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NIST\ASD\Pr\Pr3\"/>
    </mc:Choice>
  </mc:AlternateContent>
  <xr:revisionPtr revIDLastSave="0" documentId="13_ncr:1_{AB0E25A8-311F-4378-90B2-1211C127B492}" xr6:coauthVersionLast="47" xr6:coauthVersionMax="47" xr10:uidLastSave="{00000000-0000-0000-0000-000000000000}"/>
  <bookViews>
    <workbookView xWindow="780" yWindow="780" windowWidth="31440" windowHeight="17505" xr2:uid="{00000000-000D-0000-FFFF-FFFF00000000}"/>
  </bookViews>
  <sheets>
    <sheet name="Table 1" sheetId="1" r:id="rId1"/>
    <sheet name="Sheet1" sheetId="2" r:id="rId2"/>
  </sheets>
  <functionGroups builtInGroupCount="19"/>
  <externalReferences>
    <externalReference r:id="rId3"/>
    <externalReference r:id="rId4"/>
  </externalReferences>
  <definedNames>
    <definedName name="_xlnm._FilterDatabase" localSheetId="1" hidden="1">Sheet1!$A$1:$A$2884</definedName>
    <definedName name="_xlnm._FilterDatabase" localSheetId="0" hidden="1">'Table 1'!$A$1:$BH$2947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E2959" i="1" l="1"/>
  <c r="AW2707" i="1"/>
  <c r="AW2705" i="1"/>
  <c r="AW2704" i="1"/>
  <c r="AW2703" i="1"/>
  <c r="AW2689" i="1"/>
  <c r="AW2688" i="1"/>
  <c r="AW2687" i="1"/>
  <c r="AW2681" i="1"/>
  <c r="AW2679" i="1"/>
  <c r="AW2678" i="1"/>
  <c r="AW2677" i="1"/>
  <c r="AW2675" i="1"/>
  <c r="AW2674" i="1"/>
  <c r="AW2670" i="1"/>
  <c r="AW2667" i="1"/>
  <c r="AW2664" i="1"/>
  <c r="AW2663" i="1"/>
  <c r="AW2660" i="1"/>
  <c r="AW2658" i="1"/>
  <c r="AW2657" i="1"/>
  <c r="AW2656" i="1"/>
  <c r="AW2655" i="1"/>
  <c r="AW2654" i="1"/>
  <c r="AW2653" i="1"/>
  <c r="AW2651" i="1"/>
  <c r="AW2650" i="1"/>
  <c r="AW2649" i="1"/>
  <c r="AW2648" i="1"/>
  <c r="AW2647" i="1"/>
  <c r="AW2646" i="1"/>
  <c r="AW2644" i="1"/>
  <c r="AW2637" i="1"/>
  <c r="AW2636" i="1"/>
  <c r="AW2633" i="1"/>
  <c r="AW2632" i="1"/>
  <c r="AW2631" i="1"/>
  <c r="AW2630" i="1"/>
  <c r="AW2628" i="1"/>
  <c r="AW2627" i="1"/>
  <c r="AW2626" i="1"/>
  <c r="AW2623" i="1"/>
  <c r="AW2622" i="1"/>
  <c r="AW2619" i="1"/>
  <c r="AW2618" i="1"/>
  <c r="AW2617" i="1"/>
  <c r="AW2616" i="1"/>
  <c r="AW2615" i="1"/>
  <c r="AW2613" i="1"/>
  <c r="AW2612" i="1"/>
  <c r="AW2608" i="1"/>
  <c r="AW2607" i="1"/>
  <c r="AW2604" i="1"/>
  <c r="AW2602" i="1"/>
  <c r="AW2601" i="1"/>
  <c r="AW2600" i="1"/>
  <c r="AW2595" i="1"/>
  <c r="AW2594" i="1"/>
  <c r="AW2593" i="1"/>
  <c r="AW2591" i="1"/>
  <c r="AW2590" i="1"/>
  <c r="AW2588" i="1"/>
  <c r="AW2587" i="1"/>
  <c r="AW2585" i="1"/>
  <c r="AW2584" i="1"/>
  <c r="AW2581" i="1"/>
  <c r="AW2580" i="1"/>
  <c r="AW2578" i="1"/>
  <c r="AW2577" i="1"/>
  <c r="AW2576" i="1"/>
  <c r="AW2575" i="1"/>
  <c r="AW2573" i="1"/>
  <c r="AW2571" i="1"/>
  <c r="AW2570" i="1"/>
  <c r="AW2568" i="1"/>
  <c r="AW2565" i="1"/>
  <c r="AW2562" i="1"/>
  <c r="AW2560" i="1"/>
  <c r="AW2558" i="1"/>
  <c r="AW2557" i="1"/>
  <c r="AW2555" i="1"/>
  <c r="AW2554" i="1"/>
  <c r="AW2552" i="1"/>
  <c r="AW2550" i="1"/>
  <c r="AW2548" i="1"/>
  <c r="AW2545" i="1"/>
  <c r="AW2544" i="1"/>
  <c r="AW2542" i="1"/>
  <c r="AW2535" i="1"/>
  <c r="AW2534" i="1"/>
  <c r="AW2533" i="1"/>
  <c r="AW2530" i="1"/>
  <c r="AW2526" i="1"/>
  <c r="AW2524" i="1"/>
  <c r="AW2523" i="1"/>
  <c r="AW2522" i="1"/>
  <c r="AW2519" i="1"/>
  <c r="AW2518" i="1"/>
  <c r="AW2516" i="1"/>
  <c r="AW2512" i="1"/>
  <c r="AW2510" i="1"/>
  <c r="AW2507" i="1"/>
  <c r="AW2505" i="1"/>
  <c r="AW2504" i="1"/>
  <c r="AW2503" i="1"/>
  <c r="AW2501" i="1"/>
  <c r="AW2500" i="1"/>
  <c r="AW2496" i="1"/>
  <c r="AW2495" i="1"/>
  <c r="AW2494" i="1"/>
  <c r="AW2491" i="1"/>
  <c r="AW2489" i="1"/>
  <c r="AW2488" i="1"/>
  <c r="AW2487" i="1"/>
  <c r="AW2484" i="1"/>
  <c r="AW2483" i="1"/>
  <c r="AW2478" i="1"/>
  <c r="AW2477" i="1"/>
  <c r="AW2476" i="1"/>
  <c r="AW2474" i="1"/>
  <c r="AW2473" i="1"/>
  <c r="AW2472" i="1"/>
  <c r="AW2468" i="1"/>
  <c r="AW2465" i="1"/>
  <c r="AW2464" i="1"/>
  <c r="AW2461" i="1"/>
  <c r="AW2460" i="1"/>
  <c r="AW2459" i="1"/>
  <c r="AW2458" i="1"/>
  <c r="AW2457" i="1"/>
  <c r="AW2456" i="1"/>
  <c r="AW2455" i="1"/>
  <c r="AW2453" i="1"/>
  <c r="AW2452" i="1"/>
  <c r="AW2451" i="1"/>
  <c r="AW2449" i="1"/>
  <c r="AW2446" i="1"/>
  <c r="AW2445" i="1"/>
  <c r="AW2440" i="1"/>
  <c r="AW2437" i="1"/>
  <c r="AW2435" i="1"/>
  <c r="AW2434" i="1"/>
  <c r="AW2432" i="1"/>
  <c r="AW2428" i="1"/>
  <c r="AW2427" i="1"/>
  <c r="AW2426" i="1"/>
  <c r="AW2422" i="1"/>
  <c r="AW2417" i="1"/>
  <c r="AW2414" i="1"/>
  <c r="AW2410" i="1"/>
  <c r="AW2402" i="1"/>
  <c r="AW2399" i="1"/>
  <c r="AW2398" i="1"/>
  <c r="AW2397" i="1"/>
  <c r="AW2396" i="1"/>
  <c r="AW2395" i="1"/>
  <c r="AW2394" i="1"/>
  <c r="AW2391" i="1"/>
  <c r="AW2390" i="1"/>
  <c r="AW2389" i="1"/>
  <c r="AW2388" i="1"/>
  <c r="AW2387" i="1"/>
  <c r="AW2386" i="1"/>
  <c r="AW2384" i="1"/>
  <c r="AW2383" i="1"/>
  <c r="AW2382" i="1"/>
  <c r="AW2378" i="1"/>
  <c r="AW2375" i="1"/>
  <c r="AW2373" i="1"/>
  <c r="AW2372" i="1"/>
  <c r="AW2371" i="1"/>
  <c r="AW2370" i="1"/>
  <c r="AW2368" i="1"/>
  <c r="AW2365" i="1"/>
  <c r="AW2363" i="1"/>
  <c r="AW2362" i="1"/>
  <c r="AW2357" i="1"/>
  <c r="AW2356" i="1"/>
  <c r="AW2348" i="1"/>
  <c r="AW2346" i="1"/>
  <c r="AW2345" i="1"/>
  <c r="AW2339" i="1"/>
  <c r="AW2338" i="1"/>
  <c r="AW2337" i="1"/>
  <c r="AW2333" i="1"/>
  <c r="AW2331" i="1"/>
  <c r="AW2329" i="1"/>
  <c r="AW2328" i="1"/>
  <c r="AW2326" i="1"/>
  <c r="AW2325" i="1"/>
  <c r="AW2324" i="1"/>
  <c r="AW2323" i="1"/>
  <c r="AW2321" i="1"/>
  <c r="AW2320" i="1"/>
  <c r="AW2316" i="1"/>
  <c r="AW2314" i="1"/>
  <c r="AW2313" i="1"/>
  <c r="AW2312" i="1"/>
  <c r="AW2309" i="1"/>
  <c r="AW2308" i="1"/>
  <c r="AW2307" i="1"/>
  <c r="AW2305" i="1"/>
  <c r="AW2301" i="1"/>
  <c r="AW2299" i="1"/>
  <c r="AW2297" i="1"/>
  <c r="AW2294" i="1"/>
  <c r="AW2293" i="1"/>
  <c r="AW2290" i="1"/>
  <c r="AW2288" i="1"/>
  <c r="AW2287" i="1"/>
  <c r="AW2286" i="1"/>
  <c r="AW2285" i="1"/>
  <c r="AW2284" i="1"/>
  <c r="AW2282" i="1"/>
  <c r="AW2281" i="1"/>
  <c r="AW2279" i="1"/>
  <c r="AW2278" i="1"/>
  <c r="AW2277" i="1"/>
  <c r="AW2275" i="1"/>
  <c r="AW2274" i="1"/>
  <c r="AW2270" i="1"/>
  <c r="AW2269" i="1"/>
  <c r="AW2268" i="1"/>
  <c r="AW2267" i="1"/>
  <c r="AW2266" i="1"/>
  <c r="AW2265" i="1"/>
  <c r="AW2264" i="1"/>
  <c r="AW2259" i="1"/>
  <c r="AW2258" i="1"/>
  <c r="AW2257" i="1"/>
  <c r="AW2256" i="1"/>
  <c r="AW2254" i="1"/>
  <c r="AW2253" i="1"/>
  <c r="AW2252" i="1"/>
  <c r="AW2250" i="1"/>
  <c r="AW2247" i="1"/>
  <c r="AW2243" i="1"/>
  <c r="AW2241" i="1"/>
  <c r="AW2240" i="1"/>
  <c r="AW2239" i="1"/>
  <c r="AW2237" i="1"/>
  <c r="AW2236" i="1"/>
  <c r="AW2234" i="1"/>
  <c r="AW2232" i="1"/>
  <c r="AW2231" i="1"/>
  <c r="AW2230" i="1"/>
  <c r="AW2229" i="1"/>
  <c r="AW2220" i="1"/>
  <c r="AW2218" i="1"/>
  <c r="AW2217" i="1"/>
  <c r="AW2216" i="1"/>
  <c r="AW2214" i="1"/>
  <c r="AW2213" i="1"/>
  <c r="AW2212" i="1"/>
  <c r="AW2209" i="1"/>
  <c r="AW2208" i="1"/>
  <c r="AW2207" i="1"/>
  <c r="AW2205" i="1"/>
  <c r="AW2201" i="1"/>
  <c r="AW2200" i="1"/>
  <c r="AW2199" i="1"/>
  <c r="AW2197" i="1"/>
  <c r="AW2196" i="1"/>
  <c r="AW2194" i="1"/>
  <c r="AW2193" i="1"/>
  <c r="AW2192" i="1"/>
  <c r="AW2191" i="1"/>
  <c r="AW2190" i="1"/>
  <c r="AW2189" i="1"/>
  <c r="AW2184" i="1"/>
  <c r="AW2181" i="1"/>
  <c r="AW2180" i="1"/>
  <c r="AW2179" i="1"/>
  <c r="AW2178" i="1"/>
  <c r="AW2176" i="1"/>
  <c r="AW2174" i="1"/>
  <c r="AW2172" i="1"/>
  <c r="AW2170" i="1"/>
  <c r="AW2166" i="1"/>
  <c r="AW2164" i="1"/>
  <c r="AW2162" i="1"/>
  <c r="AW2161" i="1"/>
  <c r="AW2160" i="1"/>
  <c r="AW2159" i="1"/>
  <c r="AW2158" i="1"/>
  <c r="AW2157" i="1"/>
  <c r="AW2156" i="1"/>
  <c r="AW2151" i="1"/>
  <c r="AW2150" i="1"/>
  <c r="AW2149" i="1"/>
  <c r="AW2148" i="1"/>
  <c r="AW2147" i="1"/>
  <c r="AW2146" i="1"/>
  <c r="AW2145" i="1"/>
  <c r="AW2139" i="1"/>
  <c r="AW2138" i="1"/>
  <c r="AW2135" i="1"/>
  <c r="AW2134" i="1"/>
  <c r="AW2133" i="1"/>
  <c r="AW2132" i="1"/>
  <c r="AW2131" i="1"/>
  <c r="AW2129" i="1"/>
  <c r="AW2127" i="1"/>
  <c r="AW2126" i="1"/>
  <c r="AW2125" i="1"/>
  <c r="AW2124" i="1"/>
  <c r="AW2122" i="1"/>
  <c r="AW2121" i="1"/>
  <c r="AW2118" i="1"/>
  <c r="AW2117" i="1"/>
  <c r="AW2116" i="1"/>
  <c r="AW2115" i="1"/>
  <c r="AW2113" i="1"/>
  <c r="AW2112" i="1"/>
  <c r="AW2111" i="1"/>
  <c r="AW2110" i="1"/>
  <c r="AW2109" i="1"/>
  <c r="AW2108" i="1"/>
  <c r="AW2107" i="1"/>
  <c r="AW2106" i="1"/>
  <c r="AW2105" i="1"/>
  <c r="AW2103" i="1"/>
  <c r="AW2102" i="1"/>
  <c r="AW2101" i="1"/>
  <c r="AW2096" i="1"/>
  <c r="AW2095" i="1"/>
  <c r="AW2094" i="1"/>
  <c r="AW2093" i="1"/>
  <c r="AW2092" i="1"/>
  <c r="AW2091" i="1"/>
  <c r="AW2087" i="1"/>
  <c r="AW2086" i="1"/>
  <c r="AW2084" i="1"/>
  <c r="AW2083" i="1"/>
  <c r="AW2082" i="1"/>
  <c r="AW2081" i="1"/>
  <c r="AW2078" i="1"/>
  <c r="AW2077" i="1"/>
  <c r="AW2075" i="1"/>
  <c r="AW2074" i="1"/>
  <c r="AW2073" i="1"/>
  <c r="AW2070" i="1"/>
  <c r="AW2069" i="1"/>
  <c r="AW2068" i="1"/>
  <c r="AW2067" i="1"/>
  <c r="AW2064" i="1"/>
  <c r="AW2063" i="1"/>
  <c r="AW2062" i="1"/>
  <c r="AW2059" i="1"/>
  <c r="AW2058" i="1"/>
  <c r="AW2056" i="1"/>
  <c r="AW2055" i="1"/>
  <c r="AW2053" i="1"/>
  <c r="AW2051" i="1"/>
  <c r="AW2050" i="1"/>
  <c r="AW2045" i="1"/>
  <c r="AW2044" i="1"/>
  <c r="AW2043" i="1"/>
  <c r="AW2042" i="1"/>
  <c r="AW2041" i="1"/>
  <c r="AW2040" i="1"/>
  <c r="AW2038" i="1"/>
  <c r="AW2037" i="1"/>
  <c r="AW2036" i="1"/>
  <c r="AW2035" i="1"/>
  <c r="AW2034" i="1"/>
  <c r="AW2032" i="1"/>
  <c r="AW2030" i="1"/>
  <c r="AW2029" i="1"/>
  <c r="AW2027" i="1"/>
  <c r="AW2026" i="1"/>
  <c r="AW2025" i="1"/>
  <c r="AW2024" i="1"/>
  <c r="AW2023" i="1"/>
  <c r="AW2020" i="1"/>
  <c r="AW2019" i="1"/>
  <c r="AW2018" i="1"/>
  <c r="AW2017" i="1"/>
  <c r="AW2016" i="1"/>
  <c r="AW2015" i="1"/>
  <c r="AW2014" i="1"/>
  <c r="AW2013" i="1"/>
  <c r="AW2012" i="1"/>
  <c r="AW2010" i="1"/>
  <c r="AW2009" i="1"/>
  <c r="AW2008" i="1"/>
  <c r="AW2005" i="1"/>
  <c r="AW2004" i="1"/>
  <c r="AW2003" i="1"/>
  <c r="AW2002" i="1"/>
  <c r="AW2001" i="1"/>
  <c r="AW1999" i="1"/>
  <c r="AW1998" i="1"/>
  <c r="AW1997" i="1"/>
  <c r="AW1996" i="1"/>
  <c r="AW1995" i="1"/>
  <c r="AW1993" i="1"/>
  <c r="AW1992" i="1"/>
  <c r="AW1991" i="1"/>
  <c r="AW1990" i="1"/>
  <c r="AW1989" i="1"/>
  <c r="AW1986" i="1"/>
  <c r="AW1985" i="1"/>
  <c r="AW1984" i="1"/>
  <c r="AW1983" i="1"/>
  <c r="AW1982" i="1"/>
  <c r="AW1980" i="1"/>
  <c r="AW1979" i="1"/>
  <c r="AW1978" i="1"/>
  <c r="AW1976" i="1"/>
  <c r="AW1974" i="1"/>
  <c r="AW1973" i="1"/>
  <c r="AW1972" i="1"/>
  <c r="AW1971" i="1"/>
  <c r="AW1967" i="1"/>
  <c r="AW1966" i="1"/>
  <c r="AW1963" i="1"/>
  <c r="AW1962" i="1"/>
  <c r="AW1961" i="1"/>
  <c r="AW1959" i="1"/>
  <c r="AW1958" i="1"/>
  <c r="AW1956" i="1"/>
  <c r="AW1954" i="1"/>
  <c r="AW1953" i="1"/>
  <c r="AW1952" i="1"/>
  <c r="AW1951" i="1"/>
  <c r="AW1948" i="1"/>
  <c r="AW1947" i="1"/>
  <c r="AW1943" i="1"/>
  <c r="AW1942" i="1"/>
  <c r="AW1939" i="1"/>
  <c r="AW1938" i="1"/>
  <c r="AW1936" i="1"/>
  <c r="AW1935" i="1"/>
  <c r="AW1933" i="1"/>
  <c r="AW1932" i="1"/>
  <c r="AW1931" i="1"/>
  <c r="AW1929" i="1"/>
  <c r="AW1927" i="1"/>
  <c r="AW1926" i="1"/>
  <c r="AW1925" i="1"/>
  <c r="AW1924" i="1"/>
  <c r="AW1923" i="1"/>
  <c r="AW1922" i="1"/>
  <c r="AW1920" i="1"/>
  <c r="AW1919" i="1"/>
  <c r="AW1918" i="1"/>
  <c r="AW1917" i="1"/>
  <c r="AW1916" i="1"/>
  <c r="AW1914" i="1"/>
  <c r="AW1913" i="1"/>
  <c r="AW1911" i="1"/>
  <c r="AW1910" i="1"/>
  <c r="AW1909" i="1"/>
  <c r="AW1907" i="1"/>
  <c r="AW1906" i="1"/>
  <c r="AW1904" i="1"/>
  <c r="AW1903" i="1"/>
  <c r="AW1902" i="1"/>
  <c r="AW1901" i="1"/>
  <c r="AW1899" i="1"/>
  <c r="AW1898" i="1"/>
  <c r="AW1897" i="1"/>
  <c r="AW1896" i="1"/>
  <c r="AW1895" i="1"/>
  <c r="AW1894" i="1"/>
  <c r="AW1892" i="1"/>
  <c r="AW1891" i="1"/>
  <c r="AW1890" i="1"/>
  <c r="AW1888" i="1"/>
  <c r="AW1887" i="1"/>
  <c r="AW1886" i="1"/>
  <c r="AW1885" i="1"/>
  <c r="AW1884" i="1"/>
  <c r="AW1883" i="1"/>
  <c r="AW1881" i="1"/>
  <c r="AW1877" i="1"/>
  <c r="AW1875" i="1"/>
  <c r="AW1874" i="1"/>
  <c r="AW1872" i="1"/>
  <c r="AW1871" i="1"/>
  <c r="AW1870" i="1"/>
  <c r="AW1868" i="1"/>
  <c r="AW1866" i="1"/>
  <c r="AW1865" i="1"/>
  <c r="AW1863" i="1"/>
  <c r="AW1862" i="1"/>
  <c r="AW1858" i="1"/>
  <c r="AW1857" i="1"/>
  <c r="AW1856" i="1"/>
  <c r="AW1855" i="1"/>
  <c r="AW1854" i="1"/>
  <c r="AW1853" i="1"/>
  <c r="AW1852" i="1"/>
  <c r="AW1851" i="1"/>
  <c r="AW1848" i="1"/>
  <c r="AW1847" i="1"/>
  <c r="AW1846" i="1"/>
  <c r="AW1845" i="1"/>
  <c r="AW1844" i="1"/>
  <c r="AW1843" i="1"/>
  <c r="AW1842" i="1"/>
  <c r="AW1841" i="1"/>
  <c r="AW1838" i="1"/>
  <c r="AW1837" i="1"/>
  <c r="AW1836" i="1"/>
  <c r="AW1829" i="1"/>
  <c r="AW1828" i="1"/>
  <c r="AW1826" i="1"/>
  <c r="AW1825" i="1"/>
  <c r="AW1824" i="1"/>
  <c r="AW1822" i="1"/>
  <c r="AW1821" i="1"/>
  <c r="AW1819" i="1"/>
  <c r="AW1818" i="1"/>
  <c r="AW1816" i="1"/>
  <c r="AW1814" i="1"/>
  <c r="AW1813" i="1"/>
  <c r="AW1812" i="1"/>
  <c r="AW1810" i="1"/>
  <c r="AW1807" i="1"/>
  <c r="AW1805" i="1"/>
  <c r="AW1802" i="1"/>
  <c r="AW1800" i="1"/>
  <c r="AW1798" i="1"/>
  <c r="AW1796" i="1"/>
  <c r="AW1794" i="1"/>
  <c r="AW1792" i="1"/>
  <c r="AW1791" i="1"/>
  <c r="AW1789" i="1"/>
  <c r="AW1788" i="1"/>
  <c r="AW1787" i="1"/>
  <c r="AW1786" i="1"/>
  <c r="AW1782" i="1"/>
  <c r="AW1781" i="1"/>
  <c r="AW1780" i="1"/>
  <c r="AW1779" i="1"/>
  <c r="AW1778" i="1"/>
  <c r="AW1777" i="1"/>
  <c r="AW1776" i="1"/>
  <c r="AW1774" i="1"/>
  <c r="AW1771" i="1"/>
  <c r="AW1770" i="1"/>
  <c r="AW1766" i="1"/>
  <c r="AW1763" i="1"/>
  <c r="AW1762" i="1"/>
  <c r="AW1760" i="1"/>
  <c r="AW1756" i="1"/>
  <c r="AW1755" i="1"/>
  <c r="AW1754" i="1"/>
  <c r="AW1753" i="1"/>
  <c r="AW1752" i="1"/>
  <c r="AW1751" i="1"/>
  <c r="AW1750" i="1"/>
  <c r="AW1746" i="1"/>
  <c r="AW1745" i="1"/>
  <c r="AW1737" i="1"/>
  <c r="AW1736" i="1"/>
  <c r="AW1735" i="1"/>
  <c r="AW1734" i="1"/>
  <c r="AW1726" i="1"/>
  <c r="AW1722" i="1"/>
  <c r="AW1720" i="1"/>
  <c r="AW1712" i="1"/>
  <c r="AW1708" i="1"/>
  <c r="AW1706" i="1"/>
  <c r="AW1703" i="1"/>
  <c r="AW1702" i="1"/>
  <c r="AW1700" i="1"/>
  <c r="AW1699" i="1"/>
  <c r="AW1698" i="1"/>
  <c r="AW1697" i="1"/>
  <c r="AW1694" i="1"/>
  <c r="AW1691" i="1"/>
  <c r="AW1688" i="1"/>
  <c r="AW1687" i="1"/>
  <c r="AW1686" i="1"/>
  <c r="AW1685" i="1"/>
  <c r="AW1677" i="1"/>
  <c r="AW1675" i="1"/>
  <c r="AW1674" i="1"/>
  <c r="AW1668" i="1"/>
  <c r="AW1667" i="1"/>
  <c r="AW1666" i="1"/>
  <c r="AW1658" i="1"/>
  <c r="AW1656" i="1"/>
  <c r="AW1654" i="1"/>
  <c r="AW1652" i="1"/>
  <c r="AW1651" i="1"/>
  <c r="AW1649" i="1"/>
  <c r="AW1647" i="1"/>
  <c r="AW1646" i="1"/>
  <c r="AW1645" i="1"/>
  <c r="AW1643" i="1"/>
  <c r="AW1641" i="1"/>
  <c r="AW1640" i="1"/>
  <c r="AW1637" i="1"/>
  <c r="AW1636" i="1"/>
  <c r="AW1635" i="1"/>
  <c r="AW1631" i="1"/>
  <c r="AW1630" i="1"/>
  <c r="AW1629" i="1"/>
  <c r="AW1628" i="1"/>
  <c r="AW1624" i="1"/>
  <c r="AW1619" i="1"/>
  <c r="AW1615" i="1"/>
  <c r="AW1614" i="1"/>
  <c r="AW1609" i="1"/>
  <c r="AW1608" i="1"/>
  <c r="AW1606" i="1"/>
  <c r="AW1605" i="1"/>
  <c r="AW1604" i="1"/>
  <c r="AW1602" i="1"/>
  <c r="AW1601" i="1"/>
  <c r="AW1598" i="1"/>
  <c r="AW1596" i="1"/>
  <c r="AW1594" i="1"/>
  <c r="AW1593" i="1"/>
  <c r="AW1591" i="1"/>
  <c r="AW1590" i="1"/>
  <c r="AW1589" i="1"/>
  <c r="AW1586" i="1"/>
  <c r="AW1585" i="1"/>
  <c r="AW1583" i="1"/>
  <c r="AW1582" i="1"/>
  <c r="AW1581" i="1"/>
  <c r="AW1577" i="1"/>
  <c r="AW1575" i="1"/>
  <c r="AW1564" i="1"/>
  <c r="AW1559" i="1"/>
  <c r="AW1557" i="1"/>
  <c r="AW1556" i="1"/>
  <c r="AW1555" i="1"/>
  <c r="AW1553" i="1"/>
  <c r="AW1552" i="1"/>
  <c r="AW1551" i="1"/>
  <c r="AW1548" i="1"/>
  <c r="AW1547" i="1"/>
  <c r="AW1542" i="1"/>
  <c r="AW1541" i="1"/>
  <c r="AW1539" i="1"/>
  <c r="AW1538" i="1"/>
  <c r="AW1537" i="1"/>
  <c r="AW1535" i="1"/>
  <c r="AW1534" i="1"/>
  <c r="AW1532" i="1"/>
  <c r="AW1531" i="1"/>
  <c r="AW1530" i="1"/>
  <c r="AW1528" i="1"/>
  <c r="AW1527" i="1"/>
  <c r="AW1524" i="1"/>
  <c r="AW1522" i="1"/>
  <c r="AW1521" i="1"/>
  <c r="AW1519" i="1"/>
  <c r="AW1518" i="1"/>
  <c r="AW1517" i="1"/>
  <c r="AW1516" i="1"/>
  <c r="AW1515" i="1"/>
  <c r="AW1514" i="1"/>
  <c r="AW1513" i="1"/>
  <c r="AW1512" i="1"/>
  <c r="AW1511" i="1"/>
  <c r="AW1510" i="1"/>
  <c r="AW1507" i="1"/>
  <c r="AW1506" i="1"/>
  <c r="AW1505" i="1"/>
  <c r="AW1503" i="1"/>
  <c r="AW1502" i="1"/>
  <c r="AW1501" i="1"/>
  <c r="AW1497" i="1"/>
  <c r="AW1494" i="1"/>
  <c r="AW1492" i="1"/>
  <c r="AW1488" i="1"/>
  <c r="AW1487" i="1"/>
  <c r="AW1485" i="1"/>
  <c r="AW1483" i="1"/>
  <c r="AW1481" i="1"/>
  <c r="AW1475" i="1"/>
  <c r="AW1470" i="1"/>
  <c r="AW1468" i="1"/>
  <c r="AW1462" i="1"/>
  <c r="AW1461" i="1"/>
  <c r="AW1458" i="1"/>
  <c r="AW1454" i="1"/>
  <c r="AW1449" i="1"/>
  <c r="AW1445" i="1"/>
  <c r="AW1442" i="1"/>
  <c r="AW1439" i="1"/>
  <c r="AW1437" i="1"/>
  <c r="AW1436" i="1"/>
  <c r="AW1435" i="1"/>
  <c r="AW1433" i="1"/>
  <c r="AW1432" i="1"/>
  <c r="AW1430" i="1"/>
  <c r="AW1426" i="1"/>
  <c r="AW1421" i="1"/>
  <c r="AW1418" i="1"/>
  <c r="AW1416" i="1"/>
  <c r="AW1405" i="1"/>
  <c r="AW1397" i="1"/>
  <c r="AW1396" i="1"/>
  <c r="AW1377" i="1"/>
  <c r="AW1376" i="1"/>
  <c r="AW1374" i="1"/>
  <c r="AW1367" i="1"/>
  <c r="AW1366" i="1"/>
  <c r="AW1364" i="1"/>
  <c r="AW1361" i="1"/>
  <c r="AW1353" i="1"/>
  <c r="AW1352" i="1"/>
  <c r="AW1351" i="1"/>
  <c r="AW1348" i="1"/>
  <c r="AW1344" i="1"/>
  <c r="AW1343" i="1"/>
  <c r="AW1341" i="1"/>
  <c r="AW1340" i="1"/>
  <c r="AW1339" i="1"/>
  <c r="AW1336" i="1"/>
  <c r="AW1335" i="1"/>
  <c r="AW1334" i="1"/>
  <c r="AW1333" i="1"/>
  <c r="AW1327" i="1"/>
  <c r="AW1324" i="1"/>
  <c r="AW1320" i="1"/>
  <c r="AW1316" i="1"/>
  <c r="AW1312" i="1"/>
  <c r="AW1308" i="1"/>
  <c r="AW1306" i="1"/>
  <c r="AW1304" i="1"/>
  <c r="AW1302" i="1"/>
  <c r="AW1301" i="1"/>
  <c r="AW1294" i="1"/>
  <c r="AW1283" i="1"/>
  <c r="AW1279" i="1"/>
  <c r="AW1277" i="1"/>
  <c r="AW1274" i="1"/>
  <c r="AW1273" i="1"/>
  <c r="AW1269" i="1"/>
  <c r="AW1264" i="1"/>
  <c r="AW1257" i="1"/>
  <c r="AW1253" i="1"/>
  <c r="AW1248" i="1"/>
  <c r="AW1245" i="1"/>
  <c r="AW1242" i="1"/>
  <c r="AW1231" i="1"/>
  <c r="AW1230" i="1"/>
  <c r="AW1227" i="1"/>
  <c r="AW1225" i="1"/>
  <c r="AW1220" i="1"/>
  <c r="AW1218" i="1"/>
  <c r="AW1214" i="1"/>
  <c r="AW1204" i="1"/>
  <c r="AW1199" i="1"/>
  <c r="AW1190" i="1"/>
  <c r="AW1189" i="1"/>
  <c r="AW1182" i="1"/>
  <c r="AW1179" i="1"/>
  <c r="AW1154" i="1"/>
  <c r="AW1141" i="1"/>
  <c r="AW1140" i="1"/>
  <c r="AW1138" i="1"/>
  <c r="AW1135" i="1"/>
  <c r="AW1125" i="1"/>
  <c r="AW1118" i="1"/>
  <c r="AW1096" i="1"/>
  <c r="AW1093" i="1"/>
  <c r="AW1091" i="1"/>
  <c r="AW1090" i="1"/>
  <c r="AW1086" i="1"/>
  <c r="AW1082" i="1"/>
  <c r="AW1078" i="1"/>
  <c r="AW1073" i="1"/>
  <c r="AW1072" i="1"/>
  <c r="AW1070" i="1"/>
  <c r="AW1064" i="1"/>
  <c r="AW1063" i="1"/>
  <c r="AW1060" i="1"/>
  <c r="AW1056" i="1"/>
  <c r="AW1047" i="1"/>
  <c r="AW1042" i="1"/>
  <c r="AW1038" i="1"/>
  <c r="AW1036" i="1"/>
  <c r="AW1035" i="1"/>
  <c r="AW1033" i="1"/>
  <c r="AW1032" i="1"/>
  <c r="AW1031" i="1"/>
  <c r="AW1029" i="1"/>
  <c r="AW1025" i="1"/>
  <c r="AW1020" i="1"/>
  <c r="AW1015" i="1"/>
  <c r="AW1012" i="1"/>
  <c r="AW1009" i="1"/>
  <c r="AW1008" i="1"/>
  <c r="AW1004" i="1"/>
  <c r="AW1000" i="1"/>
  <c r="AW996" i="1"/>
  <c r="AW992" i="1"/>
  <c r="AW988" i="1"/>
  <c r="AW984" i="1"/>
  <c r="AW980" i="1"/>
  <c r="AW979" i="1"/>
  <c r="AW975" i="1"/>
  <c r="AW973" i="1"/>
  <c r="AW971" i="1"/>
  <c r="AW970" i="1"/>
  <c r="AW966" i="1"/>
  <c r="AW963" i="1"/>
  <c r="AW961" i="1"/>
  <c r="AW955" i="1"/>
  <c r="AW948" i="1"/>
  <c r="AW946" i="1"/>
  <c r="AW944" i="1"/>
  <c r="AW943" i="1"/>
  <c r="AW940" i="1"/>
  <c r="AW934" i="1"/>
  <c r="AW933" i="1"/>
  <c r="AW932" i="1"/>
  <c r="AW931" i="1"/>
  <c r="AW930" i="1"/>
  <c r="AW928" i="1"/>
  <c r="AW925" i="1"/>
  <c r="AW923" i="1"/>
  <c r="AW921" i="1"/>
  <c r="AW918" i="1"/>
  <c r="AW916" i="1"/>
  <c r="AW912" i="1"/>
  <c r="AW909" i="1"/>
  <c r="AW907" i="1"/>
  <c r="AW905" i="1"/>
  <c r="AW904" i="1"/>
  <c r="AW899" i="1"/>
  <c r="AW898" i="1"/>
  <c r="AW893" i="1"/>
  <c r="AW892" i="1"/>
  <c r="AW891" i="1"/>
  <c r="AW890" i="1"/>
  <c r="AW889" i="1"/>
  <c r="AW888" i="1"/>
  <c r="AW882" i="1"/>
  <c r="AW878" i="1"/>
  <c r="AW872" i="1"/>
  <c r="AW867" i="1"/>
  <c r="AW865" i="1"/>
  <c r="AW864" i="1"/>
  <c r="AW863" i="1"/>
  <c r="AW862" i="1"/>
  <c r="AW861" i="1"/>
  <c r="AW860" i="1"/>
  <c r="AW850" i="1"/>
  <c r="AW849" i="1"/>
  <c r="AW848" i="1"/>
  <c r="AW844" i="1"/>
  <c r="AW840" i="1"/>
  <c r="AW836" i="1"/>
  <c r="AW835" i="1"/>
  <c r="AW828" i="1"/>
  <c r="AW818" i="1"/>
  <c r="AW814" i="1"/>
  <c r="AW813" i="1"/>
  <c r="AW811" i="1"/>
  <c r="AW807" i="1"/>
  <c r="AW806" i="1"/>
  <c r="AW799" i="1"/>
  <c r="AW792" i="1"/>
  <c r="AW789" i="1"/>
  <c r="AW786" i="1"/>
  <c r="AW783" i="1"/>
  <c r="AW780" i="1"/>
  <c r="AW779" i="1"/>
  <c r="AW777" i="1"/>
  <c r="AW776" i="1"/>
  <c r="AW775" i="1"/>
  <c r="AW774" i="1"/>
  <c r="AW765" i="1"/>
  <c r="AW760" i="1"/>
  <c r="AW757" i="1"/>
  <c r="AW756" i="1"/>
  <c r="AW753" i="1"/>
  <c r="AW748" i="1"/>
  <c r="AW746" i="1"/>
  <c r="AW744" i="1"/>
  <c r="AW743" i="1"/>
  <c r="AW738" i="1"/>
  <c r="AW732" i="1"/>
  <c r="AW731" i="1"/>
  <c r="AW726" i="1"/>
  <c r="AW714" i="1"/>
  <c r="AW704" i="1"/>
  <c r="AW689" i="1"/>
  <c r="AW688" i="1"/>
  <c r="AW685" i="1"/>
  <c r="AW677" i="1"/>
  <c r="AW675" i="1"/>
  <c r="AW668" i="1"/>
  <c r="AW667" i="1"/>
  <c r="AW663" i="1"/>
  <c r="AW660" i="1"/>
  <c r="AW658" i="1"/>
  <c r="AW656" i="1"/>
  <c r="AW655" i="1"/>
  <c r="AW654" i="1"/>
  <c r="AW653" i="1"/>
  <c r="AW650" i="1"/>
  <c r="AW632" i="1"/>
  <c r="AW631" i="1"/>
  <c r="AW625" i="1"/>
  <c r="AW621" i="1"/>
  <c r="AW618" i="1"/>
  <c r="AW616" i="1"/>
  <c r="AW610" i="1"/>
  <c r="AW608" i="1"/>
  <c r="AW607" i="1"/>
  <c r="AW606" i="1"/>
  <c r="AW599" i="1"/>
  <c r="AW596" i="1"/>
  <c r="AW595" i="1"/>
  <c r="AW592" i="1"/>
  <c r="AW591" i="1"/>
  <c r="AW585" i="1"/>
  <c r="AW581" i="1"/>
  <c r="AW573" i="1"/>
  <c r="AW567" i="1"/>
  <c r="AW565" i="1"/>
  <c r="AW564" i="1"/>
  <c r="AW563" i="1"/>
  <c r="AW560" i="1"/>
  <c r="AW557" i="1"/>
  <c r="AW553" i="1"/>
  <c r="AW549" i="1"/>
  <c r="AW544" i="1"/>
  <c r="AW542" i="1"/>
  <c r="AW541" i="1"/>
  <c r="AW539" i="1"/>
  <c r="AW534" i="1"/>
  <c r="AW531" i="1"/>
  <c r="AW530" i="1"/>
  <c r="AW528" i="1"/>
  <c r="AW527" i="1"/>
  <c r="AW525" i="1"/>
  <c r="AW524" i="1"/>
  <c r="AW522" i="1"/>
  <c r="AW518" i="1"/>
  <c r="AW517" i="1"/>
  <c r="AW516" i="1"/>
  <c r="AW515" i="1"/>
  <c r="AW514" i="1"/>
  <c r="AW511" i="1"/>
  <c r="AW507" i="1"/>
  <c r="AW506" i="1"/>
  <c r="AW505" i="1"/>
  <c r="AW500" i="1"/>
  <c r="AW499" i="1"/>
  <c r="AW498" i="1"/>
  <c r="AW497" i="1"/>
  <c r="AW495" i="1"/>
  <c r="AW490" i="1"/>
  <c r="AW487" i="1"/>
  <c r="AW483" i="1"/>
  <c r="AW481" i="1"/>
  <c r="AW480" i="1"/>
  <c r="AW479" i="1"/>
  <c r="AW476" i="1"/>
  <c r="AW473" i="1"/>
  <c r="AW471" i="1"/>
  <c r="AW469" i="1"/>
  <c r="AW465" i="1"/>
  <c r="AW463" i="1"/>
  <c r="AW461" i="1"/>
  <c r="AW459" i="1"/>
  <c r="AW457" i="1"/>
  <c r="AW456" i="1"/>
  <c r="AW453" i="1"/>
  <c r="AW451" i="1"/>
  <c r="AW450" i="1"/>
  <c r="AW449" i="1"/>
  <c r="AW448" i="1"/>
  <c r="AW447" i="1"/>
  <c r="AW446" i="1"/>
  <c r="AW443" i="1"/>
  <c r="AW442" i="1"/>
  <c r="AW440" i="1"/>
  <c r="AW438" i="1"/>
  <c r="AW437" i="1"/>
  <c r="AW434" i="1"/>
  <c r="AW433" i="1"/>
  <c r="AW431" i="1"/>
  <c r="AW428" i="1"/>
  <c r="AW426" i="1"/>
  <c r="AW425" i="1"/>
  <c r="AW424" i="1"/>
  <c r="AW423" i="1"/>
  <c r="AW422" i="1"/>
  <c r="AW421" i="1"/>
  <c r="AW419" i="1"/>
  <c r="AW418" i="1"/>
  <c r="AW417" i="1"/>
  <c r="AW412" i="1"/>
  <c r="AW410" i="1"/>
  <c r="AW409" i="1"/>
  <c r="AW407" i="1"/>
  <c r="AW405" i="1"/>
  <c r="AW404" i="1"/>
  <c r="AW403" i="1"/>
  <c r="AW401" i="1"/>
  <c r="AW399" i="1"/>
  <c r="AW398" i="1"/>
  <c r="AW397" i="1"/>
  <c r="AW396" i="1"/>
  <c r="AW395" i="1"/>
  <c r="AW394" i="1"/>
  <c r="AW391" i="1"/>
  <c r="AW388" i="1"/>
  <c r="AW386" i="1"/>
  <c r="AW384" i="1"/>
  <c r="AW383" i="1"/>
  <c r="AW381" i="1"/>
  <c r="AW380" i="1"/>
  <c r="AW379" i="1"/>
  <c r="AW378" i="1"/>
  <c r="AW376" i="1"/>
  <c r="AW375" i="1"/>
  <c r="AW374" i="1"/>
  <c r="AW372" i="1"/>
  <c r="AW371" i="1"/>
  <c r="AW370" i="1"/>
  <c r="AW369" i="1"/>
  <c r="AW366" i="1"/>
  <c r="AW365" i="1"/>
  <c r="AW362" i="1"/>
  <c r="AW361" i="1"/>
  <c r="AW359" i="1"/>
  <c r="AW357" i="1"/>
  <c r="AW355" i="1"/>
  <c r="AW354" i="1"/>
  <c r="AW353" i="1"/>
  <c r="AW352" i="1"/>
  <c r="AW349" i="1"/>
  <c r="AW348" i="1"/>
  <c r="AW346" i="1"/>
  <c r="AW345" i="1"/>
  <c r="AW344" i="1"/>
  <c r="AW343" i="1"/>
  <c r="AW342" i="1"/>
  <c r="AW340" i="1"/>
  <c r="AW338" i="1"/>
  <c r="AW336" i="1"/>
  <c r="AW335" i="1"/>
  <c r="AW334" i="1"/>
  <c r="AW333" i="1"/>
  <c r="AW332" i="1"/>
  <c r="AW329" i="1"/>
  <c r="AW327" i="1"/>
  <c r="AW326" i="1"/>
  <c r="AW325" i="1"/>
  <c r="AW323" i="1"/>
  <c r="AW321" i="1"/>
  <c r="AW320" i="1"/>
  <c r="AW318" i="1"/>
  <c r="AW317" i="1"/>
  <c r="AW316" i="1"/>
  <c r="AW315" i="1"/>
  <c r="AW312" i="1"/>
  <c r="AW311" i="1"/>
  <c r="AW310" i="1"/>
  <c r="AW307" i="1"/>
  <c r="AW305" i="1"/>
  <c r="AW304" i="1"/>
  <c r="AW303" i="1"/>
  <c r="AW301" i="1"/>
  <c r="AW298" i="1"/>
  <c r="AW295" i="1"/>
  <c r="AW292" i="1"/>
  <c r="AW290" i="1"/>
  <c r="AW289" i="1"/>
  <c r="AW286" i="1"/>
  <c r="AW283" i="1"/>
  <c r="AW281" i="1"/>
  <c r="AW279" i="1"/>
  <c r="AW278" i="1"/>
  <c r="AW273" i="1"/>
  <c r="AW272" i="1"/>
  <c r="AW271" i="1"/>
  <c r="AW269" i="1"/>
  <c r="AW268" i="1"/>
  <c r="AW267" i="1"/>
  <c r="AW266" i="1"/>
  <c r="AW261" i="1"/>
  <c r="AW259" i="1"/>
  <c r="AW258" i="1"/>
  <c r="AW256" i="1"/>
  <c r="AW254" i="1"/>
  <c r="AW253" i="1"/>
  <c r="AW252" i="1"/>
  <c r="AW251" i="1"/>
  <c r="AW250" i="1"/>
  <c r="AW247" i="1"/>
  <c r="AW246" i="1"/>
  <c r="AW244" i="1"/>
  <c r="AW242" i="1"/>
  <c r="AW241" i="1"/>
  <c r="AW240" i="1"/>
  <c r="AW239" i="1"/>
  <c r="AW236" i="1"/>
  <c r="AW235" i="1"/>
  <c r="AW234" i="1"/>
  <c r="AW233" i="1"/>
  <c r="AW232" i="1"/>
  <c r="AW228" i="1"/>
  <c r="AW227" i="1"/>
  <c r="AW225" i="1"/>
  <c r="AW223" i="1"/>
  <c r="AW222" i="1"/>
  <c r="AW220" i="1"/>
  <c r="AW219" i="1"/>
  <c r="AW218" i="1"/>
  <c r="AW217" i="1"/>
  <c r="AW214" i="1"/>
  <c r="AW212" i="1"/>
  <c r="AW211" i="1"/>
  <c r="AW209" i="1"/>
  <c r="AW208" i="1"/>
  <c r="AW205" i="1"/>
  <c r="AW203" i="1"/>
  <c r="AW199" i="1"/>
  <c r="AW197" i="1"/>
  <c r="AW195" i="1"/>
  <c r="AW194" i="1"/>
  <c r="AW192" i="1"/>
  <c r="AW188" i="1"/>
  <c r="AW187" i="1"/>
  <c r="AW185" i="1"/>
  <c r="AW184" i="1"/>
  <c r="AW183" i="1"/>
  <c r="AW180" i="1"/>
  <c r="AW179" i="1"/>
  <c r="AW178" i="1"/>
  <c r="AW176" i="1"/>
  <c r="AW174" i="1"/>
  <c r="AW170" i="1"/>
  <c r="AW167" i="1"/>
  <c r="AW164" i="1"/>
  <c r="AW163" i="1"/>
  <c r="AW161" i="1"/>
  <c r="AW159" i="1"/>
  <c r="AW157" i="1"/>
  <c r="AW156" i="1"/>
  <c r="AW154" i="1"/>
  <c r="AW152" i="1"/>
  <c r="AW151" i="1"/>
  <c r="AW149" i="1"/>
  <c r="AW147" i="1"/>
  <c r="AW146" i="1"/>
  <c r="AW145" i="1"/>
  <c r="AW143" i="1"/>
  <c r="AW141" i="1"/>
  <c r="AW140" i="1"/>
  <c r="AW138" i="1"/>
  <c r="AW135" i="1"/>
  <c r="AW134" i="1"/>
  <c r="AW131" i="1"/>
  <c r="AW130" i="1"/>
  <c r="AW128" i="1"/>
  <c r="AW127" i="1"/>
  <c r="AW126" i="1"/>
  <c r="AW125" i="1"/>
  <c r="AW124" i="1"/>
  <c r="AW123" i="1"/>
  <c r="AW122" i="1"/>
  <c r="AW120" i="1"/>
  <c r="AW114" i="1"/>
  <c r="AW113" i="1"/>
  <c r="AW111" i="1"/>
  <c r="AW110" i="1"/>
  <c r="AW109" i="1"/>
  <c r="AW108" i="1"/>
  <c r="AW107" i="1"/>
  <c r="AW106" i="1"/>
  <c r="AW103" i="1"/>
  <c r="AW102" i="1"/>
  <c r="AW101" i="1"/>
  <c r="AW99" i="1"/>
  <c r="AW95" i="1"/>
  <c r="AW93" i="1"/>
  <c r="AW92" i="1"/>
  <c r="AW90" i="1"/>
  <c r="AW89" i="1"/>
  <c r="AW88" i="1"/>
  <c r="AW87" i="1"/>
  <c r="AW81" i="1"/>
  <c r="AW80" i="1"/>
  <c r="AW75" i="1"/>
  <c r="AW74" i="1"/>
  <c r="AW73" i="1"/>
  <c r="AW72" i="1"/>
  <c r="AW71" i="1"/>
  <c r="AW69" i="1"/>
  <c r="AW68" i="1"/>
  <c r="AW67" i="1"/>
  <c r="AW65" i="1"/>
  <c r="AW62" i="1"/>
  <c r="AW60" i="1"/>
  <c r="AW55" i="1"/>
  <c r="AW54" i="1"/>
  <c r="AW53" i="1"/>
  <c r="AW50" i="1"/>
  <c r="AW49" i="1"/>
  <c r="AW46" i="1"/>
  <c r="AW45" i="1"/>
  <c r="AW42" i="1"/>
  <c r="AW41" i="1"/>
  <c r="AW40" i="1"/>
  <c r="AW39" i="1"/>
  <c r="AW37" i="1"/>
  <c r="AW36" i="1"/>
  <c r="AW34" i="1"/>
  <c r="AW33" i="1"/>
  <c r="AW25" i="1"/>
  <c r="AW24" i="1"/>
  <c r="AW23" i="1"/>
  <c r="AW21" i="1"/>
  <c r="AW20" i="1"/>
  <c r="AW19" i="1"/>
  <c r="AW18" i="1"/>
  <c r="AW15" i="1"/>
  <c r="AW14" i="1"/>
  <c r="AW13" i="1"/>
  <c r="AW12" i="1"/>
  <c r="AW10" i="1"/>
  <c r="AW9" i="1"/>
  <c r="AW6" i="1"/>
  <c r="AW2673" i="1"/>
  <c r="AW2659" i="1"/>
  <c r="AW2605" i="1"/>
  <c r="AW2572" i="1"/>
  <c r="AW2556" i="1"/>
  <c r="AW2541" i="1"/>
  <c r="AW2481" i="1"/>
  <c r="AW2480" i="1"/>
  <c r="AW2454" i="1"/>
  <c r="AW2442" i="1"/>
  <c r="AW2436" i="1"/>
  <c r="AW2433" i="1"/>
  <c r="AW2421" i="1"/>
  <c r="AW2412" i="1"/>
  <c r="AW2404" i="1"/>
  <c r="AW2385" i="1"/>
  <c r="AW2355" i="1"/>
  <c r="AW2343" i="1"/>
  <c r="AW2335" i="1"/>
  <c r="AW2322" i="1"/>
  <c r="AW2304" i="1"/>
  <c r="AW2283" i="1"/>
  <c r="AW2244" i="1"/>
  <c r="AW2219" i="1"/>
  <c r="AW2211" i="1"/>
  <c r="AW2202" i="1"/>
  <c r="AW2137" i="1"/>
  <c r="AW2104" i="1"/>
  <c r="AW2072" i="1"/>
  <c r="AW1981" i="1"/>
  <c r="AW1969" i="1"/>
  <c r="AW1946" i="1"/>
  <c r="AW1861" i="1"/>
  <c r="AW1835" i="1"/>
  <c r="AW1561" i="1"/>
  <c r="AW1477" i="1"/>
  <c r="AW1058" i="1"/>
  <c r="AW846" i="1"/>
  <c r="AW722" i="1"/>
  <c r="AW475" i="1"/>
  <c r="AW444" i="1"/>
  <c r="AW439" i="1"/>
  <c r="AW313" i="1"/>
  <c r="AW300" i="1"/>
  <c r="AW296" i="1"/>
  <c r="AW287" i="1"/>
  <c r="AW285" i="1"/>
  <c r="AW277" i="1"/>
  <c r="AW270" i="1"/>
  <c r="AW215" i="1"/>
  <c r="AW207" i="1"/>
  <c r="AW193" i="1"/>
  <c r="AW191" i="1"/>
  <c r="AW190" i="1"/>
  <c r="AW189" i="1"/>
  <c r="AW181" i="1"/>
  <c r="AW168" i="1"/>
  <c r="AW166" i="1"/>
  <c r="AW148" i="1"/>
  <c r="AW144" i="1"/>
  <c r="AW133" i="1"/>
  <c r="AW132" i="1"/>
  <c r="AW129" i="1"/>
  <c r="AW117" i="1"/>
  <c r="AW100" i="1"/>
  <c r="AW98" i="1"/>
  <c r="AW91" i="1"/>
  <c r="AW85" i="1"/>
  <c r="AW78" i="1"/>
  <c r="AW77" i="1"/>
  <c r="AW66" i="1"/>
  <c r="AW58" i="1"/>
  <c r="AW44" i="1"/>
  <c r="AW35" i="1"/>
  <c r="AW29" i="1"/>
  <c r="AW28" i="1"/>
  <c r="AW26" i="1"/>
  <c r="AW17" i="1"/>
  <c r="AW16" i="1"/>
  <c r="BC2954" i="1" l="1"/>
  <c r="W2947" i="1"/>
  <c r="V2947" i="1"/>
  <c r="W2946" i="1"/>
  <c r="V2946" i="1"/>
  <c r="W2945" i="1"/>
  <c r="V2945" i="1"/>
  <c r="W2944" i="1"/>
  <c r="V2944" i="1"/>
  <c r="W2943" i="1"/>
  <c r="V2943" i="1"/>
  <c r="W2942" i="1"/>
  <c r="V2942" i="1"/>
  <c r="W2941" i="1"/>
  <c r="V2941" i="1"/>
  <c r="W2940" i="1"/>
  <c r="V2940" i="1"/>
  <c r="W2939" i="1"/>
  <c r="V2939" i="1"/>
  <c r="W2938" i="1"/>
  <c r="V2938" i="1"/>
  <c r="W2937" i="1"/>
  <c r="V2937" i="1"/>
  <c r="W2936" i="1"/>
  <c r="V2936" i="1"/>
  <c r="W2935" i="1"/>
  <c r="V2935" i="1"/>
  <c r="W2934" i="1"/>
  <c r="V2934" i="1"/>
  <c r="W2933" i="1"/>
  <c r="V2933" i="1"/>
  <c r="W2932" i="1"/>
  <c r="V2932" i="1"/>
  <c r="W2931" i="1"/>
  <c r="V2931" i="1"/>
  <c r="V3" i="1"/>
  <c r="W3" i="1"/>
  <c r="V4" i="1"/>
  <c r="W4" i="1"/>
  <c r="V5" i="1"/>
  <c r="W5" i="1"/>
  <c r="V6" i="1"/>
  <c r="W6" i="1"/>
  <c r="V7" i="1"/>
  <c r="W7" i="1"/>
  <c r="V8" i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6" i="1"/>
  <c r="W16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V32" i="1"/>
  <c r="W32" i="1"/>
  <c r="V33" i="1"/>
  <c r="W33" i="1"/>
  <c r="V34" i="1"/>
  <c r="W34" i="1"/>
  <c r="V35" i="1"/>
  <c r="W35" i="1"/>
  <c r="V36" i="1"/>
  <c r="W36" i="1"/>
  <c r="V37" i="1"/>
  <c r="W37" i="1"/>
  <c r="V38" i="1"/>
  <c r="W38" i="1"/>
  <c r="V39" i="1"/>
  <c r="W39" i="1"/>
  <c r="V40" i="1"/>
  <c r="W40" i="1"/>
  <c r="V41" i="1"/>
  <c r="W41" i="1"/>
  <c r="V42" i="1"/>
  <c r="W42" i="1"/>
  <c r="V43" i="1"/>
  <c r="W43" i="1"/>
  <c r="X43" i="1" s="1"/>
  <c r="V44" i="1"/>
  <c r="W44" i="1"/>
  <c r="V45" i="1"/>
  <c r="W45" i="1"/>
  <c r="V46" i="1"/>
  <c r="W46" i="1"/>
  <c r="V47" i="1"/>
  <c r="W47" i="1"/>
  <c r="V48" i="1"/>
  <c r="W48" i="1"/>
  <c r="V49" i="1"/>
  <c r="W49" i="1"/>
  <c r="V50" i="1"/>
  <c r="W50" i="1"/>
  <c r="X50" i="1" s="1"/>
  <c r="V51" i="1"/>
  <c r="W51" i="1"/>
  <c r="V52" i="1"/>
  <c r="W52" i="1"/>
  <c r="V53" i="1"/>
  <c r="W53" i="1"/>
  <c r="V54" i="1"/>
  <c r="W54" i="1"/>
  <c r="V55" i="1"/>
  <c r="W55" i="1"/>
  <c r="V56" i="1"/>
  <c r="W56" i="1"/>
  <c r="V57" i="1"/>
  <c r="W57" i="1"/>
  <c r="V58" i="1"/>
  <c r="W58" i="1"/>
  <c r="V59" i="1"/>
  <c r="W59" i="1"/>
  <c r="X59" i="1" s="1"/>
  <c r="V60" i="1"/>
  <c r="W60" i="1"/>
  <c r="V61" i="1"/>
  <c r="W61" i="1"/>
  <c r="V62" i="1"/>
  <c r="W62" i="1"/>
  <c r="V63" i="1"/>
  <c r="W63" i="1"/>
  <c r="V64" i="1"/>
  <c r="W64" i="1"/>
  <c r="V65" i="1"/>
  <c r="W65" i="1"/>
  <c r="V66" i="1"/>
  <c r="W66" i="1"/>
  <c r="V67" i="1"/>
  <c r="W67" i="1"/>
  <c r="V68" i="1"/>
  <c r="W68" i="1"/>
  <c r="V69" i="1"/>
  <c r="W69" i="1"/>
  <c r="V70" i="1"/>
  <c r="W70" i="1"/>
  <c r="V71" i="1"/>
  <c r="W71" i="1"/>
  <c r="V72" i="1"/>
  <c r="W72" i="1"/>
  <c r="V73" i="1"/>
  <c r="W73" i="1"/>
  <c r="V74" i="1"/>
  <c r="W74" i="1"/>
  <c r="V75" i="1"/>
  <c r="W75" i="1"/>
  <c r="X75" i="1" s="1"/>
  <c r="V76" i="1"/>
  <c r="W76" i="1"/>
  <c r="V77" i="1"/>
  <c r="W77" i="1"/>
  <c r="V78" i="1"/>
  <c r="W78" i="1"/>
  <c r="V79" i="1"/>
  <c r="W79" i="1"/>
  <c r="V80" i="1"/>
  <c r="W80" i="1"/>
  <c r="V81" i="1"/>
  <c r="W81" i="1"/>
  <c r="V82" i="1"/>
  <c r="W82" i="1"/>
  <c r="X82" i="1" s="1"/>
  <c r="V83" i="1"/>
  <c r="W83" i="1"/>
  <c r="V84" i="1"/>
  <c r="W84" i="1"/>
  <c r="V85" i="1"/>
  <c r="W85" i="1"/>
  <c r="V86" i="1"/>
  <c r="W86" i="1"/>
  <c r="V87" i="1"/>
  <c r="W87" i="1"/>
  <c r="V88" i="1"/>
  <c r="W88" i="1"/>
  <c r="V89" i="1"/>
  <c r="W89" i="1"/>
  <c r="V90" i="1"/>
  <c r="W90" i="1"/>
  <c r="V91" i="1"/>
  <c r="W91" i="1"/>
  <c r="V92" i="1"/>
  <c r="W92" i="1"/>
  <c r="V93" i="1"/>
  <c r="W93" i="1"/>
  <c r="V94" i="1"/>
  <c r="W94" i="1"/>
  <c r="V95" i="1"/>
  <c r="W95" i="1"/>
  <c r="V96" i="1"/>
  <c r="W96" i="1"/>
  <c r="V97" i="1"/>
  <c r="W97" i="1"/>
  <c r="V98" i="1"/>
  <c r="W98" i="1"/>
  <c r="V99" i="1"/>
  <c r="W99" i="1"/>
  <c r="V100" i="1"/>
  <c r="W100" i="1"/>
  <c r="V101" i="1"/>
  <c r="W101" i="1"/>
  <c r="V102" i="1"/>
  <c r="W102" i="1"/>
  <c r="V103" i="1"/>
  <c r="W103" i="1"/>
  <c r="V104" i="1"/>
  <c r="W104" i="1"/>
  <c r="V105" i="1"/>
  <c r="W105" i="1"/>
  <c r="V106" i="1"/>
  <c r="W106" i="1"/>
  <c r="V107" i="1"/>
  <c r="W107" i="1"/>
  <c r="X107" i="1" s="1"/>
  <c r="V108" i="1"/>
  <c r="W108" i="1"/>
  <c r="V109" i="1"/>
  <c r="W109" i="1"/>
  <c r="V110" i="1"/>
  <c r="W110" i="1"/>
  <c r="V111" i="1"/>
  <c r="W111" i="1"/>
  <c r="V112" i="1"/>
  <c r="W112" i="1"/>
  <c r="V113" i="1"/>
  <c r="W113" i="1"/>
  <c r="V114" i="1"/>
  <c r="W114" i="1"/>
  <c r="X114" i="1" s="1"/>
  <c r="V115" i="1"/>
  <c r="W115" i="1"/>
  <c r="V116" i="1"/>
  <c r="W116" i="1"/>
  <c r="V117" i="1"/>
  <c r="W117" i="1"/>
  <c r="V118" i="1"/>
  <c r="W118" i="1"/>
  <c r="V119" i="1"/>
  <c r="W119" i="1"/>
  <c r="V120" i="1"/>
  <c r="W120" i="1"/>
  <c r="V121" i="1"/>
  <c r="W121" i="1"/>
  <c r="V122" i="1"/>
  <c r="W122" i="1"/>
  <c r="V123" i="1"/>
  <c r="W123" i="1"/>
  <c r="X123" i="1" s="1"/>
  <c r="V124" i="1"/>
  <c r="W124" i="1"/>
  <c r="V125" i="1"/>
  <c r="W125" i="1"/>
  <c r="V126" i="1"/>
  <c r="W126" i="1"/>
  <c r="V127" i="1"/>
  <c r="W127" i="1"/>
  <c r="V128" i="1"/>
  <c r="W128" i="1"/>
  <c r="V129" i="1"/>
  <c r="W129" i="1"/>
  <c r="V130" i="1"/>
  <c r="W130" i="1"/>
  <c r="X130" i="1" s="1"/>
  <c r="V131" i="1"/>
  <c r="W131" i="1"/>
  <c r="V132" i="1"/>
  <c r="W132" i="1"/>
  <c r="V133" i="1"/>
  <c r="W133" i="1"/>
  <c r="V134" i="1"/>
  <c r="W134" i="1"/>
  <c r="V135" i="1"/>
  <c r="W135" i="1"/>
  <c r="V136" i="1"/>
  <c r="W136" i="1"/>
  <c r="V137" i="1"/>
  <c r="W137" i="1"/>
  <c r="V138" i="1"/>
  <c r="W138" i="1"/>
  <c r="V139" i="1"/>
  <c r="W139" i="1"/>
  <c r="X139" i="1" s="1"/>
  <c r="V140" i="1"/>
  <c r="W140" i="1"/>
  <c r="V141" i="1"/>
  <c r="W141" i="1"/>
  <c r="V142" i="1"/>
  <c r="W142" i="1"/>
  <c r="V143" i="1"/>
  <c r="W143" i="1"/>
  <c r="V144" i="1"/>
  <c r="W144" i="1"/>
  <c r="V145" i="1"/>
  <c r="W145" i="1"/>
  <c r="V146" i="1"/>
  <c r="W146" i="1"/>
  <c r="V147" i="1"/>
  <c r="W147" i="1"/>
  <c r="V148" i="1"/>
  <c r="W148" i="1"/>
  <c r="V149" i="1"/>
  <c r="W149" i="1"/>
  <c r="V150" i="1"/>
  <c r="W150" i="1"/>
  <c r="V151" i="1"/>
  <c r="W151" i="1"/>
  <c r="V152" i="1"/>
  <c r="W152" i="1"/>
  <c r="V153" i="1"/>
  <c r="W153" i="1"/>
  <c r="V154" i="1"/>
  <c r="W154" i="1"/>
  <c r="V155" i="1"/>
  <c r="W155" i="1"/>
  <c r="X155" i="1" s="1"/>
  <c r="V156" i="1"/>
  <c r="W156" i="1"/>
  <c r="V157" i="1"/>
  <c r="W157" i="1"/>
  <c r="V158" i="1"/>
  <c r="W158" i="1"/>
  <c r="V159" i="1"/>
  <c r="W159" i="1"/>
  <c r="V160" i="1"/>
  <c r="W160" i="1"/>
  <c r="V161" i="1"/>
  <c r="W161" i="1"/>
  <c r="V162" i="1"/>
  <c r="W162" i="1"/>
  <c r="V163" i="1"/>
  <c r="W163" i="1"/>
  <c r="V164" i="1"/>
  <c r="W164" i="1"/>
  <c r="V165" i="1"/>
  <c r="W165" i="1"/>
  <c r="V166" i="1"/>
  <c r="W166" i="1"/>
  <c r="V167" i="1"/>
  <c r="W167" i="1"/>
  <c r="V168" i="1"/>
  <c r="W168" i="1"/>
  <c r="V169" i="1"/>
  <c r="W169" i="1"/>
  <c r="V170" i="1"/>
  <c r="W170" i="1"/>
  <c r="V171" i="1"/>
  <c r="W171" i="1"/>
  <c r="X171" i="1" s="1"/>
  <c r="V172" i="1"/>
  <c r="W172" i="1"/>
  <c r="V173" i="1"/>
  <c r="W173" i="1"/>
  <c r="V174" i="1"/>
  <c r="W174" i="1"/>
  <c r="V175" i="1"/>
  <c r="W175" i="1"/>
  <c r="V176" i="1"/>
  <c r="W176" i="1"/>
  <c r="V177" i="1"/>
  <c r="W177" i="1"/>
  <c r="V178" i="1"/>
  <c r="W178" i="1"/>
  <c r="V179" i="1"/>
  <c r="W179" i="1"/>
  <c r="V180" i="1"/>
  <c r="W180" i="1"/>
  <c r="V181" i="1"/>
  <c r="W181" i="1"/>
  <c r="V182" i="1"/>
  <c r="W182" i="1"/>
  <c r="V183" i="1"/>
  <c r="W183" i="1"/>
  <c r="V184" i="1"/>
  <c r="W184" i="1"/>
  <c r="V185" i="1"/>
  <c r="W185" i="1"/>
  <c r="V186" i="1"/>
  <c r="W186" i="1"/>
  <c r="V187" i="1"/>
  <c r="W187" i="1"/>
  <c r="X187" i="1" s="1"/>
  <c r="V188" i="1"/>
  <c r="W188" i="1"/>
  <c r="V189" i="1"/>
  <c r="W189" i="1"/>
  <c r="V190" i="1"/>
  <c r="W190" i="1"/>
  <c r="V191" i="1"/>
  <c r="W191" i="1"/>
  <c r="V192" i="1"/>
  <c r="W192" i="1"/>
  <c r="V193" i="1"/>
  <c r="W193" i="1"/>
  <c r="V194" i="1"/>
  <c r="W194" i="1"/>
  <c r="V195" i="1"/>
  <c r="W195" i="1"/>
  <c r="V196" i="1"/>
  <c r="W196" i="1"/>
  <c r="V197" i="1"/>
  <c r="W197" i="1"/>
  <c r="V198" i="1"/>
  <c r="W198" i="1"/>
  <c r="V199" i="1"/>
  <c r="W199" i="1"/>
  <c r="V200" i="1"/>
  <c r="W200" i="1"/>
  <c r="V201" i="1"/>
  <c r="W201" i="1"/>
  <c r="V202" i="1"/>
  <c r="W202" i="1"/>
  <c r="V203" i="1"/>
  <c r="W203" i="1"/>
  <c r="X203" i="1" s="1"/>
  <c r="V204" i="1"/>
  <c r="W204" i="1"/>
  <c r="V205" i="1"/>
  <c r="W205" i="1"/>
  <c r="V206" i="1"/>
  <c r="W206" i="1"/>
  <c r="V207" i="1"/>
  <c r="W207" i="1"/>
  <c r="V208" i="1"/>
  <c r="W208" i="1"/>
  <c r="V209" i="1"/>
  <c r="W209" i="1"/>
  <c r="V210" i="1"/>
  <c r="W210" i="1"/>
  <c r="V211" i="1"/>
  <c r="W211" i="1"/>
  <c r="V212" i="1"/>
  <c r="W212" i="1"/>
  <c r="V213" i="1"/>
  <c r="W213" i="1"/>
  <c r="V214" i="1"/>
  <c r="W214" i="1"/>
  <c r="V215" i="1"/>
  <c r="W215" i="1"/>
  <c r="V216" i="1"/>
  <c r="W216" i="1"/>
  <c r="V217" i="1"/>
  <c r="W217" i="1"/>
  <c r="V218" i="1"/>
  <c r="W218" i="1"/>
  <c r="V219" i="1"/>
  <c r="W219" i="1"/>
  <c r="X219" i="1" s="1"/>
  <c r="V220" i="1"/>
  <c r="W220" i="1"/>
  <c r="V221" i="1"/>
  <c r="W221" i="1"/>
  <c r="V222" i="1"/>
  <c r="W222" i="1"/>
  <c r="V223" i="1"/>
  <c r="W223" i="1"/>
  <c r="V224" i="1"/>
  <c r="W224" i="1"/>
  <c r="V225" i="1"/>
  <c r="W225" i="1"/>
  <c r="V226" i="1"/>
  <c r="W226" i="1"/>
  <c r="V227" i="1"/>
  <c r="W227" i="1"/>
  <c r="V228" i="1"/>
  <c r="W228" i="1"/>
  <c r="V229" i="1"/>
  <c r="W229" i="1"/>
  <c r="V230" i="1"/>
  <c r="W230" i="1"/>
  <c r="V231" i="1"/>
  <c r="W231" i="1"/>
  <c r="V232" i="1"/>
  <c r="W232" i="1"/>
  <c r="V233" i="1"/>
  <c r="W233" i="1"/>
  <c r="V234" i="1"/>
  <c r="W234" i="1"/>
  <c r="V235" i="1"/>
  <c r="W235" i="1"/>
  <c r="V236" i="1"/>
  <c r="W236" i="1"/>
  <c r="V237" i="1"/>
  <c r="W237" i="1"/>
  <c r="V238" i="1"/>
  <c r="W238" i="1"/>
  <c r="V239" i="1"/>
  <c r="W239" i="1"/>
  <c r="V240" i="1"/>
  <c r="W240" i="1"/>
  <c r="V241" i="1"/>
  <c r="W241" i="1"/>
  <c r="V242" i="1"/>
  <c r="W242" i="1"/>
  <c r="V243" i="1"/>
  <c r="W243" i="1"/>
  <c r="V244" i="1"/>
  <c r="W244" i="1"/>
  <c r="V245" i="1"/>
  <c r="W245" i="1"/>
  <c r="V246" i="1"/>
  <c r="W246" i="1"/>
  <c r="V247" i="1"/>
  <c r="W247" i="1"/>
  <c r="V248" i="1"/>
  <c r="W248" i="1"/>
  <c r="V249" i="1"/>
  <c r="W249" i="1"/>
  <c r="V250" i="1"/>
  <c r="W250" i="1"/>
  <c r="V251" i="1"/>
  <c r="W251" i="1"/>
  <c r="X251" i="1" s="1"/>
  <c r="V252" i="1"/>
  <c r="W252" i="1"/>
  <c r="V253" i="1"/>
  <c r="W253" i="1"/>
  <c r="V254" i="1"/>
  <c r="W254" i="1"/>
  <c r="V255" i="1"/>
  <c r="W255" i="1"/>
  <c r="V256" i="1"/>
  <c r="W256" i="1"/>
  <c r="V257" i="1"/>
  <c r="W257" i="1"/>
  <c r="V258" i="1"/>
  <c r="W258" i="1"/>
  <c r="V259" i="1"/>
  <c r="W259" i="1"/>
  <c r="V260" i="1"/>
  <c r="W260" i="1"/>
  <c r="V261" i="1"/>
  <c r="W261" i="1"/>
  <c r="V262" i="1"/>
  <c r="W262" i="1"/>
  <c r="V263" i="1"/>
  <c r="W263" i="1"/>
  <c r="V264" i="1"/>
  <c r="W264" i="1"/>
  <c r="V265" i="1"/>
  <c r="W265" i="1"/>
  <c r="V266" i="1"/>
  <c r="W266" i="1"/>
  <c r="V267" i="1"/>
  <c r="W267" i="1"/>
  <c r="X267" i="1" s="1"/>
  <c r="V268" i="1"/>
  <c r="W268" i="1"/>
  <c r="V269" i="1"/>
  <c r="W269" i="1"/>
  <c r="V270" i="1"/>
  <c r="W270" i="1"/>
  <c r="V271" i="1"/>
  <c r="W271" i="1"/>
  <c r="V272" i="1"/>
  <c r="W272" i="1"/>
  <c r="V273" i="1"/>
  <c r="W273" i="1"/>
  <c r="V274" i="1"/>
  <c r="W274" i="1"/>
  <c r="V275" i="1"/>
  <c r="W275" i="1"/>
  <c r="V276" i="1"/>
  <c r="W276" i="1"/>
  <c r="X276" i="1" s="1"/>
  <c r="V277" i="1"/>
  <c r="W277" i="1"/>
  <c r="V278" i="1"/>
  <c r="W278" i="1"/>
  <c r="V279" i="1"/>
  <c r="W279" i="1"/>
  <c r="V280" i="1"/>
  <c r="W280" i="1"/>
  <c r="V281" i="1"/>
  <c r="W281" i="1"/>
  <c r="V282" i="1"/>
  <c r="W282" i="1"/>
  <c r="V283" i="1"/>
  <c r="W283" i="1"/>
  <c r="X283" i="1" s="1"/>
  <c r="V284" i="1"/>
  <c r="W284" i="1"/>
  <c r="V285" i="1"/>
  <c r="W285" i="1"/>
  <c r="V286" i="1"/>
  <c r="W286" i="1"/>
  <c r="V287" i="1"/>
  <c r="W287" i="1"/>
  <c r="V288" i="1"/>
  <c r="W288" i="1"/>
  <c r="V289" i="1"/>
  <c r="W289" i="1"/>
  <c r="V290" i="1"/>
  <c r="W290" i="1"/>
  <c r="V291" i="1"/>
  <c r="W291" i="1"/>
  <c r="V292" i="1"/>
  <c r="W292" i="1"/>
  <c r="X292" i="1" s="1"/>
  <c r="V293" i="1"/>
  <c r="W293" i="1"/>
  <c r="V294" i="1"/>
  <c r="W294" i="1"/>
  <c r="V295" i="1"/>
  <c r="W295" i="1"/>
  <c r="V296" i="1"/>
  <c r="W296" i="1"/>
  <c r="V297" i="1"/>
  <c r="W297" i="1"/>
  <c r="V298" i="1"/>
  <c r="W298" i="1"/>
  <c r="V299" i="1"/>
  <c r="W299" i="1"/>
  <c r="V300" i="1"/>
  <c r="W300" i="1"/>
  <c r="V301" i="1"/>
  <c r="W301" i="1"/>
  <c r="V302" i="1"/>
  <c r="W302" i="1"/>
  <c r="V303" i="1"/>
  <c r="W303" i="1"/>
  <c r="V304" i="1"/>
  <c r="W304" i="1"/>
  <c r="V305" i="1"/>
  <c r="W305" i="1"/>
  <c r="V306" i="1"/>
  <c r="W306" i="1"/>
  <c r="X306" i="1" s="1"/>
  <c r="V307" i="1"/>
  <c r="W307" i="1"/>
  <c r="V308" i="1"/>
  <c r="W308" i="1"/>
  <c r="X308" i="1" s="1"/>
  <c r="V309" i="1"/>
  <c r="W309" i="1"/>
  <c r="V310" i="1"/>
  <c r="W310" i="1"/>
  <c r="V311" i="1"/>
  <c r="W311" i="1"/>
  <c r="V312" i="1"/>
  <c r="W312" i="1"/>
  <c r="V313" i="1"/>
  <c r="W313" i="1"/>
  <c r="V314" i="1"/>
  <c r="W314" i="1"/>
  <c r="V315" i="1"/>
  <c r="W315" i="1"/>
  <c r="X315" i="1" s="1"/>
  <c r="V316" i="1"/>
  <c r="W316" i="1"/>
  <c r="V317" i="1"/>
  <c r="W317" i="1"/>
  <c r="V318" i="1"/>
  <c r="W318" i="1"/>
  <c r="X318" i="1" s="1"/>
  <c r="V319" i="1"/>
  <c r="W319" i="1"/>
  <c r="V320" i="1"/>
  <c r="W320" i="1"/>
  <c r="V321" i="1"/>
  <c r="W321" i="1"/>
  <c r="V322" i="1"/>
  <c r="W322" i="1"/>
  <c r="X322" i="1" s="1"/>
  <c r="V323" i="1"/>
  <c r="W323" i="1"/>
  <c r="V324" i="1"/>
  <c r="W324" i="1"/>
  <c r="X324" i="1" s="1"/>
  <c r="V325" i="1"/>
  <c r="W325" i="1"/>
  <c r="V326" i="1"/>
  <c r="W326" i="1"/>
  <c r="V327" i="1"/>
  <c r="W327" i="1"/>
  <c r="V328" i="1"/>
  <c r="W328" i="1"/>
  <c r="V329" i="1"/>
  <c r="W329" i="1"/>
  <c r="V330" i="1"/>
  <c r="W330" i="1"/>
  <c r="V331" i="1"/>
  <c r="W331" i="1"/>
  <c r="X331" i="1" s="1"/>
  <c r="V332" i="1"/>
  <c r="W332" i="1"/>
  <c r="V333" i="1"/>
  <c r="W333" i="1"/>
  <c r="V334" i="1"/>
  <c r="W334" i="1"/>
  <c r="X334" i="1" s="1"/>
  <c r="V335" i="1"/>
  <c r="W335" i="1"/>
  <c r="V336" i="1"/>
  <c r="W336" i="1"/>
  <c r="V337" i="1"/>
  <c r="W337" i="1"/>
  <c r="V338" i="1"/>
  <c r="W338" i="1"/>
  <c r="V339" i="1"/>
  <c r="W339" i="1"/>
  <c r="V340" i="1"/>
  <c r="W340" i="1"/>
  <c r="X340" i="1" s="1"/>
  <c r="V341" i="1"/>
  <c r="W341" i="1"/>
  <c r="V342" i="1"/>
  <c r="W342" i="1"/>
  <c r="V343" i="1"/>
  <c r="W343" i="1"/>
  <c r="V344" i="1"/>
  <c r="W344" i="1"/>
  <c r="V345" i="1"/>
  <c r="W345" i="1"/>
  <c r="V346" i="1"/>
  <c r="W346" i="1"/>
  <c r="V347" i="1"/>
  <c r="W347" i="1"/>
  <c r="V348" i="1"/>
  <c r="W348" i="1"/>
  <c r="V349" i="1"/>
  <c r="W349" i="1"/>
  <c r="V350" i="1"/>
  <c r="W350" i="1"/>
  <c r="X350" i="1" s="1"/>
  <c r="V351" i="1"/>
  <c r="W351" i="1"/>
  <c r="V352" i="1"/>
  <c r="W352" i="1"/>
  <c r="V353" i="1"/>
  <c r="W353" i="1"/>
  <c r="V354" i="1"/>
  <c r="W354" i="1"/>
  <c r="X354" i="1" s="1"/>
  <c r="V355" i="1"/>
  <c r="W355" i="1"/>
  <c r="V356" i="1"/>
  <c r="W356" i="1"/>
  <c r="X356" i="1" s="1"/>
  <c r="V357" i="1"/>
  <c r="W357" i="1"/>
  <c r="V358" i="1"/>
  <c r="W358" i="1"/>
  <c r="V359" i="1"/>
  <c r="W359" i="1"/>
  <c r="V360" i="1"/>
  <c r="W360" i="1"/>
  <c r="V361" i="1"/>
  <c r="W361" i="1"/>
  <c r="V362" i="1"/>
  <c r="W362" i="1"/>
  <c r="V363" i="1"/>
  <c r="W363" i="1"/>
  <c r="X363" i="1" s="1"/>
  <c r="V364" i="1"/>
  <c r="W364" i="1"/>
  <c r="V365" i="1"/>
  <c r="W365" i="1"/>
  <c r="V366" i="1"/>
  <c r="W366" i="1"/>
  <c r="V367" i="1"/>
  <c r="W367" i="1"/>
  <c r="V368" i="1"/>
  <c r="W368" i="1"/>
  <c r="V369" i="1"/>
  <c r="W369" i="1"/>
  <c r="V370" i="1"/>
  <c r="W370" i="1"/>
  <c r="X370" i="1" s="1"/>
  <c r="V371" i="1"/>
  <c r="W371" i="1"/>
  <c r="V372" i="1"/>
  <c r="W372" i="1"/>
  <c r="X372" i="1" s="1"/>
  <c r="V373" i="1"/>
  <c r="W373" i="1"/>
  <c r="V374" i="1"/>
  <c r="W374" i="1"/>
  <c r="V375" i="1"/>
  <c r="W375" i="1"/>
  <c r="V376" i="1"/>
  <c r="W376" i="1"/>
  <c r="V377" i="1"/>
  <c r="W377" i="1"/>
  <c r="V378" i="1"/>
  <c r="W378" i="1"/>
  <c r="V379" i="1"/>
  <c r="W379" i="1"/>
  <c r="X379" i="1" s="1"/>
  <c r="V380" i="1"/>
  <c r="W380" i="1"/>
  <c r="V381" i="1"/>
  <c r="W381" i="1"/>
  <c r="V382" i="1"/>
  <c r="W382" i="1"/>
  <c r="X382" i="1" s="1"/>
  <c r="V383" i="1"/>
  <c r="W383" i="1"/>
  <c r="V384" i="1"/>
  <c r="W384" i="1"/>
  <c r="V385" i="1"/>
  <c r="W385" i="1"/>
  <c r="V386" i="1"/>
  <c r="W386" i="1"/>
  <c r="X386" i="1" s="1"/>
  <c r="V387" i="1"/>
  <c r="W387" i="1"/>
  <c r="V388" i="1"/>
  <c r="W388" i="1"/>
  <c r="X388" i="1" s="1"/>
  <c r="V389" i="1"/>
  <c r="W389" i="1"/>
  <c r="V390" i="1"/>
  <c r="W390" i="1"/>
  <c r="V391" i="1"/>
  <c r="W391" i="1"/>
  <c r="V392" i="1"/>
  <c r="W392" i="1"/>
  <c r="V393" i="1"/>
  <c r="W393" i="1"/>
  <c r="V394" i="1"/>
  <c r="W394" i="1"/>
  <c r="V395" i="1"/>
  <c r="W395" i="1"/>
  <c r="X395" i="1" s="1"/>
  <c r="V396" i="1"/>
  <c r="W396" i="1"/>
  <c r="V397" i="1"/>
  <c r="W397" i="1"/>
  <c r="V398" i="1"/>
  <c r="W398" i="1"/>
  <c r="X398" i="1" s="1"/>
  <c r="V399" i="1"/>
  <c r="W399" i="1"/>
  <c r="V400" i="1"/>
  <c r="W400" i="1"/>
  <c r="V401" i="1"/>
  <c r="W401" i="1"/>
  <c r="V402" i="1"/>
  <c r="W402" i="1"/>
  <c r="X402" i="1" s="1"/>
  <c r="V403" i="1"/>
  <c r="W403" i="1"/>
  <c r="V404" i="1"/>
  <c r="W404" i="1"/>
  <c r="X404" i="1" s="1"/>
  <c r="V405" i="1"/>
  <c r="W405" i="1"/>
  <c r="V406" i="1"/>
  <c r="W406" i="1"/>
  <c r="V407" i="1"/>
  <c r="W407" i="1"/>
  <c r="V408" i="1"/>
  <c r="W408" i="1"/>
  <c r="V409" i="1"/>
  <c r="W409" i="1"/>
  <c r="V410" i="1"/>
  <c r="W410" i="1"/>
  <c r="V411" i="1"/>
  <c r="W411" i="1"/>
  <c r="X411" i="1" s="1"/>
  <c r="V412" i="1"/>
  <c r="W412" i="1"/>
  <c r="V413" i="1"/>
  <c r="W413" i="1"/>
  <c r="V414" i="1"/>
  <c r="W414" i="1"/>
  <c r="V415" i="1"/>
  <c r="W415" i="1"/>
  <c r="V416" i="1"/>
  <c r="W416" i="1"/>
  <c r="V417" i="1"/>
  <c r="W417" i="1"/>
  <c r="V418" i="1"/>
  <c r="W418" i="1"/>
  <c r="X418" i="1" s="1"/>
  <c r="V419" i="1"/>
  <c r="W419" i="1"/>
  <c r="V420" i="1"/>
  <c r="W420" i="1"/>
  <c r="X420" i="1" s="1"/>
  <c r="V421" i="1"/>
  <c r="W421" i="1"/>
  <c r="V422" i="1"/>
  <c r="W422" i="1"/>
  <c r="V423" i="1"/>
  <c r="W423" i="1"/>
  <c r="V424" i="1"/>
  <c r="W424" i="1"/>
  <c r="V425" i="1"/>
  <c r="W425" i="1"/>
  <c r="V426" i="1"/>
  <c r="W426" i="1"/>
  <c r="V427" i="1"/>
  <c r="W427" i="1"/>
  <c r="V428" i="1"/>
  <c r="W428" i="1"/>
  <c r="V429" i="1"/>
  <c r="W429" i="1"/>
  <c r="V430" i="1"/>
  <c r="W430" i="1"/>
  <c r="X430" i="1" s="1"/>
  <c r="V431" i="1"/>
  <c r="W431" i="1"/>
  <c r="V432" i="1"/>
  <c r="W432" i="1"/>
  <c r="V433" i="1"/>
  <c r="W433" i="1"/>
  <c r="V434" i="1"/>
  <c r="W434" i="1"/>
  <c r="X434" i="1" s="1"/>
  <c r="V435" i="1"/>
  <c r="W435" i="1"/>
  <c r="V436" i="1"/>
  <c r="W436" i="1"/>
  <c r="X436" i="1" s="1"/>
  <c r="V437" i="1"/>
  <c r="W437" i="1"/>
  <c r="V438" i="1"/>
  <c r="W438" i="1"/>
  <c r="V439" i="1"/>
  <c r="W439" i="1"/>
  <c r="V440" i="1"/>
  <c r="W440" i="1"/>
  <c r="V441" i="1"/>
  <c r="W441" i="1"/>
  <c r="V442" i="1"/>
  <c r="W442" i="1"/>
  <c r="V443" i="1"/>
  <c r="W443" i="1"/>
  <c r="X443" i="1" s="1"/>
  <c r="V444" i="1"/>
  <c r="W444" i="1"/>
  <c r="V445" i="1"/>
  <c r="W445" i="1"/>
  <c r="V446" i="1"/>
  <c r="W446" i="1"/>
  <c r="X446" i="1" s="1"/>
  <c r="V447" i="1"/>
  <c r="W447" i="1"/>
  <c r="V448" i="1"/>
  <c r="W448" i="1"/>
  <c r="V449" i="1"/>
  <c r="W449" i="1"/>
  <c r="V450" i="1"/>
  <c r="W450" i="1"/>
  <c r="V451" i="1"/>
  <c r="W451" i="1"/>
  <c r="V452" i="1"/>
  <c r="W452" i="1"/>
  <c r="V453" i="1"/>
  <c r="W453" i="1"/>
  <c r="V454" i="1"/>
  <c r="W454" i="1"/>
  <c r="V455" i="1"/>
  <c r="W455" i="1"/>
  <c r="V456" i="1"/>
  <c r="W456" i="1"/>
  <c r="V457" i="1"/>
  <c r="W457" i="1"/>
  <c r="V458" i="1"/>
  <c r="W458" i="1"/>
  <c r="V459" i="1"/>
  <c r="W459" i="1"/>
  <c r="V460" i="1"/>
  <c r="W460" i="1"/>
  <c r="V461" i="1"/>
  <c r="W461" i="1"/>
  <c r="V462" i="1"/>
  <c r="W462" i="1"/>
  <c r="X462" i="1" s="1"/>
  <c r="V463" i="1"/>
  <c r="W463" i="1"/>
  <c r="V464" i="1"/>
  <c r="W464" i="1"/>
  <c r="V465" i="1"/>
  <c r="W465" i="1"/>
  <c r="V466" i="1"/>
  <c r="W466" i="1"/>
  <c r="X466" i="1" s="1"/>
  <c r="V467" i="1"/>
  <c r="W467" i="1"/>
  <c r="V468" i="1"/>
  <c r="W468" i="1"/>
  <c r="V469" i="1"/>
  <c r="W469" i="1"/>
  <c r="X469" i="1" s="1"/>
  <c r="V470" i="1"/>
  <c r="W470" i="1"/>
  <c r="V471" i="1"/>
  <c r="W471" i="1"/>
  <c r="V472" i="1"/>
  <c r="W472" i="1"/>
  <c r="V473" i="1"/>
  <c r="W473" i="1"/>
  <c r="V474" i="1"/>
  <c r="W474" i="1"/>
  <c r="V475" i="1"/>
  <c r="W475" i="1"/>
  <c r="X475" i="1" s="1"/>
  <c r="V476" i="1"/>
  <c r="W476" i="1"/>
  <c r="V477" i="1"/>
  <c r="W477" i="1"/>
  <c r="V478" i="1"/>
  <c r="W478" i="1"/>
  <c r="X478" i="1" s="1"/>
  <c r="V479" i="1"/>
  <c r="W479" i="1"/>
  <c r="V480" i="1"/>
  <c r="W480" i="1"/>
  <c r="V481" i="1"/>
  <c r="W481" i="1"/>
  <c r="V482" i="1"/>
  <c r="W482" i="1"/>
  <c r="X482" i="1" s="1"/>
  <c r="V483" i="1"/>
  <c r="W483" i="1"/>
  <c r="V484" i="1"/>
  <c r="W484" i="1"/>
  <c r="X484" i="1" s="1"/>
  <c r="V485" i="1"/>
  <c r="W485" i="1"/>
  <c r="X485" i="1" s="1"/>
  <c r="V486" i="1"/>
  <c r="W486" i="1"/>
  <c r="V487" i="1"/>
  <c r="W487" i="1"/>
  <c r="V488" i="1"/>
  <c r="W488" i="1"/>
  <c r="V489" i="1"/>
  <c r="W489" i="1"/>
  <c r="X489" i="1" s="1"/>
  <c r="V490" i="1"/>
  <c r="W490" i="1"/>
  <c r="V491" i="1"/>
  <c r="W491" i="1"/>
  <c r="X491" i="1" s="1"/>
  <c r="V492" i="1"/>
  <c r="W492" i="1"/>
  <c r="V493" i="1"/>
  <c r="W493" i="1"/>
  <c r="V494" i="1"/>
  <c r="W494" i="1"/>
  <c r="V495" i="1"/>
  <c r="W495" i="1"/>
  <c r="V496" i="1"/>
  <c r="W496" i="1"/>
  <c r="V497" i="1"/>
  <c r="W497" i="1"/>
  <c r="V498" i="1"/>
  <c r="W498" i="1"/>
  <c r="V499" i="1"/>
  <c r="W499" i="1"/>
  <c r="V500" i="1"/>
  <c r="W500" i="1"/>
  <c r="X500" i="1" s="1"/>
  <c r="V501" i="1"/>
  <c r="W501" i="1"/>
  <c r="V502" i="1"/>
  <c r="W502" i="1"/>
  <c r="V503" i="1"/>
  <c r="W503" i="1"/>
  <c r="V504" i="1"/>
  <c r="W504" i="1"/>
  <c r="V505" i="1"/>
  <c r="W505" i="1"/>
  <c r="V506" i="1"/>
  <c r="W506" i="1"/>
  <c r="V507" i="1"/>
  <c r="W507" i="1"/>
  <c r="V508" i="1"/>
  <c r="W508" i="1"/>
  <c r="V509" i="1"/>
  <c r="W509" i="1"/>
  <c r="V510" i="1"/>
  <c r="W510" i="1"/>
  <c r="V511" i="1"/>
  <c r="W511" i="1"/>
  <c r="V512" i="1"/>
  <c r="W512" i="1"/>
  <c r="V513" i="1"/>
  <c r="W513" i="1"/>
  <c r="V514" i="1"/>
  <c r="W514" i="1"/>
  <c r="V515" i="1"/>
  <c r="W515" i="1"/>
  <c r="V516" i="1"/>
  <c r="W516" i="1"/>
  <c r="V517" i="1"/>
  <c r="W517" i="1"/>
  <c r="V518" i="1"/>
  <c r="W518" i="1"/>
  <c r="V519" i="1"/>
  <c r="W519" i="1"/>
  <c r="V520" i="1"/>
  <c r="W520" i="1"/>
  <c r="V521" i="1"/>
  <c r="W521" i="1"/>
  <c r="V522" i="1"/>
  <c r="W522" i="1"/>
  <c r="V523" i="1"/>
  <c r="W523" i="1"/>
  <c r="V524" i="1"/>
  <c r="W524" i="1"/>
  <c r="V525" i="1"/>
  <c r="W525" i="1"/>
  <c r="V526" i="1"/>
  <c r="W526" i="1"/>
  <c r="V527" i="1"/>
  <c r="W527" i="1"/>
  <c r="V528" i="1"/>
  <c r="W528" i="1"/>
  <c r="V529" i="1"/>
  <c r="W529" i="1"/>
  <c r="V530" i="1"/>
  <c r="W530" i="1"/>
  <c r="V531" i="1"/>
  <c r="W531" i="1"/>
  <c r="V532" i="1"/>
  <c r="W532" i="1"/>
  <c r="X532" i="1" s="1"/>
  <c r="V533" i="1"/>
  <c r="W533" i="1"/>
  <c r="V534" i="1"/>
  <c r="W534" i="1"/>
  <c r="V535" i="1"/>
  <c r="W535" i="1"/>
  <c r="V536" i="1"/>
  <c r="W536" i="1"/>
  <c r="V537" i="1"/>
  <c r="W537" i="1"/>
  <c r="V538" i="1"/>
  <c r="W538" i="1"/>
  <c r="V539" i="1"/>
  <c r="W539" i="1"/>
  <c r="V540" i="1"/>
  <c r="W540" i="1"/>
  <c r="V541" i="1"/>
  <c r="W541" i="1"/>
  <c r="V542" i="1"/>
  <c r="W542" i="1"/>
  <c r="V543" i="1"/>
  <c r="W543" i="1"/>
  <c r="V544" i="1"/>
  <c r="W544" i="1"/>
  <c r="V545" i="1"/>
  <c r="W545" i="1"/>
  <c r="V546" i="1"/>
  <c r="W546" i="1"/>
  <c r="V547" i="1"/>
  <c r="W547" i="1"/>
  <c r="V548" i="1"/>
  <c r="W548" i="1"/>
  <c r="V549" i="1"/>
  <c r="W549" i="1"/>
  <c r="X549" i="1" s="1"/>
  <c r="V550" i="1"/>
  <c r="W550" i="1"/>
  <c r="V551" i="1"/>
  <c r="W551" i="1"/>
  <c r="V552" i="1"/>
  <c r="W552" i="1"/>
  <c r="V553" i="1"/>
  <c r="W553" i="1"/>
  <c r="V554" i="1"/>
  <c r="W554" i="1"/>
  <c r="V555" i="1"/>
  <c r="W555" i="1"/>
  <c r="X555" i="1" s="1"/>
  <c r="V556" i="1"/>
  <c r="W556" i="1"/>
  <c r="V557" i="1"/>
  <c r="W557" i="1"/>
  <c r="V558" i="1"/>
  <c r="W558" i="1"/>
  <c r="V559" i="1"/>
  <c r="W559" i="1"/>
  <c r="V560" i="1"/>
  <c r="W560" i="1"/>
  <c r="V561" i="1"/>
  <c r="W561" i="1"/>
  <c r="V562" i="1"/>
  <c r="W562" i="1"/>
  <c r="V563" i="1"/>
  <c r="W563" i="1"/>
  <c r="V564" i="1"/>
  <c r="W564" i="1"/>
  <c r="V565" i="1"/>
  <c r="W565" i="1"/>
  <c r="V566" i="1"/>
  <c r="W566" i="1"/>
  <c r="V567" i="1"/>
  <c r="W567" i="1"/>
  <c r="V568" i="1"/>
  <c r="W568" i="1"/>
  <c r="V569" i="1"/>
  <c r="W569" i="1"/>
  <c r="V570" i="1"/>
  <c r="W570" i="1"/>
  <c r="V571" i="1"/>
  <c r="W571" i="1"/>
  <c r="X571" i="1" s="1"/>
  <c r="V572" i="1"/>
  <c r="W572" i="1"/>
  <c r="V573" i="1"/>
  <c r="W573" i="1"/>
  <c r="V574" i="1"/>
  <c r="W574" i="1"/>
  <c r="V575" i="1"/>
  <c r="W575" i="1"/>
  <c r="V576" i="1"/>
  <c r="W576" i="1"/>
  <c r="V577" i="1"/>
  <c r="W577" i="1"/>
  <c r="V578" i="1"/>
  <c r="W578" i="1"/>
  <c r="V579" i="1"/>
  <c r="W579" i="1"/>
  <c r="V580" i="1"/>
  <c r="W580" i="1"/>
  <c r="X580" i="1" s="1"/>
  <c r="V581" i="1"/>
  <c r="W581" i="1"/>
  <c r="X581" i="1" s="1"/>
  <c r="V582" i="1"/>
  <c r="W582" i="1"/>
  <c r="V583" i="1"/>
  <c r="W583" i="1"/>
  <c r="V584" i="1"/>
  <c r="W584" i="1"/>
  <c r="V585" i="1"/>
  <c r="W585" i="1"/>
  <c r="X585" i="1" s="1"/>
  <c r="V586" i="1"/>
  <c r="W586" i="1"/>
  <c r="V587" i="1"/>
  <c r="W587" i="1"/>
  <c r="V588" i="1"/>
  <c r="W588" i="1"/>
  <c r="V589" i="1"/>
  <c r="W589" i="1"/>
  <c r="V590" i="1"/>
  <c r="W590" i="1"/>
  <c r="V591" i="1"/>
  <c r="W591" i="1"/>
  <c r="V592" i="1"/>
  <c r="W592" i="1"/>
  <c r="V593" i="1"/>
  <c r="W593" i="1"/>
  <c r="V594" i="1"/>
  <c r="W594" i="1"/>
  <c r="V595" i="1"/>
  <c r="W595" i="1"/>
  <c r="V596" i="1"/>
  <c r="W596" i="1"/>
  <c r="V597" i="1"/>
  <c r="W597" i="1"/>
  <c r="V598" i="1"/>
  <c r="W598" i="1"/>
  <c r="V599" i="1"/>
  <c r="W599" i="1"/>
  <c r="V600" i="1"/>
  <c r="W600" i="1"/>
  <c r="V601" i="1"/>
  <c r="W601" i="1"/>
  <c r="V602" i="1"/>
  <c r="W602" i="1"/>
  <c r="V603" i="1"/>
  <c r="W603" i="1"/>
  <c r="V604" i="1"/>
  <c r="W604" i="1"/>
  <c r="X604" i="1" s="1"/>
  <c r="V605" i="1"/>
  <c r="W605" i="1"/>
  <c r="V606" i="1"/>
  <c r="W606" i="1"/>
  <c r="V607" i="1"/>
  <c r="W607" i="1"/>
  <c r="V608" i="1"/>
  <c r="W608" i="1"/>
  <c r="V609" i="1"/>
  <c r="W609" i="1"/>
  <c r="V610" i="1"/>
  <c r="W610" i="1"/>
  <c r="X610" i="1" s="1"/>
  <c r="V611" i="1"/>
  <c r="W611" i="1"/>
  <c r="V612" i="1"/>
  <c r="W612" i="1"/>
  <c r="X612" i="1" s="1"/>
  <c r="V613" i="1"/>
  <c r="W613" i="1"/>
  <c r="X613" i="1" s="1"/>
  <c r="V614" i="1"/>
  <c r="W614" i="1"/>
  <c r="V615" i="1"/>
  <c r="W615" i="1"/>
  <c r="V616" i="1"/>
  <c r="W616" i="1"/>
  <c r="V617" i="1"/>
  <c r="W617" i="1"/>
  <c r="V618" i="1"/>
  <c r="W618" i="1"/>
  <c r="V619" i="1"/>
  <c r="W619" i="1"/>
  <c r="X619" i="1" s="1"/>
  <c r="V620" i="1"/>
  <c r="W620" i="1"/>
  <c r="X620" i="1" s="1"/>
  <c r="V621" i="1"/>
  <c r="W621" i="1"/>
  <c r="V622" i="1"/>
  <c r="W622" i="1"/>
  <c r="V623" i="1"/>
  <c r="W623" i="1"/>
  <c r="V624" i="1"/>
  <c r="W624" i="1"/>
  <c r="V625" i="1"/>
  <c r="W625" i="1"/>
  <c r="V626" i="1"/>
  <c r="W626" i="1"/>
  <c r="X626" i="1" s="1"/>
  <c r="V627" i="1"/>
  <c r="W627" i="1"/>
  <c r="V628" i="1"/>
  <c r="W628" i="1"/>
  <c r="X628" i="1" s="1"/>
  <c r="V629" i="1"/>
  <c r="W629" i="1"/>
  <c r="X629" i="1" s="1"/>
  <c r="V630" i="1"/>
  <c r="W630" i="1"/>
  <c r="V631" i="1"/>
  <c r="W631" i="1"/>
  <c r="V632" i="1"/>
  <c r="W632" i="1"/>
  <c r="V633" i="1"/>
  <c r="W633" i="1"/>
  <c r="V634" i="1"/>
  <c r="W634" i="1"/>
  <c r="V635" i="1"/>
  <c r="W635" i="1"/>
  <c r="V636" i="1"/>
  <c r="W636" i="1"/>
  <c r="X636" i="1" s="1"/>
  <c r="V637" i="1"/>
  <c r="W637" i="1"/>
  <c r="V638" i="1"/>
  <c r="W638" i="1"/>
  <c r="V639" i="1"/>
  <c r="W639" i="1"/>
  <c r="V640" i="1"/>
  <c r="W640" i="1"/>
  <c r="V641" i="1"/>
  <c r="W641" i="1"/>
  <c r="V642" i="1"/>
  <c r="W642" i="1"/>
  <c r="X642" i="1" s="1"/>
  <c r="V643" i="1"/>
  <c r="W643" i="1"/>
  <c r="V644" i="1"/>
  <c r="W644" i="1"/>
  <c r="X644" i="1" s="1"/>
  <c r="V645" i="1"/>
  <c r="W645" i="1"/>
  <c r="V646" i="1"/>
  <c r="W646" i="1"/>
  <c r="V647" i="1"/>
  <c r="W647" i="1"/>
  <c r="V648" i="1"/>
  <c r="W648" i="1"/>
  <c r="V649" i="1"/>
  <c r="W649" i="1"/>
  <c r="X649" i="1" s="1"/>
  <c r="V650" i="1"/>
  <c r="W650" i="1"/>
  <c r="V651" i="1"/>
  <c r="W651" i="1"/>
  <c r="X651" i="1" s="1"/>
  <c r="V652" i="1"/>
  <c r="W652" i="1"/>
  <c r="X652" i="1" s="1"/>
  <c r="V653" i="1"/>
  <c r="W653" i="1"/>
  <c r="V654" i="1"/>
  <c r="W654" i="1"/>
  <c r="V655" i="1"/>
  <c r="W655" i="1"/>
  <c r="V656" i="1"/>
  <c r="W656" i="1"/>
  <c r="V657" i="1"/>
  <c r="W657" i="1"/>
  <c r="V658" i="1"/>
  <c r="W658" i="1"/>
  <c r="X658" i="1" s="1"/>
  <c r="V659" i="1"/>
  <c r="W659" i="1"/>
  <c r="V660" i="1"/>
  <c r="W660" i="1"/>
  <c r="V661" i="1"/>
  <c r="W661" i="1"/>
  <c r="X661" i="1" s="1"/>
  <c r="V662" i="1"/>
  <c r="W662" i="1"/>
  <c r="V663" i="1"/>
  <c r="W663" i="1"/>
  <c r="V664" i="1"/>
  <c r="W664" i="1"/>
  <c r="V665" i="1"/>
  <c r="W665" i="1"/>
  <c r="V666" i="1"/>
  <c r="W666" i="1"/>
  <c r="V667" i="1"/>
  <c r="W667" i="1"/>
  <c r="V668" i="1"/>
  <c r="W668" i="1"/>
  <c r="X668" i="1" s="1"/>
  <c r="V669" i="1"/>
  <c r="W669" i="1"/>
  <c r="V670" i="1"/>
  <c r="W670" i="1"/>
  <c r="V671" i="1"/>
  <c r="W671" i="1"/>
  <c r="V672" i="1"/>
  <c r="W672" i="1"/>
  <c r="V673" i="1"/>
  <c r="W673" i="1"/>
  <c r="V674" i="1"/>
  <c r="W674" i="1"/>
  <c r="V675" i="1"/>
  <c r="W675" i="1"/>
  <c r="V676" i="1"/>
  <c r="W676" i="1"/>
  <c r="V677" i="1"/>
  <c r="W677" i="1"/>
  <c r="X677" i="1" s="1"/>
  <c r="V678" i="1"/>
  <c r="W678" i="1"/>
  <c r="V679" i="1"/>
  <c r="W679" i="1"/>
  <c r="V680" i="1"/>
  <c r="W680" i="1"/>
  <c r="V681" i="1"/>
  <c r="W681" i="1"/>
  <c r="V682" i="1"/>
  <c r="W682" i="1"/>
  <c r="V683" i="1"/>
  <c r="W683" i="1"/>
  <c r="X683" i="1" s="1"/>
  <c r="V684" i="1"/>
  <c r="W684" i="1"/>
  <c r="V685" i="1"/>
  <c r="W685" i="1"/>
  <c r="V686" i="1"/>
  <c r="W686" i="1"/>
  <c r="V687" i="1"/>
  <c r="W687" i="1"/>
  <c r="V688" i="1"/>
  <c r="W688" i="1"/>
  <c r="V689" i="1"/>
  <c r="W689" i="1"/>
  <c r="V690" i="1"/>
  <c r="W690" i="1"/>
  <c r="V691" i="1"/>
  <c r="W691" i="1"/>
  <c r="V692" i="1"/>
  <c r="W692" i="1"/>
  <c r="V693" i="1"/>
  <c r="W693" i="1"/>
  <c r="X693" i="1" s="1"/>
  <c r="V694" i="1"/>
  <c r="W694" i="1"/>
  <c r="V695" i="1"/>
  <c r="W695" i="1"/>
  <c r="V696" i="1"/>
  <c r="W696" i="1"/>
  <c r="V697" i="1"/>
  <c r="W697" i="1"/>
  <c r="V698" i="1"/>
  <c r="W698" i="1"/>
  <c r="V699" i="1"/>
  <c r="W699" i="1"/>
  <c r="X699" i="1" s="1"/>
  <c r="V700" i="1"/>
  <c r="W700" i="1"/>
  <c r="X700" i="1" s="1"/>
  <c r="V701" i="1"/>
  <c r="W701" i="1"/>
  <c r="V702" i="1"/>
  <c r="W702" i="1"/>
  <c r="V703" i="1"/>
  <c r="W703" i="1"/>
  <c r="V704" i="1"/>
  <c r="W704" i="1"/>
  <c r="V705" i="1"/>
  <c r="W705" i="1"/>
  <c r="V706" i="1"/>
  <c r="W706" i="1"/>
  <c r="V707" i="1"/>
  <c r="W707" i="1"/>
  <c r="V708" i="1"/>
  <c r="W708" i="1"/>
  <c r="V709" i="1"/>
  <c r="W709" i="1"/>
  <c r="X709" i="1" s="1"/>
  <c r="V710" i="1"/>
  <c r="W710" i="1"/>
  <c r="V711" i="1"/>
  <c r="W711" i="1"/>
  <c r="V712" i="1"/>
  <c r="W712" i="1"/>
  <c r="V713" i="1"/>
  <c r="W713" i="1"/>
  <c r="V714" i="1"/>
  <c r="W714" i="1"/>
  <c r="V715" i="1"/>
  <c r="W715" i="1"/>
  <c r="V716" i="1"/>
  <c r="W716" i="1"/>
  <c r="X716" i="1" s="1"/>
  <c r="V717" i="1"/>
  <c r="W717" i="1"/>
  <c r="V718" i="1"/>
  <c r="W718" i="1"/>
  <c r="V719" i="1"/>
  <c r="W719" i="1"/>
  <c r="V720" i="1"/>
  <c r="W720" i="1"/>
  <c r="V721" i="1"/>
  <c r="W721" i="1"/>
  <c r="V722" i="1"/>
  <c r="W722" i="1"/>
  <c r="V723" i="1"/>
  <c r="W723" i="1"/>
  <c r="V724" i="1"/>
  <c r="W724" i="1"/>
  <c r="V725" i="1"/>
  <c r="W725" i="1"/>
  <c r="V726" i="1"/>
  <c r="W726" i="1"/>
  <c r="V727" i="1"/>
  <c r="W727" i="1"/>
  <c r="V728" i="1"/>
  <c r="W728" i="1"/>
  <c r="V729" i="1"/>
  <c r="W729" i="1"/>
  <c r="V730" i="1"/>
  <c r="W730" i="1"/>
  <c r="V731" i="1"/>
  <c r="W731" i="1"/>
  <c r="X731" i="1" s="1"/>
  <c r="V732" i="1"/>
  <c r="W732" i="1"/>
  <c r="V733" i="1"/>
  <c r="W733" i="1"/>
  <c r="V734" i="1"/>
  <c r="W734" i="1"/>
  <c r="V735" i="1"/>
  <c r="W735" i="1"/>
  <c r="V736" i="1"/>
  <c r="W736" i="1"/>
  <c r="V737" i="1"/>
  <c r="W737" i="1"/>
  <c r="V738" i="1"/>
  <c r="W738" i="1"/>
  <c r="X738" i="1" s="1"/>
  <c r="V739" i="1"/>
  <c r="W739" i="1"/>
  <c r="V740" i="1"/>
  <c r="W740" i="1"/>
  <c r="V741" i="1"/>
  <c r="W741" i="1"/>
  <c r="X741" i="1" s="1"/>
  <c r="V742" i="1"/>
  <c r="W742" i="1"/>
  <c r="V743" i="1"/>
  <c r="W743" i="1"/>
  <c r="V744" i="1"/>
  <c r="W744" i="1"/>
  <c r="V745" i="1"/>
  <c r="W745" i="1"/>
  <c r="V746" i="1"/>
  <c r="W746" i="1"/>
  <c r="V747" i="1"/>
  <c r="W747" i="1"/>
  <c r="V748" i="1"/>
  <c r="W748" i="1"/>
  <c r="X748" i="1" s="1"/>
  <c r="V749" i="1"/>
  <c r="W749" i="1"/>
  <c r="V750" i="1"/>
  <c r="W750" i="1"/>
  <c r="V751" i="1"/>
  <c r="W751" i="1"/>
  <c r="V752" i="1"/>
  <c r="W752" i="1"/>
  <c r="V753" i="1"/>
  <c r="W753" i="1"/>
  <c r="V754" i="1"/>
  <c r="W754" i="1"/>
  <c r="V755" i="1"/>
  <c r="W755" i="1"/>
  <c r="V756" i="1"/>
  <c r="W756" i="1"/>
  <c r="X756" i="1" s="1"/>
  <c r="V757" i="1"/>
  <c r="W757" i="1"/>
  <c r="X757" i="1" s="1"/>
  <c r="V758" i="1"/>
  <c r="W758" i="1"/>
  <c r="V759" i="1"/>
  <c r="W759" i="1"/>
  <c r="V760" i="1"/>
  <c r="W760" i="1"/>
  <c r="V761" i="1"/>
  <c r="W761" i="1"/>
  <c r="V762" i="1"/>
  <c r="W762" i="1"/>
  <c r="V763" i="1"/>
  <c r="W763" i="1"/>
  <c r="V764" i="1"/>
  <c r="W764" i="1"/>
  <c r="V765" i="1"/>
  <c r="W765" i="1"/>
  <c r="V766" i="1"/>
  <c r="W766" i="1"/>
  <c r="V767" i="1"/>
  <c r="W767" i="1"/>
  <c r="V768" i="1"/>
  <c r="W768" i="1"/>
  <c r="V769" i="1"/>
  <c r="W769" i="1"/>
  <c r="V770" i="1"/>
  <c r="W770" i="1"/>
  <c r="V771" i="1"/>
  <c r="W771" i="1"/>
  <c r="V772" i="1"/>
  <c r="W772" i="1"/>
  <c r="V773" i="1"/>
  <c r="W773" i="1"/>
  <c r="V774" i="1"/>
  <c r="W774" i="1"/>
  <c r="V775" i="1"/>
  <c r="W775" i="1"/>
  <c r="V776" i="1"/>
  <c r="W776" i="1"/>
  <c r="V777" i="1"/>
  <c r="W777" i="1"/>
  <c r="V778" i="1"/>
  <c r="W778" i="1"/>
  <c r="V779" i="1"/>
  <c r="W779" i="1"/>
  <c r="V780" i="1"/>
  <c r="W780" i="1"/>
  <c r="X780" i="1" s="1"/>
  <c r="V781" i="1"/>
  <c r="W781" i="1"/>
  <c r="V782" i="1"/>
  <c r="W782" i="1"/>
  <c r="V783" i="1"/>
  <c r="W783" i="1"/>
  <c r="V784" i="1"/>
  <c r="W784" i="1"/>
  <c r="V785" i="1"/>
  <c r="W785" i="1"/>
  <c r="V786" i="1"/>
  <c r="W786" i="1"/>
  <c r="V787" i="1"/>
  <c r="W787" i="1"/>
  <c r="V788" i="1"/>
  <c r="W788" i="1"/>
  <c r="V789" i="1"/>
  <c r="W789" i="1"/>
  <c r="V790" i="1"/>
  <c r="W790" i="1"/>
  <c r="V791" i="1"/>
  <c r="W791" i="1"/>
  <c r="V792" i="1"/>
  <c r="W792" i="1"/>
  <c r="V793" i="1"/>
  <c r="W793" i="1"/>
  <c r="V794" i="1"/>
  <c r="W794" i="1"/>
  <c r="V795" i="1"/>
  <c r="W795" i="1"/>
  <c r="V796" i="1"/>
  <c r="W796" i="1"/>
  <c r="V797" i="1"/>
  <c r="W797" i="1"/>
  <c r="V798" i="1"/>
  <c r="W798" i="1"/>
  <c r="V799" i="1"/>
  <c r="W799" i="1"/>
  <c r="V800" i="1"/>
  <c r="W800" i="1"/>
  <c r="V801" i="1"/>
  <c r="W801" i="1"/>
  <c r="V802" i="1"/>
  <c r="W802" i="1"/>
  <c r="X802" i="1" s="1"/>
  <c r="V803" i="1"/>
  <c r="W803" i="1"/>
  <c r="V804" i="1"/>
  <c r="W804" i="1"/>
  <c r="V805" i="1"/>
  <c r="W805" i="1"/>
  <c r="V806" i="1"/>
  <c r="W806" i="1"/>
  <c r="V807" i="1"/>
  <c r="W807" i="1"/>
  <c r="V808" i="1"/>
  <c r="W808" i="1"/>
  <c r="V809" i="1"/>
  <c r="W809" i="1"/>
  <c r="V810" i="1"/>
  <c r="W810" i="1"/>
  <c r="V811" i="1"/>
  <c r="W811" i="1"/>
  <c r="V812" i="1"/>
  <c r="W812" i="1"/>
  <c r="V813" i="1"/>
  <c r="W813" i="1"/>
  <c r="V814" i="1"/>
  <c r="W814" i="1"/>
  <c r="V815" i="1"/>
  <c r="W815" i="1"/>
  <c r="V816" i="1"/>
  <c r="W816" i="1"/>
  <c r="V817" i="1"/>
  <c r="W817" i="1"/>
  <c r="V818" i="1"/>
  <c r="W818" i="1"/>
  <c r="X818" i="1" s="1"/>
  <c r="V819" i="1"/>
  <c r="W819" i="1"/>
  <c r="V820" i="1"/>
  <c r="W820" i="1"/>
  <c r="X820" i="1" s="1"/>
  <c r="V821" i="1"/>
  <c r="W821" i="1"/>
  <c r="X821" i="1" s="1"/>
  <c r="V822" i="1"/>
  <c r="W822" i="1"/>
  <c r="V823" i="1"/>
  <c r="W823" i="1"/>
  <c r="V824" i="1"/>
  <c r="W824" i="1"/>
  <c r="V825" i="1"/>
  <c r="W825" i="1"/>
  <c r="V826" i="1"/>
  <c r="W826" i="1"/>
  <c r="V827" i="1"/>
  <c r="W827" i="1"/>
  <c r="V828" i="1"/>
  <c r="W828" i="1"/>
  <c r="V829" i="1"/>
  <c r="W829" i="1"/>
  <c r="V830" i="1"/>
  <c r="W830" i="1"/>
  <c r="V831" i="1"/>
  <c r="W831" i="1"/>
  <c r="V832" i="1"/>
  <c r="W832" i="1"/>
  <c r="V833" i="1"/>
  <c r="W833" i="1"/>
  <c r="V834" i="1"/>
  <c r="W834" i="1"/>
  <c r="X834" i="1" s="1"/>
  <c r="V835" i="1"/>
  <c r="W835" i="1"/>
  <c r="V836" i="1"/>
  <c r="W836" i="1"/>
  <c r="X836" i="1" s="1"/>
  <c r="V837" i="1"/>
  <c r="W837" i="1"/>
  <c r="X837" i="1" s="1"/>
  <c r="V838" i="1"/>
  <c r="W838" i="1"/>
  <c r="V839" i="1"/>
  <c r="W839" i="1"/>
  <c r="V840" i="1"/>
  <c r="W840" i="1"/>
  <c r="V841" i="1"/>
  <c r="W841" i="1"/>
  <c r="V842" i="1"/>
  <c r="W842" i="1"/>
  <c r="V843" i="1"/>
  <c r="W843" i="1"/>
  <c r="V844" i="1"/>
  <c r="W844" i="1"/>
  <c r="V845" i="1"/>
  <c r="W845" i="1"/>
  <c r="V846" i="1"/>
  <c r="W846" i="1"/>
  <c r="X846" i="1" s="1"/>
  <c r="V847" i="1"/>
  <c r="W847" i="1"/>
  <c r="V848" i="1"/>
  <c r="W848" i="1"/>
  <c r="V849" i="1"/>
  <c r="W849" i="1"/>
  <c r="V850" i="1"/>
  <c r="W850" i="1"/>
  <c r="V851" i="1"/>
  <c r="W851" i="1"/>
  <c r="V852" i="1"/>
  <c r="W852" i="1"/>
  <c r="V853" i="1"/>
  <c r="W853" i="1"/>
  <c r="V854" i="1"/>
  <c r="W854" i="1"/>
  <c r="V855" i="1"/>
  <c r="W855" i="1"/>
  <c r="V856" i="1"/>
  <c r="W856" i="1"/>
  <c r="V857" i="1"/>
  <c r="W857" i="1"/>
  <c r="V858" i="1"/>
  <c r="W858" i="1"/>
  <c r="V859" i="1"/>
  <c r="W859" i="1"/>
  <c r="V860" i="1"/>
  <c r="W860" i="1"/>
  <c r="V861" i="1"/>
  <c r="W861" i="1"/>
  <c r="V862" i="1"/>
  <c r="W862" i="1"/>
  <c r="X862" i="1" s="1"/>
  <c r="V863" i="1"/>
  <c r="W863" i="1"/>
  <c r="V864" i="1"/>
  <c r="W864" i="1"/>
  <c r="V865" i="1"/>
  <c r="W865" i="1"/>
  <c r="V866" i="1"/>
  <c r="W866" i="1"/>
  <c r="V867" i="1"/>
  <c r="W867" i="1"/>
  <c r="V868" i="1"/>
  <c r="W868" i="1"/>
  <c r="X868" i="1" s="1"/>
  <c r="V869" i="1"/>
  <c r="W869" i="1"/>
  <c r="V870" i="1"/>
  <c r="W870" i="1"/>
  <c r="V871" i="1"/>
  <c r="W871" i="1"/>
  <c r="V872" i="1"/>
  <c r="W872" i="1"/>
  <c r="V873" i="1"/>
  <c r="W873" i="1"/>
  <c r="V874" i="1"/>
  <c r="W874" i="1"/>
  <c r="V875" i="1"/>
  <c r="W875" i="1"/>
  <c r="X875" i="1" s="1"/>
  <c r="V876" i="1"/>
  <c r="W876" i="1"/>
  <c r="X876" i="1" s="1"/>
  <c r="V877" i="1"/>
  <c r="W877" i="1"/>
  <c r="V878" i="1"/>
  <c r="W878" i="1"/>
  <c r="X878" i="1" s="1"/>
  <c r="V879" i="1"/>
  <c r="W879" i="1"/>
  <c r="V880" i="1"/>
  <c r="W880" i="1"/>
  <c r="V881" i="1"/>
  <c r="W881" i="1"/>
  <c r="V882" i="1"/>
  <c r="W882" i="1"/>
  <c r="V883" i="1"/>
  <c r="W883" i="1"/>
  <c r="V884" i="1"/>
  <c r="W884" i="1"/>
  <c r="X884" i="1" s="1"/>
  <c r="V885" i="1"/>
  <c r="W885" i="1"/>
  <c r="V886" i="1"/>
  <c r="W886" i="1"/>
  <c r="V887" i="1"/>
  <c r="W887" i="1"/>
  <c r="V888" i="1"/>
  <c r="W888" i="1"/>
  <c r="V889" i="1"/>
  <c r="W889" i="1"/>
  <c r="V890" i="1"/>
  <c r="W890" i="1"/>
  <c r="V891" i="1"/>
  <c r="W891" i="1"/>
  <c r="V892" i="1"/>
  <c r="W892" i="1"/>
  <c r="V893" i="1"/>
  <c r="W893" i="1"/>
  <c r="V894" i="1"/>
  <c r="W894" i="1"/>
  <c r="V895" i="1"/>
  <c r="W895" i="1"/>
  <c r="V896" i="1"/>
  <c r="W896" i="1"/>
  <c r="V897" i="1"/>
  <c r="W897" i="1"/>
  <c r="V898" i="1"/>
  <c r="W898" i="1"/>
  <c r="V899" i="1"/>
  <c r="W899" i="1"/>
  <c r="V900" i="1"/>
  <c r="W900" i="1"/>
  <c r="V901" i="1"/>
  <c r="W901" i="1"/>
  <c r="X901" i="1" s="1"/>
  <c r="V902" i="1"/>
  <c r="W902" i="1"/>
  <c r="V903" i="1"/>
  <c r="W903" i="1"/>
  <c r="V904" i="1"/>
  <c r="W904" i="1"/>
  <c r="V905" i="1"/>
  <c r="W905" i="1"/>
  <c r="V906" i="1"/>
  <c r="W906" i="1"/>
  <c r="V907" i="1"/>
  <c r="W907" i="1"/>
  <c r="V908" i="1"/>
  <c r="W908" i="1"/>
  <c r="V909" i="1"/>
  <c r="W909" i="1"/>
  <c r="V910" i="1"/>
  <c r="W910" i="1"/>
  <c r="V911" i="1"/>
  <c r="W911" i="1"/>
  <c r="V912" i="1"/>
  <c r="W912" i="1"/>
  <c r="V913" i="1"/>
  <c r="W913" i="1"/>
  <c r="V914" i="1"/>
  <c r="W914" i="1"/>
  <c r="V915" i="1"/>
  <c r="W915" i="1"/>
  <c r="V916" i="1"/>
  <c r="W916" i="1"/>
  <c r="V917" i="1"/>
  <c r="W917" i="1"/>
  <c r="X917" i="1" s="1"/>
  <c r="V918" i="1"/>
  <c r="W918" i="1"/>
  <c r="V919" i="1"/>
  <c r="W919" i="1"/>
  <c r="V920" i="1"/>
  <c r="W920" i="1"/>
  <c r="V921" i="1"/>
  <c r="W921" i="1"/>
  <c r="V922" i="1"/>
  <c r="W922" i="1"/>
  <c r="V923" i="1"/>
  <c r="W923" i="1"/>
  <c r="V924" i="1"/>
  <c r="W924" i="1"/>
  <c r="V925" i="1"/>
  <c r="W925" i="1"/>
  <c r="V926" i="1"/>
  <c r="W926" i="1"/>
  <c r="V927" i="1"/>
  <c r="W927" i="1"/>
  <c r="V928" i="1"/>
  <c r="W928" i="1"/>
  <c r="V929" i="1"/>
  <c r="W929" i="1"/>
  <c r="V930" i="1"/>
  <c r="W930" i="1"/>
  <c r="V931" i="1"/>
  <c r="W931" i="1"/>
  <c r="V932" i="1"/>
  <c r="W932" i="1"/>
  <c r="V933" i="1"/>
  <c r="W933" i="1"/>
  <c r="X933" i="1" s="1"/>
  <c r="V934" i="1"/>
  <c r="W934" i="1"/>
  <c r="V935" i="1"/>
  <c r="W935" i="1"/>
  <c r="V936" i="1"/>
  <c r="W936" i="1"/>
  <c r="V937" i="1"/>
  <c r="W937" i="1"/>
  <c r="V938" i="1"/>
  <c r="W938" i="1"/>
  <c r="V939" i="1"/>
  <c r="W939" i="1"/>
  <c r="V940" i="1"/>
  <c r="W940" i="1"/>
  <c r="V941" i="1"/>
  <c r="W941" i="1"/>
  <c r="V942" i="1"/>
  <c r="W942" i="1"/>
  <c r="V943" i="1"/>
  <c r="W943" i="1"/>
  <c r="V944" i="1"/>
  <c r="W944" i="1"/>
  <c r="V945" i="1"/>
  <c r="W945" i="1"/>
  <c r="V946" i="1"/>
  <c r="W946" i="1"/>
  <c r="V947" i="1"/>
  <c r="W947" i="1"/>
  <c r="V948" i="1"/>
  <c r="W948" i="1"/>
  <c r="V949" i="1"/>
  <c r="W949" i="1"/>
  <c r="V950" i="1"/>
  <c r="W950" i="1"/>
  <c r="V951" i="1"/>
  <c r="W951" i="1"/>
  <c r="V952" i="1"/>
  <c r="W952" i="1"/>
  <c r="V953" i="1"/>
  <c r="W953" i="1"/>
  <c r="X953" i="1" s="1"/>
  <c r="V954" i="1"/>
  <c r="W954" i="1"/>
  <c r="V955" i="1"/>
  <c r="W955" i="1"/>
  <c r="V956" i="1"/>
  <c r="W956" i="1"/>
  <c r="V957" i="1"/>
  <c r="W957" i="1"/>
  <c r="V958" i="1"/>
  <c r="W958" i="1"/>
  <c r="V959" i="1"/>
  <c r="W959" i="1"/>
  <c r="V960" i="1"/>
  <c r="W960" i="1"/>
  <c r="V961" i="1"/>
  <c r="W961" i="1"/>
  <c r="V962" i="1"/>
  <c r="W962" i="1"/>
  <c r="V963" i="1"/>
  <c r="W963" i="1"/>
  <c r="V964" i="1"/>
  <c r="W964" i="1"/>
  <c r="X964" i="1" s="1"/>
  <c r="V965" i="1"/>
  <c r="W965" i="1"/>
  <c r="V966" i="1"/>
  <c r="W966" i="1"/>
  <c r="V967" i="1"/>
  <c r="W967" i="1"/>
  <c r="V968" i="1"/>
  <c r="W968" i="1"/>
  <c r="V969" i="1"/>
  <c r="W969" i="1"/>
  <c r="X969" i="1" s="1"/>
  <c r="V970" i="1"/>
  <c r="W970" i="1"/>
  <c r="V971" i="1"/>
  <c r="W971" i="1"/>
  <c r="X971" i="1" s="1"/>
  <c r="V972" i="1"/>
  <c r="W972" i="1"/>
  <c r="V973" i="1"/>
  <c r="W973" i="1"/>
  <c r="V974" i="1"/>
  <c r="W974" i="1"/>
  <c r="V975" i="1"/>
  <c r="W975" i="1"/>
  <c r="V976" i="1"/>
  <c r="W976" i="1"/>
  <c r="V977" i="1"/>
  <c r="W977" i="1"/>
  <c r="V978" i="1"/>
  <c r="W978" i="1"/>
  <c r="V979" i="1"/>
  <c r="W979" i="1"/>
  <c r="V980" i="1"/>
  <c r="W980" i="1"/>
  <c r="X980" i="1" s="1"/>
  <c r="V981" i="1"/>
  <c r="W981" i="1"/>
  <c r="V982" i="1"/>
  <c r="W982" i="1"/>
  <c r="V983" i="1"/>
  <c r="W983" i="1"/>
  <c r="V984" i="1"/>
  <c r="W984" i="1"/>
  <c r="V985" i="1"/>
  <c r="W985" i="1"/>
  <c r="V986" i="1"/>
  <c r="W986" i="1"/>
  <c r="V987" i="1"/>
  <c r="W987" i="1"/>
  <c r="V988" i="1"/>
  <c r="W988" i="1"/>
  <c r="V989" i="1"/>
  <c r="W989" i="1"/>
  <c r="V990" i="1"/>
  <c r="W990" i="1"/>
  <c r="V991" i="1"/>
  <c r="W991" i="1"/>
  <c r="V992" i="1"/>
  <c r="W992" i="1"/>
  <c r="V993" i="1"/>
  <c r="W993" i="1"/>
  <c r="V994" i="1"/>
  <c r="W994" i="1"/>
  <c r="V995" i="1"/>
  <c r="W995" i="1"/>
  <c r="V996" i="1"/>
  <c r="W996" i="1"/>
  <c r="V997" i="1"/>
  <c r="W997" i="1"/>
  <c r="V998" i="1"/>
  <c r="W998" i="1"/>
  <c r="V999" i="1"/>
  <c r="W999" i="1"/>
  <c r="V1000" i="1"/>
  <c r="W1000" i="1"/>
  <c r="V1001" i="1"/>
  <c r="W1001" i="1"/>
  <c r="V1002" i="1"/>
  <c r="W1002" i="1"/>
  <c r="V1003" i="1"/>
  <c r="W1003" i="1"/>
  <c r="V1004" i="1"/>
  <c r="W1004" i="1"/>
  <c r="V1005" i="1"/>
  <c r="W1005" i="1"/>
  <c r="V1006" i="1"/>
  <c r="W1006" i="1"/>
  <c r="V1007" i="1"/>
  <c r="W1007" i="1"/>
  <c r="V1008" i="1"/>
  <c r="W1008" i="1"/>
  <c r="V1009" i="1"/>
  <c r="W1009" i="1"/>
  <c r="V1010" i="1"/>
  <c r="W1010" i="1"/>
  <c r="V1011" i="1"/>
  <c r="W1011" i="1"/>
  <c r="V1012" i="1"/>
  <c r="W1012" i="1"/>
  <c r="X1012" i="1" s="1"/>
  <c r="V1013" i="1"/>
  <c r="W1013" i="1"/>
  <c r="V1014" i="1"/>
  <c r="W1014" i="1"/>
  <c r="V1015" i="1"/>
  <c r="W1015" i="1"/>
  <c r="V1016" i="1"/>
  <c r="W1016" i="1"/>
  <c r="V1017" i="1"/>
  <c r="W1017" i="1"/>
  <c r="V1018" i="1"/>
  <c r="W1018" i="1"/>
  <c r="V1019" i="1"/>
  <c r="W1019" i="1"/>
  <c r="V1020" i="1"/>
  <c r="W1020" i="1"/>
  <c r="V1021" i="1"/>
  <c r="W1021" i="1"/>
  <c r="V1022" i="1"/>
  <c r="W1022" i="1"/>
  <c r="V1023" i="1"/>
  <c r="W1023" i="1"/>
  <c r="V1024" i="1"/>
  <c r="W1024" i="1"/>
  <c r="V1025" i="1"/>
  <c r="W1025" i="1"/>
  <c r="V1026" i="1"/>
  <c r="W1026" i="1"/>
  <c r="V1027" i="1"/>
  <c r="W1027" i="1"/>
  <c r="V1028" i="1"/>
  <c r="W1028" i="1"/>
  <c r="V1029" i="1"/>
  <c r="W1029" i="1"/>
  <c r="V1030" i="1"/>
  <c r="W1030" i="1"/>
  <c r="V1031" i="1"/>
  <c r="W1031" i="1"/>
  <c r="V1032" i="1"/>
  <c r="W1032" i="1"/>
  <c r="V1033" i="1"/>
  <c r="W1033" i="1"/>
  <c r="V1034" i="1"/>
  <c r="W1034" i="1"/>
  <c r="V1035" i="1"/>
  <c r="W1035" i="1"/>
  <c r="V1036" i="1"/>
  <c r="W1036" i="1"/>
  <c r="V1037" i="1"/>
  <c r="W1037" i="1"/>
  <c r="V1038" i="1"/>
  <c r="W1038" i="1"/>
  <c r="V1039" i="1"/>
  <c r="W1039" i="1"/>
  <c r="V1040" i="1"/>
  <c r="W1040" i="1"/>
  <c r="V1041" i="1"/>
  <c r="W1041" i="1"/>
  <c r="V1042" i="1"/>
  <c r="W1042" i="1"/>
  <c r="V1043" i="1"/>
  <c r="W1043" i="1"/>
  <c r="X1043" i="1" s="1"/>
  <c r="V1044" i="1"/>
  <c r="W1044" i="1"/>
  <c r="V1045" i="1"/>
  <c r="W1045" i="1"/>
  <c r="V1046" i="1"/>
  <c r="W1046" i="1"/>
  <c r="V1047" i="1"/>
  <c r="W1047" i="1"/>
  <c r="V1048" i="1"/>
  <c r="W1048" i="1"/>
  <c r="V1049" i="1"/>
  <c r="W1049" i="1"/>
  <c r="V1050" i="1"/>
  <c r="W1050" i="1"/>
  <c r="V1051" i="1"/>
  <c r="W1051" i="1"/>
  <c r="V1052" i="1"/>
  <c r="W1052" i="1"/>
  <c r="V1053" i="1"/>
  <c r="W1053" i="1"/>
  <c r="V1054" i="1"/>
  <c r="W1054" i="1"/>
  <c r="V1055" i="1"/>
  <c r="W1055" i="1"/>
  <c r="V1056" i="1"/>
  <c r="W1056" i="1"/>
  <c r="V1057" i="1"/>
  <c r="W1057" i="1"/>
  <c r="V1058" i="1"/>
  <c r="W1058" i="1"/>
  <c r="V1059" i="1"/>
  <c r="W1059" i="1"/>
  <c r="X1059" i="1" s="1"/>
  <c r="V1060" i="1"/>
  <c r="W1060" i="1"/>
  <c r="V1061" i="1"/>
  <c r="W1061" i="1"/>
  <c r="V1062" i="1"/>
  <c r="W1062" i="1"/>
  <c r="V1063" i="1"/>
  <c r="W1063" i="1"/>
  <c r="V1064" i="1"/>
  <c r="W1064" i="1"/>
  <c r="V1065" i="1"/>
  <c r="W1065" i="1"/>
  <c r="V1066" i="1"/>
  <c r="W1066" i="1"/>
  <c r="V1067" i="1"/>
  <c r="W1067" i="1"/>
  <c r="X1067" i="1" s="1"/>
  <c r="V1068" i="1"/>
  <c r="W1068" i="1"/>
  <c r="V1069" i="1"/>
  <c r="W1069" i="1"/>
  <c r="V1070" i="1"/>
  <c r="W1070" i="1"/>
  <c r="V1071" i="1"/>
  <c r="W1071" i="1"/>
  <c r="V1072" i="1"/>
  <c r="W1072" i="1"/>
  <c r="V1073" i="1"/>
  <c r="W1073" i="1"/>
  <c r="V1074" i="1"/>
  <c r="W1074" i="1"/>
  <c r="V1075" i="1"/>
  <c r="W1075" i="1"/>
  <c r="X1075" i="1" s="1"/>
  <c r="V1076" i="1"/>
  <c r="W1076" i="1"/>
  <c r="V1077" i="1"/>
  <c r="W1077" i="1"/>
  <c r="V1078" i="1"/>
  <c r="W1078" i="1"/>
  <c r="V1079" i="1"/>
  <c r="W1079" i="1"/>
  <c r="V1080" i="1"/>
  <c r="W1080" i="1"/>
  <c r="V1081" i="1"/>
  <c r="W1081" i="1"/>
  <c r="X1081" i="1" s="1"/>
  <c r="V1082" i="1"/>
  <c r="W1082" i="1"/>
  <c r="V1083" i="1"/>
  <c r="W1083" i="1"/>
  <c r="X1083" i="1" s="1"/>
  <c r="V1084" i="1"/>
  <c r="W1084" i="1"/>
  <c r="X1084" i="1" s="1"/>
  <c r="V1085" i="1"/>
  <c r="W1085" i="1"/>
  <c r="V1086" i="1"/>
  <c r="W1086" i="1"/>
  <c r="V1087" i="1"/>
  <c r="W1087" i="1"/>
  <c r="V1088" i="1"/>
  <c r="W1088" i="1"/>
  <c r="V1089" i="1"/>
  <c r="W1089" i="1"/>
  <c r="V1090" i="1"/>
  <c r="W1090" i="1"/>
  <c r="V1091" i="1"/>
  <c r="W1091" i="1"/>
  <c r="V1092" i="1"/>
  <c r="W1092" i="1"/>
  <c r="V1093" i="1"/>
  <c r="W1093" i="1"/>
  <c r="V1094" i="1"/>
  <c r="W1094" i="1"/>
  <c r="V1095" i="1"/>
  <c r="W1095" i="1"/>
  <c r="V1096" i="1"/>
  <c r="W1096" i="1"/>
  <c r="V1097" i="1"/>
  <c r="W1097" i="1"/>
  <c r="V1098" i="1"/>
  <c r="W1098" i="1"/>
  <c r="V1099" i="1"/>
  <c r="W1099" i="1"/>
  <c r="X1099" i="1" s="1"/>
  <c r="V1100" i="1"/>
  <c r="W1100" i="1"/>
  <c r="X1100" i="1" s="1"/>
  <c r="V1101" i="1"/>
  <c r="W1101" i="1"/>
  <c r="V1102" i="1"/>
  <c r="W1102" i="1"/>
  <c r="V1103" i="1"/>
  <c r="W1103" i="1"/>
  <c r="V1104" i="1"/>
  <c r="W1104" i="1"/>
  <c r="V1105" i="1"/>
  <c r="W1105" i="1"/>
  <c r="V1106" i="1"/>
  <c r="W1106" i="1"/>
  <c r="V1107" i="1"/>
  <c r="W1107" i="1"/>
  <c r="V1108" i="1"/>
  <c r="W1108" i="1"/>
  <c r="V1109" i="1"/>
  <c r="W1109" i="1"/>
  <c r="V1110" i="1"/>
  <c r="W1110" i="1"/>
  <c r="V1111" i="1"/>
  <c r="W1111" i="1"/>
  <c r="V1112" i="1"/>
  <c r="W1112" i="1"/>
  <c r="V1113" i="1"/>
  <c r="W1113" i="1"/>
  <c r="V1114" i="1"/>
  <c r="W1114" i="1"/>
  <c r="V1115" i="1"/>
  <c r="W1115" i="1"/>
  <c r="V1116" i="1"/>
  <c r="W1116" i="1"/>
  <c r="X1116" i="1" s="1"/>
  <c r="V1117" i="1"/>
  <c r="W1117" i="1"/>
  <c r="V1118" i="1"/>
  <c r="W1118" i="1"/>
  <c r="V1119" i="1"/>
  <c r="W1119" i="1"/>
  <c r="V1120" i="1"/>
  <c r="W1120" i="1"/>
  <c r="V1121" i="1"/>
  <c r="W1121" i="1"/>
  <c r="V1122" i="1"/>
  <c r="W1122" i="1"/>
  <c r="V1123" i="1"/>
  <c r="W1123" i="1"/>
  <c r="V1124" i="1"/>
  <c r="W1124" i="1"/>
  <c r="X1124" i="1" s="1"/>
  <c r="V1125" i="1"/>
  <c r="W1125" i="1"/>
  <c r="V1126" i="1"/>
  <c r="W1126" i="1"/>
  <c r="V1127" i="1"/>
  <c r="W1127" i="1"/>
  <c r="V1128" i="1"/>
  <c r="W1128" i="1"/>
  <c r="V1129" i="1"/>
  <c r="W1129" i="1"/>
  <c r="V1130" i="1"/>
  <c r="W1130" i="1"/>
  <c r="V1131" i="1"/>
  <c r="W1131" i="1"/>
  <c r="V1132" i="1"/>
  <c r="W1132" i="1"/>
  <c r="X1132" i="1" s="1"/>
  <c r="V1133" i="1"/>
  <c r="W1133" i="1"/>
  <c r="V1134" i="1"/>
  <c r="W1134" i="1"/>
  <c r="V1135" i="1"/>
  <c r="W1135" i="1"/>
  <c r="V1136" i="1"/>
  <c r="W1136" i="1"/>
  <c r="V1137" i="1"/>
  <c r="W1137" i="1"/>
  <c r="V1138" i="1"/>
  <c r="W1138" i="1"/>
  <c r="V1139" i="1"/>
  <c r="W1139" i="1"/>
  <c r="V1140" i="1"/>
  <c r="W1140" i="1"/>
  <c r="V1141" i="1"/>
  <c r="W1141" i="1"/>
  <c r="V1142" i="1"/>
  <c r="W1142" i="1"/>
  <c r="V1143" i="1"/>
  <c r="W1143" i="1"/>
  <c r="V1144" i="1"/>
  <c r="W1144" i="1"/>
  <c r="V1145" i="1"/>
  <c r="W1145" i="1"/>
  <c r="V1146" i="1"/>
  <c r="W1146" i="1"/>
  <c r="V1147" i="1"/>
  <c r="W1147" i="1"/>
  <c r="V1148" i="1"/>
  <c r="W1148" i="1"/>
  <c r="V1149" i="1"/>
  <c r="W1149" i="1"/>
  <c r="V1150" i="1"/>
  <c r="W1150" i="1"/>
  <c r="V1151" i="1"/>
  <c r="W1151" i="1"/>
  <c r="V1152" i="1"/>
  <c r="W1152" i="1"/>
  <c r="V1153" i="1"/>
  <c r="W1153" i="1"/>
  <c r="V1154" i="1"/>
  <c r="W1154" i="1"/>
  <c r="V1155" i="1"/>
  <c r="W1155" i="1"/>
  <c r="V1156" i="1"/>
  <c r="W1156" i="1"/>
  <c r="X1156" i="1" s="1"/>
  <c r="V1157" i="1"/>
  <c r="W1157" i="1"/>
  <c r="V1158" i="1"/>
  <c r="W1158" i="1"/>
  <c r="V1159" i="1"/>
  <c r="W1159" i="1"/>
  <c r="V1160" i="1"/>
  <c r="W1160" i="1"/>
  <c r="V1161" i="1"/>
  <c r="W1161" i="1"/>
  <c r="V1162" i="1"/>
  <c r="W1162" i="1"/>
  <c r="V1163" i="1"/>
  <c r="W1163" i="1"/>
  <c r="V1164" i="1"/>
  <c r="W1164" i="1"/>
  <c r="X1164" i="1" s="1"/>
  <c r="V1165" i="1"/>
  <c r="W1165" i="1"/>
  <c r="V1166" i="1"/>
  <c r="W1166" i="1"/>
  <c r="V1167" i="1"/>
  <c r="W1167" i="1"/>
  <c r="V1168" i="1"/>
  <c r="W1168" i="1"/>
  <c r="V1169" i="1"/>
  <c r="W1169" i="1"/>
  <c r="V1170" i="1"/>
  <c r="W1170" i="1"/>
  <c r="V1171" i="1"/>
  <c r="W1171" i="1"/>
  <c r="V1172" i="1"/>
  <c r="W1172" i="1"/>
  <c r="V1173" i="1"/>
  <c r="W1173" i="1"/>
  <c r="V1174" i="1"/>
  <c r="W1174" i="1"/>
  <c r="V1175" i="1"/>
  <c r="W1175" i="1"/>
  <c r="V1176" i="1"/>
  <c r="W1176" i="1"/>
  <c r="V1177" i="1"/>
  <c r="W1177" i="1"/>
  <c r="V1178" i="1"/>
  <c r="W1178" i="1"/>
  <c r="V1179" i="1"/>
  <c r="W1179" i="1"/>
  <c r="V1180" i="1"/>
  <c r="W1180" i="1"/>
  <c r="X1180" i="1" s="1"/>
  <c r="V1181" i="1"/>
  <c r="W1181" i="1"/>
  <c r="V1182" i="1"/>
  <c r="W1182" i="1"/>
  <c r="V1183" i="1"/>
  <c r="W1183" i="1"/>
  <c r="V1184" i="1"/>
  <c r="W1184" i="1"/>
  <c r="V1185" i="1"/>
  <c r="W1185" i="1"/>
  <c r="V1186" i="1"/>
  <c r="W1186" i="1"/>
  <c r="V1187" i="1"/>
  <c r="W1187" i="1"/>
  <c r="X1187" i="1" s="1"/>
  <c r="V1188" i="1"/>
  <c r="W1188" i="1"/>
  <c r="V1189" i="1"/>
  <c r="W1189" i="1"/>
  <c r="V1190" i="1"/>
  <c r="W1190" i="1"/>
  <c r="V1191" i="1"/>
  <c r="W1191" i="1"/>
  <c r="V1192" i="1"/>
  <c r="W1192" i="1"/>
  <c r="V1193" i="1"/>
  <c r="W1193" i="1"/>
  <c r="V1194" i="1"/>
  <c r="W1194" i="1"/>
  <c r="V1195" i="1"/>
  <c r="W1195" i="1"/>
  <c r="V1196" i="1"/>
  <c r="W1196" i="1"/>
  <c r="V1197" i="1"/>
  <c r="W1197" i="1"/>
  <c r="V1198" i="1"/>
  <c r="W1198" i="1"/>
  <c r="V1199" i="1"/>
  <c r="W1199" i="1"/>
  <c r="V1200" i="1"/>
  <c r="W1200" i="1"/>
  <c r="V1201" i="1"/>
  <c r="W1201" i="1"/>
  <c r="V1202" i="1"/>
  <c r="W1202" i="1"/>
  <c r="X1202" i="1" s="1"/>
  <c r="V1203" i="1"/>
  <c r="W1203" i="1"/>
  <c r="V1204" i="1"/>
  <c r="W1204" i="1"/>
  <c r="V1205" i="1"/>
  <c r="W1205" i="1"/>
  <c r="V1206" i="1"/>
  <c r="W1206" i="1"/>
  <c r="V1207" i="1"/>
  <c r="W1207" i="1"/>
  <c r="V1208" i="1"/>
  <c r="W1208" i="1"/>
  <c r="V1209" i="1"/>
  <c r="W1209" i="1"/>
  <c r="V1210" i="1"/>
  <c r="W1210" i="1"/>
  <c r="V1211" i="1"/>
  <c r="W1211" i="1"/>
  <c r="V1212" i="1"/>
  <c r="W1212" i="1"/>
  <c r="V1213" i="1"/>
  <c r="W1213" i="1"/>
  <c r="V1214" i="1"/>
  <c r="W1214" i="1"/>
  <c r="V1215" i="1"/>
  <c r="W1215" i="1"/>
  <c r="V1216" i="1"/>
  <c r="W1216" i="1"/>
  <c r="V1217" i="1"/>
  <c r="W1217" i="1"/>
  <c r="V1218" i="1"/>
  <c r="W1218" i="1"/>
  <c r="X1218" i="1" s="1"/>
  <c r="V1219" i="1"/>
  <c r="W1219" i="1"/>
  <c r="X1219" i="1" s="1"/>
  <c r="V1220" i="1"/>
  <c r="W1220" i="1"/>
  <c r="X1220" i="1" s="1"/>
  <c r="V1221" i="1"/>
  <c r="W1221" i="1"/>
  <c r="V1222" i="1"/>
  <c r="W1222" i="1"/>
  <c r="V1223" i="1"/>
  <c r="W1223" i="1"/>
  <c r="V1224" i="1"/>
  <c r="W1224" i="1"/>
  <c r="V1225" i="1"/>
  <c r="W1225" i="1"/>
  <c r="V1226" i="1"/>
  <c r="W1226" i="1"/>
  <c r="V1227" i="1"/>
  <c r="W1227" i="1"/>
  <c r="V1228" i="1"/>
  <c r="W1228" i="1"/>
  <c r="V1229" i="1"/>
  <c r="W1229" i="1"/>
  <c r="V1230" i="1"/>
  <c r="W1230" i="1"/>
  <c r="V1231" i="1"/>
  <c r="W1231" i="1"/>
  <c r="V1232" i="1"/>
  <c r="W1232" i="1"/>
  <c r="V1233" i="1"/>
  <c r="W1233" i="1"/>
  <c r="V1234" i="1"/>
  <c r="W1234" i="1"/>
  <c r="X1234" i="1" s="1"/>
  <c r="V1235" i="1"/>
  <c r="W1235" i="1"/>
  <c r="X1235" i="1" s="1"/>
  <c r="V1236" i="1"/>
  <c r="W1236" i="1"/>
  <c r="X1236" i="1" s="1"/>
  <c r="V1237" i="1"/>
  <c r="W1237" i="1"/>
  <c r="V1238" i="1"/>
  <c r="W1238" i="1"/>
  <c r="V1239" i="1"/>
  <c r="W1239" i="1"/>
  <c r="V1240" i="1"/>
  <c r="W1240" i="1"/>
  <c r="V1241" i="1"/>
  <c r="W1241" i="1"/>
  <c r="V1242" i="1"/>
  <c r="W1242" i="1"/>
  <c r="V1243" i="1"/>
  <c r="W1243" i="1"/>
  <c r="V1244" i="1"/>
  <c r="W1244" i="1"/>
  <c r="X1244" i="1" s="1"/>
  <c r="V1245" i="1"/>
  <c r="W1245" i="1"/>
  <c r="V1246" i="1"/>
  <c r="W1246" i="1"/>
  <c r="V1247" i="1"/>
  <c r="W1247" i="1"/>
  <c r="V1248" i="1"/>
  <c r="W1248" i="1"/>
  <c r="V1249" i="1"/>
  <c r="W1249" i="1"/>
  <c r="V1250" i="1"/>
  <c r="W1250" i="1"/>
  <c r="V1251" i="1"/>
  <c r="W1251" i="1"/>
  <c r="X1251" i="1" s="1"/>
  <c r="V1252" i="1"/>
  <c r="W1252" i="1"/>
  <c r="V1253" i="1"/>
  <c r="W1253" i="1"/>
  <c r="V1254" i="1"/>
  <c r="W1254" i="1"/>
  <c r="V1255" i="1"/>
  <c r="W1255" i="1"/>
  <c r="V1256" i="1"/>
  <c r="W1256" i="1"/>
  <c r="V1257" i="1"/>
  <c r="W1257" i="1"/>
  <c r="X1257" i="1" s="1"/>
  <c r="V1258" i="1"/>
  <c r="W1258" i="1"/>
  <c r="V1259" i="1"/>
  <c r="W1259" i="1"/>
  <c r="V1260" i="1"/>
  <c r="W1260" i="1"/>
  <c r="X1260" i="1" s="1"/>
  <c r="V1261" i="1"/>
  <c r="W1261" i="1"/>
  <c r="V1262" i="1"/>
  <c r="W1262" i="1"/>
  <c r="V1263" i="1"/>
  <c r="W1263" i="1"/>
  <c r="V1264" i="1"/>
  <c r="W1264" i="1"/>
  <c r="V1265" i="1"/>
  <c r="W1265" i="1"/>
  <c r="V1266" i="1"/>
  <c r="W1266" i="1"/>
  <c r="V1267" i="1"/>
  <c r="W1267" i="1"/>
  <c r="V1268" i="1"/>
  <c r="W1268" i="1"/>
  <c r="X1268" i="1" s="1"/>
  <c r="V1269" i="1"/>
  <c r="W1269" i="1"/>
  <c r="V1270" i="1"/>
  <c r="W1270" i="1"/>
  <c r="V1271" i="1"/>
  <c r="W1271" i="1"/>
  <c r="V1272" i="1"/>
  <c r="W1272" i="1"/>
  <c r="V1273" i="1"/>
  <c r="W1273" i="1"/>
  <c r="V1274" i="1"/>
  <c r="W1274" i="1"/>
  <c r="V1275" i="1"/>
  <c r="W1275" i="1"/>
  <c r="V1276" i="1"/>
  <c r="W1276" i="1"/>
  <c r="V1277" i="1"/>
  <c r="W1277" i="1"/>
  <c r="V1278" i="1"/>
  <c r="W1278" i="1"/>
  <c r="V1279" i="1"/>
  <c r="W1279" i="1"/>
  <c r="V1280" i="1"/>
  <c r="W1280" i="1"/>
  <c r="V1281" i="1"/>
  <c r="W1281" i="1"/>
  <c r="V1282" i="1"/>
  <c r="W1282" i="1"/>
  <c r="V1283" i="1"/>
  <c r="W1283" i="1"/>
  <c r="X1283" i="1" s="1"/>
  <c r="V1284" i="1"/>
  <c r="W1284" i="1"/>
  <c r="V1285" i="1"/>
  <c r="W1285" i="1"/>
  <c r="V1286" i="1"/>
  <c r="W1286" i="1"/>
  <c r="V1287" i="1"/>
  <c r="W1287" i="1"/>
  <c r="V1288" i="1"/>
  <c r="W1288" i="1"/>
  <c r="V1289" i="1"/>
  <c r="W1289" i="1"/>
  <c r="V1290" i="1"/>
  <c r="W1290" i="1"/>
  <c r="V1291" i="1"/>
  <c r="W1291" i="1"/>
  <c r="V1292" i="1"/>
  <c r="W1292" i="1"/>
  <c r="X1292" i="1" s="1"/>
  <c r="V1293" i="1"/>
  <c r="W1293" i="1"/>
  <c r="V1294" i="1"/>
  <c r="W1294" i="1"/>
  <c r="V1295" i="1"/>
  <c r="W1295" i="1"/>
  <c r="V1296" i="1"/>
  <c r="W1296" i="1"/>
  <c r="V1297" i="1"/>
  <c r="W1297" i="1"/>
  <c r="V1298" i="1"/>
  <c r="W1298" i="1"/>
  <c r="V1299" i="1"/>
  <c r="W1299" i="1"/>
  <c r="X1299" i="1" s="1"/>
  <c r="V1300" i="1"/>
  <c r="W1300" i="1"/>
  <c r="V1301" i="1"/>
  <c r="W1301" i="1"/>
  <c r="V1302" i="1"/>
  <c r="W1302" i="1"/>
  <c r="V1303" i="1"/>
  <c r="W1303" i="1"/>
  <c r="V1304" i="1"/>
  <c r="W1304" i="1"/>
  <c r="V1305" i="1"/>
  <c r="W1305" i="1"/>
  <c r="X1305" i="1" s="1"/>
  <c r="V1306" i="1"/>
  <c r="W1306" i="1"/>
  <c r="V1307" i="1"/>
  <c r="W1307" i="1"/>
  <c r="X1307" i="1" s="1"/>
  <c r="V1308" i="1"/>
  <c r="W1308" i="1"/>
  <c r="X1308" i="1" s="1"/>
  <c r="V1309" i="1"/>
  <c r="W1309" i="1"/>
  <c r="V1310" i="1"/>
  <c r="W1310" i="1"/>
  <c r="X1310" i="1" s="1"/>
  <c r="V1311" i="1"/>
  <c r="W1311" i="1"/>
  <c r="V1312" i="1"/>
  <c r="W1312" i="1"/>
  <c r="V1313" i="1"/>
  <c r="W1313" i="1"/>
  <c r="V1314" i="1"/>
  <c r="W1314" i="1"/>
  <c r="V1315" i="1"/>
  <c r="W1315" i="1"/>
  <c r="V1316" i="1"/>
  <c r="W1316" i="1"/>
  <c r="V1317" i="1"/>
  <c r="W1317" i="1"/>
  <c r="V1318" i="1"/>
  <c r="W1318" i="1"/>
  <c r="V1319" i="1"/>
  <c r="W1319" i="1"/>
  <c r="V1320" i="1"/>
  <c r="W1320" i="1"/>
  <c r="V1321" i="1"/>
  <c r="W1321" i="1"/>
  <c r="X1321" i="1" s="1"/>
  <c r="V1322" i="1"/>
  <c r="W1322" i="1"/>
  <c r="V1323" i="1"/>
  <c r="W1323" i="1"/>
  <c r="V1324" i="1"/>
  <c r="W1324" i="1"/>
  <c r="V1325" i="1"/>
  <c r="W1325" i="1"/>
  <c r="V1326" i="1"/>
  <c r="W1326" i="1"/>
  <c r="V1327" i="1"/>
  <c r="W1327" i="1"/>
  <c r="V1328" i="1"/>
  <c r="W1328" i="1"/>
  <c r="V1329" i="1"/>
  <c r="W1329" i="1"/>
  <c r="V1330" i="1"/>
  <c r="W1330" i="1"/>
  <c r="V1331" i="1"/>
  <c r="W1331" i="1"/>
  <c r="V1332" i="1"/>
  <c r="W1332" i="1"/>
  <c r="V1333" i="1"/>
  <c r="W1333" i="1"/>
  <c r="V1334" i="1"/>
  <c r="W1334" i="1"/>
  <c r="V1335" i="1"/>
  <c r="W1335" i="1"/>
  <c r="V1336" i="1"/>
  <c r="W1336" i="1"/>
  <c r="V1337" i="1"/>
  <c r="W1337" i="1"/>
  <c r="V1338" i="1"/>
  <c r="W1338" i="1"/>
  <c r="V1339" i="1"/>
  <c r="W1339" i="1"/>
  <c r="X1339" i="1" s="1"/>
  <c r="V1340" i="1"/>
  <c r="W1340" i="1"/>
  <c r="V1341" i="1"/>
  <c r="W1341" i="1"/>
  <c r="V1342" i="1"/>
  <c r="W1342" i="1"/>
  <c r="V1343" i="1"/>
  <c r="W1343" i="1"/>
  <c r="V1344" i="1"/>
  <c r="W1344" i="1"/>
  <c r="V1345" i="1"/>
  <c r="W1345" i="1"/>
  <c r="V1346" i="1"/>
  <c r="W1346" i="1"/>
  <c r="V1347" i="1"/>
  <c r="W1347" i="1"/>
  <c r="X1347" i="1" s="1"/>
  <c r="V1348" i="1"/>
  <c r="W1348" i="1"/>
  <c r="X1348" i="1" s="1"/>
  <c r="V1349" i="1"/>
  <c r="W1349" i="1"/>
  <c r="V1350" i="1"/>
  <c r="W1350" i="1"/>
  <c r="V1351" i="1"/>
  <c r="W1351" i="1"/>
  <c r="V1352" i="1"/>
  <c r="W1352" i="1"/>
  <c r="V1353" i="1"/>
  <c r="W1353" i="1"/>
  <c r="X1353" i="1" s="1"/>
  <c r="V1354" i="1"/>
  <c r="W1354" i="1"/>
  <c r="V1355" i="1"/>
  <c r="W1355" i="1"/>
  <c r="X1355" i="1" s="1"/>
  <c r="V1356" i="1"/>
  <c r="W1356" i="1"/>
  <c r="V1357" i="1"/>
  <c r="W1357" i="1"/>
  <c r="V1358" i="1"/>
  <c r="W1358" i="1"/>
  <c r="V1359" i="1"/>
  <c r="W1359" i="1"/>
  <c r="V1360" i="1"/>
  <c r="W1360" i="1"/>
  <c r="V1361" i="1"/>
  <c r="W1361" i="1"/>
  <c r="V1362" i="1"/>
  <c r="W1362" i="1"/>
  <c r="V1363" i="1"/>
  <c r="W1363" i="1"/>
  <c r="X1363" i="1" s="1"/>
  <c r="V1364" i="1"/>
  <c r="W1364" i="1"/>
  <c r="X1364" i="1" s="1"/>
  <c r="V1365" i="1"/>
  <c r="W1365" i="1"/>
  <c r="V1366" i="1"/>
  <c r="W1366" i="1"/>
  <c r="V1367" i="1"/>
  <c r="W1367" i="1"/>
  <c r="V1368" i="1"/>
  <c r="W1368" i="1"/>
  <c r="V1369" i="1"/>
  <c r="W1369" i="1"/>
  <c r="V1370" i="1"/>
  <c r="W1370" i="1"/>
  <c r="V1371" i="1"/>
  <c r="W1371" i="1"/>
  <c r="X1371" i="1" s="1"/>
  <c r="V1372" i="1"/>
  <c r="W1372" i="1"/>
  <c r="V1373" i="1"/>
  <c r="W1373" i="1"/>
  <c r="V1374" i="1"/>
  <c r="W1374" i="1"/>
  <c r="V1375" i="1"/>
  <c r="W1375" i="1"/>
  <c r="V1376" i="1"/>
  <c r="W1376" i="1"/>
  <c r="V1377" i="1"/>
  <c r="W1377" i="1"/>
  <c r="V1378" i="1"/>
  <c r="W1378" i="1"/>
  <c r="V1379" i="1"/>
  <c r="W1379" i="1"/>
  <c r="X1379" i="1" s="1"/>
  <c r="V1380" i="1"/>
  <c r="W1380" i="1"/>
  <c r="X1380" i="1" s="1"/>
  <c r="V1381" i="1"/>
  <c r="W1381" i="1"/>
  <c r="V1382" i="1"/>
  <c r="W1382" i="1"/>
  <c r="V1383" i="1"/>
  <c r="W1383" i="1"/>
  <c r="V1384" i="1"/>
  <c r="W1384" i="1"/>
  <c r="V1385" i="1"/>
  <c r="W1385" i="1"/>
  <c r="V1386" i="1"/>
  <c r="W1386" i="1"/>
  <c r="V1387" i="1"/>
  <c r="W1387" i="1"/>
  <c r="X1387" i="1" s="1"/>
  <c r="V1388" i="1"/>
  <c r="W1388" i="1"/>
  <c r="X1388" i="1" s="1"/>
  <c r="V1389" i="1"/>
  <c r="W1389" i="1"/>
  <c r="V1390" i="1"/>
  <c r="W1390" i="1"/>
  <c r="V1391" i="1"/>
  <c r="W1391" i="1"/>
  <c r="V1392" i="1"/>
  <c r="W1392" i="1"/>
  <c r="V1393" i="1"/>
  <c r="W1393" i="1"/>
  <c r="V1394" i="1"/>
  <c r="W1394" i="1"/>
  <c r="V1395" i="1"/>
  <c r="W1395" i="1"/>
  <c r="V1396" i="1"/>
  <c r="W1396" i="1"/>
  <c r="X1396" i="1" s="1"/>
  <c r="V1397" i="1"/>
  <c r="W1397" i="1"/>
  <c r="V1398" i="1"/>
  <c r="W1398" i="1"/>
  <c r="V1399" i="1"/>
  <c r="W1399" i="1"/>
  <c r="V1400" i="1"/>
  <c r="W1400" i="1"/>
  <c r="V1401" i="1"/>
  <c r="W1401" i="1"/>
  <c r="V1402" i="1"/>
  <c r="W1402" i="1"/>
  <c r="V1403" i="1"/>
  <c r="W1403" i="1"/>
  <c r="X1403" i="1" s="1"/>
  <c r="V1404" i="1"/>
  <c r="W1404" i="1"/>
  <c r="X1404" i="1" s="1"/>
  <c r="V1405" i="1"/>
  <c r="W1405" i="1"/>
  <c r="V1406" i="1"/>
  <c r="W1406" i="1"/>
  <c r="V1407" i="1"/>
  <c r="W1407" i="1"/>
  <c r="V1408" i="1"/>
  <c r="W1408" i="1"/>
  <c r="V1409" i="1"/>
  <c r="W1409" i="1"/>
  <c r="V1410" i="1"/>
  <c r="W1410" i="1"/>
  <c r="V1411" i="1"/>
  <c r="W1411" i="1"/>
  <c r="V1412" i="1"/>
  <c r="W1412" i="1"/>
  <c r="X1412" i="1" s="1"/>
  <c r="V1413" i="1"/>
  <c r="W1413" i="1"/>
  <c r="V1414" i="1"/>
  <c r="W1414" i="1"/>
  <c r="V1415" i="1"/>
  <c r="W1415" i="1"/>
  <c r="V1416" i="1"/>
  <c r="W1416" i="1"/>
  <c r="V1417" i="1"/>
  <c r="W1417" i="1"/>
  <c r="X1417" i="1" s="1"/>
  <c r="V1418" i="1"/>
  <c r="W1418" i="1"/>
  <c r="V1419" i="1"/>
  <c r="W1419" i="1"/>
  <c r="V1420" i="1"/>
  <c r="W1420" i="1"/>
  <c r="X1420" i="1" s="1"/>
  <c r="V1421" i="1"/>
  <c r="W1421" i="1"/>
  <c r="V1422" i="1"/>
  <c r="W1422" i="1"/>
  <c r="V1423" i="1"/>
  <c r="W1423" i="1"/>
  <c r="V1424" i="1"/>
  <c r="W1424" i="1"/>
  <c r="V1425" i="1"/>
  <c r="W1425" i="1"/>
  <c r="V1426" i="1"/>
  <c r="W1426" i="1"/>
  <c r="V1427" i="1"/>
  <c r="W1427" i="1"/>
  <c r="V1428" i="1"/>
  <c r="W1428" i="1"/>
  <c r="X1428" i="1" s="1"/>
  <c r="V1429" i="1"/>
  <c r="W1429" i="1"/>
  <c r="V1430" i="1"/>
  <c r="W1430" i="1"/>
  <c r="V1431" i="1"/>
  <c r="W1431" i="1"/>
  <c r="V1432" i="1"/>
  <c r="W1432" i="1"/>
  <c r="V1433" i="1"/>
  <c r="W1433" i="1"/>
  <c r="V1434" i="1"/>
  <c r="W1434" i="1"/>
  <c r="V1435" i="1"/>
  <c r="W1435" i="1"/>
  <c r="V1436" i="1"/>
  <c r="W1436" i="1"/>
  <c r="X1436" i="1" s="1"/>
  <c r="V1437" i="1"/>
  <c r="W1437" i="1"/>
  <c r="V1438" i="1"/>
  <c r="W1438" i="1"/>
  <c r="V1439" i="1"/>
  <c r="W1439" i="1"/>
  <c r="V1440" i="1"/>
  <c r="W1440" i="1"/>
  <c r="V1441" i="1"/>
  <c r="W1441" i="1"/>
  <c r="V1442" i="1"/>
  <c r="W1442" i="1"/>
  <c r="V1443" i="1"/>
  <c r="W1443" i="1"/>
  <c r="V1444" i="1"/>
  <c r="W1444" i="1"/>
  <c r="V1445" i="1"/>
  <c r="W1445" i="1"/>
  <c r="V1446" i="1"/>
  <c r="W1446" i="1"/>
  <c r="V1447" i="1"/>
  <c r="W1447" i="1"/>
  <c r="V1448" i="1"/>
  <c r="W1448" i="1"/>
  <c r="V1449" i="1"/>
  <c r="W1449" i="1"/>
  <c r="V1450" i="1"/>
  <c r="W1450" i="1"/>
  <c r="V1451" i="1"/>
  <c r="W1451" i="1"/>
  <c r="X1451" i="1" s="1"/>
  <c r="V1452" i="1"/>
  <c r="W1452" i="1"/>
  <c r="X1452" i="1" s="1"/>
  <c r="V1453" i="1"/>
  <c r="W1453" i="1"/>
  <c r="V1454" i="1"/>
  <c r="W1454" i="1"/>
  <c r="V1455" i="1"/>
  <c r="W1455" i="1"/>
  <c r="V1456" i="1"/>
  <c r="W1456" i="1"/>
  <c r="V1457" i="1"/>
  <c r="W1457" i="1"/>
  <c r="V1458" i="1"/>
  <c r="W1458" i="1"/>
  <c r="V1459" i="1"/>
  <c r="W1459" i="1"/>
  <c r="V1460" i="1"/>
  <c r="W1460" i="1"/>
  <c r="V1461" i="1"/>
  <c r="W1461" i="1"/>
  <c r="V1462" i="1"/>
  <c r="W1462" i="1"/>
  <c r="V1463" i="1"/>
  <c r="W1463" i="1"/>
  <c r="V1464" i="1"/>
  <c r="W1464" i="1"/>
  <c r="V1465" i="1"/>
  <c r="W1465" i="1"/>
  <c r="V1466" i="1"/>
  <c r="W1466" i="1"/>
  <c r="V1467" i="1"/>
  <c r="W1467" i="1"/>
  <c r="X1467" i="1" s="1"/>
  <c r="V1468" i="1"/>
  <c r="W1468" i="1"/>
  <c r="X1468" i="1" s="1"/>
  <c r="V1469" i="1"/>
  <c r="W1469" i="1"/>
  <c r="V1470" i="1"/>
  <c r="W1470" i="1"/>
  <c r="V1471" i="1"/>
  <c r="W1471" i="1"/>
  <c r="V1472" i="1"/>
  <c r="W1472" i="1"/>
  <c r="V1473" i="1"/>
  <c r="W1473" i="1"/>
  <c r="V1474" i="1"/>
  <c r="W1474" i="1"/>
  <c r="V1475" i="1"/>
  <c r="W1475" i="1"/>
  <c r="X1475" i="1" s="1"/>
  <c r="V1476" i="1"/>
  <c r="W1476" i="1"/>
  <c r="V1477" i="1"/>
  <c r="W1477" i="1"/>
  <c r="V1478" i="1"/>
  <c r="W1478" i="1"/>
  <c r="V1479" i="1"/>
  <c r="W1479" i="1"/>
  <c r="V1480" i="1"/>
  <c r="W1480" i="1"/>
  <c r="V1481" i="1"/>
  <c r="W1481" i="1"/>
  <c r="V1482" i="1"/>
  <c r="W1482" i="1"/>
  <c r="V1483" i="1"/>
  <c r="W1483" i="1"/>
  <c r="X1483" i="1" s="1"/>
  <c r="V1484" i="1"/>
  <c r="W1484" i="1"/>
  <c r="V1485" i="1"/>
  <c r="W1485" i="1"/>
  <c r="V1486" i="1"/>
  <c r="W1486" i="1"/>
  <c r="V1487" i="1"/>
  <c r="W1487" i="1"/>
  <c r="V1488" i="1"/>
  <c r="W1488" i="1"/>
  <c r="V1489" i="1"/>
  <c r="W1489" i="1"/>
  <c r="V1490" i="1"/>
  <c r="W1490" i="1"/>
  <c r="V1491" i="1"/>
  <c r="W1491" i="1"/>
  <c r="V1492" i="1"/>
  <c r="W1492" i="1"/>
  <c r="V1493" i="1"/>
  <c r="W1493" i="1"/>
  <c r="V1494" i="1"/>
  <c r="W1494" i="1"/>
  <c r="V1495" i="1"/>
  <c r="W1495" i="1"/>
  <c r="V1496" i="1"/>
  <c r="W1496" i="1"/>
  <c r="V1497" i="1"/>
  <c r="W1497" i="1"/>
  <c r="X1497" i="1" s="1"/>
  <c r="V1498" i="1"/>
  <c r="W1498" i="1"/>
  <c r="V1499" i="1"/>
  <c r="W1499" i="1"/>
  <c r="X1499" i="1" s="1"/>
  <c r="V1500" i="1"/>
  <c r="W1500" i="1"/>
  <c r="V1501" i="1"/>
  <c r="W1501" i="1"/>
  <c r="V1502" i="1"/>
  <c r="W1502" i="1"/>
  <c r="V1503" i="1"/>
  <c r="W1503" i="1"/>
  <c r="V1504" i="1"/>
  <c r="W1504" i="1"/>
  <c r="V1505" i="1"/>
  <c r="W1505" i="1"/>
  <c r="V1506" i="1"/>
  <c r="W1506" i="1"/>
  <c r="V1507" i="1"/>
  <c r="W1507" i="1"/>
  <c r="X1507" i="1" s="1"/>
  <c r="V1508" i="1"/>
  <c r="W1508" i="1"/>
  <c r="V1509" i="1"/>
  <c r="W1509" i="1"/>
  <c r="V1510" i="1"/>
  <c r="W1510" i="1"/>
  <c r="V1511" i="1"/>
  <c r="W1511" i="1"/>
  <c r="V1512" i="1"/>
  <c r="W1512" i="1"/>
  <c r="V1513" i="1"/>
  <c r="W1513" i="1"/>
  <c r="V1514" i="1"/>
  <c r="W1514" i="1"/>
  <c r="V1515" i="1"/>
  <c r="W1515" i="1"/>
  <c r="X1515" i="1" s="1"/>
  <c r="V1516" i="1"/>
  <c r="W1516" i="1"/>
  <c r="V1517" i="1"/>
  <c r="W1517" i="1"/>
  <c r="V1518" i="1"/>
  <c r="W1518" i="1"/>
  <c r="V1519" i="1"/>
  <c r="W1519" i="1"/>
  <c r="V1520" i="1"/>
  <c r="W1520" i="1"/>
  <c r="V1522" i="1"/>
  <c r="W1522" i="1"/>
  <c r="V1523" i="1"/>
  <c r="W1523" i="1"/>
  <c r="V1524" i="1"/>
  <c r="W1524" i="1"/>
  <c r="V1525" i="1"/>
  <c r="W1525" i="1"/>
  <c r="V1526" i="1"/>
  <c r="W1526" i="1"/>
  <c r="V1527" i="1"/>
  <c r="W1527" i="1"/>
  <c r="V1528" i="1"/>
  <c r="W1528" i="1"/>
  <c r="V1529" i="1"/>
  <c r="W1529" i="1"/>
  <c r="V1530" i="1"/>
  <c r="W1530" i="1"/>
  <c r="V1531" i="1"/>
  <c r="W1531" i="1"/>
  <c r="V1532" i="1"/>
  <c r="W1532" i="1"/>
  <c r="V1533" i="1"/>
  <c r="W1533" i="1"/>
  <c r="X1533" i="1" s="1"/>
  <c r="V1534" i="1"/>
  <c r="W1534" i="1"/>
  <c r="V1535" i="1"/>
  <c r="W1535" i="1"/>
  <c r="V1536" i="1"/>
  <c r="W1536" i="1"/>
  <c r="V1537" i="1"/>
  <c r="W1537" i="1"/>
  <c r="V1538" i="1"/>
  <c r="W1538" i="1"/>
  <c r="V1539" i="1"/>
  <c r="W1539" i="1"/>
  <c r="V1540" i="1"/>
  <c r="W1540" i="1"/>
  <c r="V1541" i="1"/>
  <c r="W1541" i="1"/>
  <c r="V1542" i="1"/>
  <c r="W1542" i="1"/>
  <c r="V1543" i="1"/>
  <c r="W1543" i="1"/>
  <c r="V1544" i="1"/>
  <c r="W1544" i="1"/>
  <c r="V1545" i="1"/>
  <c r="W1545" i="1"/>
  <c r="V1546" i="1"/>
  <c r="W1546" i="1"/>
  <c r="V1547" i="1"/>
  <c r="W1547" i="1"/>
  <c r="V1548" i="1"/>
  <c r="W1548" i="1"/>
  <c r="V1549" i="1"/>
  <c r="W1549" i="1"/>
  <c r="X1549" i="1" s="1"/>
  <c r="V1550" i="1"/>
  <c r="W1550" i="1"/>
  <c r="V1551" i="1"/>
  <c r="W1551" i="1"/>
  <c r="V1552" i="1"/>
  <c r="W1552" i="1"/>
  <c r="V1553" i="1"/>
  <c r="W1553" i="1"/>
  <c r="V1554" i="1"/>
  <c r="W1554" i="1"/>
  <c r="V1555" i="1"/>
  <c r="W1555" i="1"/>
  <c r="V1556" i="1"/>
  <c r="W1556" i="1"/>
  <c r="V1557" i="1"/>
  <c r="W1557" i="1"/>
  <c r="V1558" i="1"/>
  <c r="W1558" i="1"/>
  <c r="V1559" i="1"/>
  <c r="W1559" i="1"/>
  <c r="V1560" i="1"/>
  <c r="W1560" i="1"/>
  <c r="V1561" i="1"/>
  <c r="W1561" i="1"/>
  <c r="V1562" i="1"/>
  <c r="W1562" i="1"/>
  <c r="V1563" i="1"/>
  <c r="W1563" i="1"/>
  <c r="V1564" i="1"/>
  <c r="W1564" i="1"/>
  <c r="V1565" i="1"/>
  <c r="W1565" i="1"/>
  <c r="X1565" i="1" s="1"/>
  <c r="V1566" i="1"/>
  <c r="W1566" i="1"/>
  <c r="V1567" i="1"/>
  <c r="W1567" i="1"/>
  <c r="V1568" i="1"/>
  <c r="W1568" i="1"/>
  <c r="V1569" i="1"/>
  <c r="W1569" i="1"/>
  <c r="V1570" i="1"/>
  <c r="W1570" i="1"/>
  <c r="V1571" i="1"/>
  <c r="W1571" i="1"/>
  <c r="V1572" i="1"/>
  <c r="W1572" i="1"/>
  <c r="V1573" i="1"/>
  <c r="W1573" i="1"/>
  <c r="V1574" i="1"/>
  <c r="W1574" i="1"/>
  <c r="V1575" i="1"/>
  <c r="W1575" i="1"/>
  <c r="V1576" i="1"/>
  <c r="W1576" i="1"/>
  <c r="V1577" i="1"/>
  <c r="W1577" i="1"/>
  <c r="V1578" i="1"/>
  <c r="W1578" i="1"/>
  <c r="V1579" i="1"/>
  <c r="W1579" i="1"/>
  <c r="V1580" i="1"/>
  <c r="W1580" i="1"/>
  <c r="V1581" i="1"/>
  <c r="W1581" i="1"/>
  <c r="V1582" i="1"/>
  <c r="W1582" i="1"/>
  <c r="V1583" i="1"/>
  <c r="W1583" i="1"/>
  <c r="V1584" i="1"/>
  <c r="W1584" i="1"/>
  <c r="V1585" i="1"/>
  <c r="W1585" i="1"/>
  <c r="V1586" i="1"/>
  <c r="W1586" i="1"/>
  <c r="V1587" i="1"/>
  <c r="W1587" i="1"/>
  <c r="V1588" i="1"/>
  <c r="W1588" i="1"/>
  <c r="V1589" i="1"/>
  <c r="W1589" i="1"/>
  <c r="V1590" i="1"/>
  <c r="W1590" i="1"/>
  <c r="V1591" i="1"/>
  <c r="W1591" i="1"/>
  <c r="V1592" i="1"/>
  <c r="W1592" i="1"/>
  <c r="V1593" i="1"/>
  <c r="W1593" i="1"/>
  <c r="V1594" i="1"/>
  <c r="W1594" i="1"/>
  <c r="V1595" i="1"/>
  <c r="W1595" i="1"/>
  <c r="V1596" i="1"/>
  <c r="W1596" i="1"/>
  <c r="V1597" i="1"/>
  <c r="W1597" i="1"/>
  <c r="V1598" i="1"/>
  <c r="W1598" i="1"/>
  <c r="V1599" i="1"/>
  <c r="W1599" i="1"/>
  <c r="V1600" i="1"/>
  <c r="W1600" i="1"/>
  <c r="V1601" i="1"/>
  <c r="W1601" i="1"/>
  <c r="V1602" i="1"/>
  <c r="W1602" i="1"/>
  <c r="V1603" i="1"/>
  <c r="W1603" i="1"/>
  <c r="V1604" i="1"/>
  <c r="W1604" i="1"/>
  <c r="V1605" i="1"/>
  <c r="W1605" i="1"/>
  <c r="V1606" i="1"/>
  <c r="W1606" i="1"/>
  <c r="V1607" i="1"/>
  <c r="W1607" i="1"/>
  <c r="V1608" i="1"/>
  <c r="W1608" i="1"/>
  <c r="V1609" i="1"/>
  <c r="W1609" i="1"/>
  <c r="V1610" i="1"/>
  <c r="W1610" i="1"/>
  <c r="V1611" i="1"/>
  <c r="W1611" i="1"/>
  <c r="V1612" i="1"/>
  <c r="W1612" i="1"/>
  <c r="V1613" i="1"/>
  <c r="W1613" i="1"/>
  <c r="V1614" i="1"/>
  <c r="W1614" i="1"/>
  <c r="V1615" i="1"/>
  <c r="W1615" i="1"/>
  <c r="V1616" i="1"/>
  <c r="W1616" i="1"/>
  <c r="V1617" i="1"/>
  <c r="W1617" i="1"/>
  <c r="V1618" i="1"/>
  <c r="W1618" i="1"/>
  <c r="V1619" i="1"/>
  <c r="W1619" i="1"/>
  <c r="V1620" i="1"/>
  <c r="W1620" i="1"/>
  <c r="X1620" i="1" s="1"/>
  <c r="V1621" i="1"/>
  <c r="W1621" i="1"/>
  <c r="V1622" i="1"/>
  <c r="W1622" i="1"/>
  <c r="V1623" i="1"/>
  <c r="W1623" i="1"/>
  <c r="V1624" i="1"/>
  <c r="W1624" i="1"/>
  <c r="V1625" i="1"/>
  <c r="W1625" i="1"/>
  <c r="V1626" i="1"/>
  <c r="W1626" i="1"/>
  <c r="V1627" i="1"/>
  <c r="W1627" i="1"/>
  <c r="V1628" i="1"/>
  <c r="W1628" i="1"/>
  <c r="V1629" i="1"/>
  <c r="W1629" i="1"/>
  <c r="X1629" i="1" s="1"/>
  <c r="V1630" i="1"/>
  <c r="W1630" i="1"/>
  <c r="V1631" i="1"/>
  <c r="W1631" i="1"/>
  <c r="V1632" i="1"/>
  <c r="W1632" i="1"/>
  <c r="V1633" i="1"/>
  <c r="W1633" i="1"/>
  <c r="V1634" i="1"/>
  <c r="W1634" i="1"/>
  <c r="V1635" i="1"/>
  <c r="W1635" i="1"/>
  <c r="V1636" i="1"/>
  <c r="W1636" i="1"/>
  <c r="X1636" i="1" s="1"/>
  <c r="V1637" i="1"/>
  <c r="W1637" i="1"/>
  <c r="V1638" i="1"/>
  <c r="W1638" i="1"/>
  <c r="V1639" i="1"/>
  <c r="W1639" i="1"/>
  <c r="V1640" i="1"/>
  <c r="W1640" i="1"/>
  <c r="V1641" i="1"/>
  <c r="W1641" i="1"/>
  <c r="V1642" i="1"/>
  <c r="W1642" i="1"/>
  <c r="V1643" i="1"/>
  <c r="W1643" i="1"/>
  <c r="V1644" i="1"/>
  <c r="W1644" i="1"/>
  <c r="V1645" i="1"/>
  <c r="W1645" i="1"/>
  <c r="V1646" i="1"/>
  <c r="W1646" i="1"/>
  <c r="V1647" i="1"/>
  <c r="W1647" i="1"/>
  <c r="V1648" i="1"/>
  <c r="W1648" i="1"/>
  <c r="V1649" i="1"/>
  <c r="W1649" i="1"/>
  <c r="V1650" i="1"/>
  <c r="W1650" i="1"/>
  <c r="V1651" i="1"/>
  <c r="W1651" i="1"/>
  <c r="V1652" i="1"/>
  <c r="W1652" i="1"/>
  <c r="V1653" i="1"/>
  <c r="W1653" i="1"/>
  <c r="V1654" i="1"/>
  <c r="W1654" i="1"/>
  <c r="V1655" i="1"/>
  <c r="W1655" i="1"/>
  <c r="V1656" i="1"/>
  <c r="W1656" i="1"/>
  <c r="V1657" i="1"/>
  <c r="W1657" i="1"/>
  <c r="V1658" i="1"/>
  <c r="W1658" i="1"/>
  <c r="V1659" i="1"/>
  <c r="W1659" i="1"/>
  <c r="V1660" i="1"/>
  <c r="W1660" i="1"/>
  <c r="V1661" i="1"/>
  <c r="W1661" i="1"/>
  <c r="X1661" i="1" s="1"/>
  <c r="V1662" i="1"/>
  <c r="W1662" i="1"/>
  <c r="V1663" i="1"/>
  <c r="W1663" i="1"/>
  <c r="V1664" i="1"/>
  <c r="W1664" i="1"/>
  <c r="V1665" i="1"/>
  <c r="W1665" i="1"/>
  <c r="V1666" i="1"/>
  <c r="W1666" i="1"/>
  <c r="V1667" i="1"/>
  <c r="W1667" i="1"/>
  <c r="V1668" i="1"/>
  <c r="W1668" i="1"/>
  <c r="X1668" i="1" s="1"/>
  <c r="V1669" i="1"/>
  <c r="W1669" i="1"/>
  <c r="V1670" i="1"/>
  <c r="W1670" i="1"/>
  <c r="V1671" i="1"/>
  <c r="W1671" i="1"/>
  <c r="V1672" i="1"/>
  <c r="W1672" i="1"/>
  <c r="V1673" i="1"/>
  <c r="W1673" i="1"/>
  <c r="V1674" i="1"/>
  <c r="W1674" i="1"/>
  <c r="V1675" i="1"/>
  <c r="W1675" i="1"/>
  <c r="V1676" i="1"/>
  <c r="W1676" i="1"/>
  <c r="V1677" i="1"/>
  <c r="W1677" i="1"/>
  <c r="X1677" i="1" s="1"/>
  <c r="V1678" i="1"/>
  <c r="W1678" i="1"/>
  <c r="V1679" i="1"/>
  <c r="W1679" i="1"/>
  <c r="V1680" i="1"/>
  <c r="W1680" i="1"/>
  <c r="V1681" i="1"/>
  <c r="W1681" i="1"/>
  <c r="V1682" i="1"/>
  <c r="W1682" i="1"/>
  <c r="V1683" i="1"/>
  <c r="W1683" i="1"/>
  <c r="V1684" i="1"/>
  <c r="W1684" i="1"/>
  <c r="V1685" i="1"/>
  <c r="W1685" i="1"/>
  <c r="V1686" i="1"/>
  <c r="W1686" i="1"/>
  <c r="V1687" i="1"/>
  <c r="W1687" i="1"/>
  <c r="V1688" i="1"/>
  <c r="W1688" i="1"/>
  <c r="V1689" i="1"/>
  <c r="W1689" i="1"/>
  <c r="V1690" i="1"/>
  <c r="W1690" i="1"/>
  <c r="X1690" i="1" s="1"/>
  <c r="V1691" i="1"/>
  <c r="W1691" i="1"/>
  <c r="V1692" i="1"/>
  <c r="W1692" i="1"/>
  <c r="V1693" i="1"/>
  <c r="W1693" i="1"/>
  <c r="X1693" i="1" s="1"/>
  <c r="V1694" i="1"/>
  <c r="W1694" i="1"/>
  <c r="V1695" i="1"/>
  <c r="W1695" i="1"/>
  <c r="V1696" i="1"/>
  <c r="W1696" i="1"/>
  <c r="V1697" i="1"/>
  <c r="W1697" i="1"/>
  <c r="V1698" i="1"/>
  <c r="W1698" i="1"/>
  <c r="V1699" i="1"/>
  <c r="W1699" i="1"/>
  <c r="V1700" i="1"/>
  <c r="W1700" i="1"/>
  <c r="V1701" i="1"/>
  <c r="W1701" i="1"/>
  <c r="X1701" i="1" s="1"/>
  <c r="V1702" i="1"/>
  <c r="W1702" i="1"/>
  <c r="V1703" i="1"/>
  <c r="W1703" i="1"/>
  <c r="V1704" i="1"/>
  <c r="W1704" i="1"/>
  <c r="V1705" i="1"/>
  <c r="W1705" i="1"/>
  <c r="V1706" i="1"/>
  <c r="W1706" i="1"/>
  <c r="V1707" i="1"/>
  <c r="W1707" i="1"/>
  <c r="V1708" i="1"/>
  <c r="W1708" i="1"/>
  <c r="V1709" i="1"/>
  <c r="W1709" i="1"/>
  <c r="X1709" i="1" s="1"/>
  <c r="V1710" i="1"/>
  <c r="W1710" i="1"/>
  <c r="V1711" i="1"/>
  <c r="W1711" i="1"/>
  <c r="V1712" i="1"/>
  <c r="W1712" i="1"/>
  <c r="V1713" i="1"/>
  <c r="W1713" i="1"/>
  <c r="V1714" i="1"/>
  <c r="W1714" i="1"/>
  <c r="V1715" i="1"/>
  <c r="W1715" i="1"/>
  <c r="V1716" i="1"/>
  <c r="W1716" i="1"/>
  <c r="X1716" i="1" s="1"/>
  <c r="V1717" i="1"/>
  <c r="W1717" i="1"/>
  <c r="V1718" i="1"/>
  <c r="W1718" i="1"/>
  <c r="V1719" i="1"/>
  <c r="W1719" i="1"/>
  <c r="V1720" i="1"/>
  <c r="W1720" i="1"/>
  <c r="V1721" i="1"/>
  <c r="W1721" i="1"/>
  <c r="V1722" i="1"/>
  <c r="W1722" i="1"/>
  <c r="V1723" i="1"/>
  <c r="W1723" i="1"/>
  <c r="V1724" i="1"/>
  <c r="W1724" i="1"/>
  <c r="V1725" i="1"/>
  <c r="W1725" i="1"/>
  <c r="X1725" i="1" s="1"/>
  <c r="V1726" i="1"/>
  <c r="W1726" i="1"/>
  <c r="V1727" i="1"/>
  <c r="W1727" i="1"/>
  <c r="V1728" i="1"/>
  <c r="W1728" i="1"/>
  <c r="V1729" i="1"/>
  <c r="W1729" i="1"/>
  <c r="V1730" i="1"/>
  <c r="W1730" i="1"/>
  <c r="V1731" i="1"/>
  <c r="W1731" i="1"/>
  <c r="V1732" i="1"/>
  <c r="W1732" i="1"/>
  <c r="V1733" i="1"/>
  <c r="W1733" i="1"/>
  <c r="X1733" i="1" s="1"/>
  <c r="V1734" i="1"/>
  <c r="W1734" i="1"/>
  <c r="V1735" i="1"/>
  <c r="W1735" i="1"/>
  <c r="V1736" i="1"/>
  <c r="W1736" i="1"/>
  <c r="V1737" i="1"/>
  <c r="W1737" i="1"/>
  <c r="V1738" i="1"/>
  <c r="W1738" i="1"/>
  <c r="V1739" i="1"/>
  <c r="W1739" i="1"/>
  <c r="V1740" i="1"/>
  <c r="W1740" i="1"/>
  <c r="X1740" i="1" s="1"/>
  <c r="V1741" i="1"/>
  <c r="W1741" i="1"/>
  <c r="V1742" i="1"/>
  <c r="W1742" i="1"/>
  <c r="V1743" i="1"/>
  <c r="W1743" i="1"/>
  <c r="V1744" i="1"/>
  <c r="W1744" i="1"/>
  <c r="V1745" i="1"/>
  <c r="W1745" i="1"/>
  <c r="V1746" i="1"/>
  <c r="W1746" i="1"/>
  <c r="V1747" i="1"/>
  <c r="W1747" i="1"/>
  <c r="V1748" i="1"/>
  <c r="W1748" i="1"/>
  <c r="X1748" i="1" s="1"/>
  <c r="V1749" i="1"/>
  <c r="W1749" i="1"/>
  <c r="V1750" i="1"/>
  <c r="W1750" i="1"/>
  <c r="V1751" i="1"/>
  <c r="W1751" i="1"/>
  <c r="V1752" i="1"/>
  <c r="W1752" i="1"/>
  <c r="V1753" i="1"/>
  <c r="W1753" i="1"/>
  <c r="V1754" i="1"/>
  <c r="W1754" i="1"/>
  <c r="X1754" i="1" s="1"/>
  <c r="V1755" i="1"/>
  <c r="W1755" i="1"/>
  <c r="V1756" i="1"/>
  <c r="W1756" i="1"/>
  <c r="V1757" i="1"/>
  <c r="W1757" i="1"/>
  <c r="X1757" i="1" s="1"/>
  <c r="V1758" i="1"/>
  <c r="W1758" i="1"/>
  <c r="V1759" i="1"/>
  <c r="W1759" i="1"/>
  <c r="V1760" i="1"/>
  <c r="W1760" i="1"/>
  <c r="V1761" i="1"/>
  <c r="W1761" i="1"/>
  <c r="V1762" i="1"/>
  <c r="W1762" i="1"/>
  <c r="V1763" i="1"/>
  <c r="W1763" i="1"/>
  <c r="V1764" i="1"/>
  <c r="W1764" i="1"/>
  <c r="V1765" i="1"/>
  <c r="W1765" i="1"/>
  <c r="X1765" i="1" s="1"/>
  <c r="V1766" i="1"/>
  <c r="W1766" i="1"/>
  <c r="V1767" i="1"/>
  <c r="W1767" i="1"/>
  <c r="V1768" i="1"/>
  <c r="W1768" i="1"/>
  <c r="V1769" i="1"/>
  <c r="W1769" i="1"/>
  <c r="V1770" i="1"/>
  <c r="W1770" i="1"/>
  <c r="X1770" i="1" s="1"/>
  <c r="V1771" i="1"/>
  <c r="W1771" i="1"/>
  <c r="V1772" i="1"/>
  <c r="W1772" i="1"/>
  <c r="V1773" i="1"/>
  <c r="W1773" i="1"/>
  <c r="V1774" i="1"/>
  <c r="W1774" i="1"/>
  <c r="V1775" i="1"/>
  <c r="W1775" i="1"/>
  <c r="V1776" i="1"/>
  <c r="W1776" i="1"/>
  <c r="V1777" i="1"/>
  <c r="W1777" i="1"/>
  <c r="V1778" i="1"/>
  <c r="W1778" i="1"/>
  <c r="V1779" i="1"/>
  <c r="W1779" i="1"/>
  <c r="V1780" i="1"/>
  <c r="W1780" i="1"/>
  <c r="X1780" i="1" s="1"/>
  <c r="V1781" i="1"/>
  <c r="W1781" i="1"/>
  <c r="V1782" i="1"/>
  <c r="W1782" i="1"/>
  <c r="V1783" i="1"/>
  <c r="W1783" i="1"/>
  <c r="V1784" i="1"/>
  <c r="W1784" i="1"/>
  <c r="V1785" i="1"/>
  <c r="W1785" i="1"/>
  <c r="V1786" i="1"/>
  <c r="W1786" i="1"/>
  <c r="X1786" i="1" s="1"/>
  <c r="V1787" i="1"/>
  <c r="W1787" i="1"/>
  <c r="V1788" i="1"/>
  <c r="W1788" i="1"/>
  <c r="X1788" i="1" s="1"/>
  <c r="V1789" i="1"/>
  <c r="W1789" i="1"/>
  <c r="V1790" i="1"/>
  <c r="W1790" i="1"/>
  <c r="V1791" i="1"/>
  <c r="W1791" i="1"/>
  <c r="V1792" i="1"/>
  <c r="W1792" i="1"/>
  <c r="V1793" i="1"/>
  <c r="W1793" i="1"/>
  <c r="V1794" i="1"/>
  <c r="W1794" i="1"/>
  <c r="V1795" i="1"/>
  <c r="W1795" i="1"/>
  <c r="V1796" i="1"/>
  <c r="W1796" i="1"/>
  <c r="X1796" i="1" s="1"/>
  <c r="V1797" i="1"/>
  <c r="W1797" i="1"/>
  <c r="V1798" i="1"/>
  <c r="W1798" i="1"/>
  <c r="V1799" i="1"/>
  <c r="W1799" i="1"/>
  <c r="V1800" i="1"/>
  <c r="W1800" i="1"/>
  <c r="V1801" i="1"/>
  <c r="W1801" i="1"/>
  <c r="V1802" i="1"/>
  <c r="W1802" i="1"/>
  <c r="V1803" i="1"/>
  <c r="W1803" i="1"/>
  <c r="V1804" i="1"/>
  <c r="W1804" i="1"/>
  <c r="V1805" i="1"/>
  <c r="W1805" i="1"/>
  <c r="V1806" i="1"/>
  <c r="W1806" i="1"/>
  <c r="V1807" i="1"/>
  <c r="W1807" i="1"/>
  <c r="V1808" i="1"/>
  <c r="W1808" i="1"/>
  <c r="V1809" i="1"/>
  <c r="W1809" i="1"/>
  <c r="V1810" i="1"/>
  <c r="W1810" i="1"/>
  <c r="V1811" i="1"/>
  <c r="W1811" i="1"/>
  <c r="V1812" i="1"/>
  <c r="W1812" i="1"/>
  <c r="V1813" i="1"/>
  <c r="W1813" i="1"/>
  <c r="V1814" i="1"/>
  <c r="W1814" i="1"/>
  <c r="V1815" i="1"/>
  <c r="W1815" i="1"/>
  <c r="V1816" i="1"/>
  <c r="W1816" i="1"/>
  <c r="V1817" i="1"/>
  <c r="W1817" i="1"/>
  <c r="V1818" i="1"/>
  <c r="W1818" i="1"/>
  <c r="V1819" i="1"/>
  <c r="W1819" i="1"/>
  <c r="V1820" i="1"/>
  <c r="W1820" i="1"/>
  <c r="V1821" i="1"/>
  <c r="W1821" i="1"/>
  <c r="V1822" i="1"/>
  <c r="W1822" i="1"/>
  <c r="V1823" i="1"/>
  <c r="W1823" i="1"/>
  <c r="V1824" i="1"/>
  <c r="W1824" i="1"/>
  <c r="V1825" i="1"/>
  <c r="W1825" i="1"/>
  <c r="V1826" i="1"/>
  <c r="W1826" i="1"/>
  <c r="V1827" i="1"/>
  <c r="W1827" i="1"/>
  <c r="V1828" i="1"/>
  <c r="W1828" i="1"/>
  <c r="V1829" i="1"/>
  <c r="W1829" i="1"/>
  <c r="V1830" i="1"/>
  <c r="W1830" i="1"/>
  <c r="V1831" i="1"/>
  <c r="W1831" i="1"/>
  <c r="V1832" i="1"/>
  <c r="W1832" i="1"/>
  <c r="V1833" i="1"/>
  <c r="W1833" i="1"/>
  <c r="V1834" i="1"/>
  <c r="W1834" i="1"/>
  <c r="V1835" i="1"/>
  <c r="W1835" i="1"/>
  <c r="V1836" i="1"/>
  <c r="W1836" i="1"/>
  <c r="V1837" i="1"/>
  <c r="W1837" i="1"/>
  <c r="V1838" i="1"/>
  <c r="W1838" i="1"/>
  <c r="V1839" i="1"/>
  <c r="W1839" i="1"/>
  <c r="V1840" i="1"/>
  <c r="W1840" i="1"/>
  <c r="V1841" i="1"/>
  <c r="W1841" i="1"/>
  <c r="V1842" i="1"/>
  <c r="W1842" i="1"/>
  <c r="V1843" i="1"/>
  <c r="W1843" i="1"/>
  <c r="V1844" i="1"/>
  <c r="W1844" i="1"/>
  <c r="V1845" i="1"/>
  <c r="W1845" i="1"/>
  <c r="V1846" i="1"/>
  <c r="W1846" i="1"/>
  <c r="V1847" i="1"/>
  <c r="W1847" i="1"/>
  <c r="V1848" i="1"/>
  <c r="W1848" i="1"/>
  <c r="V1849" i="1"/>
  <c r="W1849" i="1"/>
  <c r="V1850" i="1"/>
  <c r="W1850" i="1"/>
  <c r="V1851" i="1"/>
  <c r="W1851" i="1"/>
  <c r="V1852" i="1"/>
  <c r="W1852" i="1"/>
  <c r="V1853" i="1"/>
  <c r="W1853" i="1"/>
  <c r="V1854" i="1"/>
  <c r="W1854" i="1"/>
  <c r="V1855" i="1"/>
  <c r="W1855" i="1"/>
  <c r="V1856" i="1"/>
  <c r="W1856" i="1"/>
  <c r="V1857" i="1"/>
  <c r="W1857" i="1"/>
  <c r="V1858" i="1"/>
  <c r="W1858" i="1"/>
  <c r="V1859" i="1"/>
  <c r="W1859" i="1"/>
  <c r="V1860" i="1"/>
  <c r="W1860" i="1"/>
  <c r="V1861" i="1"/>
  <c r="W1861" i="1"/>
  <c r="X1861" i="1" s="1"/>
  <c r="V1862" i="1"/>
  <c r="W1862" i="1"/>
  <c r="V1863" i="1"/>
  <c r="W1863" i="1"/>
  <c r="V1864" i="1"/>
  <c r="W1864" i="1"/>
  <c r="V1865" i="1"/>
  <c r="W1865" i="1"/>
  <c r="V1866" i="1"/>
  <c r="W1866" i="1"/>
  <c r="V1867" i="1"/>
  <c r="W1867" i="1"/>
  <c r="V1868" i="1"/>
  <c r="W1868" i="1"/>
  <c r="X1868" i="1" s="1"/>
  <c r="V1869" i="1"/>
  <c r="W1869" i="1"/>
  <c r="V1870" i="1"/>
  <c r="W1870" i="1"/>
  <c r="V1871" i="1"/>
  <c r="W1871" i="1"/>
  <c r="V1872" i="1"/>
  <c r="W1872" i="1"/>
  <c r="V1873" i="1"/>
  <c r="W1873" i="1"/>
  <c r="V1874" i="1"/>
  <c r="W1874" i="1"/>
  <c r="V1875" i="1"/>
  <c r="W1875" i="1"/>
  <c r="V1876" i="1"/>
  <c r="W1876" i="1"/>
  <c r="X1876" i="1" s="1"/>
  <c r="V1877" i="1"/>
  <c r="W1877" i="1"/>
  <c r="V1878" i="1"/>
  <c r="W1878" i="1"/>
  <c r="V1879" i="1"/>
  <c r="W1879" i="1"/>
  <c r="V1880" i="1"/>
  <c r="W1880" i="1"/>
  <c r="V1881" i="1"/>
  <c r="W1881" i="1"/>
  <c r="V1882" i="1"/>
  <c r="W1882" i="1"/>
  <c r="V1883" i="1"/>
  <c r="W1883" i="1"/>
  <c r="V1884" i="1"/>
  <c r="W1884" i="1"/>
  <c r="V1885" i="1"/>
  <c r="W1885" i="1"/>
  <c r="X1885" i="1" s="1"/>
  <c r="V1886" i="1"/>
  <c r="W1886" i="1"/>
  <c r="V1887" i="1"/>
  <c r="W1887" i="1"/>
  <c r="V1888" i="1"/>
  <c r="W1888" i="1"/>
  <c r="V1889" i="1"/>
  <c r="W1889" i="1"/>
  <c r="V1890" i="1"/>
  <c r="W1890" i="1"/>
  <c r="V1891" i="1"/>
  <c r="W1891" i="1"/>
  <c r="V1892" i="1"/>
  <c r="W1892" i="1"/>
  <c r="V1893" i="1"/>
  <c r="W1893" i="1"/>
  <c r="X1893" i="1" s="1"/>
  <c r="V1894" i="1"/>
  <c r="W1894" i="1"/>
  <c r="V1895" i="1"/>
  <c r="W1895" i="1"/>
  <c r="V1896" i="1"/>
  <c r="W1896" i="1"/>
  <c r="V1897" i="1"/>
  <c r="W1897" i="1"/>
  <c r="V1898" i="1"/>
  <c r="W1898" i="1"/>
  <c r="V1899" i="1"/>
  <c r="W1899" i="1"/>
  <c r="V1900" i="1"/>
  <c r="W1900" i="1"/>
  <c r="V1901" i="1"/>
  <c r="W1901" i="1"/>
  <c r="V1902" i="1"/>
  <c r="W1902" i="1"/>
  <c r="V1903" i="1"/>
  <c r="W1903" i="1"/>
  <c r="V1904" i="1"/>
  <c r="W1904" i="1"/>
  <c r="V1905" i="1"/>
  <c r="W1905" i="1"/>
  <c r="V1906" i="1"/>
  <c r="W1906" i="1"/>
  <c r="V1907" i="1"/>
  <c r="W1907" i="1"/>
  <c r="V1908" i="1"/>
  <c r="W1908" i="1"/>
  <c r="V1909" i="1"/>
  <c r="W1909" i="1"/>
  <c r="X1909" i="1" s="1"/>
  <c r="V1910" i="1"/>
  <c r="W1910" i="1"/>
  <c r="V1911" i="1"/>
  <c r="W1911" i="1"/>
  <c r="V1912" i="1"/>
  <c r="W1912" i="1"/>
  <c r="V1913" i="1"/>
  <c r="W1913" i="1"/>
  <c r="V1914" i="1"/>
  <c r="W1914" i="1"/>
  <c r="V1915" i="1"/>
  <c r="W1915" i="1"/>
  <c r="V1916" i="1"/>
  <c r="W1916" i="1"/>
  <c r="V1917" i="1"/>
  <c r="W1917" i="1"/>
  <c r="V1918" i="1"/>
  <c r="W1918" i="1"/>
  <c r="V1919" i="1"/>
  <c r="W1919" i="1"/>
  <c r="V1920" i="1"/>
  <c r="W1920" i="1"/>
  <c r="V1921" i="1"/>
  <c r="W1921" i="1"/>
  <c r="V1922" i="1"/>
  <c r="W1922" i="1"/>
  <c r="V1923" i="1"/>
  <c r="W1923" i="1"/>
  <c r="V1924" i="1"/>
  <c r="W1924" i="1"/>
  <c r="V1925" i="1"/>
  <c r="W1925" i="1"/>
  <c r="X1925" i="1" s="1"/>
  <c r="V1926" i="1"/>
  <c r="W1926" i="1"/>
  <c r="V1927" i="1"/>
  <c r="W1927" i="1"/>
  <c r="V1928" i="1"/>
  <c r="W1928" i="1"/>
  <c r="V1929" i="1"/>
  <c r="W1929" i="1"/>
  <c r="V1930" i="1"/>
  <c r="W1930" i="1"/>
  <c r="V1931" i="1"/>
  <c r="W1931" i="1"/>
  <c r="V1932" i="1"/>
  <c r="W1932" i="1"/>
  <c r="X1932" i="1" s="1"/>
  <c r="V1933" i="1"/>
  <c r="W1933" i="1"/>
  <c r="V1934" i="1"/>
  <c r="W1934" i="1"/>
  <c r="V1935" i="1"/>
  <c r="W1935" i="1"/>
  <c r="V1936" i="1"/>
  <c r="W1936" i="1"/>
  <c r="V1937" i="1"/>
  <c r="W1937" i="1"/>
  <c r="V1938" i="1"/>
  <c r="W1938" i="1"/>
  <c r="V1939" i="1"/>
  <c r="W1939" i="1"/>
  <c r="V1940" i="1"/>
  <c r="W1940" i="1"/>
  <c r="V1941" i="1"/>
  <c r="W1941" i="1"/>
  <c r="V1942" i="1"/>
  <c r="W1942" i="1"/>
  <c r="V1943" i="1"/>
  <c r="W1943" i="1"/>
  <c r="V1944" i="1"/>
  <c r="W1944" i="1"/>
  <c r="V1945" i="1"/>
  <c r="W1945" i="1"/>
  <c r="V1946" i="1"/>
  <c r="W1946" i="1"/>
  <c r="V1947" i="1"/>
  <c r="W1947" i="1"/>
  <c r="V1948" i="1"/>
  <c r="W1948" i="1"/>
  <c r="V1949" i="1"/>
  <c r="W1949" i="1"/>
  <c r="V1950" i="1"/>
  <c r="W1950" i="1"/>
  <c r="V1951" i="1"/>
  <c r="W1951" i="1"/>
  <c r="V1952" i="1"/>
  <c r="W1952" i="1"/>
  <c r="V1953" i="1"/>
  <c r="W1953" i="1"/>
  <c r="V1954" i="1"/>
  <c r="W1954" i="1"/>
  <c r="V1955" i="1"/>
  <c r="W1955" i="1"/>
  <c r="V1956" i="1"/>
  <c r="W1956" i="1"/>
  <c r="X1956" i="1" s="1"/>
  <c r="V1957" i="1"/>
  <c r="W1957" i="1"/>
  <c r="X1957" i="1" s="1"/>
  <c r="V1958" i="1"/>
  <c r="W1958" i="1"/>
  <c r="V1959" i="1"/>
  <c r="W1959" i="1"/>
  <c r="V1960" i="1"/>
  <c r="W1960" i="1"/>
  <c r="V1961" i="1"/>
  <c r="W1961" i="1"/>
  <c r="V1962" i="1"/>
  <c r="W1962" i="1"/>
  <c r="V1963" i="1"/>
  <c r="W1963" i="1"/>
  <c r="V1964" i="1"/>
  <c r="W1964" i="1"/>
  <c r="V1965" i="1"/>
  <c r="W1965" i="1"/>
  <c r="X1965" i="1" s="1"/>
  <c r="V1966" i="1"/>
  <c r="W1966" i="1"/>
  <c r="V1967" i="1"/>
  <c r="W1967" i="1"/>
  <c r="V1968" i="1"/>
  <c r="W1968" i="1"/>
  <c r="V1969" i="1"/>
  <c r="W1969" i="1"/>
  <c r="V1970" i="1"/>
  <c r="W1970" i="1"/>
  <c r="V1971" i="1"/>
  <c r="W1971" i="1"/>
  <c r="V1972" i="1"/>
  <c r="W1972" i="1"/>
  <c r="X1972" i="1" s="1"/>
  <c r="V1973" i="1"/>
  <c r="W1973" i="1"/>
  <c r="V1974" i="1"/>
  <c r="W1974" i="1"/>
  <c r="V1975" i="1"/>
  <c r="W1975" i="1"/>
  <c r="V1976" i="1"/>
  <c r="W1976" i="1"/>
  <c r="V1977" i="1"/>
  <c r="W1977" i="1"/>
  <c r="V1978" i="1"/>
  <c r="W1978" i="1"/>
  <c r="X1978" i="1" s="1"/>
  <c r="V1979" i="1"/>
  <c r="W1979" i="1"/>
  <c r="V1980" i="1"/>
  <c r="W1980" i="1"/>
  <c r="V1981" i="1"/>
  <c r="W1981" i="1"/>
  <c r="X1981" i="1" s="1"/>
  <c r="V1982" i="1"/>
  <c r="W1982" i="1"/>
  <c r="V1983" i="1"/>
  <c r="W1983" i="1"/>
  <c r="V1984" i="1"/>
  <c r="W1984" i="1"/>
  <c r="V1985" i="1"/>
  <c r="W1985" i="1"/>
  <c r="V1986" i="1"/>
  <c r="W1986" i="1"/>
  <c r="V1987" i="1"/>
  <c r="W1987" i="1"/>
  <c r="V1988" i="1"/>
  <c r="W1988" i="1"/>
  <c r="V1989" i="1"/>
  <c r="W1989" i="1"/>
  <c r="X1989" i="1" s="1"/>
  <c r="V1990" i="1"/>
  <c r="W1990" i="1"/>
  <c r="V1991" i="1"/>
  <c r="W1991" i="1"/>
  <c r="V1992" i="1"/>
  <c r="W1992" i="1"/>
  <c r="V1993" i="1"/>
  <c r="W1993" i="1"/>
  <c r="V1994" i="1"/>
  <c r="W1994" i="1"/>
  <c r="X1994" i="1" s="1"/>
  <c r="V1995" i="1"/>
  <c r="W1995" i="1"/>
  <c r="V1996" i="1"/>
  <c r="W1996" i="1"/>
  <c r="V1997" i="1"/>
  <c r="W1997" i="1"/>
  <c r="V1998" i="1"/>
  <c r="W1998" i="1"/>
  <c r="V1999" i="1"/>
  <c r="W1999" i="1"/>
  <c r="V2000" i="1"/>
  <c r="W2000" i="1"/>
  <c r="V2001" i="1"/>
  <c r="W2001" i="1"/>
  <c r="V2002" i="1"/>
  <c r="W2002" i="1"/>
  <c r="V2003" i="1"/>
  <c r="W2003" i="1"/>
  <c r="V2004" i="1"/>
  <c r="W2004" i="1"/>
  <c r="V2005" i="1"/>
  <c r="W2005" i="1"/>
  <c r="V2006" i="1"/>
  <c r="W2006" i="1"/>
  <c r="V2007" i="1"/>
  <c r="W2007" i="1"/>
  <c r="V2008" i="1"/>
  <c r="W2008" i="1"/>
  <c r="V2009" i="1"/>
  <c r="W2009" i="1"/>
  <c r="V2010" i="1"/>
  <c r="W2010" i="1"/>
  <c r="X2010" i="1" s="1"/>
  <c r="V2011" i="1"/>
  <c r="W2011" i="1"/>
  <c r="V2012" i="1"/>
  <c r="W2012" i="1"/>
  <c r="V2013" i="1"/>
  <c r="W2013" i="1"/>
  <c r="V2014" i="1"/>
  <c r="W2014" i="1"/>
  <c r="V2015" i="1"/>
  <c r="W2015" i="1"/>
  <c r="V2016" i="1"/>
  <c r="W2016" i="1"/>
  <c r="V2017" i="1"/>
  <c r="W2017" i="1"/>
  <c r="V2018" i="1"/>
  <c r="W2018" i="1"/>
  <c r="V2019" i="1"/>
  <c r="W2019" i="1"/>
  <c r="V2020" i="1"/>
  <c r="W2020" i="1"/>
  <c r="V2021" i="1"/>
  <c r="W2021" i="1"/>
  <c r="X2021" i="1" s="1"/>
  <c r="V2022" i="1"/>
  <c r="W2022" i="1"/>
  <c r="V2023" i="1"/>
  <c r="W2023" i="1"/>
  <c r="V2024" i="1"/>
  <c r="W2024" i="1"/>
  <c r="V2025" i="1"/>
  <c r="W2025" i="1"/>
  <c r="V2026" i="1"/>
  <c r="W2026" i="1"/>
  <c r="V2027" i="1"/>
  <c r="W2027" i="1"/>
  <c r="V2028" i="1"/>
  <c r="W2028" i="1"/>
  <c r="V2029" i="1"/>
  <c r="W2029" i="1"/>
  <c r="V2030" i="1"/>
  <c r="W2030" i="1"/>
  <c r="V2031" i="1"/>
  <c r="W2031" i="1"/>
  <c r="V2032" i="1"/>
  <c r="W2032" i="1"/>
  <c r="V2033" i="1"/>
  <c r="W2033" i="1"/>
  <c r="V2034" i="1"/>
  <c r="W2034" i="1"/>
  <c r="V2035" i="1"/>
  <c r="W2035" i="1"/>
  <c r="V2036" i="1"/>
  <c r="W2036" i="1"/>
  <c r="V2037" i="1"/>
  <c r="W2037" i="1"/>
  <c r="X2037" i="1" s="1"/>
  <c r="V2038" i="1"/>
  <c r="W2038" i="1"/>
  <c r="V2039" i="1"/>
  <c r="W2039" i="1"/>
  <c r="V2040" i="1"/>
  <c r="W2040" i="1"/>
  <c r="V2041" i="1"/>
  <c r="W2041" i="1"/>
  <c r="V2042" i="1"/>
  <c r="W2042" i="1"/>
  <c r="V2043" i="1"/>
  <c r="W2043" i="1"/>
  <c r="V2044" i="1"/>
  <c r="W2044" i="1"/>
  <c r="V2045" i="1"/>
  <c r="W2045" i="1"/>
  <c r="X2045" i="1" s="1"/>
  <c r="V2046" i="1"/>
  <c r="W2046" i="1"/>
  <c r="V2047" i="1"/>
  <c r="W2047" i="1"/>
  <c r="V2048" i="1"/>
  <c r="W2048" i="1"/>
  <c r="V2049" i="1"/>
  <c r="W2049" i="1"/>
  <c r="V2050" i="1"/>
  <c r="W2050" i="1"/>
  <c r="V2051" i="1"/>
  <c r="W2051" i="1"/>
  <c r="V2052" i="1"/>
  <c r="W2052" i="1"/>
  <c r="X2052" i="1" s="1"/>
  <c r="V2053" i="1"/>
  <c r="W2053" i="1"/>
  <c r="V2054" i="1"/>
  <c r="W2054" i="1"/>
  <c r="V2055" i="1"/>
  <c r="W2055" i="1"/>
  <c r="V2056" i="1"/>
  <c r="W2056" i="1"/>
  <c r="V2057" i="1"/>
  <c r="W2057" i="1"/>
  <c r="V2058" i="1"/>
  <c r="W2058" i="1"/>
  <c r="V2059" i="1"/>
  <c r="W2059" i="1"/>
  <c r="V2060" i="1"/>
  <c r="W2060" i="1"/>
  <c r="X2060" i="1" s="1"/>
  <c r="V2061" i="1"/>
  <c r="W2061" i="1"/>
  <c r="X2061" i="1" s="1"/>
  <c r="V2062" i="1"/>
  <c r="W2062" i="1"/>
  <c r="V2063" i="1"/>
  <c r="W2063" i="1"/>
  <c r="V2064" i="1"/>
  <c r="W2064" i="1"/>
  <c r="V2065" i="1"/>
  <c r="W2065" i="1"/>
  <c r="V2066" i="1"/>
  <c r="W2066" i="1"/>
  <c r="V2067" i="1"/>
  <c r="W2067" i="1"/>
  <c r="V2068" i="1"/>
  <c r="W2068" i="1"/>
  <c r="X2068" i="1" s="1"/>
  <c r="V2069" i="1"/>
  <c r="W2069" i="1"/>
  <c r="V2070" i="1"/>
  <c r="W2070" i="1"/>
  <c r="V2071" i="1"/>
  <c r="W2071" i="1"/>
  <c r="V2072" i="1"/>
  <c r="W2072" i="1"/>
  <c r="V2073" i="1"/>
  <c r="W2073" i="1"/>
  <c r="V2074" i="1"/>
  <c r="W2074" i="1"/>
  <c r="V2075" i="1"/>
  <c r="W2075" i="1"/>
  <c r="V2076" i="1"/>
  <c r="W2076" i="1"/>
  <c r="V2077" i="1"/>
  <c r="W2077" i="1"/>
  <c r="V2078" i="1"/>
  <c r="W2078" i="1"/>
  <c r="V2079" i="1"/>
  <c r="W2079" i="1"/>
  <c r="V2080" i="1"/>
  <c r="W2080" i="1"/>
  <c r="V2081" i="1"/>
  <c r="W2081" i="1"/>
  <c r="V2082" i="1"/>
  <c r="W2082" i="1"/>
  <c r="V2084" i="1"/>
  <c r="W2084" i="1"/>
  <c r="V2085" i="1"/>
  <c r="W2085" i="1"/>
  <c r="V2086" i="1"/>
  <c r="W2086" i="1"/>
  <c r="V2087" i="1"/>
  <c r="W2087" i="1"/>
  <c r="V2088" i="1"/>
  <c r="W2088" i="1"/>
  <c r="V2089" i="1"/>
  <c r="W2089" i="1"/>
  <c r="V2090" i="1"/>
  <c r="W2090" i="1"/>
  <c r="V2091" i="1"/>
  <c r="W2091" i="1"/>
  <c r="V2092" i="1"/>
  <c r="W2092" i="1"/>
  <c r="V2093" i="1"/>
  <c r="W2093" i="1"/>
  <c r="X2093" i="1" s="1"/>
  <c r="V2094" i="1"/>
  <c r="W2094" i="1"/>
  <c r="X2094" i="1" s="1"/>
  <c r="V2095" i="1"/>
  <c r="W2095" i="1"/>
  <c r="V2096" i="1"/>
  <c r="W2096" i="1"/>
  <c r="V2097" i="1"/>
  <c r="W2097" i="1"/>
  <c r="V2098" i="1"/>
  <c r="W2098" i="1"/>
  <c r="V2099" i="1"/>
  <c r="W2099" i="1"/>
  <c r="V2100" i="1"/>
  <c r="W2100" i="1"/>
  <c r="V2101" i="1"/>
  <c r="W2101" i="1"/>
  <c r="V2102" i="1"/>
  <c r="W2102" i="1"/>
  <c r="V2103" i="1"/>
  <c r="W2103" i="1"/>
  <c r="V2104" i="1"/>
  <c r="W2104" i="1"/>
  <c r="V2105" i="1"/>
  <c r="W2105" i="1"/>
  <c r="V2106" i="1"/>
  <c r="W2106" i="1"/>
  <c r="V2107" i="1"/>
  <c r="W2107" i="1"/>
  <c r="V2108" i="1"/>
  <c r="W2108" i="1"/>
  <c r="V2109" i="1"/>
  <c r="W2109" i="1"/>
  <c r="V2110" i="1"/>
  <c r="W2110" i="1"/>
  <c r="V2111" i="1"/>
  <c r="W2111" i="1"/>
  <c r="V2112" i="1"/>
  <c r="W2112" i="1"/>
  <c r="V2113" i="1"/>
  <c r="W2113" i="1"/>
  <c r="V2114" i="1"/>
  <c r="W2114" i="1"/>
  <c r="V2115" i="1"/>
  <c r="W2115" i="1"/>
  <c r="V2116" i="1"/>
  <c r="W2116" i="1"/>
  <c r="V2117" i="1"/>
  <c r="W2117" i="1"/>
  <c r="V2118" i="1"/>
  <c r="W2118" i="1"/>
  <c r="V2119" i="1"/>
  <c r="W2119" i="1"/>
  <c r="V2120" i="1"/>
  <c r="W2120" i="1"/>
  <c r="V2121" i="1"/>
  <c r="W2121" i="1"/>
  <c r="V2122" i="1"/>
  <c r="W2122" i="1"/>
  <c r="V2123" i="1"/>
  <c r="W2123" i="1"/>
  <c r="V2124" i="1"/>
  <c r="W2124" i="1"/>
  <c r="V2125" i="1"/>
  <c r="W2125" i="1"/>
  <c r="V2126" i="1"/>
  <c r="W2126" i="1"/>
  <c r="V2127" i="1"/>
  <c r="W2127" i="1"/>
  <c r="V2128" i="1"/>
  <c r="W2128" i="1"/>
  <c r="V2129" i="1"/>
  <c r="W2129" i="1"/>
  <c r="V2130" i="1"/>
  <c r="W2130" i="1"/>
  <c r="V2131" i="1"/>
  <c r="W2131" i="1"/>
  <c r="V2132" i="1"/>
  <c r="W2132" i="1"/>
  <c r="V2133" i="1"/>
  <c r="W2133" i="1"/>
  <c r="V2134" i="1"/>
  <c r="W2134" i="1"/>
  <c r="V2135" i="1"/>
  <c r="W2135" i="1"/>
  <c r="V2136" i="1"/>
  <c r="W2136" i="1"/>
  <c r="V2137" i="1"/>
  <c r="W2137" i="1"/>
  <c r="V2138" i="1"/>
  <c r="W2138" i="1"/>
  <c r="V2139" i="1"/>
  <c r="W2139" i="1"/>
  <c r="V2140" i="1"/>
  <c r="W2140" i="1"/>
  <c r="V2141" i="1"/>
  <c r="W2141" i="1"/>
  <c r="V2142" i="1"/>
  <c r="W2142" i="1"/>
  <c r="V2143" i="1"/>
  <c r="W2143" i="1"/>
  <c r="V2144" i="1"/>
  <c r="W2144" i="1"/>
  <c r="V2145" i="1"/>
  <c r="W2145" i="1"/>
  <c r="V2146" i="1"/>
  <c r="W2146" i="1"/>
  <c r="V2147" i="1"/>
  <c r="W2147" i="1"/>
  <c r="V2148" i="1"/>
  <c r="W2148" i="1"/>
  <c r="V2149" i="1"/>
  <c r="W2149" i="1"/>
  <c r="V2150" i="1"/>
  <c r="W2150" i="1"/>
  <c r="V2151" i="1"/>
  <c r="W2151" i="1"/>
  <c r="V2152" i="1"/>
  <c r="W2152" i="1"/>
  <c r="V2153" i="1"/>
  <c r="W2153" i="1"/>
  <c r="V2154" i="1"/>
  <c r="W2154" i="1"/>
  <c r="V2155" i="1"/>
  <c r="W2155" i="1"/>
  <c r="V2156" i="1"/>
  <c r="W2156" i="1"/>
  <c r="V2157" i="1"/>
  <c r="W2157" i="1"/>
  <c r="X2157" i="1" s="1"/>
  <c r="V2158" i="1"/>
  <c r="W2158" i="1"/>
  <c r="V2159" i="1"/>
  <c r="W2159" i="1"/>
  <c r="V2160" i="1"/>
  <c r="W2160" i="1"/>
  <c r="V2161" i="1"/>
  <c r="W2161" i="1"/>
  <c r="V2162" i="1"/>
  <c r="W2162" i="1"/>
  <c r="V2163" i="1"/>
  <c r="W2163" i="1"/>
  <c r="V2164" i="1"/>
  <c r="W2164" i="1"/>
  <c r="V2165" i="1"/>
  <c r="W2165" i="1"/>
  <c r="V2166" i="1"/>
  <c r="W2166" i="1"/>
  <c r="V2167" i="1"/>
  <c r="W2167" i="1"/>
  <c r="V2168" i="1"/>
  <c r="W2168" i="1"/>
  <c r="V2169" i="1"/>
  <c r="W2169" i="1"/>
  <c r="V2170" i="1"/>
  <c r="W2170" i="1"/>
  <c r="V2171" i="1"/>
  <c r="W2171" i="1"/>
  <c r="V2172" i="1"/>
  <c r="W2172" i="1"/>
  <c r="V2173" i="1"/>
  <c r="W2173" i="1"/>
  <c r="V2174" i="1"/>
  <c r="W2174" i="1"/>
  <c r="V2175" i="1"/>
  <c r="W2175" i="1"/>
  <c r="V2176" i="1"/>
  <c r="W2176" i="1"/>
  <c r="V2177" i="1"/>
  <c r="W2177" i="1"/>
  <c r="V2178" i="1"/>
  <c r="W2178" i="1"/>
  <c r="V2179" i="1"/>
  <c r="W2179" i="1"/>
  <c r="V2180" i="1"/>
  <c r="W2180" i="1"/>
  <c r="V2181" i="1"/>
  <c r="W2181" i="1"/>
  <c r="V2182" i="1"/>
  <c r="W2182" i="1"/>
  <c r="V2183" i="1"/>
  <c r="W2183" i="1"/>
  <c r="V2184" i="1"/>
  <c r="W2184" i="1"/>
  <c r="V2185" i="1"/>
  <c r="W2185" i="1"/>
  <c r="V2186" i="1"/>
  <c r="W2186" i="1"/>
  <c r="V2187" i="1"/>
  <c r="W2187" i="1"/>
  <c r="V2188" i="1"/>
  <c r="W2188" i="1"/>
  <c r="V2189" i="1"/>
  <c r="W2189" i="1"/>
  <c r="X2189" i="1" s="1"/>
  <c r="V2190" i="1"/>
  <c r="W2190" i="1"/>
  <c r="V2191" i="1"/>
  <c r="W2191" i="1"/>
  <c r="V2192" i="1"/>
  <c r="W2192" i="1"/>
  <c r="V2193" i="1"/>
  <c r="W2193" i="1"/>
  <c r="V2194" i="1"/>
  <c r="W2194" i="1"/>
  <c r="V2195" i="1"/>
  <c r="W2195" i="1"/>
  <c r="V2196" i="1"/>
  <c r="W2196" i="1"/>
  <c r="V2197" i="1"/>
  <c r="W2197" i="1"/>
  <c r="V2198" i="1"/>
  <c r="W2198" i="1"/>
  <c r="V2199" i="1"/>
  <c r="W2199" i="1"/>
  <c r="X2199" i="1" s="1"/>
  <c r="V2200" i="1"/>
  <c r="W2200" i="1"/>
  <c r="V2201" i="1"/>
  <c r="W2201" i="1"/>
  <c r="V2202" i="1"/>
  <c r="W2202" i="1"/>
  <c r="V2203" i="1"/>
  <c r="W2203" i="1"/>
  <c r="V2204" i="1"/>
  <c r="W2204" i="1"/>
  <c r="V2205" i="1"/>
  <c r="W2205" i="1"/>
  <c r="V2206" i="1"/>
  <c r="W2206" i="1"/>
  <c r="V2207" i="1"/>
  <c r="W2207" i="1"/>
  <c r="V2208" i="1"/>
  <c r="W2208" i="1"/>
  <c r="V2209" i="1"/>
  <c r="W2209" i="1"/>
  <c r="V2210" i="1"/>
  <c r="W2210" i="1"/>
  <c r="V2211" i="1"/>
  <c r="W2211" i="1"/>
  <c r="V2212" i="1"/>
  <c r="W2212" i="1"/>
  <c r="V2213" i="1"/>
  <c r="W2213" i="1"/>
  <c r="V2214" i="1"/>
  <c r="W2214" i="1"/>
  <c r="V2215" i="1"/>
  <c r="W2215" i="1"/>
  <c r="V2216" i="1"/>
  <c r="W2216" i="1"/>
  <c r="V2217" i="1"/>
  <c r="W2217" i="1"/>
  <c r="V2218" i="1"/>
  <c r="W2218" i="1"/>
  <c r="V2219" i="1"/>
  <c r="W2219" i="1"/>
  <c r="V2220" i="1"/>
  <c r="W2220" i="1"/>
  <c r="V2221" i="1"/>
  <c r="W2221" i="1"/>
  <c r="V2222" i="1"/>
  <c r="W2222" i="1"/>
  <c r="V2223" i="1"/>
  <c r="W2223" i="1"/>
  <c r="V2224" i="1"/>
  <c r="W2224" i="1"/>
  <c r="V2225" i="1"/>
  <c r="W2225" i="1"/>
  <c r="V2226" i="1"/>
  <c r="W2226" i="1"/>
  <c r="V2227" i="1"/>
  <c r="W2227" i="1"/>
  <c r="V2228" i="1"/>
  <c r="W2228" i="1"/>
  <c r="V2229" i="1"/>
  <c r="W2229" i="1"/>
  <c r="V2230" i="1"/>
  <c r="W2230" i="1"/>
  <c r="V2231" i="1"/>
  <c r="W2231" i="1"/>
  <c r="X2231" i="1" s="1"/>
  <c r="V2232" i="1"/>
  <c r="W2232" i="1"/>
  <c r="V2233" i="1"/>
  <c r="W2233" i="1"/>
  <c r="V2234" i="1"/>
  <c r="W2234" i="1"/>
  <c r="V2235" i="1"/>
  <c r="W2235" i="1"/>
  <c r="V2236" i="1"/>
  <c r="W2236" i="1"/>
  <c r="V2237" i="1"/>
  <c r="W2237" i="1"/>
  <c r="V2238" i="1"/>
  <c r="W2238" i="1"/>
  <c r="V2239" i="1"/>
  <c r="W2239" i="1"/>
  <c r="V2240" i="1"/>
  <c r="W2240" i="1"/>
  <c r="V2241" i="1"/>
  <c r="W2241" i="1"/>
  <c r="V2242" i="1"/>
  <c r="W2242" i="1"/>
  <c r="V2243" i="1"/>
  <c r="W2243" i="1"/>
  <c r="V2244" i="1"/>
  <c r="W2244" i="1"/>
  <c r="V2245" i="1"/>
  <c r="W2245" i="1"/>
  <c r="V2246" i="1"/>
  <c r="W2246" i="1"/>
  <c r="V2247" i="1"/>
  <c r="W2247" i="1"/>
  <c r="X2247" i="1" s="1"/>
  <c r="V2248" i="1"/>
  <c r="W2248" i="1"/>
  <c r="V2249" i="1"/>
  <c r="W2249" i="1"/>
  <c r="V2250" i="1"/>
  <c r="W2250" i="1"/>
  <c r="V2251" i="1"/>
  <c r="W2251" i="1"/>
  <c r="V2252" i="1"/>
  <c r="W2252" i="1"/>
  <c r="V2253" i="1"/>
  <c r="W2253" i="1"/>
  <c r="V2254" i="1"/>
  <c r="W2254" i="1"/>
  <c r="V2255" i="1"/>
  <c r="W2255" i="1"/>
  <c r="V2256" i="1"/>
  <c r="W2256" i="1"/>
  <c r="V2257" i="1"/>
  <c r="W2257" i="1"/>
  <c r="V2258" i="1"/>
  <c r="W2258" i="1"/>
  <c r="V2259" i="1"/>
  <c r="W2259" i="1"/>
  <c r="V2260" i="1"/>
  <c r="W2260" i="1"/>
  <c r="V2261" i="1"/>
  <c r="W2261" i="1"/>
  <c r="V2262" i="1"/>
  <c r="W2262" i="1"/>
  <c r="V2263" i="1"/>
  <c r="W2263" i="1"/>
  <c r="X2263" i="1" s="1"/>
  <c r="V2264" i="1"/>
  <c r="W2264" i="1"/>
  <c r="V2265" i="1"/>
  <c r="W2265" i="1"/>
  <c r="V2266" i="1"/>
  <c r="W2266" i="1"/>
  <c r="V2267" i="1"/>
  <c r="W2267" i="1"/>
  <c r="V2268" i="1"/>
  <c r="W2268" i="1"/>
  <c r="V2269" i="1"/>
  <c r="W2269" i="1"/>
  <c r="V2270" i="1"/>
  <c r="W2270" i="1"/>
  <c r="V2271" i="1"/>
  <c r="W2271" i="1"/>
  <c r="V2272" i="1"/>
  <c r="W2272" i="1"/>
  <c r="V2273" i="1"/>
  <c r="W2273" i="1"/>
  <c r="V2274" i="1"/>
  <c r="W2274" i="1"/>
  <c r="V2275" i="1"/>
  <c r="W2275" i="1"/>
  <c r="V2276" i="1"/>
  <c r="W2276" i="1"/>
  <c r="V2277" i="1"/>
  <c r="W2277" i="1"/>
  <c r="V2278" i="1"/>
  <c r="W2278" i="1"/>
  <c r="V2279" i="1"/>
  <c r="W2279" i="1"/>
  <c r="X2279" i="1" s="1"/>
  <c r="V2280" i="1"/>
  <c r="W2280" i="1"/>
  <c r="V2281" i="1"/>
  <c r="W2281" i="1"/>
  <c r="V2282" i="1"/>
  <c r="W2282" i="1"/>
  <c r="V2283" i="1"/>
  <c r="W2283" i="1"/>
  <c r="V2284" i="1"/>
  <c r="W2284" i="1"/>
  <c r="V2285" i="1"/>
  <c r="W2285" i="1"/>
  <c r="V2286" i="1"/>
  <c r="W2286" i="1"/>
  <c r="V2287" i="1"/>
  <c r="W2287" i="1"/>
  <c r="V2288" i="1"/>
  <c r="W2288" i="1"/>
  <c r="V2289" i="1"/>
  <c r="W2289" i="1"/>
  <c r="V2290" i="1"/>
  <c r="W2290" i="1"/>
  <c r="V2291" i="1"/>
  <c r="W2291" i="1"/>
  <c r="V2292" i="1"/>
  <c r="W2292" i="1"/>
  <c r="V2293" i="1"/>
  <c r="W2293" i="1"/>
  <c r="V2294" i="1"/>
  <c r="W2294" i="1"/>
  <c r="V2295" i="1"/>
  <c r="W2295" i="1"/>
  <c r="X2295" i="1" s="1"/>
  <c r="V2296" i="1"/>
  <c r="W2296" i="1"/>
  <c r="V2297" i="1"/>
  <c r="W2297" i="1"/>
  <c r="V2298" i="1"/>
  <c r="W2298" i="1"/>
  <c r="V2299" i="1"/>
  <c r="W2299" i="1"/>
  <c r="V2300" i="1"/>
  <c r="W2300" i="1"/>
  <c r="V2301" i="1"/>
  <c r="W2301" i="1"/>
  <c r="V2302" i="1"/>
  <c r="W2302" i="1"/>
  <c r="V2303" i="1"/>
  <c r="W2303" i="1"/>
  <c r="V2304" i="1"/>
  <c r="W2304" i="1"/>
  <c r="V2305" i="1"/>
  <c r="W2305" i="1"/>
  <c r="V2306" i="1"/>
  <c r="W2306" i="1"/>
  <c r="V2307" i="1"/>
  <c r="W2307" i="1"/>
  <c r="V2308" i="1"/>
  <c r="W2308" i="1"/>
  <c r="V2309" i="1"/>
  <c r="W2309" i="1"/>
  <c r="V2310" i="1"/>
  <c r="W2310" i="1"/>
  <c r="V2311" i="1"/>
  <c r="W2311" i="1"/>
  <c r="V2312" i="1"/>
  <c r="W2312" i="1"/>
  <c r="V2313" i="1"/>
  <c r="W2313" i="1"/>
  <c r="V2314" i="1"/>
  <c r="W2314" i="1"/>
  <c r="V2315" i="1"/>
  <c r="W2315" i="1"/>
  <c r="V2316" i="1"/>
  <c r="W2316" i="1"/>
  <c r="V2317" i="1"/>
  <c r="W2317" i="1"/>
  <c r="V2318" i="1"/>
  <c r="W2318" i="1"/>
  <c r="V2319" i="1"/>
  <c r="W2319" i="1"/>
  <c r="V2320" i="1"/>
  <c r="W2320" i="1"/>
  <c r="V2321" i="1"/>
  <c r="W2321" i="1"/>
  <c r="V2322" i="1"/>
  <c r="W2322" i="1"/>
  <c r="V2323" i="1"/>
  <c r="W2323" i="1"/>
  <c r="V2324" i="1"/>
  <c r="W2324" i="1"/>
  <c r="V2325" i="1"/>
  <c r="W2325" i="1"/>
  <c r="V2326" i="1"/>
  <c r="W2326" i="1"/>
  <c r="V2327" i="1"/>
  <c r="W2327" i="1"/>
  <c r="V2328" i="1"/>
  <c r="W2328" i="1"/>
  <c r="V2329" i="1"/>
  <c r="W2329" i="1"/>
  <c r="V2330" i="1"/>
  <c r="W2330" i="1"/>
  <c r="V2331" i="1"/>
  <c r="W2331" i="1"/>
  <c r="V2332" i="1"/>
  <c r="W2332" i="1"/>
  <c r="V2333" i="1"/>
  <c r="W2333" i="1"/>
  <c r="V2334" i="1"/>
  <c r="W2334" i="1"/>
  <c r="V2335" i="1"/>
  <c r="W2335" i="1"/>
  <c r="V2336" i="1"/>
  <c r="W2336" i="1"/>
  <c r="V2337" i="1"/>
  <c r="W2337" i="1"/>
  <c r="V2338" i="1"/>
  <c r="W2338" i="1"/>
  <c r="V2339" i="1"/>
  <c r="W2339" i="1"/>
  <c r="V2340" i="1"/>
  <c r="W2340" i="1"/>
  <c r="V2341" i="1"/>
  <c r="W2341" i="1"/>
  <c r="V2342" i="1"/>
  <c r="W2342" i="1"/>
  <c r="V2343" i="1"/>
  <c r="W2343" i="1"/>
  <c r="V2344" i="1"/>
  <c r="W2344" i="1"/>
  <c r="V2345" i="1"/>
  <c r="W2345" i="1"/>
  <c r="V2346" i="1"/>
  <c r="W2346" i="1"/>
  <c r="V2347" i="1"/>
  <c r="W2347" i="1"/>
  <c r="V2348" i="1"/>
  <c r="W2348" i="1"/>
  <c r="V2349" i="1"/>
  <c r="W2349" i="1"/>
  <c r="V2350" i="1"/>
  <c r="W2350" i="1"/>
  <c r="V2351" i="1"/>
  <c r="W2351" i="1"/>
  <c r="V2352" i="1"/>
  <c r="W2352" i="1"/>
  <c r="V2353" i="1"/>
  <c r="W2353" i="1"/>
  <c r="V2354" i="1"/>
  <c r="W2354" i="1"/>
  <c r="V2355" i="1"/>
  <c r="W2355" i="1"/>
  <c r="V2356" i="1"/>
  <c r="W2356" i="1"/>
  <c r="V2357" i="1"/>
  <c r="W2357" i="1"/>
  <c r="V2358" i="1"/>
  <c r="W2358" i="1"/>
  <c r="V2359" i="1"/>
  <c r="W2359" i="1"/>
  <c r="V2360" i="1"/>
  <c r="W2360" i="1"/>
  <c r="V2361" i="1"/>
  <c r="W2361" i="1"/>
  <c r="V2362" i="1"/>
  <c r="W2362" i="1"/>
  <c r="V2363" i="1"/>
  <c r="W2363" i="1"/>
  <c r="V2364" i="1"/>
  <c r="W2364" i="1"/>
  <c r="V2365" i="1"/>
  <c r="W2365" i="1"/>
  <c r="V2366" i="1"/>
  <c r="W2366" i="1"/>
  <c r="V2367" i="1"/>
  <c r="W2367" i="1"/>
  <c r="V2368" i="1"/>
  <c r="W2368" i="1"/>
  <c r="V2369" i="1"/>
  <c r="W2369" i="1"/>
  <c r="V2370" i="1"/>
  <c r="W2370" i="1"/>
  <c r="V2371" i="1"/>
  <c r="W2371" i="1"/>
  <c r="V2372" i="1"/>
  <c r="W2372" i="1"/>
  <c r="V2373" i="1"/>
  <c r="W2373" i="1"/>
  <c r="V2374" i="1"/>
  <c r="W2374" i="1"/>
  <c r="V2375" i="1"/>
  <c r="W2375" i="1"/>
  <c r="X2375" i="1" s="1"/>
  <c r="V2376" i="1"/>
  <c r="W2376" i="1"/>
  <c r="V2377" i="1"/>
  <c r="W2377" i="1"/>
  <c r="V2378" i="1"/>
  <c r="W2378" i="1"/>
  <c r="V2379" i="1"/>
  <c r="W2379" i="1"/>
  <c r="V2380" i="1"/>
  <c r="W2380" i="1"/>
  <c r="V2381" i="1"/>
  <c r="W2381" i="1"/>
  <c r="V2382" i="1"/>
  <c r="W2382" i="1"/>
  <c r="V2383" i="1"/>
  <c r="W2383" i="1"/>
  <c r="V2384" i="1"/>
  <c r="W2384" i="1"/>
  <c r="V2385" i="1"/>
  <c r="W2385" i="1"/>
  <c r="V2386" i="1"/>
  <c r="W2386" i="1"/>
  <c r="V2387" i="1"/>
  <c r="W2387" i="1"/>
  <c r="V2388" i="1"/>
  <c r="W2388" i="1"/>
  <c r="V2389" i="1"/>
  <c r="W2389" i="1"/>
  <c r="V2390" i="1"/>
  <c r="W2390" i="1"/>
  <c r="V2391" i="1"/>
  <c r="W2391" i="1"/>
  <c r="V2392" i="1"/>
  <c r="W2392" i="1"/>
  <c r="V2393" i="1"/>
  <c r="W2393" i="1"/>
  <c r="V2394" i="1"/>
  <c r="W2394" i="1"/>
  <c r="V2395" i="1"/>
  <c r="W2395" i="1"/>
  <c r="V2396" i="1"/>
  <c r="W2396" i="1"/>
  <c r="V2397" i="1"/>
  <c r="W2397" i="1"/>
  <c r="V2398" i="1"/>
  <c r="W2398" i="1"/>
  <c r="V2399" i="1"/>
  <c r="W2399" i="1"/>
  <c r="V2400" i="1"/>
  <c r="W2400" i="1"/>
  <c r="V2401" i="1"/>
  <c r="W2401" i="1"/>
  <c r="V2402" i="1"/>
  <c r="W2402" i="1"/>
  <c r="V2403" i="1"/>
  <c r="W2403" i="1"/>
  <c r="V2404" i="1"/>
  <c r="W2404" i="1"/>
  <c r="V2405" i="1"/>
  <c r="W2405" i="1"/>
  <c r="X2405" i="1" s="1"/>
  <c r="V2406" i="1"/>
  <c r="W2406" i="1"/>
  <c r="V2407" i="1"/>
  <c r="W2407" i="1"/>
  <c r="X2407" i="1" s="1"/>
  <c r="V2408" i="1"/>
  <c r="W2408" i="1"/>
  <c r="V2409" i="1"/>
  <c r="W2409" i="1"/>
  <c r="V2410" i="1"/>
  <c r="W2410" i="1"/>
  <c r="V2411" i="1"/>
  <c r="W2411" i="1"/>
  <c r="V2412" i="1"/>
  <c r="W2412" i="1"/>
  <c r="V2413" i="1"/>
  <c r="W2413" i="1"/>
  <c r="V2414" i="1"/>
  <c r="W2414" i="1"/>
  <c r="V2415" i="1"/>
  <c r="W2415" i="1"/>
  <c r="V2416" i="1"/>
  <c r="W2416" i="1"/>
  <c r="V2417" i="1"/>
  <c r="W2417" i="1"/>
  <c r="V2418" i="1"/>
  <c r="W2418" i="1"/>
  <c r="V2419" i="1"/>
  <c r="W2419" i="1"/>
  <c r="V2421" i="1"/>
  <c r="W2421" i="1"/>
  <c r="V2422" i="1"/>
  <c r="W2422" i="1"/>
  <c r="V2423" i="1"/>
  <c r="W2423" i="1"/>
  <c r="V2424" i="1"/>
  <c r="W2424" i="1"/>
  <c r="X2424" i="1" s="1"/>
  <c r="V2425" i="1"/>
  <c r="W2425" i="1"/>
  <c r="V2426" i="1"/>
  <c r="W2426" i="1"/>
  <c r="V2427" i="1"/>
  <c r="W2427" i="1"/>
  <c r="V2428" i="1"/>
  <c r="W2428" i="1"/>
  <c r="V2429" i="1"/>
  <c r="W2429" i="1"/>
  <c r="V2430" i="1"/>
  <c r="W2430" i="1"/>
  <c r="V2431" i="1"/>
  <c r="W2431" i="1"/>
  <c r="X2431" i="1" s="1"/>
  <c r="V2432" i="1"/>
  <c r="W2432" i="1"/>
  <c r="V2433" i="1"/>
  <c r="W2433" i="1"/>
  <c r="V2434" i="1"/>
  <c r="W2434" i="1"/>
  <c r="V2435" i="1"/>
  <c r="W2435" i="1"/>
  <c r="V2436" i="1"/>
  <c r="W2436" i="1"/>
  <c r="V2437" i="1"/>
  <c r="W2437" i="1"/>
  <c r="V2438" i="1"/>
  <c r="W2438" i="1"/>
  <c r="V2439" i="1"/>
  <c r="W2439" i="1"/>
  <c r="V2440" i="1"/>
  <c r="W2440" i="1"/>
  <c r="X2440" i="1" s="1"/>
  <c r="V2441" i="1"/>
  <c r="W2441" i="1"/>
  <c r="V2442" i="1"/>
  <c r="W2442" i="1"/>
  <c r="V2443" i="1"/>
  <c r="W2443" i="1"/>
  <c r="V2444" i="1"/>
  <c r="W2444" i="1"/>
  <c r="V2445" i="1"/>
  <c r="W2445" i="1"/>
  <c r="V2446" i="1"/>
  <c r="W2446" i="1"/>
  <c r="V2447" i="1"/>
  <c r="W2447" i="1"/>
  <c r="V2448" i="1"/>
  <c r="W2448" i="1"/>
  <c r="V2449" i="1"/>
  <c r="W2449" i="1"/>
  <c r="V2450" i="1"/>
  <c r="W2450" i="1"/>
  <c r="V2451" i="1"/>
  <c r="W2451" i="1"/>
  <c r="V2452" i="1"/>
  <c r="W2452" i="1"/>
  <c r="V2453" i="1"/>
  <c r="W2453" i="1"/>
  <c r="V2454" i="1"/>
  <c r="W2454" i="1"/>
  <c r="V2455" i="1"/>
  <c r="W2455" i="1"/>
  <c r="V2456" i="1"/>
  <c r="W2456" i="1"/>
  <c r="V2457" i="1"/>
  <c r="W2457" i="1"/>
  <c r="V2458" i="1"/>
  <c r="W2458" i="1"/>
  <c r="V2459" i="1"/>
  <c r="W2459" i="1"/>
  <c r="V2460" i="1"/>
  <c r="W2460" i="1"/>
  <c r="V2461" i="1"/>
  <c r="W2461" i="1"/>
  <c r="V2462" i="1"/>
  <c r="W2462" i="1"/>
  <c r="V2463" i="1"/>
  <c r="W2463" i="1"/>
  <c r="X2463" i="1" s="1"/>
  <c r="V2464" i="1"/>
  <c r="W2464" i="1"/>
  <c r="V2465" i="1"/>
  <c r="W2465" i="1"/>
  <c r="V2466" i="1"/>
  <c r="W2466" i="1"/>
  <c r="V2467" i="1"/>
  <c r="W2467" i="1"/>
  <c r="V2468" i="1"/>
  <c r="W2468" i="1"/>
  <c r="V2469" i="1"/>
  <c r="W2469" i="1"/>
  <c r="V2470" i="1"/>
  <c r="W2470" i="1"/>
  <c r="V2471" i="1"/>
  <c r="W2471" i="1"/>
  <c r="V2472" i="1"/>
  <c r="W2472" i="1"/>
  <c r="V2473" i="1"/>
  <c r="W2473" i="1"/>
  <c r="V2474" i="1"/>
  <c r="W2474" i="1"/>
  <c r="V2475" i="1"/>
  <c r="W2475" i="1"/>
  <c r="V2476" i="1"/>
  <c r="W2476" i="1"/>
  <c r="V2477" i="1"/>
  <c r="W2477" i="1"/>
  <c r="V2478" i="1"/>
  <c r="W2478" i="1"/>
  <c r="V2479" i="1"/>
  <c r="W2479" i="1"/>
  <c r="X2479" i="1" s="1"/>
  <c r="V2480" i="1"/>
  <c r="W2480" i="1"/>
  <c r="V2481" i="1"/>
  <c r="W2481" i="1"/>
  <c r="V2482" i="1"/>
  <c r="W2482" i="1"/>
  <c r="V2483" i="1"/>
  <c r="W2483" i="1"/>
  <c r="V2484" i="1"/>
  <c r="W2484" i="1"/>
  <c r="V2485" i="1"/>
  <c r="W2485" i="1"/>
  <c r="V2486" i="1"/>
  <c r="W2486" i="1"/>
  <c r="V2487" i="1"/>
  <c r="W2487" i="1"/>
  <c r="V2488" i="1"/>
  <c r="W2488" i="1"/>
  <c r="V2489" i="1"/>
  <c r="W2489" i="1"/>
  <c r="V2490" i="1"/>
  <c r="W2490" i="1"/>
  <c r="V2491" i="1"/>
  <c r="W2491" i="1"/>
  <c r="V2492" i="1"/>
  <c r="W2492" i="1"/>
  <c r="V2493" i="1"/>
  <c r="W2493" i="1"/>
  <c r="V2494" i="1"/>
  <c r="W2494" i="1"/>
  <c r="V2495" i="1"/>
  <c r="W2495" i="1"/>
  <c r="V2496" i="1"/>
  <c r="W2496" i="1"/>
  <c r="V2497" i="1"/>
  <c r="W2497" i="1"/>
  <c r="V2498" i="1"/>
  <c r="W2498" i="1"/>
  <c r="V2499" i="1"/>
  <c r="W2499" i="1"/>
  <c r="V2500" i="1"/>
  <c r="W2500" i="1"/>
  <c r="V2501" i="1"/>
  <c r="W2501" i="1"/>
  <c r="V2502" i="1"/>
  <c r="W2502" i="1"/>
  <c r="V2503" i="1"/>
  <c r="W2503" i="1"/>
  <c r="V2504" i="1"/>
  <c r="W2504" i="1"/>
  <c r="V2506" i="1"/>
  <c r="W2506" i="1"/>
  <c r="V2507" i="1"/>
  <c r="W2507" i="1"/>
  <c r="V2508" i="1"/>
  <c r="W2508" i="1"/>
  <c r="V2509" i="1"/>
  <c r="W2509" i="1"/>
  <c r="V2510" i="1"/>
  <c r="W2510" i="1"/>
  <c r="V2511" i="1"/>
  <c r="W2511" i="1"/>
  <c r="V2512" i="1"/>
  <c r="W2512" i="1"/>
  <c r="V2513" i="1"/>
  <c r="W2513" i="1"/>
  <c r="V2514" i="1"/>
  <c r="W2514" i="1"/>
  <c r="V2515" i="1"/>
  <c r="W2515" i="1"/>
  <c r="V2516" i="1"/>
  <c r="W2516" i="1"/>
  <c r="V2517" i="1"/>
  <c r="W2517" i="1"/>
  <c r="V2518" i="1"/>
  <c r="W2518" i="1"/>
  <c r="V2519" i="1"/>
  <c r="W2519" i="1"/>
  <c r="V2520" i="1"/>
  <c r="W2520" i="1"/>
  <c r="V2521" i="1"/>
  <c r="W2521" i="1"/>
  <c r="V2522" i="1"/>
  <c r="W2522" i="1"/>
  <c r="V2523" i="1"/>
  <c r="W2523" i="1"/>
  <c r="V2524" i="1"/>
  <c r="W2524" i="1"/>
  <c r="V2525" i="1"/>
  <c r="W2525" i="1"/>
  <c r="V2526" i="1"/>
  <c r="W2526" i="1"/>
  <c r="V2527" i="1"/>
  <c r="W2527" i="1"/>
  <c r="X2527" i="1" s="1"/>
  <c r="V2528" i="1"/>
  <c r="W2528" i="1"/>
  <c r="V2529" i="1"/>
  <c r="W2529" i="1"/>
  <c r="V2530" i="1"/>
  <c r="W2530" i="1"/>
  <c r="V2531" i="1"/>
  <c r="W2531" i="1"/>
  <c r="V2532" i="1"/>
  <c r="W2532" i="1"/>
  <c r="V2533" i="1"/>
  <c r="W2533" i="1"/>
  <c r="V2534" i="1"/>
  <c r="W2534" i="1"/>
  <c r="V2535" i="1"/>
  <c r="W2535" i="1"/>
  <c r="V2536" i="1"/>
  <c r="W2536" i="1"/>
  <c r="V2537" i="1"/>
  <c r="W2537" i="1"/>
  <c r="V2538" i="1"/>
  <c r="W2538" i="1"/>
  <c r="V2539" i="1"/>
  <c r="W2539" i="1"/>
  <c r="V2540" i="1"/>
  <c r="W2540" i="1"/>
  <c r="V2541" i="1"/>
  <c r="W2541" i="1"/>
  <c r="V2542" i="1"/>
  <c r="W2542" i="1"/>
  <c r="V2543" i="1"/>
  <c r="W2543" i="1"/>
  <c r="X2543" i="1" s="1"/>
  <c r="V2544" i="1"/>
  <c r="W2544" i="1"/>
  <c r="V2545" i="1"/>
  <c r="W2545" i="1"/>
  <c r="V2546" i="1"/>
  <c r="W2546" i="1"/>
  <c r="V2547" i="1"/>
  <c r="W2547" i="1"/>
  <c r="V2548" i="1"/>
  <c r="W2548" i="1"/>
  <c r="V2549" i="1"/>
  <c r="W2549" i="1"/>
  <c r="V2550" i="1"/>
  <c r="W2550" i="1"/>
  <c r="V2551" i="1"/>
  <c r="W2551" i="1"/>
  <c r="V2552" i="1"/>
  <c r="W2552" i="1"/>
  <c r="V2553" i="1"/>
  <c r="W2553" i="1"/>
  <c r="V2554" i="1"/>
  <c r="W2554" i="1"/>
  <c r="V2555" i="1"/>
  <c r="W2555" i="1"/>
  <c r="V2556" i="1"/>
  <c r="W2556" i="1"/>
  <c r="V2557" i="1"/>
  <c r="W2557" i="1"/>
  <c r="V2558" i="1"/>
  <c r="W2558" i="1"/>
  <c r="V2559" i="1"/>
  <c r="W2559" i="1"/>
  <c r="X2559" i="1" s="1"/>
  <c r="V2560" i="1"/>
  <c r="W2560" i="1"/>
  <c r="V2561" i="1"/>
  <c r="W2561" i="1"/>
  <c r="V2562" i="1"/>
  <c r="W2562" i="1"/>
  <c r="V2563" i="1"/>
  <c r="W2563" i="1"/>
  <c r="V2564" i="1"/>
  <c r="W2564" i="1"/>
  <c r="V2565" i="1"/>
  <c r="W2565" i="1"/>
  <c r="V2566" i="1"/>
  <c r="W2566" i="1"/>
  <c r="V2567" i="1"/>
  <c r="W2567" i="1"/>
  <c r="V2568" i="1"/>
  <c r="W2568" i="1"/>
  <c r="V2569" i="1"/>
  <c r="W2569" i="1"/>
  <c r="V2570" i="1"/>
  <c r="W2570" i="1"/>
  <c r="V2571" i="1"/>
  <c r="W2571" i="1"/>
  <c r="V2572" i="1"/>
  <c r="W2572" i="1"/>
  <c r="V2573" i="1"/>
  <c r="W2573" i="1"/>
  <c r="V2574" i="1"/>
  <c r="W2574" i="1"/>
  <c r="V2575" i="1"/>
  <c r="W2575" i="1"/>
  <c r="X2575" i="1" s="1"/>
  <c r="V2576" i="1"/>
  <c r="W2576" i="1"/>
  <c r="V2577" i="1"/>
  <c r="W2577" i="1"/>
  <c r="V2578" i="1"/>
  <c r="W2578" i="1"/>
  <c r="V2579" i="1"/>
  <c r="W2579" i="1"/>
  <c r="V2580" i="1"/>
  <c r="W2580" i="1"/>
  <c r="V2581" i="1"/>
  <c r="W2581" i="1"/>
  <c r="V2582" i="1"/>
  <c r="W2582" i="1"/>
  <c r="V2583" i="1"/>
  <c r="W2583" i="1"/>
  <c r="V2584" i="1"/>
  <c r="W2584" i="1"/>
  <c r="V2585" i="1"/>
  <c r="W2585" i="1"/>
  <c r="V2586" i="1"/>
  <c r="W2586" i="1"/>
  <c r="V2587" i="1"/>
  <c r="W2587" i="1"/>
  <c r="V2588" i="1"/>
  <c r="W2588" i="1"/>
  <c r="V2589" i="1"/>
  <c r="W2589" i="1"/>
  <c r="V2590" i="1"/>
  <c r="W2590" i="1"/>
  <c r="V2591" i="1"/>
  <c r="W2591" i="1"/>
  <c r="V2592" i="1"/>
  <c r="W2592" i="1"/>
  <c r="V2593" i="1"/>
  <c r="W2593" i="1"/>
  <c r="V2594" i="1"/>
  <c r="W2594" i="1"/>
  <c r="V2595" i="1"/>
  <c r="W2595" i="1"/>
  <c r="V2596" i="1"/>
  <c r="W2596" i="1"/>
  <c r="V2597" i="1"/>
  <c r="W2597" i="1"/>
  <c r="V2598" i="1"/>
  <c r="W2598" i="1"/>
  <c r="V2599" i="1"/>
  <c r="W2599" i="1"/>
  <c r="V2600" i="1"/>
  <c r="W2600" i="1"/>
  <c r="V2601" i="1"/>
  <c r="W2601" i="1"/>
  <c r="X2601" i="1" s="1"/>
  <c r="V2602" i="1"/>
  <c r="W2602" i="1"/>
  <c r="V2603" i="1"/>
  <c r="W2603" i="1"/>
  <c r="V2604" i="1"/>
  <c r="W2604" i="1"/>
  <c r="V2605" i="1"/>
  <c r="W2605" i="1"/>
  <c r="V2606" i="1"/>
  <c r="W2606" i="1"/>
  <c r="V2607" i="1"/>
  <c r="W2607" i="1"/>
  <c r="V2608" i="1"/>
  <c r="W2608" i="1"/>
  <c r="V2609" i="1"/>
  <c r="W2609" i="1"/>
  <c r="V2610" i="1"/>
  <c r="W2610" i="1"/>
  <c r="V2611" i="1"/>
  <c r="W2611" i="1"/>
  <c r="V2612" i="1"/>
  <c r="W2612" i="1"/>
  <c r="V2613" i="1"/>
  <c r="W2613" i="1"/>
  <c r="V2614" i="1"/>
  <c r="W2614" i="1"/>
  <c r="V2615" i="1"/>
  <c r="W2615" i="1"/>
  <c r="V2616" i="1"/>
  <c r="W2616" i="1"/>
  <c r="X2616" i="1" s="1"/>
  <c r="V2617" i="1"/>
  <c r="W2617" i="1"/>
  <c r="V2618" i="1"/>
  <c r="W2618" i="1"/>
  <c r="V2619" i="1"/>
  <c r="W2619" i="1"/>
  <c r="V2620" i="1"/>
  <c r="W2620" i="1"/>
  <c r="V2621" i="1"/>
  <c r="W2621" i="1"/>
  <c r="V2622" i="1"/>
  <c r="W2622" i="1"/>
  <c r="V2623" i="1"/>
  <c r="W2623" i="1"/>
  <c r="V2624" i="1"/>
  <c r="W2624" i="1"/>
  <c r="V2625" i="1"/>
  <c r="W2625" i="1"/>
  <c r="V2626" i="1"/>
  <c r="W2626" i="1"/>
  <c r="V2627" i="1"/>
  <c r="W2627" i="1"/>
  <c r="V2628" i="1"/>
  <c r="W2628" i="1"/>
  <c r="V2629" i="1"/>
  <c r="W2629" i="1"/>
  <c r="V2630" i="1"/>
  <c r="W2630" i="1"/>
  <c r="V2631" i="1"/>
  <c r="W2631" i="1"/>
  <c r="X2631" i="1" s="1"/>
  <c r="V2632" i="1"/>
  <c r="W2632" i="1"/>
  <c r="X2632" i="1" s="1"/>
  <c r="V2633" i="1"/>
  <c r="W2633" i="1"/>
  <c r="X2633" i="1" s="1"/>
  <c r="V2634" i="1"/>
  <c r="W2634" i="1"/>
  <c r="V2635" i="1"/>
  <c r="W2635" i="1"/>
  <c r="V2636" i="1"/>
  <c r="W2636" i="1"/>
  <c r="V2637" i="1"/>
  <c r="W2637" i="1"/>
  <c r="V2638" i="1"/>
  <c r="W2638" i="1"/>
  <c r="V2639" i="1"/>
  <c r="W2639" i="1"/>
  <c r="X2639" i="1" s="1"/>
  <c r="V2640" i="1"/>
  <c r="W2640" i="1"/>
  <c r="V2641" i="1"/>
  <c r="W2641" i="1"/>
  <c r="V2642" i="1"/>
  <c r="W2642" i="1"/>
  <c r="V2643" i="1"/>
  <c r="W2643" i="1"/>
  <c r="V2644" i="1"/>
  <c r="W2644" i="1"/>
  <c r="V2645" i="1"/>
  <c r="W2645" i="1"/>
  <c r="V2646" i="1"/>
  <c r="W2646" i="1"/>
  <c r="V2647" i="1"/>
  <c r="W2647" i="1"/>
  <c r="V2648" i="1"/>
  <c r="W2648" i="1"/>
  <c r="V2649" i="1"/>
  <c r="W2649" i="1"/>
  <c r="V2650" i="1"/>
  <c r="W2650" i="1"/>
  <c r="V2651" i="1"/>
  <c r="W2651" i="1"/>
  <c r="V2652" i="1"/>
  <c r="W2652" i="1"/>
  <c r="V2653" i="1"/>
  <c r="W2653" i="1"/>
  <c r="V2654" i="1"/>
  <c r="W2654" i="1"/>
  <c r="V2655" i="1"/>
  <c r="W2655" i="1"/>
  <c r="V2656" i="1"/>
  <c r="W2656" i="1"/>
  <c r="V2657" i="1"/>
  <c r="W2657" i="1"/>
  <c r="V2658" i="1"/>
  <c r="W2658" i="1"/>
  <c r="V2659" i="1"/>
  <c r="W2659" i="1"/>
  <c r="V2660" i="1"/>
  <c r="W2660" i="1"/>
  <c r="V2661" i="1"/>
  <c r="W2661" i="1"/>
  <c r="V2662" i="1"/>
  <c r="W2662" i="1"/>
  <c r="V2663" i="1"/>
  <c r="W2663" i="1"/>
  <c r="X2663" i="1" s="1"/>
  <c r="V2664" i="1"/>
  <c r="W2664" i="1"/>
  <c r="X2664" i="1" s="1"/>
  <c r="V2665" i="1"/>
  <c r="W2665" i="1"/>
  <c r="V2666" i="1"/>
  <c r="W2666" i="1"/>
  <c r="V2667" i="1"/>
  <c r="W2667" i="1"/>
  <c r="V2668" i="1"/>
  <c r="W2668" i="1"/>
  <c r="V2669" i="1"/>
  <c r="W2669" i="1"/>
  <c r="V2670" i="1"/>
  <c r="W2670" i="1"/>
  <c r="V2671" i="1"/>
  <c r="W2671" i="1"/>
  <c r="X2671" i="1" s="1"/>
  <c r="V2672" i="1"/>
  <c r="W2672" i="1"/>
  <c r="X2672" i="1" s="1"/>
  <c r="V2673" i="1"/>
  <c r="W2673" i="1"/>
  <c r="V2674" i="1"/>
  <c r="W2674" i="1"/>
  <c r="V2675" i="1"/>
  <c r="W2675" i="1"/>
  <c r="V2676" i="1"/>
  <c r="W2676" i="1"/>
  <c r="V2677" i="1"/>
  <c r="W2677" i="1"/>
  <c r="V2678" i="1"/>
  <c r="W2678" i="1"/>
  <c r="V2679" i="1"/>
  <c r="W2679" i="1"/>
  <c r="X2679" i="1" s="1"/>
  <c r="V2680" i="1"/>
  <c r="W2680" i="1"/>
  <c r="X2680" i="1" s="1"/>
  <c r="V2681" i="1"/>
  <c r="W2681" i="1"/>
  <c r="X2681" i="1" s="1"/>
  <c r="V2682" i="1"/>
  <c r="W2682" i="1"/>
  <c r="V2683" i="1"/>
  <c r="W2683" i="1"/>
  <c r="V2684" i="1"/>
  <c r="W2684" i="1"/>
  <c r="V2685" i="1"/>
  <c r="W2685" i="1"/>
  <c r="V2686" i="1"/>
  <c r="W2686" i="1"/>
  <c r="V2687" i="1"/>
  <c r="W2687" i="1"/>
  <c r="V2688" i="1"/>
  <c r="W2688" i="1"/>
  <c r="X2688" i="1" s="1"/>
  <c r="V2689" i="1"/>
  <c r="W2689" i="1"/>
  <c r="V2690" i="1"/>
  <c r="W2690" i="1"/>
  <c r="V2691" i="1"/>
  <c r="W2691" i="1"/>
  <c r="V2692" i="1"/>
  <c r="W2692" i="1"/>
  <c r="V2693" i="1"/>
  <c r="W2693" i="1"/>
  <c r="V2694" i="1"/>
  <c r="W2694" i="1"/>
  <c r="V2695" i="1"/>
  <c r="W2695" i="1"/>
  <c r="V2696" i="1"/>
  <c r="W2696" i="1"/>
  <c r="X2696" i="1" s="1"/>
  <c r="V2697" i="1"/>
  <c r="W2697" i="1"/>
  <c r="V2698" i="1"/>
  <c r="W2698" i="1"/>
  <c r="V2699" i="1"/>
  <c r="W2699" i="1"/>
  <c r="V2700" i="1"/>
  <c r="W2700" i="1"/>
  <c r="V2701" i="1"/>
  <c r="W2701" i="1"/>
  <c r="V2702" i="1"/>
  <c r="W2702" i="1"/>
  <c r="V2703" i="1"/>
  <c r="W2703" i="1"/>
  <c r="V2704" i="1"/>
  <c r="W2704" i="1"/>
  <c r="V2705" i="1"/>
  <c r="W2705" i="1"/>
  <c r="V2706" i="1"/>
  <c r="W2706" i="1"/>
  <c r="V2707" i="1"/>
  <c r="W2707" i="1"/>
  <c r="V2708" i="1"/>
  <c r="W2708" i="1"/>
  <c r="V2709" i="1"/>
  <c r="W2709" i="1"/>
  <c r="V2710" i="1"/>
  <c r="W2710" i="1"/>
  <c r="V2711" i="1"/>
  <c r="W2711" i="1"/>
  <c r="V2712" i="1"/>
  <c r="W2712" i="1"/>
  <c r="X2712" i="1" s="1"/>
  <c r="V2713" i="1"/>
  <c r="W2713" i="1"/>
  <c r="V2714" i="1"/>
  <c r="W2714" i="1"/>
  <c r="V2715" i="1"/>
  <c r="W2715" i="1"/>
  <c r="V2716" i="1"/>
  <c r="W2716" i="1"/>
  <c r="V2717" i="1"/>
  <c r="W2717" i="1"/>
  <c r="V2718" i="1"/>
  <c r="W2718" i="1"/>
  <c r="V2719" i="1"/>
  <c r="W2719" i="1"/>
  <c r="V2720" i="1"/>
  <c r="W2720" i="1"/>
  <c r="X2720" i="1" s="1"/>
  <c r="V2721" i="1"/>
  <c r="W2721" i="1"/>
  <c r="V2722" i="1"/>
  <c r="W2722" i="1"/>
  <c r="V2723" i="1"/>
  <c r="W2723" i="1"/>
  <c r="V2724" i="1"/>
  <c r="W2724" i="1"/>
  <c r="V2725" i="1"/>
  <c r="W2725" i="1"/>
  <c r="V2726" i="1"/>
  <c r="W2726" i="1"/>
  <c r="V2727" i="1"/>
  <c r="W2727" i="1"/>
  <c r="V2728" i="1"/>
  <c r="W2728" i="1"/>
  <c r="V2729" i="1"/>
  <c r="W2729" i="1"/>
  <c r="V2730" i="1"/>
  <c r="W2730" i="1"/>
  <c r="V2731" i="1"/>
  <c r="W2731" i="1"/>
  <c r="V2732" i="1"/>
  <c r="W2732" i="1"/>
  <c r="V2733" i="1"/>
  <c r="W2733" i="1"/>
  <c r="V2734" i="1"/>
  <c r="W2734" i="1"/>
  <c r="V2735" i="1"/>
  <c r="W2735" i="1"/>
  <c r="V2736" i="1"/>
  <c r="W2736" i="1"/>
  <c r="X2736" i="1" s="1"/>
  <c r="V2737" i="1"/>
  <c r="W2737" i="1"/>
  <c r="V2738" i="1"/>
  <c r="W2738" i="1"/>
  <c r="V2739" i="1"/>
  <c r="W2739" i="1"/>
  <c r="V2740" i="1"/>
  <c r="W2740" i="1"/>
  <c r="V2741" i="1"/>
  <c r="W2741" i="1"/>
  <c r="V2742" i="1"/>
  <c r="W2742" i="1"/>
  <c r="V2743" i="1"/>
  <c r="W2743" i="1"/>
  <c r="V2744" i="1"/>
  <c r="W2744" i="1"/>
  <c r="V2745" i="1"/>
  <c r="W2745" i="1"/>
  <c r="V2746" i="1"/>
  <c r="W2746" i="1"/>
  <c r="V2747" i="1"/>
  <c r="W2747" i="1"/>
  <c r="V2748" i="1"/>
  <c r="W2748" i="1"/>
  <c r="V2749" i="1"/>
  <c r="W2749" i="1"/>
  <c r="V2750" i="1"/>
  <c r="W2750" i="1"/>
  <c r="V2751" i="1"/>
  <c r="W2751" i="1"/>
  <c r="V2752" i="1"/>
  <c r="W2752" i="1"/>
  <c r="V2753" i="1"/>
  <c r="W2753" i="1"/>
  <c r="V2754" i="1"/>
  <c r="W2754" i="1"/>
  <c r="V2755" i="1"/>
  <c r="W2755" i="1"/>
  <c r="V2756" i="1"/>
  <c r="W2756" i="1"/>
  <c r="V2757" i="1"/>
  <c r="W2757" i="1"/>
  <c r="V2758" i="1"/>
  <c r="W2758" i="1"/>
  <c r="V2759" i="1"/>
  <c r="W2759" i="1"/>
  <c r="V2760" i="1"/>
  <c r="W2760" i="1"/>
  <c r="X2760" i="1" s="1"/>
  <c r="V2761" i="1"/>
  <c r="W2761" i="1"/>
  <c r="X2761" i="1" s="1"/>
  <c r="V2762" i="1"/>
  <c r="W2762" i="1"/>
  <c r="V2763" i="1"/>
  <c r="W2763" i="1"/>
  <c r="V2764" i="1"/>
  <c r="W2764" i="1"/>
  <c r="V2765" i="1"/>
  <c r="W2765" i="1"/>
  <c r="V2766" i="1"/>
  <c r="W2766" i="1"/>
  <c r="V2767" i="1"/>
  <c r="W2767" i="1"/>
  <c r="X2767" i="1" s="1"/>
  <c r="V2768" i="1"/>
  <c r="W2768" i="1"/>
  <c r="V2769" i="1"/>
  <c r="W2769" i="1"/>
  <c r="V2770" i="1"/>
  <c r="W2770" i="1"/>
  <c r="V2771" i="1"/>
  <c r="W2771" i="1"/>
  <c r="V2772" i="1"/>
  <c r="W2772" i="1"/>
  <c r="V2773" i="1"/>
  <c r="W2773" i="1"/>
  <c r="V2774" i="1"/>
  <c r="W2774" i="1"/>
  <c r="V2775" i="1"/>
  <c r="W2775" i="1"/>
  <c r="V2776" i="1"/>
  <c r="W2776" i="1"/>
  <c r="V2777" i="1"/>
  <c r="W2777" i="1"/>
  <c r="X2777" i="1" s="1"/>
  <c r="V2778" i="1"/>
  <c r="W2778" i="1"/>
  <c r="V2779" i="1"/>
  <c r="W2779" i="1"/>
  <c r="V2780" i="1"/>
  <c r="W2780" i="1"/>
  <c r="V2781" i="1"/>
  <c r="W2781" i="1"/>
  <c r="V2782" i="1"/>
  <c r="W2782" i="1"/>
  <c r="V2783" i="1"/>
  <c r="W2783" i="1"/>
  <c r="X2783" i="1" s="1"/>
  <c r="V2784" i="1"/>
  <c r="W2784" i="1"/>
  <c r="V2785" i="1"/>
  <c r="W2785" i="1"/>
  <c r="V2786" i="1"/>
  <c r="W2786" i="1"/>
  <c r="V2787" i="1"/>
  <c r="W2787" i="1"/>
  <c r="V2788" i="1"/>
  <c r="W2788" i="1"/>
  <c r="V2789" i="1"/>
  <c r="W2789" i="1"/>
  <c r="V2790" i="1"/>
  <c r="W2790" i="1"/>
  <c r="V2791" i="1"/>
  <c r="W2791" i="1"/>
  <c r="V2792" i="1"/>
  <c r="W2792" i="1"/>
  <c r="X2792" i="1" s="1"/>
  <c r="V2793" i="1"/>
  <c r="W2793" i="1"/>
  <c r="V2794" i="1"/>
  <c r="W2794" i="1"/>
  <c r="V2795" i="1"/>
  <c r="W2795" i="1"/>
  <c r="V2796" i="1"/>
  <c r="W2796" i="1"/>
  <c r="V2797" i="1"/>
  <c r="W2797" i="1"/>
  <c r="V2798" i="1"/>
  <c r="W2798" i="1"/>
  <c r="V2799" i="1"/>
  <c r="W2799" i="1"/>
  <c r="X2799" i="1" s="1"/>
  <c r="V2800" i="1"/>
  <c r="W2800" i="1"/>
  <c r="V2801" i="1"/>
  <c r="W2801" i="1"/>
  <c r="V2802" i="1"/>
  <c r="W2802" i="1"/>
  <c r="V2803" i="1"/>
  <c r="W2803" i="1"/>
  <c r="V2804" i="1"/>
  <c r="W2804" i="1"/>
  <c r="V2805" i="1"/>
  <c r="W2805" i="1"/>
  <c r="V2806" i="1"/>
  <c r="W2806" i="1"/>
  <c r="V2807" i="1"/>
  <c r="W2807" i="1"/>
  <c r="V2808" i="1"/>
  <c r="W2808" i="1"/>
  <c r="X2808" i="1" s="1"/>
  <c r="V2809" i="1"/>
  <c r="W2809" i="1"/>
  <c r="V2810" i="1"/>
  <c r="W2810" i="1"/>
  <c r="V2811" i="1"/>
  <c r="W2811" i="1"/>
  <c r="V2812" i="1"/>
  <c r="W2812" i="1"/>
  <c r="X2812" i="1" s="1"/>
  <c r="V2813" i="1"/>
  <c r="W2813" i="1"/>
  <c r="V2814" i="1"/>
  <c r="W2814" i="1"/>
  <c r="V2815" i="1"/>
  <c r="W2815" i="1"/>
  <c r="X2815" i="1" s="1"/>
  <c r="V2816" i="1"/>
  <c r="W2816" i="1"/>
  <c r="X2816" i="1" s="1"/>
  <c r="V2817" i="1"/>
  <c r="W2817" i="1"/>
  <c r="V2818" i="1"/>
  <c r="W2818" i="1"/>
  <c r="V2819" i="1"/>
  <c r="W2819" i="1"/>
  <c r="V2820" i="1"/>
  <c r="W2820" i="1"/>
  <c r="V2821" i="1"/>
  <c r="W2821" i="1"/>
  <c r="V2822" i="1"/>
  <c r="W2822" i="1"/>
  <c r="V2823" i="1"/>
  <c r="W2823" i="1"/>
  <c r="X2823" i="1" s="1"/>
  <c r="V2824" i="1"/>
  <c r="W2824" i="1"/>
  <c r="V2825" i="1"/>
  <c r="W2825" i="1"/>
  <c r="V2826" i="1"/>
  <c r="W2826" i="1"/>
  <c r="V2827" i="1"/>
  <c r="W2827" i="1"/>
  <c r="V2828" i="1"/>
  <c r="W2828" i="1"/>
  <c r="V2829" i="1"/>
  <c r="W2829" i="1"/>
  <c r="V2830" i="1"/>
  <c r="W2830" i="1"/>
  <c r="V2831" i="1"/>
  <c r="W2831" i="1"/>
  <c r="V2832" i="1"/>
  <c r="W2832" i="1"/>
  <c r="V2833" i="1"/>
  <c r="W2833" i="1"/>
  <c r="V2834" i="1"/>
  <c r="W2834" i="1"/>
  <c r="V2835" i="1"/>
  <c r="W2835" i="1"/>
  <c r="V2836" i="1"/>
  <c r="W2836" i="1"/>
  <c r="V2837" i="1"/>
  <c r="W2837" i="1"/>
  <c r="V2838" i="1"/>
  <c r="W2838" i="1"/>
  <c r="V2839" i="1"/>
  <c r="W2839" i="1"/>
  <c r="X2839" i="1" s="1"/>
  <c r="V2840" i="1"/>
  <c r="W2840" i="1"/>
  <c r="V2841" i="1"/>
  <c r="W2841" i="1"/>
  <c r="V2842" i="1"/>
  <c r="W2842" i="1"/>
  <c r="V2843" i="1"/>
  <c r="W2843" i="1"/>
  <c r="V2844" i="1"/>
  <c r="W2844" i="1"/>
  <c r="X2844" i="1" s="1"/>
  <c r="V2845" i="1"/>
  <c r="W2845" i="1"/>
  <c r="V2846" i="1"/>
  <c r="W2846" i="1"/>
  <c r="V2847" i="1"/>
  <c r="W2847" i="1"/>
  <c r="V2848" i="1"/>
  <c r="W2848" i="1"/>
  <c r="V2849" i="1"/>
  <c r="W2849" i="1"/>
  <c r="V2850" i="1"/>
  <c r="W2850" i="1"/>
  <c r="V2851" i="1"/>
  <c r="W2851" i="1"/>
  <c r="V2852" i="1"/>
  <c r="W2852" i="1"/>
  <c r="V2853" i="1"/>
  <c r="W2853" i="1"/>
  <c r="V2854" i="1"/>
  <c r="W2854" i="1"/>
  <c r="V2855" i="1"/>
  <c r="W2855" i="1"/>
  <c r="X2855" i="1" s="1"/>
  <c r="V2856" i="1"/>
  <c r="W2856" i="1"/>
  <c r="V2857" i="1"/>
  <c r="W2857" i="1"/>
  <c r="V2858" i="1"/>
  <c r="W2858" i="1"/>
  <c r="V2859" i="1"/>
  <c r="W2859" i="1"/>
  <c r="V2860" i="1"/>
  <c r="W2860" i="1"/>
  <c r="X2860" i="1" s="1"/>
  <c r="V2861" i="1"/>
  <c r="W2861" i="1"/>
  <c r="V2862" i="1"/>
  <c r="W2862" i="1"/>
  <c r="V2863" i="1"/>
  <c r="W2863" i="1"/>
  <c r="V2864" i="1"/>
  <c r="W2864" i="1"/>
  <c r="V2865" i="1"/>
  <c r="W2865" i="1"/>
  <c r="V2866" i="1"/>
  <c r="W2866" i="1"/>
  <c r="V2867" i="1"/>
  <c r="W2867" i="1"/>
  <c r="V2868" i="1"/>
  <c r="W2868" i="1"/>
  <c r="V2869" i="1"/>
  <c r="W2869" i="1"/>
  <c r="V2870" i="1"/>
  <c r="W2870" i="1"/>
  <c r="V2871" i="1"/>
  <c r="W2871" i="1"/>
  <c r="V2872" i="1"/>
  <c r="W2872" i="1"/>
  <c r="V2873" i="1"/>
  <c r="W2873" i="1"/>
  <c r="V2874" i="1"/>
  <c r="W2874" i="1"/>
  <c r="V2875" i="1"/>
  <c r="W2875" i="1"/>
  <c r="V2876" i="1"/>
  <c r="W2876" i="1"/>
  <c r="X2876" i="1" s="1"/>
  <c r="V2877" i="1"/>
  <c r="W2877" i="1"/>
  <c r="V2878" i="1"/>
  <c r="W2878" i="1"/>
  <c r="V2879" i="1"/>
  <c r="W2879" i="1"/>
  <c r="V2880" i="1"/>
  <c r="W2880" i="1"/>
  <c r="V2881" i="1"/>
  <c r="W2881" i="1"/>
  <c r="V2882" i="1"/>
  <c r="W2882" i="1"/>
  <c r="V2883" i="1"/>
  <c r="W2883" i="1"/>
  <c r="V2884" i="1"/>
  <c r="W2884" i="1"/>
  <c r="V2885" i="1"/>
  <c r="W2885" i="1"/>
  <c r="V2886" i="1"/>
  <c r="W2886" i="1"/>
  <c r="V2887" i="1"/>
  <c r="W2887" i="1"/>
  <c r="X2887" i="1" s="1"/>
  <c r="V2888" i="1"/>
  <c r="W2888" i="1"/>
  <c r="X2888" i="1" s="1"/>
  <c r="V2889" i="1"/>
  <c r="W2889" i="1"/>
  <c r="V2890" i="1"/>
  <c r="W2890" i="1"/>
  <c r="V2891" i="1"/>
  <c r="W2891" i="1"/>
  <c r="V2892" i="1"/>
  <c r="W2892" i="1"/>
  <c r="X2892" i="1" s="1"/>
  <c r="V2893" i="1"/>
  <c r="W2893" i="1"/>
  <c r="V2894" i="1"/>
  <c r="W2894" i="1"/>
  <c r="V2895" i="1"/>
  <c r="W2895" i="1"/>
  <c r="V2896" i="1"/>
  <c r="W2896" i="1"/>
  <c r="V2897" i="1"/>
  <c r="W2897" i="1"/>
  <c r="V2898" i="1"/>
  <c r="W2898" i="1"/>
  <c r="V2899" i="1"/>
  <c r="W2899" i="1"/>
  <c r="V2900" i="1"/>
  <c r="W2900" i="1"/>
  <c r="V2901" i="1"/>
  <c r="W2901" i="1"/>
  <c r="V2902" i="1"/>
  <c r="W2902" i="1"/>
  <c r="V2903" i="1"/>
  <c r="W2903" i="1"/>
  <c r="V2904" i="1"/>
  <c r="W2904" i="1"/>
  <c r="V2905" i="1"/>
  <c r="W2905" i="1"/>
  <c r="V2906" i="1"/>
  <c r="W2906" i="1"/>
  <c r="V2907" i="1"/>
  <c r="W2907" i="1"/>
  <c r="V2908" i="1"/>
  <c r="W2908" i="1"/>
  <c r="V2909" i="1"/>
  <c r="W2909" i="1"/>
  <c r="V2910" i="1"/>
  <c r="W2910" i="1"/>
  <c r="V2911" i="1"/>
  <c r="W2911" i="1"/>
  <c r="V2912" i="1"/>
  <c r="W2912" i="1"/>
  <c r="V2913" i="1"/>
  <c r="W2913" i="1"/>
  <c r="V2914" i="1"/>
  <c r="W2914" i="1"/>
  <c r="V2915" i="1"/>
  <c r="W2915" i="1"/>
  <c r="V2916" i="1"/>
  <c r="W2916" i="1"/>
  <c r="V2917" i="1"/>
  <c r="W2917" i="1"/>
  <c r="V2918" i="1"/>
  <c r="W2918" i="1"/>
  <c r="V2919" i="1"/>
  <c r="W2919" i="1"/>
  <c r="V2920" i="1"/>
  <c r="W2920" i="1"/>
  <c r="V2921" i="1"/>
  <c r="W2921" i="1"/>
  <c r="V2922" i="1"/>
  <c r="W2922" i="1"/>
  <c r="V2923" i="1"/>
  <c r="W2923" i="1"/>
  <c r="V2924" i="1"/>
  <c r="W2924" i="1"/>
  <c r="V2925" i="1"/>
  <c r="W2925" i="1"/>
  <c r="V2926" i="1"/>
  <c r="W2926" i="1"/>
  <c r="V2927" i="1"/>
  <c r="W2927" i="1"/>
  <c r="V2928" i="1"/>
  <c r="W2928" i="1"/>
  <c r="V2929" i="1"/>
  <c r="W2929" i="1"/>
  <c r="W2" i="1"/>
  <c r="V2" i="1"/>
  <c r="X564" i="1" l="1"/>
  <c r="X146" i="1"/>
  <c r="X548" i="1"/>
  <c r="X828" i="1"/>
  <c r="X1637" i="1"/>
  <c r="X523" i="1"/>
  <c r="X533" i="1"/>
  <c r="X2904" i="1"/>
  <c r="X274" i="1"/>
  <c r="X635" i="1"/>
  <c r="X338" i="1"/>
  <c r="X178" i="1"/>
  <c r="X827" i="1"/>
  <c r="X1171" i="1"/>
  <c r="X1148" i="1"/>
  <c r="X1476" i="1"/>
  <c r="X1756" i="1"/>
  <c r="X2117" i="1"/>
  <c r="X2058" i="1"/>
  <c r="X2832" i="1"/>
  <c r="X2648" i="1"/>
  <c r="X66" i="1"/>
  <c r="X2647" i="1"/>
  <c r="X235" i="1"/>
  <c r="X347" i="1"/>
  <c r="X366" i="1"/>
  <c r="X427" i="1"/>
  <c r="X459" i="1"/>
  <c r="X302" i="1"/>
  <c r="X597" i="1"/>
  <c r="X869" i="1"/>
  <c r="X299" i="1"/>
  <c r="X1653" i="1"/>
  <c r="X891" i="1"/>
  <c r="X539" i="1"/>
  <c r="X1997" i="1"/>
  <c r="X2903" i="1"/>
  <c r="X468" i="1"/>
  <c r="X2029" i="1"/>
  <c r="X708" i="1"/>
  <c r="X725" i="1"/>
  <c r="X1500" i="1"/>
  <c r="Y43" i="1"/>
  <c r="Y59" i="1"/>
  <c r="Y82" i="1"/>
  <c r="Y139" i="1"/>
  <c r="Y155" i="1"/>
  <c r="Y171" i="1"/>
  <c r="Y274" i="1"/>
  <c r="Y276" i="1"/>
  <c r="Y299" i="1"/>
  <c r="Y302" i="1"/>
  <c r="Y306" i="1"/>
  <c r="Y308" i="1"/>
  <c r="Y322" i="1"/>
  <c r="Y324" i="1"/>
  <c r="Y331" i="1"/>
  <c r="Y347" i="1"/>
  <c r="Y350" i="1"/>
  <c r="Y363" i="1"/>
  <c r="Y382" i="1"/>
  <c r="Y402" i="1"/>
  <c r="Y411" i="1"/>
  <c r="Y420" i="1"/>
  <c r="Y427" i="1"/>
  <c r="Y430" i="1"/>
  <c r="Y436" i="1"/>
  <c r="Y462" i="1"/>
  <c r="Y466" i="1"/>
  <c r="Y468" i="1"/>
  <c r="Y478" i="1"/>
  <c r="Y482" i="1"/>
  <c r="Y484" i="1"/>
  <c r="Y485" i="1"/>
  <c r="Y491" i="1"/>
  <c r="Y523" i="1"/>
  <c r="Y532" i="1"/>
  <c r="Y533" i="1"/>
  <c r="Y548" i="1"/>
  <c r="Y555" i="1"/>
  <c r="Y571" i="1"/>
  <c r="Y580" i="1"/>
  <c r="Y597" i="1"/>
  <c r="Y612" i="1"/>
  <c r="Y613" i="1"/>
  <c r="Y619" i="1"/>
  <c r="Y620" i="1"/>
  <c r="Y628" i="1"/>
  <c r="Y629" i="1"/>
  <c r="Y635" i="1"/>
  <c r="Y636" i="1"/>
  <c r="Y642" i="1"/>
  <c r="Y644" i="1"/>
  <c r="Y649" i="1"/>
  <c r="Y651" i="1"/>
  <c r="Y661" i="1"/>
  <c r="Y683" i="1"/>
  <c r="Y693" i="1"/>
  <c r="Y699" i="1"/>
  <c r="Y700" i="1"/>
  <c r="Y709" i="1"/>
  <c r="Y716" i="1"/>
  <c r="Y741" i="1"/>
  <c r="Y802" i="1"/>
  <c r="Y820" i="1"/>
  <c r="Y821" i="1"/>
  <c r="Y827" i="1"/>
  <c r="Y834" i="1"/>
  <c r="Y837" i="1"/>
  <c r="Y868" i="1"/>
  <c r="Y869" i="1"/>
  <c r="Y875" i="1"/>
  <c r="Y876" i="1"/>
  <c r="Y884" i="1"/>
  <c r="Y901" i="1"/>
  <c r="Y917" i="1"/>
  <c r="Y953" i="1"/>
  <c r="Y964" i="1"/>
  <c r="Y969" i="1"/>
  <c r="Y1043" i="1"/>
  <c r="Y1059" i="1"/>
  <c r="Y1067" i="1"/>
  <c r="Y1075" i="1"/>
  <c r="Y1081" i="1"/>
  <c r="Y1084" i="1"/>
  <c r="Y1099" i="1"/>
  <c r="Y1100" i="1"/>
  <c r="Y1116" i="1"/>
  <c r="Y1124" i="1"/>
  <c r="Y1132" i="1"/>
  <c r="Y1148" i="1"/>
  <c r="Y1156" i="1"/>
  <c r="Y1164" i="1"/>
  <c r="Y1171" i="1"/>
  <c r="Y1180" i="1"/>
  <c r="Y1187" i="1"/>
  <c r="Y1202" i="1"/>
  <c r="Y1219" i="1"/>
  <c r="Y1235" i="1"/>
  <c r="Y1236" i="1"/>
  <c r="Y1244" i="1"/>
  <c r="Y1251" i="1"/>
  <c r="Y1260" i="1"/>
  <c r="Y1268" i="1"/>
  <c r="Y1292" i="1"/>
  <c r="Y1299" i="1"/>
  <c r="Y1305" i="1"/>
  <c r="Y1307" i="1"/>
  <c r="Y1310" i="1"/>
  <c r="Y1321" i="1"/>
  <c r="Y1355" i="1"/>
  <c r="Y1363" i="1"/>
  <c r="Y1371" i="1"/>
  <c r="Y1379" i="1"/>
  <c r="Y1380" i="1"/>
  <c r="Y1387" i="1"/>
  <c r="Y1388" i="1"/>
  <c r="Y1403" i="1"/>
  <c r="Y1404" i="1"/>
  <c r="Y1412" i="1"/>
  <c r="Y1417" i="1"/>
  <c r="Y1420" i="1"/>
  <c r="Y1428" i="1"/>
  <c r="Y1451" i="1"/>
  <c r="Y1452" i="1"/>
  <c r="Y1467" i="1"/>
  <c r="Y1476" i="1"/>
  <c r="Y1499" i="1"/>
  <c r="Y1533" i="1"/>
  <c r="Y1549" i="1"/>
  <c r="Y1565" i="1"/>
  <c r="Y1620" i="1"/>
  <c r="Y1661" i="1"/>
  <c r="Y1690" i="1"/>
  <c r="Y1693" i="1"/>
  <c r="Y1701" i="1"/>
  <c r="Y1709" i="1"/>
  <c r="Y1716" i="1"/>
  <c r="Y1725" i="1"/>
  <c r="Y1740" i="1"/>
  <c r="Y1748" i="1"/>
  <c r="Y1757" i="1"/>
  <c r="Y1765" i="1"/>
  <c r="Y1876" i="1"/>
  <c r="Y1893" i="1"/>
  <c r="Y1957" i="1"/>
  <c r="Y1965" i="1"/>
  <c r="Y1994" i="1"/>
  <c r="Y2021" i="1"/>
  <c r="Y2052" i="1"/>
  <c r="Y2061" i="1"/>
  <c r="Y2263" i="1"/>
  <c r="Y2295" i="1"/>
  <c r="Y2405" i="1"/>
  <c r="Y2407" i="1"/>
  <c r="Y2424" i="1"/>
  <c r="Y2431" i="1"/>
  <c r="Y2463" i="1"/>
  <c r="Y2479" i="1"/>
  <c r="Y2527" i="1"/>
  <c r="Y2543" i="1"/>
  <c r="Y2559" i="1"/>
  <c r="Y2639" i="1"/>
  <c r="Y2671" i="1"/>
  <c r="Y2672" i="1"/>
  <c r="Y2680" i="1"/>
  <c r="Y2696" i="1"/>
  <c r="Y2712" i="1"/>
  <c r="Y2720" i="1"/>
  <c r="Y2761" i="1"/>
  <c r="Y2777" i="1"/>
  <c r="Y2783" i="1"/>
  <c r="Y2792" i="1"/>
  <c r="Y2799" i="1"/>
  <c r="Y2808" i="1"/>
  <c r="Y2812" i="1"/>
  <c r="Y2815" i="1"/>
  <c r="Y2816" i="1"/>
  <c r="Y2823" i="1"/>
  <c r="Y2832" i="1"/>
  <c r="Y2839" i="1"/>
  <c r="Y2844" i="1"/>
  <c r="Y2855" i="1"/>
  <c r="Y2860" i="1"/>
  <c r="Y2876" i="1"/>
  <c r="Y2887" i="1"/>
  <c r="Y2888" i="1"/>
  <c r="Y2892" i="1"/>
  <c r="Y2904" i="1"/>
  <c r="X414" i="1"/>
  <c r="X1449" i="1"/>
  <c r="X2932" i="1"/>
  <c r="X91" i="1"/>
  <c r="X1722" i="1"/>
  <c r="X516" i="1"/>
  <c r="X596" i="1"/>
  <c r="X507" i="1"/>
  <c r="X2012" i="1"/>
  <c r="X314" i="1"/>
  <c r="X298" i="1"/>
  <c r="X282" i="1"/>
  <c r="X266" i="1"/>
  <c r="X250" i="1"/>
  <c r="X234" i="1"/>
  <c r="X218" i="1"/>
  <c r="X202" i="1"/>
  <c r="X186" i="1"/>
  <c r="X170" i="1"/>
  <c r="X2102" i="1"/>
  <c r="X1541" i="1"/>
  <c r="X2871" i="1"/>
  <c r="X1051" i="1"/>
  <c r="X1433" i="1"/>
  <c r="X1289" i="1"/>
  <c r="X2086" i="1"/>
  <c r="X1525" i="1"/>
  <c r="X724" i="1"/>
  <c r="X1459" i="1"/>
  <c r="X1186" i="1"/>
  <c r="X194" i="1"/>
  <c r="X2608" i="1"/>
  <c r="X2173" i="1"/>
  <c r="X2841" i="1"/>
  <c r="X2585" i="1"/>
  <c r="X2807" i="1"/>
  <c r="X2389" i="1"/>
  <c r="X860" i="1"/>
  <c r="X1996" i="1"/>
  <c r="X747" i="1"/>
  <c r="X1717" i="1"/>
  <c r="X154" i="1"/>
  <c r="X138" i="1"/>
  <c r="X122" i="1"/>
  <c r="X106" i="1"/>
  <c r="X90" i="1"/>
  <c r="X853" i="1"/>
  <c r="X1621" i="1"/>
  <c r="X1204" i="1"/>
  <c r="X740" i="1"/>
  <c r="X1940" i="1"/>
  <c r="X764" i="1"/>
  <c r="X2927" i="1"/>
  <c r="X1852" i="1"/>
  <c r="X457" i="1"/>
  <c r="X441" i="1"/>
  <c r="X425" i="1"/>
  <c r="X409" i="1"/>
  <c r="X393" i="1"/>
  <c r="X377" i="1"/>
  <c r="X2697" i="1"/>
  <c r="X1941" i="1"/>
  <c r="X2036" i="1"/>
  <c r="X1604" i="1"/>
  <c r="X2822" i="1"/>
  <c r="X2774" i="1"/>
  <c r="X2758" i="1"/>
  <c r="X2742" i="1"/>
  <c r="X2726" i="1"/>
  <c r="X2710" i="1"/>
  <c r="X2694" i="1"/>
  <c r="X2630" i="1"/>
  <c r="X2485" i="1"/>
  <c r="X2404" i="1"/>
  <c r="X2388" i="1"/>
  <c r="X2356" i="1"/>
  <c r="X2260" i="1"/>
  <c r="X2067" i="1"/>
  <c r="X2051" i="1"/>
  <c r="X2035" i="1"/>
  <c r="X2019" i="1"/>
  <c r="X2003" i="1"/>
  <c r="X1987" i="1"/>
  <c r="X1971" i="1"/>
  <c r="X1939" i="1"/>
  <c r="X1891" i="1"/>
  <c r="X1875" i="1"/>
  <c r="X1843" i="1"/>
  <c r="X1827" i="1"/>
  <c r="X1811" i="1"/>
  <c r="X1795" i="1"/>
  <c r="X1779" i="1"/>
  <c r="X1763" i="1"/>
  <c r="X1747" i="1"/>
  <c r="X1731" i="1"/>
  <c r="X1715" i="1"/>
  <c r="X1651" i="1"/>
  <c r="X1619" i="1"/>
  <c r="X1603" i="1"/>
  <c r="X1394" i="1"/>
  <c r="X1378" i="1"/>
  <c r="X1362" i="1"/>
  <c r="X1346" i="1"/>
  <c r="X1330" i="1"/>
  <c r="X1282" i="1"/>
  <c r="X1266" i="1"/>
  <c r="X1250" i="1"/>
  <c r="X882" i="1"/>
  <c r="X1212" i="1"/>
  <c r="X2719" i="1"/>
  <c r="X1738" i="1"/>
  <c r="X1385" i="1"/>
  <c r="X2183" i="1"/>
  <c r="X885" i="1"/>
  <c r="X517" i="1"/>
  <c r="X2568" i="1"/>
  <c r="X1845" i="1"/>
  <c r="X2373" i="1"/>
  <c r="X1700" i="1"/>
  <c r="X2469" i="1"/>
  <c r="X830" i="1"/>
  <c r="X2447" i="1"/>
  <c r="X1869" i="1"/>
  <c r="X844" i="1"/>
  <c r="X1980" i="1"/>
  <c r="X1898" i="1"/>
  <c r="X1674" i="1"/>
  <c r="X1642" i="1"/>
  <c r="X361" i="1"/>
  <c r="X345" i="1"/>
  <c r="X1685" i="1"/>
  <c r="X1267" i="1"/>
  <c r="X2838" i="1"/>
  <c r="X1699" i="1"/>
  <c r="X2800" i="1"/>
  <c r="X2013" i="1"/>
  <c r="X1917" i="1"/>
  <c r="X2910" i="1"/>
  <c r="X2894" i="1"/>
  <c r="X2878" i="1"/>
  <c r="X2862" i="1"/>
  <c r="X2846" i="1"/>
  <c r="X2814" i="1"/>
  <c r="X2798" i="1"/>
  <c r="X2510" i="1"/>
  <c r="X2493" i="1"/>
  <c r="X2477" i="1"/>
  <c r="X2059" i="1"/>
  <c r="X2011" i="1"/>
  <c r="X1931" i="1"/>
  <c r="X1915" i="1"/>
  <c r="X1883" i="1"/>
  <c r="X1579" i="1"/>
  <c r="X1547" i="1"/>
  <c r="X1498" i="1"/>
  <c r="X1482" i="1"/>
  <c r="X1450" i="1"/>
  <c r="X1386" i="1"/>
  <c r="X1370" i="1"/>
  <c r="X1354" i="1"/>
  <c r="X1258" i="1"/>
  <c r="X1242" i="1"/>
  <c r="X938" i="1"/>
  <c r="X922" i="1"/>
  <c r="X906" i="1"/>
  <c r="X874" i="1"/>
  <c r="X842" i="1"/>
  <c r="X682" i="1"/>
  <c r="X650" i="1"/>
  <c r="X522" i="1"/>
  <c r="X474" i="1"/>
  <c r="X458" i="1"/>
  <c r="X442" i="1"/>
  <c r="X426" i="1"/>
  <c r="X410" i="1"/>
  <c r="X394" i="1"/>
  <c r="X378" i="1"/>
  <c r="X362" i="1"/>
  <c r="X346" i="1"/>
  <c r="X74" i="1"/>
  <c r="X1946" i="1"/>
  <c r="X1658" i="1"/>
  <c r="X1401" i="1"/>
  <c r="X1177" i="1"/>
  <c r="X313" i="1"/>
  <c r="X1924" i="1"/>
  <c r="X1860" i="1"/>
  <c r="X1844" i="1"/>
  <c r="X1764" i="1"/>
  <c r="X2212" i="1"/>
  <c r="X1587" i="1"/>
  <c r="X994" i="1"/>
  <c r="X978" i="1"/>
  <c r="X962" i="1"/>
  <c r="X930" i="1"/>
  <c r="X2592" i="1"/>
  <c r="X1933" i="1"/>
  <c r="X1837" i="1"/>
  <c r="X1484" i="1"/>
  <c r="X1019" i="1"/>
  <c r="X730" i="1"/>
  <c r="X634" i="1"/>
  <c r="X602" i="1"/>
  <c r="X58" i="1"/>
  <c r="X2026" i="1"/>
  <c r="X1930" i="1"/>
  <c r="X681" i="1"/>
  <c r="X2615" i="1"/>
  <c r="X2357" i="1"/>
  <c r="X1892" i="1"/>
  <c r="X1155" i="1"/>
  <c r="X2790" i="1"/>
  <c r="X594" i="1"/>
  <c r="X27" i="1"/>
  <c r="X1530" i="1"/>
  <c r="X297" i="1"/>
  <c r="X281" i="1"/>
  <c r="X265" i="1"/>
  <c r="X249" i="1"/>
  <c r="X233" i="1"/>
  <c r="X217" i="1"/>
  <c r="X201" i="1"/>
  <c r="X2649" i="1"/>
  <c r="X2569" i="1"/>
  <c r="X2151" i="1"/>
  <c r="X2244" i="1"/>
  <c r="X2768" i="1"/>
  <c r="X2656" i="1"/>
  <c r="X1853" i="1"/>
  <c r="X1773" i="1"/>
  <c r="X2911" i="1"/>
  <c r="X1724" i="1"/>
  <c r="X1612" i="1"/>
  <c r="X1882" i="1"/>
  <c r="X1866" i="1"/>
  <c r="X1241" i="1"/>
  <c r="X1065" i="1"/>
  <c r="X713" i="1"/>
  <c r="X2391" i="1"/>
  <c r="X2230" i="1"/>
  <c r="X1605" i="1"/>
  <c r="X692" i="1"/>
  <c r="X2583" i="1"/>
  <c r="X1588" i="1"/>
  <c r="X1395" i="1"/>
  <c r="X2806" i="1"/>
  <c r="X1859" i="1"/>
  <c r="X1571" i="1"/>
  <c r="X1170" i="1"/>
  <c r="X866" i="1"/>
  <c r="X690" i="1"/>
  <c r="X1294" i="1"/>
  <c r="X717" i="1"/>
  <c r="X685" i="1"/>
  <c r="X669" i="1"/>
  <c r="X732" i="1"/>
  <c r="X2237" i="1"/>
  <c r="X1323" i="1"/>
  <c r="X1163" i="1"/>
  <c r="X11" i="1"/>
  <c r="X1434" i="1"/>
  <c r="X2363" i="1"/>
  <c r="X1161" i="1"/>
  <c r="X185" i="1"/>
  <c r="X1669" i="1"/>
  <c r="X1508" i="1"/>
  <c r="X1556" i="1"/>
  <c r="X2308" i="1"/>
  <c r="X1955" i="1"/>
  <c r="X1923" i="1"/>
  <c r="X2414" i="1"/>
  <c r="X1226" i="1"/>
  <c r="X1017" i="1"/>
  <c r="X2889" i="1"/>
  <c r="X1492" i="1"/>
  <c r="X1172" i="1"/>
  <c r="X1092" i="1"/>
  <c r="X676" i="1"/>
  <c r="X2791" i="1"/>
  <c r="X1572" i="1"/>
  <c r="X1443" i="1"/>
  <c r="X2918" i="1"/>
  <c r="X914" i="1"/>
  <c r="X898" i="1"/>
  <c r="X2624" i="1"/>
  <c r="X1372" i="1"/>
  <c r="X1356" i="1"/>
  <c r="X1196" i="1"/>
  <c r="X1692" i="1"/>
  <c r="X939" i="1"/>
  <c r="X2782" i="1"/>
  <c r="X1899" i="1"/>
  <c r="X1418" i="1"/>
  <c r="X970" i="1"/>
  <c r="X826" i="1"/>
  <c r="X169" i="1"/>
  <c r="X2793" i="1"/>
  <c r="X1044" i="1"/>
  <c r="X948" i="1"/>
  <c r="X804" i="1"/>
  <c r="X2341" i="1"/>
  <c r="X1107" i="1"/>
  <c r="X1683" i="1"/>
  <c r="X2318" i="1"/>
  <c r="X1340" i="1"/>
  <c r="X1324" i="1"/>
  <c r="X1228" i="1"/>
  <c r="X1964" i="1"/>
  <c r="X1435" i="1"/>
  <c r="X859" i="1"/>
  <c r="X2766" i="1"/>
  <c r="X2750" i="1"/>
  <c r="X1819" i="1"/>
  <c r="X1803" i="1"/>
  <c r="X1787" i="1"/>
  <c r="X1771" i="1"/>
  <c r="X1755" i="1"/>
  <c r="X1739" i="1"/>
  <c r="X1723" i="1"/>
  <c r="X1691" i="1"/>
  <c r="X1675" i="1"/>
  <c r="X1659" i="1"/>
  <c r="X1643" i="1"/>
  <c r="X1627" i="1"/>
  <c r="X1611" i="1"/>
  <c r="X1595" i="1"/>
  <c r="X858" i="1"/>
  <c r="X2824" i="1"/>
  <c r="X1332" i="1"/>
  <c r="X2101" i="1"/>
  <c r="X2148" i="1"/>
  <c r="X2084" i="1"/>
  <c r="X1314" i="1"/>
  <c r="X2382" i="1"/>
  <c r="X1613" i="1"/>
  <c r="X2751" i="1"/>
  <c r="X2381" i="1"/>
  <c r="X1708" i="1"/>
  <c r="X955" i="1"/>
  <c r="X1914" i="1"/>
  <c r="X2729" i="1"/>
  <c r="X805" i="1"/>
  <c r="X2872" i="1"/>
  <c r="X2358" i="1"/>
  <c r="X2342" i="1"/>
  <c r="X1749" i="1"/>
  <c r="X1460" i="1"/>
  <c r="X1444" i="1"/>
  <c r="X1316" i="1"/>
  <c r="X932" i="1"/>
  <c r="X660" i="1"/>
  <c r="X2486" i="1"/>
  <c r="X1491" i="1"/>
  <c r="X2453" i="1"/>
  <c r="X2437" i="1"/>
  <c r="X2421" i="1"/>
  <c r="X2324" i="1"/>
  <c r="X2132" i="1"/>
  <c r="X1539" i="1"/>
  <c r="X450" i="1"/>
  <c r="X162" i="1"/>
  <c r="X2334" i="1"/>
  <c r="X2126" i="1"/>
  <c r="X2494" i="1"/>
  <c r="X2205" i="1"/>
  <c r="X779" i="1"/>
  <c r="X1531" i="1"/>
  <c r="X698" i="1"/>
  <c r="X618" i="1"/>
  <c r="X1546" i="1"/>
  <c r="X1145" i="1"/>
  <c r="X937" i="1"/>
  <c r="X777" i="1"/>
  <c r="X153" i="1"/>
  <c r="X137" i="1"/>
  <c r="X121" i="1"/>
  <c r="X105" i="1"/>
  <c r="X89" i="1"/>
  <c r="X73" i="1"/>
  <c r="X2713" i="1"/>
  <c r="X2005" i="1"/>
  <c r="X2567" i="1"/>
  <c r="X2470" i="1"/>
  <c r="X2020" i="1"/>
  <c r="X894" i="1"/>
  <c r="X814" i="1"/>
  <c r="X750" i="1"/>
  <c r="X734" i="1"/>
  <c r="X718" i="1"/>
  <c r="X702" i="1"/>
  <c r="X686" i="1"/>
  <c r="X670" i="1"/>
  <c r="X654" i="1"/>
  <c r="X638" i="1"/>
  <c r="X622" i="1"/>
  <c r="X606" i="1"/>
  <c r="X590" i="1"/>
  <c r="X574" i="1"/>
  <c r="X558" i="1"/>
  <c r="X542" i="1"/>
  <c r="X526" i="1"/>
  <c r="X510" i="1"/>
  <c r="X494" i="1"/>
  <c r="X2848" i="1"/>
  <c r="X1901" i="1"/>
  <c r="X1276" i="1"/>
  <c r="X2141" i="1"/>
  <c r="X1322" i="1"/>
  <c r="X1306" i="1"/>
  <c r="X1114" i="1"/>
  <c r="X1850" i="1"/>
  <c r="X1610" i="1"/>
  <c r="X2857" i="1"/>
  <c r="X2617" i="1"/>
  <c r="X2343" i="1"/>
  <c r="X2327" i="1"/>
  <c r="X2311" i="1"/>
  <c r="X501" i="1"/>
  <c r="X2134" i="1"/>
  <c r="X1589" i="1"/>
  <c r="X788" i="1"/>
  <c r="X452" i="1"/>
  <c r="X2454" i="1"/>
  <c r="X2662" i="1"/>
  <c r="X1907" i="1"/>
  <c r="X2190" i="1"/>
  <c r="X1821" i="1"/>
  <c r="X2895" i="1"/>
  <c r="X2831" i="1"/>
  <c r="X2623" i="1"/>
  <c r="X2044" i="1"/>
  <c r="X1900" i="1"/>
  <c r="X2830" i="1"/>
  <c r="X2526" i="1"/>
  <c r="X1995" i="1"/>
  <c r="X1707" i="1"/>
  <c r="X954" i="1"/>
  <c r="X810" i="1"/>
  <c r="X1209" i="1"/>
  <c r="X57" i="1"/>
  <c r="X2504" i="1"/>
  <c r="X1252" i="1"/>
  <c r="X996" i="1"/>
  <c r="X1908" i="1"/>
  <c r="X1427" i="1"/>
  <c r="X2501" i="1"/>
  <c r="X226" i="1"/>
  <c r="X2752" i="1"/>
  <c r="X2576" i="1"/>
  <c r="X1516" i="1"/>
  <c r="X812" i="1"/>
  <c r="X2703" i="1"/>
  <c r="X2607" i="1"/>
  <c r="X2109" i="1"/>
  <c r="X2028" i="1"/>
  <c r="X1676" i="1"/>
  <c r="X1596" i="1"/>
  <c r="X2172" i="1"/>
  <c r="X2043" i="1"/>
  <c r="X1178" i="1"/>
  <c r="X778" i="1"/>
  <c r="X554" i="1"/>
  <c r="X42" i="1"/>
  <c r="X2873" i="1"/>
  <c r="X1988" i="1"/>
  <c r="X1732" i="1"/>
  <c r="X1684" i="1"/>
  <c r="X2870" i="1"/>
  <c r="X2678" i="1"/>
  <c r="X2372" i="1"/>
  <c r="X2292" i="1"/>
  <c r="X2898" i="1"/>
  <c r="X2882" i="1"/>
  <c r="X2850" i="1"/>
  <c r="X2834" i="1"/>
  <c r="X2818" i="1"/>
  <c r="X2786" i="1"/>
  <c r="X2754" i="1"/>
  <c r="X2738" i="1"/>
  <c r="X2722" i="1"/>
  <c r="X2690" i="1"/>
  <c r="X2674" i="1"/>
  <c r="X2626" i="1"/>
  <c r="X2610" i="1"/>
  <c r="X2594" i="1"/>
  <c r="X2578" i="1"/>
  <c r="X2562" i="1"/>
  <c r="X2530" i="1"/>
  <c r="X2514" i="1"/>
  <c r="X2497" i="1"/>
  <c r="X2481" i="1"/>
  <c r="X2465" i="1"/>
  <c r="X2449" i="1"/>
  <c r="X2433" i="1"/>
  <c r="X2240" i="1"/>
  <c r="X2208" i="1"/>
  <c r="X2096" i="1"/>
  <c r="X2079" i="1"/>
  <c r="X2063" i="1"/>
  <c r="X2047" i="1"/>
  <c r="X2031" i="1"/>
  <c r="X2015" i="1"/>
  <c r="X1999" i="1"/>
  <c r="X1983" i="1"/>
  <c r="X1967" i="1"/>
  <c r="X1951" i="1"/>
  <c r="X1935" i="1"/>
  <c r="X1919" i="1"/>
  <c r="X1903" i="1"/>
  <c r="X1887" i="1"/>
  <c r="X1855" i="1"/>
  <c r="X1839" i="1"/>
  <c r="X1823" i="1"/>
  <c r="X1791" i="1"/>
  <c r="X1775" i="1"/>
  <c r="X1759" i="1"/>
  <c r="X1727" i="1"/>
  <c r="X1711" i="1"/>
  <c r="X1695" i="1"/>
  <c r="X1679" i="1"/>
  <c r="X1663" i="1"/>
  <c r="X1647" i="1"/>
  <c r="X1631" i="1"/>
  <c r="X1615" i="1"/>
  <c r="X1599" i="1"/>
  <c r="X1583" i="1"/>
  <c r="X1567" i="1"/>
  <c r="X1551" i="1"/>
  <c r="X1535" i="1"/>
  <c r="X1454" i="1"/>
  <c r="X1438" i="1"/>
  <c r="X1390" i="1"/>
  <c r="X1374" i="1"/>
  <c r="X1358" i="1"/>
  <c r="X1342" i="1"/>
  <c r="X2077" i="1"/>
  <c r="X2397" i="1"/>
  <c r="X2687" i="1"/>
  <c r="X2640" i="1"/>
  <c r="X1623" i="1"/>
  <c r="X1607" i="1"/>
  <c r="X1591" i="1"/>
  <c r="X1494" i="1"/>
  <c r="X2438" i="1"/>
  <c r="X2422" i="1"/>
  <c r="X2745" i="1"/>
  <c r="X2915" i="1"/>
  <c r="X2369" i="1"/>
  <c r="X2241" i="1"/>
  <c r="X2225" i="1"/>
  <c r="X2209" i="1"/>
  <c r="X2193" i="1"/>
  <c r="X2145" i="1"/>
  <c r="X2129" i="1"/>
  <c r="X2113" i="1"/>
  <c r="X2097" i="1"/>
  <c r="X2080" i="1"/>
  <c r="X2064" i="1"/>
  <c r="X2048" i="1"/>
  <c r="X2032" i="1"/>
  <c r="X2016" i="1"/>
  <c r="X1984" i="1"/>
  <c r="X1968" i="1"/>
  <c r="X1952" i="1"/>
  <c r="X1936" i="1"/>
  <c r="X1920" i="1"/>
  <c r="X1904" i="1"/>
  <c r="X1888" i="1"/>
  <c r="X1776" i="1"/>
  <c r="X1760" i="1"/>
  <c r="X1744" i="1"/>
  <c r="X1728" i="1"/>
  <c r="X1712" i="1"/>
  <c r="X1696" i="1"/>
  <c r="X1680" i="1"/>
  <c r="X1664" i="1"/>
  <c r="X1648" i="1"/>
  <c r="X1632" i="1"/>
  <c r="X1616" i="1"/>
  <c r="X1600" i="1"/>
  <c r="X1584" i="1"/>
  <c r="X1568" i="1"/>
  <c r="X1552" i="1"/>
  <c r="X1536" i="1"/>
  <c r="X1519" i="1"/>
  <c r="X1503" i="1"/>
  <c r="X1487" i="1"/>
  <c r="X1471" i="1"/>
  <c r="X1455" i="1"/>
  <c r="X1439" i="1"/>
  <c r="X1407" i="1"/>
  <c r="X1391" i="1"/>
  <c r="X1375" i="1"/>
  <c r="X1359" i="1"/>
  <c r="X674" i="1"/>
  <c r="X1343" i="1"/>
  <c r="X1311" i="1"/>
  <c r="X1295" i="1"/>
  <c r="X1279" i="1"/>
  <c r="X1263" i="1"/>
  <c r="X1247" i="1"/>
  <c r="X1231" i="1"/>
  <c r="X1199" i="1"/>
  <c r="X1183" i="1"/>
  <c r="X1167" i="1"/>
  <c r="X1151" i="1"/>
  <c r="X1135" i="1"/>
  <c r="X1119" i="1"/>
  <c r="X1087" i="1"/>
  <c r="X1071" i="1"/>
  <c r="X1055" i="1"/>
  <c r="X1039" i="1"/>
  <c r="X1023" i="1"/>
  <c r="X1007" i="1"/>
  <c r="X991" i="1"/>
  <c r="X975" i="1"/>
  <c r="X959" i="1"/>
  <c r="X943" i="1"/>
  <c r="X927" i="1"/>
  <c r="X911" i="1"/>
  <c r="X895" i="1"/>
  <c r="X879" i="1"/>
  <c r="X863" i="1"/>
  <c r="X847" i="1"/>
  <c r="X831" i="1"/>
  <c r="X815" i="1"/>
  <c r="X799" i="1"/>
  <c r="X783" i="1"/>
  <c r="X767" i="1"/>
  <c r="X751" i="1"/>
  <c r="X735" i="1"/>
  <c r="X719" i="1"/>
  <c r="X703" i="1"/>
  <c r="X687" i="1"/>
  <c r="X671" i="1"/>
  <c r="X655" i="1"/>
  <c r="X639" i="1"/>
  <c r="X623" i="1"/>
  <c r="X607" i="1"/>
  <c r="X591" i="1"/>
  <c r="X575" i="1"/>
  <c r="X559" i="1"/>
  <c r="X543" i="1"/>
  <c r="X527" i="1"/>
  <c r="X511" i="1"/>
  <c r="X495" i="1"/>
  <c r="X479" i="1"/>
  <c r="X463" i="1"/>
  <c r="X447" i="1"/>
  <c r="X431" i="1"/>
  <c r="X415" i="1"/>
  <c r="X399" i="1"/>
  <c r="X383" i="1"/>
  <c r="X367" i="1"/>
  <c r="X351" i="1"/>
  <c r="X335" i="1"/>
  <c r="X319" i="1"/>
  <c r="X303" i="1"/>
  <c r="X287" i="1"/>
  <c r="X271" i="1"/>
  <c r="X255" i="1"/>
  <c r="X239" i="1"/>
  <c r="X223" i="1"/>
  <c r="X207" i="1"/>
  <c r="X191" i="1"/>
  <c r="X175" i="1"/>
  <c r="X159" i="1"/>
  <c r="X143" i="1"/>
  <c r="X127" i="1"/>
  <c r="X111" i="1"/>
  <c r="X95" i="1"/>
  <c r="X79" i="1"/>
  <c r="X63" i="1"/>
  <c r="X47" i="1"/>
  <c r="X31" i="1"/>
  <c r="X15" i="1"/>
  <c r="X2934" i="1"/>
  <c r="X330" i="1"/>
  <c r="X1273" i="1"/>
  <c r="X329" i="1"/>
  <c r="X2416" i="1"/>
  <c r="X2400" i="1"/>
  <c r="X2192" i="1"/>
  <c r="X1278" i="1"/>
  <c r="X1230" i="1"/>
  <c r="X1214" i="1"/>
  <c r="X1198" i="1"/>
  <c r="X1182" i="1"/>
  <c r="X1166" i="1"/>
  <c r="X1150" i="1"/>
  <c r="X1118" i="1"/>
  <c r="X1038" i="1"/>
  <c r="X1022" i="1"/>
  <c r="X1006" i="1"/>
  <c r="X990" i="1"/>
  <c r="X974" i="1"/>
  <c r="X958" i="1"/>
  <c r="X926" i="1"/>
  <c r="X910" i="1"/>
  <c r="X2560" i="1"/>
  <c r="X2158" i="1"/>
  <c r="X1949" i="1"/>
  <c r="X1052" i="1"/>
  <c r="X588" i="1"/>
  <c r="X2655" i="1"/>
  <c r="X2365" i="1"/>
  <c r="X2269" i="1"/>
  <c r="X2125" i="1"/>
  <c r="X1804" i="1"/>
  <c r="X1291" i="1"/>
  <c r="X1275" i="1"/>
  <c r="X1259" i="1"/>
  <c r="X1243" i="1"/>
  <c r="X1195" i="1"/>
  <c r="X1979" i="1"/>
  <c r="X1514" i="1"/>
  <c r="X586" i="1"/>
  <c r="X2155" i="1"/>
  <c r="X1481" i="1"/>
  <c r="X2553" i="1"/>
  <c r="X2359" i="1"/>
  <c r="X2744" i="1"/>
  <c r="X2728" i="1"/>
  <c r="X2326" i="1"/>
  <c r="X1573" i="1"/>
  <c r="X1557" i="1"/>
  <c r="X1300" i="1"/>
  <c r="X852" i="1"/>
  <c r="X2919" i="1"/>
  <c r="X1090" i="1"/>
  <c r="X498" i="1"/>
  <c r="X2289" i="1"/>
  <c r="X1792" i="1"/>
  <c r="X1423" i="1"/>
  <c r="X1327" i="1"/>
  <c r="X1215" i="1"/>
  <c r="X2866" i="1"/>
  <c r="X2546" i="1"/>
  <c r="X2224" i="1"/>
  <c r="X2176" i="1"/>
  <c r="X1518" i="1"/>
  <c r="X1502" i="1"/>
  <c r="X1422" i="1"/>
  <c r="X1406" i="1"/>
  <c r="X1262" i="1"/>
  <c r="X1102" i="1"/>
  <c r="X1086" i="1"/>
  <c r="X798" i="1"/>
  <c r="X2704" i="1"/>
  <c r="X2495" i="1"/>
  <c r="X2398" i="1"/>
  <c r="X1581" i="1"/>
  <c r="X1948" i="1"/>
  <c r="X1884" i="1"/>
  <c r="X1660" i="1"/>
  <c r="X1644" i="1"/>
  <c r="X1580" i="1"/>
  <c r="X1419" i="1"/>
  <c r="X843" i="1"/>
  <c r="X2445" i="1"/>
  <c r="X2075" i="1"/>
  <c r="X1210" i="1"/>
  <c r="X1018" i="1"/>
  <c r="X890" i="1"/>
  <c r="X1575" i="1"/>
  <c r="X1559" i="1"/>
  <c r="X1543" i="1"/>
  <c r="X2825" i="1"/>
  <c r="X2537" i="1"/>
  <c r="X2488" i="1"/>
  <c r="X2456" i="1"/>
  <c r="X2856" i="1"/>
  <c r="X2600" i="1"/>
  <c r="X2278" i="1"/>
  <c r="X1973" i="1"/>
  <c r="X1877" i="1"/>
  <c r="X1829" i="1"/>
  <c r="X1188" i="1"/>
  <c r="X916" i="1"/>
  <c r="X2695" i="1"/>
  <c r="X1524" i="1"/>
  <c r="X1331" i="1"/>
  <c r="X1203" i="1"/>
  <c r="X2228" i="1"/>
  <c r="X1555" i="1"/>
  <c r="X1523" i="1"/>
  <c r="X1074" i="1"/>
  <c r="X1026" i="1"/>
  <c r="X704" i="1"/>
  <c r="X688" i="1"/>
  <c r="X672" i="1"/>
  <c r="X656" i="1"/>
  <c r="X640" i="1"/>
  <c r="X624" i="1"/>
  <c r="X608" i="1"/>
  <c r="X592" i="1"/>
  <c r="X576" i="1"/>
  <c r="X560" i="1"/>
  <c r="X544" i="1"/>
  <c r="X528" i="1"/>
  <c r="X512" i="1"/>
  <c r="X480" i="1"/>
  <c r="X464" i="1"/>
  <c r="X448" i="1"/>
  <c r="X432" i="1"/>
  <c r="X416" i="1"/>
  <c r="X400" i="1"/>
  <c r="X384" i="1"/>
  <c r="X368" i="1"/>
  <c r="X352" i="1"/>
  <c r="X336" i="1"/>
  <c r="X320" i="1"/>
  <c r="X304" i="1"/>
  <c r="X288" i="1"/>
  <c r="X272" i="1"/>
  <c r="X256" i="1"/>
  <c r="X240" i="1"/>
  <c r="X224" i="1"/>
  <c r="X208" i="1"/>
  <c r="X1486" i="1"/>
  <c r="X1470" i="1"/>
  <c r="X1134" i="1"/>
  <c r="X1070" i="1"/>
  <c r="X653" i="1"/>
  <c r="X637" i="1"/>
  <c r="X621" i="1"/>
  <c r="X605" i="1"/>
  <c r="X589" i="1"/>
  <c r="X2528" i="1"/>
  <c r="X2366" i="1"/>
  <c r="X684" i="1"/>
  <c r="X2735" i="1"/>
  <c r="X2478" i="1"/>
  <c r="X2333" i="1"/>
  <c r="X2301" i="1"/>
  <c r="X1227" i="1"/>
  <c r="X1179" i="1"/>
  <c r="X1131" i="1"/>
  <c r="X923" i="1"/>
  <c r="X795" i="1"/>
  <c r="X2124" i="1"/>
  <c r="X1867" i="1"/>
  <c r="X1563" i="1"/>
  <c r="X1098" i="1"/>
  <c r="X2219" i="1"/>
  <c r="X2074" i="1"/>
  <c r="X789" i="1"/>
  <c r="X2584" i="1"/>
  <c r="X2775" i="1"/>
  <c r="X2727" i="1"/>
  <c r="X2711" i="1"/>
  <c r="X2325" i="1"/>
  <c r="X2085" i="1"/>
  <c r="X2004" i="1"/>
  <c r="X2340" i="1"/>
  <c r="X1154" i="1"/>
  <c r="X1058" i="1"/>
  <c r="X98" i="1"/>
  <c r="X2177" i="1"/>
  <c r="X1807" i="1"/>
  <c r="X1246" i="1"/>
  <c r="X2512" i="1"/>
  <c r="X2879" i="1"/>
  <c r="X2847" i="1"/>
  <c r="X1548" i="1"/>
  <c r="X2926" i="1"/>
  <c r="X2461" i="1"/>
  <c r="X2429" i="1"/>
  <c r="X2412" i="1"/>
  <c r="X2396" i="1"/>
  <c r="X2364" i="1"/>
  <c r="X2348" i="1"/>
  <c r="X2316" i="1"/>
  <c r="X2284" i="1"/>
  <c r="X2220" i="1"/>
  <c r="X2204" i="1"/>
  <c r="X2188" i="1"/>
  <c r="X2778" i="1"/>
  <c r="X2762" i="1"/>
  <c r="X1911" i="1"/>
  <c r="X1895" i="1"/>
  <c r="X1863" i="1"/>
  <c r="X1847" i="1"/>
  <c r="X1831" i="1"/>
  <c r="X1815" i="1"/>
  <c r="X1799" i="1"/>
  <c r="X1783" i="1"/>
  <c r="X1767" i="1"/>
  <c r="X1751" i="1"/>
  <c r="X1735" i="1"/>
  <c r="X1719" i="1"/>
  <c r="X1703" i="1"/>
  <c r="X1671" i="1"/>
  <c r="X1655" i="1"/>
  <c r="X1639" i="1"/>
  <c r="X2665" i="1"/>
  <c r="X2182" i="1"/>
  <c r="X946" i="1"/>
  <c r="X2353" i="1"/>
  <c r="X1743" i="1"/>
  <c r="X2350" i="1"/>
  <c r="X2238" i="1"/>
  <c r="X2446" i="1"/>
  <c r="X2430" i="1"/>
  <c r="X2349" i="1"/>
  <c r="X2317" i="1"/>
  <c r="X2285" i="1"/>
  <c r="X2253" i="1"/>
  <c r="X2076" i="1"/>
  <c r="X1772" i="1"/>
  <c r="X1628" i="1"/>
  <c r="X1564" i="1"/>
  <c r="X1211" i="1"/>
  <c r="X1147" i="1"/>
  <c r="X1115" i="1"/>
  <c r="X1035" i="1"/>
  <c r="X2379" i="1"/>
  <c r="X1626" i="1"/>
  <c r="X665" i="1"/>
  <c r="X473" i="1"/>
  <c r="X2921" i="1"/>
  <c r="X2521" i="1"/>
  <c r="X2135" i="1"/>
  <c r="X773" i="1"/>
  <c r="X2759" i="1"/>
  <c r="X2309" i="1"/>
  <c r="X2293" i="1"/>
  <c r="X2245" i="1"/>
  <c r="X2165" i="1"/>
  <c r="X1411" i="1"/>
  <c r="X1091" i="1"/>
  <c r="X1667" i="1"/>
  <c r="X192" i="1"/>
  <c r="X176" i="1"/>
  <c r="X2337" i="1"/>
  <c r="X2802" i="1"/>
  <c r="X2558" i="1"/>
  <c r="X2092" i="1"/>
  <c r="X1050" i="1"/>
  <c r="X1706" i="1"/>
  <c r="X2922" i="1"/>
  <c r="X2743" i="1"/>
  <c r="X2551" i="1"/>
  <c r="X2133" i="1"/>
  <c r="X1540" i="1"/>
  <c r="X2886" i="1"/>
  <c r="X2718" i="1"/>
  <c r="X2702" i="1"/>
  <c r="X2686" i="1"/>
  <c r="X2670" i="1"/>
  <c r="X2654" i="1"/>
  <c r="X2638" i="1"/>
  <c r="X2622" i="1"/>
  <c r="X2606" i="1"/>
  <c r="X2590" i="1"/>
  <c r="X2574" i="1"/>
  <c r="X2796" i="1"/>
  <c r="X2780" i="1"/>
  <c r="X2748" i="1"/>
  <c r="X2732" i="1"/>
  <c r="X2716" i="1"/>
  <c r="X2700" i="1"/>
  <c r="X2684" i="1"/>
  <c r="X2668" i="1"/>
  <c r="X2652" i="1"/>
  <c r="X2636" i="1"/>
  <c r="X2620" i="1"/>
  <c r="X2604" i="1"/>
  <c r="X2588" i="1"/>
  <c r="X2572" i="1"/>
  <c r="X2556" i="1"/>
  <c r="X2854" i="1"/>
  <c r="X2582" i="1"/>
  <c r="X2809" i="1"/>
  <c r="X782" i="1"/>
  <c r="X2511" i="1"/>
  <c r="X2462" i="1"/>
  <c r="X1916" i="1"/>
  <c r="X811" i="1"/>
  <c r="X2140" i="1"/>
  <c r="X1466" i="1"/>
  <c r="X2395" i="1"/>
  <c r="X2171" i="1"/>
  <c r="X2042" i="1"/>
  <c r="X1578" i="1"/>
  <c r="X1337" i="1"/>
  <c r="X921" i="1"/>
  <c r="X905" i="1"/>
  <c r="X889" i="1"/>
  <c r="X857" i="1"/>
  <c r="X841" i="1"/>
  <c r="X825" i="1"/>
  <c r="X809" i="1"/>
  <c r="X697" i="1"/>
  <c r="X633" i="1"/>
  <c r="X569" i="1"/>
  <c r="X41" i="1"/>
  <c r="X2540" i="1"/>
  <c r="X2508" i="1"/>
  <c r="X2491" i="1"/>
  <c r="X2459" i="1"/>
  <c r="X2443" i="1"/>
  <c r="X2427" i="1"/>
  <c r="X2410" i="1"/>
  <c r="X2394" i="1"/>
  <c r="X2378" i="1"/>
  <c r="X2330" i="1"/>
  <c r="X2314" i="1"/>
  <c r="X2298" i="1"/>
  <c r="X2282" i="1"/>
  <c r="X2202" i="1"/>
  <c r="X2186" i="1"/>
  <c r="X2170" i="1"/>
  <c r="X2154" i="1"/>
  <c r="X2138" i="1"/>
  <c r="X2122" i="1"/>
  <c r="X2106" i="1"/>
  <c r="X2090" i="1"/>
  <c r="X2073" i="1"/>
  <c r="X2057" i="1"/>
  <c r="X2041" i="1"/>
  <c r="X2025" i="1"/>
  <c r="X2009" i="1"/>
  <c r="X1993" i="1"/>
  <c r="X1977" i="1"/>
  <c r="X1961" i="1"/>
  <c r="X1945" i="1"/>
  <c r="X1929" i="1"/>
  <c r="X1913" i="1"/>
  <c r="X1897" i="1"/>
  <c r="X1881" i="1"/>
  <c r="X1865" i="1"/>
  <c r="X1849" i="1"/>
  <c r="X1833" i="1"/>
  <c r="X1817" i="1"/>
  <c r="X1801" i="1"/>
  <c r="X1785" i="1"/>
  <c r="X1769" i="1"/>
  <c r="X1753" i="1"/>
  <c r="X1737" i="1"/>
  <c r="X1721" i="1"/>
  <c r="X1705" i="1"/>
  <c r="X1689" i="1"/>
  <c r="X1673" i="1"/>
  <c r="X1657" i="1"/>
  <c r="X1641" i="1"/>
  <c r="X1625" i="1"/>
  <c r="X1609" i="1"/>
  <c r="X1593" i="1"/>
  <c r="X1577" i="1"/>
  <c r="X1561" i="1"/>
  <c r="X1545" i="1"/>
  <c r="X1529" i="1"/>
  <c r="X1512" i="1"/>
  <c r="X1496" i="1"/>
  <c r="X1480" i="1"/>
  <c r="X1464" i="1"/>
  <c r="X1448" i="1"/>
  <c r="X1432" i="1"/>
  <c r="X1416" i="1"/>
  <c r="X1400" i="1"/>
  <c r="X1384" i="1"/>
  <c r="X1368" i="1"/>
  <c r="X1352" i="1"/>
  <c r="X1336" i="1"/>
  <c r="X1320" i="1"/>
  <c r="X1304" i="1"/>
  <c r="X1288" i="1"/>
  <c r="X1256" i="1"/>
  <c r="X1240" i="1"/>
  <c r="X1224" i="1"/>
  <c r="X1208" i="1"/>
  <c r="X1192" i="1"/>
  <c r="X1176" i="1"/>
  <c r="X1160" i="1"/>
  <c r="X1128" i="1"/>
  <c r="X1064" i="1"/>
  <c r="X1032" i="1"/>
  <c r="X1016" i="1"/>
  <c r="X984" i="1"/>
  <c r="X968" i="1"/>
  <c r="X952" i="1"/>
  <c r="X290" i="1"/>
  <c r="X2924" i="1"/>
  <c r="X2658" i="1"/>
  <c r="X2642" i="1"/>
  <c r="X2384" i="1"/>
  <c r="X2160" i="1"/>
  <c r="X2144" i="1"/>
  <c r="X2128" i="1"/>
  <c r="X2112" i="1"/>
  <c r="Y878" i="1"/>
  <c r="Y862" i="1"/>
  <c r="Y846" i="1"/>
  <c r="Y446" i="1"/>
  <c r="Y398" i="1"/>
  <c r="Y334" i="1"/>
  <c r="Y318" i="1"/>
  <c r="X286" i="1"/>
  <c r="X270" i="1"/>
  <c r="X254" i="1"/>
  <c r="X238" i="1"/>
  <c r="X222" i="1"/>
  <c r="X206" i="1"/>
  <c r="X190" i="1"/>
  <c r="X174" i="1"/>
  <c r="X158" i="1"/>
  <c r="X142" i="1"/>
  <c r="X126" i="1"/>
  <c r="X110" i="1"/>
  <c r="X94" i="1"/>
  <c r="X78" i="1"/>
  <c r="X62" i="1"/>
  <c r="X46" i="1"/>
  <c r="X30" i="1"/>
  <c r="X14" i="1"/>
  <c r="X2367" i="1"/>
  <c r="X2143" i="1"/>
  <c r="X2111" i="1"/>
  <c r="X2078" i="1"/>
  <c r="X2062" i="1"/>
  <c r="X2046" i="1"/>
  <c r="X2030" i="1"/>
  <c r="X2014" i="1"/>
  <c r="X1998" i="1"/>
  <c r="X1982" i="1"/>
  <c r="X1966" i="1"/>
  <c r="X1854" i="1"/>
  <c r="X1838" i="1"/>
  <c r="X1822" i="1"/>
  <c r="X1806" i="1"/>
  <c r="X1790" i="1"/>
  <c r="X1774" i="1"/>
  <c r="X1758" i="1"/>
  <c r="X1742" i="1"/>
  <c r="X1726" i="1"/>
  <c r="X1710" i="1"/>
  <c r="X1694" i="1"/>
  <c r="X1678" i="1"/>
  <c r="X1662" i="1"/>
  <c r="X1646" i="1"/>
  <c r="X1630" i="1"/>
  <c r="X1614" i="1"/>
  <c r="X1598" i="1"/>
  <c r="X1582" i="1"/>
  <c r="X1566" i="1"/>
  <c r="X1550" i="1"/>
  <c r="X1517" i="1"/>
  <c r="X1501" i="1"/>
  <c r="X1485" i="1"/>
  <c r="X1469" i="1"/>
  <c r="X1453" i="1"/>
  <c r="X1437" i="1"/>
  <c r="X1421" i="1"/>
  <c r="X1405" i="1"/>
  <c r="X1389" i="1"/>
  <c r="X1373" i="1"/>
  <c r="X1357" i="1"/>
  <c r="X1341" i="1"/>
  <c r="X1325" i="1"/>
  <c r="X1309" i="1"/>
  <c r="X1293" i="1"/>
  <c r="X1277" i="1"/>
  <c r="X1261" i="1"/>
  <c r="X1245" i="1"/>
  <c r="X1229" i="1"/>
  <c r="X1213" i="1"/>
  <c r="X1197" i="1"/>
  <c r="X1181" i="1"/>
  <c r="X1165" i="1"/>
  <c r="X1101" i="1"/>
  <c r="X1069" i="1"/>
  <c r="X1053" i="1"/>
  <c r="X1037" i="1"/>
  <c r="X1005" i="1"/>
  <c r="X989" i="1"/>
  <c r="X973" i="1"/>
  <c r="X957" i="1"/>
  <c r="X941" i="1"/>
  <c r="X925" i="1"/>
  <c r="X909" i="1"/>
  <c r="X893" i="1"/>
  <c r="X877" i="1"/>
  <c r="X861" i="1"/>
  <c r="X845" i="1"/>
  <c r="X829" i="1"/>
  <c r="X813" i="1"/>
  <c r="X797" i="1"/>
  <c r="X733" i="1"/>
  <c r="Y2736" i="1"/>
  <c r="Y2688" i="1"/>
  <c r="X2302" i="1"/>
  <c r="X2222" i="1"/>
  <c r="Y2094" i="1"/>
  <c r="Y2045" i="1"/>
  <c r="Y1981" i="1"/>
  <c r="Y1885" i="1"/>
  <c r="Y1677" i="1"/>
  <c r="Y1629" i="1"/>
  <c r="Y1468" i="1"/>
  <c r="Y1436" i="1"/>
  <c r="Y1308" i="1"/>
  <c r="X1068" i="1"/>
  <c r="Y828" i="1"/>
  <c r="X796" i="1"/>
  <c r="Y780" i="1"/>
  <c r="Y748" i="1"/>
  <c r="Y668" i="1"/>
  <c r="Y652" i="1"/>
  <c r="Y604" i="1"/>
  <c r="Y2767" i="1"/>
  <c r="Y2575" i="1"/>
  <c r="X2413" i="1"/>
  <c r="Y2189" i="1"/>
  <c r="Y2157" i="1"/>
  <c r="Y2093" i="1"/>
  <c r="Y2060" i="1"/>
  <c r="Y1932" i="1"/>
  <c r="Y1868" i="1"/>
  <c r="Y1788" i="1"/>
  <c r="Y1756" i="1"/>
  <c r="Y1515" i="1"/>
  <c r="Y1483" i="1"/>
  <c r="Y1339" i="1"/>
  <c r="Y1083" i="1"/>
  <c r="Y971" i="1"/>
  <c r="Y731" i="1"/>
  <c r="Y475" i="1"/>
  <c r="Y443" i="1"/>
  <c r="Y395" i="1"/>
  <c r="Y379" i="1"/>
  <c r="Y315" i="1"/>
  <c r="Y283" i="1"/>
  <c r="Y267" i="1"/>
  <c r="Y251" i="1"/>
  <c r="Y219" i="1"/>
  <c r="Y203" i="1"/>
  <c r="Y187" i="1"/>
  <c r="Y123" i="1"/>
  <c r="Y107" i="1"/>
  <c r="Y75" i="1"/>
  <c r="X2252" i="1"/>
  <c r="X2108" i="1"/>
  <c r="X1963" i="1"/>
  <c r="X1947" i="1"/>
  <c r="X1290" i="1"/>
  <c r="X1194" i="1"/>
  <c r="X1162" i="1"/>
  <c r="X1146" i="1"/>
  <c r="X1066" i="1"/>
  <c r="X1034" i="1"/>
  <c r="X1002" i="1"/>
  <c r="X794" i="1"/>
  <c r="X2347" i="1"/>
  <c r="X2299" i="1"/>
  <c r="X2283" i="1"/>
  <c r="X2267" i="1"/>
  <c r="X2235" i="1"/>
  <c r="X2203" i="1"/>
  <c r="X2139" i="1"/>
  <c r="X2123" i="1"/>
  <c r="Y2058" i="1"/>
  <c r="Y2010" i="1"/>
  <c r="Y1978" i="1"/>
  <c r="X1834" i="1"/>
  <c r="Y1786" i="1"/>
  <c r="Y1770" i="1"/>
  <c r="Y1754" i="1"/>
  <c r="Y1497" i="1"/>
  <c r="Y1353" i="1"/>
  <c r="Y1257" i="1"/>
  <c r="X1193" i="1"/>
  <c r="X1129" i="1"/>
  <c r="X1033" i="1"/>
  <c r="X1001" i="1"/>
  <c r="X793" i="1"/>
  <c r="X761" i="1"/>
  <c r="X745" i="1"/>
  <c r="Y585" i="1"/>
  <c r="X537" i="1"/>
  <c r="X521" i="1"/>
  <c r="Y489" i="1"/>
  <c r="X2828" i="1"/>
  <c r="X2475" i="1"/>
  <c r="X2362" i="1"/>
  <c r="X2346" i="1"/>
  <c r="X2266" i="1"/>
  <c r="X2250" i="1"/>
  <c r="X2234" i="1"/>
  <c r="X1272" i="1"/>
  <c r="X1144" i="1"/>
  <c r="X1112" i="1"/>
  <c r="X1096" i="1"/>
  <c r="X1080" i="1"/>
  <c r="X1048" i="1"/>
  <c r="X1000" i="1"/>
  <c r="X935" i="1"/>
  <c r="X919" i="1"/>
  <c r="X903" i="1"/>
  <c r="X887" i="1"/>
  <c r="X871" i="1"/>
  <c r="X855" i="1"/>
  <c r="X839" i="1"/>
  <c r="X823" i="1"/>
  <c r="X807" i="1"/>
  <c r="X791" i="1"/>
  <c r="X775" i="1"/>
  <c r="X759" i="1"/>
  <c r="X743" i="1"/>
  <c r="X727" i="1"/>
  <c r="X711" i="1"/>
  <c r="X695" i="1"/>
  <c r="X679" i="1"/>
  <c r="X663" i="1"/>
  <c r="X647" i="1"/>
  <c r="X631" i="1"/>
  <c r="X615" i="1"/>
  <c r="X599" i="1"/>
  <c r="X583" i="1"/>
  <c r="X567" i="1"/>
  <c r="X551" i="1"/>
  <c r="X535" i="1"/>
  <c r="X519" i="1"/>
  <c r="X487" i="1"/>
  <c r="X471" i="1"/>
  <c r="X455" i="1"/>
  <c r="X439" i="1"/>
  <c r="X423" i="1"/>
  <c r="X407" i="1"/>
  <c r="X391" i="1"/>
  <c r="X375" i="1"/>
  <c r="X359" i="1"/>
  <c r="X343" i="1"/>
  <c r="X327" i="1"/>
  <c r="X311" i="1"/>
  <c r="X295" i="1"/>
  <c r="X279" i="1"/>
  <c r="X263" i="1"/>
  <c r="X247" i="1"/>
  <c r="X231" i="1"/>
  <c r="X215" i="1"/>
  <c r="X199" i="1"/>
  <c r="X183" i="1"/>
  <c r="X167" i="1"/>
  <c r="X151" i="1"/>
  <c r="X135" i="1"/>
  <c r="X119" i="1"/>
  <c r="X103" i="1"/>
  <c r="X87" i="1"/>
  <c r="X71" i="1"/>
  <c r="X55" i="1"/>
  <c r="X39" i="1"/>
  <c r="X2906" i="1"/>
  <c r="X2874" i="1"/>
  <c r="X2842" i="1"/>
  <c r="X2826" i="1"/>
  <c r="X2810" i="1"/>
  <c r="X2794" i="1"/>
  <c r="X2746" i="1"/>
  <c r="X2730" i="1"/>
  <c r="X2714" i="1"/>
  <c r="X2698" i="1"/>
  <c r="X2682" i="1"/>
  <c r="X2666" i="1"/>
  <c r="X2650" i="1"/>
  <c r="X2634" i="1"/>
  <c r="X2618" i="1"/>
  <c r="X2602" i="1"/>
  <c r="X2586" i="1"/>
  <c r="X2570" i="1"/>
  <c r="X2538" i="1"/>
  <c r="X2506" i="1"/>
  <c r="X2489" i="1"/>
  <c r="X2473" i="1"/>
  <c r="X2457" i="1"/>
  <c r="X2441" i="1"/>
  <c r="X2425" i="1"/>
  <c r="X2408" i="1"/>
  <c r="X2392" i="1"/>
  <c r="X2376" i="1"/>
  <c r="X2360" i="1"/>
  <c r="X2328" i="1"/>
  <c r="X2296" i="1"/>
  <c r="X2280" i="1"/>
  <c r="X2264" i="1"/>
  <c r="X2248" i="1"/>
  <c r="X2232" i="1"/>
  <c r="X2200" i="1"/>
  <c r="X2184" i="1"/>
  <c r="X2136" i="1"/>
  <c r="X2120" i="1"/>
  <c r="X2104" i="1"/>
  <c r="X2088" i="1"/>
  <c r="X2071" i="1"/>
  <c r="X2055" i="1"/>
  <c r="X2039" i="1"/>
  <c r="X2023" i="1"/>
  <c r="X2007" i="1"/>
  <c r="X1991" i="1"/>
  <c r="X1975" i="1"/>
  <c r="X1959" i="1"/>
  <c r="X1943" i="1"/>
  <c r="X1927" i="1"/>
  <c r="X1527" i="1"/>
  <c r="X1510" i="1"/>
  <c r="X1478" i="1"/>
  <c r="X1462" i="1"/>
  <c r="X1446" i="1"/>
  <c r="X1430" i="1"/>
  <c r="X1414" i="1"/>
  <c r="X1382" i="1"/>
  <c r="X1366" i="1"/>
  <c r="X1350" i="1"/>
  <c r="X1334" i="1"/>
  <c r="X1318" i="1"/>
  <c r="X1302" i="1"/>
  <c r="X1286" i="1"/>
  <c r="X1270" i="1"/>
  <c r="X1254" i="1"/>
  <c r="X1238" i="1"/>
  <c r="X1222" i="1"/>
  <c r="X1206" i="1"/>
  <c r="X1190" i="1"/>
  <c r="X1174" i="1"/>
  <c r="X1158" i="1"/>
  <c r="X1142" i="1"/>
  <c r="X1126" i="1"/>
  <c r="X1110" i="1"/>
  <c r="X1094" i="1"/>
  <c r="X1078" i="1"/>
  <c r="X1062" i="1"/>
  <c r="X1046" i="1"/>
  <c r="X1030" i="1"/>
  <c r="Y2681" i="1"/>
  <c r="Y2633" i="1"/>
  <c r="Y2601" i="1"/>
  <c r="X2472" i="1"/>
  <c r="Y2440" i="1"/>
  <c r="Y2375" i="1"/>
  <c r="Y2279" i="1"/>
  <c r="Y2247" i="1"/>
  <c r="Y2231" i="1"/>
  <c r="Y2199" i="1"/>
  <c r="Y933" i="1"/>
  <c r="Y757" i="1"/>
  <c r="Y677" i="1"/>
  <c r="X645" i="1"/>
  <c r="Y581" i="1"/>
  <c r="Y549" i="1"/>
  <c r="Y469" i="1"/>
  <c r="Y2760" i="1"/>
  <c r="Y2664" i="1"/>
  <c r="Y2648" i="1"/>
  <c r="Y2632" i="1"/>
  <c r="Y2616" i="1"/>
  <c r="X2310" i="1"/>
  <c r="X2214" i="1"/>
  <c r="Y2037" i="1"/>
  <c r="Y1989" i="1"/>
  <c r="Y1925" i="1"/>
  <c r="Y1909" i="1"/>
  <c r="Y1861" i="1"/>
  <c r="X1813" i="1"/>
  <c r="Y1733" i="1"/>
  <c r="Y1637" i="1"/>
  <c r="Y1396" i="1"/>
  <c r="Y1364" i="1"/>
  <c r="Y1348" i="1"/>
  <c r="Y1220" i="1"/>
  <c r="X1140" i="1"/>
  <c r="X1108" i="1"/>
  <c r="X1076" i="1"/>
  <c r="Y1012" i="1"/>
  <c r="Y980" i="1"/>
  <c r="X900" i="1"/>
  <c r="Y836" i="1"/>
  <c r="X772" i="1"/>
  <c r="Y756" i="1"/>
  <c r="Y564" i="1"/>
  <c r="Y500" i="1"/>
  <c r="Y404" i="1"/>
  <c r="Y388" i="1"/>
  <c r="Y372" i="1"/>
  <c r="Y356" i="1"/>
  <c r="Y340" i="1"/>
  <c r="Y292" i="1"/>
  <c r="Y2679" i="1"/>
  <c r="Y2663" i="1"/>
  <c r="Y2631" i="1"/>
  <c r="X2599" i="1"/>
  <c r="X2535" i="1"/>
  <c r="X2519" i="1"/>
  <c r="X2502" i="1"/>
  <c r="X2277" i="1"/>
  <c r="Y2117" i="1"/>
  <c r="Y2068" i="1"/>
  <c r="Y1972" i="1"/>
  <c r="Y1956" i="1"/>
  <c r="Y1796" i="1"/>
  <c r="Y1780" i="1"/>
  <c r="Y1668" i="1"/>
  <c r="X1652" i="1"/>
  <c r="Y1636" i="1"/>
  <c r="Y1507" i="1"/>
  <c r="Y1475" i="1"/>
  <c r="Y1347" i="1"/>
  <c r="X1315" i="1"/>
  <c r="Y1283" i="1"/>
  <c r="X1123" i="1"/>
  <c r="X2566" i="1"/>
  <c r="X2534" i="1"/>
  <c r="X2518" i="1"/>
  <c r="X2180" i="1"/>
  <c r="X2164" i="1"/>
  <c r="X2116" i="1"/>
  <c r="X1635" i="1"/>
  <c r="Y1234" i="1"/>
  <c r="Y1218" i="1"/>
  <c r="X1138" i="1"/>
  <c r="Y818" i="1"/>
  <c r="X754" i="1"/>
  <c r="Y738" i="1"/>
  <c r="Y658" i="1"/>
  <c r="Y626" i="1"/>
  <c r="Y610" i="1"/>
  <c r="X578" i="1"/>
  <c r="X514" i="1"/>
  <c r="Y434" i="1"/>
  <c r="Y418" i="1"/>
  <c r="Y386" i="1"/>
  <c r="Y370" i="1"/>
  <c r="Y354" i="1"/>
  <c r="Y338" i="1"/>
  <c r="Y178" i="1"/>
  <c r="Y146" i="1"/>
  <c r="Y130" i="1"/>
  <c r="Y114" i="1"/>
  <c r="Y66" i="1"/>
  <c r="Y50" i="1"/>
  <c r="X2591" i="1"/>
  <c r="X2221" i="1"/>
  <c r="X2858" i="1"/>
  <c r="X2168" i="1"/>
  <c r="X1687" i="1"/>
  <c r="X1014" i="1"/>
  <c r="X998" i="1"/>
  <c r="X982" i="1"/>
  <c r="X966" i="1"/>
  <c r="X950" i="1"/>
  <c r="X2167" i="1"/>
  <c r="X293" i="1"/>
  <c r="X2390" i="1"/>
  <c r="X2374" i="1"/>
  <c r="X2294" i="1"/>
  <c r="X2262" i="1"/>
  <c r="X2166" i="1"/>
  <c r="X2118" i="1"/>
  <c r="X1284" i="1"/>
  <c r="X1028" i="1"/>
  <c r="X260" i="1"/>
  <c r="X244" i="1"/>
  <c r="X228" i="1"/>
  <c r="X212" i="1"/>
  <c r="X196" i="1"/>
  <c r="X180" i="1"/>
  <c r="X164" i="1"/>
  <c r="X148" i="1"/>
  <c r="X132" i="1"/>
  <c r="X116" i="1"/>
  <c r="X100" i="1"/>
  <c r="X84" i="1"/>
  <c r="X68" i="1"/>
  <c r="X52" i="1"/>
  <c r="X36" i="1"/>
  <c r="X20" i="1"/>
  <c r="X4" i="1"/>
  <c r="X2229" i="1"/>
  <c r="X2213" i="1"/>
  <c r="X2197" i="1"/>
  <c r="X2181" i="1"/>
  <c r="X2149" i="1"/>
  <c r="X1027" i="1"/>
  <c r="X995" i="1"/>
  <c r="X979" i="1"/>
  <c r="X963" i="1"/>
  <c r="X931" i="1"/>
  <c r="X915" i="1"/>
  <c r="X899" i="1"/>
  <c r="X867" i="1"/>
  <c r="X851" i="1"/>
  <c r="X835" i="1"/>
  <c r="X819" i="1"/>
  <c r="X803" i="1"/>
  <c r="X771" i="1"/>
  <c r="X739" i="1"/>
  <c r="X723" i="1"/>
  <c r="X707" i="1"/>
  <c r="X691" i="1"/>
  <c r="X675" i="1"/>
  <c r="X659" i="1"/>
  <c r="X643" i="1"/>
  <c r="X627" i="1"/>
  <c r="X611" i="1"/>
  <c r="X595" i="1"/>
  <c r="X579" i="1"/>
  <c r="X563" i="1"/>
  <c r="X515" i="1"/>
  <c r="X499" i="1"/>
  <c r="X483" i="1"/>
  <c r="X467" i="1"/>
  <c r="X451" i="1"/>
  <c r="X435" i="1"/>
  <c r="X419" i="1"/>
  <c r="X403" i="1"/>
  <c r="X387" i="1"/>
  <c r="X371" i="1"/>
  <c r="X355" i="1"/>
  <c r="X339" i="1"/>
  <c r="X323" i="1"/>
  <c r="X307" i="1"/>
  <c r="X291" i="1"/>
  <c r="X275" i="1"/>
  <c r="X259" i="1"/>
  <c r="X243" i="1"/>
  <c r="X227" i="1"/>
  <c r="X2614" i="1"/>
  <c r="X2598" i="1"/>
  <c r="X34" i="1"/>
  <c r="X944" i="1"/>
  <c r="X928" i="1"/>
  <c r="X912" i="1"/>
  <c r="X896" i="1"/>
  <c r="X880" i="1"/>
  <c r="X864" i="1"/>
  <c r="X848" i="1"/>
  <c r="X832" i="1"/>
  <c r="X816" i="1"/>
  <c r="X800" i="1"/>
  <c r="X784" i="1"/>
  <c r="X768" i="1"/>
  <c r="X752" i="1"/>
  <c r="X736" i="1"/>
  <c r="X720" i="1"/>
  <c r="X496" i="1"/>
  <c r="X160" i="1"/>
  <c r="X144" i="1"/>
  <c r="X128" i="1"/>
  <c r="X112" i="1"/>
  <c r="X96" i="1"/>
  <c r="X80" i="1"/>
  <c r="X64" i="1"/>
  <c r="X48" i="1"/>
  <c r="X32" i="1"/>
  <c r="X16" i="1"/>
  <c r="X2899" i="1"/>
  <c r="X2883" i="1"/>
  <c r="X2867" i="1"/>
  <c r="X2851" i="1"/>
  <c r="X2835" i="1"/>
  <c r="X2819" i="1"/>
  <c r="X2803" i="1"/>
  <c r="X2787" i="1"/>
  <c r="X2755" i="1"/>
  <c r="X2739" i="1"/>
  <c r="X2723" i="1"/>
  <c r="X2707" i="1"/>
  <c r="X2691" i="1"/>
  <c r="X2675" i="1"/>
  <c r="X2659" i="1"/>
  <c r="X2643" i="1"/>
  <c r="X2627" i="1"/>
  <c r="X2611" i="1"/>
  <c r="X2579" i="1"/>
  <c r="X2563" i="1"/>
  <c r="X2547" i="1"/>
  <c r="X2531" i="1"/>
  <c r="X2515" i="1"/>
  <c r="X2498" i="1"/>
  <c r="X2482" i="1"/>
  <c r="X2466" i="1"/>
  <c r="X2450" i="1"/>
  <c r="X2434" i="1"/>
  <c r="X2417" i="1"/>
  <c r="X2401" i="1"/>
  <c r="X2385" i="1"/>
  <c r="X2321" i="1"/>
  <c r="X2305" i="1"/>
  <c r="X2273" i="1"/>
  <c r="X2257" i="1"/>
  <c r="X2161" i="1"/>
  <c r="X2000" i="1"/>
  <c r="X2905" i="1"/>
  <c r="X2706" i="1"/>
  <c r="X2368" i="1"/>
  <c r="X2352" i="1"/>
  <c r="X2336" i="1"/>
  <c r="X2320" i="1"/>
  <c r="X2304" i="1"/>
  <c r="X2288" i="1"/>
  <c r="X2272" i="1"/>
  <c r="X2256" i="1"/>
  <c r="X1326" i="1"/>
  <c r="X2913" i="1"/>
  <c r="X2127" i="1"/>
  <c r="X2095" i="1"/>
  <c r="X1534" i="1"/>
  <c r="X1149" i="1"/>
  <c r="X1133" i="1"/>
  <c r="X1117" i="1"/>
  <c r="X557" i="1"/>
  <c r="X509" i="1"/>
  <c r="X493" i="1"/>
  <c r="X477" i="1"/>
  <c r="X461" i="1"/>
  <c r="X445" i="1"/>
  <c r="X429" i="1"/>
  <c r="X413" i="1"/>
  <c r="X397" i="1"/>
  <c r="X381" i="1"/>
  <c r="X365" i="1"/>
  <c r="X349" i="1"/>
  <c r="X333" i="1"/>
  <c r="X317" i="1"/>
  <c r="X301" i="1"/>
  <c r="X285" i="1"/>
  <c r="X269" i="1"/>
  <c r="X253" i="1"/>
  <c r="X237" i="1"/>
  <c r="X221" i="1"/>
  <c r="X205" i="1"/>
  <c r="X189" i="1"/>
  <c r="X173" i="1"/>
  <c r="X157" i="1"/>
  <c r="X141" i="1"/>
  <c r="X125" i="1"/>
  <c r="X109" i="1"/>
  <c r="X93" i="1"/>
  <c r="X77" i="1"/>
  <c r="X61" i="1"/>
  <c r="X45" i="1"/>
  <c r="X2936" i="1"/>
  <c r="X2920" i="1"/>
  <c r="X2928" i="1"/>
  <c r="X2912" i="1"/>
  <c r="X2896" i="1"/>
  <c r="X2270" i="1"/>
  <c r="X1645" i="1"/>
  <c r="X1036" i="1"/>
  <c r="X1020" i="1"/>
  <c r="X972" i="1"/>
  <c r="X956" i="1"/>
  <c r="X940" i="1"/>
  <c r="X924" i="1"/>
  <c r="X908" i="1"/>
  <c r="X892" i="1"/>
  <c r="X572" i="1"/>
  <c r="X556" i="1"/>
  <c r="X540" i="1"/>
  <c r="X524" i="1"/>
  <c r="X508" i="1"/>
  <c r="X492" i="1"/>
  <c r="X476" i="1"/>
  <c r="X460" i="1"/>
  <c r="X444" i="1"/>
  <c r="X428" i="1"/>
  <c r="X412" i="1"/>
  <c r="X396" i="1"/>
  <c r="X380" i="1"/>
  <c r="X364" i="1"/>
  <c r="X348" i="1"/>
  <c r="X332" i="1"/>
  <c r="X316" i="1"/>
  <c r="X300" i="1"/>
  <c r="X284" i="1"/>
  <c r="X268" i="1"/>
  <c r="X252" i="1"/>
  <c r="X236" i="1"/>
  <c r="X220" i="1"/>
  <c r="X204" i="1"/>
  <c r="X188" i="1"/>
  <c r="X172" i="1"/>
  <c r="X156" i="1"/>
  <c r="X140" i="1"/>
  <c r="X124" i="1"/>
  <c r="X108" i="1"/>
  <c r="X92" i="1"/>
  <c r="X76" i="1"/>
  <c r="X2595" i="1"/>
  <c r="X1103" i="1"/>
  <c r="X781" i="1"/>
  <c r="X749" i="1"/>
  <c r="X1003" i="1"/>
  <c r="X907" i="1"/>
  <c r="X2268" i="1"/>
  <c r="X666" i="1"/>
  <c r="X2554" i="1"/>
  <c r="X1398" i="1"/>
  <c r="X2770" i="1"/>
  <c r="X2840" i="1"/>
  <c r="X2053" i="1"/>
  <c r="X2864" i="1"/>
  <c r="X2863" i="1"/>
  <c r="X2764" i="1"/>
  <c r="X2902" i="1"/>
  <c r="X1298" i="1"/>
  <c r="X850" i="1"/>
  <c r="X242" i="1"/>
  <c r="X18" i="1"/>
  <c r="X2771" i="1"/>
  <c r="X2901" i="1"/>
  <c r="X2885" i="1"/>
  <c r="X2869" i="1"/>
  <c r="X2853" i="1"/>
  <c r="X2837" i="1"/>
  <c r="X2821" i="1"/>
  <c r="X2805" i="1"/>
  <c r="X2789" i="1"/>
  <c r="X2773" i="1"/>
  <c r="X2757" i="1"/>
  <c r="X2741" i="1"/>
  <c r="X2725" i="1"/>
  <c r="X2709" i="1"/>
  <c r="X2693" i="1"/>
  <c r="X2677" i="1"/>
  <c r="X2661" i="1"/>
  <c r="X2645" i="1"/>
  <c r="X2629" i="1"/>
  <c r="X2613" i="1"/>
  <c r="X2597" i="1"/>
  <c r="X2581" i="1"/>
  <c r="X2565" i="1"/>
  <c r="X2533" i="1"/>
  <c r="X2517" i="1"/>
  <c r="X2500" i="1"/>
  <c r="X2484" i="1"/>
  <c r="X2468" i="1"/>
  <c r="X2452" i="1"/>
  <c r="X2436" i="1"/>
  <c r="X2419" i="1"/>
  <c r="X2403" i="1"/>
  <c r="X2925" i="1"/>
  <c r="X2909" i="1"/>
  <c r="X2893" i="1"/>
  <c r="X2877" i="1"/>
  <c r="X2861" i="1"/>
  <c r="X2845" i="1"/>
  <c r="X2829" i="1"/>
  <c r="X2813" i="1"/>
  <c r="X2797" i="1"/>
  <c r="X2781" i="1"/>
  <c r="X2765" i="1"/>
  <c r="X2749" i="1"/>
  <c r="X2733" i="1"/>
  <c r="X2717" i="1"/>
  <c r="X2701" i="1"/>
  <c r="X2685" i="1"/>
  <c r="X2669" i="1"/>
  <c r="X2653" i="1"/>
  <c r="X2637" i="1"/>
  <c r="X2621" i="1"/>
  <c r="X2605" i="1"/>
  <c r="X2589" i="1"/>
  <c r="X2573" i="1"/>
  <c r="X2541" i="1"/>
  <c r="X2525" i="1"/>
  <c r="X2509" i="1"/>
  <c r="X2492" i="1"/>
  <c r="X2476" i="1"/>
  <c r="X2460" i="1"/>
  <c r="X2444" i="1"/>
  <c r="X2428" i="1"/>
  <c r="X2411" i="1"/>
  <c r="X2522" i="1"/>
  <c r="X2552" i="1"/>
  <c r="X2536" i="1"/>
  <c r="X2520" i="1"/>
  <c r="X2503" i="1"/>
  <c r="X2487" i="1"/>
  <c r="X2471" i="1"/>
  <c r="X2455" i="1"/>
  <c r="X2439" i="1"/>
  <c r="X2423" i="1"/>
  <c r="X2406" i="1"/>
  <c r="X2646" i="1"/>
  <c r="X2890" i="1"/>
  <c r="X2387" i="1"/>
  <c r="X2371" i="1"/>
  <c r="X2339" i="1"/>
  <c r="X2323" i="1"/>
  <c r="X2307" i="1"/>
  <c r="X2291" i="1"/>
  <c r="X2275" i="1"/>
  <c r="X2259" i="1"/>
  <c r="X2243" i="1"/>
  <c r="X2227" i="1"/>
  <c r="X2211" i="1"/>
  <c r="X2179" i="1"/>
  <c r="X2163" i="1"/>
  <c r="X2147" i="1"/>
  <c r="X2131" i="1"/>
  <c r="X2115" i="1"/>
  <c r="X2099" i="1"/>
  <c r="X2082" i="1"/>
  <c r="X2066" i="1"/>
  <c r="X2050" i="1"/>
  <c r="X2034" i="1"/>
  <c r="X2018" i="1"/>
  <c r="X2002" i="1"/>
  <c r="X1986" i="1"/>
  <c r="X1970" i="1"/>
  <c r="X1954" i="1"/>
  <c r="X1938" i="1"/>
  <c r="X1922" i="1"/>
  <c r="X1906" i="1"/>
  <c r="X1890" i="1"/>
  <c r="X1874" i="1"/>
  <c r="X1858" i="1"/>
  <c r="X1842" i="1"/>
  <c r="X1826" i="1"/>
  <c r="X1810" i="1"/>
  <c r="X1794" i="1"/>
  <c r="X1778" i="1"/>
  <c r="X1762" i="1"/>
  <c r="X1746" i="1"/>
  <c r="X1730" i="1"/>
  <c r="X1714" i="1"/>
  <c r="X1698" i="1"/>
  <c r="X1682" i="1"/>
  <c r="X1666" i="1"/>
  <c r="X1650" i="1"/>
  <c r="X1634" i="1"/>
  <c r="X1618" i="1"/>
  <c r="X1602" i="1"/>
  <c r="X1586" i="1"/>
  <c r="X1570" i="1"/>
  <c r="X1554" i="1"/>
  <c r="X1538" i="1"/>
  <c r="X1522" i="1"/>
  <c r="X1489" i="1"/>
  <c r="X1473" i="1"/>
  <c r="X1457" i="1"/>
  <c r="X1441" i="1"/>
  <c r="X1425" i="1"/>
  <c r="X1409" i="1"/>
  <c r="X1393" i="1"/>
  <c r="X1377" i="1"/>
  <c r="X1361" i="1"/>
  <c r="X1345" i="1"/>
  <c r="X1329" i="1"/>
  <c r="X1313" i="1"/>
  <c r="X1297" i="1"/>
  <c r="X1281" i="1"/>
  <c r="X1265" i="1"/>
  <c r="X1249" i="1"/>
  <c r="X1233" i="1"/>
  <c r="X1217" i="1"/>
  <c r="X1201" i="1"/>
  <c r="X1185" i="1"/>
  <c r="X1169" i="1"/>
  <c r="X1153" i="1"/>
  <c r="X1137" i="1"/>
  <c r="X1121" i="1"/>
  <c r="X1105" i="1"/>
  <c r="X1089" i="1"/>
  <c r="X1057" i="1"/>
  <c r="X1025" i="1"/>
  <c r="X1009" i="1"/>
  <c r="X993" i="1"/>
  <c r="X977" i="1"/>
  <c r="X961" i="1"/>
  <c r="X1872" i="1"/>
  <c r="X1856" i="1"/>
  <c r="X1840" i="1"/>
  <c r="X1824" i="1"/>
  <c r="X1808" i="1"/>
  <c r="X1871" i="1"/>
  <c r="X1054" i="1"/>
  <c r="X942" i="1"/>
  <c r="X1950" i="1"/>
  <c r="X1934" i="1"/>
  <c r="X1918" i="1"/>
  <c r="X1902" i="1"/>
  <c r="X1886" i="1"/>
  <c r="X1870" i="1"/>
  <c r="X525" i="1"/>
  <c r="X1805" i="1"/>
  <c r="X1789" i="1"/>
  <c r="X1741" i="1"/>
  <c r="X988" i="1"/>
  <c r="X1836" i="1"/>
  <c r="X1820" i="1"/>
  <c r="X1532" i="1"/>
  <c r="X987" i="1"/>
  <c r="X667" i="1"/>
  <c r="X587" i="1"/>
  <c r="X1851" i="1"/>
  <c r="X1835" i="1"/>
  <c r="X1338" i="1"/>
  <c r="X986" i="1"/>
  <c r="X746" i="1"/>
  <c r="X506" i="1"/>
  <c r="X490" i="1"/>
  <c r="X2315" i="1"/>
  <c r="X2107" i="1"/>
  <c r="X2091" i="1"/>
  <c r="X1962" i="1"/>
  <c r="X1818" i="1"/>
  <c r="X1802" i="1"/>
  <c r="X1594" i="1"/>
  <c r="X1562" i="1"/>
  <c r="X1513" i="1"/>
  <c r="X1465" i="1"/>
  <c r="X1225" i="1"/>
  <c r="X1113" i="1"/>
  <c r="X1097" i="1"/>
  <c r="X985" i="1"/>
  <c r="X873" i="1"/>
  <c r="X729" i="1"/>
  <c r="X617" i="1"/>
  <c r="X601" i="1"/>
  <c r="X553" i="1"/>
  <c r="X505" i="1"/>
  <c r="X25" i="1"/>
  <c r="X503" i="1"/>
  <c r="X2344" i="1"/>
  <c r="X1879" i="1"/>
  <c r="X565" i="1"/>
  <c r="X2069" i="1"/>
  <c r="X1797" i="1"/>
  <c r="X1781" i="1"/>
  <c r="X2261" i="1"/>
  <c r="X1828" i="1"/>
  <c r="X1812" i="1"/>
  <c r="X1139" i="1"/>
  <c r="X1011" i="1"/>
  <c r="X755" i="1"/>
  <c r="X2914" i="1"/>
  <c r="X2544" i="1"/>
  <c r="X2286" i="1"/>
  <c r="X2254" i="1"/>
  <c r="X2206" i="1"/>
  <c r="X2174" i="1"/>
  <c r="X2142" i="1"/>
  <c r="X2110" i="1"/>
  <c r="X1597" i="1"/>
  <c r="X2734" i="1"/>
  <c r="X2542" i="1"/>
  <c r="X2380" i="1"/>
  <c r="X2332" i="1"/>
  <c r="X2300" i="1"/>
  <c r="X2236" i="1"/>
  <c r="X2156" i="1"/>
  <c r="X2027" i="1"/>
  <c r="X1402" i="1"/>
  <c r="X2784" i="1"/>
  <c r="X2557" i="1"/>
  <c r="X2331" i="1"/>
  <c r="X2251" i="1"/>
  <c r="X2187" i="1"/>
  <c r="X2908" i="1"/>
  <c r="X2524" i="1"/>
  <c r="X2218" i="1"/>
  <c r="X2880" i="1"/>
  <c r="X2923" i="1"/>
  <c r="X2907" i="1"/>
  <c r="X2891" i="1"/>
  <c r="X2875" i="1"/>
  <c r="X2859" i="1"/>
  <c r="X2843" i="1"/>
  <c r="X2827" i="1"/>
  <c r="X2811" i="1"/>
  <c r="X2795" i="1"/>
  <c r="X2779" i="1"/>
  <c r="X2763" i="1"/>
  <c r="X2747" i="1"/>
  <c r="X2731" i="1"/>
  <c r="X2715" i="1"/>
  <c r="X2699" i="1"/>
  <c r="X2683" i="1"/>
  <c r="X2667" i="1"/>
  <c r="X2651" i="1"/>
  <c r="X2635" i="1"/>
  <c r="X2619" i="1"/>
  <c r="X2603" i="1"/>
  <c r="X2587" i="1"/>
  <c r="X2571" i="1"/>
  <c r="X2555" i="1"/>
  <c r="X2539" i="1"/>
  <c r="X2523" i="1"/>
  <c r="X2507" i="1"/>
  <c r="X2490" i="1"/>
  <c r="X2474" i="1"/>
  <c r="X2458" i="1"/>
  <c r="X2442" i="1"/>
  <c r="X2426" i="1"/>
  <c r="X2409" i="1"/>
  <c r="X2393" i="1"/>
  <c r="X2377" i="1"/>
  <c r="X2361" i="1"/>
  <c r="X2345" i="1"/>
  <c r="X2329" i="1"/>
  <c r="X2313" i="1"/>
  <c r="X2297" i="1"/>
  <c r="X2281" i="1"/>
  <c r="X2265" i="1"/>
  <c r="X2249" i="1"/>
  <c r="X2233" i="1"/>
  <c r="X2217" i="1"/>
  <c r="X2201" i="1"/>
  <c r="X2185" i="1"/>
  <c r="X2169" i="1"/>
  <c r="X2153" i="1"/>
  <c r="X2137" i="1"/>
  <c r="X2121" i="1"/>
  <c r="X2105" i="1"/>
  <c r="X2089" i="1"/>
  <c r="X2072" i="1"/>
  <c r="X2056" i="1"/>
  <c r="X2040" i="1"/>
  <c r="X2024" i="1"/>
  <c r="X2008" i="1"/>
  <c r="X1992" i="1"/>
  <c r="X1976" i="1"/>
  <c r="X1960" i="1"/>
  <c r="X1944" i="1"/>
  <c r="X1928" i="1"/>
  <c r="X1912" i="1"/>
  <c r="X1896" i="1"/>
  <c r="X1880" i="1"/>
  <c r="X1864" i="1"/>
  <c r="X1848" i="1"/>
  <c r="X1832" i="1"/>
  <c r="X1816" i="1"/>
  <c r="X1800" i="1"/>
  <c r="X1784" i="1"/>
  <c r="X1768" i="1"/>
  <c r="X1752" i="1"/>
  <c r="X1736" i="1"/>
  <c r="X1720" i="1"/>
  <c r="X1704" i="1"/>
  <c r="X1688" i="1"/>
  <c r="X1672" i="1"/>
  <c r="X1656" i="1"/>
  <c r="X1640" i="1"/>
  <c r="X1624" i="1"/>
  <c r="X1608" i="1"/>
  <c r="X1592" i="1"/>
  <c r="X1576" i="1"/>
  <c r="X1560" i="1"/>
  <c r="X1544" i="1"/>
  <c r="X1528" i="1"/>
  <c r="X1511" i="1"/>
  <c r="X1495" i="1"/>
  <c r="X1479" i="1"/>
  <c r="X1463" i="1"/>
  <c r="X1447" i="1"/>
  <c r="X1431" i="1"/>
  <c r="X1415" i="1"/>
  <c r="X1399" i="1"/>
  <c r="X2312" i="1"/>
  <c r="X2216" i="1"/>
  <c r="X2152" i="1"/>
  <c r="X2215" i="1"/>
  <c r="X2246" i="1"/>
  <c r="X2198" i="1"/>
  <c r="X2150" i="1"/>
  <c r="X2550" i="1"/>
  <c r="X2276" i="1"/>
  <c r="X2196" i="1"/>
  <c r="X2100" i="1"/>
  <c r="X1506" i="1"/>
  <c r="X1490" i="1"/>
  <c r="X1474" i="1"/>
  <c r="X1458" i="1"/>
  <c r="X1442" i="1"/>
  <c r="X1426" i="1"/>
  <c r="X1410" i="1"/>
  <c r="X2776" i="1"/>
  <c r="X2917" i="1"/>
  <c r="X2549" i="1"/>
  <c r="X2355" i="1"/>
  <c r="X2195" i="1"/>
  <c r="X1505" i="1"/>
  <c r="X1085" i="1"/>
  <c r="X1021" i="1"/>
  <c r="X766" i="1"/>
  <c r="X1004" i="1"/>
  <c r="X765" i="1"/>
  <c r="X701" i="1"/>
  <c r="X573" i="1"/>
  <c r="X541" i="1"/>
  <c r="X1274" i="1"/>
  <c r="X1130" i="1"/>
  <c r="X1082" i="1"/>
  <c r="X763" i="1"/>
  <c r="X715" i="1"/>
  <c r="X603" i="1"/>
  <c r="X1369" i="1"/>
  <c r="X1049" i="1"/>
  <c r="X762" i="1"/>
  <c r="X714" i="1"/>
  <c r="X570" i="1"/>
  <c r="X538" i="1"/>
  <c r="X1383" i="1"/>
  <c r="X1367" i="1"/>
  <c r="X1351" i="1"/>
  <c r="X1335" i="1"/>
  <c r="X1319" i="1"/>
  <c r="X1303" i="1"/>
  <c r="X1287" i="1"/>
  <c r="X1271" i="1"/>
  <c r="X1255" i="1"/>
  <c r="X1239" i="1"/>
  <c r="X1223" i="1"/>
  <c r="X1207" i="1"/>
  <c r="X1191" i="1"/>
  <c r="X1175" i="1"/>
  <c r="X1159" i="1"/>
  <c r="X1143" i="1"/>
  <c r="X1127" i="1"/>
  <c r="X1111" i="1"/>
  <c r="X1095" i="1"/>
  <c r="X1079" i="1"/>
  <c r="X1063" i="1"/>
  <c r="X1047" i="1"/>
  <c r="X1031" i="1"/>
  <c r="X1015" i="1"/>
  <c r="X999" i="1"/>
  <c r="X983" i="1"/>
  <c r="X967" i="1"/>
  <c r="X951" i="1"/>
  <c r="X936" i="1"/>
  <c r="X920" i="1"/>
  <c r="X904" i="1"/>
  <c r="X888" i="1"/>
  <c r="X872" i="1"/>
  <c r="X856" i="1"/>
  <c r="X840" i="1"/>
  <c r="X824" i="1"/>
  <c r="X808" i="1"/>
  <c r="X792" i="1"/>
  <c r="X776" i="1"/>
  <c r="X760" i="1"/>
  <c r="X744" i="1"/>
  <c r="X728" i="1"/>
  <c r="X712" i="1"/>
  <c r="X696" i="1"/>
  <c r="X680" i="1"/>
  <c r="X664" i="1"/>
  <c r="X648" i="1"/>
  <c r="X632" i="1"/>
  <c r="X616" i="1"/>
  <c r="X600" i="1"/>
  <c r="X584" i="1"/>
  <c r="X568" i="1"/>
  <c r="X552" i="1"/>
  <c r="X536" i="1"/>
  <c r="X520" i="1"/>
  <c r="X504" i="1"/>
  <c r="X488" i="1"/>
  <c r="X472" i="1"/>
  <c r="X456" i="1"/>
  <c r="X440" i="1"/>
  <c r="X424" i="1"/>
  <c r="X408" i="1"/>
  <c r="X392" i="1"/>
  <c r="X376" i="1"/>
  <c r="X360" i="1"/>
  <c r="X344" i="1"/>
  <c r="X328" i="1"/>
  <c r="X312" i="1"/>
  <c r="X296" i="1"/>
  <c r="X280" i="1"/>
  <c r="X264" i="1"/>
  <c r="X248" i="1"/>
  <c r="X232" i="1"/>
  <c r="X216" i="1"/>
  <c r="X200" i="1"/>
  <c r="X184" i="1"/>
  <c r="X168" i="1"/>
  <c r="X152" i="1"/>
  <c r="X136" i="1"/>
  <c r="X120" i="1"/>
  <c r="X104" i="1"/>
  <c r="X88" i="1"/>
  <c r="X72" i="1"/>
  <c r="X56" i="1"/>
  <c r="X40" i="1"/>
  <c r="X23" i="1"/>
  <c r="X1060" i="1"/>
  <c r="X1122" i="1"/>
  <c r="X1106" i="1"/>
  <c r="X1042" i="1"/>
  <c r="X1010" i="1"/>
  <c r="X947" i="1"/>
  <c r="X883" i="1"/>
  <c r="X787" i="1"/>
  <c r="X547" i="1"/>
  <c r="X531" i="1"/>
  <c r="X211" i="1"/>
  <c r="X195" i="1"/>
  <c r="X179" i="1"/>
  <c r="X163" i="1"/>
  <c r="X147" i="1"/>
  <c r="X131" i="1"/>
  <c r="X115" i="1"/>
  <c r="X99" i="1"/>
  <c r="X83" i="1"/>
  <c r="X67" i="1"/>
  <c r="X51" i="1"/>
  <c r="X35" i="1"/>
  <c r="X19" i="1"/>
  <c r="X1073" i="1"/>
  <c r="X1041" i="1"/>
  <c r="X786" i="1"/>
  <c r="X770" i="1"/>
  <c r="X722" i="1"/>
  <c r="X706" i="1"/>
  <c r="X562" i="1"/>
  <c r="X546" i="1"/>
  <c r="X530" i="1"/>
  <c r="X210" i="1"/>
  <c r="X9" i="1"/>
  <c r="X2119" i="1"/>
  <c r="X24" i="1"/>
  <c r="X258" i="1"/>
  <c r="X2916" i="1"/>
  <c r="X2900" i="1"/>
  <c r="X2884" i="1"/>
  <c r="X2868" i="1"/>
  <c r="X2852" i="1"/>
  <c r="X2836" i="1"/>
  <c r="X2820" i="1"/>
  <c r="X2804" i="1"/>
  <c r="X2788" i="1"/>
  <c r="X2772" i="1"/>
  <c r="X2756" i="1"/>
  <c r="X2740" i="1"/>
  <c r="X2724" i="1"/>
  <c r="X2708" i="1"/>
  <c r="X2692" i="1"/>
  <c r="X2676" i="1"/>
  <c r="X2660" i="1"/>
  <c r="X2644" i="1"/>
  <c r="X2628" i="1"/>
  <c r="X2612" i="1"/>
  <c r="X2596" i="1"/>
  <c r="X2580" i="1"/>
  <c r="X2564" i="1"/>
  <c r="X2548" i="1"/>
  <c r="X2532" i="1"/>
  <c r="X2516" i="1"/>
  <c r="X2499" i="1"/>
  <c r="X2483" i="1"/>
  <c r="X2467" i="1"/>
  <c r="X2451" i="1"/>
  <c r="X2435" i="1"/>
  <c r="X2418" i="1"/>
  <c r="X2402" i="1"/>
  <c r="X2386" i="1"/>
  <c r="X2370" i="1"/>
  <c r="X2354" i="1"/>
  <c r="X2338" i="1"/>
  <c r="X2322" i="1"/>
  <c r="X2306" i="1"/>
  <c r="X2290" i="1"/>
  <c r="X2274" i="1"/>
  <c r="X2258" i="1"/>
  <c r="X2242" i="1"/>
  <c r="X2226" i="1"/>
  <c r="X2210" i="1"/>
  <c r="X2194" i="1"/>
  <c r="X2178" i="1"/>
  <c r="X2162" i="1"/>
  <c r="X2146" i="1"/>
  <c r="X2130" i="1"/>
  <c r="X2114" i="1"/>
  <c r="X2098" i="1"/>
  <c r="X2081" i="1"/>
  <c r="X2065" i="1"/>
  <c r="X2049" i="1"/>
  <c r="X2033" i="1"/>
  <c r="X2017" i="1"/>
  <c r="X2001" i="1"/>
  <c r="X1985" i="1"/>
  <c r="X1969" i="1"/>
  <c r="X1953" i="1"/>
  <c r="X1937" i="1"/>
  <c r="X1921" i="1"/>
  <c r="X1905" i="1"/>
  <c r="X1889" i="1"/>
  <c r="X1873" i="1"/>
  <c r="X1857" i="1"/>
  <c r="X1841" i="1"/>
  <c r="X1825" i="1"/>
  <c r="X1809" i="1"/>
  <c r="X1793" i="1"/>
  <c r="X1777" i="1"/>
  <c r="X1761" i="1"/>
  <c r="X1745" i="1"/>
  <c r="X1729" i="1"/>
  <c r="X1713" i="1"/>
  <c r="X1697" i="1"/>
  <c r="X1681" i="1"/>
  <c r="X1665" i="1"/>
  <c r="X1649" i="1"/>
  <c r="X1633" i="1"/>
  <c r="X1617" i="1"/>
  <c r="X1601" i="1"/>
  <c r="X1585" i="1"/>
  <c r="X1569" i="1"/>
  <c r="X1553" i="1"/>
  <c r="X1537" i="1"/>
  <c r="X1520" i="1"/>
  <c r="X1504" i="1"/>
  <c r="X1488" i="1"/>
  <c r="X1472" i="1"/>
  <c r="X1456" i="1"/>
  <c r="X1440" i="1"/>
  <c r="X1424" i="1"/>
  <c r="X1408" i="1"/>
  <c r="X1392" i="1"/>
  <c r="X1376" i="1"/>
  <c r="X1360" i="1"/>
  <c r="X1344" i="1"/>
  <c r="X1328" i="1"/>
  <c r="X1312" i="1"/>
  <c r="X1296" i="1"/>
  <c r="X1280" i="1"/>
  <c r="X1264" i="1"/>
  <c r="X1248" i="1"/>
  <c r="X1232" i="1"/>
  <c r="X1216" i="1"/>
  <c r="X1200" i="1"/>
  <c r="X1184" i="1"/>
  <c r="X1168" i="1"/>
  <c r="X1152" i="1"/>
  <c r="X1136" i="1"/>
  <c r="X1120" i="1"/>
  <c r="X1104" i="1"/>
  <c r="X1088" i="1"/>
  <c r="X1072" i="1"/>
  <c r="X1056" i="1"/>
  <c r="X1040" i="1"/>
  <c r="X1024" i="1"/>
  <c r="X1008" i="1"/>
  <c r="X992" i="1"/>
  <c r="X976" i="1"/>
  <c r="X960" i="1"/>
  <c r="X945" i="1"/>
  <c r="X929" i="1"/>
  <c r="X913" i="1"/>
  <c r="X897" i="1"/>
  <c r="X881" i="1"/>
  <c r="X865" i="1"/>
  <c r="X849" i="1"/>
  <c r="X833" i="1"/>
  <c r="X817" i="1"/>
  <c r="X801" i="1"/>
  <c r="X785" i="1"/>
  <c r="X769" i="1"/>
  <c r="X753" i="1"/>
  <c r="X737" i="1"/>
  <c r="X721" i="1"/>
  <c r="X705" i="1"/>
  <c r="X689" i="1"/>
  <c r="X673" i="1"/>
  <c r="X657" i="1"/>
  <c r="X641" i="1"/>
  <c r="X625" i="1"/>
  <c r="X609" i="1"/>
  <c r="X593" i="1"/>
  <c r="X577" i="1"/>
  <c r="X561" i="1"/>
  <c r="X545" i="1"/>
  <c r="X529" i="1"/>
  <c r="X513" i="1"/>
  <c r="X497" i="1"/>
  <c r="X481" i="1"/>
  <c r="X465" i="1"/>
  <c r="X449" i="1"/>
  <c r="X433" i="1"/>
  <c r="X417" i="1"/>
  <c r="X401" i="1"/>
  <c r="X385" i="1"/>
  <c r="X369" i="1"/>
  <c r="X353" i="1"/>
  <c r="X337" i="1"/>
  <c r="X321" i="1"/>
  <c r="X305" i="1"/>
  <c r="X289" i="1"/>
  <c r="X273" i="1"/>
  <c r="X257" i="1"/>
  <c r="X241" i="1"/>
  <c r="X225" i="1"/>
  <c r="X209" i="1"/>
  <c r="X193" i="1"/>
  <c r="X177" i="1"/>
  <c r="X161" i="1"/>
  <c r="X145" i="1"/>
  <c r="X129" i="1"/>
  <c r="X113" i="1"/>
  <c r="X97" i="1"/>
  <c r="X81" i="1"/>
  <c r="X65" i="1"/>
  <c r="X49" i="1"/>
  <c r="X33" i="1"/>
  <c r="X17" i="1"/>
  <c r="X8" i="1"/>
  <c r="X2103" i="1"/>
  <c r="X2087" i="1"/>
  <c r="X2070" i="1"/>
  <c r="X2054" i="1"/>
  <c r="X2038" i="1"/>
  <c r="X2022" i="1"/>
  <c r="X2006" i="1"/>
  <c r="X1990" i="1"/>
  <c r="X1974" i="1"/>
  <c r="X1958" i="1"/>
  <c r="X1942" i="1"/>
  <c r="X1926" i="1"/>
  <c r="X1910" i="1"/>
  <c r="X1894" i="1"/>
  <c r="X1878" i="1"/>
  <c r="X1862" i="1"/>
  <c r="X1846" i="1"/>
  <c r="X1830" i="1"/>
  <c r="X1814" i="1"/>
  <c r="X1798" i="1"/>
  <c r="X1782" i="1"/>
  <c r="X1766" i="1"/>
  <c r="X1750" i="1"/>
  <c r="X1734" i="1"/>
  <c r="X1718" i="1"/>
  <c r="X1702" i="1"/>
  <c r="X1686" i="1"/>
  <c r="X1670" i="1"/>
  <c r="X1654" i="1"/>
  <c r="X1638" i="1"/>
  <c r="X1622" i="1"/>
  <c r="X1606" i="1"/>
  <c r="X1590" i="1"/>
  <c r="X1574" i="1"/>
  <c r="X1558" i="1"/>
  <c r="X1542" i="1"/>
  <c r="X1526" i="1"/>
  <c r="X1509" i="1"/>
  <c r="X1493" i="1"/>
  <c r="X1477" i="1"/>
  <c r="X1461" i="1"/>
  <c r="X1445" i="1"/>
  <c r="X1429" i="1"/>
  <c r="X1413" i="1"/>
  <c r="X1397" i="1"/>
  <c r="X965" i="1"/>
  <c r="X294" i="1"/>
  <c r="X1381" i="1"/>
  <c r="X1365" i="1"/>
  <c r="X1349" i="1"/>
  <c r="X1333" i="1"/>
  <c r="X1317" i="1"/>
  <c r="X1301" i="1"/>
  <c r="X1285" i="1"/>
  <c r="X1269" i="1"/>
  <c r="X1253" i="1"/>
  <c r="X1237" i="1"/>
  <c r="X1221" i="1"/>
  <c r="X1205" i="1"/>
  <c r="X1189" i="1"/>
  <c r="X1173" i="1"/>
  <c r="X1157" i="1"/>
  <c r="X1141" i="1"/>
  <c r="X1125" i="1"/>
  <c r="X1109" i="1"/>
  <c r="X1093" i="1"/>
  <c r="X1077" i="1"/>
  <c r="X1061" i="1"/>
  <c r="X1045" i="1"/>
  <c r="X1029" i="1"/>
  <c r="X1013" i="1"/>
  <c r="X997" i="1"/>
  <c r="X981" i="1"/>
  <c r="X949" i="1"/>
  <c r="X934" i="1"/>
  <c r="X918" i="1"/>
  <c r="X902" i="1"/>
  <c r="X886" i="1"/>
  <c r="X870" i="1"/>
  <c r="X854" i="1"/>
  <c r="X838" i="1"/>
  <c r="X822" i="1"/>
  <c r="X806" i="1"/>
  <c r="X790" i="1"/>
  <c r="X774" i="1"/>
  <c r="X758" i="1"/>
  <c r="X742" i="1"/>
  <c r="X726" i="1"/>
  <c r="X710" i="1"/>
  <c r="X694" i="1"/>
  <c r="X678" i="1"/>
  <c r="X662" i="1"/>
  <c r="X646" i="1"/>
  <c r="X630" i="1"/>
  <c r="X614" i="1"/>
  <c r="X598" i="1"/>
  <c r="X582" i="1"/>
  <c r="X566" i="1"/>
  <c r="X550" i="1"/>
  <c r="X534" i="1"/>
  <c r="X518" i="1"/>
  <c r="X502" i="1"/>
  <c r="X486" i="1"/>
  <c r="X470" i="1"/>
  <c r="X454" i="1"/>
  <c r="X438" i="1"/>
  <c r="X422" i="1"/>
  <c r="X406" i="1"/>
  <c r="X390" i="1"/>
  <c r="X374" i="1"/>
  <c r="X358" i="1"/>
  <c r="X342" i="1"/>
  <c r="X326" i="1"/>
  <c r="X310" i="1"/>
  <c r="X278" i="1"/>
  <c r="X262" i="1"/>
  <c r="X246" i="1"/>
  <c r="X230" i="1"/>
  <c r="X214" i="1"/>
  <c r="X198" i="1"/>
  <c r="X182" i="1"/>
  <c r="X166" i="1"/>
  <c r="X150" i="1"/>
  <c r="X134" i="1"/>
  <c r="X118" i="1"/>
  <c r="X102" i="1"/>
  <c r="X86" i="1"/>
  <c r="X70" i="1"/>
  <c r="X54" i="1"/>
  <c r="X38" i="1"/>
  <c r="X22" i="1"/>
  <c r="X6" i="1"/>
  <c r="X117" i="1"/>
  <c r="X3" i="1"/>
  <c r="X2849" i="1"/>
  <c r="X2940" i="1"/>
  <c r="X2942" i="1"/>
  <c r="X26" i="1"/>
  <c r="X10" i="1"/>
  <c r="X7" i="1"/>
  <c r="X2929" i="1"/>
  <c r="X2897" i="1"/>
  <c r="X2881" i="1"/>
  <c r="X2865" i="1"/>
  <c r="X2833" i="1"/>
  <c r="X2817" i="1"/>
  <c r="X2801" i="1"/>
  <c r="X2785" i="1"/>
  <c r="X2769" i="1"/>
  <c r="X2753" i="1"/>
  <c r="X2737" i="1"/>
  <c r="X2721" i="1"/>
  <c r="X2705" i="1"/>
  <c r="X2689" i="1"/>
  <c r="X2673" i="1"/>
  <c r="X2657" i="1"/>
  <c r="X2641" i="1"/>
  <c r="X2625" i="1"/>
  <c r="X2609" i="1"/>
  <c r="X2593" i="1"/>
  <c r="X2577" i="1"/>
  <c r="X2561" i="1"/>
  <c r="X2545" i="1"/>
  <c r="X2529" i="1"/>
  <c r="X2513" i="1"/>
  <c r="X2496" i="1"/>
  <c r="X2480" i="1"/>
  <c r="X2464" i="1"/>
  <c r="X2448" i="1"/>
  <c r="X2432" i="1"/>
  <c r="X2415" i="1"/>
  <c r="X2399" i="1"/>
  <c r="X2383" i="1"/>
  <c r="X2351" i="1"/>
  <c r="X2335" i="1"/>
  <c r="X2319" i="1"/>
  <c r="X2303" i="1"/>
  <c r="X2287" i="1"/>
  <c r="X2271" i="1"/>
  <c r="X2255" i="1"/>
  <c r="X2239" i="1"/>
  <c r="X2223" i="1"/>
  <c r="X2207" i="1"/>
  <c r="X2191" i="1"/>
  <c r="X2175" i="1"/>
  <c r="X2159" i="1"/>
  <c r="X2933" i="1"/>
  <c r="X2" i="1"/>
  <c r="X453" i="1"/>
  <c r="X437" i="1"/>
  <c r="X421" i="1"/>
  <c r="X405" i="1"/>
  <c r="X389" i="1"/>
  <c r="X373" i="1"/>
  <c r="X357" i="1"/>
  <c r="X341" i="1"/>
  <c r="X325" i="1"/>
  <c r="X309" i="1"/>
  <c r="X277" i="1"/>
  <c r="X261" i="1"/>
  <c r="X245" i="1"/>
  <c r="X229" i="1"/>
  <c r="X213" i="1"/>
  <c r="X197" i="1"/>
  <c r="X181" i="1"/>
  <c r="X165" i="1"/>
  <c r="X149" i="1"/>
  <c r="X133" i="1"/>
  <c r="X101" i="1"/>
  <c r="X85" i="1"/>
  <c r="X69" i="1"/>
  <c r="X53" i="1"/>
  <c r="X37" i="1"/>
  <c r="X21" i="1"/>
  <c r="X5" i="1"/>
  <c r="X2935" i="1"/>
  <c r="X60" i="1"/>
  <c r="X44" i="1"/>
  <c r="X28" i="1"/>
  <c r="X12" i="1"/>
  <c r="X29" i="1"/>
  <c r="X13" i="1"/>
  <c r="X2937" i="1"/>
  <c r="X2938" i="1"/>
  <c r="X2939" i="1"/>
  <c r="X2941" i="1"/>
  <c r="X2943" i="1"/>
  <c r="X2944" i="1"/>
  <c r="X2945" i="1"/>
  <c r="X2931" i="1"/>
  <c r="X2946" i="1"/>
  <c r="X2947" i="1"/>
  <c r="Y1653" i="1" l="1"/>
  <c r="Y2903" i="1"/>
  <c r="Y235" i="1"/>
  <c r="Y366" i="1"/>
  <c r="Y459" i="1"/>
  <c r="Y2647" i="1"/>
  <c r="Y2102" i="1"/>
  <c r="Y2029" i="1"/>
  <c r="Y1997" i="1"/>
  <c r="Y860" i="1"/>
  <c r="Y891" i="1"/>
  <c r="Y539" i="1"/>
  <c r="Y2585" i="1"/>
  <c r="Y2086" i="1"/>
  <c r="Y1541" i="1"/>
  <c r="Y1204" i="1"/>
  <c r="Y2414" i="1"/>
  <c r="Y844" i="1"/>
  <c r="Y2568" i="1"/>
  <c r="Y1845" i="1"/>
  <c r="Y708" i="1"/>
  <c r="Y596" i="1"/>
  <c r="Y516" i="1"/>
  <c r="Y2389" i="1"/>
  <c r="Y1924" i="1"/>
  <c r="Y1844" i="1"/>
  <c r="Y1700" i="1"/>
  <c r="Y1604" i="1"/>
  <c r="Y2774" i="1"/>
  <c r="Y2742" i="1"/>
  <c r="Y2710" i="1"/>
  <c r="Y2404" i="1"/>
  <c r="Y2388" i="1"/>
  <c r="Y2356" i="1"/>
  <c r="Y2035" i="1"/>
  <c r="Y2019" i="1"/>
  <c r="Y2003" i="1"/>
  <c r="Y1971" i="1"/>
  <c r="Y1939" i="1"/>
  <c r="Y1875" i="1"/>
  <c r="Y1843" i="1"/>
  <c r="Y1779" i="1"/>
  <c r="Y1763" i="1"/>
  <c r="Y1699" i="1"/>
  <c r="Y1651" i="1"/>
  <c r="Y1619" i="1"/>
  <c r="Y1394" i="1"/>
  <c r="Y882" i="1"/>
  <c r="Y194" i="1"/>
  <c r="Y2719" i="1"/>
  <c r="Y2012" i="1"/>
  <c r="Y507" i="1"/>
  <c r="Y91" i="1"/>
  <c r="Y2510" i="1"/>
  <c r="Y1547" i="1"/>
  <c r="Y1482" i="1"/>
  <c r="Y1450" i="1"/>
  <c r="Y2649" i="1"/>
  <c r="Y2230" i="1"/>
  <c r="Y1556" i="1"/>
  <c r="Y2132" i="1"/>
  <c r="Y1923" i="1"/>
  <c r="Y898" i="1"/>
  <c r="Y474" i="1"/>
  <c r="Y426" i="1"/>
  <c r="Y410" i="1"/>
  <c r="Y378" i="1"/>
  <c r="Y362" i="1"/>
  <c r="Y314" i="1"/>
  <c r="Y298" i="1"/>
  <c r="Y266" i="1"/>
  <c r="Y250" i="1"/>
  <c r="Y234" i="1"/>
  <c r="Y218" i="1"/>
  <c r="Y202" i="1"/>
  <c r="Y186" i="1"/>
  <c r="Y170" i="1"/>
  <c r="Y154" i="1"/>
  <c r="Y138" i="1"/>
  <c r="Y122" i="1"/>
  <c r="Y106" i="1"/>
  <c r="Y90" i="1"/>
  <c r="Y74" i="1"/>
  <c r="Y1722" i="1"/>
  <c r="Y1449" i="1"/>
  <c r="Y1433" i="1"/>
  <c r="Y457" i="1"/>
  <c r="Y425" i="1"/>
  <c r="Y409" i="1"/>
  <c r="Y361" i="1"/>
  <c r="Y345" i="1"/>
  <c r="Y249" i="1"/>
  <c r="Y725" i="1"/>
  <c r="Y1500" i="1"/>
  <c r="Y414" i="1"/>
  <c r="Y2932" i="1"/>
  <c r="Y282" i="1"/>
  <c r="Y2871" i="1"/>
  <c r="Y1051" i="1"/>
  <c r="Y1289" i="1"/>
  <c r="Y1525" i="1"/>
  <c r="Y724" i="1"/>
  <c r="Y1459" i="1"/>
  <c r="Y1186" i="1"/>
  <c r="Y2608" i="1"/>
  <c r="Y2173" i="1"/>
  <c r="Y2841" i="1"/>
  <c r="Y2807" i="1"/>
  <c r="Y1996" i="1"/>
  <c r="Y747" i="1"/>
  <c r="Y1717" i="1"/>
  <c r="Y853" i="1"/>
  <c r="Y1621" i="1"/>
  <c r="Y740" i="1"/>
  <c r="Y1940" i="1"/>
  <c r="Y764" i="1"/>
  <c r="Y2927" i="1"/>
  <c r="Y1852" i="1"/>
  <c r="Y441" i="1"/>
  <c r="Y393" i="1"/>
  <c r="Y377" i="1"/>
  <c r="Y2697" i="1"/>
  <c r="Y1941" i="1"/>
  <c r="Y2036" i="1"/>
  <c r="Y2822" i="1"/>
  <c r="Y2758" i="1"/>
  <c r="Y2726" i="1"/>
  <c r="Y2694" i="1"/>
  <c r="Y2630" i="1"/>
  <c r="Y2485" i="1"/>
  <c r="Y2260" i="1"/>
  <c r="Y2067" i="1"/>
  <c r="Y2051" i="1"/>
  <c r="Y1987" i="1"/>
  <c r="Y1891" i="1"/>
  <c r="Y1827" i="1"/>
  <c r="Y1811" i="1"/>
  <c r="Y1795" i="1"/>
  <c r="Y1747" i="1"/>
  <c r="Y1731" i="1"/>
  <c r="Y1715" i="1"/>
  <c r="Y1603" i="1"/>
  <c r="Y1378" i="1"/>
  <c r="Y1362" i="1"/>
  <c r="Y1346" i="1"/>
  <c r="Y1330" i="1"/>
  <c r="Y1282" i="1"/>
  <c r="Y1266" i="1"/>
  <c r="Y1250" i="1"/>
  <c r="Y1212" i="1"/>
  <c r="Y1738" i="1"/>
  <c r="Y1385" i="1"/>
  <c r="Y2183" i="1"/>
  <c r="Y885" i="1"/>
  <c r="Y517" i="1"/>
  <c r="Y2373" i="1"/>
  <c r="Y2469" i="1"/>
  <c r="Y830" i="1"/>
  <c r="Y2447" i="1"/>
  <c r="Y1869" i="1"/>
  <c r="Y1980" i="1"/>
  <c r="Y1898" i="1"/>
  <c r="Y1674" i="1"/>
  <c r="Y1642" i="1"/>
  <c r="Y1685" i="1"/>
  <c r="Y1267" i="1"/>
  <c r="Y2838" i="1"/>
  <c r="Y2800" i="1"/>
  <c r="Y2013" i="1"/>
  <c r="Y1917" i="1"/>
  <c r="Y2910" i="1"/>
  <c r="Y2894" i="1"/>
  <c r="Y2878" i="1"/>
  <c r="Y2862" i="1"/>
  <c r="Y2846" i="1"/>
  <c r="Y2814" i="1"/>
  <c r="Y2798" i="1"/>
  <c r="Y2493" i="1"/>
  <c r="Y2477" i="1"/>
  <c r="Y2059" i="1"/>
  <c r="Y2011" i="1"/>
  <c r="Y1931" i="1"/>
  <c r="Y1915" i="1"/>
  <c r="Y1883" i="1"/>
  <c r="Y1579" i="1"/>
  <c r="Y1498" i="1"/>
  <c r="Y1386" i="1"/>
  <c r="Y1370" i="1"/>
  <c r="Y1354" i="1"/>
  <c r="Y1258" i="1"/>
  <c r="Y1242" i="1"/>
  <c r="Y938" i="1"/>
  <c r="Y922" i="1"/>
  <c r="Y906" i="1"/>
  <c r="Y874" i="1"/>
  <c r="Y842" i="1"/>
  <c r="Y682" i="1"/>
  <c r="Y650" i="1"/>
  <c r="Y522" i="1"/>
  <c r="Y458" i="1"/>
  <c r="Y442" i="1"/>
  <c r="Y394" i="1"/>
  <c r="Y346" i="1"/>
  <c r="Y1946" i="1"/>
  <c r="Y1658" i="1"/>
  <c r="Y1401" i="1"/>
  <c r="Y1177" i="1"/>
  <c r="Y313" i="1"/>
  <c r="Y1860" i="1"/>
  <c r="Y1764" i="1"/>
  <c r="Y2212" i="1"/>
  <c r="Y1587" i="1"/>
  <c r="Y994" i="1"/>
  <c r="Y978" i="1"/>
  <c r="Y962" i="1"/>
  <c r="Y930" i="1"/>
  <c r="Y2592" i="1"/>
  <c r="Y1933" i="1"/>
  <c r="Y1837" i="1"/>
  <c r="Y1484" i="1"/>
  <c r="Y1019" i="1"/>
  <c r="Y730" i="1"/>
  <c r="Y634" i="1"/>
  <c r="Y602" i="1"/>
  <c r="Y58" i="1"/>
  <c r="Y2026" i="1"/>
  <c r="Y1930" i="1"/>
  <c r="Y681" i="1"/>
  <c r="Y2615" i="1"/>
  <c r="Y2357" i="1"/>
  <c r="Y1892" i="1"/>
  <c r="Y1155" i="1"/>
  <c r="Y2790" i="1"/>
  <c r="Y594" i="1"/>
  <c r="Y27" i="1"/>
  <c r="Y1530" i="1"/>
  <c r="Y297" i="1"/>
  <c r="Y281" i="1"/>
  <c r="Y265" i="1"/>
  <c r="Y233" i="1"/>
  <c r="Y217" i="1"/>
  <c r="Y201" i="1"/>
  <c r="Y2569" i="1"/>
  <c r="Y2151" i="1"/>
  <c r="Y2244" i="1"/>
  <c r="Y2768" i="1"/>
  <c r="Y2656" i="1"/>
  <c r="Y1853" i="1"/>
  <c r="Y1773" i="1"/>
  <c r="Y2911" i="1"/>
  <c r="Y1724" i="1"/>
  <c r="Y1612" i="1"/>
  <c r="Y1882" i="1"/>
  <c r="Y1866" i="1"/>
  <c r="Y1241" i="1"/>
  <c r="Y1065" i="1"/>
  <c r="Y713" i="1"/>
  <c r="Y2391" i="1"/>
  <c r="Y1605" i="1"/>
  <c r="Y692" i="1"/>
  <c r="Y2583" i="1"/>
  <c r="Y1588" i="1"/>
  <c r="Y1395" i="1"/>
  <c r="Y2806" i="1"/>
  <c r="Y1859" i="1"/>
  <c r="Y1571" i="1"/>
  <c r="Y1170" i="1"/>
  <c r="Y866" i="1"/>
  <c r="Y690" i="1"/>
  <c r="Y1294" i="1"/>
  <c r="Y717" i="1"/>
  <c r="Y685" i="1"/>
  <c r="Y669" i="1"/>
  <c r="Y732" i="1"/>
  <c r="Y2237" i="1"/>
  <c r="Y1323" i="1"/>
  <c r="Y1163" i="1"/>
  <c r="Y11" i="1"/>
  <c r="Y1434" i="1"/>
  <c r="Y2363" i="1"/>
  <c r="Y1161" i="1"/>
  <c r="Y185" i="1"/>
  <c r="Y1669" i="1"/>
  <c r="Y1508" i="1"/>
  <c r="Y2308" i="1"/>
  <c r="Y1955" i="1"/>
  <c r="Y1226" i="1"/>
  <c r="Y1017" i="1"/>
  <c r="Y2889" i="1"/>
  <c r="Y1492" i="1"/>
  <c r="Y1172" i="1"/>
  <c r="Y1092" i="1"/>
  <c r="Y676" i="1"/>
  <c r="Y2791" i="1"/>
  <c r="Y1572" i="1"/>
  <c r="Y1443" i="1"/>
  <c r="Y2918" i="1"/>
  <c r="Y914" i="1"/>
  <c r="Y2624" i="1"/>
  <c r="Y1372" i="1"/>
  <c r="Y1356" i="1"/>
  <c r="Y1196" i="1"/>
  <c r="Y1692" i="1"/>
  <c r="Y939" i="1"/>
  <c r="Y2782" i="1"/>
  <c r="Y1899" i="1"/>
  <c r="Y1418" i="1"/>
  <c r="Y970" i="1"/>
  <c r="Y826" i="1"/>
  <c r="Y169" i="1"/>
  <c r="Y2793" i="1"/>
  <c r="Y1044" i="1"/>
  <c r="Y948" i="1"/>
  <c r="Y804" i="1"/>
  <c r="Y2341" i="1"/>
  <c r="Y1107" i="1"/>
  <c r="Y1683" i="1"/>
  <c r="Y2318" i="1"/>
  <c r="Y1340" i="1"/>
  <c r="Y1324" i="1"/>
  <c r="Y1228" i="1"/>
  <c r="Y1964" i="1"/>
  <c r="Y1435" i="1"/>
  <c r="Y859" i="1"/>
  <c r="Y2766" i="1"/>
  <c r="Y2750" i="1"/>
  <c r="Y1819" i="1"/>
  <c r="Y1803" i="1"/>
  <c r="Y1787" i="1"/>
  <c r="Y1771" i="1"/>
  <c r="Y1755" i="1"/>
  <c r="Y1739" i="1"/>
  <c r="Y1723" i="1"/>
  <c r="Y1691" i="1"/>
  <c r="Y1675" i="1"/>
  <c r="Y1659" i="1"/>
  <c r="Y1643" i="1"/>
  <c r="Y1627" i="1"/>
  <c r="Y1611" i="1"/>
  <c r="Y1595" i="1"/>
  <c r="Y858" i="1"/>
  <c r="Y2824" i="1"/>
  <c r="Y1332" i="1"/>
  <c r="Y2101" i="1"/>
  <c r="Y2148" i="1"/>
  <c r="Y2084" i="1"/>
  <c r="Y1314" i="1"/>
  <c r="Y2382" i="1"/>
  <c r="Y1613" i="1"/>
  <c r="Y2751" i="1"/>
  <c r="Y2381" i="1"/>
  <c r="Y1708" i="1"/>
  <c r="Y955" i="1"/>
  <c r="Y1914" i="1"/>
  <c r="Y2729" i="1"/>
  <c r="Y805" i="1"/>
  <c r="Y2872" i="1"/>
  <c r="Y2358" i="1"/>
  <c r="Y2342" i="1"/>
  <c r="Y1749" i="1"/>
  <c r="Y1460" i="1"/>
  <c r="Y1444" i="1"/>
  <c r="Y1316" i="1"/>
  <c r="Y932" i="1"/>
  <c r="Y660" i="1"/>
  <c r="Y2486" i="1"/>
  <c r="Y1491" i="1"/>
  <c r="Y2453" i="1"/>
  <c r="Y2437" i="1"/>
  <c r="Y2421" i="1"/>
  <c r="Y2324" i="1"/>
  <c r="Y1539" i="1"/>
  <c r="Y450" i="1"/>
  <c r="Y162" i="1"/>
  <c r="Y2334" i="1"/>
  <c r="Y2126" i="1"/>
  <c r="Y2494" i="1"/>
  <c r="Y2205" i="1"/>
  <c r="Y779" i="1"/>
  <c r="Y1531" i="1"/>
  <c r="Y698" i="1"/>
  <c r="Y618" i="1"/>
  <c r="Y1546" i="1"/>
  <c r="Y1145" i="1"/>
  <c r="Y937" i="1"/>
  <c r="Y777" i="1"/>
  <c r="Y153" i="1"/>
  <c r="Y137" i="1"/>
  <c r="Y121" i="1"/>
  <c r="Y105" i="1"/>
  <c r="Y89" i="1"/>
  <c r="Y73" i="1"/>
  <c r="Y2713" i="1"/>
  <c r="Y2005" i="1"/>
  <c r="Y2567" i="1"/>
  <c r="Y2470" i="1"/>
  <c r="Y2020" i="1"/>
  <c r="Y894" i="1"/>
  <c r="Y814" i="1"/>
  <c r="Y750" i="1"/>
  <c r="Y734" i="1"/>
  <c r="Y718" i="1"/>
  <c r="Y702" i="1"/>
  <c r="Y686" i="1"/>
  <c r="Y670" i="1"/>
  <c r="Y654" i="1"/>
  <c r="Y638" i="1"/>
  <c r="Y622" i="1"/>
  <c r="Y606" i="1"/>
  <c r="Y590" i="1"/>
  <c r="Y574" i="1"/>
  <c r="Y558" i="1"/>
  <c r="Y542" i="1"/>
  <c r="Y526" i="1"/>
  <c r="Y510" i="1"/>
  <c r="Y494" i="1"/>
  <c r="Y2848" i="1"/>
  <c r="Y1901" i="1"/>
  <c r="Y1276" i="1"/>
  <c r="Y2141" i="1"/>
  <c r="Y1322" i="1"/>
  <c r="Y1306" i="1"/>
  <c r="Y1114" i="1"/>
  <c r="Y1850" i="1"/>
  <c r="Y1610" i="1"/>
  <c r="Y2857" i="1"/>
  <c r="Y2617" i="1"/>
  <c r="Y2343" i="1"/>
  <c r="Y2327" i="1"/>
  <c r="Y2311" i="1"/>
  <c r="Y501" i="1"/>
  <c r="Y2134" i="1"/>
  <c r="Y1589" i="1"/>
  <c r="Y788" i="1"/>
  <c r="Y452" i="1"/>
  <c r="Y2454" i="1"/>
  <c r="Y2662" i="1"/>
  <c r="Y1907" i="1"/>
  <c r="Y2190" i="1"/>
  <c r="Y1821" i="1"/>
  <c r="Y2895" i="1"/>
  <c r="Y2831" i="1"/>
  <c r="Y2623" i="1"/>
  <c r="Y2044" i="1"/>
  <c r="Y1900" i="1"/>
  <c r="Y2830" i="1"/>
  <c r="Y2526" i="1"/>
  <c r="Y1995" i="1"/>
  <c r="Y1707" i="1"/>
  <c r="Y954" i="1"/>
  <c r="Y810" i="1"/>
  <c r="Y1209" i="1"/>
  <c r="Y57" i="1"/>
  <c r="Y2504" i="1"/>
  <c r="Y1252" i="1"/>
  <c r="Y996" i="1"/>
  <c r="Y1908" i="1"/>
  <c r="Y1427" i="1"/>
  <c r="Y2501" i="1"/>
  <c r="Y226" i="1"/>
  <c r="Y2752" i="1"/>
  <c r="Y2576" i="1"/>
  <c r="Y1516" i="1"/>
  <c r="Y812" i="1"/>
  <c r="Y2703" i="1"/>
  <c r="Y2607" i="1"/>
  <c r="Y2109" i="1"/>
  <c r="Y2028" i="1"/>
  <c r="Y1676" i="1"/>
  <c r="Y1596" i="1"/>
  <c r="Y2172" i="1"/>
  <c r="Y2043" i="1"/>
  <c r="Y1178" i="1"/>
  <c r="Y778" i="1"/>
  <c r="Y554" i="1"/>
  <c r="Y42" i="1"/>
  <c r="Y2873" i="1"/>
  <c r="Y1988" i="1"/>
  <c r="Y1732" i="1"/>
  <c r="Y1684" i="1"/>
  <c r="Y2870" i="1"/>
  <c r="Y2678" i="1"/>
  <c r="Y2372" i="1"/>
  <c r="Y2292" i="1"/>
  <c r="Y2898" i="1"/>
  <c r="Y2882" i="1"/>
  <c r="Y2850" i="1"/>
  <c r="Y2834" i="1"/>
  <c r="Y2818" i="1"/>
  <c r="Y2786" i="1"/>
  <c r="Y2754" i="1"/>
  <c r="Y2738" i="1"/>
  <c r="Y2722" i="1"/>
  <c r="Y2690" i="1"/>
  <c r="Y2674" i="1"/>
  <c r="Y2626" i="1"/>
  <c r="Y2610" i="1"/>
  <c r="Y2594" i="1"/>
  <c r="Y2578" i="1"/>
  <c r="Y2562" i="1"/>
  <c r="Y2530" i="1"/>
  <c r="Y2514" i="1"/>
  <c r="Y2497" i="1"/>
  <c r="Y2481" i="1"/>
  <c r="Y2465" i="1"/>
  <c r="Y2449" i="1"/>
  <c r="Y2433" i="1"/>
  <c r="Y2240" i="1"/>
  <c r="Y2208" i="1"/>
  <c r="Y2096" i="1"/>
  <c r="Y2079" i="1"/>
  <c r="Y2063" i="1"/>
  <c r="Y2047" i="1"/>
  <c r="Y2031" i="1"/>
  <c r="Y2015" i="1"/>
  <c r="Y1999" i="1"/>
  <c r="Y1983" i="1"/>
  <c r="Y1967" i="1"/>
  <c r="Y1951" i="1"/>
  <c r="Y1935" i="1"/>
  <c r="Y1919" i="1"/>
  <c r="Y1903" i="1"/>
  <c r="Y1887" i="1"/>
  <c r="Y1855" i="1"/>
  <c r="Y1839" i="1"/>
  <c r="Y1823" i="1"/>
  <c r="Y1791" i="1"/>
  <c r="Y1775" i="1"/>
  <c r="Y1759" i="1"/>
  <c r="Y1727" i="1"/>
  <c r="Y1711" i="1"/>
  <c r="Y1695" i="1"/>
  <c r="Y1679" i="1"/>
  <c r="Y1663" i="1"/>
  <c r="Y1647" i="1"/>
  <c r="Y1631" i="1"/>
  <c r="Y1615" i="1"/>
  <c r="Y1599" i="1"/>
  <c r="Y1583" i="1"/>
  <c r="Y1567" i="1"/>
  <c r="Y1551" i="1"/>
  <c r="Y1535" i="1"/>
  <c r="Y1454" i="1"/>
  <c r="Y1438" i="1"/>
  <c r="Y1390" i="1"/>
  <c r="Y1374" i="1"/>
  <c r="Y1358" i="1"/>
  <c r="Y1342" i="1"/>
  <c r="Y2077" i="1"/>
  <c r="Y2397" i="1"/>
  <c r="Y2687" i="1"/>
  <c r="Y2640" i="1"/>
  <c r="Y1623" i="1"/>
  <c r="Y1607" i="1"/>
  <c r="Y1591" i="1"/>
  <c r="Y1494" i="1"/>
  <c r="Y2438" i="1"/>
  <c r="Y2422" i="1"/>
  <c r="Y2745" i="1"/>
  <c r="Y2915" i="1"/>
  <c r="Y2369" i="1"/>
  <c r="Y2241" i="1"/>
  <c r="Y2225" i="1"/>
  <c r="Y2209" i="1"/>
  <c r="Y2193" i="1"/>
  <c r="Y2145" i="1"/>
  <c r="Y2129" i="1"/>
  <c r="Y2113" i="1"/>
  <c r="Y2097" i="1"/>
  <c r="Y2080" i="1"/>
  <c r="Y2064" i="1"/>
  <c r="Y2048" i="1"/>
  <c r="Y2032" i="1"/>
  <c r="Y2016" i="1"/>
  <c r="Y1984" i="1"/>
  <c r="Y1968" i="1"/>
  <c r="Y1952" i="1"/>
  <c r="Y1936" i="1"/>
  <c r="Y1920" i="1"/>
  <c r="Y1904" i="1"/>
  <c r="Y1888" i="1"/>
  <c r="Y1776" i="1"/>
  <c r="Y1760" i="1"/>
  <c r="Y1744" i="1"/>
  <c r="Y1728" i="1"/>
  <c r="Y1712" i="1"/>
  <c r="Y1696" i="1"/>
  <c r="Y1680" i="1"/>
  <c r="Y1664" i="1"/>
  <c r="Y1648" i="1"/>
  <c r="Y1632" i="1"/>
  <c r="Y1616" i="1"/>
  <c r="Y1600" i="1"/>
  <c r="Y1584" i="1"/>
  <c r="Y1568" i="1"/>
  <c r="Y1552" i="1"/>
  <c r="Y1536" i="1"/>
  <c r="Y1519" i="1"/>
  <c r="Y1503" i="1"/>
  <c r="Y1487" i="1"/>
  <c r="Y1471" i="1"/>
  <c r="Y1455" i="1"/>
  <c r="Y1439" i="1"/>
  <c r="Y1407" i="1"/>
  <c r="Y1391" i="1"/>
  <c r="Y1375" i="1"/>
  <c r="Y1359" i="1"/>
  <c r="Y674" i="1"/>
  <c r="Y1343" i="1"/>
  <c r="Y1311" i="1"/>
  <c r="Y1295" i="1"/>
  <c r="Y1279" i="1"/>
  <c r="Y1263" i="1"/>
  <c r="Y1247" i="1"/>
  <c r="Y1231" i="1"/>
  <c r="Y1199" i="1"/>
  <c r="Y1183" i="1"/>
  <c r="Y1167" i="1"/>
  <c r="Y1151" i="1"/>
  <c r="Y1135" i="1"/>
  <c r="Y1119" i="1"/>
  <c r="Y1087" i="1"/>
  <c r="Y1071" i="1"/>
  <c r="Y1055" i="1"/>
  <c r="Y1039" i="1"/>
  <c r="Y1023" i="1"/>
  <c r="Y1007" i="1"/>
  <c r="Y991" i="1"/>
  <c r="Y975" i="1"/>
  <c r="Y959" i="1"/>
  <c r="Y943" i="1"/>
  <c r="Y927" i="1"/>
  <c r="Y911" i="1"/>
  <c r="Y895" i="1"/>
  <c r="Y879" i="1"/>
  <c r="Y863" i="1"/>
  <c r="Y847" i="1"/>
  <c r="Y831" i="1"/>
  <c r="Y815" i="1"/>
  <c r="Y799" i="1"/>
  <c r="Y783" i="1"/>
  <c r="Y767" i="1"/>
  <c r="Y751" i="1"/>
  <c r="Y735" i="1"/>
  <c r="Y719" i="1"/>
  <c r="Y703" i="1"/>
  <c r="Y687" i="1"/>
  <c r="Y671" i="1"/>
  <c r="Y655" i="1"/>
  <c r="Y639" i="1"/>
  <c r="Y623" i="1"/>
  <c r="Y607" i="1"/>
  <c r="Y591" i="1"/>
  <c r="Y575" i="1"/>
  <c r="Y559" i="1"/>
  <c r="Y543" i="1"/>
  <c r="Y527" i="1"/>
  <c r="Y511" i="1"/>
  <c r="Y495" i="1"/>
  <c r="Y479" i="1"/>
  <c r="Y463" i="1"/>
  <c r="Y447" i="1"/>
  <c r="Y431" i="1"/>
  <c r="Y415" i="1"/>
  <c r="Y399" i="1"/>
  <c r="Y383" i="1"/>
  <c r="Y367" i="1"/>
  <c r="Y351" i="1"/>
  <c r="Y335" i="1"/>
  <c r="Y319" i="1"/>
  <c r="Y303" i="1"/>
  <c r="Y287" i="1"/>
  <c r="Y271" i="1"/>
  <c r="Y255" i="1"/>
  <c r="Y239" i="1"/>
  <c r="Y223" i="1"/>
  <c r="Y207" i="1"/>
  <c r="Y191" i="1"/>
  <c r="Y175" i="1"/>
  <c r="Y159" i="1"/>
  <c r="Y143" i="1"/>
  <c r="Y127" i="1"/>
  <c r="Y111" i="1"/>
  <c r="Y95" i="1"/>
  <c r="Y79" i="1"/>
  <c r="Y63" i="1"/>
  <c r="Y47" i="1"/>
  <c r="Y31" i="1"/>
  <c r="Y15" i="1"/>
  <c r="Y2934" i="1"/>
  <c r="Y330" i="1"/>
  <c r="Y1273" i="1"/>
  <c r="Y329" i="1"/>
  <c r="Y2416" i="1"/>
  <c r="Y2400" i="1"/>
  <c r="Y2192" i="1"/>
  <c r="Y1278" i="1"/>
  <c r="Y1230" i="1"/>
  <c r="Y1214" i="1"/>
  <c r="Y1198" i="1"/>
  <c r="Y1182" i="1"/>
  <c r="Y1166" i="1"/>
  <c r="Y1150" i="1"/>
  <c r="Y1118" i="1"/>
  <c r="Y1038" i="1"/>
  <c r="Y1022" i="1"/>
  <c r="Y1006" i="1"/>
  <c r="Y990" i="1"/>
  <c r="Y974" i="1"/>
  <c r="Y958" i="1"/>
  <c r="Y926" i="1"/>
  <c r="Y910" i="1"/>
  <c r="Y2560" i="1"/>
  <c r="Y2158" i="1"/>
  <c r="Y1949" i="1"/>
  <c r="Y1052" i="1"/>
  <c r="Y588" i="1"/>
  <c r="Y2655" i="1"/>
  <c r="Y2365" i="1"/>
  <c r="Y2269" i="1"/>
  <c r="Y2125" i="1"/>
  <c r="Y1804" i="1"/>
  <c r="Y1291" i="1"/>
  <c r="Y1275" i="1"/>
  <c r="Y1259" i="1"/>
  <c r="Y1243" i="1"/>
  <c r="Y1195" i="1"/>
  <c r="Y1979" i="1"/>
  <c r="Y1514" i="1"/>
  <c r="Y586" i="1"/>
  <c r="Y2155" i="1"/>
  <c r="Y1481" i="1"/>
  <c r="Y2553" i="1"/>
  <c r="Y2359" i="1"/>
  <c r="Y2744" i="1"/>
  <c r="Y2728" i="1"/>
  <c r="Y2326" i="1"/>
  <c r="Y1573" i="1"/>
  <c r="Y1557" i="1"/>
  <c r="Y1300" i="1"/>
  <c r="Y852" i="1"/>
  <c r="Y2919" i="1"/>
  <c r="Y1090" i="1"/>
  <c r="Y498" i="1"/>
  <c r="Y2289" i="1"/>
  <c r="Y1792" i="1"/>
  <c r="Y1423" i="1"/>
  <c r="Y1327" i="1"/>
  <c r="Y1215" i="1"/>
  <c r="Y2866" i="1"/>
  <c r="Y2546" i="1"/>
  <c r="Y2224" i="1"/>
  <c r="Y2176" i="1"/>
  <c r="Y1518" i="1"/>
  <c r="Y1502" i="1"/>
  <c r="Y1422" i="1"/>
  <c r="Y1406" i="1"/>
  <c r="Y1262" i="1"/>
  <c r="Y1102" i="1"/>
  <c r="Y1086" i="1"/>
  <c r="Y798" i="1"/>
  <c r="Y2704" i="1"/>
  <c r="Y2495" i="1"/>
  <c r="Y2398" i="1"/>
  <c r="Y1581" i="1"/>
  <c r="Y1948" i="1"/>
  <c r="Y1884" i="1"/>
  <c r="Y1660" i="1"/>
  <c r="Y1644" i="1"/>
  <c r="Y1580" i="1"/>
  <c r="Y1419" i="1"/>
  <c r="Y843" i="1"/>
  <c r="Y2445" i="1"/>
  <c r="Y2075" i="1"/>
  <c r="Y1210" i="1"/>
  <c r="Y1018" i="1"/>
  <c r="Y890" i="1"/>
  <c r="Y1575" i="1"/>
  <c r="Y1559" i="1"/>
  <c r="Y1543" i="1"/>
  <c r="Y2825" i="1"/>
  <c r="Y2537" i="1"/>
  <c r="Y2488" i="1"/>
  <c r="Y2456" i="1"/>
  <c r="Y2856" i="1"/>
  <c r="Y2600" i="1"/>
  <c r="Y2278" i="1"/>
  <c r="Y1973" i="1"/>
  <c r="Y1877" i="1"/>
  <c r="Y1829" i="1"/>
  <c r="Y1188" i="1"/>
  <c r="Y916" i="1"/>
  <c r="Y2695" i="1"/>
  <c r="Y1524" i="1"/>
  <c r="Y1331" i="1"/>
  <c r="Y1203" i="1"/>
  <c r="Y2228" i="1"/>
  <c r="Y1555" i="1"/>
  <c r="Y1523" i="1"/>
  <c r="Y1074" i="1"/>
  <c r="Y1026" i="1"/>
  <c r="Y704" i="1"/>
  <c r="Y688" i="1"/>
  <c r="Y672" i="1"/>
  <c r="Y656" i="1"/>
  <c r="Y640" i="1"/>
  <c r="Y624" i="1"/>
  <c r="Y608" i="1"/>
  <c r="Y592" i="1"/>
  <c r="Y576" i="1"/>
  <c r="Y560" i="1"/>
  <c r="Y544" i="1"/>
  <c r="Y528" i="1"/>
  <c r="Y512" i="1"/>
  <c r="Y480" i="1"/>
  <c r="Y464" i="1"/>
  <c r="Y448" i="1"/>
  <c r="Y432" i="1"/>
  <c r="Y416" i="1"/>
  <c r="Y400" i="1"/>
  <c r="Y384" i="1"/>
  <c r="Y368" i="1"/>
  <c r="Y352" i="1"/>
  <c r="Y336" i="1"/>
  <c r="Y320" i="1"/>
  <c r="Y304" i="1"/>
  <c r="Y288" i="1"/>
  <c r="Y272" i="1"/>
  <c r="Y256" i="1"/>
  <c r="Y240" i="1"/>
  <c r="Y224" i="1"/>
  <c r="Y208" i="1"/>
  <c r="Y1486" i="1"/>
  <c r="Y1470" i="1"/>
  <c r="Y1134" i="1"/>
  <c r="Y1070" i="1"/>
  <c r="Y653" i="1"/>
  <c r="Y637" i="1"/>
  <c r="Y621" i="1"/>
  <c r="Y605" i="1"/>
  <c r="Y589" i="1"/>
  <c r="Y2528" i="1"/>
  <c r="Y2366" i="1"/>
  <c r="Y684" i="1"/>
  <c r="Y2735" i="1"/>
  <c r="Y2478" i="1"/>
  <c r="Y2333" i="1"/>
  <c r="Y2301" i="1"/>
  <c r="Y1227" i="1"/>
  <c r="Y1179" i="1"/>
  <c r="Y1131" i="1"/>
  <c r="Y923" i="1"/>
  <c r="Y795" i="1"/>
  <c r="Y2124" i="1"/>
  <c r="Y1867" i="1"/>
  <c r="Y1563" i="1"/>
  <c r="Y1098" i="1"/>
  <c r="Y2219" i="1"/>
  <c r="Y2074" i="1"/>
  <c r="Y789" i="1"/>
  <c r="Y2584" i="1"/>
  <c r="Y2775" i="1"/>
  <c r="Y2727" i="1"/>
  <c r="Y2711" i="1"/>
  <c r="Y2325" i="1"/>
  <c r="Y2085" i="1"/>
  <c r="Y2004" i="1"/>
  <c r="Y2340" i="1"/>
  <c r="Y1154" i="1"/>
  <c r="Y1058" i="1"/>
  <c r="Y98" i="1"/>
  <c r="Y2177" i="1"/>
  <c r="Y1807" i="1"/>
  <c r="Y1246" i="1"/>
  <c r="Y2512" i="1"/>
  <c r="Y2879" i="1"/>
  <c r="Y2847" i="1"/>
  <c r="Y1548" i="1"/>
  <c r="Y2926" i="1"/>
  <c r="Y2461" i="1"/>
  <c r="Y2429" i="1"/>
  <c r="Y2412" i="1"/>
  <c r="Y2396" i="1"/>
  <c r="Y2364" i="1"/>
  <c r="Y2348" i="1"/>
  <c r="Y2316" i="1"/>
  <c r="Y2284" i="1"/>
  <c r="Y2220" i="1"/>
  <c r="Y2204" i="1"/>
  <c r="Y2188" i="1"/>
  <c r="Y2778" i="1"/>
  <c r="Y2762" i="1"/>
  <c r="Y1911" i="1"/>
  <c r="Y1895" i="1"/>
  <c r="Y1863" i="1"/>
  <c r="Y1847" i="1"/>
  <c r="Y1831" i="1"/>
  <c r="Y1815" i="1"/>
  <c r="Y1799" i="1"/>
  <c r="Y1783" i="1"/>
  <c r="Y1767" i="1"/>
  <c r="Y1751" i="1"/>
  <c r="Y1735" i="1"/>
  <c r="Y1719" i="1"/>
  <c r="Y1703" i="1"/>
  <c r="Y1671" i="1"/>
  <c r="Y1655" i="1"/>
  <c r="Y1639" i="1"/>
  <c r="Y2665" i="1"/>
  <c r="Y2182" i="1"/>
  <c r="Y946" i="1"/>
  <c r="Y2353" i="1"/>
  <c r="Y1743" i="1"/>
  <c r="Y2350" i="1"/>
  <c r="Y2238" i="1"/>
  <c r="Y2446" i="1"/>
  <c r="Y2430" i="1"/>
  <c r="Y2349" i="1"/>
  <c r="Y2317" i="1"/>
  <c r="Y2285" i="1"/>
  <c r="Y2253" i="1"/>
  <c r="Y2076" i="1"/>
  <c r="Y1772" i="1"/>
  <c r="Y1628" i="1"/>
  <c r="Y1564" i="1"/>
  <c r="Y1211" i="1"/>
  <c r="Y1147" i="1"/>
  <c r="Y1115" i="1"/>
  <c r="Y1035" i="1"/>
  <c r="Y2379" i="1"/>
  <c r="Y1626" i="1"/>
  <c r="Y665" i="1"/>
  <c r="Y473" i="1"/>
  <c r="Y2921" i="1"/>
  <c r="Y2521" i="1"/>
  <c r="Y2135" i="1"/>
  <c r="Y773" i="1"/>
  <c r="Y2759" i="1"/>
  <c r="Y2309" i="1"/>
  <c r="Y2293" i="1"/>
  <c r="Y2245" i="1"/>
  <c r="Y2165" i="1"/>
  <c r="Y1411" i="1"/>
  <c r="Y1091" i="1"/>
  <c r="Y1667" i="1"/>
  <c r="Y192" i="1"/>
  <c r="Y176" i="1"/>
  <c r="Y2337" i="1"/>
  <c r="Y2802" i="1"/>
  <c r="Y2558" i="1"/>
  <c r="Y2092" i="1"/>
  <c r="Y1050" i="1"/>
  <c r="Y1706" i="1"/>
  <c r="Y2922" i="1"/>
  <c r="Y2743" i="1"/>
  <c r="Y2551" i="1"/>
  <c r="Y2133" i="1"/>
  <c r="Y1540" i="1"/>
  <c r="Y2886" i="1"/>
  <c r="Y2718" i="1"/>
  <c r="Y2702" i="1"/>
  <c r="Y2686" i="1"/>
  <c r="Y2670" i="1"/>
  <c r="Y2654" i="1"/>
  <c r="Y2638" i="1"/>
  <c r="Y2622" i="1"/>
  <c r="Y2606" i="1"/>
  <c r="Y2590" i="1"/>
  <c r="Y2574" i="1"/>
  <c r="Y2796" i="1"/>
  <c r="Y2780" i="1"/>
  <c r="Y2748" i="1"/>
  <c r="Y2732" i="1"/>
  <c r="Y2716" i="1"/>
  <c r="Y2700" i="1"/>
  <c r="Y2684" i="1"/>
  <c r="Y2668" i="1"/>
  <c r="Y2652" i="1"/>
  <c r="Y2636" i="1"/>
  <c r="Y2620" i="1"/>
  <c r="Y2604" i="1"/>
  <c r="Y2588" i="1"/>
  <c r="Y2572" i="1"/>
  <c r="Y2556" i="1"/>
  <c r="Y2854" i="1"/>
  <c r="Y2582" i="1"/>
  <c r="Y2809" i="1"/>
  <c r="Y782" i="1"/>
  <c r="Y2511" i="1"/>
  <c r="Y2462" i="1"/>
  <c r="Y1916" i="1"/>
  <c r="Y811" i="1"/>
  <c r="Y2140" i="1"/>
  <c r="Y1466" i="1"/>
  <c r="Y2395" i="1"/>
  <c r="Y2171" i="1"/>
  <c r="Y2042" i="1"/>
  <c r="Y1578" i="1"/>
  <c r="Y1337" i="1"/>
  <c r="Y921" i="1"/>
  <c r="Y905" i="1"/>
  <c r="Y889" i="1"/>
  <c r="Y857" i="1"/>
  <c r="Y841" i="1"/>
  <c r="Y825" i="1"/>
  <c r="Y809" i="1"/>
  <c r="Y697" i="1"/>
  <c r="Y633" i="1"/>
  <c r="Y569" i="1"/>
  <c r="Y41" i="1"/>
  <c r="Y2540" i="1"/>
  <c r="Y2508" i="1"/>
  <c r="Y2491" i="1"/>
  <c r="Y2459" i="1"/>
  <c r="Y2443" i="1"/>
  <c r="Y2427" i="1"/>
  <c r="Y2410" i="1"/>
  <c r="Y2394" i="1"/>
  <c r="Y2378" i="1"/>
  <c r="Y2330" i="1"/>
  <c r="Y2314" i="1"/>
  <c r="Y2298" i="1"/>
  <c r="Y2282" i="1"/>
  <c r="Y2202" i="1"/>
  <c r="Y2186" i="1"/>
  <c r="Y2170" i="1"/>
  <c r="Y2154" i="1"/>
  <c r="Y2138" i="1"/>
  <c r="Y2122" i="1"/>
  <c r="Y2106" i="1"/>
  <c r="Y2090" i="1"/>
  <c r="Y2073" i="1"/>
  <c r="Y2057" i="1"/>
  <c r="Y2041" i="1"/>
  <c r="Y2025" i="1"/>
  <c r="Y2009" i="1"/>
  <c r="Y1993" i="1"/>
  <c r="Y1977" i="1"/>
  <c r="Y1961" i="1"/>
  <c r="Y1945" i="1"/>
  <c r="Y1929" i="1"/>
  <c r="Y1913" i="1"/>
  <c r="Y1897" i="1"/>
  <c r="Y1881" i="1"/>
  <c r="Y1865" i="1"/>
  <c r="Y1849" i="1"/>
  <c r="Y1833" i="1"/>
  <c r="Y1817" i="1"/>
  <c r="Y1801" i="1"/>
  <c r="Y1785" i="1"/>
  <c r="Y1769" i="1"/>
  <c r="Y1753" i="1"/>
  <c r="Y1737" i="1"/>
  <c r="Y1721" i="1"/>
  <c r="Y1705" i="1"/>
  <c r="Y1689" i="1"/>
  <c r="Y1673" i="1"/>
  <c r="Y1657" i="1"/>
  <c r="Y1641" i="1"/>
  <c r="Y1625" i="1"/>
  <c r="Y1609" i="1"/>
  <c r="Y1593" i="1"/>
  <c r="Y1577" i="1"/>
  <c r="Y1561" i="1"/>
  <c r="Y1545" i="1"/>
  <c r="Y1529" i="1"/>
  <c r="Y1512" i="1"/>
  <c r="Y1496" i="1"/>
  <c r="Y1480" i="1"/>
  <c r="Y1464" i="1"/>
  <c r="Y1448" i="1"/>
  <c r="Y1432" i="1"/>
  <c r="Y1416" i="1"/>
  <c r="Y1400" i="1"/>
  <c r="Y1384" i="1"/>
  <c r="Y1368" i="1"/>
  <c r="Y1352" i="1"/>
  <c r="Y1336" i="1"/>
  <c r="Y1320" i="1"/>
  <c r="Y1304" i="1"/>
  <c r="Y1288" i="1"/>
  <c r="Y1256" i="1"/>
  <c r="Y1240" i="1"/>
  <c r="Y1224" i="1"/>
  <c r="Y1208" i="1"/>
  <c r="Y1192" i="1"/>
  <c r="Y1176" i="1"/>
  <c r="Y1160" i="1"/>
  <c r="Y1128" i="1"/>
  <c r="Y1064" i="1"/>
  <c r="Y1032" i="1"/>
  <c r="Y1016" i="1"/>
  <c r="Y984" i="1"/>
  <c r="Y968" i="1"/>
  <c r="Y952" i="1"/>
  <c r="Y290" i="1"/>
  <c r="Y2924" i="1"/>
  <c r="Y2642" i="1"/>
  <c r="Y2144" i="1"/>
  <c r="Y2128" i="1"/>
  <c r="Y238" i="1"/>
  <c r="Y206" i="1"/>
  <c r="Y142" i="1"/>
  <c r="Y94" i="1"/>
  <c r="Y30" i="1"/>
  <c r="Y2143" i="1"/>
  <c r="Y2046" i="1"/>
  <c r="Y1806" i="1"/>
  <c r="Y1758" i="1"/>
  <c r="Y1742" i="1"/>
  <c r="Y1710" i="1"/>
  <c r="Y1678" i="1"/>
  <c r="Y1662" i="1"/>
  <c r="Y1566" i="1"/>
  <c r="Y1550" i="1"/>
  <c r="Y1469" i="1"/>
  <c r="Y1453" i="1"/>
  <c r="Y1389" i="1"/>
  <c r="Y1373" i="1"/>
  <c r="Y1325" i="1"/>
  <c r="Y1309" i="1"/>
  <c r="Y1293" i="1"/>
  <c r="Y1261" i="1"/>
  <c r="Y1229" i="1"/>
  <c r="Y1213" i="1"/>
  <c r="Y1181" i="1"/>
  <c r="Y1165" i="1"/>
  <c r="Y1101" i="1"/>
  <c r="Y1053" i="1"/>
  <c r="Y1037" i="1"/>
  <c r="Y1005" i="1"/>
  <c r="Y989" i="1"/>
  <c r="Y957" i="1"/>
  <c r="Y941" i="1"/>
  <c r="Y877" i="1"/>
  <c r="Y845" i="1"/>
  <c r="Y829" i="1"/>
  <c r="Y797" i="1"/>
  <c r="Y733" i="1"/>
  <c r="Y2302" i="1"/>
  <c r="Y2222" i="1"/>
  <c r="Y1068" i="1"/>
  <c r="Y796" i="1"/>
  <c r="Y2413" i="1"/>
  <c r="Y1290" i="1"/>
  <c r="Y1194" i="1"/>
  <c r="Y1162" i="1"/>
  <c r="Y1146" i="1"/>
  <c r="Y1066" i="1"/>
  <c r="Y1034" i="1"/>
  <c r="Y1002" i="1"/>
  <c r="Y794" i="1"/>
  <c r="Y2347" i="1"/>
  <c r="Y2235" i="1"/>
  <c r="Y2203" i="1"/>
  <c r="Y2123" i="1"/>
  <c r="Y1834" i="1"/>
  <c r="Y1193" i="1"/>
  <c r="Y1129" i="1"/>
  <c r="Y1001" i="1"/>
  <c r="Y793" i="1"/>
  <c r="Y761" i="1"/>
  <c r="Y745" i="1"/>
  <c r="Y537" i="1"/>
  <c r="Y521" i="1"/>
  <c r="Y2828" i="1"/>
  <c r="Y2475" i="1"/>
  <c r="Y1272" i="1"/>
  <c r="Y1144" i="1"/>
  <c r="Y1112" i="1"/>
  <c r="Y1080" i="1"/>
  <c r="Y1048" i="1"/>
  <c r="Y935" i="1"/>
  <c r="Y919" i="1"/>
  <c r="Y903" i="1"/>
  <c r="Y887" i="1"/>
  <c r="Y871" i="1"/>
  <c r="Y855" i="1"/>
  <c r="Y839" i="1"/>
  <c r="Y823" i="1"/>
  <c r="Y791" i="1"/>
  <c r="Y759" i="1"/>
  <c r="Y727" i="1"/>
  <c r="Y711" i="1"/>
  <c r="Y695" i="1"/>
  <c r="Y679" i="1"/>
  <c r="Y647" i="1"/>
  <c r="Y615" i="1"/>
  <c r="Y583" i="1"/>
  <c r="Y551" i="1"/>
  <c r="Y535" i="1"/>
  <c r="Y519" i="1"/>
  <c r="Y455" i="1"/>
  <c r="Y263" i="1"/>
  <c r="Y2906" i="1"/>
  <c r="Y2874" i="1"/>
  <c r="Y2842" i="1"/>
  <c r="Y2826" i="1"/>
  <c r="Y2810" i="1"/>
  <c r="Y2794" i="1"/>
  <c r="Y2698" i="1"/>
  <c r="Y2682" i="1"/>
  <c r="Y2666" i="1"/>
  <c r="Y2634" i="1"/>
  <c r="Y2586" i="1"/>
  <c r="Y2538" i="1"/>
  <c r="Y2506" i="1"/>
  <c r="Y2441" i="1"/>
  <c r="Y2425" i="1"/>
  <c r="Y2408" i="1"/>
  <c r="Y2392" i="1"/>
  <c r="Y2376" i="1"/>
  <c r="Y2360" i="1"/>
  <c r="Y2296" i="1"/>
  <c r="Y2280" i="1"/>
  <c r="Y2248" i="1"/>
  <c r="Y2136" i="1"/>
  <c r="Y2120" i="1"/>
  <c r="Y2088" i="1"/>
  <c r="Y2071" i="1"/>
  <c r="Y2039" i="1"/>
  <c r="Y2007" i="1"/>
  <c r="Y1975" i="1"/>
  <c r="Y1478" i="1"/>
  <c r="Y1446" i="1"/>
  <c r="Y1414" i="1"/>
  <c r="Y1382" i="1"/>
  <c r="Y1350" i="1"/>
  <c r="Y1318" i="1"/>
  <c r="Y1286" i="1"/>
  <c r="Y1270" i="1"/>
  <c r="Y1254" i="1"/>
  <c r="Y1238" i="1"/>
  <c r="Y1222" i="1"/>
  <c r="Y1206" i="1"/>
  <c r="Y1174" i="1"/>
  <c r="Y1158" i="1"/>
  <c r="Y1142" i="1"/>
  <c r="Y1126" i="1"/>
  <c r="Y1110" i="1"/>
  <c r="Y1094" i="1"/>
  <c r="Y1062" i="1"/>
  <c r="Y1046" i="1"/>
  <c r="Y1030" i="1"/>
  <c r="Y645" i="1"/>
  <c r="Y2310" i="1"/>
  <c r="Y1108" i="1"/>
  <c r="Y900" i="1"/>
  <c r="Y772" i="1"/>
  <c r="Y2599" i="1"/>
  <c r="Y2502" i="1"/>
  <c r="Y1315" i="1"/>
  <c r="Y1123" i="1"/>
  <c r="Y2566" i="1"/>
  <c r="Y754" i="1"/>
  <c r="Y578" i="1"/>
  <c r="Y2221" i="1"/>
  <c r="Y2858" i="1"/>
  <c r="Y2168" i="1"/>
  <c r="Y998" i="1"/>
  <c r="Y982" i="1"/>
  <c r="Y950" i="1"/>
  <c r="Y2167" i="1"/>
  <c r="Y293" i="1"/>
  <c r="Y2374" i="1"/>
  <c r="Y2262" i="1"/>
  <c r="Y1284" i="1"/>
  <c r="Y1028" i="1"/>
  <c r="Y260" i="1"/>
  <c r="Y196" i="1"/>
  <c r="Y116" i="1"/>
  <c r="Y84" i="1"/>
  <c r="Y52" i="1"/>
  <c r="Y4" i="1"/>
  <c r="Y1027" i="1"/>
  <c r="Y995" i="1"/>
  <c r="Y915" i="1"/>
  <c r="Y851" i="1"/>
  <c r="Y819" i="1"/>
  <c r="Y803" i="1"/>
  <c r="Y771" i="1"/>
  <c r="Y739" i="1"/>
  <c r="Y723" i="1"/>
  <c r="Y707" i="1"/>
  <c r="Y659" i="1"/>
  <c r="Y643" i="1"/>
  <c r="Y627" i="1"/>
  <c r="Y611" i="1"/>
  <c r="Y579" i="1"/>
  <c r="Y467" i="1"/>
  <c r="Y435" i="1"/>
  <c r="Y387" i="1"/>
  <c r="Y339" i="1"/>
  <c r="Y291" i="1"/>
  <c r="Y275" i="1"/>
  <c r="Y2614" i="1"/>
  <c r="Y2598" i="1"/>
  <c r="Y896" i="1"/>
  <c r="Y880" i="1"/>
  <c r="Y832" i="1"/>
  <c r="Y816" i="1"/>
  <c r="Y800" i="1"/>
  <c r="Y784" i="1"/>
  <c r="Y768" i="1"/>
  <c r="Y752" i="1"/>
  <c r="Y736" i="1"/>
  <c r="Y720" i="1"/>
  <c r="Y496" i="1"/>
  <c r="Y160" i="1"/>
  <c r="Y112" i="1"/>
  <c r="Y96" i="1"/>
  <c r="Y48" i="1"/>
  <c r="Y32" i="1"/>
  <c r="Y2899" i="1"/>
  <c r="Y2883" i="1"/>
  <c r="Y2867" i="1"/>
  <c r="Y2851" i="1"/>
  <c r="Y2835" i="1"/>
  <c r="Y2819" i="1"/>
  <c r="Y2803" i="1"/>
  <c r="Y2787" i="1"/>
  <c r="Y2691" i="1"/>
  <c r="Y2643" i="1"/>
  <c r="Y2611" i="1"/>
  <c r="Y2579" i="1"/>
  <c r="Y2563" i="1"/>
  <c r="Y2547" i="1"/>
  <c r="Y2531" i="1"/>
  <c r="Y2515" i="1"/>
  <c r="Y2498" i="1"/>
  <c r="Y2482" i="1"/>
  <c r="Y2466" i="1"/>
  <c r="Y2450" i="1"/>
  <c r="Y2401" i="1"/>
  <c r="Y2273" i="1"/>
  <c r="Y2000" i="1"/>
  <c r="Y2905" i="1"/>
  <c r="Y2706" i="1"/>
  <c r="Y2352" i="1"/>
  <c r="Y2336" i="1"/>
  <c r="Y2272" i="1"/>
  <c r="Y2913" i="1"/>
  <c r="Y1149" i="1"/>
  <c r="Y1117" i="1"/>
  <c r="Y509" i="1"/>
  <c r="Y493" i="1"/>
  <c r="Y477" i="1"/>
  <c r="Y445" i="1"/>
  <c r="Y429" i="1"/>
  <c r="Y413" i="1"/>
  <c r="Y237" i="1"/>
  <c r="Y221" i="1"/>
  <c r="Y173" i="1"/>
  <c r="Y61" i="1"/>
  <c r="Y2936" i="1"/>
  <c r="Y2920" i="1"/>
  <c r="Y2928" i="1"/>
  <c r="Y2912" i="1"/>
  <c r="Y2896" i="1"/>
  <c r="Y972" i="1"/>
  <c r="Y924" i="1"/>
  <c r="Y908" i="1"/>
  <c r="Y572" i="1"/>
  <c r="Y556" i="1"/>
  <c r="Y540" i="1"/>
  <c r="Y508" i="1"/>
  <c r="Y492" i="1"/>
  <c r="Y460" i="1"/>
  <c r="Y284" i="1"/>
  <c r="Y172" i="1"/>
  <c r="Y1103" i="1"/>
  <c r="Y781" i="1"/>
  <c r="Y749" i="1"/>
  <c r="Y1003" i="1"/>
  <c r="Y666" i="1"/>
  <c r="Y1398" i="1"/>
  <c r="Y2840" i="1"/>
  <c r="Y2864" i="1"/>
  <c r="Y2863" i="1"/>
  <c r="Y2902" i="1"/>
  <c r="Y1298" i="1"/>
  <c r="Y2771" i="1"/>
  <c r="Y2901" i="1"/>
  <c r="Y2885" i="1"/>
  <c r="Y2869" i="1"/>
  <c r="Y2853" i="1"/>
  <c r="Y2837" i="1"/>
  <c r="Y2821" i="1"/>
  <c r="Y2805" i="1"/>
  <c r="Y2789" i="1"/>
  <c r="Y2773" i="1"/>
  <c r="Y2661" i="1"/>
  <c r="Y2645" i="1"/>
  <c r="Y2629" i="1"/>
  <c r="Y2597" i="1"/>
  <c r="Y2517" i="1"/>
  <c r="Y2419" i="1"/>
  <c r="Y2403" i="1"/>
  <c r="Y2925" i="1"/>
  <c r="Y2909" i="1"/>
  <c r="Y2893" i="1"/>
  <c r="Y2877" i="1"/>
  <c r="Y2861" i="1"/>
  <c r="Y2845" i="1"/>
  <c r="Y2829" i="1"/>
  <c r="Y2813" i="1"/>
  <c r="Y2797" i="1"/>
  <c r="Y2781" i="1"/>
  <c r="Y2701" i="1"/>
  <c r="Y2685" i="1"/>
  <c r="Y2669" i="1"/>
  <c r="Y2621" i="1"/>
  <c r="Y2589" i="1"/>
  <c r="Y2525" i="1"/>
  <c r="Y2509" i="1"/>
  <c r="Y2492" i="1"/>
  <c r="Y2444" i="1"/>
  <c r="Y2411" i="1"/>
  <c r="Y2536" i="1"/>
  <c r="Y2520" i="1"/>
  <c r="Y2471" i="1"/>
  <c r="Y2439" i="1"/>
  <c r="Y2423" i="1"/>
  <c r="Y2406" i="1"/>
  <c r="Y2890" i="1"/>
  <c r="Y2291" i="1"/>
  <c r="Y2227" i="1"/>
  <c r="Y2163" i="1"/>
  <c r="Y2099" i="1"/>
  <c r="Y2066" i="1"/>
  <c r="Y1970" i="1"/>
  <c r="Y1730" i="1"/>
  <c r="Y1714" i="1"/>
  <c r="Y1682" i="1"/>
  <c r="Y1650" i="1"/>
  <c r="Y1634" i="1"/>
  <c r="Y1570" i="1"/>
  <c r="Y1554" i="1"/>
  <c r="Y1489" i="1"/>
  <c r="Y1473" i="1"/>
  <c r="Y1457" i="1"/>
  <c r="Y1441" i="1"/>
  <c r="Y1425" i="1"/>
  <c r="Y1409" i="1"/>
  <c r="Y1393" i="1"/>
  <c r="Y1345" i="1"/>
  <c r="Y1329" i="1"/>
  <c r="Y1313" i="1"/>
  <c r="Y1297" i="1"/>
  <c r="Y1281" i="1"/>
  <c r="Y1265" i="1"/>
  <c r="Y1249" i="1"/>
  <c r="Y1233" i="1"/>
  <c r="Y1217" i="1"/>
  <c r="Y1201" i="1"/>
  <c r="Y1185" i="1"/>
  <c r="Y1169" i="1"/>
  <c r="Y1153" i="1"/>
  <c r="Y1137" i="1"/>
  <c r="Y1121" i="1"/>
  <c r="Y1105" i="1"/>
  <c r="Y1089" i="1"/>
  <c r="Y977" i="1"/>
  <c r="Y1840" i="1"/>
  <c r="Y1808" i="1"/>
  <c r="Y1054" i="1"/>
  <c r="Y942" i="1"/>
  <c r="Y1950" i="1"/>
  <c r="Y1934" i="1"/>
  <c r="Y1741" i="1"/>
  <c r="Y1820" i="1"/>
  <c r="Y987" i="1"/>
  <c r="Y587" i="1"/>
  <c r="Y986" i="1"/>
  <c r="Y2315" i="1"/>
  <c r="Y1562" i="1"/>
  <c r="Y1465" i="1"/>
  <c r="Y1113" i="1"/>
  <c r="Y1097" i="1"/>
  <c r="Y985" i="1"/>
  <c r="Y873" i="1"/>
  <c r="Y729" i="1"/>
  <c r="Y617" i="1"/>
  <c r="Y503" i="1"/>
  <c r="Y2344" i="1"/>
  <c r="Y1879" i="1"/>
  <c r="Y1797" i="1"/>
  <c r="Y2261" i="1"/>
  <c r="Y1011" i="1"/>
  <c r="Y755" i="1"/>
  <c r="Y2914" i="1"/>
  <c r="Y2206" i="1"/>
  <c r="Y2142" i="1"/>
  <c r="Y1597" i="1"/>
  <c r="Y2380" i="1"/>
  <c r="Y2332" i="1"/>
  <c r="Y2300" i="1"/>
  <c r="Y1402" i="1"/>
  <c r="Y2784" i="1"/>
  <c r="Y2251" i="1"/>
  <c r="Y2187" i="1"/>
  <c r="Y2908" i="1"/>
  <c r="Y2880" i="1"/>
  <c r="Y2923" i="1"/>
  <c r="Y2907" i="1"/>
  <c r="Y2891" i="1"/>
  <c r="Y2875" i="1"/>
  <c r="Y2859" i="1"/>
  <c r="Y2843" i="1"/>
  <c r="Y2827" i="1"/>
  <c r="Y2811" i="1"/>
  <c r="Y2795" i="1"/>
  <c r="Y2779" i="1"/>
  <c r="Y2763" i="1"/>
  <c r="Y2699" i="1"/>
  <c r="Y2683" i="1"/>
  <c r="Y2635" i="1"/>
  <c r="Y2603" i="1"/>
  <c r="Y2539" i="1"/>
  <c r="Y2490" i="1"/>
  <c r="Y2409" i="1"/>
  <c r="Y2393" i="1"/>
  <c r="Y2377" i="1"/>
  <c r="Y2361" i="1"/>
  <c r="Y2249" i="1"/>
  <c r="Y2233" i="1"/>
  <c r="Y2185" i="1"/>
  <c r="Y2169" i="1"/>
  <c r="Y2153" i="1"/>
  <c r="Y2089" i="1"/>
  <c r="Y1960" i="1"/>
  <c r="Y1944" i="1"/>
  <c r="Y1928" i="1"/>
  <c r="Y1912" i="1"/>
  <c r="Y1880" i="1"/>
  <c r="Y1864" i="1"/>
  <c r="Y1784" i="1"/>
  <c r="Y1768" i="1"/>
  <c r="Y1704" i="1"/>
  <c r="Y1672" i="1"/>
  <c r="Y1592" i="1"/>
  <c r="Y1560" i="1"/>
  <c r="Y1544" i="1"/>
  <c r="Y1495" i="1"/>
  <c r="Y1479" i="1"/>
  <c r="Y1463" i="1"/>
  <c r="Y1447" i="1"/>
  <c r="Y1431" i="1"/>
  <c r="Y1415" i="1"/>
  <c r="Y1399" i="1"/>
  <c r="Y2152" i="1"/>
  <c r="Y2215" i="1"/>
  <c r="Y2246" i="1"/>
  <c r="Y2198" i="1"/>
  <c r="Y2276" i="1"/>
  <c r="Y2100" i="1"/>
  <c r="Y1490" i="1"/>
  <c r="Y1474" i="1"/>
  <c r="Y1410" i="1"/>
  <c r="Y2917" i="1"/>
  <c r="Y2549" i="1"/>
  <c r="Y2195" i="1"/>
  <c r="Y1085" i="1"/>
  <c r="Y1021" i="1"/>
  <c r="Y766" i="1"/>
  <c r="Y701" i="1"/>
  <c r="Y1130" i="1"/>
  <c r="Y763" i="1"/>
  <c r="Y603" i="1"/>
  <c r="Y1369" i="1"/>
  <c r="Y1049" i="1"/>
  <c r="Y762" i="1"/>
  <c r="Y570" i="1"/>
  <c r="Y538" i="1"/>
  <c r="Y1383" i="1"/>
  <c r="Y1319" i="1"/>
  <c r="Y1303" i="1"/>
  <c r="Y1271" i="1"/>
  <c r="Y1255" i="1"/>
  <c r="Y1239" i="1"/>
  <c r="Y1223" i="1"/>
  <c r="Y1207" i="1"/>
  <c r="Y1191" i="1"/>
  <c r="Y1175" i="1"/>
  <c r="Y1159" i="1"/>
  <c r="Y1143" i="1"/>
  <c r="Y1127" i="1"/>
  <c r="Y1111" i="1"/>
  <c r="Y1095" i="1"/>
  <c r="Y1079" i="1"/>
  <c r="Y999" i="1"/>
  <c r="Y967" i="1"/>
  <c r="Y936" i="1"/>
  <c r="Y920" i="1"/>
  <c r="Y856" i="1"/>
  <c r="Y824" i="1"/>
  <c r="Y808" i="1"/>
  <c r="Y728" i="1"/>
  <c r="Y712" i="1"/>
  <c r="Y680" i="1"/>
  <c r="Y664" i="1"/>
  <c r="Y648" i="1"/>
  <c r="Y600" i="1"/>
  <c r="Y584" i="1"/>
  <c r="Y568" i="1"/>
  <c r="Y552" i="1"/>
  <c r="Y536" i="1"/>
  <c r="Y520" i="1"/>
  <c r="Y504" i="1"/>
  <c r="Y488" i="1"/>
  <c r="Y472" i="1"/>
  <c r="Y392" i="1"/>
  <c r="Y360" i="1"/>
  <c r="Y328" i="1"/>
  <c r="Y280" i="1"/>
  <c r="Y248" i="1"/>
  <c r="Y216" i="1"/>
  <c r="Y200" i="1"/>
  <c r="Y136" i="1"/>
  <c r="Y104" i="1"/>
  <c r="Y1122" i="1"/>
  <c r="Y1106" i="1"/>
  <c r="Y1010" i="1"/>
  <c r="Y947" i="1"/>
  <c r="Y883" i="1"/>
  <c r="Y787" i="1"/>
  <c r="Y547" i="1"/>
  <c r="Y115" i="1"/>
  <c r="Y51" i="1"/>
  <c r="Y1041" i="1"/>
  <c r="Y770" i="1"/>
  <c r="Y706" i="1"/>
  <c r="Y562" i="1"/>
  <c r="Y546" i="1"/>
  <c r="Y210" i="1"/>
  <c r="Y2119" i="1"/>
  <c r="Y2916" i="1"/>
  <c r="Y2900" i="1"/>
  <c r="Y2884" i="1"/>
  <c r="Y2868" i="1"/>
  <c r="Y2852" i="1"/>
  <c r="Y2836" i="1"/>
  <c r="Y2820" i="1"/>
  <c r="Y2804" i="1"/>
  <c r="Y2788" i="1"/>
  <c r="Y2772" i="1"/>
  <c r="Y2756" i="1"/>
  <c r="Y2740" i="1"/>
  <c r="Y2708" i="1"/>
  <c r="Y2692" i="1"/>
  <c r="Y2676" i="1"/>
  <c r="Y2596" i="1"/>
  <c r="Y2564" i="1"/>
  <c r="Y2532" i="1"/>
  <c r="Y2499" i="1"/>
  <c r="Y2467" i="1"/>
  <c r="Y2418" i="1"/>
  <c r="Y2354" i="1"/>
  <c r="Y2306" i="1"/>
  <c r="Y2242" i="1"/>
  <c r="Y2226" i="1"/>
  <c r="Y2210" i="1"/>
  <c r="Y2130" i="1"/>
  <c r="Y2114" i="1"/>
  <c r="Y2098" i="1"/>
  <c r="Y2065" i="1"/>
  <c r="Y2049" i="1"/>
  <c r="Y2033" i="1"/>
  <c r="Y1937" i="1"/>
  <c r="Y1921" i="1"/>
  <c r="Y1905" i="1"/>
  <c r="Y1889" i="1"/>
  <c r="Y1873" i="1"/>
  <c r="Y1809" i="1"/>
  <c r="Y1793" i="1"/>
  <c r="Y1761" i="1"/>
  <c r="Y1729" i="1"/>
  <c r="Y1713" i="1"/>
  <c r="Y1681" i="1"/>
  <c r="Y1665" i="1"/>
  <c r="Y1633" i="1"/>
  <c r="Y1617" i="1"/>
  <c r="Y1569" i="1"/>
  <c r="Y1520" i="1"/>
  <c r="Y1504" i="1"/>
  <c r="Y1472" i="1"/>
  <c r="Y1456" i="1"/>
  <c r="Y1424" i="1"/>
  <c r="Y1408" i="1"/>
  <c r="Y1392" i="1"/>
  <c r="Y1360" i="1"/>
  <c r="Y1328" i="1"/>
  <c r="Y1296" i="1"/>
  <c r="Y1280" i="1"/>
  <c r="Y1232" i="1"/>
  <c r="Y1216" i="1"/>
  <c r="Y1200" i="1"/>
  <c r="Y1184" i="1"/>
  <c r="Y1168" i="1"/>
  <c r="Y1152" i="1"/>
  <c r="Y1136" i="1"/>
  <c r="Y1120" i="1"/>
  <c r="Y1088" i="1"/>
  <c r="Y1040" i="1"/>
  <c r="Y1024" i="1"/>
  <c r="Y976" i="1"/>
  <c r="Y960" i="1"/>
  <c r="Y945" i="1"/>
  <c r="Y929" i="1"/>
  <c r="Y913" i="1"/>
  <c r="Y897" i="1"/>
  <c r="Y881" i="1"/>
  <c r="Y833" i="1"/>
  <c r="Y817" i="1"/>
  <c r="Y801" i="1"/>
  <c r="Y785" i="1"/>
  <c r="Y769" i="1"/>
  <c r="Y737" i="1"/>
  <c r="Y721" i="1"/>
  <c r="Y705" i="1"/>
  <c r="Y673" i="1"/>
  <c r="Y657" i="1"/>
  <c r="Y641" i="1"/>
  <c r="Y609" i="1"/>
  <c r="Y593" i="1"/>
  <c r="Y577" i="1"/>
  <c r="Y545" i="1"/>
  <c r="Y529" i="1"/>
  <c r="Y513" i="1"/>
  <c r="Y385" i="1"/>
  <c r="Y337" i="1"/>
  <c r="Y257" i="1"/>
  <c r="Y177" i="1"/>
  <c r="Y97" i="1"/>
  <c r="Y2054" i="1"/>
  <c r="Y2022" i="1"/>
  <c r="Y2006" i="1"/>
  <c r="Y1878" i="1"/>
  <c r="Y1718" i="1"/>
  <c r="Y1670" i="1"/>
  <c r="Y1638" i="1"/>
  <c r="Y1622" i="1"/>
  <c r="Y1574" i="1"/>
  <c r="Y1558" i="1"/>
  <c r="Y1526" i="1"/>
  <c r="Y1509" i="1"/>
  <c r="Y1493" i="1"/>
  <c r="Y1413" i="1"/>
  <c r="Y965" i="1"/>
  <c r="Y294" i="1"/>
  <c r="Y1381" i="1"/>
  <c r="Y1365" i="1"/>
  <c r="Y1317" i="1"/>
  <c r="Y1285" i="1"/>
  <c r="Y1237" i="1"/>
  <c r="Y1221" i="1"/>
  <c r="Y1205" i="1"/>
  <c r="Y1173" i="1"/>
  <c r="Y1157" i="1"/>
  <c r="Y1109" i="1"/>
  <c r="Y1077" i="1"/>
  <c r="Y1061" i="1"/>
  <c r="Y1045" i="1"/>
  <c r="Y1013" i="1"/>
  <c r="Y981" i="1"/>
  <c r="Y949" i="1"/>
  <c r="Y902" i="1"/>
  <c r="Y886" i="1"/>
  <c r="Y870" i="1"/>
  <c r="Y854" i="1"/>
  <c r="Y838" i="1"/>
  <c r="Y822" i="1"/>
  <c r="Y790" i="1"/>
  <c r="Y758" i="1"/>
  <c r="Y742" i="1"/>
  <c r="Y710" i="1"/>
  <c r="Y694" i="1"/>
  <c r="Y678" i="1"/>
  <c r="Y662" i="1"/>
  <c r="Y646" i="1"/>
  <c r="Y630" i="1"/>
  <c r="Y614" i="1"/>
  <c r="Y598" i="1"/>
  <c r="Y502" i="1"/>
  <c r="Y486" i="1"/>
  <c r="Y470" i="1"/>
  <c r="Y454" i="1"/>
  <c r="Y406" i="1"/>
  <c r="Y390" i="1"/>
  <c r="Y358" i="1"/>
  <c r="Y262" i="1"/>
  <c r="Y198" i="1"/>
  <c r="Y182" i="1"/>
  <c r="Y150" i="1"/>
  <c r="Y118" i="1"/>
  <c r="Y70" i="1"/>
  <c r="Y22" i="1"/>
  <c r="Y3" i="1"/>
  <c r="Y2849" i="1"/>
  <c r="Y2940" i="1"/>
  <c r="Y2942" i="1"/>
  <c r="Y7" i="1"/>
  <c r="Y2929" i="1"/>
  <c r="Y2897" i="1"/>
  <c r="Y2881" i="1"/>
  <c r="Y2865" i="1"/>
  <c r="Y2833" i="1"/>
  <c r="Y2817" i="1"/>
  <c r="Y2801" i="1"/>
  <c r="Y2785" i="1"/>
  <c r="Y2737" i="1"/>
  <c r="Y2641" i="1"/>
  <c r="Y2625" i="1"/>
  <c r="Y2609" i="1"/>
  <c r="Y2561" i="1"/>
  <c r="Y2529" i="1"/>
  <c r="Y2513" i="1"/>
  <c r="Y2448" i="1"/>
  <c r="Y2415" i="1"/>
  <c r="Y2351" i="1"/>
  <c r="Y2319" i="1"/>
  <c r="Y2303" i="1"/>
  <c r="Y2271" i="1"/>
  <c r="Y2255" i="1"/>
  <c r="Y2223" i="1"/>
  <c r="Y2175" i="1"/>
  <c r="Y2933" i="1"/>
  <c r="Y389" i="1"/>
  <c r="Y373" i="1"/>
  <c r="Y341" i="1"/>
  <c r="Y309" i="1"/>
  <c r="Y245" i="1"/>
  <c r="Y229" i="1"/>
  <c r="Y213" i="1"/>
  <c r="Y165" i="1"/>
  <c r="Y5" i="1"/>
  <c r="Y2935" i="1"/>
  <c r="Y2937" i="1"/>
  <c r="Y2938" i="1"/>
  <c r="Y2939" i="1"/>
  <c r="Y2941" i="1"/>
  <c r="Y2943" i="1"/>
  <c r="Y2944" i="1"/>
  <c r="Y2945" i="1"/>
  <c r="Y2931" i="1"/>
  <c r="Y2946" i="1"/>
  <c r="Y2947" i="1"/>
  <c r="Y405" i="1"/>
  <c r="Y8" i="1"/>
  <c r="Y2458" i="1"/>
  <c r="Y2460" i="1"/>
  <c r="Y419" i="1"/>
  <c r="Y327" i="1"/>
  <c r="Y421" i="1"/>
  <c r="Y86" i="1"/>
  <c r="Y1141" i="1"/>
  <c r="Y17" i="1"/>
  <c r="Y1553" i="1"/>
  <c r="Y2580" i="1"/>
  <c r="Y616" i="1"/>
  <c r="Y765" i="1"/>
  <c r="Y2474" i="1"/>
  <c r="Y2069" i="1"/>
  <c r="Y1851" i="1"/>
  <c r="Y1618" i="1"/>
  <c r="Y2131" i="1"/>
  <c r="Y2476" i="1"/>
  <c r="Y2468" i="1"/>
  <c r="Y316" i="1"/>
  <c r="Y45" i="1"/>
  <c r="Y1133" i="1"/>
  <c r="Y2181" i="1"/>
  <c r="Y966" i="1"/>
  <c r="Y1652" i="1"/>
  <c r="Y2055" i="1"/>
  <c r="Y343" i="1"/>
  <c r="Y1646" i="1"/>
  <c r="Y126" i="1"/>
  <c r="Y786" i="1"/>
  <c r="Y632" i="1"/>
  <c r="Y1004" i="1"/>
  <c r="Y1976" i="1"/>
  <c r="Y565" i="1"/>
  <c r="Y2147" i="1"/>
  <c r="Y2484" i="1"/>
  <c r="Y2764" i="1"/>
  <c r="Y332" i="1"/>
  <c r="Y451" i="1"/>
  <c r="Y2197" i="1"/>
  <c r="Y2164" i="1"/>
  <c r="Y2277" i="1"/>
  <c r="Y359" i="1"/>
  <c r="Y1069" i="1"/>
  <c r="Y1992" i="1"/>
  <c r="Y2507" i="1"/>
  <c r="Y667" i="1"/>
  <c r="Y2500" i="1"/>
  <c r="Y348" i="1"/>
  <c r="Y77" i="1"/>
  <c r="Y1534" i="1"/>
  <c r="Y2213" i="1"/>
  <c r="Y2180" i="1"/>
  <c r="Y1510" i="1"/>
  <c r="Y2714" i="1"/>
  <c r="Y375" i="1"/>
  <c r="Y158" i="1"/>
  <c r="Y1073" i="1"/>
  <c r="Y2008" i="1"/>
  <c r="Y2523" i="1"/>
  <c r="Y2331" i="1"/>
  <c r="Y1666" i="1"/>
  <c r="Y2179" i="1"/>
  <c r="Y364" i="1"/>
  <c r="Y93" i="1"/>
  <c r="Y2095" i="1"/>
  <c r="Y483" i="1"/>
  <c r="Y2229" i="1"/>
  <c r="Y1014" i="1"/>
  <c r="Y1527" i="1"/>
  <c r="Y2104" i="1"/>
  <c r="Y2730" i="1"/>
  <c r="Y391" i="1"/>
  <c r="Y1694" i="1"/>
  <c r="Y174" i="1"/>
  <c r="Y1511" i="1"/>
  <c r="Y1532" i="1"/>
  <c r="Y2211" i="1"/>
  <c r="Y2541" i="1"/>
  <c r="Y2533" i="1"/>
  <c r="Y2053" i="1"/>
  <c r="Y380" i="1"/>
  <c r="Y109" i="1"/>
  <c r="Y2127" i="1"/>
  <c r="Y499" i="1"/>
  <c r="Y1687" i="1"/>
  <c r="Y1138" i="1"/>
  <c r="Y2746" i="1"/>
  <c r="Y407" i="1"/>
  <c r="Y190" i="1"/>
  <c r="Y2555" i="1"/>
  <c r="Y2573" i="1"/>
  <c r="Y2565" i="1"/>
  <c r="Y396" i="1"/>
  <c r="Y125" i="1"/>
  <c r="Y2627" i="1"/>
  <c r="Y515" i="1"/>
  <c r="Y20" i="1"/>
  <c r="Y423" i="1"/>
  <c r="Y1197" i="1"/>
  <c r="Y1726" i="1"/>
  <c r="Y563" i="1"/>
  <c r="Y36" i="1"/>
  <c r="Y2184" i="1"/>
  <c r="Y439" i="1"/>
  <c r="Y222" i="1"/>
  <c r="Y2256" i="1"/>
  <c r="Y1078" i="1"/>
  <c r="Y2200" i="1"/>
  <c r="Y1000" i="1"/>
  <c r="Y1947" i="1"/>
  <c r="Y2232" i="1"/>
  <c r="Y471" i="1"/>
  <c r="Y1963" i="1"/>
  <c r="Y1245" i="1"/>
  <c r="Y1774" i="1"/>
  <c r="Y254" i="1"/>
  <c r="Y1602" i="1"/>
  <c r="Y110" i="1"/>
  <c r="Y33" i="1"/>
  <c r="Y453" i="1"/>
  <c r="Y1702" i="1"/>
  <c r="Y696" i="1"/>
  <c r="Y1698" i="1"/>
  <c r="Y2162" i="1"/>
  <c r="Y1836" i="1"/>
  <c r="Y2770" i="1"/>
  <c r="Y726" i="1"/>
  <c r="Y2587" i="1"/>
  <c r="Y145" i="1"/>
  <c r="Y83" i="1"/>
  <c r="Y2613" i="1"/>
  <c r="Y595" i="1"/>
  <c r="Y1766" i="1"/>
  <c r="Y161" i="1"/>
  <c r="Y1697" i="1"/>
  <c r="Y2724" i="1"/>
  <c r="Y99" i="1"/>
  <c r="Y760" i="1"/>
  <c r="Y2105" i="1"/>
  <c r="Y2619" i="1"/>
  <c r="Y2236" i="1"/>
  <c r="Y1789" i="1"/>
  <c r="Y1762" i="1"/>
  <c r="Y2637" i="1"/>
  <c r="Y189" i="1"/>
  <c r="Y2288" i="1"/>
  <c r="Y848" i="1"/>
  <c r="Y487" i="1"/>
  <c r="Y1790" i="1"/>
  <c r="Y270" i="1"/>
  <c r="Y2115" i="1"/>
  <c r="Y1630" i="1"/>
  <c r="Y102" i="1"/>
  <c r="Y2612" i="1"/>
  <c r="Y134" i="1"/>
  <c r="Y2628" i="1"/>
  <c r="Y28" i="1"/>
  <c r="Y1104" i="1"/>
  <c r="Y2557" i="1"/>
  <c r="Y166" i="1"/>
  <c r="Y2146" i="1"/>
  <c r="Y1528" i="1"/>
  <c r="Y1734" i="1"/>
  <c r="Y553" i="1"/>
  <c r="Y232" i="1"/>
  <c r="Y2275" i="1"/>
  <c r="Y444" i="1"/>
  <c r="Y2591" i="1"/>
  <c r="Y21" i="1"/>
  <c r="Y2239" i="1"/>
  <c r="Y2769" i="1"/>
  <c r="Y246" i="1"/>
  <c r="Y774" i="1"/>
  <c r="Y1301" i="1"/>
  <c r="Y1782" i="1"/>
  <c r="Y689" i="1"/>
  <c r="Y264" i="1"/>
  <c r="Y776" i="1"/>
  <c r="Y1287" i="1"/>
  <c r="Y2776" i="1"/>
  <c r="Y1608" i="1"/>
  <c r="Y2121" i="1"/>
  <c r="Y1805" i="1"/>
  <c r="Y1778" i="1"/>
  <c r="Y2307" i="1"/>
  <c r="Y2653" i="1"/>
  <c r="Y2268" i="1"/>
  <c r="Y476" i="1"/>
  <c r="Y205" i="1"/>
  <c r="Y2304" i="1"/>
  <c r="Y2707" i="1"/>
  <c r="Y864" i="1"/>
  <c r="Y100" i="1"/>
  <c r="Y2264" i="1"/>
  <c r="Y1277" i="1"/>
  <c r="Y286" i="1"/>
  <c r="Y1835" i="1"/>
  <c r="Y1056" i="1"/>
  <c r="Y29" i="1"/>
  <c r="Y2" i="1"/>
  <c r="Y65" i="1"/>
  <c r="Y152" i="1"/>
  <c r="Y2689" i="1"/>
  <c r="Y1505" i="1"/>
  <c r="Y25" i="1"/>
  <c r="Y1649" i="1"/>
  <c r="Y412" i="1"/>
  <c r="Y129" i="1"/>
  <c r="Y67" i="1"/>
  <c r="Y988" i="1"/>
  <c r="Y2605" i="1"/>
  <c r="Y2659" i="1"/>
  <c r="Y1576" i="1"/>
  <c r="Y53" i="1"/>
  <c r="Y1798" i="1"/>
  <c r="Y193" i="1"/>
  <c r="Y131" i="1"/>
  <c r="Y792" i="1"/>
  <c r="Y1624" i="1"/>
  <c r="Y2137" i="1"/>
  <c r="Y2651" i="1"/>
  <c r="Y525" i="1"/>
  <c r="Y1794" i="1"/>
  <c r="Y2323" i="1"/>
  <c r="Y907" i="1"/>
  <c r="Y2320" i="1"/>
  <c r="Y2723" i="1"/>
  <c r="Y514" i="1"/>
  <c r="Y1822" i="1"/>
  <c r="Y2112" i="1"/>
  <c r="Y2658" i="1"/>
  <c r="Y1606" i="1"/>
  <c r="Y13" i="1"/>
  <c r="Y1654" i="1"/>
  <c r="Y1585" i="1"/>
  <c r="Y1189" i="1"/>
  <c r="Y44" i="1"/>
  <c r="Y35" i="1"/>
  <c r="Y60" i="1"/>
  <c r="Y625" i="1"/>
  <c r="Y2056" i="1"/>
  <c r="Y141" i="1"/>
  <c r="Y2191" i="1"/>
  <c r="Y2072" i="1"/>
  <c r="Y428" i="1"/>
  <c r="Y2207" i="1"/>
  <c r="Y1750" i="1"/>
  <c r="Y601" i="1"/>
  <c r="Y69" i="1"/>
  <c r="Y278" i="1"/>
  <c r="Y806" i="1"/>
  <c r="Y1333" i="1"/>
  <c r="Y1814" i="1"/>
  <c r="Y209" i="1"/>
  <c r="Y1745" i="1"/>
  <c r="Y2258" i="1"/>
  <c r="Y147" i="1"/>
  <c r="Y296" i="1"/>
  <c r="Y1426" i="1"/>
  <c r="Y1640" i="1"/>
  <c r="Y2667" i="1"/>
  <c r="Y1870" i="1"/>
  <c r="Y1810" i="1"/>
  <c r="Y2339" i="1"/>
  <c r="Y2677" i="1"/>
  <c r="Y2739" i="1"/>
  <c r="Y132" i="1"/>
  <c r="Y1838" i="1"/>
  <c r="Y88" i="1"/>
  <c r="Y1601" i="1"/>
  <c r="Y1686" i="1"/>
  <c r="Y2660" i="1"/>
  <c r="Y2040" i="1"/>
  <c r="Y1326" i="1"/>
  <c r="Y2721" i="1"/>
  <c r="Y2355" i="1"/>
  <c r="Y2259" i="1"/>
  <c r="Y214" i="1"/>
  <c r="Y744" i="1"/>
  <c r="Y2675" i="1"/>
  <c r="Y230" i="1"/>
  <c r="Y1349" i="1"/>
  <c r="Y225" i="1"/>
  <c r="Y1248" i="1"/>
  <c r="Y2274" i="1"/>
  <c r="Y163" i="1"/>
  <c r="Y312" i="1"/>
  <c r="Y1335" i="1"/>
  <c r="Y1442" i="1"/>
  <c r="Y1656" i="1"/>
  <c r="Y2542" i="1"/>
  <c r="Y1886" i="1"/>
  <c r="Y1826" i="1"/>
  <c r="Y2371" i="1"/>
  <c r="Y2693" i="1"/>
  <c r="Y524" i="1"/>
  <c r="Y253" i="1"/>
  <c r="Y2755" i="1"/>
  <c r="Y912" i="1"/>
  <c r="Y675" i="1"/>
  <c r="Y148" i="1"/>
  <c r="Y2328" i="1"/>
  <c r="Y39" i="1"/>
  <c r="Y567" i="1"/>
  <c r="Y1854" i="1"/>
  <c r="Y1537" i="1"/>
  <c r="Y300" i="1"/>
  <c r="Y437" i="1"/>
  <c r="Y19" i="1"/>
  <c r="Y2024" i="1"/>
  <c r="Y184" i="1"/>
  <c r="Y2571" i="1"/>
  <c r="Y2243" i="1"/>
  <c r="Y1269" i="1"/>
  <c r="Y2194" i="1"/>
  <c r="Y2156" i="1"/>
  <c r="Y1746" i="1"/>
  <c r="Y2554" i="1"/>
  <c r="Y68" i="1"/>
  <c r="Y2753" i="1"/>
  <c r="Y37" i="1"/>
  <c r="Y85" i="1"/>
  <c r="Y2287" i="1"/>
  <c r="Y310" i="1"/>
  <c r="Y1830" i="1"/>
  <c r="Y101" i="1"/>
  <c r="Y326" i="1"/>
  <c r="Y1846" i="1"/>
  <c r="Y241" i="1"/>
  <c r="Y753" i="1"/>
  <c r="Y1264" i="1"/>
  <c r="Y1777" i="1"/>
  <c r="Y2290" i="1"/>
  <c r="Y179" i="1"/>
  <c r="Y840" i="1"/>
  <c r="Y1351" i="1"/>
  <c r="Y1458" i="1"/>
  <c r="Y2734" i="1"/>
  <c r="Y1902" i="1"/>
  <c r="Y1842" i="1"/>
  <c r="Y2387" i="1"/>
  <c r="Y2717" i="1"/>
  <c r="Y2709" i="1"/>
  <c r="Y269" i="1"/>
  <c r="Y2368" i="1"/>
  <c r="Y928" i="1"/>
  <c r="Y691" i="1"/>
  <c r="Y164" i="1"/>
  <c r="Y2214" i="1"/>
  <c r="Y1190" i="1"/>
  <c r="Y55" i="1"/>
  <c r="Y1096" i="1"/>
  <c r="Y2139" i="1"/>
  <c r="Y1341" i="1"/>
  <c r="Y1966" i="1"/>
  <c r="Y2160" i="1"/>
  <c r="Y2081" i="1"/>
  <c r="Y1072" i="1"/>
  <c r="Y2657" i="1"/>
  <c r="Y168" i="1"/>
  <c r="Y2705" i="1"/>
  <c r="Y113" i="1"/>
  <c r="Y505" i="1"/>
  <c r="Y2581" i="1"/>
  <c r="Y1253" i="1"/>
  <c r="Y157" i="1"/>
  <c r="Y1862" i="1"/>
  <c r="Y195" i="1"/>
  <c r="Y344" i="1"/>
  <c r="Y1367" i="1"/>
  <c r="Y1688" i="1"/>
  <c r="Y2201" i="1"/>
  <c r="Y2715" i="1"/>
  <c r="Y1225" i="1"/>
  <c r="Y1918" i="1"/>
  <c r="Y1858" i="1"/>
  <c r="Y2733" i="1"/>
  <c r="Y2725" i="1"/>
  <c r="Y285" i="1"/>
  <c r="Y944" i="1"/>
  <c r="Y180" i="1"/>
  <c r="Y2472" i="1"/>
  <c r="Y71" i="1"/>
  <c r="Y599" i="1"/>
  <c r="Y1357" i="1"/>
  <c r="Y1982" i="1"/>
  <c r="Y2593" i="1"/>
  <c r="Y1125" i="1"/>
  <c r="Y1057" i="1"/>
  <c r="Y2452" i="1"/>
  <c r="Y2149" i="1"/>
  <c r="Y120" i="1"/>
  <c r="Y49" i="1"/>
  <c r="Y561" i="1"/>
  <c r="Y12" i="1"/>
  <c r="Y2673" i="1"/>
  <c r="Y81" i="1"/>
  <c r="Y2644" i="1"/>
  <c r="Y2159" i="1"/>
  <c r="Y2178" i="1"/>
  <c r="Y2027" i="1"/>
  <c r="Y133" i="1"/>
  <c r="Y342" i="1"/>
  <c r="Y149" i="1"/>
  <c r="Y2335" i="1"/>
  <c r="Y273" i="1"/>
  <c r="Y2322" i="1"/>
  <c r="Y211" i="1"/>
  <c r="Y872" i="1"/>
  <c r="Y2217" i="1"/>
  <c r="Y2731" i="1"/>
  <c r="Y2110" i="1"/>
  <c r="Y1874" i="1"/>
  <c r="Y2646" i="1"/>
  <c r="Y2749" i="1"/>
  <c r="Y2741" i="1"/>
  <c r="Y2595" i="1"/>
  <c r="Y301" i="1"/>
  <c r="Y34" i="1"/>
  <c r="Y87" i="1"/>
  <c r="Y1998" i="1"/>
  <c r="Y289" i="1"/>
  <c r="Y376" i="1"/>
  <c r="Y888" i="1"/>
  <c r="Y1506" i="1"/>
  <c r="Y1720" i="1"/>
  <c r="Y2747" i="1"/>
  <c r="Y1513" i="1"/>
  <c r="Y1361" i="1"/>
  <c r="Y1890" i="1"/>
  <c r="Y2765" i="1"/>
  <c r="Y2757" i="1"/>
  <c r="Y76" i="1"/>
  <c r="Y892" i="1"/>
  <c r="Y317" i="1"/>
  <c r="Y212" i="1"/>
  <c r="Y103" i="1"/>
  <c r="Y631" i="1"/>
  <c r="Y2014" i="1"/>
  <c r="Y1841" i="1"/>
  <c r="Y1736" i="1"/>
  <c r="Y2174" i="1"/>
  <c r="Y1377" i="1"/>
  <c r="Y1906" i="1"/>
  <c r="Y92" i="1"/>
  <c r="Y333" i="1"/>
  <c r="Y2161" i="1"/>
  <c r="Y228" i="1"/>
  <c r="Y1076" i="1"/>
  <c r="Y119" i="1"/>
  <c r="Y813" i="1"/>
  <c r="Y1405" i="1"/>
  <c r="Y2030" i="1"/>
  <c r="Y1594" i="1"/>
  <c r="Y1922" i="1"/>
  <c r="Y108" i="1"/>
  <c r="Y349" i="1"/>
  <c r="Y2257" i="1"/>
  <c r="Y227" i="1"/>
  <c r="Y244" i="1"/>
  <c r="Y2519" i="1"/>
  <c r="Y1813" i="1"/>
  <c r="Y135" i="1"/>
  <c r="Y663" i="1"/>
  <c r="Y2267" i="1"/>
  <c r="Y1421" i="1"/>
  <c r="Y2254" i="1"/>
  <c r="Y1938" i="1"/>
  <c r="Y2455" i="1"/>
  <c r="Y124" i="1"/>
  <c r="Y940" i="1"/>
  <c r="Y365" i="1"/>
  <c r="Y243" i="1"/>
  <c r="Y2535" i="1"/>
  <c r="Y1140" i="1"/>
  <c r="Y2457" i="1"/>
  <c r="Y151" i="1"/>
  <c r="Y2234" i="1"/>
  <c r="Y2283" i="1"/>
  <c r="Y1437" i="1"/>
  <c r="Y2062" i="1"/>
  <c r="Y1954" i="1"/>
  <c r="Y381" i="1"/>
  <c r="Y2305" i="1"/>
  <c r="Y259" i="1"/>
  <c r="Y835" i="1"/>
  <c r="Y1635" i="1"/>
  <c r="Y1302" i="1"/>
  <c r="Y2473" i="1"/>
  <c r="Y167" i="1"/>
  <c r="Y2250" i="1"/>
  <c r="Y1033" i="1"/>
  <c r="Y2299" i="1"/>
  <c r="Y2108" i="1"/>
  <c r="Y861" i="1"/>
  <c r="Y2078" i="1"/>
  <c r="Y397" i="1"/>
  <c r="Y2489" i="1"/>
  <c r="Y183" i="1"/>
  <c r="Y2266" i="1"/>
  <c r="Y2111" i="1"/>
  <c r="Y1334" i="1"/>
  <c r="Y199" i="1"/>
  <c r="Y893" i="1"/>
  <c r="Y1485" i="1"/>
  <c r="Y2384" i="1"/>
  <c r="Y909" i="1"/>
  <c r="Y1501" i="1"/>
  <c r="Y2367" i="1"/>
  <c r="Y1894" i="1"/>
  <c r="Y2338" i="1"/>
  <c r="Y1910" i="1"/>
  <c r="Y2399" i="1"/>
  <c r="Y1926" i="1"/>
  <c r="Y2370" i="1"/>
  <c r="Y422" i="1"/>
  <c r="Y849" i="1"/>
  <c r="Y424" i="1"/>
  <c r="Y1871" i="1"/>
  <c r="Y2286" i="1"/>
  <c r="Y1974" i="1"/>
  <c r="Y1962" i="1"/>
  <c r="Y2321" i="1"/>
  <c r="Y261" i="1"/>
  <c r="Y2329" i="1"/>
  <c r="Y2385" i="1"/>
  <c r="Y2480" i="1"/>
  <c r="Y2451" i="1"/>
  <c r="Y1832" i="1"/>
  <c r="Y1856" i="1"/>
  <c r="Y2166" i="1"/>
  <c r="Y417" i="1"/>
  <c r="Y1440" i="1"/>
  <c r="Y1953" i="1"/>
  <c r="Y9" i="1"/>
  <c r="Y1015" i="1"/>
  <c r="Y1848" i="1"/>
  <c r="Y1872" i="1"/>
  <c r="Y2018" i="1"/>
  <c r="Y204" i="1"/>
  <c r="Y1645" i="1"/>
  <c r="Y2417" i="1"/>
  <c r="Y64" i="1"/>
  <c r="Y323" i="1"/>
  <c r="Y1366" i="1"/>
  <c r="Y1943" i="1"/>
  <c r="Y2570" i="1"/>
  <c r="Y231" i="1"/>
  <c r="Y925" i="1"/>
  <c r="Y1517" i="1"/>
  <c r="Y14" i="1"/>
  <c r="Y2524" i="1"/>
  <c r="Y374" i="1"/>
  <c r="Y531" i="1"/>
  <c r="Y1344" i="1"/>
  <c r="Y2196" i="1"/>
  <c r="Y1942" i="1"/>
  <c r="Y2386" i="1"/>
  <c r="Y865" i="1"/>
  <c r="Y1461" i="1"/>
  <c r="Y258" i="1"/>
  <c r="Y2544" i="1"/>
  <c r="Y1477" i="1"/>
  <c r="Y24" i="1"/>
  <c r="Y2091" i="1"/>
  <c r="Y277" i="1"/>
  <c r="Y743" i="1"/>
  <c r="Y117" i="1"/>
  <c r="Y2038" i="1"/>
  <c r="Y433" i="1"/>
  <c r="Y1969" i="1"/>
  <c r="Y2483" i="1"/>
  <c r="Y1060" i="1"/>
  <c r="Y1031" i="1"/>
  <c r="Y1082" i="1"/>
  <c r="Y1139" i="1"/>
  <c r="Y490" i="1"/>
  <c r="Y961" i="1"/>
  <c r="Y1522" i="1"/>
  <c r="Y2034" i="1"/>
  <c r="Y2552" i="1"/>
  <c r="Y220" i="1"/>
  <c r="Y2270" i="1"/>
  <c r="Y461" i="1"/>
  <c r="Y2434" i="1"/>
  <c r="Y80" i="1"/>
  <c r="Y931" i="1"/>
  <c r="Y2294" i="1"/>
  <c r="Y1959" i="1"/>
  <c r="Y247" i="1"/>
  <c r="Y775" i="1"/>
  <c r="Y1312" i="1"/>
  <c r="Y321" i="1"/>
  <c r="Y408" i="1"/>
  <c r="Y10" i="1"/>
  <c r="Y2432" i="1"/>
  <c r="Y1958" i="1"/>
  <c r="Y1376" i="1"/>
  <c r="Y440" i="1"/>
  <c r="Y2550" i="1"/>
  <c r="Y1818" i="1"/>
  <c r="Y369" i="1"/>
  <c r="Y2313" i="1"/>
  <c r="Y156" i="1"/>
  <c r="Y2503" i="1"/>
  <c r="Y2345" i="1"/>
  <c r="Y899" i="1"/>
  <c r="Y6" i="1"/>
  <c r="Y1542" i="1"/>
  <c r="Y449" i="1"/>
  <c r="Y1985" i="1"/>
  <c r="Y530" i="1"/>
  <c r="Y23" i="1"/>
  <c r="Y1047" i="1"/>
  <c r="Y2216" i="1"/>
  <c r="Y1812" i="1"/>
  <c r="Y506" i="1"/>
  <c r="Y1538" i="1"/>
  <c r="Y2050" i="1"/>
  <c r="Y2522" i="1"/>
  <c r="Y236" i="1"/>
  <c r="Y355" i="1"/>
  <c r="Y963" i="1"/>
  <c r="Y2518" i="1"/>
  <c r="Y2602" i="1"/>
  <c r="Y2346" i="1"/>
  <c r="Y46" i="1"/>
  <c r="Y904" i="1"/>
  <c r="Y1857" i="1"/>
  <c r="Y714" i="1"/>
  <c r="Y2281" i="1"/>
  <c r="Y438" i="1"/>
  <c r="Y2297" i="1"/>
  <c r="Y956" i="1"/>
  <c r="Y456" i="1"/>
  <c r="Y1800" i="1"/>
  <c r="Y1824" i="1"/>
  <c r="Y16" i="1"/>
  <c r="Y1042" i="1"/>
  <c r="Y1816" i="1"/>
  <c r="Y2118" i="1"/>
  <c r="Y2002" i="1"/>
  <c r="Y188" i="1"/>
  <c r="Y215" i="1"/>
  <c r="Y534" i="1"/>
  <c r="Y2545" i="1"/>
  <c r="Y550" i="1"/>
  <c r="Y465" i="1"/>
  <c r="Y1488" i="1"/>
  <c r="Y2001" i="1"/>
  <c r="Y2516" i="1"/>
  <c r="Y40" i="1"/>
  <c r="Y1063" i="1"/>
  <c r="Y1274" i="1"/>
  <c r="Y2312" i="1"/>
  <c r="Y1896" i="1"/>
  <c r="Y1828" i="1"/>
  <c r="Y746" i="1"/>
  <c r="Y993" i="1"/>
  <c r="Y18" i="1"/>
  <c r="Y252" i="1"/>
  <c r="Y371" i="1"/>
  <c r="Y979" i="1"/>
  <c r="Y2390" i="1"/>
  <c r="Y2116" i="1"/>
  <c r="Y2534" i="1"/>
  <c r="Y1430" i="1"/>
  <c r="Y1991" i="1"/>
  <c r="Y2618" i="1"/>
  <c r="Y279" i="1"/>
  <c r="Y807" i="1"/>
  <c r="Y2362" i="1"/>
  <c r="Y2252" i="1"/>
  <c r="Y973" i="1"/>
  <c r="Y1582" i="1"/>
  <c r="Y62" i="1"/>
  <c r="Y722" i="1"/>
  <c r="Y1825" i="1"/>
  <c r="Y181" i="1"/>
  <c r="Y305" i="1"/>
  <c r="Y918" i="1"/>
  <c r="Y1752" i="1"/>
  <c r="Y934" i="1"/>
  <c r="Y1802" i="1"/>
  <c r="Y26" i="1"/>
  <c r="Y353" i="1"/>
  <c r="Y2402" i="1"/>
  <c r="Y951" i="1"/>
  <c r="Y997" i="1"/>
  <c r="Y983" i="1"/>
  <c r="Y1986" i="1"/>
  <c r="Y1020" i="1"/>
  <c r="Y867" i="1"/>
  <c r="Y401" i="1"/>
  <c r="Y2107" i="1"/>
  <c r="Y1036" i="1"/>
  <c r="Y307" i="1"/>
  <c r="Y1927" i="1"/>
  <c r="Y1029" i="1"/>
  <c r="Y325" i="1"/>
  <c r="Y518" i="1"/>
  <c r="Y357" i="1"/>
  <c r="Y2070" i="1"/>
  <c r="Y38" i="1"/>
  <c r="Y566" i="1"/>
  <c r="Y1093" i="1"/>
  <c r="Y2087" i="1"/>
  <c r="Y481" i="1"/>
  <c r="Y992" i="1"/>
  <c r="Y2017" i="1"/>
  <c r="Y56" i="1"/>
  <c r="Y541" i="1"/>
  <c r="Y2426" i="1"/>
  <c r="Y1009" i="1"/>
  <c r="Y2082" i="1"/>
  <c r="Y2428" i="1"/>
  <c r="Y242" i="1"/>
  <c r="Y268" i="1"/>
  <c r="Y128" i="1"/>
  <c r="Y295" i="1"/>
  <c r="Y1598" i="1"/>
  <c r="Y78" i="1"/>
  <c r="Y2383" i="1"/>
  <c r="Y1397" i="1"/>
  <c r="Y197" i="1"/>
  <c r="Y2265" i="1"/>
  <c r="Y1429" i="1"/>
  <c r="Y1445" i="1"/>
  <c r="Y140" i="1"/>
  <c r="Y2150" i="1"/>
  <c r="Y2487" i="1"/>
  <c r="Y2464" i="1"/>
  <c r="Y1990" i="1"/>
  <c r="Y2435" i="1"/>
  <c r="Y715" i="1"/>
  <c r="Y2496" i="1"/>
  <c r="Y2577" i="1"/>
  <c r="Y54" i="1"/>
  <c r="Y582" i="1"/>
  <c r="Y1590" i="1"/>
  <c r="Y2103" i="1"/>
  <c r="Y497" i="1"/>
  <c r="Y1008" i="1"/>
  <c r="Y2548" i="1"/>
  <c r="Y72" i="1"/>
  <c r="Y573" i="1"/>
  <c r="Y2442" i="1"/>
  <c r="Y2218" i="1"/>
  <c r="Y1781" i="1"/>
  <c r="Y1338" i="1"/>
  <c r="Y1025" i="1"/>
  <c r="Y1586" i="1"/>
  <c r="Y2436" i="1"/>
  <c r="Y850" i="1"/>
  <c r="Y557" i="1"/>
  <c r="Y144" i="1"/>
  <c r="Y403" i="1"/>
  <c r="Y1462" i="1"/>
  <c r="Y2023" i="1"/>
  <c r="Y2650" i="1"/>
  <c r="Y311" i="1"/>
  <c r="Y1614" i="1"/>
  <c r="B905" i="1"/>
  <c r="B428" i="1"/>
  <c r="B423" i="1"/>
  <c r="B122" i="1"/>
  <c r="AE2" i="1" a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M1200" i="1"/>
  <c r="AM1201" i="1"/>
  <c r="AM1202" i="1"/>
  <c r="AM1203" i="1"/>
  <c r="AM1204" i="1"/>
  <c r="AM1205" i="1"/>
  <c r="AM1206" i="1"/>
  <c r="AM1207" i="1"/>
  <c r="AM1208" i="1"/>
  <c r="AM1209" i="1"/>
  <c r="AM1210" i="1"/>
  <c r="AM1211" i="1"/>
  <c r="AM1212" i="1"/>
  <c r="AM1213" i="1"/>
  <c r="AM1214" i="1"/>
  <c r="AM1215" i="1"/>
  <c r="AM1216" i="1"/>
  <c r="AM1217" i="1"/>
  <c r="AM1218" i="1"/>
  <c r="AM1219" i="1"/>
  <c r="AM1220" i="1"/>
  <c r="AM1221" i="1"/>
  <c r="AM1222" i="1"/>
  <c r="AM1223" i="1"/>
  <c r="AM1224" i="1"/>
  <c r="AM1225" i="1"/>
  <c r="AM1226" i="1"/>
  <c r="AM1227" i="1"/>
  <c r="AM1228" i="1"/>
  <c r="AM1229" i="1"/>
  <c r="AM1230" i="1"/>
  <c r="AM1231" i="1"/>
  <c r="AM1232" i="1"/>
  <c r="AM1233" i="1"/>
  <c r="AM1234" i="1"/>
  <c r="AM1235" i="1"/>
  <c r="AM1236" i="1"/>
  <c r="AM1237" i="1"/>
  <c r="AM1238" i="1"/>
  <c r="AM1239" i="1"/>
  <c r="AM1240" i="1"/>
  <c r="AM1241" i="1"/>
  <c r="AM1242" i="1"/>
  <c r="AM1243" i="1"/>
  <c r="AM1244" i="1"/>
  <c r="AM1245" i="1"/>
  <c r="AM1246" i="1"/>
  <c r="AM1247" i="1"/>
  <c r="AM1248" i="1"/>
  <c r="AM1249" i="1"/>
  <c r="AM1250" i="1"/>
  <c r="AM1251" i="1"/>
  <c r="AM1252" i="1"/>
  <c r="AM1253" i="1"/>
  <c r="AM1254" i="1"/>
  <c r="AM1255" i="1"/>
  <c r="AM1256" i="1"/>
  <c r="AM1257" i="1"/>
  <c r="AM1258" i="1"/>
  <c r="AM1259" i="1"/>
  <c r="AM1260" i="1"/>
  <c r="AM1261" i="1"/>
  <c r="AM1262" i="1"/>
  <c r="AM1263" i="1"/>
  <c r="AM1264" i="1"/>
  <c r="AM1265" i="1"/>
  <c r="AM1266" i="1"/>
  <c r="AM1267" i="1"/>
  <c r="AM1268" i="1"/>
  <c r="AM1269" i="1"/>
  <c r="AM1270" i="1"/>
  <c r="AM1271" i="1"/>
  <c r="AM1272" i="1"/>
  <c r="AM1273" i="1"/>
  <c r="AM1274" i="1"/>
  <c r="AM1275" i="1"/>
  <c r="AM1276" i="1"/>
  <c r="AM1277" i="1"/>
  <c r="AM1278" i="1"/>
  <c r="AM1279" i="1"/>
  <c r="AM1280" i="1"/>
  <c r="AM1281" i="1"/>
  <c r="AM1282" i="1"/>
  <c r="AM1283" i="1"/>
  <c r="AM1284" i="1"/>
  <c r="AM1285" i="1"/>
  <c r="AM1286" i="1"/>
  <c r="AM1287" i="1"/>
  <c r="AM1288" i="1"/>
  <c r="AM1289" i="1"/>
  <c r="AM1290" i="1"/>
  <c r="AM1291" i="1"/>
  <c r="AM1292" i="1"/>
  <c r="AM1293" i="1"/>
  <c r="AM1294" i="1"/>
  <c r="AM1295" i="1"/>
  <c r="AM1296" i="1"/>
  <c r="AM1297" i="1"/>
  <c r="AM1298" i="1"/>
  <c r="AM1299" i="1"/>
  <c r="AM1300" i="1"/>
  <c r="AM1301" i="1"/>
  <c r="AM1302" i="1"/>
  <c r="AM1303" i="1"/>
  <c r="AM1304" i="1"/>
  <c r="AM1305" i="1"/>
  <c r="AM1306" i="1"/>
  <c r="AM1307" i="1"/>
  <c r="AM1308" i="1"/>
  <c r="AM1309" i="1"/>
  <c r="AM1310" i="1"/>
  <c r="AM1311" i="1"/>
  <c r="AM1312" i="1"/>
  <c r="AM1313" i="1"/>
  <c r="AM1314" i="1"/>
  <c r="AM1315" i="1"/>
  <c r="AM1316" i="1"/>
  <c r="AM1317" i="1"/>
  <c r="AM1318" i="1"/>
  <c r="AM1319" i="1"/>
  <c r="AM1320" i="1"/>
  <c r="AM1321" i="1"/>
  <c r="AM1322" i="1"/>
  <c r="AM1323" i="1"/>
  <c r="AM1324" i="1"/>
  <c r="AM1325" i="1"/>
  <c r="AM1326" i="1"/>
  <c r="AM1327" i="1"/>
  <c r="AM1328" i="1"/>
  <c r="AM1329" i="1"/>
  <c r="AM1330" i="1"/>
  <c r="AM1331" i="1"/>
  <c r="AM1332" i="1"/>
  <c r="AM1333" i="1"/>
  <c r="AM1334" i="1"/>
  <c r="AM1335" i="1"/>
  <c r="AM1336" i="1"/>
  <c r="AM1337" i="1"/>
  <c r="AM1338" i="1"/>
  <c r="AM1339" i="1"/>
  <c r="AM1340" i="1"/>
  <c r="AM1341" i="1"/>
  <c r="AM1342" i="1"/>
  <c r="AM1343" i="1"/>
  <c r="AM1344" i="1"/>
  <c r="AM1345" i="1"/>
  <c r="AM1346" i="1"/>
  <c r="AM1347" i="1"/>
  <c r="AM1348" i="1"/>
  <c r="AM1349" i="1"/>
  <c r="AM1350" i="1"/>
  <c r="AM1351" i="1"/>
  <c r="AM1352" i="1"/>
  <c r="AM1353" i="1"/>
  <c r="AM1354" i="1"/>
  <c r="AM1355" i="1"/>
  <c r="AM1356" i="1"/>
  <c r="AM1357" i="1"/>
  <c r="AM1358" i="1"/>
  <c r="AM1359" i="1"/>
  <c r="AM1360" i="1"/>
  <c r="AM1361" i="1"/>
  <c r="AM1362" i="1"/>
  <c r="AM1363" i="1"/>
  <c r="AM1364" i="1"/>
  <c r="AM1365" i="1"/>
  <c r="AM1366" i="1"/>
  <c r="AM1367" i="1"/>
  <c r="AM1368" i="1"/>
  <c r="AM1369" i="1"/>
  <c r="AM1370" i="1"/>
  <c r="AM1371" i="1"/>
  <c r="AM1372" i="1"/>
  <c r="AM1373" i="1"/>
  <c r="AM1374" i="1"/>
  <c r="AM1375" i="1"/>
  <c r="AM1376" i="1"/>
  <c r="AM1377" i="1"/>
  <c r="AM1378" i="1"/>
  <c r="AM1379" i="1"/>
  <c r="AM1380" i="1"/>
  <c r="AM1381" i="1"/>
  <c r="AM1382" i="1"/>
  <c r="AM1383" i="1"/>
  <c r="AM1384" i="1"/>
  <c r="AM1385" i="1"/>
  <c r="AM1386" i="1"/>
  <c r="AM1387" i="1"/>
  <c r="AM1388" i="1"/>
  <c r="AM1389" i="1"/>
  <c r="AM1390" i="1"/>
  <c r="AM1391" i="1"/>
  <c r="AM1392" i="1"/>
  <c r="AM1393" i="1"/>
  <c r="AM1394" i="1"/>
  <c r="AM1395" i="1"/>
  <c r="AM1396" i="1"/>
  <c r="AM1397" i="1"/>
  <c r="AM1398" i="1"/>
  <c r="AM1399" i="1"/>
  <c r="AM1400" i="1"/>
  <c r="AM1401" i="1"/>
  <c r="AM1402" i="1"/>
  <c r="AM1403" i="1"/>
  <c r="AM1404" i="1"/>
  <c r="AM1405" i="1"/>
  <c r="AM1406" i="1"/>
  <c r="AM1407" i="1"/>
  <c r="AM1408" i="1"/>
  <c r="AM1409" i="1"/>
  <c r="AM1410" i="1"/>
  <c r="AM1411" i="1"/>
  <c r="AM1412" i="1"/>
  <c r="AM1413" i="1"/>
  <c r="AM1414" i="1"/>
  <c r="AM1415" i="1"/>
  <c r="AM1416" i="1"/>
  <c r="AM1417" i="1"/>
  <c r="AM1418" i="1"/>
  <c r="AM1419" i="1"/>
  <c r="AM1420" i="1"/>
  <c r="AM1421" i="1"/>
  <c r="AM1422" i="1"/>
  <c r="AM1423" i="1"/>
  <c r="AM1424" i="1"/>
  <c r="AM1425" i="1"/>
  <c r="AM1426" i="1"/>
  <c r="AM1427" i="1"/>
  <c r="AM1428" i="1"/>
  <c r="AM1429" i="1"/>
  <c r="AM1430" i="1"/>
  <c r="AM1431" i="1"/>
  <c r="AM1432" i="1"/>
  <c r="AM1433" i="1"/>
  <c r="AM1434" i="1"/>
  <c r="AM1435" i="1"/>
  <c r="AM1436" i="1"/>
  <c r="AM1437" i="1"/>
  <c r="AM1438" i="1"/>
  <c r="AM1439" i="1"/>
  <c r="AM1440" i="1"/>
  <c r="AM1441" i="1"/>
  <c r="AM1442" i="1"/>
  <c r="AM1443" i="1"/>
  <c r="AM1444" i="1"/>
  <c r="AM1445" i="1"/>
  <c r="AM1446" i="1"/>
  <c r="AM1447" i="1"/>
  <c r="AM1448" i="1"/>
  <c r="AM1449" i="1"/>
  <c r="AM1450" i="1"/>
  <c r="AM1451" i="1"/>
  <c r="AM1452" i="1"/>
  <c r="AM1453" i="1"/>
  <c r="AM1454" i="1"/>
  <c r="AM1455" i="1"/>
  <c r="AM1456" i="1"/>
  <c r="AM1457" i="1"/>
  <c r="AM1458" i="1"/>
  <c r="AM1459" i="1"/>
  <c r="AM1460" i="1"/>
  <c r="AM1461" i="1"/>
  <c r="AM1462" i="1"/>
  <c r="AM1463" i="1"/>
  <c r="AM1464" i="1"/>
  <c r="AM1465" i="1"/>
  <c r="AM1466" i="1"/>
  <c r="AM1467" i="1"/>
  <c r="AM1468" i="1"/>
  <c r="AM1469" i="1"/>
  <c r="AM1470" i="1"/>
  <c r="AM1471" i="1"/>
  <c r="AM1472" i="1"/>
  <c r="AM1473" i="1"/>
  <c r="AM1474" i="1"/>
  <c r="AM1475" i="1"/>
  <c r="AM1476" i="1"/>
  <c r="AM1477" i="1"/>
  <c r="AM1478" i="1"/>
  <c r="AM1479" i="1"/>
  <c r="AM1480" i="1"/>
  <c r="AM1481" i="1"/>
  <c r="AM1482" i="1"/>
  <c r="AM1483" i="1"/>
  <c r="AM1484" i="1"/>
  <c r="AM1485" i="1"/>
  <c r="AM1486" i="1"/>
  <c r="AM1487" i="1"/>
  <c r="AM1488" i="1"/>
  <c r="AM1489" i="1"/>
  <c r="AM1490" i="1"/>
  <c r="AM1491" i="1"/>
  <c r="AM1492" i="1"/>
  <c r="AM1493" i="1"/>
  <c r="AM1494" i="1"/>
  <c r="AM1495" i="1"/>
  <c r="AM1496" i="1"/>
  <c r="AM1497" i="1"/>
  <c r="AM1498" i="1"/>
  <c r="AM1499" i="1"/>
  <c r="AM1500" i="1"/>
  <c r="AM1501" i="1"/>
  <c r="AM1502" i="1"/>
  <c r="AM1503" i="1"/>
  <c r="AM1504" i="1"/>
  <c r="AM1505" i="1"/>
  <c r="AM1506" i="1"/>
  <c r="AM1507" i="1"/>
  <c r="AM1508" i="1"/>
  <c r="AM1509" i="1"/>
  <c r="AM1510" i="1"/>
  <c r="AM1511" i="1"/>
  <c r="AM1512" i="1"/>
  <c r="AM1513" i="1"/>
  <c r="AM1514" i="1"/>
  <c r="AM1515" i="1"/>
  <c r="AM1516" i="1"/>
  <c r="AM1517" i="1"/>
  <c r="AM1518" i="1"/>
  <c r="AM1519" i="1"/>
  <c r="AM1520" i="1"/>
  <c r="AM1522" i="1"/>
  <c r="AM1523" i="1"/>
  <c r="AM1524" i="1"/>
  <c r="AM1525" i="1"/>
  <c r="AM1526" i="1"/>
  <c r="AM1527" i="1"/>
  <c r="AM1528" i="1"/>
  <c r="AM1529" i="1"/>
  <c r="AM1530" i="1"/>
  <c r="AM1531" i="1"/>
  <c r="AM1532" i="1"/>
  <c r="AM1533" i="1"/>
  <c r="AM1534" i="1"/>
  <c r="AM1535" i="1"/>
  <c r="AM1536" i="1"/>
  <c r="AM1537" i="1"/>
  <c r="AM1538" i="1"/>
  <c r="AM1539" i="1"/>
  <c r="AM1540" i="1"/>
  <c r="AM1541" i="1"/>
  <c r="AM1542" i="1"/>
  <c r="AM1543" i="1"/>
  <c r="AM1544" i="1"/>
  <c r="AM1545" i="1"/>
  <c r="AM1546" i="1"/>
  <c r="AM1547" i="1"/>
  <c r="AM1548" i="1"/>
  <c r="AM1549" i="1"/>
  <c r="AM1550" i="1"/>
  <c r="AM1551" i="1"/>
  <c r="AM1552" i="1"/>
  <c r="AM1553" i="1"/>
  <c r="AM1554" i="1"/>
  <c r="AM1555" i="1"/>
  <c r="AM1556" i="1"/>
  <c r="AM1557" i="1"/>
  <c r="AM1558" i="1"/>
  <c r="AM1559" i="1"/>
  <c r="AM1560" i="1"/>
  <c r="AM1561" i="1"/>
  <c r="AM1562" i="1"/>
  <c r="AM1563" i="1"/>
  <c r="AM1564" i="1"/>
  <c r="AM1565" i="1"/>
  <c r="AM1566" i="1"/>
  <c r="AM1567" i="1"/>
  <c r="AM1568" i="1"/>
  <c r="AM1569" i="1"/>
  <c r="AM1570" i="1"/>
  <c r="AM1571" i="1"/>
  <c r="AM1572" i="1"/>
  <c r="AM1573" i="1"/>
  <c r="AM1574" i="1"/>
  <c r="AM1575" i="1"/>
  <c r="AM1576" i="1"/>
  <c r="AM1577" i="1"/>
  <c r="AM1578" i="1"/>
  <c r="AM1579" i="1"/>
  <c r="AM1580" i="1"/>
  <c r="AM1581" i="1"/>
  <c r="AM1582" i="1"/>
  <c r="AM1583" i="1"/>
  <c r="AM1584" i="1"/>
  <c r="AM1585" i="1"/>
  <c r="AM1586" i="1"/>
  <c r="AM1587" i="1"/>
  <c r="AM1588" i="1"/>
  <c r="AM1589" i="1"/>
  <c r="AM1590" i="1"/>
  <c r="AM1591" i="1"/>
  <c r="AM1592" i="1"/>
  <c r="AM1593" i="1"/>
  <c r="AM1594" i="1"/>
  <c r="AM1595" i="1"/>
  <c r="AM1596" i="1"/>
  <c r="AM1597" i="1"/>
  <c r="AM1598" i="1"/>
  <c r="AM1599" i="1"/>
  <c r="AM1600" i="1"/>
  <c r="AM1601" i="1"/>
  <c r="AM1602" i="1"/>
  <c r="AM1603" i="1"/>
  <c r="AM1604" i="1"/>
  <c r="AM1605" i="1"/>
  <c r="AM1606" i="1"/>
  <c r="AM1607" i="1"/>
  <c r="AM1608" i="1"/>
  <c r="AM1609" i="1"/>
  <c r="AM1610" i="1"/>
  <c r="AM1611" i="1"/>
  <c r="AM1612" i="1"/>
  <c r="AM1613" i="1"/>
  <c r="AM1614" i="1"/>
  <c r="AM1615" i="1"/>
  <c r="AM1616" i="1"/>
  <c r="AM1617" i="1"/>
  <c r="AM1618" i="1"/>
  <c r="AM1619" i="1"/>
  <c r="AM1620" i="1"/>
  <c r="AM1621" i="1"/>
  <c r="AM1622" i="1"/>
  <c r="AM1623" i="1"/>
  <c r="AM1624" i="1"/>
  <c r="AM1625" i="1"/>
  <c r="AM1626" i="1"/>
  <c r="AM1627" i="1"/>
  <c r="AM1628" i="1"/>
  <c r="AM1629" i="1"/>
  <c r="AM1630" i="1"/>
  <c r="AM1631" i="1"/>
  <c r="AM1632" i="1"/>
  <c r="AM1633" i="1"/>
  <c r="AM1634" i="1"/>
  <c r="AM1635" i="1"/>
  <c r="AM1636" i="1"/>
  <c r="AM1637" i="1"/>
  <c r="AM1638" i="1"/>
  <c r="AM1639" i="1"/>
  <c r="AM1640" i="1"/>
  <c r="AM1641" i="1"/>
  <c r="AM1642" i="1"/>
  <c r="AM1643" i="1"/>
  <c r="AM1644" i="1"/>
  <c r="AM1645" i="1"/>
  <c r="AM1646" i="1"/>
  <c r="AM1647" i="1"/>
  <c r="AM1648" i="1"/>
  <c r="AM1649" i="1"/>
  <c r="AM1650" i="1"/>
  <c r="AM1651" i="1"/>
  <c r="AM1652" i="1"/>
  <c r="AM1653" i="1"/>
  <c r="AM1654" i="1"/>
  <c r="AM1655" i="1"/>
  <c r="AM1656" i="1"/>
  <c r="AM1657" i="1"/>
  <c r="AM1658" i="1"/>
  <c r="AM1659" i="1"/>
  <c r="AM1660" i="1"/>
  <c r="AM1661" i="1"/>
  <c r="AM1662" i="1"/>
  <c r="AM1663" i="1"/>
  <c r="AM1664" i="1"/>
  <c r="AM1665" i="1"/>
  <c r="AM1666" i="1"/>
  <c r="AM1667" i="1"/>
  <c r="AM1668" i="1"/>
  <c r="AM1669" i="1"/>
  <c r="AM1670" i="1"/>
  <c r="AM1671" i="1"/>
  <c r="AM1672" i="1"/>
  <c r="AM1673" i="1"/>
  <c r="AM1674" i="1"/>
  <c r="AM1675" i="1"/>
  <c r="AM1676" i="1"/>
  <c r="AM1677" i="1"/>
  <c r="AM1678" i="1"/>
  <c r="AM1679" i="1"/>
  <c r="AM1680" i="1"/>
  <c r="AM1681" i="1"/>
  <c r="AM1682" i="1"/>
  <c r="AM1683" i="1"/>
  <c r="AM1684" i="1"/>
  <c r="AM1685" i="1"/>
  <c r="AM1686" i="1"/>
  <c r="AM1687" i="1"/>
  <c r="AM1688" i="1"/>
  <c r="AM1689" i="1"/>
  <c r="AM1690" i="1"/>
  <c r="AM1691" i="1"/>
  <c r="AM1692" i="1"/>
  <c r="AM1693" i="1"/>
  <c r="AM1694" i="1"/>
  <c r="AM1695" i="1"/>
  <c r="AM1696" i="1"/>
  <c r="AM1697" i="1"/>
  <c r="AM1698" i="1"/>
  <c r="AM1699" i="1"/>
  <c r="AM1700" i="1"/>
  <c r="AM1701" i="1"/>
  <c r="AM1702" i="1"/>
  <c r="AM1703" i="1"/>
  <c r="AM1704" i="1"/>
  <c r="AM1705" i="1"/>
  <c r="AM1706" i="1"/>
  <c r="AM1707" i="1"/>
  <c r="AM1708" i="1"/>
  <c r="AM1709" i="1"/>
  <c r="AM1710" i="1"/>
  <c r="AM1711" i="1"/>
  <c r="AM1712" i="1"/>
  <c r="AM1713" i="1"/>
  <c r="AM1714" i="1"/>
  <c r="AM1715" i="1"/>
  <c r="AM1716" i="1"/>
  <c r="AM1717" i="1"/>
  <c r="AM1718" i="1"/>
  <c r="AM1719" i="1"/>
  <c r="AM1720" i="1"/>
  <c r="AM1721" i="1"/>
  <c r="AM1722" i="1"/>
  <c r="AM1723" i="1"/>
  <c r="AM1724" i="1"/>
  <c r="AM1725" i="1"/>
  <c r="AM1726" i="1"/>
  <c r="AM1727" i="1"/>
  <c r="AM1728" i="1"/>
  <c r="AM1729" i="1"/>
  <c r="AM1730" i="1"/>
  <c r="AM1731" i="1"/>
  <c r="AM1732" i="1"/>
  <c r="AM1733" i="1"/>
  <c r="AM1734" i="1"/>
  <c r="AM1735" i="1"/>
  <c r="AM1736" i="1"/>
  <c r="AM1737" i="1"/>
  <c r="AM1738" i="1"/>
  <c r="AM1739" i="1"/>
  <c r="AM1740" i="1"/>
  <c r="AM1741" i="1"/>
  <c r="AM1742" i="1"/>
  <c r="AM1743" i="1"/>
  <c r="AM1744" i="1"/>
  <c r="AM1745" i="1"/>
  <c r="AM1746" i="1"/>
  <c r="AM1747" i="1"/>
  <c r="AM1748" i="1"/>
  <c r="AM1749" i="1"/>
  <c r="AM1750" i="1"/>
  <c r="AM1751" i="1"/>
  <c r="AM1752" i="1"/>
  <c r="AM1753" i="1"/>
  <c r="AM1754" i="1"/>
  <c r="AM1755" i="1"/>
  <c r="AM1756" i="1"/>
  <c r="AM1757" i="1"/>
  <c r="AM1758" i="1"/>
  <c r="AM1759" i="1"/>
  <c r="AM1760" i="1"/>
  <c r="AM1761" i="1"/>
  <c r="AM1762" i="1"/>
  <c r="AM1763" i="1"/>
  <c r="AM1764" i="1"/>
  <c r="AM1765" i="1"/>
  <c r="AM1766" i="1"/>
  <c r="AM1767" i="1"/>
  <c r="AM1768" i="1"/>
  <c r="AM1769" i="1"/>
  <c r="AM1770" i="1"/>
  <c r="AM1771" i="1"/>
  <c r="AM1772" i="1"/>
  <c r="AM1773" i="1"/>
  <c r="AM1774" i="1"/>
  <c r="AM1775" i="1"/>
  <c r="AM1776" i="1"/>
  <c r="AM1777" i="1"/>
  <c r="AM1778" i="1"/>
  <c r="AM1779" i="1"/>
  <c r="AM1780" i="1"/>
  <c r="AM1781" i="1"/>
  <c r="AM1782" i="1"/>
  <c r="AM1783" i="1"/>
  <c r="AM1784" i="1"/>
  <c r="AM1785" i="1"/>
  <c r="AM1786" i="1"/>
  <c r="AM1787" i="1"/>
  <c r="AM1788" i="1"/>
  <c r="AM1789" i="1"/>
  <c r="AM1790" i="1"/>
  <c r="AM1791" i="1"/>
  <c r="AM1792" i="1"/>
  <c r="AM1793" i="1"/>
  <c r="AM1794" i="1"/>
  <c r="AM1795" i="1"/>
  <c r="AM1796" i="1"/>
  <c r="AM1797" i="1"/>
  <c r="AM1798" i="1"/>
  <c r="AM1799" i="1"/>
  <c r="AM1800" i="1"/>
  <c r="AM1801" i="1"/>
  <c r="AM1802" i="1"/>
  <c r="AM1803" i="1"/>
  <c r="AM1804" i="1"/>
  <c r="AM1805" i="1"/>
  <c r="AM1806" i="1"/>
  <c r="AM1807" i="1"/>
  <c r="AM1808" i="1"/>
  <c r="AM1809" i="1"/>
  <c r="AM1810" i="1"/>
  <c r="AM1811" i="1"/>
  <c r="AM1812" i="1"/>
  <c r="AM1813" i="1"/>
  <c r="AM1814" i="1"/>
  <c r="AM1815" i="1"/>
  <c r="AM1816" i="1"/>
  <c r="AM1817" i="1"/>
  <c r="AM1818" i="1"/>
  <c r="AM1819" i="1"/>
  <c r="AM1820" i="1"/>
  <c r="AM1821" i="1"/>
  <c r="AM1822" i="1"/>
  <c r="AM1823" i="1"/>
  <c r="AM1824" i="1"/>
  <c r="AM1825" i="1"/>
  <c r="AM1826" i="1"/>
  <c r="AM1827" i="1"/>
  <c r="AM1828" i="1"/>
  <c r="AM1829" i="1"/>
  <c r="AM1830" i="1"/>
  <c r="AM1831" i="1"/>
  <c r="AM1832" i="1"/>
  <c r="AM1833" i="1"/>
  <c r="AM1834" i="1"/>
  <c r="AM1835" i="1"/>
  <c r="AM1836" i="1"/>
  <c r="AM1837" i="1"/>
  <c r="AM1838" i="1"/>
  <c r="AM1839" i="1"/>
  <c r="AM1840" i="1"/>
  <c r="AM1841" i="1"/>
  <c r="AM1842" i="1"/>
  <c r="AM1843" i="1"/>
  <c r="AM1844" i="1"/>
  <c r="AM1845" i="1"/>
  <c r="AM1846" i="1"/>
  <c r="AM1847" i="1"/>
  <c r="AM1848" i="1"/>
  <c r="AM1849" i="1"/>
  <c r="AM1850" i="1"/>
  <c r="AM1851" i="1"/>
  <c r="AM1852" i="1"/>
  <c r="AM1853" i="1"/>
  <c r="AM1854" i="1"/>
  <c r="AM1855" i="1"/>
  <c r="AM1856" i="1"/>
  <c r="AM1857" i="1"/>
  <c r="AM1858" i="1"/>
  <c r="AM1859" i="1"/>
  <c r="AM1860" i="1"/>
  <c r="AM1861" i="1"/>
  <c r="AM1862" i="1"/>
  <c r="AM1863" i="1"/>
  <c r="AM1864" i="1"/>
  <c r="AM1865" i="1"/>
  <c r="AM1866" i="1"/>
  <c r="AM1867" i="1"/>
  <c r="AM1868" i="1"/>
  <c r="AM1869" i="1"/>
  <c r="AM1870" i="1"/>
  <c r="AM1871" i="1"/>
  <c r="AM1872" i="1"/>
  <c r="AM1873" i="1"/>
  <c r="AM1874" i="1"/>
  <c r="AM1875" i="1"/>
  <c r="AM1876" i="1"/>
  <c r="AM1877" i="1"/>
  <c r="AM1878" i="1"/>
  <c r="AM1879" i="1"/>
  <c r="AM1880" i="1"/>
  <c r="AM1881" i="1"/>
  <c r="AM1882" i="1"/>
  <c r="AM1883" i="1"/>
  <c r="AM1884" i="1"/>
  <c r="AM1885" i="1"/>
  <c r="AM1886" i="1"/>
  <c r="AM1887" i="1"/>
  <c r="AM1888" i="1"/>
  <c r="AM1889" i="1"/>
  <c r="AM1890" i="1"/>
  <c r="AM1891" i="1"/>
  <c r="AM1892" i="1"/>
  <c r="AM1893" i="1"/>
  <c r="AM1894" i="1"/>
  <c r="AM1895" i="1"/>
  <c r="AM1896" i="1"/>
  <c r="AM1897" i="1"/>
  <c r="AM1898" i="1"/>
  <c r="AM1899" i="1"/>
  <c r="AM1900" i="1"/>
  <c r="AM1901" i="1"/>
  <c r="AM1902" i="1"/>
  <c r="AM1903" i="1"/>
  <c r="AM1904" i="1"/>
  <c r="AM1905" i="1"/>
  <c r="AM1906" i="1"/>
  <c r="AM1907" i="1"/>
  <c r="AM1908" i="1"/>
  <c r="AM1909" i="1"/>
  <c r="AM1910" i="1"/>
  <c r="AM1911" i="1"/>
  <c r="AM1912" i="1"/>
  <c r="AM1913" i="1"/>
  <c r="AM1914" i="1"/>
  <c r="AM1915" i="1"/>
  <c r="AM1916" i="1"/>
  <c r="AM1917" i="1"/>
  <c r="AM1918" i="1"/>
  <c r="AM1919" i="1"/>
  <c r="AM1920" i="1"/>
  <c r="AM1921" i="1"/>
  <c r="AM1922" i="1"/>
  <c r="AM1923" i="1"/>
  <c r="AM1924" i="1"/>
  <c r="AM1925" i="1"/>
  <c r="AM1926" i="1"/>
  <c r="AM1927" i="1"/>
  <c r="AM1928" i="1"/>
  <c r="AM1929" i="1"/>
  <c r="AM1930" i="1"/>
  <c r="AM1931" i="1"/>
  <c r="AM1932" i="1"/>
  <c r="AM1933" i="1"/>
  <c r="AM1934" i="1"/>
  <c r="AM1935" i="1"/>
  <c r="AM1936" i="1"/>
  <c r="AM1937" i="1"/>
  <c r="AM1938" i="1"/>
  <c r="AM1939" i="1"/>
  <c r="AM1940" i="1"/>
  <c r="AM1941" i="1"/>
  <c r="AM1942" i="1"/>
  <c r="AM1943" i="1"/>
  <c r="AM1944" i="1"/>
  <c r="AM1945" i="1"/>
  <c r="AM1946" i="1"/>
  <c r="AM1947" i="1"/>
  <c r="AM1948" i="1"/>
  <c r="AM1949" i="1"/>
  <c r="AM1950" i="1"/>
  <c r="AM1951" i="1"/>
  <c r="AM1952" i="1"/>
  <c r="AM1953" i="1"/>
  <c r="AM1954" i="1"/>
  <c r="AM1955" i="1"/>
  <c r="AM1956" i="1"/>
  <c r="AM1957" i="1"/>
  <c r="AM1958" i="1"/>
  <c r="AM1959" i="1"/>
  <c r="AM1960" i="1"/>
  <c r="AM1961" i="1"/>
  <c r="AM1962" i="1"/>
  <c r="AM1963" i="1"/>
  <c r="AM1964" i="1"/>
  <c r="AM1965" i="1"/>
  <c r="AM1966" i="1"/>
  <c r="AM1967" i="1"/>
  <c r="AM1968" i="1"/>
  <c r="AM1969" i="1"/>
  <c r="AM1970" i="1"/>
  <c r="AM1971" i="1"/>
  <c r="AM1972" i="1"/>
  <c r="AM1973" i="1"/>
  <c r="AM1974" i="1"/>
  <c r="AM1975" i="1"/>
  <c r="AM1976" i="1"/>
  <c r="AM1977" i="1"/>
  <c r="AM1978" i="1"/>
  <c r="AM1979" i="1"/>
  <c r="AM1980" i="1"/>
  <c r="AM1981" i="1"/>
  <c r="AM1982" i="1"/>
  <c r="AM1983" i="1"/>
  <c r="AM1984" i="1"/>
  <c r="AM1985" i="1"/>
  <c r="AM1986" i="1"/>
  <c r="AM1987" i="1"/>
  <c r="AM1988" i="1"/>
  <c r="AM1989" i="1"/>
  <c r="AM1990" i="1"/>
  <c r="AM1991" i="1"/>
  <c r="AM1992" i="1"/>
  <c r="AM1993" i="1"/>
  <c r="AM1994" i="1"/>
  <c r="AM1995" i="1"/>
  <c r="AM1996" i="1"/>
  <c r="AM1997" i="1"/>
  <c r="AM1998" i="1"/>
  <c r="AM1999" i="1"/>
  <c r="AM2000" i="1"/>
  <c r="AM2001" i="1"/>
  <c r="AM2002" i="1"/>
  <c r="AM2003" i="1"/>
  <c r="AM2004" i="1"/>
  <c r="AM2005" i="1"/>
  <c r="AM2006" i="1"/>
  <c r="AM2007" i="1"/>
  <c r="AM2008" i="1"/>
  <c r="AM2009" i="1"/>
  <c r="AM2010" i="1"/>
  <c r="AM2011" i="1"/>
  <c r="AM2012" i="1"/>
  <c r="AM2013" i="1"/>
  <c r="AM2014" i="1"/>
  <c r="AM2015" i="1"/>
  <c r="AM2016" i="1"/>
  <c r="AM2017" i="1"/>
  <c r="AM2018" i="1"/>
  <c r="AM2019" i="1"/>
  <c r="AM2020" i="1"/>
  <c r="AM2021" i="1"/>
  <c r="AM2022" i="1"/>
  <c r="AM2023" i="1"/>
  <c r="AM2024" i="1"/>
  <c r="AM2025" i="1"/>
  <c r="AM2026" i="1"/>
  <c r="AM2027" i="1"/>
  <c r="AM2028" i="1"/>
  <c r="AM2029" i="1"/>
  <c r="AM2030" i="1"/>
  <c r="AM2031" i="1"/>
  <c r="AM2032" i="1"/>
  <c r="AM2033" i="1"/>
  <c r="AM2034" i="1"/>
  <c r="AM2035" i="1"/>
  <c r="AM2036" i="1"/>
  <c r="AM2037" i="1"/>
  <c r="AM2038" i="1"/>
  <c r="AM2039" i="1"/>
  <c r="AM2040" i="1"/>
  <c r="AM2041" i="1"/>
  <c r="AM2042" i="1"/>
  <c r="AM2043" i="1"/>
  <c r="AM2044" i="1"/>
  <c r="AM2045" i="1"/>
  <c r="AM2046" i="1"/>
  <c r="AM2047" i="1"/>
  <c r="AM2048" i="1"/>
  <c r="AM2049" i="1"/>
  <c r="AM2050" i="1"/>
  <c r="AM2051" i="1"/>
  <c r="AM2052" i="1"/>
  <c r="AM2053" i="1"/>
  <c r="AM2054" i="1"/>
  <c r="AM2055" i="1"/>
  <c r="AM2056" i="1"/>
  <c r="AM2057" i="1"/>
  <c r="AM2058" i="1"/>
  <c r="AM2059" i="1"/>
  <c r="AM2060" i="1"/>
  <c r="AM2061" i="1"/>
  <c r="AM2062" i="1"/>
  <c r="AM2063" i="1"/>
  <c r="AM2064" i="1"/>
  <c r="AM2065" i="1"/>
  <c r="AM2066" i="1"/>
  <c r="AM2067" i="1"/>
  <c r="AM2068" i="1"/>
  <c r="AM2069" i="1"/>
  <c r="AM2070" i="1"/>
  <c r="AM2071" i="1"/>
  <c r="AM2072" i="1"/>
  <c r="AM2073" i="1"/>
  <c r="AM2074" i="1"/>
  <c r="AM2075" i="1"/>
  <c r="AM2076" i="1"/>
  <c r="AM2077" i="1"/>
  <c r="AM2078" i="1"/>
  <c r="AM2079" i="1"/>
  <c r="AM2080" i="1"/>
  <c r="AM2081" i="1"/>
  <c r="AM2082" i="1"/>
  <c r="AM2084" i="1"/>
  <c r="AM2085" i="1"/>
  <c r="AM2086" i="1"/>
  <c r="AM2087" i="1"/>
  <c r="AM2088" i="1"/>
  <c r="AM2089" i="1"/>
  <c r="AM2090" i="1"/>
  <c r="AM2091" i="1"/>
  <c r="AM2092" i="1"/>
  <c r="AM2093" i="1"/>
  <c r="AM2094" i="1"/>
  <c r="AM2095" i="1"/>
  <c r="AM2096" i="1"/>
  <c r="AM2097" i="1"/>
  <c r="AM2098" i="1"/>
  <c r="AM2099" i="1"/>
  <c r="AM2100" i="1"/>
  <c r="AM2101" i="1"/>
  <c r="AM2102" i="1"/>
  <c r="AM2103" i="1"/>
  <c r="AM2104" i="1"/>
  <c r="AM2105" i="1"/>
  <c r="AM2106" i="1"/>
  <c r="AM2107" i="1"/>
  <c r="AM2108" i="1"/>
  <c r="AM2109" i="1"/>
  <c r="AM2110" i="1"/>
  <c r="AM2111" i="1"/>
  <c r="AM2112" i="1"/>
  <c r="AM2113" i="1"/>
  <c r="AM2114" i="1"/>
  <c r="AM2115" i="1"/>
  <c r="AM2116" i="1"/>
  <c r="AM2117" i="1"/>
  <c r="AM2118" i="1"/>
  <c r="AM2119" i="1"/>
  <c r="AM2120" i="1"/>
  <c r="AM2121" i="1"/>
  <c r="AM2122" i="1"/>
  <c r="AM2123" i="1"/>
  <c r="AM2124" i="1"/>
  <c r="AM2125" i="1"/>
  <c r="AM2126" i="1"/>
  <c r="AM2127" i="1"/>
  <c r="AM2128" i="1"/>
  <c r="AM2129" i="1"/>
  <c r="AM2130" i="1"/>
  <c r="AM2131" i="1"/>
  <c r="AM2132" i="1"/>
  <c r="AM2133" i="1"/>
  <c r="AM2134" i="1"/>
  <c r="AM2135" i="1"/>
  <c r="AM2136" i="1"/>
  <c r="AM2137" i="1"/>
  <c r="AM2138" i="1"/>
  <c r="AM2139" i="1"/>
  <c r="AM2140" i="1"/>
  <c r="AM2141" i="1"/>
  <c r="AM2142" i="1"/>
  <c r="AM2143" i="1"/>
  <c r="AM2144" i="1"/>
  <c r="AM2145" i="1"/>
  <c r="AM2146" i="1"/>
  <c r="AM2147" i="1"/>
  <c r="AM2148" i="1"/>
  <c r="AM2149" i="1"/>
  <c r="AM2150" i="1"/>
  <c r="AM2151" i="1"/>
  <c r="AM2152" i="1"/>
  <c r="AM2153" i="1"/>
  <c r="AM2154" i="1"/>
  <c r="AM2155" i="1"/>
  <c r="AM2156" i="1"/>
  <c r="AM2157" i="1"/>
  <c r="AM2158" i="1"/>
  <c r="AM2159" i="1"/>
  <c r="AM2160" i="1"/>
  <c r="AM2161" i="1"/>
  <c r="AM2162" i="1"/>
  <c r="AM2163" i="1"/>
  <c r="AM2164" i="1"/>
  <c r="AM2165" i="1"/>
  <c r="AM2166" i="1"/>
  <c r="AM2167" i="1"/>
  <c r="AM2168" i="1"/>
  <c r="AM2169" i="1"/>
  <c r="AM2170" i="1"/>
  <c r="AM2171" i="1"/>
  <c r="AM2172" i="1"/>
  <c r="AM2173" i="1"/>
  <c r="AM2174" i="1"/>
  <c r="AM2175" i="1"/>
  <c r="AM2176" i="1"/>
  <c r="AM2177" i="1"/>
  <c r="AM2178" i="1"/>
  <c r="AM2179" i="1"/>
  <c r="AM2180" i="1"/>
  <c r="AM2181" i="1"/>
  <c r="AM2182" i="1"/>
  <c r="AM2183" i="1"/>
  <c r="AM2184" i="1"/>
  <c r="AM2185" i="1"/>
  <c r="AM2186" i="1"/>
  <c r="AM2187" i="1"/>
  <c r="AM2188" i="1"/>
  <c r="AM2189" i="1"/>
  <c r="AM2190" i="1"/>
  <c r="AM2191" i="1"/>
  <c r="AM2192" i="1"/>
  <c r="AM2193" i="1"/>
  <c r="AM2194" i="1"/>
  <c r="AM2195" i="1"/>
  <c r="AM2196" i="1"/>
  <c r="AM2197" i="1"/>
  <c r="AM2198" i="1"/>
  <c r="AM2199" i="1"/>
  <c r="AM2200" i="1"/>
  <c r="AM2201" i="1"/>
  <c r="AM2202" i="1"/>
  <c r="AM2203" i="1"/>
  <c r="AM2204" i="1"/>
  <c r="AM2205" i="1"/>
  <c r="AM2206" i="1"/>
  <c r="AM2207" i="1"/>
  <c r="AM2208" i="1"/>
  <c r="AM2209" i="1"/>
  <c r="AM2210" i="1"/>
  <c r="AM2211" i="1"/>
  <c r="AM2212" i="1"/>
  <c r="AM2213" i="1"/>
  <c r="AM2214" i="1"/>
  <c r="AM2215" i="1"/>
  <c r="AM2216" i="1"/>
  <c r="AM2217" i="1"/>
  <c r="AM2218" i="1"/>
  <c r="AM2219" i="1"/>
  <c r="AM2220" i="1"/>
  <c r="AM2221" i="1"/>
  <c r="AM2222" i="1"/>
  <c r="AM2223" i="1"/>
  <c r="AM2224" i="1"/>
  <c r="AM2225" i="1"/>
  <c r="AM2226" i="1"/>
  <c r="AM2227" i="1"/>
  <c r="AM2228" i="1"/>
  <c r="AM2229" i="1"/>
  <c r="AM2230" i="1"/>
  <c r="AM2231" i="1"/>
  <c r="AM2232" i="1"/>
  <c r="AM2233" i="1"/>
  <c r="AM2234" i="1"/>
  <c r="AM2235" i="1"/>
  <c r="AM2236" i="1"/>
  <c r="AM2237" i="1"/>
  <c r="AM2238" i="1"/>
  <c r="AM2239" i="1"/>
  <c r="AM2240" i="1"/>
  <c r="AM2241" i="1"/>
  <c r="AM2242" i="1"/>
  <c r="AM2243" i="1"/>
  <c r="AM2244" i="1"/>
  <c r="AM2245" i="1"/>
  <c r="AM2246" i="1"/>
  <c r="AM2247" i="1"/>
  <c r="AM2248" i="1"/>
  <c r="AM2249" i="1"/>
  <c r="AM2250" i="1"/>
  <c r="AM2251" i="1"/>
  <c r="AM2252" i="1"/>
  <c r="AM2253" i="1"/>
  <c r="AM2254" i="1"/>
  <c r="AM2255" i="1"/>
  <c r="AM2256" i="1"/>
  <c r="AM2257" i="1"/>
  <c r="AM2258" i="1"/>
  <c r="AM2259" i="1"/>
  <c r="AM2260" i="1"/>
  <c r="AM2261" i="1"/>
  <c r="AM2262" i="1"/>
  <c r="AM2263" i="1"/>
  <c r="AM2264" i="1"/>
  <c r="AM2265" i="1"/>
  <c r="AM2266" i="1"/>
  <c r="AM2267" i="1"/>
  <c r="AM2268" i="1"/>
  <c r="AM2269" i="1"/>
  <c r="AM2270" i="1"/>
  <c r="AM2271" i="1"/>
  <c r="AM2272" i="1"/>
  <c r="AM2273" i="1"/>
  <c r="AM2274" i="1"/>
  <c r="AM2275" i="1"/>
  <c r="AM2276" i="1"/>
  <c r="AM2277" i="1"/>
  <c r="AM2278" i="1"/>
  <c r="AM2279" i="1"/>
  <c r="AM2280" i="1"/>
  <c r="AM2281" i="1"/>
  <c r="AM2282" i="1"/>
  <c r="AM2283" i="1"/>
  <c r="AM2284" i="1"/>
  <c r="AM2285" i="1"/>
  <c r="AM2286" i="1"/>
  <c r="AM2287" i="1"/>
  <c r="AM2288" i="1"/>
  <c r="AM2289" i="1"/>
  <c r="AM2290" i="1"/>
  <c r="AM2291" i="1"/>
  <c r="AM2292" i="1"/>
  <c r="AM2293" i="1"/>
  <c r="AM2294" i="1"/>
  <c r="AM2295" i="1"/>
  <c r="AM2296" i="1"/>
  <c r="AM2297" i="1"/>
  <c r="AM2298" i="1"/>
  <c r="AM2299" i="1"/>
  <c r="AM2300" i="1"/>
  <c r="AM2301" i="1"/>
  <c r="AM2302" i="1"/>
  <c r="AM2303" i="1"/>
  <c r="AM2304" i="1"/>
  <c r="AM2305" i="1"/>
  <c r="AM2306" i="1"/>
  <c r="AM2307" i="1"/>
  <c r="AM2308" i="1"/>
  <c r="AM2309" i="1"/>
  <c r="AM2310" i="1"/>
  <c r="AM2311" i="1"/>
  <c r="AM2312" i="1"/>
  <c r="AM2313" i="1"/>
  <c r="AM2314" i="1"/>
  <c r="AM2315" i="1"/>
  <c r="AM2316" i="1"/>
  <c r="AM2317" i="1"/>
  <c r="AM2318" i="1"/>
  <c r="AM2319" i="1"/>
  <c r="AM2320" i="1"/>
  <c r="AM2321" i="1"/>
  <c r="AM2322" i="1"/>
  <c r="AM2323" i="1"/>
  <c r="AM2324" i="1"/>
  <c r="AM2325" i="1"/>
  <c r="AM2326" i="1"/>
  <c r="AM2327" i="1"/>
  <c r="AM2328" i="1"/>
  <c r="AM2329" i="1"/>
  <c r="AM2330" i="1"/>
  <c r="AM2331" i="1"/>
  <c r="AM2332" i="1"/>
  <c r="AM2333" i="1"/>
  <c r="AM2334" i="1"/>
  <c r="AM2335" i="1"/>
  <c r="AM2336" i="1"/>
  <c r="AM2337" i="1"/>
  <c r="AM2338" i="1"/>
  <c r="AM2339" i="1"/>
  <c r="AM2340" i="1"/>
  <c r="AM2341" i="1"/>
  <c r="AM2342" i="1"/>
  <c r="AM2343" i="1"/>
  <c r="AM2344" i="1"/>
  <c r="AM2345" i="1"/>
  <c r="AM2346" i="1"/>
  <c r="AM2347" i="1"/>
  <c r="AM2348" i="1"/>
  <c r="AM2349" i="1"/>
  <c r="AM2350" i="1"/>
  <c r="AM2351" i="1"/>
  <c r="AM2352" i="1"/>
  <c r="AM2353" i="1"/>
  <c r="AM2354" i="1"/>
  <c r="AM2355" i="1"/>
  <c r="AM2356" i="1"/>
  <c r="AM2357" i="1"/>
  <c r="AM2358" i="1"/>
  <c r="AM2359" i="1"/>
  <c r="AM2360" i="1"/>
  <c r="AM2361" i="1"/>
  <c r="AM2362" i="1"/>
  <c r="AM2363" i="1"/>
  <c r="AM2364" i="1"/>
  <c r="AM2365" i="1"/>
  <c r="AM2366" i="1"/>
  <c r="AM2367" i="1"/>
  <c r="AM2368" i="1"/>
  <c r="AM2369" i="1"/>
  <c r="AM2370" i="1"/>
  <c r="AM2371" i="1"/>
  <c r="AM2372" i="1"/>
  <c r="AM2373" i="1"/>
  <c r="AM2374" i="1"/>
  <c r="AM2375" i="1"/>
  <c r="AM2376" i="1"/>
  <c r="AM2377" i="1"/>
  <c r="AM2378" i="1"/>
  <c r="AM2379" i="1"/>
  <c r="AM2380" i="1"/>
  <c r="AM2381" i="1"/>
  <c r="AM2382" i="1"/>
  <c r="AM2383" i="1"/>
  <c r="AM2384" i="1"/>
  <c r="AM2385" i="1"/>
  <c r="AM2386" i="1"/>
  <c r="AM2387" i="1"/>
  <c r="AM2388" i="1"/>
  <c r="AM2389" i="1"/>
  <c r="AM2390" i="1"/>
  <c r="AM2391" i="1"/>
  <c r="AM2392" i="1"/>
  <c r="AM2393" i="1"/>
  <c r="AM2394" i="1"/>
  <c r="AM2395" i="1"/>
  <c r="AM2396" i="1"/>
  <c r="AM2397" i="1"/>
  <c r="AM2398" i="1"/>
  <c r="AM2399" i="1"/>
  <c r="AM2400" i="1"/>
  <c r="AM2401" i="1"/>
  <c r="AM2402" i="1"/>
  <c r="AM2403" i="1"/>
  <c r="AM2404" i="1"/>
  <c r="AM2405" i="1"/>
  <c r="AM2406" i="1"/>
  <c r="AM2407" i="1"/>
  <c r="AM2408" i="1"/>
  <c r="AM2409" i="1"/>
  <c r="AM2410" i="1"/>
  <c r="AM2411" i="1"/>
  <c r="AM2412" i="1"/>
  <c r="AM2413" i="1"/>
  <c r="AM2414" i="1"/>
  <c r="AM2415" i="1"/>
  <c r="AM2416" i="1"/>
  <c r="AM2417" i="1"/>
  <c r="AM2418" i="1"/>
  <c r="AM2419" i="1"/>
  <c r="AM2421" i="1"/>
  <c r="AM2422" i="1"/>
  <c r="AM2423" i="1"/>
  <c r="AM2424" i="1"/>
  <c r="AM2425" i="1"/>
  <c r="AM2426" i="1"/>
  <c r="AM2427" i="1"/>
  <c r="AM2428" i="1"/>
  <c r="AM2429" i="1"/>
  <c r="AM2430" i="1"/>
  <c r="AM2431" i="1"/>
  <c r="AM2432" i="1"/>
  <c r="AM2433" i="1"/>
  <c r="AM2434" i="1"/>
  <c r="AM2435" i="1"/>
  <c r="AM2436" i="1"/>
  <c r="AM2437" i="1"/>
  <c r="AM2438" i="1"/>
  <c r="AM2439" i="1"/>
  <c r="AM2440" i="1"/>
  <c r="AM2441" i="1"/>
  <c r="AM2442" i="1"/>
  <c r="AM2443" i="1"/>
  <c r="AM2444" i="1"/>
  <c r="AM2445" i="1"/>
  <c r="AM2446" i="1"/>
  <c r="AM2447" i="1"/>
  <c r="AM2448" i="1"/>
  <c r="AM2449" i="1"/>
  <c r="AM2450" i="1"/>
  <c r="AM2451" i="1"/>
  <c r="AM2452" i="1"/>
  <c r="AM2453" i="1"/>
  <c r="AM2454" i="1"/>
  <c r="AM2455" i="1"/>
  <c r="AM2456" i="1"/>
  <c r="AM2457" i="1"/>
  <c r="AM2458" i="1"/>
  <c r="AM2459" i="1"/>
  <c r="AM2460" i="1"/>
  <c r="AM2461" i="1"/>
  <c r="AM2462" i="1"/>
  <c r="AM2463" i="1"/>
  <c r="AM2464" i="1"/>
  <c r="AM2465" i="1"/>
  <c r="AM2466" i="1"/>
  <c r="AM2467" i="1"/>
  <c r="AM2468" i="1"/>
  <c r="AM2469" i="1"/>
  <c r="AM2470" i="1"/>
  <c r="AM2471" i="1"/>
  <c r="AM2472" i="1"/>
  <c r="AM2473" i="1"/>
  <c r="AM2474" i="1"/>
  <c r="AM2475" i="1"/>
  <c r="AM2476" i="1"/>
  <c r="AM2477" i="1"/>
  <c r="AM2478" i="1"/>
  <c r="AM2479" i="1"/>
  <c r="AM2480" i="1"/>
  <c r="AM2481" i="1"/>
  <c r="AM2482" i="1"/>
  <c r="AM2483" i="1"/>
  <c r="AM2484" i="1"/>
  <c r="AM2485" i="1"/>
  <c r="AM2486" i="1"/>
  <c r="AM2487" i="1"/>
  <c r="AM2488" i="1"/>
  <c r="AM2489" i="1"/>
  <c r="AM2490" i="1"/>
  <c r="AM2491" i="1"/>
  <c r="AM2492" i="1"/>
  <c r="AM2493" i="1"/>
  <c r="AM2494" i="1"/>
  <c r="AM2495" i="1"/>
  <c r="AM2496" i="1"/>
  <c r="AM2497" i="1"/>
  <c r="AM2498" i="1"/>
  <c r="AM2499" i="1"/>
  <c r="AM2500" i="1"/>
  <c r="AM2501" i="1"/>
  <c r="AM2502" i="1"/>
  <c r="AM2503" i="1"/>
  <c r="AM2504" i="1"/>
  <c r="AM2506" i="1"/>
  <c r="AM2507" i="1"/>
  <c r="AM2508" i="1"/>
  <c r="AM2509" i="1"/>
  <c r="AM2510" i="1"/>
  <c r="AM2511" i="1"/>
  <c r="AM2512" i="1"/>
  <c r="AM2513" i="1"/>
  <c r="AM2514" i="1"/>
  <c r="AM2515" i="1"/>
  <c r="AM2516" i="1"/>
  <c r="AM2517" i="1"/>
  <c r="AM2518" i="1"/>
  <c r="AM2519" i="1"/>
  <c r="AM2520" i="1"/>
  <c r="AM2521" i="1"/>
  <c r="AM2522" i="1"/>
  <c r="AM2523" i="1"/>
  <c r="AM2524" i="1"/>
  <c r="AM2525" i="1"/>
  <c r="AM2526" i="1"/>
  <c r="AM2527" i="1"/>
  <c r="AM2528" i="1"/>
  <c r="AM2529" i="1"/>
  <c r="AM2530" i="1"/>
  <c r="AM2531" i="1"/>
  <c r="AM2532" i="1"/>
  <c r="AM2533" i="1"/>
  <c r="AM2534" i="1"/>
  <c r="AM2535" i="1"/>
  <c r="AM2536" i="1"/>
  <c r="AM2537" i="1"/>
  <c r="AM2538" i="1"/>
  <c r="AM2539" i="1"/>
  <c r="AM2540" i="1"/>
  <c r="AM2541" i="1"/>
  <c r="AM2542" i="1"/>
  <c r="AM2543" i="1"/>
  <c r="AM2544" i="1"/>
  <c r="AM2545" i="1"/>
  <c r="AM2546" i="1"/>
  <c r="AM2547" i="1"/>
  <c r="AM2548" i="1"/>
  <c r="AM2549" i="1"/>
  <c r="AM2550" i="1"/>
  <c r="AM2551" i="1"/>
  <c r="AM2552" i="1"/>
  <c r="AM2553" i="1"/>
  <c r="AM2554" i="1"/>
  <c r="AM2555" i="1"/>
  <c r="AM2556" i="1"/>
  <c r="AM2557" i="1"/>
  <c r="AM2558" i="1"/>
  <c r="AM2559" i="1"/>
  <c r="AM2560" i="1"/>
  <c r="AM2561" i="1"/>
  <c r="AM2562" i="1"/>
  <c r="AM2563" i="1"/>
  <c r="AM2564" i="1"/>
  <c r="AM2565" i="1"/>
  <c r="AM2566" i="1"/>
  <c r="AM2567" i="1"/>
  <c r="AM2568" i="1"/>
  <c r="AM2569" i="1"/>
  <c r="AM2570" i="1"/>
  <c r="AM2571" i="1"/>
  <c r="AM2572" i="1"/>
  <c r="AM2573" i="1"/>
  <c r="AM2574" i="1"/>
  <c r="AM2575" i="1"/>
  <c r="AM2576" i="1"/>
  <c r="AM2577" i="1"/>
  <c r="AM2578" i="1"/>
  <c r="AM2579" i="1"/>
  <c r="AM2580" i="1"/>
  <c r="AM2581" i="1"/>
  <c r="AM2582" i="1"/>
  <c r="AM2583" i="1"/>
  <c r="AM2584" i="1"/>
  <c r="AM2585" i="1"/>
  <c r="AM2586" i="1"/>
  <c r="AM2587" i="1"/>
  <c r="AM2588" i="1"/>
  <c r="AM2589" i="1"/>
  <c r="AM2590" i="1"/>
  <c r="AM2591" i="1"/>
  <c r="AM2592" i="1"/>
  <c r="AM2593" i="1"/>
  <c r="AM2594" i="1"/>
  <c r="AM2595" i="1"/>
  <c r="AM2596" i="1"/>
  <c r="AM2597" i="1"/>
  <c r="AM2598" i="1"/>
  <c r="AM2599" i="1"/>
  <c r="AM2600" i="1"/>
  <c r="AM2601" i="1"/>
  <c r="AM2602" i="1"/>
  <c r="AM2603" i="1"/>
  <c r="AM2604" i="1"/>
  <c r="AM2605" i="1"/>
  <c r="AM2606" i="1"/>
  <c r="AM2607" i="1"/>
  <c r="AM2608" i="1"/>
  <c r="AM2609" i="1"/>
  <c r="AM2610" i="1"/>
  <c r="AM2611" i="1"/>
  <c r="AM2612" i="1"/>
  <c r="AM2613" i="1"/>
  <c r="AM2614" i="1"/>
  <c r="AM2615" i="1"/>
  <c r="AM2616" i="1"/>
  <c r="AM2617" i="1"/>
  <c r="AM2618" i="1"/>
  <c r="AM2619" i="1"/>
  <c r="AM2620" i="1"/>
  <c r="AM2621" i="1"/>
  <c r="AM2622" i="1"/>
  <c r="AM2623" i="1"/>
  <c r="AM2624" i="1"/>
  <c r="AM2625" i="1"/>
  <c r="AM2626" i="1"/>
  <c r="AM2627" i="1"/>
  <c r="AM2628" i="1"/>
  <c r="AM2629" i="1"/>
  <c r="AM2630" i="1"/>
  <c r="AM2631" i="1"/>
  <c r="AM2632" i="1"/>
  <c r="AM2633" i="1"/>
  <c r="AM2634" i="1"/>
  <c r="AM2635" i="1"/>
  <c r="AM2636" i="1"/>
  <c r="AM2637" i="1"/>
  <c r="AM2638" i="1"/>
  <c r="AM2639" i="1"/>
  <c r="AM2640" i="1"/>
  <c r="AM2641" i="1"/>
  <c r="AM2642" i="1"/>
  <c r="AM2643" i="1"/>
  <c r="AM2644" i="1"/>
  <c r="AM2645" i="1"/>
  <c r="AM2646" i="1"/>
  <c r="AM2647" i="1"/>
  <c r="AM2648" i="1"/>
  <c r="AM2649" i="1"/>
  <c r="AM2650" i="1"/>
  <c r="AM2651" i="1"/>
  <c r="AM2652" i="1"/>
  <c r="AM2653" i="1"/>
  <c r="AM2654" i="1"/>
  <c r="AM2655" i="1"/>
  <c r="AM2656" i="1"/>
  <c r="AM2657" i="1"/>
  <c r="AM2658" i="1"/>
  <c r="AM2659" i="1"/>
  <c r="AM2660" i="1"/>
  <c r="AM2661" i="1"/>
  <c r="AM2662" i="1"/>
  <c r="AM2663" i="1"/>
  <c r="AM2664" i="1"/>
  <c r="AM2665" i="1"/>
  <c r="AM2666" i="1"/>
  <c r="AM2667" i="1"/>
  <c r="AM2668" i="1"/>
  <c r="AM2669" i="1"/>
  <c r="AM2670" i="1"/>
  <c r="AM2671" i="1"/>
  <c r="AM2672" i="1"/>
  <c r="AM2673" i="1"/>
  <c r="AM2674" i="1"/>
  <c r="AM2675" i="1"/>
  <c r="AM2676" i="1"/>
  <c r="AM2677" i="1"/>
  <c r="AM2678" i="1"/>
  <c r="AM2679" i="1"/>
  <c r="AM2680" i="1"/>
  <c r="AM2681" i="1"/>
  <c r="AM2682" i="1"/>
  <c r="AM2683" i="1"/>
  <c r="AM2684" i="1"/>
  <c r="AM2685" i="1"/>
  <c r="AM2686" i="1"/>
  <c r="AM2687" i="1"/>
  <c r="AM2688" i="1"/>
  <c r="AM2689" i="1"/>
  <c r="AM2690" i="1"/>
  <c r="AM2691" i="1"/>
  <c r="AM2692" i="1"/>
  <c r="AM2693" i="1"/>
  <c r="AM2694" i="1"/>
  <c r="AM2695" i="1"/>
  <c r="AM2696" i="1"/>
  <c r="AM2697" i="1"/>
  <c r="AM2698" i="1"/>
  <c r="AM2699" i="1"/>
  <c r="AM2700" i="1"/>
  <c r="AM2701" i="1"/>
  <c r="AM2702" i="1"/>
  <c r="AM2703" i="1"/>
  <c r="AM2704" i="1"/>
  <c r="AM2705" i="1"/>
  <c r="AM2706" i="1"/>
  <c r="AM2707" i="1"/>
  <c r="AM2708" i="1"/>
  <c r="AM2709" i="1"/>
  <c r="AM2710" i="1"/>
  <c r="AM2711" i="1"/>
  <c r="AM2712" i="1"/>
  <c r="AM2713" i="1"/>
  <c r="AM2714" i="1"/>
  <c r="AM2715" i="1"/>
  <c r="AM2716" i="1"/>
  <c r="AM2717" i="1"/>
  <c r="AM2718" i="1"/>
  <c r="AM2719" i="1"/>
  <c r="AM2720" i="1"/>
  <c r="AM2721" i="1"/>
  <c r="AM2722" i="1"/>
  <c r="AM2723" i="1"/>
  <c r="AM2724" i="1"/>
  <c r="AM2725" i="1"/>
  <c r="AM2726" i="1"/>
  <c r="AM2727" i="1"/>
  <c r="AM2728" i="1"/>
  <c r="AM2729" i="1"/>
  <c r="AM2730" i="1"/>
  <c r="AM2731" i="1"/>
  <c r="AM2732" i="1"/>
  <c r="AM2733" i="1"/>
  <c r="AM2734" i="1"/>
  <c r="AM2735" i="1"/>
  <c r="AM2736" i="1"/>
  <c r="AM2737" i="1"/>
  <c r="AM2738" i="1"/>
  <c r="AM2739" i="1"/>
  <c r="AM2740" i="1"/>
  <c r="AM2741" i="1"/>
  <c r="AM2742" i="1"/>
  <c r="AM2743" i="1"/>
  <c r="AM2744" i="1"/>
  <c r="AM2745" i="1"/>
  <c r="AM2746" i="1"/>
  <c r="AM2747" i="1"/>
  <c r="AM2748" i="1"/>
  <c r="AM2749" i="1"/>
  <c r="AM2750" i="1"/>
  <c r="AM2751" i="1"/>
  <c r="AM2752" i="1"/>
  <c r="AM2753" i="1"/>
  <c r="AM2754" i="1"/>
  <c r="AM2755" i="1"/>
  <c r="AM2756" i="1"/>
  <c r="AM2757" i="1"/>
  <c r="AM2758" i="1"/>
  <c r="AM2759" i="1"/>
  <c r="AM2760" i="1"/>
  <c r="AM2761" i="1"/>
  <c r="AM2762" i="1"/>
  <c r="AM2763" i="1"/>
  <c r="AM2764" i="1"/>
  <c r="AM2765" i="1"/>
  <c r="AM2766" i="1"/>
  <c r="AM2767" i="1"/>
  <c r="AM2768" i="1"/>
  <c r="AM2769" i="1"/>
  <c r="AM2770" i="1"/>
  <c r="AM2771" i="1"/>
  <c r="AM2772" i="1"/>
  <c r="AM2773" i="1"/>
  <c r="AM2774" i="1"/>
  <c r="AM2775" i="1"/>
  <c r="AM2776" i="1"/>
  <c r="AM2777" i="1"/>
  <c r="AM2778" i="1"/>
  <c r="AM2779" i="1"/>
  <c r="AM2780" i="1"/>
  <c r="AM2781" i="1"/>
  <c r="AM2782" i="1"/>
  <c r="AM2783" i="1"/>
  <c r="AM2784" i="1"/>
  <c r="AM2785" i="1"/>
  <c r="AM2786" i="1"/>
  <c r="AM2787" i="1"/>
  <c r="AM2788" i="1"/>
  <c r="AM2789" i="1"/>
  <c r="AM2790" i="1"/>
  <c r="AM2791" i="1"/>
  <c r="AM2792" i="1"/>
  <c r="AM2793" i="1"/>
  <c r="AM2794" i="1"/>
  <c r="AM2795" i="1"/>
  <c r="AM2796" i="1"/>
  <c r="AM2797" i="1"/>
  <c r="AM2798" i="1"/>
  <c r="AM2799" i="1"/>
  <c r="AM2800" i="1"/>
  <c r="AM2801" i="1"/>
  <c r="AM2802" i="1"/>
  <c r="AM2803" i="1"/>
  <c r="AM2804" i="1"/>
  <c r="AM2805" i="1"/>
  <c r="AM2806" i="1"/>
  <c r="AM2807" i="1"/>
  <c r="AM2808" i="1"/>
  <c r="AM2809" i="1"/>
  <c r="AM2810" i="1"/>
  <c r="AM2811" i="1"/>
  <c r="AM2812" i="1"/>
  <c r="AM2813" i="1"/>
  <c r="AM2814" i="1"/>
  <c r="AM2815" i="1"/>
  <c r="AM2816" i="1"/>
  <c r="AM2817" i="1"/>
  <c r="AM2818" i="1"/>
  <c r="AM2819" i="1"/>
  <c r="AM2820" i="1"/>
  <c r="AM2821" i="1"/>
  <c r="AM2822" i="1"/>
  <c r="AM2823" i="1"/>
  <c r="AM2824" i="1"/>
  <c r="AM2825" i="1"/>
  <c r="AM2826" i="1"/>
  <c r="AM2827" i="1"/>
  <c r="AM2828" i="1"/>
  <c r="AM2829" i="1"/>
  <c r="AM2830" i="1"/>
  <c r="AM2831" i="1"/>
  <c r="AM2832" i="1"/>
  <c r="AM2833" i="1"/>
  <c r="AM2834" i="1"/>
  <c r="AM2835" i="1"/>
  <c r="AM2836" i="1"/>
  <c r="AM2837" i="1"/>
  <c r="AM2838" i="1"/>
  <c r="AM2839" i="1"/>
  <c r="AM2840" i="1"/>
  <c r="AM2841" i="1"/>
  <c r="AM2842" i="1"/>
  <c r="AM2843" i="1"/>
  <c r="AM2844" i="1"/>
  <c r="AM2845" i="1"/>
  <c r="AM2846" i="1"/>
  <c r="AM2847" i="1"/>
  <c r="AM2848" i="1"/>
  <c r="AM2849" i="1"/>
  <c r="AM2850" i="1"/>
  <c r="AM2851" i="1"/>
  <c r="AM2852" i="1"/>
  <c r="AM2853" i="1"/>
  <c r="AM2854" i="1"/>
  <c r="AM2855" i="1"/>
  <c r="AM2856" i="1"/>
  <c r="AM2857" i="1"/>
  <c r="AM2858" i="1"/>
  <c r="AM2859" i="1"/>
  <c r="AM2860" i="1"/>
  <c r="AM2861" i="1"/>
  <c r="AM2862" i="1"/>
  <c r="AM2863" i="1"/>
  <c r="AM2864" i="1"/>
  <c r="AM2865" i="1"/>
  <c r="AM2866" i="1"/>
  <c r="AM2867" i="1"/>
  <c r="AM2868" i="1"/>
  <c r="AM2869" i="1"/>
  <c r="AM2870" i="1"/>
  <c r="AM2871" i="1"/>
  <c r="AM2872" i="1"/>
  <c r="AM2873" i="1"/>
  <c r="AM2874" i="1"/>
  <c r="AM2875" i="1"/>
  <c r="AM2876" i="1"/>
  <c r="AM2877" i="1"/>
  <c r="AM2878" i="1"/>
  <c r="AM2879" i="1"/>
  <c r="AM2880" i="1"/>
  <c r="AM2881" i="1"/>
  <c r="AM2882" i="1"/>
  <c r="AM2883" i="1"/>
  <c r="AM2884" i="1"/>
  <c r="AM2885" i="1"/>
  <c r="AM2886" i="1"/>
  <c r="AM2887" i="1"/>
  <c r="AM2888" i="1"/>
  <c r="AM2889" i="1"/>
  <c r="AM2890" i="1"/>
  <c r="AM2891" i="1"/>
  <c r="AM2892" i="1"/>
  <c r="AM2893" i="1"/>
  <c r="AM2894" i="1"/>
  <c r="AM2895" i="1"/>
  <c r="AM2896" i="1"/>
  <c r="AM2897" i="1"/>
  <c r="AM2898" i="1"/>
  <c r="AM2899" i="1"/>
  <c r="AM2900" i="1"/>
  <c r="AM2901" i="1"/>
  <c r="AM2902" i="1"/>
  <c r="AM2903" i="1"/>
  <c r="AM2904" i="1"/>
  <c r="AM2905" i="1"/>
  <c r="AM2906" i="1"/>
  <c r="AM2907" i="1"/>
  <c r="AM2908" i="1"/>
  <c r="AM2909" i="1"/>
  <c r="AM2910" i="1"/>
  <c r="AM2911" i="1"/>
  <c r="AM2912" i="1"/>
  <c r="AM2913" i="1"/>
  <c r="AM2914" i="1"/>
  <c r="AM2915" i="1"/>
  <c r="AM2916" i="1"/>
  <c r="AM2917" i="1"/>
  <c r="AM2918" i="1"/>
  <c r="AM2919" i="1"/>
  <c r="AM2920" i="1"/>
  <c r="AM2921" i="1"/>
  <c r="AM2922" i="1"/>
  <c r="AM2923" i="1"/>
  <c r="AM2924" i="1"/>
  <c r="AM2925" i="1"/>
  <c r="AM2926" i="1"/>
  <c r="AM2927" i="1"/>
  <c r="AM2928" i="1"/>
  <c r="AM2929" i="1"/>
  <c r="AM2930" i="1"/>
  <c r="AM2931" i="1"/>
  <c r="AM2932" i="1"/>
  <c r="AM2933" i="1"/>
  <c r="AM2934" i="1"/>
  <c r="AM2935" i="1"/>
  <c r="AM2936" i="1"/>
  <c r="AM2937" i="1"/>
  <c r="AM2938" i="1"/>
  <c r="AM2939" i="1"/>
  <c r="AM2940" i="1"/>
  <c r="AM2941" i="1"/>
  <c r="AM2942" i="1"/>
  <c r="AM2943" i="1"/>
  <c r="AM2944" i="1"/>
  <c r="AM2945" i="1"/>
  <c r="AM2946" i="1"/>
  <c r="AM2947" i="1"/>
  <c r="AM2" i="1"/>
  <c r="AO2947" i="1" l="1"/>
  <c r="AO2946" i="1"/>
  <c r="AO2945" i="1"/>
  <c r="AO2944" i="1"/>
  <c r="AO2943" i="1"/>
  <c r="AO2942" i="1"/>
  <c r="AO2941" i="1"/>
  <c r="AO2940" i="1"/>
  <c r="AO2939" i="1"/>
  <c r="AO2938" i="1"/>
  <c r="AO2937" i="1"/>
  <c r="AO2936" i="1"/>
  <c r="AO2935" i="1"/>
  <c r="AO2934" i="1"/>
  <c r="AO2933" i="1"/>
  <c r="AO2932" i="1"/>
  <c r="AO2931" i="1"/>
  <c r="AO2930" i="1"/>
  <c r="AO2929" i="1"/>
  <c r="AO2928" i="1"/>
  <c r="AO2927" i="1"/>
  <c r="AO2926" i="1"/>
  <c r="AO2925" i="1"/>
  <c r="AO2924" i="1"/>
  <c r="AO2923" i="1"/>
  <c r="AO2922" i="1"/>
  <c r="AO2921" i="1"/>
  <c r="AO2920" i="1"/>
  <c r="AO2919" i="1"/>
  <c r="AO2918" i="1"/>
  <c r="AO2917" i="1"/>
  <c r="AO2916" i="1"/>
  <c r="AO2915" i="1"/>
  <c r="AO2914" i="1"/>
  <c r="AO2913" i="1"/>
  <c r="AO2912" i="1"/>
  <c r="AO2911" i="1"/>
  <c r="AO2910" i="1"/>
  <c r="AO2909" i="1"/>
  <c r="AO2908" i="1"/>
  <c r="AO2907" i="1"/>
  <c r="AO2906" i="1"/>
  <c r="AO2905" i="1"/>
  <c r="AO2904" i="1"/>
  <c r="AO2903" i="1"/>
  <c r="AO2902" i="1"/>
  <c r="AO2901" i="1"/>
  <c r="AO2900" i="1"/>
  <c r="AO2899" i="1"/>
  <c r="AO2898" i="1"/>
  <c r="AO2897" i="1"/>
  <c r="AO2896" i="1"/>
  <c r="AO2895" i="1"/>
  <c r="AO2894" i="1"/>
  <c r="AO2893" i="1"/>
  <c r="AO2892" i="1"/>
  <c r="AO2891" i="1"/>
  <c r="AO2890" i="1"/>
  <c r="AO2889" i="1"/>
  <c r="AO2888" i="1"/>
  <c r="AO2887" i="1"/>
  <c r="AO2886" i="1"/>
  <c r="AO2885" i="1"/>
  <c r="AO2884" i="1"/>
  <c r="AO2883" i="1"/>
  <c r="AO2882" i="1"/>
  <c r="AO2881" i="1"/>
  <c r="AO2880" i="1"/>
  <c r="AO2879" i="1"/>
  <c r="AO2878" i="1"/>
  <c r="AO2877" i="1"/>
  <c r="AO2876" i="1"/>
  <c r="AO2875" i="1"/>
  <c r="AO2874" i="1"/>
  <c r="AO2873" i="1"/>
  <c r="AO2872" i="1"/>
  <c r="AO2871" i="1"/>
  <c r="AO2870" i="1"/>
  <c r="AO2869" i="1"/>
  <c r="AO2868" i="1"/>
  <c r="AO2867" i="1"/>
  <c r="AO2866" i="1"/>
  <c r="AO2865" i="1"/>
  <c r="AO2864" i="1"/>
  <c r="AO2863" i="1"/>
  <c r="AO2862" i="1"/>
  <c r="AO2861" i="1"/>
  <c r="AO2860" i="1"/>
  <c r="AO2859" i="1"/>
  <c r="AO2858" i="1"/>
  <c r="AO2857" i="1"/>
  <c r="AO2856" i="1"/>
  <c r="AO2855" i="1"/>
  <c r="AO2854" i="1"/>
  <c r="AO2853" i="1"/>
  <c r="AO2852" i="1"/>
  <c r="AO2851" i="1"/>
  <c r="AO2850" i="1"/>
  <c r="AO2849" i="1"/>
  <c r="AO2848" i="1"/>
  <c r="AO2847" i="1"/>
  <c r="AO2846" i="1"/>
  <c r="AO2845" i="1"/>
  <c r="AO2844" i="1"/>
  <c r="AO2843" i="1"/>
  <c r="AO2842" i="1"/>
  <c r="AO2841" i="1"/>
  <c r="AO2840" i="1"/>
  <c r="AO2839" i="1"/>
  <c r="AO2838" i="1"/>
  <c r="AO2837" i="1"/>
  <c r="AO2836" i="1"/>
  <c r="AO2835" i="1"/>
  <c r="AO2834" i="1"/>
  <c r="AO2833" i="1"/>
  <c r="AO2832" i="1"/>
  <c r="AO2831" i="1"/>
  <c r="AO2830" i="1"/>
  <c r="AO2829" i="1"/>
  <c r="AO2828" i="1"/>
  <c r="AO2827" i="1"/>
  <c r="AO2826" i="1"/>
  <c r="AO2825" i="1"/>
  <c r="AO2824" i="1"/>
  <c r="AO2823" i="1"/>
  <c r="AO2822" i="1"/>
  <c r="AO2821" i="1"/>
  <c r="AO2820" i="1"/>
  <c r="AO2819" i="1"/>
  <c r="AO2818" i="1"/>
  <c r="AO2817" i="1"/>
  <c r="AO2816" i="1"/>
  <c r="AO2815" i="1"/>
  <c r="AO2814" i="1"/>
  <c r="AO2813" i="1"/>
  <c r="AO2812" i="1"/>
  <c r="AO2811" i="1"/>
  <c r="AO2810" i="1"/>
  <c r="AO2809" i="1"/>
  <c r="AO2808" i="1"/>
  <c r="AO2807" i="1"/>
  <c r="AO2806" i="1"/>
  <c r="AO2805" i="1"/>
  <c r="AO2804" i="1"/>
  <c r="AO2803" i="1"/>
  <c r="AO2802" i="1"/>
  <c r="AO2801" i="1"/>
  <c r="AO2800" i="1"/>
  <c r="AO2799" i="1"/>
  <c r="AO2798" i="1"/>
  <c r="AO2797" i="1"/>
  <c r="AO2796" i="1"/>
  <c r="AO2795" i="1"/>
  <c r="AO2794" i="1"/>
  <c r="AO2793" i="1"/>
  <c r="AO2792" i="1"/>
  <c r="AO2791" i="1"/>
  <c r="AO2790" i="1"/>
  <c r="AO2789" i="1"/>
  <c r="AO2788" i="1"/>
  <c r="AO2787" i="1"/>
  <c r="AO2786" i="1"/>
  <c r="AO2785" i="1"/>
  <c r="AO2784" i="1"/>
  <c r="AO2783" i="1"/>
  <c r="AO2782" i="1"/>
  <c r="AO2781" i="1"/>
  <c r="AO2780" i="1"/>
  <c r="AO2779" i="1"/>
  <c r="AO2778" i="1"/>
  <c r="AO2777" i="1"/>
  <c r="AO2776" i="1"/>
  <c r="AO2775" i="1"/>
  <c r="AO2774" i="1"/>
  <c r="AO2773" i="1"/>
  <c r="AO2772" i="1"/>
  <c r="AO2771" i="1"/>
  <c r="AO2770" i="1"/>
  <c r="AO2769" i="1"/>
  <c r="AO2768" i="1"/>
  <c r="AO2767" i="1"/>
  <c r="AO2766" i="1"/>
  <c r="AO2765" i="1"/>
  <c r="AO2764" i="1"/>
  <c r="AO2763" i="1"/>
  <c r="AO2762" i="1"/>
  <c r="AO2761" i="1"/>
  <c r="AO2760" i="1"/>
  <c r="AO2759" i="1"/>
  <c r="AO2758" i="1"/>
  <c r="AO2757" i="1"/>
  <c r="AO2756" i="1"/>
  <c r="AO2755" i="1"/>
  <c r="AO2754" i="1"/>
  <c r="AO2753" i="1"/>
  <c r="AO2752" i="1"/>
  <c r="AO2751" i="1"/>
  <c r="AO2750" i="1"/>
  <c r="AO2749" i="1"/>
  <c r="AO2748" i="1"/>
  <c r="AO2747" i="1"/>
  <c r="AO2746" i="1"/>
  <c r="AO2745" i="1"/>
  <c r="AO2744" i="1"/>
  <c r="AO2743" i="1"/>
  <c r="AO2742" i="1"/>
  <c r="AO2741" i="1"/>
  <c r="AO2740" i="1"/>
  <c r="AO2739" i="1"/>
  <c r="AO2738" i="1"/>
  <c r="AO2737" i="1"/>
  <c r="AO2736" i="1"/>
  <c r="AO2735" i="1"/>
  <c r="AO2734" i="1"/>
  <c r="AO2733" i="1"/>
  <c r="AO2732" i="1"/>
  <c r="AO2731" i="1"/>
  <c r="AO2730" i="1"/>
  <c r="AO2729" i="1"/>
  <c r="AO2728" i="1"/>
  <c r="AO2727" i="1"/>
  <c r="AO2726" i="1"/>
  <c r="AO2725" i="1"/>
  <c r="AO2724" i="1"/>
  <c r="AO2723" i="1"/>
  <c r="AO2722" i="1"/>
  <c r="AO2721" i="1"/>
  <c r="AO2720" i="1"/>
  <c r="AO2719" i="1"/>
  <c r="AO2718" i="1"/>
  <c r="AO2717" i="1"/>
  <c r="AO2716" i="1"/>
  <c r="AO2715" i="1"/>
  <c r="AO2714" i="1"/>
  <c r="AO2713" i="1"/>
  <c r="AO2712" i="1"/>
  <c r="AO2711" i="1"/>
  <c r="AO2710" i="1"/>
  <c r="AO2709" i="1"/>
  <c r="AO2708" i="1"/>
  <c r="AO2707" i="1"/>
  <c r="AO2706" i="1"/>
  <c r="AO2705" i="1"/>
  <c r="AO2704" i="1"/>
  <c r="AO2703" i="1"/>
  <c r="AO2702" i="1"/>
  <c r="AO2701" i="1"/>
  <c r="AO2700" i="1"/>
  <c r="AO2699" i="1"/>
  <c r="AO2698" i="1"/>
  <c r="AO2697" i="1"/>
  <c r="AO2696" i="1"/>
  <c r="AO2695" i="1"/>
  <c r="AO2694" i="1"/>
  <c r="AO2693" i="1"/>
  <c r="AO2692" i="1"/>
  <c r="AO2691" i="1"/>
  <c r="AO2690" i="1"/>
  <c r="AO2689" i="1"/>
  <c r="AO2688" i="1"/>
  <c r="AO2687" i="1"/>
  <c r="AO2686" i="1"/>
  <c r="AO2685" i="1"/>
  <c r="AO2684" i="1"/>
  <c r="AO2683" i="1"/>
  <c r="AO2682" i="1"/>
  <c r="AO2681" i="1"/>
  <c r="AO2680" i="1"/>
  <c r="AO2679" i="1"/>
  <c r="AO2678" i="1"/>
  <c r="AO2677" i="1"/>
  <c r="AO2676" i="1"/>
  <c r="AO2675" i="1"/>
  <c r="AO2674" i="1"/>
  <c r="AO2673" i="1"/>
  <c r="AO2672" i="1"/>
  <c r="AO2671" i="1"/>
  <c r="AO2670" i="1"/>
  <c r="AO2669" i="1"/>
  <c r="AO2668" i="1"/>
  <c r="AO2667" i="1"/>
  <c r="AO2666" i="1"/>
  <c r="AO2665" i="1"/>
  <c r="AO2664" i="1"/>
  <c r="AO2663" i="1"/>
  <c r="AO2662" i="1"/>
  <c r="AO2661" i="1"/>
  <c r="AO2660" i="1"/>
  <c r="AO2659" i="1"/>
  <c r="AO2658" i="1"/>
  <c r="AO2657" i="1"/>
  <c r="AO2656" i="1"/>
  <c r="AO2655" i="1"/>
  <c r="AO2654" i="1"/>
  <c r="AO2653" i="1"/>
  <c r="AO2652" i="1"/>
  <c r="AO2651" i="1"/>
  <c r="AO2650" i="1"/>
  <c r="AO2649" i="1"/>
  <c r="AO2648" i="1"/>
  <c r="AO2647" i="1"/>
  <c r="AO2646" i="1"/>
  <c r="AO2645" i="1"/>
  <c r="AO2644" i="1"/>
  <c r="AO2643" i="1"/>
  <c r="AO2642" i="1"/>
  <c r="AO2641" i="1"/>
  <c r="AO2640" i="1"/>
  <c r="AO2639" i="1"/>
  <c r="AO2638" i="1"/>
  <c r="AO2637" i="1"/>
  <c r="AO2636" i="1"/>
  <c r="AO2635" i="1"/>
  <c r="AO2634" i="1"/>
  <c r="AO2633" i="1"/>
  <c r="AO2632" i="1"/>
  <c r="AO2631" i="1"/>
  <c r="AO2630" i="1"/>
  <c r="AO2629" i="1"/>
  <c r="AO2628" i="1"/>
  <c r="AO2627" i="1"/>
  <c r="AO2626" i="1"/>
  <c r="AO2625" i="1"/>
  <c r="AO2624" i="1"/>
  <c r="AO2623" i="1"/>
  <c r="AO2622" i="1"/>
  <c r="AO2621" i="1"/>
  <c r="AO2620" i="1"/>
  <c r="AO2619" i="1"/>
  <c r="AO2618" i="1"/>
  <c r="AO2617" i="1"/>
  <c r="AO2616" i="1"/>
  <c r="AO2615" i="1"/>
  <c r="AO2614" i="1"/>
  <c r="AO2613" i="1"/>
  <c r="AO2612" i="1"/>
  <c r="AO2611" i="1"/>
  <c r="AO2610" i="1"/>
  <c r="AO2609" i="1"/>
  <c r="AO2608" i="1"/>
  <c r="AO2607" i="1"/>
  <c r="AO2606" i="1"/>
  <c r="AO2605" i="1"/>
  <c r="AO2604" i="1"/>
  <c r="AO2603" i="1"/>
  <c r="AO2602" i="1"/>
  <c r="AO2601" i="1"/>
  <c r="AO2600" i="1"/>
  <c r="AO2599" i="1"/>
  <c r="AO2598" i="1"/>
  <c r="AO2597" i="1"/>
  <c r="AO2596" i="1"/>
  <c r="AO2595" i="1"/>
  <c r="AO2594" i="1"/>
  <c r="AO2593" i="1"/>
  <c r="AO2592" i="1"/>
  <c r="AO2591" i="1"/>
  <c r="AO2590" i="1"/>
  <c r="AO2589" i="1"/>
  <c r="AO2588" i="1"/>
  <c r="AO2587" i="1"/>
  <c r="AO2586" i="1"/>
  <c r="AO2585" i="1"/>
  <c r="AO2584" i="1"/>
  <c r="AO2583" i="1"/>
  <c r="AO2582" i="1"/>
  <c r="AO2581" i="1"/>
  <c r="AO2580" i="1"/>
  <c r="AO2579" i="1"/>
  <c r="AO2578" i="1"/>
  <c r="AO2577" i="1"/>
  <c r="AO2576" i="1"/>
  <c r="AO2575" i="1"/>
  <c r="AO2574" i="1"/>
  <c r="AO2573" i="1"/>
  <c r="AO2572" i="1"/>
  <c r="AO2571" i="1"/>
  <c r="AO2570" i="1"/>
  <c r="AO2569" i="1"/>
  <c r="AO2568" i="1"/>
  <c r="AO2567" i="1"/>
  <c r="AO2566" i="1"/>
  <c r="AO2565" i="1"/>
  <c r="AO2564" i="1"/>
  <c r="AO2563" i="1"/>
  <c r="AO2562" i="1"/>
  <c r="AO2561" i="1"/>
  <c r="AO2560" i="1"/>
  <c r="AO2559" i="1"/>
  <c r="AO2558" i="1"/>
  <c r="AO2557" i="1"/>
  <c r="AO2556" i="1"/>
  <c r="AO2555" i="1"/>
  <c r="AO2554" i="1"/>
  <c r="AO2553" i="1"/>
  <c r="AO2552" i="1"/>
  <c r="AO2551" i="1"/>
  <c r="AO2550" i="1"/>
  <c r="AO2549" i="1"/>
  <c r="AO2548" i="1"/>
  <c r="AO2547" i="1"/>
  <c r="AO2546" i="1"/>
  <c r="AO2545" i="1"/>
  <c r="AO2544" i="1"/>
  <c r="AO2543" i="1"/>
  <c r="AO2542" i="1"/>
  <c r="AO2541" i="1"/>
  <c r="AO2540" i="1"/>
  <c r="AO2539" i="1"/>
  <c r="AO2538" i="1"/>
  <c r="AO2537" i="1"/>
  <c r="AO2536" i="1"/>
  <c r="AO2535" i="1"/>
  <c r="AO2534" i="1"/>
  <c r="AO2533" i="1"/>
  <c r="AO2532" i="1"/>
  <c r="AO2531" i="1"/>
  <c r="AO2530" i="1"/>
  <c r="AO2529" i="1"/>
  <c r="AO2528" i="1"/>
  <c r="AO2527" i="1"/>
  <c r="AO2526" i="1"/>
  <c r="AO2525" i="1"/>
  <c r="AO2524" i="1"/>
  <c r="AO2523" i="1"/>
  <c r="AO2522" i="1"/>
  <c r="AO2521" i="1"/>
  <c r="AO2520" i="1"/>
  <c r="AO2519" i="1"/>
  <c r="AO2518" i="1"/>
  <c r="AO2517" i="1"/>
  <c r="AO2516" i="1"/>
  <c r="AO2515" i="1"/>
  <c r="AO2514" i="1"/>
  <c r="AO2513" i="1"/>
  <c r="AO2512" i="1"/>
  <c r="AO2511" i="1"/>
  <c r="AO2510" i="1"/>
  <c r="AO2509" i="1"/>
  <c r="AO2508" i="1"/>
  <c r="AO2507" i="1"/>
  <c r="AO2506" i="1"/>
  <c r="AO2504" i="1"/>
  <c r="AO2503" i="1"/>
  <c r="AO2502" i="1"/>
  <c r="AO2501" i="1"/>
  <c r="AO2500" i="1"/>
  <c r="AO2499" i="1"/>
  <c r="AO2498" i="1"/>
  <c r="AO2497" i="1"/>
  <c r="AO2496" i="1"/>
  <c r="AO2495" i="1"/>
  <c r="AO2494" i="1"/>
  <c r="AO2493" i="1"/>
  <c r="AO2492" i="1"/>
  <c r="AO2491" i="1"/>
  <c r="AO2490" i="1"/>
  <c r="AO2489" i="1"/>
  <c r="AO2488" i="1"/>
  <c r="AO2487" i="1"/>
  <c r="AO2486" i="1"/>
  <c r="AO2485" i="1"/>
  <c r="AO2484" i="1"/>
  <c r="AO2483" i="1"/>
  <c r="AO2482" i="1"/>
  <c r="AO2481" i="1"/>
  <c r="AO2480" i="1"/>
  <c r="AO2479" i="1"/>
  <c r="AO2478" i="1"/>
  <c r="AO2477" i="1"/>
  <c r="AO2476" i="1"/>
  <c r="AO2475" i="1"/>
  <c r="AO2474" i="1"/>
  <c r="AO2473" i="1"/>
  <c r="AO2472" i="1"/>
  <c r="AO2471" i="1"/>
  <c r="AO2470" i="1"/>
  <c r="AO2469" i="1"/>
  <c r="AO2468" i="1"/>
  <c r="AO2467" i="1"/>
  <c r="AO2466" i="1"/>
  <c r="AO2465" i="1"/>
  <c r="AO2464" i="1"/>
  <c r="AO2463" i="1"/>
  <c r="AO2462" i="1"/>
  <c r="AO2461" i="1"/>
  <c r="AO2460" i="1"/>
  <c r="AO2459" i="1"/>
  <c r="AO2458" i="1"/>
  <c r="AO2457" i="1"/>
  <c r="AO2456" i="1"/>
  <c r="AO2455" i="1"/>
  <c r="AO2454" i="1"/>
  <c r="AO2453" i="1"/>
  <c r="AO2452" i="1"/>
  <c r="AO2451" i="1"/>
  <c r="AO2450" i="1"/>
  <c r="AO2449" i="1"/>
  <c r="AO2448" i="1"/>
  <c r="AO2447" i="1"/>
  <c r="AO2446" i="1"/>
  <c r="AO2445" i="1"/>
  <c r="AO2444" i="1"/>
  <c r="AO2443" i="1"/>
  <c r="AO2442" i="1"/>
  <c r="AO2441" i="1"/>
  <c r="AO2440" i="1"/>
  <c r="AO2439" i="1"/>
  <c r="AO2438" i="1"/>
  <c r="AO2437" i="1"/>
  <c r="AO2436" i="1"/>
  <c r="AO2435" i="1"/>
  <c r="AO2434" i="1"/>
  <c r="AO2433" i="1"/>
  <c r="AO2432" i="1"/>
  <c r="AO2431" i="1"/>
  <c r="AO2430" i="1"/>
  <c r="AO2429" i="1"/>
  <c r="AO2428" i="1"/>
  <c r="AO2427" i="1"/>
  <c r="AO2426" i="1"/>
  <c r="AO2425" i="1"/>
  <c r="AO2424" i="1"/>
  <c r="AO2423" i="1"/>
  <c r="AO2422" i="1"/>
  <c r="AO2421" i="1"/>
  <c r="AO2419" i="1"/>
  <c r="AO2418" i="1"/>
  <c r="AO2417" i="1"/>
  <c r="AO2416" i="1"/>
  <c r="AO2415" i="1"/>
  <c r="AO2414" i="1"/>
  <c r="AO2413" i="1"/>
  <c r="AO2412" i="1"/>
  <c r="AO2411" i="1"/>
  <c r="AO2410" i="1"/>
  <c r="AO2409" i="1"/>
  <c r="AO2408" i="1"/>
  <c r="AO2407" i="1"/>
  <c r="AO2406" i="1"/>
  <c r="AO2405" i="1"/>
  <c r="AO2404" i="1"/>
  <c r="AO2403" i="1"/>
  <c r="AO2402" i="1"/>
  <c r="AO2401" i="1"/>
  <c r="AO2400" i="1"/>
  <c r="AO2399" i="1"/>
  <c r="AO2398" i="1"/>
  <c r="AO2397" i="1"/>
  <c r="AO2396" i="1"/>
  <c r="AO2395" i="1"/>
  <c r="AO2394" i="1"/>
  <c r="AO2393" i="1"/>
  <c r="AO2392" i="1"/>
  <c r="AO2391" i="1"/>
  <c r="AO2390" i="1"/>
  <c r="AO2389" i="1"/>
  <c r="AO2388" i="1"/>
  <c r="AO2387" i="1"/>
  <c r="AO2386" i="1"/>
  <c r="AO2385" i="1"/>
  <c r="AO2384" i="1"/>
  <c r="AO2383" i="1"/>
  <c r="AO2382" i="1"/>
  <c r="AO2381" i="1"/>
  <c r="AO2380" i="1"/>
  <c r="AO2379" i="1"/>
  <c r="AO2378" i="1"/>
  <c r="AO2377" i="1"/>
  <c r="AO2376" i="1"/>
  <c r="AO2375" i="1"/>
  <c r="AO2374" i="1"/>
  <c r="AO2373" i="1"/>
  <c r="AO2372" i="1"/>
  <c r="AO2371" i="1"/>
  <c r="AO2370" i="1"/>
  <c r="AO2369" i="1"/>
  <c r="AO2368" i="1"/>
  <c r="AO2367" i="1"/>
  <c r="AO2366" i="1"/>
  <c r="AO2365" i="1"/>
  <c r="AO2364" i="1"/>
  <c r="AO2363" i="1"/>
  <c r="AO2362" i="1"/>
  <c r="AO2361" i="1"/>
  <c r="AO2360" i="1"/>
  <c r="AO2359" i="1"/>
  <c r="AO2358" i="1"/>
  <c r="AO2357" i="1"/>
  <c r="AO2356" i="1"/>
  <c r="AO2355" i="1"/>
  <c r="AO2354" i="1"/>
  <c r="AO2353" i="1"/>
  <c r="AO2352" i="1"/>
  <c r="AO2351" i="1"/>
  <c r="AO2350" i="1"/>
  <c r="AO2349" i="1"/>
  <c r="AO2348" i="1"/>
  <c r="AO2347" i="1"/>
  <c r="AO2346" i="1"/>
  <c r="AO2345" i="1"/>
  <c r="AO2344" i="1"/>
  <c r="AO2343" i="1"/>
  <c r="AO2342" i="1"/>
  <c r="AO2341" i="1"/>
  <c r="AO2340" i="1"/>
  <c r="AO2339" i="1"/>
  <c r="AO2338" i="1"/>
  <c r="AO2337" i="1"/>
  <c r="AO2336" i="1"/>
  <c r="AO2335" i="1"/>
  <c r="AO2334" i="1"/>
  <c r="AO2333" i="1"/>
  <c r="AO2332" i="1"/>
  <c r="AO2331" i="1"/>
  <c r="AO2330" i="1"/>
  <c r="AO2329" i="1"/>
  <c r="AO2328" i="1"/>
  <c r="AO2327" i="1"/>
  <c r="AO2326" i="1"/>
  <c r="AO2325" i="1"/>
  <c r="AO2324" i="1"/>
  <c r="AO2323" i="1"/>
  <c r="AO2322" i="1"/>
  <c r="AO2321" i="1"/>
  <c r="AO2320" i="1"/>
  <c r="AO2319" i="1"/>
  <c r="AO2318" i="1"/>
  <c r="AO2317" i="1"/>
  <c r="AO2316" i="1"/>
  <c r="AO2315" i="1"/>
  <c r="AO2314" i="1"/>
  <c r="AO2313" i="1"/>
  <c r="AO2312" i="1"/>
  <c r="AO2311" i="1"/>
  <c r="AO2310" i="1"/>
  <c r="AO2309" i="1"/>
  <c r="AO2308" i="1"/>
  <c r="AO2307" i="1"/>
  <c r="AO2306" i="1"/>
  <c r="AO2305" i="1"/>
  <c r="AO2304" i="1"/>
  <c r="AO2303" i="1"/>
  <c r="AO2302" i="1"/>
  <c r="AO2301" i="1"/>
  <c r="AO2300" i="1"/>
  <c r="AO2299" i="1"/>
  <c r="AO2298" i="1"/>
  <c r="AO2297" i="1"/>
  <c r="AO2296" i="1"/>
  <c r="AO2295" i="1"/>
  <c r="AO2294" i="1"/>
  <c r="AO2293" i="1"/>
  <c r="AO2292" i="1"/>
  <c r="AO2291" i="1"/>
  <c r="AO2290" i="1"/>
  <c r="AO2289" i="1"/>
  <c r="AO2288" i="1"/>
  <c r="AO2287" i="1"/>
  <c r="AO2286" i="1"/>
  <c r="AO2285" i="1"/>
  <c r="AO2284" i="1"/>
  <c r="AO2283" i="1"/>
  <c r="AO2282" i="1"/>
  <c r="AO2281" i="1"/>
  <c r="AO2280" i="1"/>
  <c r="AO2279" i="1"/>
  <c r="AO2278" i="1"/>
  <c r="AO2277" i="1"/>
  <c r="AO2276" i="1"/>
  <c r="AO2275" i="1"/>
  <c r="AO2274" i="1"/>
  <c r="AO2273" i="1"/>
  <c r="AO2272" i="1"/>
  <c r="AO2271" i="1"/>
  <c r="AO2270" i="1"/>
  <c r="AO2269" i="1"/>
  <c r="AO2268" i="1"/>
  <c r="AO2267" i="1"/>
  <c r="AO2266" i="1"/>
  <c r="AO2265" i="1"/>
  <c r="AO2264" i="1"/>
  <c r="AO2263" i="1"/>
  <c r="AO2262" i="1"/>
  <c r="AO2261" i="1"/>
  <c r="AO2260" i="1"/>
  <c r="AO2259" i="1"/>
  <c r="AO2258" i="1"/>
  <c r="AO2257" i="1"/>
  <c r="AO2256" i="1"/>
  <c r="AO2255" i="1"/>
  <c r="AO2254" i="1"/>
  <c r="AO2253" i="1"/>
  <c r="AO2252" i="1"/>
  <c r="AO2251" i="1"/>
  <c r="AO2250" i="1"/>
  <c r="AO2249" i="1"/>
  <c r="AO2248" i="1"/>
  <c r="AO2247" i="1"/>
  <c r="AO2246" i="1"/>
  <c r="AO2245" i="1"/>
  <c r="AO2244" i="1"/>
  <c r="AO2243" i="1"/>
  <c r="AO2242" i="1"/>
  <c r="AO2241" i="1"/>
  <c r="AO2240" i="1"/>
  <c r="AO2239" i="1"/>
  <c r="AO2238" i="1"/>
  <c r="AO2237" i="1"/>
  <c r="AO2236" i="1"/>
  <c r="AO2235" i="1"/>
  <c r="AO2234" i="1"/>
  <c r="AO2233" i="1"/>
  <c r="AO2232" i="1"/>
  <c r="AO2231" i="1"/>
  <c r="AO2230" i="1"/>
  <c r="AO2229" i="1"/>
  <c r="AO2228" i="1"/>
  <c r="AO2227" i="1"/>
  <c r="AO2226" i="1"/>
  <c r="AO2225" i="1"/>
  <c r="AO2224" i="1"/>
  <c r="AO2223" i="1"/>
  <c r="AO2222" i="1"/>
  <c r="AO2221" i="1"/>
  <c r="AO2220" i="1"/>
  <c r="AO2219" i="1"/>
  <c r="AO2218" i="1"/>
  <c r="AO2217" i="1"/>
  <c r="AO2216" i="1"/>
  <c r="AO2215" i="1"/>
  <c r="AO2214" i="1"/>
  <c r="AO2213" i="1"/>
  <c r="AO2212" i="1"/>
  <c r="AO2211" i="1"/>
  <c r="AO2210" i="1"/>
  <c r="AO2209" i="1"/>
  <c r="AO2208" i="1"/>
  <c r="AO2207" i="1"/>
  <c r="AO2206" i="1"/>
  <c r="AO2205" i="1"/>
  <c r="AO2204" i="1"/>
  <c r="AO2203" i="1"/>
  <c r="AO2202" i="1"/>
  <c r="AO2201" i="1"/>
  <c r="AO2200" i="1"/>
  <c r="AO2199" i="1"/>
  <c r="AO2198" i="1"/>
  <c r="AO2197" i="1"/>
  <c r="AO2196" i="1"/>
  <c r="AO2195" i="1"/>
  <c r="AO2194" i="1"/>
  <c r="AO2193" i="1"/>
  <c r="AO2192" i="1"/>
  <c r="AO2191" i="1"/>
  <c r="AO2190" i="1"/>
  <c r="AO2189" i="1"/>
  <c r="AO2188" i="1"/>
  <c r="AO2187" i="1"/>
  <c r="AO2186" i="1"/>
  <c r="AO2185" i="1"/>
  <c r="AO2184" i="1"/>
  <c r="AO2183" i="1"/>
  <c r="AO2182" i="1"/>
  <c r="AO2181" i="1"/>
  <c r="AO2180" i="1"/>
  <c r="AO2179" i="1"/>
  <c r="AO2178" i="1"/>
  <c r="AO2177" i="1"/>
  <c r="AO2176" i="1"/>
  <c r="AO2175" i="1"/>
  <c r="AO2174" i="1"/>
  <c r="AO2173" i="1"/>
  <c r="AO2172" i="1"/>
  <c r="AO2171" i="1"/>
  <c r="AO2170" i="1"/>
  <c r="AO2169" i="1"/>
  <c r="AO2168" i="1"/>
  <c r="AO2167" i="1"/>
  <c r="AO2166" i="1"/>
  <c r="AO2165" i="1"/>
  <c r="AO2164" i="1"/>
  <c r="AO2163" i="1"/>
  <c r="AO2162" i="1"/>
  <c r="AO2161" i="1"/>
  <c r="AO2160" i="1"/>
  <c r="AO2159" i="1"/>
  <c r="AO2158" i="1"/>
  <c r="AO2157" i="1"/>
  <c r="AO2156" i="1"/>
  <c r="AO2155" i="1"/>
  <c r="AO2154" i="1"/>
  <c r="AO2153" i="1"/>
  <c r="AO2152" i="1"/>
  <c r="AO2151" i="1"/>
  <c r="AO2150" i="1"/>
  <c r="AO2149" i="1"/>
  <c r="AO2148" i="1"/>
  <c r="AO2147" i="1"/>
  <c r="AO2146" i="1"/>
  <c r="AO2145" i="1"/>
  <c r="AO2144" i="1"/>
  <c r="AO2143" i="1"/>
  <c r="AO2142" i="1"/>
  <c r="AO2141" i="1"/>
  <c r="AO2140" i="1"/>
  <c r="AO2139" i="1"/>
  <c r="AO2138" i="1"/>
  <c r="AO2137" i="1"/>
  <c r="AO2136" i="1"/>
  <c r="AO2135" i="1"/>
  <c r="AO2134" i="1"/>
  <c r="AO2133" i="1"/>
  <c r="AO2132" i="1"/>
  <c r="AO2131" i="1"/>
  <c r="AO2130" i="1"/>
  <c r="AO2129" i="1"/>
  <c r="AO2128" i="1"/>
  <c r="AO2127" i="1"/>
  <c r="AO2126" i="1"/>
  <c r="AO2125" i="1"/>
  <c r="AO2124" i="1"/>
  <c r="AO2123" i="1"/>
  <c r="AO2122" i="1"/>
  <c r="AO2121" i="1"/>
  <c r="AO2120" i="1"/>
  <c r="AO2119" i="1"/>
  <c r="AO2118" i="1"/>
  <c r="AO2117" i="1"/>
  <c r="AO2116" i="1"/>
  <c r="AO2115" i="1"/>
  <c r="AO2114" i="1"/>
  <c r="AO2113" i="1"/>
  <c r="AO2112" i="1"/>
  <c r="AO2111" i="1"/>
  <c r="AO2110" i="1"/>
  <c r="AO2109" i="1"/>
  <c r="AO2108" i="1"/>
  <c r="AO2107" i="1"/>
  <c r="AO2106" i="1"/>
  <c r="AO2105" i="1"/>
  <c r="AO2104" i="1"/>
  <c r="AO2103" i="1"/>
  <c r="AO2102" i="1"/>
  <c r="AO2101" i="1"/>
  <c r="AO2100" i="1"/>
  <c r="AO2099" i="1"/>
  <c r="AO2098" i="1"/>
  <c r="AO2097" i="1"/>
  <c r="AO2096" i="1"/>
  <c r="AO2095" i="1"/>
  <c r="AO2094" i="1"/>
  <c r="AO2093" i="1"/>
  <c r="AO2092" i="1"/>
  <c r="AO2091" i="1"/>
  <c r="AO2090" i="1"/>
  <c r="AO2089" i="1"/>
  <c r="AO2088" i="1"/>
  <c r="AO2087" i="1"/>
  <c r="AO2086" i="1"/>
  <c r="AO2085" i="1"/>
  <c r="AO2084" i="1"/>
  <c r="AO2082" i="1"/>
  <c r="AO2081" i="1"/>
  <c r="AO2080" i="1"/>
  <c r="AO2079" i="1"/>
  <c r="AO2078" i="1"/>
  <c r="AO2077" i="1"/>
  <c r="AO2076" i="1"/>
  <c r="AO2075" i="1"/>
  <c r="AO2074" i="1"/>
  <c r="AO2073" i="1"/>
  <c r="AO2072" i="1"/>
  <c r="AO2071" i="1"/>
  <c r="AO2070" i="1"/>
  <c r="AO2069" i="1"/>
  <c r="AO2068" i="1"/>
  <c r="AO2067" i="1"/>
  <c r="AO2066" i="1"/>
  <c r="AO2065" i="1"/>
  <c r="AO2064" i="1"/>
  <c r="AO2063" i="1"/>
  <c r="AO2062" i="1"/>
  <c r="AO2061" i="1"/>
  <c r="AO2060" i="1"/>
  <c r="AO2059" i="1"/>
  <c r="AO2058" i="1"/>
  <c r="AO2057" i="1"/>
  <c r="AO2056" i="1"/>
  <c r="AO2055" i="1"/>
  <c r="AO2054" i="1"/>
  <c r="AO2053" i="1"/>
  <c r="AO2052" i="1"/>
  <c r="AO2051" i="1"/>
  <c r="AO2050" i="1"/>
  <c r="AO2049" i="1"/>
  <c r="AO2048" i="1"/>
  <c r="AO2047" i="1"/>
  <c r="AO2046" i="1"/>
  <c r="AO2045" i="1"/>
  <c r="AO2044" i="1"/>
  <c r="AO2043" i="1"/>
  <c r="AO2042" i="1"/>
  <c r="AO2041" i="1"/>
  <c r="AO2040" i="1"/>
  <c r="AO2039" i="1"/>
  <c r="AO2038" i="1"/>
  <c r="AO2037" i="1"/>
  <c r="AO2036" i="1"/>
  <c r="AO2035" i="1"/>
  <c r="AO2034" i="1"/>
  <c r="AO2033" i="1"/>
  <c r="AO2032" i="1"/>
  <c r="AO2031" i="1"/>
  <c r="AO2030" i="1"/>
  <c r="AO2029" i="1"/>
  <c r="AO2028" i="1"/>
  <c r="AO2027" i="1"/>
  <c r="AO2026" i="1"/>
  <c r="AO2025" i="1"/>
  <c r="AO2024" i="1"/>
  <c r="AO2023" i="1"/>
  <c r="AO2022" i="1"/>
  <c r="AO2021" i="1"/>
  <c r="AO2020" i="1"/>
  <c r="AO2019" i="1"/>
  <c r="AO2018" i="1"/>
  <c r="AO2017" i="1"/>
  <c r="AO2016" i="1"/>
  <c r="AO2015" i="1"/>
  <c r="AO2014" i="1"/>
  <c r="AO2013" i="1"/>
  <c r="AO2012" i="1"/>
  <c r="AO2011" i="1"/>
  <c r="AO2010" i="1"/>
  <c r="AO2009" i="1"/>
  <c r="AO2008" i="1"/>
  <c r="AO2007" i="1"/>
  <c r="AO2006" i="1"/>
  <c r="AO2005" i="1"/>
  <c r="AO2004" i="1"/>
  <c r="AO2003" i="1"/>
  <c r="AO2002" i="1"/>
  <c r="AO2001" i="1"/>
  <c r="AO2000" i="1"/>
  <c r="AO1999" i="1"/>
  <c r="AO1998" i="1"/>
  <c r="AO1997" i="1"/>
  <c r="AO1996" i="1"/>
  <c r="AO1995" i="1"/>
  <c r="AO1994" i="1"/>
  <c r="AO1993" i="1"/>
  <c r="AO1992" i="1"/>
  <c r="AO1991" i="1"/>
  <c r="AO1990" i="1"/>
  <c r="AO1989" i="1"/>
  <c r="AO1988" i="1"/>
  <c r="AO1987" i="1"/>
  <c r="AO1986" i="1"/>
  <c r="AO1985" i="1"/>
  <c r="AO1984" i="1"/>
  <c r="AO1983" i="1"/>
  <c r="AO1982" i="1"/>
  <c r="AO1981" i="1"/>
  <c r="AO1980" i="1"/>
  <c r="AO1979" i="1"/>
  <c r="AO1978" i="1"/>
  <c r="AO1977" i="1"/>
  <c r="AO1976" i="1"/>
  <c r="AO1975" i="1"/>
  <c r="AO1974" i="1"/>
  <c r="AO1973" i="1"/>
  <c r="AO1972" i="1"/>
  <c r="AO1971" i="1"/>
  <c r="AO1970" i="1"/>
  <c r="AO1969" i="1"/>
  <c r="AO1968" i="1"/>
  <c r="AO1967" i="1"/>
  <c r="AO1966" i="1"/>
  <c r="AO1965" i="1"/>
  <c r="AO1964" i="1"/>
  <c r="AO1963" i="1"/>
  <c r="AO1962" i="1"/>
  <c r="AO1961" i="1"/>
  <c r="AO1960" i="1"/>
  <c r="AO1959" i="1"/>
  <c r="AO1958" i="1"/>
  <c r="AO1957" i="1"/>
  <c r="AO1956" i="1"/>
  <c r="AO1955" i="1"/>
  <c r="AO1954" i="1"/>
  <c r="AO1953" i="1"/>
  <c r="AO1952" i="1"/>
  <c r="AO1951" i="1"/>
  <c r="AO1950" i="1"/>
  <c r="AO1949" i="1"/>
  <c r="AO1948" i="1"/>
  <c r="AO1947" i="1"/>
  <c r="AO1946" i="1"/>
  <c r="AO1945" i="1"/>
  <c r="AO1944" i="1"/>
  <c r="AO1943" i="1"/>
  <c r="AO1942" i="1"/>
  <c r="AO1941" i="1"/>
  <c r="AO1940" i="1"/>
  <c r="AO1939" i="1"/>
  <c r="AO1938" i="1"/>
  <c r="AO1937" i="1"/>
  <c r="AO1936" i="1"/>
  <c r="AO1935" i="1"/>
  <c r="AO1934" i="1"/>
  <c r="AO1933" i="1"/>
  <c r="AO1932" i="1"/>
  <c r="AO1931" i="1"/>
  <c r="AO1930" i="1"/>
  <c r="AO1929" i="1"/>
  <c r="AO1928" i="1"/>
  <c r="AO1927" i="1"/>
  <c r="AO1926" i="1"/>
  <c r="AO1925" i="1"/>
  <c r="AO1924" i="1"/>
  <c r="AO1923" i="1"/>
  <c r="AO1922" i="1"/>
  <c r="AO1921" i="1"/>
  <c r="AO1920" i="1"/>
  <c r="AO1919" i="1"/>
  <c r="AO1918" i="1"/>
  <c r="AO1917" i="1"/>
  <c r="AO1916" i="1"/>
  <c r="AO1915" i="1"/>
  <c r="AO1914" i="1"/>
  <c r="AO1913" i="1"/>
  <c r="AO1912" i="1"/>
  <c r="AO1911" i="1"/>
  <c r="AO1910" i="1"/>
  <c r="AO1909" i="1"/>
  <c r="AO1908" i="1"/>
  <c r="AO1907" i="1"/>
  <c r="AO1906" i="1"/>
  <c r="AO1905" i="1"/>
  <c r="AO1904" i="1"/>
  <c r="AO1903" i="1"/>
  <c r="AO1902" i="1"/>
  <c r="AO1901" i="1"/>
  <c r="AO1900" i="1"/>
  <c r="AO1899" i="1"/>
  <c r="AO1898" i="1"/>
  <c r="AO1897" i="1"/>
  <c r="AO1896" i="1"/>
  <c r="AO1895" i="1"/>
  <c r="AO1894" i="1"/>
  <c r="AO1893" i="1"/>
  <c r="AO1892" i="1"/>
  <c r="AO1891" i="1"/>
  <c r="AO1890" i="1"/>
  <c r="AO1889" i="1"/>
  <c r="AO1888" i="1"/>
  <c r="AO1887" i="1"/>
  <c r="AO1886" i="1"/>
  <c r="AO1885" i="1"/>
  <c r="AO1884" i="1"/>
  <c r="AO1883" i="1"/>
  <c r="AO1882" i="1"/>
  <c r="AO1881" i="1"/>
  <c r="AO1880" i="1"/>
  <c r="AO1879" i="1"/>
  <c r="AO1878" i="1"/>
  <c r="AO1877" i="1"/>
  <c r="AO1876" i="1"/>
  <c r="AO1875" i="1"/>
  <c r="AO1874" i="1"/>
  <c r="AO1873" i="1"/>
  <c r="AO1872" i="1"/>
  <c r="AO1871" i="1"/>
  <c r="AO1870" i="1"/>
  <c r="AO1869" i="1"/>
  <c r="AO1868" i="1"/>
  <c r="AO1867" i="1"/>
  <c r="AO1866" i="1"/>
  <c r="AO1865" i="1"/>
  <c r="AO1864" i="1"/>
  <c r="AO1863" i="1"/>
  <c r="AO1862" i="1"/>
  <c r="AO1861" i="1"/>
  <c r="AO1860" i="1"/>
  <c r="AO1859" i="1"/>
  <c r="AO1858" i="1"/>
  <c r="AO1857" i="1"/>
  <c r="AO1856" i="1"/>
  <c r="AO1855" i="1"/>
  <c r="AO1854" i="1"/>
  <c r="AO1853" i="1"/>
  <c r="AO1852" i="1"/>
  <c r="AO1851" i="1"/>
  <c r="AO1850" i="1"/>
  <c r="AO1849" i="1"/>
  <c r="AO1848" i="1"/>
  <c r="AO1847" i="1"/>
  <c r="AO1846" i="1"/>
  <c r="AO1845" i="1"/>
  <c r="AO1844" i="1"/>
  <c r="AO1843" i="1"/>
  <c r="AO1842" i="1"/>
  <c r="AO1841" i="1"/>
  <c r="AO1840" i="1"/>
  <c r="AO1839" i="1"/>
  <c r="AO1838" i="1"/>
  <c r="AO1837" i="1"/>
  <c r="AO1836" i="1"/>
  <c r="AO1835" i="1"/>
  <c r="AO1834" i="1"/>
  <c r="AO1833" i="1"/>
  <c r="AO1832" i="1"/>
  <c r="AO1831" i="1"/>
  <c r="AO1830" i="1"/>
  <c r="AO1829" i="1"/>
  <c r="AO1828" i="1"/>
  <c r="AO1827" i="1"/>
  <c r="AO1826" i="1"/>
  <c r="AO1825" i="1"/>
  <c r="AO1824" i="1"/>
  <c r="AO1823" i="1"/>
  <c r="AO1822" i="1"/>
  <c r="AO1821" i="1"/>
  <c r="AO1820" i="1"/>
  <c r="AO1819" i="1"/>
  <c r="AO1818" i="1"/>
  <c r="AO1817" i="1"/>
  <c r="AO1816" i="1"/>
  <c r="AO1815" i="1"/>
  <c r="AO1814" i="1"/>
  <c r="AO1813" i="1"/>
  <c r="AO1812" i="1"/>
  <c r="AO1811" i="1"/>
  <c r="AO1810" i="1"/>
  <c r="AO1809" i="1"/>
  <c r="AO1808" i="1"/>
  <c r="AO1807" i="1"/>
  <c r="AO1806" i="1"/>
  <c r="AO1805" i="1"/>
  <c r="AO1804" i="1"/>
  <c r="AO1803" i="1"/>
  <c r="AO1802" i="1"/>
  <c r="AO1801" i="1"/>
  <c r="AO1800" i="1"/>
  <c r="AO1799" i="1"/>
  <c r="AO1798" i="1"/>
  <c r="AO1797" i="1"/>
  <c r="AO1796" i="1"/>
  <c r="AO1795" i="1"/>
  <c r="AO1794" i="1"/>
  <c r="AO1793" i="1"/>
  <c r="AO1792" i="1"/>
  <c r="AO1791" i="1"/>
  <c r="AO1790" i="1"/>
  <c r="AO1789" i="1"/>
  <c r="AO1788" i="1"/>
  <c r="AO1787" i="1"/>
  <c r="AO1786" i="1"/>
  <c r="AO1785" i="1"/>
  <c r="AO1784" i="1"/>
  <c r="AO1783" i="1"/>
  <c r="AO1782" i="1"/>
  <c r="AO1781" i="1"/>
  <c r="AO1780" i="1"/>
  <c r="AO1779" i="1"/>
  <c r="AO1778" i="1"/>
  <c r="AO1777" i="1"/>
  <c r="AO1776" i="1"/>
  <c r="AO1775" i="1"/>
  <c r="AO1774" i="1"/>
  <c r="AO1773" i="1"/>
  <c r="AO1772" i="1"/>
  <c r="AO1771" i="1"/>
  <c r="AO1770" i="1"/>
  <c r="AO1769" i="1"/>
  <c r="AO1768" i="1"/>
  <c r="AO1767" i="1"/>
  <c r="AO1766" i="1"/>
  <c r="AO1765" i="1"/>
  <c r="AO1764" i="1"/>
  <c r="AO1763" i="1"/>
  <c r="AO1762" i="1"/>
  <c r="AO1761" i="1"/>
  <c r="AO1760" i="1"/>
  <c r="AO1759" i="1"/>
  <c r="AO1758" i="1"/>
  <c r="AO1757" i="1"/>
  <c r="AO1756" i="1"/>
  <c r="AO1755" i="1"/>
  <c r="AO1754" i="1"/>
  <c r="AO1753" i="1"/>
  <c r="AO1752" i="1"/>
  <c r="AO1751" i="1"/>
  <c r="AO1750" i="1"/>
  <c r="AO1749" i="1"/>
  <c r="AO1748" i="1"/>
  <c r="AO1747" i="1"/>
  <c r="AO1746" i="1"/>
  <c r="AO1745" i="1"/>
  <c r="AO1744" i="1"/>
  <c r="AO1743" i="1"/>
  <c r="AO1742" i="1"/>
  <c r="AO1741" i="1"/>
  <c r="AO1740" i="1"/>
  <c r="AO1739" i="1"/>
  <c r="AO1738" i="1"/>
  <c r="AO1737" i="1"/>
  <c r="AO1736" i="1"/>
  <c r="AO1735" i="1"/>
  <c r="AO1734" i="1"/>
  <c r="AO1733" i="1"/>
  <c r="AO1732" i="1"/>
  <c r="AO1731" i="1"/>
  <c r="AO1730" i="1"/>
  <c r="AO1729" i="1"/>
  <c r="AO1728" i="1"/>
  <c r="AO1727" i="1"/>
  <c r="AO1726" i="1"/>
  <c r="AO1725" i="1"/>
  <c r="AO1724" i="1"/>
  <c r="AO1723" i="1"/>
  <c r="AO1722" i="1"/>
  <c r="AO1721" i="1"/>
  <c r="AO1720" i="1"/>
  <c r="AO1719" i="1"/>
  <c r="AO1718" i="1"/>
  <c r="AO1717" i="1"/>
  <c r="AO1716" i="1"/>
  <c r="AO1715" i="1"/>
  <c r="AO1714" i="1"/>
  <c r="AO1713" i="1"/>
  <c r="AO1712" i="1"/>
  <c r="AO1711" i="1"/>
  <c r="AO1710" i="1"/>
  <c r="AO1709" i="1"/>
  <c r="AO1708" i="1"/>
  <c r="AO1707" i="1"/>
  <c r="AO1706" i="1"/>
  <c r="AO1705" i="1"/>
  <c r="AO1704" i="1"/>
  <c r="AO1703" i="1"/>
  <c r="AO1702" i="1"/>
  <c r="AO1701" i="1"/>
  <c r="AO1700" i="1"/>
  <c r="AO1699" i="1"/>
  <c r="AO1698" i="1"/>
  <c r="AO1697" i="1"/>
  <c r="AO1696" i="1"/>
  <c r="AO1695" i="1"/>
  <c r="AO1694" i="1"/>
  <c r="AO1693" i="1"/>
  <c r="AO1692" i="1"/>
  <c r="AO1691" i="1"/>
  <c r="AO1690" i="1"/>
  <c r="AO1689" i="1"/>
  <c r="AO1688" i="1"/>
  <c r="AO1687" i="1"/>
  <c r="AO1686" i="1"/>
  <c r="AO1685" i="1"/>
  <c r="AO1684" i="1"/>
  <c r="AO1683" i="1"/>
  <c r="AO1682" i="1"/>
  <c r="AO1681" i="1"/>
  <c r="AO1680" i="1"/>
  <c r="AO1679" i="1"/>
  <c r="AO1678" i="1"/>
  <c r="AO1677" i="1"/>
  <c r="AO1676" i="1"/>
  <c r="AO1675" i="1"/>
  <c r="AO1674" i="1"/>
  <c r="AO1673" i="1"/>
  <c r="AO1672" i="1"/>
  <c r="AO1671" i="1"/>
  <c r="AO1670" i="1"/>
  <c r="AO1669" i="1"/>
  <c r="AO1668" i="1"/>
  <c r="AO1667" i="1"/>
  <c r="AO1666" i="1"/>
  <c r="AO1665" i="1"/>
  <c r="AO1664" i="1"/>
  <c r="AO1663" i="1"/>
  <c r="AO1662" i="1"/>
  <c r="AO1661" i="1"/>
  <c r="AO1660" i="1"/>
  <c r="AO1659" i="1"/>
  <c r="AO1658" i="1"/>
  <c r="AO1657" i="1"/>
  <c r="AO1656" i="1"/>
  <c r="AO1655" i="1"/>
  <c r="AO1654" i="1"/>
  <c r="AO1653" i="1"/>
  <c r="AO1652" i="1"/>
  <c r="AO1651" i="1"/>
  <c r="AO1650" i="1"/>
  <c r="AO1649" i="1"/>
  <c r="AO1648" i="1"/>
  <c r="AO1647" i="1"/>
  <c r="AO1646" i="1"/>
  <c r="AO1645" i="1"/>
  <c r="AO1644" i="1"/>
  <c r="AO1643" i="1"/>
  <c r="AO1642" i="1"/>
  <c r="AO1641" i="1"/>
  <c r="AO1640" i="1"/>
  <c r="AO1639" i="1"/>
  <c r="AO1638" i="1"/>
  <c r="AO1637" i="1"/>
  <c r="AO1636" i="1"/>
  <c r="AO1635" i="1"/>
  <c r="AO1634" i="1"/>
  <c r="AO1633" i="1"/>
  <c r="AO1632" i="1"/>
  <c r="AO1631" i="1"/>
  <c r="AO1630" i="1"/>
  <c r="AO1629" i="1"/>
  <c r="AO1628" i="1"/>
  <c r="AO1627" i="1"/>
  <c r="AO1626" i="1"/>
  <c r="AO1625" i="1"/>
  <c r="AO1624" i="1"/>
  <c r="AO1623" i="1"/>
  <c r="AO1622" i="1"/>
  <c r="AO1621" i="1"/>
  <c r="AO1620" i="1"/>
  <c r="AO1619" i="1"/>
  <c r="AO1618" i="1"/>
  <c r="AO1617" i="1"/>
  <c r="AO1616" i="1"/>
  <c r="AO1615" i="1"/>
  <c r="AO1614" i="1"/>
  <c r="AO1613" i="1"/>
  <c r="AO1612" i="1"/>
  <c r="AO1611" i="1"/>
  <c r="AO1610" i="1"/>
  <c r="AO1609" i="1"/>
  <c r="AO1608" i="1"/>
  <c r="AO1607" i="1"/>
  <c r="AO1606" i="1"/>
  <c r="AO1605" i="1"/>
  <c r="AO1604" i="1"/>
  <c r="AO1603" i="1"/>
  <c r="AO1602" i="1"/>
  <c r="AO1601" i="1"/>
  <c r="AO1600" i="1"/>
  <c r="AO1599" i="1"/>
  <c r="AO1598" i="1"/>
  <c r="AO1597" i="1"/>
  <c r="AO1596" i="1"/>
  <c r="AO1595" i="1"/>
  <c r="AO1594" i="1"/>
  <c r="AO1593" i="1"/>
  <c r="AO1592" i="1"/>
  <c r="AO1591" i="1"/>
  <c r="AO1590" i="1"/>
  <c r="AO1589" i="1"/>
  <c r="AO1588" i="1"/>
  <c r="AO1587" i="1"/>
  <c r="AO1586" i="1"/>
  <c r="AO1585" i="1"/>
  <c r="AO1584" i="1"/>
  <c r="AO1583" i="1"/>
  <c r="AO1582" i="1"/>
  <c r="AO1581" i="1"/>
  <c r="AO1580" i="1"/>
  <c r="AO1579" i="1"/>
  <c r="AO1578" i="1"/>
  <c r="AO1577" i="1"/>
  <c r="AO1576" i="1"/>
  <c r="AO1575" i="1"/>
  <c r="AO1574" i="1"/>
  <c r="AO1573" i="1"/>
  <c r="AO1572" i="1"/>
  <c r="AO1571" i="1"/>
  <c r="AO1570" i="1"/>
  <c r="AO1569" i="1"/>
  <c r="AO1568" i="1"/>
  <c r="AO1567" i="1"/>
  <c r="AO1566" i="1"/>
  <c r="AO1565" i="1"/>
  <c r="AO1564" i="1"/>
  <c r="AO1563" i="1"/>
  <c r="AO1562" i="1"/>
  <c r="AO1561" i="1"/>
  <c r="AO1560" i="1"/>
  <c r="AO1559" i="1"/>
  <c r="AO1558" i="1"/>
  <c r="AO1557" i="1"/>
  <c r="AO1556" i="1"/>
  <c r="AO1555" i="1"/>
  <c r="AO1554" i="1"/>
  <c r="AO1553" i="1"/>
  <c r="AO1552" i="1"/>
  <c r="AO1551" i="1"/>
  <c r="AO1550" i="1"/>
  <c r="AO1549" i="1"/>
  <c r="AO1548" i="1"/>
  <c r="AO1547" i="1"/>
  <c r="AO1546" i="1"/>
  <c r="AO1545" i="1"/>
  <c r="AO1544" i="1"/>
  <c r="AO1543" i="1"/>
  <c r="AO1542" i="1"/>
  <c r="AO1541" i="1"/>
  <c r="AO1540" i="1"/>
  <c r="AO1539" i="1"/>
  <c r="AO1538" i="1"/>
  <c r="AO1537" i="1"/>
  <c r="AO1536" i="1"/>
  <c r="AO1535" i="1"/>
  <c r="AO1534" i="1"/>
  <c r="AO1533" i="1"/>
  <c r="AO1532" i="1"/>
  <c r="AO1531" i="1"/>
  <c r="AO1530" i="1"/>
  <c r="AO1529" i="1"/>
  <c r="AO1528" i="1"/>
  <c r="AO1527" i="1"/>
  <c r="AO1526" i="1"/>
  <c r="AO1525" i="1"/>
  <c r="AO1524" i="1"/>
  <c r="AO1523" i="1"/>
  <c r="AO1522" i="1"/>
  <c r="AO1520" i="1"/>
  <c r="AO1519" i="1"/>
  <c r="AO1518" i="1"/>
  <c r="AO1517" i="1"/>
  <c r="AO1516" i="1"/>
  <c r="AO1515" i="1"/>
  <c r="AO1514" i="1"/>
  <c r="AO1513" i="1"/>
  <c r="AO1512" i="1"/>
  <c r="AO1511" i="1"/>
  <c r="AO1510" i="1"/>
  <c r="AO1509" i="1"/>
  <c r="AO1508" i="1"/>
  <c r="AO1507" i="1"/>
  <c r="AO1506" i="1"/>
  <c r="AO1505" i="1"/>
  <c r="AO1504" i="1"/>
  <c r="AO1503" i="1"/>
  <c r="AO1502" i="1"/>
  <c r="AO1501" i="1"/>
  <c r="AO1500" i="1"/>
  <c r="AO1499" i="1"/>
  <c r="AO1498" i="1"/>
  <c r="AO1497" i="1"/>
  <c r="AO1496" i="1"/>
  <c r="AO1495" i="1"/>
  <c r="AO1494" i="1"/>
  <c r="AO1493" i="1"/>
  <c r="AO1492" i="1"/>
  <c r="AO1491" i="1"/>
  <c r="AO1490" i="1"/>
  <c r="AO1489" i="1"/>
  <c r="AO1488" i="1"/>
  <c r="AO1487" i="1"/>
  <c r="AO1486" i="1"/>
  <c r="AO1485" i="1"/>
  <c r="AO1484" i="1"/>
  <c r="AO1483" i="1"/>
  <c r="AO1482" i="1"/>
  <c r="AO1481" i="1"/>
  <c r="AO1480" i="1"/>
  <c r="AO1479" i="1"/>
  <c r="AO1478" i="1"/>
  <c r="AO1477" i="1"/>
  <c r="AO1476" i="1"/>
  <c r="AO1475" i="1"/>
  <c r="AO1474" i="1"/>
  <c r="AO1473" i="1"/>
  <c r="AO1472" i="1"/>
  <c r="AO1471" i="1"/>
  <c r="AO1470" i="1"/>
  <c r="AO1469" i="1"/>
  <c r="AO1468" i="1"/>
  <c r="AO1467" i="1"/>
  <c r="AO1466" i="1"/>
  <c r="AO1465" i="1"/>
  <c r="AO1464" i="1"/>
  <c r="AO1463" i="1"/>
  <c r="AO1462" i="1"/>
  <c r="AO1461" i="1"/>
  <c r="AO1460" i="1"/>
  <c r="AO1459" i="1"/>
  <c r="AO1458" i="1"/>
  <c r="AO1457" i="1"/>
  <c r="AO1456" i="1"/>
  <c r="AO1455" i="1"/>
  <c r="AO1454" i="1"/>
  <c r="AO1453" i="1"/>
  <c r="AO1452" i="1"/>
  <c r="AO1451" i="1"/>
  <c r="AO1450" i="1"/>
  <c r="AO1449" i="1"/>
  <c r="AO1448" i="1"/>
  <c r="AO1447" i="1"/>
  <c r="AO1446" i="1"/>
  <c r="AO1445" i="1"/>
  <c r="AO1444" i="1"/>
  <c r="AO1443" i="1"/>
  <c r="AO1442" i="1"/>
  <c r="AO1441" i="1"/>
  <c r="AO1440" i="1"/>
  <c r="AO1439" i="1"/>
  <c r="AO1438" i="1"/>
  <c r="AO1437" i="1"/>
  <c r="AO1436" i="1"/>
  <c r="AO1435" i="1"/>
  <c r="AO1434" i="1"/>
  <c r="AO1433" i="1"/>
  <c r="AO1432" i="1"/>
  <c r="AO1431" i="1"/>
  <c r="AO1430" i="1"/>
  <c r="AO1429" i="1"/>
  <c r="AO1428" i="1"/>
  <c r="AO1427" i="1"/>
  <c r="AO1426" i="1"/>
  <c r="AO1425" i="1"/>
  <c r="AO1424" i="1"/>
  <c r="AO1423" i="1"/>
  <c r="AO1422" i="1"/>
  <c r="AO1421" i="1"/>
  <c r="AO1420" i="1"/>
  <c r="AO1419" i="1"/>
  <c r="AO1418" i="1"/>
  <c r="AO1417" i="1"/>
  <c r="AO1416" i="1"/>
  <c r="AO1415" i="1"/>
  <c r="AO1414" i="1"/>
  <c r="AO1413" i="1"/>
  <c r="AO1412" i="1"/>
  <c r="AO1411" i="1"/>
  <c r="AO1410" i="1"/>
  <c r="AO1409" i="1"/>
  <c r="AO1408" i="1"/>
  <c r="AO1407" i="1"/>
  <c r="AO1406" i="1"/>
  <c r="AO1405" i="1"/>
  <c r="AO1404" i="1"/>
  <c r="AO1403" i="1"/>
  <c r="AO1402" i="1"/>
  <c r="AO1401" i="1"/>
  <c r="AO1400" i="1"/>
  <c r="AO1399" i="1"/>
  <c r="AO1398" i="1"/>
  <c r="AO1397" i="1"/>
  <c r="AO1396" i="1"/>
  <c r="AO1395" i="1"/>
  <c r="AO1394" i="1"/>
  <c r="AO1393" i="1"/>
  <c r="AO1392" i="1"/>
  <c r="AO1391" i="1"/>
  <c r="AO1390" i="1"/>
  <c r="AO1389" i="1"/>
  <c r="AO1388" i="1"/>
  <c r="AO1387" i="1"/>
  <c r="AO1386" i="1"/>
  <c r="AO1385" i="1"/>
  <c r="AO1384" i="1"/>
  <c r="AO1383" i="1"/>
  <c r="AO1382" i="1"/>
  <c r="AO1381" i="1"/>
  <c r="AO1380" i="1"/>
  <c r="AO1379" i="1"/>
  <c r="AO1378" i="1"/>
  <c r="AO1377" i="1"/>
  <c r="AO1376" i="1"/>
  <c r="AO1375" i="1"/>
  <c r="AO1374" i="1"/>
  <c r="AO1373" i="1"/>
  <c r="AO1372" i="1"/>
  <c r="AO1371" i="1"/>
  <c r="AO1370" i="1"/>
  <c r="AO1369" i="1"/>
  <c r="AO1368" i="1"/>
  <c r="AO1367" i="1"/>
  <c r="AO1366" i="1"/>
  <c r="AO1365" i="1"/>
  <c r="AO1364" i="1"/>
  <c r="AO1363" i="1"/>
  <c r="AO1362" i="1"/>
  <c r="AO1361" i="1"/>
  <c r="AO1360" i="1"/>
  <c r="AO1359" i="1"/>
  <c r="AO1358" i="1"/>
  <c r="AO1357" i="1"/>
  <c r="AO1356" i="1"/>
  <c r="AO1355" i="1"/>
  <c r="AO1354" i="1"/>
  <c r="AO1353" i="1"/>
  <c r="AO1352" i="1"/>
  <c r="AO1351" i="1"/>
  <c r="AO1350" i="1"/>
  <c r="AO1349" i="1"/>
  <c r="AO1348" i="1"/>
  <c r="AO1347" i="1"/>
  <c r="AO1346" i="1"/>
  <c r="AO1345" i="1"/>
  <c r="AO1344" i="1"/>
  <c r="AO1343" i="1"/>
  <c r="AO1342" i="1"/>
  <c r="AO1341" i="1"/>
  <c r="AO1340" i="1"/>
  <c r="AO1339" i="1"/>
  <c r="AO1338" i="1"/>
  <c r="AO1337" i="1"/>
  <c r="AO1336" i="1"/>
  <c r="AO1335" i="1"/>
  <c r="AO1334" i="1"/>
  <c r="AO1333" i="1"/>
  <c r="AO1332" i="1"/>
  <c r="AO1331" i="1"/>
  <c r="AO1330" i="1"/>
  <c r="AO1329" i="1"/>
  <c r="AO1328" i="1"/>
  <c r="AO1327" i="1"/>
  <c r="AO1326" i="1"/>
  <c r="AO1325" i="1"/>
  <c r="AO1324" i="1"/>
  <c r="AO1323" i="1"/>
  <c r="AO1322" i="1"/>
  <c r="AO1321" i="1"/>
  <c r="AO1320" i="1"/>
  <c r="AO1319" i="1"/>
  <c r="AO1318" i="1"/>
  <c r="AO1317" i="1"/>
  <c r="AO1316" i="1"/>
  <c r="AO1315" i="1"/>
  <c r="AO1314" i="1"/>
  <c r="AO1313" i="1"/>
  <c r="AO1312" i="1"/>
  <c r="AO1311" i="1"/>
  <c r="AO1310" i="1"/>
  <c r="AO1309" i="1"/>
  <c r="AO1308" i="1"/>
  <c r="AO1307" i="1"/>
  <c r="AO1306" i="1"/>
  <c r="AO1305" i="1"/>
  <c r="AO1304" i="1"/>
  <c r="AO1303" i="1"/>
  <c r="AO1302" i="1"/>
  <c r="AO1301" i="1"/>
  <c r="AO1300" i="1"/>
  <c r="AO1299" i="1"/>
  <c r="AO1298" i="1"/>
  <c r="AO1297" i="1"/>
  <c r="AO1296" i="1"/>
  <c r="AO1295" i="1"/>
  <c r="AO1294" i="1"/>
  <c r="AO1293" i="1"/>
  <c r="AO1292" i="1"/>
  <c r="AO1291" i="1"/>
  <c r="AO1290" i="1"/>
  <c r="AO1289" i="1"/>
  <c r="AO1288" i="1"/>
  <c r="AO1287" i="1"/>
  <c r="AO1286" i="1"/>
  <c r="AO1285" i="1"/>
  <c r="AO1284" i="1"/>
  <c r="AO1283" i="1"/>
  <c r="AO1282" i="1"/>
  <c r="AO1281" i="1"/>
  <c r="AO1280" i="1"/>
  <c r="AO1279" i="1"/>
  <c r="AO1278" i="1"/>
  <c r="AO1277" i="1"/>
  <c r="AO1276" i="1"/>
  <c r="AO1275" i="1"/>
  <c r="AO1274" i="1"/>
  <c r="AO1273" i="1"/>
  <c r="AO1272" i="1"/>
  <c r="AO1271" i="1"/>
  <c r="AO1270" i="1"/>
  <c r="AO1269" i="1"/>
  <c r="AO1268" i="1"/>
  <c r="AO1267" i="1"/>
  <c r="AO1266" i="1"/>
  <c r="AO1265" i="1"/>
  <c r="AO1264" i="1"/>
  <c r="AO1263" i="1"/>
  <c r="AO1262" i="1"/>
  <c r="AO1261" i="1"/>
  <c r="AO1260" i="1"/>
  <c r="AO1259" i="1"/>
  <c r="AO1258" i="1"/>
  <c r="AO1257" i="1"/>
  <c r="AO1256" i="1"/>
  <c r="AO1255" i="1"/>
  <c r="AO1254" i="1"/>
  <c r="AO1253" i="1"/>
  <c r="AO1252" i="1"/>
  <c r="AO1251" i="1"/>
  <c r="AO1250" i="1"/>
  <c r="AO1249" i="1"/>
  <c r="AO1248" i="1"/>
  <c r="AO1247" i="1"/>
  <c r="AO1246" i="1"/>
  <c r="AO1245" i="1"/>
  <c r="AO1244" i="1"/>
  <c r="AO1243" i="1"/>
  <c r="AO1242" i="1"/>
  <c r="AO1241" i="1"/>
  <c r="AO1240" i="1"/>
  <c r="AO1239" i="1"/>
  <c r="AO1238" i="1"/>
  <c r="AO1237" i="1"/>
  <c r="AO1236" i="1"/>
  <c r="AO1235" i="1"/>
  <c r="AO1234" i="1"/>
  <c r="AO1233" i="1"/>
  <c r="AO1232" i="1"/>
  <c r="AO1231" i="1"/>
  <c r="AO1230" i="1"/>
  <c r="AO1229" i="1"/>
  <c r="AO1228" i="1"/>
  <c r="AO1227" i="1"/>
  <c r="AO1226" i="1"/>
  <c r="AO1225" i="1"/>
  <c r="AO1224" i="1"/>
  <c r="AO1223" i="1"/>
  <c r="AO1222" i="1"/>
  <c r="AO1221" i="1"/>
  <c r="AO1220" i="1"/>
  <c r="AO1219" i="1"/>
  <c r="AO1218" i="1"/>
  <c r="AO1217" i="1"/>
  <c r="AO1216" i="1"/>
  <c r="AO1215" i="1"/>
  <c r="AO1214" i="1"/>
  <c r="AO1213" i="1"/>
  <c r="AO1212" i="1"/>
  <c r="AO1211" i="1"/>
  <c r="AO1210" i="1"/>
  <c r="AO1209" i="1"/>
  <c r="AO1208" i="1"/>
  <c r="AO1207" i="1"/>
  <c r="AO1206" i="1"/>
  <c r="AO1205" i="1"/>
  <c r="AO1204" i="1"/>
  <c r="AO1203" i="1"/>
  <c r="AO1202" i="1"/>
  <c r="AO1201" i="1"/>
  <c r="AO1200" i="1"/>
  <c r="AO1199" i="1"/>
  <c r="AO1198" i="1"/>
  <c r="AO1197" i="1"/>
  <c r="AO1196" i="1"/>
  <c r="AO1195" i="1"/>
  <c r="AO1194" i="1"/>
  <c r="AO1193" i="1"/>
  <c r="AO1192" i="1"/>
  <c r="AO1191" i="1"/>
  <c r="AO1190" i="1"/>
  <c r="AO1189" i="1"/>
  <c r="AO1188" i="1"/>
  <c r="AO1187" i="1"/>
  <c r="AO1186" i="1"/>
  <c r="AO1185" i="1"/>
  <c r="AO1184" i="1"/>
  <c r="AO1183" i="1"/>
  <c r="AO1182" i="1"/>
  <c r="AO1181" i="1"/>
  <c r="AO1180" i="1"/>
  <c r="AO1179" i="1"/>
  <c r="AO1178" i="1"/>
  <c r="AO1177" i="1"/>
  <c r="AO1176" i="1"/>
  <c r="AO1175" i="1"/>
  <c r="AO1174" i="1"/>
  <c r="AO1173" i="1"/>
  <c r="AO1172" i="1"/>
  <c r="AO1171" i="1"/>
  <c r="AO1170" i="1"/>
  <c r="AO1169" i="1"/>
  <c r="AO1168" i="1"/>
  <c r="AO1167" i="1"/>
  <c r="AO1166" i="1"/>
  <c r="AO1165" i="1"/>
  <c r="AO1164" i="1"/>
  <c r="AO1163" i="1"/>
  <c r="AO1162" i="1"/>
  <c r="AO1161" i="1"/>
  <c r="AO1160" i="1"/>
  <c r="AO1159" i="1"/>
  <c r="AO1158" i="1"/>
  <c r="AO1157" i="1"/>
  <c r="AO1156" i="1"/>
  <c r="AO1155" i="1"/>
  <c r="AO1154" i="1"/>
  <c r="AO1153" i="1"/>
  <c r="AO1152" i="1"/>
  <c r="AO1151" i="1"/>
  <c r="AO1150" i="1"/>
  <c r="AO1149" i="1"/>
  <c r="AO1148" i="1"/>
  <c r="AO1147" i="1"/>
  <c r="AO1146" i="1"/>
  <c r="AO1145" i="1"/>
  <c r="AO1144" i="1"/>
  <c r="AO1143" i="1"/>
  <c r="AO1142" i="1"/>
  <c r="AO1141" i="1"/>
  <c r="AO1140" i="1"/>
  <c r="AO1139" i="1"/>
  <c r="AO1138" i="1"/>
  <c r="AO1137" i="1"/>
  <c r="AO1136" i="1"/>
  <c r="AO1135" i="1"/>
  <c r="AO1134" i="1"/>
  <c r="AO1133" i="1"/>
  <c r="AO1132" i="1"/>
  <c r="AO1131" i="1"/>
  <c r="AO1130" i="1"/>
  <c r="AO1129" i="1"/>
  <c r="AO1128" i="1"/>
  <c r="AO1127" i="1"/>
  <c r="AO1126" i="1"/>
  <c r="AO1125" i="1"/>
  <c r="AO1124" i="1"/>
  <c r="AO1123" i="1"/>
  <c r="AO1122" i="1"/>
  <c r="AO1121" i="1"/>
  <c r="AO1120" i="1"/>
  <c r="AO1119" i="1"/>
  <c r="AO1118" i="1"/>
  <c r="AO1117" i="1"/>
  <c r="AO1116" i="1"/>
  <c r="AO1115" i="1"/>
  <c r="AO1114" i="1"/>
  <c r="AO1113" i="1"/>
  <c r="AO1112" i="1"/>
  <c r="AO1111" i="1"/>
  <c r="AO1110" i="1"/>
  <c r="AO1109" i="1"/>
  <c r="AO1108" i="1"/>
  <c r="AO1107" i="1"/>
  <c r="AO1106" i="1"/>
  <c r="AO1105" i="1"/>
  <c r="AO1104" i="1"/>
  <c r="AO1103" i="1"/>
  <c r="AO1102" i="1"/>
  <c r="AO1101" i="1"/>
  <c r="AO1100" i="1"/>
  <c r="AO1099" i="1"/>
  <c r="AO1098" i="1"/>
  <c r="AO1097" i="1"/>
  <c r="AO1096" i="1"/>
  <c r="AO1095" i="1"/>
  <c r="AO1094" i="1"/>
  <c r="AO1093" i="1"/>
  <c r="AO1092" i="1"/>
  <c r="AO1091" i="1"/>
  <c r="AO1090" i="1"/>
  <c r="AO1089" i="1"/>
  <c r="AO1088" i="1"/>
  <c r="AO1087" i="1"/>
  <c r="AO1086" i="1"/>
  <c r="AO1085" i="1"/>
  <c r="AO1084" i="1"/>
  <c r="AO1083" i="1"/>
  <c r="AO1082" i="1"/>
  <c r="AO1081" i="1"/>
  <c r="AO1080" i="1"/>
  <c r="AO1079" i="1"/>
  <c r="AO1078" i="1"/>
  <c r="AO1077" i="1"/>
  <c r="AO1076" i="1"/>
  <c r="AO1075" i="1"/>
  <c r="AO1074" i="1"/>
  <c r="AO1073" i="1"/>
  <c r="AO1072" i="1"/>
  <c r="AO1071" i="1"/>
  <c r="AO1070" i="1"/>
  <c r="AO1069" i="1"/>
  <c r="AO1068" i="1"/>
  <c r="AO1067" i="1"/>
  <c r="AO1066" i="1"/>
  <c r="AO1065" i="1"/>
  <c r="AO1064" i="1"/>
  <c r="AO1063" i="1"/>
  <c r="AO1062" i="1"/>
  <c r="AO1061" i="1"/>
  <c r="AO1060" i="1"/>
  <c r="AO1059" i="1"/>
  <c r="AO1058" i="1"/>
  <c r="AO1057" i="1"/>
  <c r="AO1056" i="1"/>
  <c r="AO1055" i="1"/>
  <c r="AO1054" i="1"/>
  <c r="AO1053" i="1"/>
  <c r="AO1052" i="1"/>
  <c r="AO1051" i="1"/>
  <c r="AO1050" i="1"/>
  <c r="AO1049" i="1"/>
  <c r="AO1048" i="1"/>
  <c r="AO1047" i="1"/>
  <c r="AO1046" i="1"/>
  <c r="AO1045" i="1"/>
  <c r="AO1044" i="1"/>
  <c r="AO1043" i="1"/>
  <c r="AO1042" i="1"/>
  <c r="AO1041" i="1"/>
  <c r="AO1040" i="1"/>
  <c r="AO1039" i="1"/>
  <c r="AO1038" i="1"/>
  <c r="AO1037" i="1"/>
  <c r="AO1036" i="1"/>
  <c r="AO1035" i="1"/>
  <c r="AO1034" i="1"/>
  <c r="AO1033" i="1"/>
  <c r="AO1032" i="1"/>
  <c r="AO1031" i="1"/>
  <c r="AO1030" i="1"/>
  <c r="AO1029" i="1"/>
  <c r="AO1028" i="1"/>
  <c r="AO1027" i="1"/>
  <c r="AO1026" i="1"/>
  <c r="AO1025" i="1"/>
  <c r="AO1024" i="1"/>
  <c r="AO1023" i="1"/>
  <c r="AO1022" i="1"/>
  <c r="AO1021" i="1"/>
  <c r="AO1020" i="1"/>
  <c r="AO1019" i="1"/>
  <c r="AO1018" i="1"/>
  <c r="AO1017" i="1"/>
  <c r="AO1016" i="1"/>
  <c r="AO1015" i="1"/>
  <c r="AO1014" i="1"/>
  <c r="AO1013" i="1"/>
  <c r="AO1012" i="1"/>
  <c r="AO1011" i="1"/>
  <c r="AO1010" i="1"/>
  <c r="AO1009" i="1"/>
  <c r="AO1008" i="1"/>
  <c r="AO1007" i="1"/>
  <c r="AO1006" i="1"/>
  <c r="AO1005" i="1"/>
  <c r="AO1004" i="1"/>
  <c r="AO1003" i="1"/>
  <c r="AO1002" i="1"/>
  <c r="AO1001" i="1"/>
  <c r="AO1000" i="1"/>
  <c r="AO999" i="1"/>
  <c r="AO998" i="1"/>
  <c r="AO997" i="1"/>
  <c r="AO996" i="1"/>
  <c r="AO995" i="1"/>
  <c r="AO994" i="1"/>
  <c r="AO993" i="1"/>
  <c r="AO992" i="1"/>
  <c r="AO991" i="1"/>
  <c r="AO990" i="1"/>
  <c r="AO989" i="1"/>
  <c r="AO988" i="1"/>
  <c r="AO987" i="1"/>
  <c r="AO986" i="1"/>
  <c r="AO985" i="1"/>
  <c r="AO984" i="1"/>
  <c r="AO983" i="1"/>
  <c r="AO982" i="1"/>
  <c r="AO981" i="1"/>
  <c r="AO980" i="1"/>
  <c r="AO979" i="1"/>
  <c r="AO978" i="1"/>
  <c r="AO977" i="1"/>
  <c r="AO976" i="1"/>
  <c r="AO975" i="1"/>
  <c r="AO974" i="1"/>
  <c r="AO973" i="1"/>
  <c r="AO972" i="1"/>
  <c r="AO971" i="1"/>
  <c r="AO970" i="1"/>
  <c r="AO969" i="1"/>
  <c r="AO968" i="1"/>
  <c r="AO967" i="1"/>
  <c r="AO966" i="1"/>
  <c r="AO965" i="1"/>
  <c r="AO964" i="1"/>
  <c r="AO963" i="1"/>
  <c r="AO962" i="1"/>
  <c r="AO961" i="1"/>
  <c r="AO960" i="1"/>
  <c r="AO959" i="1"/>
  <c r="AO958" i="1"/>
  <c r="AO957" i="1"/>
  <c r="AO956" i="1"/>
  <c r="AO955" i="1"/>
  <c r="AO954" i="1"/>
  <c r="AO953" i="1"/>
  <c r="AO952" i="1"/>
  <c r="AO951" i="1"/>
  <c r="AO950" i="1"/>
  <c r="AO949" i="1"/>
  <c r="AO948" i="1"/>
  <c r="AO947" i="1"/>
  <c r="AO946" i="1"/>
  <c r="AO945" i="1"/>
  <c r="AO944" i="1"/>
  <c r="AO943" i="1"/>
  <c r="AO942" i="1"/>
  <c r="AO941" i="1"/>
  <c r="AO940" i="1"/>
  <c r="AO939" i="1"/>
  <c r="AO938" i="1"/>
  <c r="AO937" i="1"/>
  <c r="AO936" i="1"/>
  <c r="AO935" i="1"/>
  <c r="AO934" i="1"/>
  <c r="AO933" i="1"/>
  <c r="AO932" i="1"/>
  <c r="AO931" i="1"/>
  <c r="AO930" i="1"/>
  <c r="AO929" i="1"/>
  <c r="AO928" i="1"/>
  <c r="AO927" i="1"/>
  <c r="AO926" i="1"/>
  <c r="AO925" i="1"/>
  <c r="AO924" i="1"/>
  <c r="AO923" i="1"/>
  <c r="AO922" i="1"/>
  <c r="AO921" i="1"/>
  <c r="AO920" i="1"/>
  <c r="AO919" i="1"/>
  <c r="AO918" i="1"/>
  <c r="AO917" i="1"/>
  <c r="AO916" i="1"/>
  <c r="AO915" i="1"/>
  <c r="AO914" i="1"/>
  <c r="AO913" i="1"/>
  <c r="AO912" i="1"/>
  <c r="AO911" i="1"/>
  <c r="AO910" i="1"/>
  <c r="AO909" i="1"/>
  <c r="AO908" i="1"/>
  <c r="AO907" i="1"/>
  <c r="AO906" i="1"/>
  <c r="AO905" i="1"/>
  <c r="AO904" i="1"/>
  <c r="AO903" i="1"/>
  <c r="AO902" i="1"/>
  <c r="AO901" i="1"/>
  <c r="AO900" i="1"/>
  <c r="AO899" i="1"/>
  <c r="AO898" i="1"/>
  <c r="AO897" i="1"/>
  <c r="AO896" i="1"/>
  <c r="AO895" i="1"/>
  <c r="AO894" i="1"/>
  <c r="AO893" i="1"/>
  <c r="AO892" i="1"/>
  <c r="AO891" i="1"/>
  <c r="AO890" i="1"/>
  <c r="AO889" i="1"/>
  <c r="AO888" i="1"/>
  <c r="AO887" i="1"/>
  <c r="AO886" i="1"/>
  <c r="AO885" i="1"/>
  <c r="AO884" i="1"/>
  <c r="AO883" i="1"/>
  <c r="AO882" i="1"/>
  <c r="AO881" i="1"/>
  <c r="AO880" i="1"/>
  <c r="AO879" i="1"/>
  <c r="AO878" i="1"/>
  <c r="AO877" i="1"/>
  <c r="AO876" i="1"/>
  <c r="AO875" i="1"/>
  <c r="AO874" i="1"/>
  <c r="AO873" i="1"/>
  <c r="AO872" i="1"/>
  <c r="AO871" i="1"/>
  <c r="AO870" i="1"/>
  <c r="AO869" i="1"/>
  <c r="AO868" i="1"/>
  <c r="AO867" i="1"/>
  <c r="AO866" i="1"/>
  <c r="AO865" i="1"/>
  <c r="AO864" i="1"/>
  <c r="AO863" i="1"/>
  <c r="AO862" i="1"/>
  <c r="AO861" i="1"/>
  <c r="AO860" i="1"/>
  <c r="AO859" i="1"/>
  <c r="AO858" i="1"/>
  <c r="AO857" i="1"/>
  <c r="AO856" i="1"/>
  <c r="AO855" i="1"/>
  <c r="AO854" i="1"/>
  <c r="AO853" i="1"/>
  <c r="AO852" i="1"/>
  <c r="AO851" i="1"/>
  <c r="AO850" i="1"/>
  <c r="AO849" i="1"/>
  <c r="AO848" i="1"/>
  <c r="AO847" i="1"/>
  <c r="AO846" i="1"/>
  <c r="AO845" i="1"/>
  <c r="AO844" i="1"/>
  <c r="AO843" i="1"/>
  <c r="AO842" i="1"/>
  <c r="AO841" i="1"/>
  <c r="AO840" i="1"/>
  <c r="AO839" i="1"/>
  <c r="AO838" i="1"/>
  <c r="AO837" i="1"/>
  <c r="AO836" i="1"/>
  <c r="AO835" i="1"/>
  <c r="AO834" i="1"/>
  <c r="AO833" i="1"/>
  <c r="AO832" i="1"/>
  <c r="AO831" i="1"/>
  <c r="AO830" i="1"/>
  <c r="AO829" i="1"/>
  <c r="AO828" i="1"/>
  <c r="AO827" i="1"/>
  <c r="AO826" i="1"/>
  <c r="AO825" i="1"/>
  <c r="AO824" i="1"/>
  <c r="AO823" i="1"/>
  <c r="AO822" i="1"/>
  <c r="AO821" i="1"/>
  <c r="AO820" i="1"/>
  <c r="AO819" i="1"/>
  <c r="AO818" i="1"/>
  <c r="AO817" i="1"/>
  <c r="AO816" i="1"/>
  <c r="AO815" i="1"/>
  <c r="AO814" i="1"/>
  <c r="AO813" i="1"/>
  <c r="AO812" i="1"/>
  <c r="AO811" i="1"/>
  <c r="AO810" i="1"/>
  <c r="AO809" i="1"/>
  <c r="AO808" i="1"/>
  <c r="AO807" i="1"/>
  <c r="AO806" i="1"/>
  <c r="AO805" i="1"/>
  <c r="AO804" i="1"/>
  <c r="AO803" i="1"/>
  <c r="AO802" i="1"/>
  <c r="AO801" i="1"/>
  <c r="AO800" i="1"/>
  <c r="AO799" i="1"/>
  <c r="AO798" i="1"/>
  <c r="AO797" i="1"/>
  <c r="AO796" i="1"/>
  <c r="AO795" i="1"/>
  <c r="AO794" i="1"/>
  <c r="AO793" i="1"/>
  <c r="AO792" i="1"/>
  <c r="AO791" i="1"/>
  <c r="AO790" i="1"/>
  <c r="AO789" i="1"/>
  <c r="AO788" i="1"/>
  <c r="AO787" i="1"/>
  <c r="AO786" i="1"/>
  <c r="AO785" i="1"/>
  <c r="AO784" i="1"/>
  <c r="AO783" i="1"/>
  <c r="AO782" i="1"/>
  <c r="AO781" i="1"/>
  <c r="AO780" i="1"/>
  <c r="AO779" i="1"/>
  <c r="AO778" i="1"/>
  <c r="AO777" i="1"/>
  <c r="AO776" i="1"/>
  <c r="AO775" i="1"/>
  <c r="AO774" i="1"/>
  <c r="AO773" i="1"/>
  <c r="AO772" i="1"/>
  <c r="AO771" i="1"/>
  <c r="AO770" i="1"/>
  <c r="AO769" i="1"/>
  <c r="AO768" i="1"/>
  <c r="AO767" i="1"/>
  <c r="AO766" i="1"/>
  <c r="AO765" i="1"/>
  <c r="AO764" i="1"/>
  <c r="AO763" i="1"/>
  <c r="AO762" i="1"/>
  <c r="AO761" i="1"/>
  <c r="AO760" i="1"/>
  <c r="AO759" i="1"/>
  <c r="AO758" i="1"/>
  <c r="AO757" i="1"/>
  <c r="AO756" i="1"/>
  <c r="AO755" i="1"/>
  <c r="AO754" i="1"/>
  <c r="AO753" i="1"/>
  <c r="AO752" i="1"/>
  <c r="AO751" i="1"/>
  <c r="AO750" i="1"/>
  <c r="AO749" i="1"/>
  <c r="AO748" i="1"/>
  <c r="AO747" i="1"/>
  <c r="AO746" i="1"/>
  <c r="AO745" i="1"/>
  <c r="AO744" i="1"/>
  <c r="AO743" i="1"/>
  <c r="AO742" i="1"/>
  <c r="AO741" i="1"/>
  <c r="AO740" i="1"/>
  <c r="AO739" i="1"/>
  <c r="AO738" i="1"/>
  <c r="AO737" i="1"/>
  <c r="AO736" i="1"/>
  <c r="AO735" i="1"/>
  <c r="AO734" i="1"/>
  <c r="AO733" i="1"/>
  <c r="AO732" i="1"/>
  <c r="AO731" i="1"/>
  <c r="AO730" i="1"/>
  <c r="AO729" i="1"/>
  <c r="AO728" i="1"/>
  <c r="AO727" i="1"/>
  <c r="AO726" i="1"/>
  <c r="AO725" i="1"/>
  <c r="AO724" i="1"/>
  <c r="AO723" i="1"/>
  <c r="AO722" i="1"/>
  <c r="AO721" i="1"/>
  <c r="AO720" i="1"/>
  <c r="AO719" i="1"/>
  <c r="AO718" i="1"/>
  <c r="AO717" i="1"/>
  <c r="AO716" i="1"/>
  <c r="AO715" i="1"/>
  <c r="AO714" i="1"/>
  <c r="AO713" i="1"/>
  <c r="AO712" i="1"/>
  <c r="AO711" i="1"/>
  <c r="AO710" i="1"/>
  <c r="AO709" i="1"/>
  <c r="AO708" i="1"/>
  <c r="AO707" i="1"/>
  <c r="AO706" i="1"/>
  <c r="AO705" i="1"/>
  <c r="AO704" i="1"/>
  <c r="AO703" i="1"/>
  <c r="AO702" i="1"/>
  <c r="AO701" i="1"/>
  <c r="AO700" i="1"/>
  <c r="AO699" i="1"/>
  <c r="AO698" i="1"/>
  <c r="AO697" i="1"/>
  <c r="AO696" i="1"/>
  <c r="AO695" i="1"/>
  <c r="AO694" i="1"/>
  <c r="AO693" i="1"/>
  <c r="AO692" i="1"/>
  <c r="AO691" i="1"/>
  <c r="AO690" i="1"/>
  <c r="AO689" i="1"/>
  <c r="AO688" i="1"/>
  <c r="AO687" i="1"/>
  <c r="AO686" i="1"/>
  <c r="AO685" i="1"/>
  <c r="AO684" i="1"/>
  <c r="AO683" i="1"/>
  <c r="AO682" i="1"/>
  <c r="AO681" i="1"/>
  <c r="AO680" i="1"/>
  <c r="AO679" i="1"/>
  <c r="AO678" i="1"/>
  <c r="AO677" i="1"/>
  <c r="AO676" i="1"/>
  <c r="AO675" i="1"/>
  <c r="AO674" i="1"/>
  <c r="AO673" i="1"/>
  <c r="AO672" i="1"/>
  <c r="AO671" i="1"/>
  <c r="AO670" i="1"/>
  <c r="AO669" i="1"/>
  <c r="AO668" i="1"/>
  <c r="AO667" i="1"/>
  <c r="AO666" i="1"/>
  <c r="AO665" i="1"/>
  <c r="AO664" i="1"/>
  <c r="AO663" i="1"/>
  <c r="AO662" i="1"/>
  <c r="AO661" i="1"/>
  <c r="AO660" i="1"/>
  <c r="AO659" i="1"/>
  <c r="AO658" i="1"/>
  <c r="AO657" i="1"/>
  <c r="AO656" i="1"/>
  <c r="AO655" i="1"/>
  <c r="AO654" i="1"/>
  <c r="AO653" i="1"/>
  <c r="AO652" i="1"/>
  <c r="AO651" i="1"/>
  <c r="AO650" i="1"/>
  <c r="AO649" i="1"/>
  <c r="AO648" i="1"/>
  <c r="AO647" i="1"/>
  <c r="AO646" i="1"/>
  <c r="AO645" i="1"/>
  <c r="AO644" i="1"/>
  <c r="AO643" i="1"/>
  <c r="AO642" i="1"/>
  <c r="AO641" i="1"/>
  <c r="AO640" i="1"/>
  <c r="AO639" i="1"/>
  <c r="AO638" i="1"/>
  <c r="AO637" i="1"/>
  <c r="AO636" i="1"/>
  <c r="AO635" i="1"/>
  <c r="AO634" i="1"/>
  <c r="AO633" i="1"/>
  <c r="AO632" i="1"/>
  <c r="AO631" i="1"/>
  <c r="AO630" i="1"/>
  <c r="AO629" i="1"/>
  <c r="AO628" i="1"/>
  <c r="AO627" i="1"/>
  <c r="AO626" i="1"/>
  <c r="AO625" i="1"/>
  <c r="AO624" i="1"/>
  <c r="AO623" i="1"/>
  <c r="AO622" i="1"/>
  <c r="AO621" i="1"/>
  <c r="AO620" i="1"/>
  <c r="AO619" i="1"/>
  <c r="AO618" i="1"/>
  <c r="AO617" i="1"/>
  <c r="AO616" i="1"/>
  <c r="AO615" i="1"/>
  <c r="AO614" i="1"/>
  <c r="AO613" i="1"/>
  <c r="AO612" i="1"/>
  <c r="AO611" i="1"/>
  <c r="AO610" i="1"/>
  <c r="AO609" i="1"/>
  <c r="AO608" i="1"/>
  <c r="AO607" i="1"/>
  <c r="AO606" i="1"/>
  <c r="AO605" i="1"/>
  <c r="AO604" i="1"/>
  <c r="AO603" i="1"/>
  <c r="AO602" i="1"/>
  <c r="AO601" i="1"/>
  <c r="AO600" i="1"/>
  <c r="AO599" i="1"/>
  <c r="AO598" i="1"/>
  <c r="AO597" i="1"/>
  <c r="AO596" i="1"/>
  <c r="AO595" i="1"/>
  <c r="AO594" i="1"/>
  <c r="AO593" i="1"/>
  <c r="AO592" i="1"/>
  <c r="AO591" i="1"/>
  <c r="AO590" i="1"/>
  <c r="AO589" i="1"/>
  <c r="AO588" i="1"/>
  <c r="AO587" i="1"/>
  <c r="AO586" i="1"/>
  <c r="AO585" i="1"/>
  <c r="AO584" i="1"/>
  <c r="AO583" i="1"/>
  <c r="AO582" i="1"/>
  <c r="AO581" i="1"/>
  <c r="AO580" i="1"/>
  <c r="AO579" i="1"/>
  <c r="AO578" i="1"/>
  <c r="AO577" i="1"/>
  <c r="AO576" i="1"/>
  <c r="AO575" i="1"/>
  <c r="AO574" i="1"/>
  <c r="AO573" i="1"/>
  <c r="AO572" i="1"/>
  <c r="AO571" i="1"/>
  <c r="AO570" i="1"/>
  <c r="AO569" i="1"/>
  <c r="AO568" i="1"/>
  <c r="AO567" i="1"/>
  <c r="AO566" i="1"/>
  <c r="AO565" i="1"/>
  <c r="AO564" i="1"/>
  <c r="AO563" i="1"/>
  <c r="AO562" i="1"/>
  <c r="AO561" i="1"/>
  <c r="AO560" i="1"/>
  <c r="AO559" i="1"/>
  <c r="AO558" i="1"/>
  <c r="AO557" i="1"/>
  <c r="AO556" i="1"/>
  <c r="AO555" i="1"/>
  <c r="AO554" i="1"/>
  <c r="AO553" i="1"/>
  <c r="AO552" i="1"/>
  <c r="AO551" i="1"/>
  <c r="AO550" i="1"/>
  <c r="AO549" i="1"/>
  <c r="AO548" i="1"/>
  <c r="AO547" i="1"/>
  <c r="AO546" i="1"/>
  <c r="AO545" i="1"/>
  <c r="AO544" i="1"/>
  <c r="AO543" i="1"/>
  <c r="AO542" i="1"/>
  <c r="AO541" i="1"/>
  <c r="AO540" i="1"/>
  <c r="AO539" i="1"/>
  <c r="AO538" i="1"/>
  <c r="AO537" i="1"/>
  <c r="AO536" i="1"/>
  <c r="AO535" i="1"/>
  <c r="AO534" i="1"/>
  <c r="AO533" i="1"/>
  <c r="AO532" i="1"/>
  <c r="AO531" i="1"/>
  <c r="AO530" i="1"/>
  <c r="AO529" i="1"/>
  <c r="AO528" i="1"/>
  <c r="AO527" i="1"/>
  <c r="AO526" i="1"/>
  <c r="AO525" i="1"/>
  <c r="AO524" i="1"/>
  <c r="AO523" i="1"/>
  <c r="AO522" i="1"/>
  <c r="AO521" i="1"/>
  <c r="AO520" i="1"/>
  <c r="AO519" i="1"/>
  <c r="AO518" i="1"/>
  <c r="AO517" i="1"/>
  <c r="AO516" i="1"/>
  <c r="AO515" i="1"/>
  <c r="AO514" i="1"/>
  <c r="AO513" i="1"/>
  <c r="AO512" i="1"/>
  <c r="AO511" i="1"/>
  <c r="AO510" i="1"/>
  <c r="AO509" i="1"/>
  <c r="AO508" i="1"/>
  <c r="AO507" i="1"/>
  <c r="AO506" i="1"/>
  <c r="AO505" i="1"/>
  <c r="AO504" i="1"/>
  <c r="AO503" i="1"/>
  <c r="AO502" i="1"/>
  <c r="AO501" i="1"/>
  <c r="AO500" i="1"/>
  <c r="AO499" i="1"/>
  <c r="AO498" i="1"/>
  <c r="AO497" i="1"/>
  <c r="AO496" i="1"/>
  <c r="AO495" i="1"/>
  <c r="AO494" i="1"/>
  <c r="AO493" i="1"/>
  <c r="AO492" i="1"/>
  <c r="AO491" i="1"/>
  <c r="AO490" i="1"/>
  <c r="AO489" i="1"/>
  <c r="AO488" i="1"/>
  <c r="AO487" i="1"/>
  <c r="AO486" i="1"/>
  <c r="AO485" i="1"/>
  <c r="AO484" i="1"/>
  <c r="AO483" i="1"/>
  <c r="AO482" i="1"/>
  <c r="AO481" i="1"/>
  <c r="AO480" i="1"/>
  <c r="AO479" i="1"/>
  <c r="AO478" i="1"/>
  <c r="AO477" i="1"/>
  <c r="AO476" i="1"/>
  <c r="AO475" i="1"/>
  <c r="AO474" i="1"/>
  <c r="AO473" i="1"/>
  <c r="AO472" i="1"/>
  <c r="AO471" i="1"/>
  <c r="AO470" i="1"/>
  <c r="AO469" i="1"/>
  <c r="AO468" i="1"/>
  <c r="AO467" i="1"/>
  <c r="AO466" i="1"/>
  <c r="AO465" i="1"/>
  <c r="AO464" i="1"/>
  <c r="AO463" i="1"/>
  <c r="AO462" i="1"/>
  <c r="AO461" i="1"/>
  <c r="AO460" i="1"/>
  <c r="AO459" i="1"/>
  <c r="AO458" i="1"/>
  <c r="AO457" i="1"/>
  <c r="AO456" i="1"/>
  <c r="AO455" i="1"/>
  <c r="AO454" i="1"/>
  <c r="AO453" i="1"/>
  <c r="AO452" i="1"/>
  <c r="AO451" i="1"/>
  <c r="AO450" i="1"/>
  <c r="AO449" i="1"/>
  <c r="AO448" i="1"/>
  <c r="AO447" i="1"/>
  <c r="AO446" i="1"/>
  <c r="AO445" i="1"/>
  <c r="AO444" i="1"/>
  <c r="AO443" i="1"/>
  <c r="AO442" i="1"/>
  <c r="AO441" i="1"/>
  <c r="AO440" i="1"/>
  <c r="AO439" i="1"/>
  <c r="AO438" i="1"/>
  <c r="AO437" i="1"/>
  <c r="AO436" i="1"/>
  <c r="AO435" i="1"/>
  <c r="AO434" i="1"/>
  <c r="AO433" i="1"/>
  <c r="AO432" i="1"/>
  <c r="AO431" i="1"/>
  <c r="AO430" i="1"/>
  <c r="AO429" i="1"/>
  <c r="AO428" i="1"/>
  <c r="AO427" i="1"/>
  <c r="AO426" i="1"/>
  <c r="AO425" i="1"/>
  <c r="AO424" i="1"/>
  <c r="AO423" i="1"/>
  <c r="AO422" i="1"/>
  <c r="AO421" i="1"/>
  <c r="AO420" i="1"/>
  <c r="AO419" i="1"/>
  <c r="AO418" i="1"/>
  <c r="AO417" i="1"/>
  <c r="AO416" i="1"/>
  <c r="AO415" i="1"/>
  <c r="AO414" i="1"/>
  <c r="AO413" i="1"/>
  <c r="AO412" i="1"/>
  <c r="AO411" i="1"/>
  <c r="AO410" i="1"/>
  <c r="AO409" i="1"/>
  <c r="AO408" i="1"/>
  <c r="AO407" i="1"/>
  <c r="AO406" i="1"/>
  <c r="AO405" i="1"/>
  <c r="AO404" i="1"/>
  <c r="AO403" i="1"/>
  <c r="AO402" i="1"/>
  <c r="AO401" i="1"/>
  <c r="AO400" i="1"/>
  <c r="AO399" i="1"/>
  <c r="AO398" i="1"/>
  <c r="AO397" i="1"/>
  <c r="AO396" i="1"/>
  <c r="AO395" i="1"/>
  <c r="AO394" i="1"/>
  <c r="AO393" i="1"/>
  <c r="AO392" i="1"/>
  <c r="AO391" i="1"/>
  <c r="AO390" i="1"/>
  <c r="AO389" i="1"/>
  <c r="AO388" i="1"/>
  <c r="AO387" i="1"/>
  <c r="AO386" i="1"/>
  <c r="AO385" i="1"/>
  <c r="AO384" i="1"/>
  <c r="AO383" i="1"/>
  <c r="AO382" i="1"/>
  <c r="AO381" i="1"/>
  <c r="AO380" i="1"/>
  <c r="AO379" i="1"/>
  <c r="AO378" i="1"/>
  <c r="AO377" i="1"/>
  <c r="AO376" i="1"/>
  <c r="AO375" i="1"/>
  <c r="AO374" i="1"/>
  <c r="AO373" i="1"/>
  <c r="AO372" i="1"/>
  <c r="AO371" i="1"/>
  <c r="AO370" i="1"/>
  <c r="AO369" i="1"/>
  <c r="AO368" i="1"/>
  <c r="AO367" i="1"/>
  <c r="AO366" i="1"/>
  <c r="AO365" i="1"/>
  <c r="AO364" i="1"/>
  <c r="AO363" i="1"/>
  <c r="AO362" i="1"/>
  <c r="AO361" i="1"/>
  <c r="AO360" i="1"/>
  <c r="AO359" i="1"/>
  <c r="AO358" i="1"/>
  <c r="AO357" i="1"/>
  <c r="AO356" i="1"/>
  <c r="AO355" i="1"/>
  <c r="AO354" i="1"/>
  <c r="AO353" i="1"/>
  <c r="AO352" i="1"/>
  <c r="AO351" i="1"/>
  <c r="AO350" i="1"/>
  <c r="AO349" i="1"/>
  <c r="AO348" i="1"/>
  <c r="AO347" i="1"/>
  <c r="AO346" i="1"/>
  <c r="AO345" i="1"/>
  <c r="AO344" i="1"/>
  <c r="AO343" i="1"/>
  <c r="AO342" i="1"/>
  <c r="AO341" i="1"/>
  <c r="AO340" i="1"/>
  <c r="AO339" i="1"/>
  <c r="AO338" i="1"/>
  <c r="AO337" i="1"/>
  <c r="AO336" i="1"/>
  <c r="AO335" i="1"/>
  <c r="AO334" i="1"/>
  <c r="AO333" i="1"/>
  <c r="AO332" i="1"/>
  <c r="AO331" i="1"/>
  <c r="AO330" i="1"/>
  <c r="AO329" i="1"/>
  <c r="AO328" i="1"/>
  <c r="AO327" i="1"/>
  <c r="AO326" i="1"/>
  <c r="AO325" i="1"/>
  <c r="AO324" i="1"/>
  <c r="AO323" i="1"/>
  <c r="AO322" i="1"/>
  <c r="AO321" i="1"/>
  <c r="AO320" i="1"/>
  <c r="AO319" i="1"/>
  <c r="AO318" i="1"/>
  <c r="AO317" i="1"/>
  <c r="AO316" i="1"/>
  <c r="AO315" i="1"/>
  <c r="AO314" i="1"/>
  <c r="AO313" i="1"/>
  <c r="AO312" i="1"/>
  <c r="AO311" i="1"/>
  <c r="AO310" i="1"/>
  <c r="AO309" i="1"/>
  <c r="AO308" i="1"/>
  <c r="AO307" i="1"/>
  <c r="AO306" i="1"/>
  <c r="AO305" i="1"/>
  <c r="AO304" i="1"/>
  <c r="AO303" i="1"/>
  <c r="AO302" i="1"/>
  <c r="AO301" i="1"/>
  <c r="AO300" i="1"/>
  <c r="AO299" i="1"/>
  <c r="AO298" i="1"/>
  <c r="AO297" i="1"/>
  <c r="AO296" i="1"/>
  <c r="AO295" i="1"/>
  <c r="AO294" i="1"/>
  <c r="AO293" i="1"/>
  <c r="AO292" i="1"/>
  <c r="AO291" i="1"/>
  <c r="AO290" i="1"/>
  <c r="AO289" i="1"/>
  <c r="AO288" i="1"/>
  <c r="AO287" i="1"/>
  <c r="AO286" i="1"/>
  <c r="AO285" i="1"/>
  <c r="AO284" i="1"/>
  <c r="AO283" i="1"/>
  <c r="AO282" i="1"/>
  <c r="AO281" i="1"/>
  <c r="AO280" i="1"/>
  <c r="AO279" i="1"/>
  <c r="AO278" i="1"/>
  <c r="AO277" i="1"/>
  <c r="AO276" i="1"/>
  <c r="AO275" i="1"/>
  <c r="AO274" i="1"/>
  <c r="AO273" i="1"/>
  <c r="AO272" i="1"/>
  <c r="AO271" i="1"/>
  <c r="AO270" i="1"/>
  <c r="AO269" i="1"/>
  <c r="AO268" i="1"/>
  <c r="AO267" i="1"/>
  <c r="AO266" i="1"/>
  <c r="AO265" i="1"/>
  <c r="AO264" i="1"/>
  <c r="AO263" i="1"/>
  <c r="AO262" i="1"/>
  <c r="AO261" i="1"/>
  <c r="AO260" i="1"/>
  <c r="AO259" i="1"/>
  <c r="AO258" i="1"/>
  <c r="AO257" i="1"/>
  <c r="AO256" i="1"/>
  <c r="AO255" i="1"/>
  <c r="AO254" i="1"/>
  <c r="AO253" i="1"/>
  <c r="AO252" i="1"/>
  <c r="AO251" i="1"/>
  <c r="AO250" i="1"/>
  <c r="AO249" i="1"/>
  <c r="AO248" i="1"/>
  <c r="AO247" i="1"/>
  <c r="AO246" i="1"/>
  <c r="AO245" i="1"/>
  <c r="AO244" i="1"/>
  <c r="AO243" i="1"/>
  <c r="AO242" i="1"/>
  <c r="AO241" i="1"/>
  <c r="AO240" i="1"/>
  <c r="AO239" i="1"/>
  <c r="AO238" i="1"/>
  <c r="AO237" i="1"/>
  <c r="AO236" i="1"/>
  <c r="AO235" i="1"/>
  <c r="AO234" i="1"/>
  <c r="AO233" i="1"/>
  <c r="AO232" i="1"/>
  <c r="AO231" i="1"/>
  <c r="AO230" i="1"/>
  <c r="AO229" i="1"/>
  <c r="AO228" i="1"/>
  <c r="AO227" i="1"/>
  <c r="AO226" i="1"/>
  <c r="AO225" i="1"/>
  <c r="AO224" i="1"/>
  <c r="AO223" i="1"/>
  <c r="AO222" i="1"/>
  <c r="AO221" i="1"/>
  <c r="AO220" i="1"/>
  <c r="AO219" i="1"/>
  <c r="AO218" i="1"/>
  <c r="AO217" i="1"/>
  <c r="AO216" i="1"/>
  <c r="AO215" i="1"/>
  <c r="AO214" i="1"/>
  <c r="AO213" i="1"/>
  <c r="AO212" i="1"/>
  <c r="AO211" i="1"/>
  <c r="AO210" i="1"/>
  <c r="AO209" i="1"/>
  <c r="AO208" i="1"/>
  <c r="AO207" i="1"/>
  <c r="AO206" i="1"/>
  <c r="AO205" i="1"/>
  <c r="AO204" i="1"/>
  <c r="AO203" i="1"/>
  <c r="AO202" i="1"/>
  <c r="AO201" i="1"/>
  <c r="AO200" i="1"/>
  <c r="AO199" i="1"/>
  <c r="AO198" i="1"/>
  <c r="AO197" i="1"/>
  <c r="AO196" i="1"/>
  <c r="AO195" i="1"/>
  <c r="AO194" i="1"/>
  <c r="AO193" i="1"/>
  <c r="AO192" i="1"/>
  <c r="AO191" i="1"/>
  <c r="AO190" i="1"/>
  <c r="AO189" i="1"/>
  <c r="AO188" i="1"/>
  <c r="AO187" i="1"/>
  <c r="AO186" i="1"/>
  <c r="AO185" i="1"/>
  <c r="AO184" i="1"/>
  <c r="AO183" i="1"/>
  <c r="AO182" i="1"/>
  <c r="AO181" i="1"/>
  <c r="AO180" i="1"/>
  <c r="AO179" i="1"/>
  <c r="AO178" i="1"/>
  <c r="AO177" i="1"/>
  <c r="AO176" i="1"/>
  <c r="AO175" i="1"/>
  <c r="AO174" i="1"/>
  <c r="AO173" i="1"/>
  <c r="AO172" i="1"/>
  <c r="AO171" i="1"/>
  <c r="AO170" i="1"/>
  <c r="AO169" i="1"/>
  <c r="AO168" i="1"/>
  <c r="AO167" i="1"/>
  <c r="AO166" i="1"/>
  <c r="AO165" i="1"/>
  <c r="AO164" i="1"/>
  <c r="AO163" i="1"/>
  <c r="AO162" i="1"/>
  <c r="AO161" i="1"/>
  <c r="AO160" i="1"/>
  <c r="AO159" i="1"/>
  <c r="AO158" i="1"/>
  <c r="AO157" i="1"/>
  <c r="AO156" i="1"/>
  <c r="AO155" i="1"/>
  <c r="AO154" i="1"/>
  <c r="AO153" i="1"/>
  <c r="AO152" i="1"/>
  <c r="AO151" i="1"/>
  <c r="AO150" i="1"/>
  <c r="AO149" i="1"/>
  <c r="AO148" i="1"/>
  <c r="AO147" i="1"/>
  <c r="AO146" i="1"/>
  <c r="AO145" i="1"/>
  <c r="AO144" i="1"/>
  <c r="AO143" i="1"/>
  <c r="AO142" i="1"/>
  <c r="AO141" i="1"/>
  <c r="AO140" i="1"/>
  <c r="AO139" i="1"/>
  <c r="AO138" i="1"/>
  <c r="AO137" i="1"/>
  <c r="AO136" i="1"/>
  <c r="AO135" i="1"/>
  <c r="AO134" i="1"/>
  <c r="AO133" i="1"/>
  <c r="AO132" i="1"/>
  <c r="AO131" i="1"/>
  <c r="AO130" i="1"/>
  <c r="AO129" i="1"/>
  <c r="AO128" i="1"/>
  <c r="AO127" i="1"/>
  <c r="AO126" i="1"/>
  <c r="AO125" i="1"/>
  <c r="AO124" i="1"/>
  <c r="AO123" i="1"/>
  <c r="AO122" i="1"/>
  <c r="AO121" i="1"/>
  <c r="AO120" i="1"/>
  <c r="AO119" i="1"/>
  <c r="AO118" i="1"/>
  <c r="AO117" i="1"/>
  <c r="AO116" i="1"/>
  <c r="AO115" i="1"/>
  <c r="AO114" i="1"/>
  <c r="AO113" i="1"/>
  <c r="AO112" i="1"/>
  <c r="AO111" i="1"/>
  <c r="AO110" i="1"/>
  <c r="AO109" i="1"/>
  <c r="AO108" i="1"/>
  <c r="AO107" i="1"/>
  <c r="AO106" i="1"/>
  <c r="AO105" i="1"/>
  <c r="AO104" i="1"/>
  <c r="AO103" i="1"/>
  <c r="AO102" i="1"/>
  <c r="AO101" i="1"/>
  <c r="AO100" i="1"/>
  <c r="AO99" i="1"/>
  <c r="AO98" i="1"/>
  <c r="AO97" i="1"/>
  <c r="AO96" i="1"/>
  <c r="AO95" i="1"/>
  <c r="AO94" i="1"/>
  <c r="AO93" i="1"/>
  <c r="AO92" i="1"/>
  <c r="AO91" i="1"/>
  <c r="AO90" i="1"/>
  <c r="AO89" i="1"/>
  <c r="AO88" i="1"/>
  <c r="AO87" i="1"/>
  <c r="AO86" i="1"/>
  <c r="AO85" i="1"/>
  <c r="AO84" i="1"/>
  <c r="AO83" i="1"/>
  <c r="AO82" i="1"/>
  <c r="AO81" i="1"/>
  <c r="AO80" i="1"/>
  <c r="AO79" i="1"/>
  <c r="AO78" i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40" i="1"/>
  <c r="AO39" i="1"/>
  <c r="AO38" i="1"/>
  <c r="AO37" i="1"/>
  <c r="AO36" i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O11" i="1"/>
  <c r="AO10" i="1"/>
  <c r="AO9" i="1"/>
  <c r="AO8" i="1"/>
  <c r="AO7" i="1"/>
  <c r="AO6" i="1"/>
  <c r="AO5" i="1"/>
  <c r="AO4" i="1"/>
  <c r="AO3" i="1"/>
  <c r="AO2" i="1"/>
  <c r="AR2659" i="1" a="1"/>
  <c r="AR2627" i="1" a="1"/>
  <c r="AR2595" i="1" a="1"/>
  <c r="AR2434" i="1" a="1"/>
  <c r="AR2337" i="1" a="1"/>
  <c r="AR2305" i="1" a="1"/>
  <c r="AR2241" i="1" a="1"/>
  <c r="AR2209" i="1" a="1"/>
  <c r="AR2145" i="1" a="1"/>
  <c r="AR2113" i="1" a="1"/>
  <c r="AR2016" i="1" a="1"/>
  <c r="AR1984" i="1" a="1"/>
  <c r="AR1952" i="1" a="1"/>
  <c r="AR1920" i="1" a="1"/>
  <c r="AR1888" i="1" a="1"/>
  <c r="AR1856" i="1" a="1"/>
  <c r="AR1824" i="1" a="1"/>
  <c r="AR1792" i="1" a="1"/>
  <c r="AR1760" i="1" a="1"/>
  <c r="AR1503" i="1" a="1"/>
  <c r="AR1439" i="1" a="1"/>
  <c r="AR1343" i="1" a="1"/>
  <c r="AR1279" i="1" a="1"/>
  <c r="AR863" i="1" a="1"/>
  <c r="AR799" i="1" a="1"/>
  <c r="AR607" i="1" a="1"/>
  <c r="AR511" i="1" a="1"/>
  <c r="AR479" i="1" a="1"/>
  <c r="AR447" i="1" a="1"/>
  <c r="AR383" i="1" a="1"/>
  <c r="AR287" i="1" a="1"/>
  <c r="AR223" i="1" a="1"/>
  <c r="AR191" i="1" a="1"/>
  <c r="AR159" i="1" a="1"/>
  <c r="AR127" i="1" a="1"/>
  <c r="AR95" i="1" a="1"/>
  <c r="AR632" i="1" a="1"/>
  <c r="AR184" i="1" a="1"/>
  <c r="AR375" i="1" a="1"/>
  <c r="AR181" i="1" a="1"/>
  <c r="AR212" i="1" a="1"/>
  <c r="AR20" i="1" a="1"/>
  <c r="AR242" i="1" a="1"/>
  <c r="AR178" i="1" a="1"/>
  <c r="AR18" i="1" a="1"/>
  <c r="AR401" i="1" a="1"/>
  <c r="AR2658" i="1" a="1"/>
  <c r="AR2626" i="1" a="1"/>
  <c r="AR2594" i="1" a="1"/>
  <c r="AR2562" i="1" a="1"/>
  <c r="AR2530" i="1" a="1"/>
  <c r="AR2465" i="1" a="1"/>
  <c r="AR2433" i="1" a="1"/>
  <c r="AR2368" i="1" a="1"/>
  <c r="AR2304" i="1" a="1"/>
  <c r="AR2240" i="1" a="1"/>
  <c r="AR2208" i="1" a="1"/>
  <c r="AR2176" i="1" a="1"/>
  <c r="AR2112" i="1" a="1"/>
  <c r="AR2015" i="1" a="1"/>
  <c r="AR1983" i="1" a="1"/>
  <c r="AR1951" i="1" a="1"/>
  <c r="AR1919" i="1" a="1"/>
  <c r="AR1887" i="1" a="1"/>
  <c r="AR1855" i="1" a="1"/>
  <c r="AR1791" i="1" a="1"/>
  <c r="AR1631" i="1" a="1"/>
  <c r="AR1535" i="1" a="1"/>
  <c r="AR1502" i="1" a="1"/>
  <c r="AR1470" i="1" a="1"/>
  <c r="AR1374" i="1" a="1"/>
  <c r="AR1214" i="1" a="1"/>
  <c r="AR1182" i="1" a="1"/>
  <c r="AR1118" i="1" a="1"/>
  <c r="AR1086" i="1" a="1"/>
  <c r="AR862" i="1" a="1"/>
  <c r="AR606" i="1" a="1"/>
  <c r="AR542" i="1" a="1"/>
  <c r="AR446" i="1" a="1"/>
  <c r="AR318" i="1" a="1"/>
  <c r="AR286" i="1" a="1"/>
  <c r="AR254" i="1" a="1"/>
  <c r="AR222" i="1" a="1"/>
  <c r="AR190" i="1" a="1"/>
  <c r="AR126" i="1" a="1"/>
  <c r="AR62" i="1" a="1"/>
  <c r="AR376" i="1" a="1"/>
  <c r="AR599" i="1" a="1"/>
  <c r="AR343" i="1" a="1"/>
  <c r="AR55" i="1" a="1"/>
  <c r="AR438" i="1" a="1"/>
  <c r="AR374" i="1" a="1"/>
  <c r="AR246" i="1" a="1"/>
  <c r="AR244" i="1" a="1"/>
  <c r="AR369" i="1" a="1"/>
  <c r="AR17" i="1" a="1"/>
  <c r="AR2689" i="1" a="1"/>
  <c r="AR2657" i="1" a="1"/>
  <c r="AR2593" i="1" a="1"/>
  <c r="AR2496" i="1" a="1"/>
  <c r="AR2464" i="1" a="1"/>
  <c r="AR2432" i="1" a="1"/>
  <c r="AR2399" i="1" a="1"/>
  <c r="AR2335" i="1" a="1"/>
  <c r="AR2239" i="1" a="1"/>
  <c r="AR2207" i="1" a="1"/>
  <c r="AR2111" i="1" a="1"/>
  <c r="AR2078" i="1" a="1"/>
  <c r="AR2014" i="1" a="1"/>
  <c r="AR1982" i="1" a="1"/>
  <c r="AR1918" i="1" a="1"/>
  <c r="AR1886" i="1" a="1"/>
  <c r="AR1854" i="1" a="1"/>
  <c r="AR1822" i="1" a="1"/>
  <c r="AR1726" i="1" a="1"/>
  <c r="AR1694" i="1" a="1"/>
  <c r="AR1630" i="1" a="1"/>
  <c r="AR1598" i="1" a="1"/>
  <c r="AR1534" i="1" a="1"/>
  <c r="AR1501" i="1" a="1"/>
  <c r="AR1437" i="1" a="1"/>
  <c r="AR1405" i="1" a="1"/>
  <c r="AR1341" i="1" a="1"/>
  <c r="AR1277" i="1" a="1"/>
  <c r="AR1245" i="1" a="1"/>
  <c r="AR925" i="1" a="1"/>
  <c r="AR893" i="1" a="1"/>
  <c r="AR861" i="1" a="1"/>
  <c r="AR765" i="1" a="1"/>
  <c r="AR573" i="1" a="1"/>
  <c r="AR541" i="1" a="1"/>
  <c r="AR381" i="1" a="1"/>
  <c r="AR349" i="1" a="1"/>
  <c r="AR317" i="1" a="1"/>
  <c r="AR285" i="1" a="1"/>
  <c r="AR253" i="1" a="1"/>
  <c r="AR189" i="1" a="1"/>
  <c r="AR157" i="1" a="1"/>
  <c r="AR125" i="1" a="1"/>
  <c r="AR93" i="1" a="1"/>
  <c r="AR29" i="1" a="1"/>
  <c r="AR760" i="1" a="1"/>
  <c r="AR344" i="1" a="1"/>
  <c r="AR88" i="1" a="1"/>
  <c r="AR471" i="1" a="1"/>
  <c r="AR215" i="1" a="1"/>
  <c r="AR534" i="1" a="1"/>
  <c r="AR278" i="1" a="1"/>
  <c r="AR54" i="1" a="1"/>
  <c r="AR405" i="1" a="1"/>
  <c r="AR85" i="1" a="1"/>
  <c r="AR372" i="1" a="1"/>
  <c r="AR371" i="1" a="1"/>
  <c r="AR50" i="1" a="1"/>
  <c r="AR81" i="1" a="1"/>
  <c r="AR2688" i="1" a="1"/>
  <c r="AR2656" i="1" a="1"/>
  <c r="AR2560" i="1" a="1"/>
  <c r="AR2495" i="1" a="1"/>
  <c r="AR2398" i="1" a="1"/>
  <c r="AR2270" i="1" a="1"/>
  <c r="AR2174" i="1" a="1"/>
  <c r="AR2110" i="1" a="1"/>
  <c r="AR2077" i="1" a="1"/>
  <c r="AR2045" i="1" a="1"/>
  <c r="AR2013" i="1" a="1"/>
  <c r="AR1981" i="1" a="1"/>
  <c r="AR1917" i="1" a="1"/>
  <c r="AR1885" i="1" a="1"/>
  <c r="AR1853" i="1" a="1"/>
  <c r="AR1821" i="1" a="1"/>
  <c r="AR1789" i="1" a="1"/>
  <c r="AR1629" i="1" a="1"/>
  <c r="AR1468" i="1" a="1"/>
  <c r="AR1436" i="1" a="1"/>
  <c r="AR1340" i="1" a="1"/>
  <c r="AR1308" i="1" a="1"/>
  <c r="AR1020" i="1" a="1"/>
  <c r="AR988" i="1" a="1"/>
  <c r="AR892" i="1" a="1"/>
  <c r="AR860" i="1" a="1"/>
  <c r="AR828" i="1" a="1"/>
  <c r="AR732" i="1" a="1"/>
  <c r="AR668" i="1" a="1"/>
  <c r="AR476" i="1" a="1"/>
  <c r="AR444" i="1" a="1"/>
  <c r="AR412" i="1" a="1"/>
  <c r="AR380" i="1" a="1"/>
  <c r="AR348" i="1" a="1"/>
  <c r="AR316" i="1" a="1"/>
  <c r="AR252" i="1" a="1"/>
  <c r="AR220" i="1" a="1"/>
  <c r="AR188" i="1" a="1"/>
  <c r="AR156" i="1" a="1"/>
  <c r="AR124" i="1" a="1"/>
  <c r="AR92" i="1" a="1"/>
  <c r="AR60" i="1" a="1"/>
  <c r="AR28" i="1" a="1"/>
  <c r="AR792" i="1" a="1"/>
  <c r="AR312" i="1" a="1"/>
  <c r="AR120" i="1" a="1"/>
  <c r="AR439" i="1" a="1"/>
  <c r="AR311" i="1" a="1"/>
  <c r="AR151" i="1" a="1"/>
  <c r="AR310" i="1" a="1"/>
  <c r="AR149" i="1" a="1"/>
  <c r="AR500" i="1" a="1"/>
  <c r="AR180" i="1" a="1"/>
  <c r="AR179" i="1" a="1"/>
  <c r="AR241" i="1" a="1"/>
  <c r="AR49" i="1" a="1"/>
  <c r="AR2687" i="1" a="1"/>
  <c r="AR2655" i="1" a="1"/>
  <c r="AR2623" i="1" a="1"/>
  <c r="AR2591" i="1" a="1"/>
  <c r="AR2494" i="1" a="1"/>
  <c r="AR2397" i="1" a="1"/>
  <c r="AR2365" i="1" a="1"/>
  <c r="AR2333" i="1" a="1"/>
  <c r="AR2301" i="1" a="1"/>
  <c r="AR2269" i="1" a="1"/>
  <c r="AR2237" i="1" a="1"/>
  <c r="AR2205" i="1" a="1"/>
  <c r="AR2109" i="1" a="1"/>
  <c r="AR2044" i="1" a="1"/>
  <c r="AR2012" i="1" a="1"/>
  <c r="AR1980" i="1" a="1"/>
  <c r="AR1948" i="1" a="1"/>
  <c r="AR1916" i="1" a="1"/>
  <c r="AR1884" i="1" a="1"/>
  <c r="AR1852" i="1" a="1"/>
  <c r="AR1788" i="1" a="1"/>
  <c r="AR1756" i="1" a="1"/>
  <c r="AR1628" i="1" a="1"/>
  <c r="AR1596" i="1" a="1"/>
  <c r="AR1564" i="1" a="1"/>
  <c r="AR1532" i="1" a="1"/>
  <c r="AR1435" i="1" a="1"/>
  <c r="AR1339" i="1" a="1"/>
  <c r="AR1179" i="1" a="1"/>
  <c r="AR955" i="1" a="1"/>
  <c r="AR923" i="1" a="1"/>
  <c r="AR891" i="1" a="1"/>
  <c r="AR731" i="1" a="1"/>
  <c r="AR667" i="1" a="1"/>
  <c r="AR539" i="1" a="1"/>
  <c r="AR507" i="1" a="1"/>
  <c r="AR475" i="1" a="1"/>
  <c r="AR443" i="1" a="1"/>
  <c r="AR379" i="1" a="1"/>
  <c r="AR315" i="1" a="1"/>
  <c r="AR283" i="1" a="1"/>
  <c r="AR251" i="1" a="1"/>
  <c r="AR219" i="1" a="1"/>
  <c r="AR187" i="1" a="1"/>
  <c r="AR123" i="1" a="1"/>
  <c r="AR91" i="1" a="1"/>
  <c r="AR247" i="1" a="1"/>
  <c r="AR87" i="1" a="1"/>
  <c r="AR214" i="1" a="1"/>
  <c r="AR437" i="1" a="1"/>
  <c r="AR117" i="1" a="1"/>
  <c r="AR404" i="1" a="1"/>
  <c r="AR307" i="1" a="1"/>
  <c r="AR211" i="1" a="1"/>
  <c r="AR19" i="1" a="1"/>
  <c r="AR338" i="1" a="1"/>
  <c r="AR305" i="1" a="1"/>
  <c r="AR145" i="1" a="1"/>
  <c r="AR2654" i="1" a="1"/>
  <c r="AR2622" i="1" a="1"/>
  <c r="AR2590" i="1" a="1"/>
  <c r="AR2558" i="1" a="1"/>
  <c r="AR2526" i="1" a="1"/>
  <c r="AR2461" i="1" a="1"/>
  <c r="AR2396" i="1" a="1"/>
  <c r="AR2268" i="1" a="1"/>
  <c r="AR2236" i="1" a="1"/>
  <c r="AR2172" i="1" a="1"/>
  <c r="AR2108" i="1" a="1"/>
  <c r="AR2075" i="1" a="1"/>
  <c r="AR2043" i="1" a="1"/>
  <c r="AR1979" i="1" a="1"/>
  <c r="AR1947" i="1" a="1"/>
  <c r="AR1883" i="1" a="1"/>
  <c r="AR1851" i="1" a="1"/>
  <c r="AR1819" i="1" a="1"/>
  <c r="AR1787" i="1" a="1"/>
  <c r="AR1755" i="1" a="1"/>
  <c r="AR1691" i="1" a="1"/>
  <c r="AR1531" i="1" a="1"/>
  <c r="AR1306" i="1" a="1"/>
  <c r="AR1274" i="1" a="1"/>
  <c r="AR1242" i="1" a="1"/>
  <c r="AR1082" i="1" a="1"/>
  <c r="AR890" i="1" a="1"/>
  <c r="AR506" i="1" a="1"/>
  <c r="AR442" i="1" a="1"/>
  <c r="AR410" i="1" a="1"/>
  <c r="AR378" i="1" a="1"/>
  <c r="AR346" i="1" a="1"/>
  <c r="AR250" i="1" a="1"/>
  <c r="AR218" i="1" a="1"/>
  <c r="AR154" i="1" a="1"/>
  <c r="AR122" i="1" a="1"/>
  <c r="AR90" i="1" a="1"/>
  <c r="AR58" i="1" a="1"/>
  <c r="AR26" i="1" a="1"/>
  <c r="AR440" i="1" a="1"/>
  <c r="AR24" i="1" a="1"/>
  <c r="AR631" i="1" a="1"/>
  <c r="AR407" i="1" a="1"/>
  <c r="AR279" i="1" a="1"/>
  <c r="AR183" i="1" a="1"/>
  <c r="AR23" i="1" a="1"/>
  <c r="AR53" i="1" a="1"/>
  <c r="AR148" i="1" a="1"/>
  <c r="AR147" i="1" a="1"/>
  <c r="AR434" i="1" a="1"/>
  <c r="AR146" i="1" a="1"/>
  <c r="AR209" i="1" a="1"/>
  <c r="AR113" i="1" a="1"/>
  <c r="AR2653" i="1" a="1"/>
  <c r="AR2557" i="1" a="1"/>
  <c r="AR2460" i="1" a="1"/>
  <c r="AR2428" i="1" a="1"/>
  <c r="AR2395" i="1" a="1"/>
  <c r="AR2363" i="1" a="1"/>
  <c r="AR2331" i="1" a="1"/>
  <c r="AR2299" i="1" a="1"/>
  <c r="AR2267" i="1" a="1"/>
  <c r="AR2139" i="1" a="1"/>
  <c r="AR2107" i="1" a="1"/>
  <c r="AR2074" i="1" a="1"/>
  <c r="AR2042" i="1" a="1"/>
  <c r="AR2010" i="1" a="1"/>
  <c r="AR1978" i="1" a="1"/>
  <c r="AR1946" i="1" a="1"/>
  <c r="AR1914" i="1" a="1"/>
  <c r="AR1818" i="1" a="1"/>
  <c r="AR1786" i="1" a="1"/>
  <c r="AR1754" i="1" a="1"/>
  <c r="AR1722" i="1" a="1"/>
  <c r="AR1658" i="1" a="1"/>
  <c r="AR1594" i="1" a="1"/>
  <c r="AR1530" i="1" a="1"/>
  <c r="AR1497" i="1" a="1"/>
  <c r="AR1433" i="1" a="1"/>
  <c r="AR1273" i="1" a="1"/>
  <c r="AR921" i="1" a="1"/>
  <c r="AR889" i="1" a="1"/>
  <c r="AR505" i="1" a="1"/>
  <c r="AR473" i="1" a="1"/>
  <c r="AR409" i="1" a="1"/>
  <c r="AR345" i="1" a="1"/>
  <c r="AR313" i="1" a="1"/>
  <c r="AR281" i="1" a="1"/>
  <c r="AR217" i="1" a="1"/>
  <c r="AR185" i="1" a="1"/>
  <c r="AR89" i="1" a="1"/>
  <c r="AR25" i="1" a="1"/>
  <c r="AR888" i="1" a="1"/>
  <c r="AR152" i="1" a="1"/>
  <c r="AR567" i="1" a="1"/>
  <c r="AR342" i="1" a="1"/>
  <c r="AR469" i="1" a="1"/>
  <c r="AR277" i="1" a="1"/>
  <c r="AR21" i="1" a="1"/>
  <c r="AR340" i="1" a="1"/>
  <c r="AR370" i="1" a="1"/>
  <c r="AR114" i="1" a="1"/>
  <c r="AR273" i="1" a="1"/>
  <c r="AR2588" i="1" a="1"/>
  <c r="AR2556" i="1" a="1"/>
  <c r="AR2524" i="1" a="1"/>
  <c r="AR2491" i="1" a="1"/>
  <c r="AR2459" i="1" a="1"/>
  <c r="AR2427" i="1" a="1"/>
  <c r="AR2394" i="1" a="1"/>
  <c r="AR2362" i="1" a="1"/>
  <c r="AR2266" i="1" a="1"/>
  <c r="AR2234" i="1" a="1"/>
  <c r="AR2202" i="1" a="1"/>
  <c r="AR2170" i="1" a="1"/>
  <c r="AR2138" i="1" a="1"/>
  <c r="AR2106" i="1" a="1"/>
  <c r="AR2073" i="1" a="1"/>
  <c r="AR2041" i="1" a="1"/>
  <c r="AR2009" i="1" a="1"/>
  <c r="AR1913" i="1" a="1"/>
  <c r="AR1881" i="1" a="1"/>
  <c r="AR1753" i="1" a="1"/>
  <c r="AR1593" i="1" a="1"/>
  <c r="AR1561" i="1" a="1"/>
  <c r="AR1432" i="1" a="1"/>
  <c r="AR1336" i="1" a="1"/>
  <c r="AR1304" i="1" a="1"/>
  <c r="AR984" i="1" a="1"/>
  <c r="AR2651" i="1" a="1"/>
  <c r="AR2619" i="1" a="1"/>
  <c r="AR2587" i="1" a="1"/>
  <c r="AR2555" i="1" a="1"/>
  <c r="AR2523" i="1" a="1"/>
  <c r="AR2458" i="1" a="1"/>
  <c r="AR2426" i="1" a="1"/>
  <c r="AR2329" i="1" a="1"/>
  <c r="AR2297" i="1" a="1"/>
  <c r="AR2265" i="1" a="1"/>
  <c r="AR2201" i="1" a="1"/>
  <c r="AR2137" i="1" a="1"/>
  <c r="AR2105" i="1" a="1"/>
  <c r="AR2072" i="1" a="1"/>
  <c r="AR2040" i="1" a="1"/>
  <c r="AR2008" i="1" a="1"/>
  <c r="AR1976" i="1" a="1"/>
  <c r="AR1848" i="1" a="1"/>
  <c r="AR1816" i="1" a="1"/>
  <c r="AR1752" i="1" a="1"/>
  <c r="AR1720" i="1" a="1"/>
  <c r="AR1688" i="1" a="1"/>
  <c r="AR1656" i="1" a="1"/>
  <c r="AR1624" i="1" a="1"/>
  <c r="AR1528" i="1" a="1"/>
  <c r="AR1367" i="1" a="1"/>
  <c r="AR1335" i="1" a="1"/>
  <c r="AR1047" i="1" a="1"/>
  <c r="AR1015" i="1" a="1"/>
  <c r="AR663" i="1" a="1"/>
  <c r="AR2650" i="1" a="1"/>
  <c r="AR2618" i="1" a="1"/>
  <c r="AR2554" i="1" a="1"/>
  <c r="AR2522" i="1" a="1"/>
  <c r="AR2489" i="1" a="1"/>
  <c r="AR2457" i="1" a="1"/>
  <c r="AR2328" i="1" a="1"/>
  <c r="AR2264" i="1" a="1"/>
  <c r="AR2232" i="1" a="1"/>
  <c r="AR2200" i="1" a="1"/>
  <c r="AR2104" i="1" a="1"/>
  <c r="AR1943" i="1" a="1"/>
  <c r="AR1911" i="1" a="1"/>
  <c r="AR1847" i="1" a="1"/>
  <c r="AR1751" i="1" a="1"/>
  <c r="AR1687" i="1" a="1"/>
  <c r="AR1591" i="1" a="1"/>
  <c r="AR1559" i="1" a="1"/>
  <c r="AR1527" i="1" a="1"/>
  <c r="AR1494" i="1" a="1"/>
  <c r="AR1462" i="1" a="1"/>
  <c r="AR1430" i="1" a="1"/>
  <c r="AR1366" i="1" a="1"/>
  <c r="AR1334" i="1" a="1"/>
  <c r="AR1302" i="1" a="1"/>
  <c r="AR1078" i="1" a="1"/>
  <c r="AR918" i="1" a="1"/>
  <c r="AR726" i="1" a="1"/>
  <c r="AR2681" i="1" a="1"/>
  <c r="AR2649" i="1" a="1"/>
  <c r="AR2617" i="1" a="1"/>
  <c r="AR2585" i="1" a="1"/>
  <c r="AR2488" i="1" a="1"/>
  <c r="AR2456" i="1" a="1"/>
  <c r="AR2391" i="1" a="1"/>
  <c r="AR2231" i="1" a="1"/>
  <c r="AR2199" i="1" a="1"/>
  <c r="AR2135" i="1" a="1"/>
  <c r="AR2103" i="1" a="1"/>
  <c r="AR2070" i="1" a="1"/>
  <c r="AR2038" i="1" a="1"/>
  <c r="AR1974" i="1" a="1"/>
  <c r="AR1942" i="1" a="1"/>
  <c r="AR1910" i="1" a="1"/>
  <c r="AR1846" i="1" a="1"/>
  <c r="AR1814" i="1" a="1"/>
  <c r="AR1782" i="1" a="1"/>
  <c r="AR1750" i="1" a="1"/>
  <c r="AR1686" i="1" a="1"/>
  <c r="AR1654" i="1" a="1"/>
  <c r="AR1590" i="1" a="1"/>
  <c r="AR1461" i="1" a="1"/>
  <c r="AR1397" i="1" a="1"/>
  <c r="AR1333" i="1" a="1"/>
  <c r="AR1301" i="1" a="1"/>
  <c r="AR1269" i="1" a="1"/>
  <c r="AR1141" i="1" a="1"/>
  <c r="AR789" i="1" a="1"/>
  <c r="AR757" i="1" a="1"/>
  <c r="AR565" i="1" a="1"/>
  <c r="AR2648" i="1" a="1"/>
  <c r="AR2616" i="1" a="1"/>
  <c r="AR2584" i="1" a="1"/>
  <c r="AR2552" i="1" a="1"/>
  <c r="AR2487" i="1" a="1"/>
  <c r="AR2455" i="1" a="1"/>
  <c r="AR2390" i="1" a="1"/>
  <c r="AR2326" i="1" a="1"/>
  <c r="AR2294" i="1" a="1"/>
  <c r="AR2230" i="1" a="1"/>
  <c r="AR2166" i="1" a="1"/>
  <c r="AR2134" i="1" a="1"/>
  <c r="AR2102" i="1" a="1"/>
  <c r="AR2069" i="1" a="1"/>
  <c r="AR2037" i="1" a="1"/>
  <c r="AR2005" i="1" a="1"/>
  <c r="AR1973" i="1" a="1"/>
  <c r="AR1909" i="1" a="1"/>
  <c r="AR1877" i="1" a="1"/>
  <c r="AR1845" i="1" a="1"/>
  <c r="AR1813" i="1" a="1"/>
  <c r="AR1781" i="1" a="1"/>
  <c r="AR1685" i="1" a="1"/>
  <c r="AR1589" i="1" a="1"/>
  <c r="AR1557" i="1" a="1"/>
  <c r="AR1492" i="1" a="1"/>
  <c r="AR1396" i="1" a="1"/>
  <c r="AR1364" i="1" a="1"/>
  <c r="AR1204" i="1" a="1"/>
  <c r="AR1140" i="1" a="1"/>
  <c r="AR1012" i="1" a="1"/>
  <c r="AR980" i="1" a="1"/>
  <c r="AR948" i="1" a="1"/>
  <c r="AR916" i="1" a="1"/>
  <c r="AR756" i="1" a="1"/>
  <c r="AR660" i="1" a="1"/>
  <c r="AR596" i="1" a="1"/>
  <c r="AR564" i="1" a="1"/>
  <c r="AR2679" i="1" a="1"/>
  <c r="AR2647" i="1" a="1"/>
  <c r="AR2615" i="1" a="1"/>
  <c r="AR2519" i="1" a="1"/>
  <c r="AR2454" i="1" a="1"/>
  <c r="AR2422" i="1" a="1"/>
  <c r="AR2389" i="1" a="1"/>
  <c r="AR2357" i="1" a="1"/>
  <c r="AR2325" i="1" a="1"/>
  <c r="AR2293" i="1" a="1"/>
  <c r="AR2229" i="1" a="1"/>
  <c r="AR2197" i="1" a="1"/>
  <c r="AR2133" i="1" a="1"/>
  <c r="AR2101" i="1" a="1"/>
  <c r="AR2068" i="1" a="1"/>
  <c r="AR2036" i="1" a="1"/>
  <c r="AR2004" i="1" a="1"/>
  <c r="AR1972" i="1" a="1"/>
  <c r="AR1844" i="1" a="1"/>
  <c r="AR1812" i="1" a="1"/>
  <c r="AR1780" i="1" a="1"/>
  <c r="AR1652" i="1" a="1"/>
  <c r="AR1556" i="1" a="1"/>
  <c r="AR1524" i="1" a="1"/>
  <c r="AR979" i="1" a="1"/>
  <c r="AR595" i="1" a="1"/>
  <c r="AR563" i="1" a="1"/>
  <c r="AR531" i="1" a="1"/>
  <c r="AR499" i="1" a="1"/>
  <c r="AR403" i="1" a="1"/>
  <c r="AR2678" i="1" a="1"/>
  <c r="AR2646" i="1" a="1"/>
  <c r="AR2550" i="1" a="1"/>
  <c r="AR2518" i="1" a="1"/>
  <c r="AR2453" i="1" a="1"/>
  <c r="AR2421" i="1" a="1"/>
  <c r="AR2388" i="1" a="1"/>
  <c r="AR2356" i="1" a="1"/>
  <c r="AR2324" i="1" a="1"/>
  <c r="AR2196" i="1" a="1"/>
  <c r="AR2164" i="1" a="1"/>
  <c r="AR2132" i="1" a="1"/>
  <c r="AR2067" i="1" a="1"/>
  <c r="AR2035" i="1" a="1"/>
  <c r="AR2003" i="1" a="1"/>
  <c r="AR1971" i="1" a="1"/>
  <c r="AR1939" i="1" a="1"/>
  <c r="AR1907" i="1" a="1"/>
  <c r="AR1875" i="1" a="1"/>
  <c r="AR1843" i="1" a="1"/>
  <c r="AR1779" i="1" a="1"/>
  <c r="AR1651" i="1" a="1"/>
  <c r="AR1619" i="1" a="1"/>
  <c r="AR1555" i="1" a="1"/>
  <c r="AR1458" i="1" a="1"/>
  <c r="AR1426" i="1" a="1"/>
  <c r="AR1138" i="1" a="1"/>
  <c r="AR1042" i="1" a="1"/>
  <c r="AR946" i="1" a="1"/>
  <c r="AR882" i="1" a="1"/>
  <c r="AR850" i="1" a="1"/>
  <c r="AR818" i="1" a="1"/>
  <c r="AR786" i="1" a="1"/>
  <c r="AR722" i="1" a="1"/>
  <c r="AR658" i="1" a="1"/>
  <c r="AR530" i="1" a="1"/>
  <c r="AR498" i="1" a="1"/>
  <c r="AR2677" i="1" a="1"/>
  <c r="AR2613" i="1" a="1"/>
  <c r="AR2581" i="1" a="1"/>
  <c r="AR2484" i="1" a="1"/>
  <c r="AR2452" i="1" a="1"/>
  <c r="AR2387" i="1" a="1"/>
  <c r="AR2355" i="1" a="1"/>
  <c r="AR2323" i="1" a="1"/>
  <c r="AR2259" i="1" a="1"/>
  <c r="AR2131" i="1" a="1"/>
  <c r="AR2034" i="1" a="1"/>
  <c r="AR2002" i="1" a="1"/>
  <c r="AR1938" i="1" a="1"/>
  <c r="AR1906" i="1" a="1"/>
  <c r="AR1874" i="1" a="1"/>
  <c r="AR1842" i="1" a="1"/>
  <c r="AR1810" i="1" a="1"/>
  <c r="AR1778" i="1" a="1"/>
  <c r="AR1746" i="1" a="1"/>
  <c r="AR1586" i="1" a="1"/>
  <c r="AR1522" i="1" a="1"/>
  <c r="AR1361" i="1" a="1"/>
  <c r="AR1073" i="1" a="1"/>
  <c r="AR1009" i="1" a="1"/>
  <c r="AR849" i="1" a="1"/>
  <c r="AR753" i="1" a="1"/>
  <c r="AR689" i="1" a="1"/>
  <c r="AR625" i="1" a="1"/>
  <c r="AR497" i="1" a="1"/>
  <c r="AR465" i="1" a="1"/>
  <c r="AR433" i="1" a="1"/>
  <c r="AR2644" i="1" a="1"/>
  <c r="AR2612" i="1" a="1"/>
  <c r="AR2580" i="1" a="1"/>
  <c r="AR2548" i="1" a="1"/>
  <c r="AR2516" i="1" a="1"/>
  <c r="AR2483" i="1" a="1"/>
  <c r="AR2451" i="1" a="1"/>
  <c r="AR2386" i="1" a="1"/>
  <c r="AR2322" i="1" a="1"/>
  <c r="AR2290" i="1" a="1"/>
  <c r="AR2258" i="1" a="1"/>
  <c r="AR2194" i="1" a="1"/>
  <c r="AR2162" i="1" a="1"/>
  <c r="AR2001" i="1" a="1"/>
  <c r="AR1969" i="1" a="1"/>
  <c r="AR1841" i="1" a="1"/>
  <c r="AR1777" i="1" a="1"/>
  <c r="AR1745" i="1" a="1"/>
  <c r="AR1649" i="1" a="1"/>
  <c r="AR1585" i="1" a="1"/>
  <c r="AR1553" i="1" a="1"/>
  <c r="AR1488" i="1" a="1"/>
  <c r="AR1264" i="1" a="1"/>
  <c r="AR1072" i="1" a="1"/>
  <c r="AR1008" i="1" a="1"/>
  <c r="AR944" i="1" a="1"/>
  <c r="AR912" i="1" a="1"/>
  <c r="AR848" i="1" a="1"/>
  <c r="AR688" i="1" a="1"/>
  <c r="AR656" i="1" a="1"/>
  <c r="AR592" i="1" a="1"/>
  <c r="AR560" i="1" a="1"/>
  <c r="AR528" i="1" a="1"/>
  <c r="AR336" i="1" a="1"/>
  <c r="AR304" i="1" a="1"/>
  <c r="AR272" i="1" a="1"/>
  <c r="AR240" i="1" a="1"/>
  <c r="AR208" i="1" a="1"/>
  <c r="AR176" i="1" a="1"/>
  <c r="AR144" i="1" a="1"/>
  <c r="AR80" i="1" a="1"/>
  <c r="AR16" i="1" a="1"/>
  <c r="AR456" i="1" a="1"/>
  <c r="AR296" i="1" a="1"/>
  <c r="AR199" i="1" a="1"/>
  <c r="AR422" i="1" a="1"/>
  <c r="AR134" i="1" a="1"/>
  <c r="AR549" i="1" a="1"/>
  <c r="AR325" i="1" a="1"/>
  <c r="AR292" i="1" a="1"/>
  <c r="AR36" i="1" a="1"/>
  <c r="AR355" i="1" a="1"/>
  <c r="AR163" i="1" a="1"/>
  <c r="AR354" i="1" a="1"/>
  <c r="AR130" i="1" a="1"/>
  <c r="AR289" i="1" a="1"/>
  <c r="AR65" i="1" a="1"/>
  <c r="AR320" i="1" a="1"/>
  <c r="AR2707" i="1" a="1"/>
  <c r="AR2675" i="1" a="1"/>
  <c r="AR2417" i="1" a="1"/>
  <c r="AR2385" i="1" a="1"/>
  <c r="AR2321" i="1" a="1"/>
  <c r="AR2257" i="1" a="1"/>
  <c r="AR2193" i="1" a="1"/>
  <c r="AR2161" i="1" a="1"/>
  <c r="AR2129" i="1" a="1"/>
  <c r="AR2064" i="1" a="1"/>
  <c r="AR2032" i="1" a="1"/>
  <c r="AR1936" i="1" a="1"/>
  <c r="AR1904" i="1" a="1"/>
  <c r="AR1872" i="1" a="1"/>
  <c r="AR1776" i="1" a="1"/>
  <c r="AR1712" i="1" a="1"/>
  <c r="AR1552" i="1" a="1"/>
  <c r="AR1519" i="1" a="1"/>
  <c r="AR1487" i="1" a="1"/>
  <c r="AR1327" i="1" a="1"/>
  <c r="AR1231" i="1" a="1"/>
  <c r="AR1199" i="1" a="1"/>
  <c r="AR1135" i="1" a="1"/>
  <c r="AR975" i="1" a="1"/>
  <c r="AR943" i="1" a="1"/>
  <c r="AR783" i="1" a="1"/>
  <c r="AR655" i="1" a="1"/>
  <c r="AR591" i="1" a="1"/>
  <c r="AR527" i="1" a="1"/>
  <c r="AR495" i="1" a="1"/>
  <c r="AR463" i="1" a="1"/>
  <c r="AR431" i="1" a="1"/>
  <c r="AR399" i="1" a="1"/>
  <c r="AR335" i="1" a="1"/>
  <c r="AR303" i="1" a="1"/>
  <c r="AR271" i="1" a="1"/>
  <c r="AR239" i="1" a="1"/>
  <c r="AR207" i="1" a="1"/>
  <c r="AR143" i="1" a="1"/>
  <c r="AR111" i="1" a="1"/>
  <c r="AR15" i="1" a="1"/>
  <c r="AR616" i="1" a="1"/>
  <c r="AR424" i="1" a="1"/>
  <c r="AR168" i="1" a="1"/>
  <c r="AR775" i="1" a="1"/>
  <c r="AR487" i="1" a="1"/>
  <c r="AR166" i="1" a="1"/>
  <c r="AR581" i="1" a="1"/>
  <c r="AR68" i="1" a="1"/>
  <c r="AR483" i="1" a="1"/>
  <c r="AR194" i="1" a="1"/>
  <c r="AR417" i="1" a="1"/>
  <c r="AR129" i="1" a="1"/>
  <c r="AR352" i="1" a="1"/>
  <c r="AR128" i="1" a="1"/>
  <c r="AR2674" i="1" a="1"/>
  <c r="AR2578" i="1" a="1"/>
  <c r="AR2481" i="1" a="1"/>
  <c r="AR2449" i="1" a="1"/>
  <c r="AR2384" i="1" a="1"/>
  <c r="AR2320" i="1" a="1"/>
  <c r="AR2288" i="1" a="1"/>
  <c r="AR2256" i="1" a="1"/>
  <c r="AR2192" i="1" a="1"/>
  <c r="AR2160" i="1" a="1"/>
  <c r="AR2096" i="1" a="1"/>
  <c r="AR2063" i="1" a="1"/>
  <c r="AR1999" i="1" a="1"/>
  <c r="AR1967" i="1" a="1"/>
  <c r="AR1935" i="1" a="1"/>
  <c r="AR1903" i="1" a="1"/>
  <c r="AR1871" i="1" a="1"/>
  <c r="AR1807" i="1" a="1"/>
  <c r="AR1647" i="1" a="1"/>
  <c r="AR1615" i="1" a="1"/>
  <c r="AR1583" i="1" a="1"/>
  <c r="AR1551" i="1" a="1"/>
  <c r="AR1518" i="1" a="1"/>
  <c r="AR1454" i="1" a="1"/>
  <c r="AR1294" i="1" a="1"/>
  <c r="AR1230" i="1" a="1"/>
  <c r="AR1070" i="1" a="1"/>
  <c r="AR1038" i="1" a="1"/>
  <c r="AR878" i="1" a="1"/>
  <c r="AR846" i="1" a="1"/>
  <c r="AR814" i="1" a="1"/>
  <c r="AR654" i="1" a="1"/>
  <c r="AR398" i="1" a="1"/>
  <c r="AR366" i="1" a="1"/>
  <c r="AR334" i="1" a="1"/>
  <c r="AR270" i="1" a="1"/>
  <c r="AR174" i="1" a="1"/>
  <c r="AR110" i="1" a="1"/>
  <c r="AR78" i="1" a="1"/>
  <c r="AR46" i="1" a="1"/>
  <c r="AR14" i="1" a="1"/>
  <c r="AR744" i="1" a="1"/>
  <c r="AR232" i="1" a="1"/>
  <c r="AR295" i="1" a="1"/>
  <c r="AR518" i="1" a="1"/>
  <c r="AR453" i="1" a="1"/>
  <c r="AR261" i="1" a="1"/>
  <c r="AR69" i="1" a="1"/>
  <c r="AR388" i="1" a="1"/>
  <c r="AR132" i="1" a="1"/>
  <c r="AR195" i="1" a="1"/>
  <c r="AR35" i="1" a="1"/>
  <c r="AR34" i="1" a="1"/>
  <c r="AR2705" i="1" a="1"/>
  <c r="AR2673" i="1" a="1"/>
  <c r="AR2577" i="1" a="1"/>
  <c r="AR2545" i="1" a="1"/>
  <c r="AR2480" i="1" a="1"/>
  <c r="AR2383" i="1" a="1"/>
  <c r="AR2287" i="1" a="1"/>
  <c r="AR2191" i="1" a="1"/>
  <c r="AR2159" i="1" a="1"/>
  <c r="AR2127" i="1" a="1"/>
  <c r="AR2095" i="1" a="1"/>
  <c r="AR2062" i="1" a="1"/>
  <c r="AR2030" i="1" a="1"/>
  <c r="AR1998" i="1" a="1"/>
  <c r="AR1966" i="1" a="1"/>
  <c r="AR1902" i="1" a="1"/>
  <c r="AR1870" i="1" a="1"/>
  <c r="AR1838" i="1" a="1"/>
  <c r="AR1774" i="1" a="1"/>
  <c r="AR1646" i="1" a="1"/>
  <c r="AR1614" i="1" a="1"/>
  <c r="AR1582" i="1" a="1"/>
  <c r="AR1517" i="1" a="1"/>
  <c r="AR1485" i="1" a="1"/>
  <c r="AR1421" i="1" a="1"/>
  <c r="AR973" i="1" a="1"/>
  <c r="AR909" i="1" a="1"/>
  <c r="AR813" i="1" a="1"/>
  <c r="AR685" i="1" a="1"/>
  <c r="AR653" i="1" a="1"/>
  <c r="AR621" i="1" a="1"/>
  <c r="AR557" i="1" a="1"/>
  <c r="AR525" i="1" a="1"/>
  <c r="AR461" i="1" a="1"/>
  <c r="AR397" i="1" a="1"/>
  <c r="AR365" i="1" a="1"/>
  <c r="AR333" i="1" a="1"/>
  <c r="AR301" i="1" a="1"/>
  <c r="AR269" i="1" a="1"/>
  <c r="AR205" i="1" a="1"/>
  <c r="AR141" i="1" a="1"/>
  <c r="AR109" i="1" a="1"/>
  <c r="AR77" i="1" a="1"/>
  <c r="AR45" i="1" a="1"/>
  <c r="AR13" i="1" a="1"/>
  <c r="AR40" i="1" a="1"/>
  <c r="AR391" i="1" a="1"/>
  <c r="AR103" i="1" a="1"/>
  <c r="AR421" i="1" a="1"/>
  <c r="AR37" i="1" a="1"/>
  <c r="AR164" i="1" a="1"/>
  <c r="AR451" i="1" a="1"/>
  <c r="AR131" i="1" a="1"/>
  <c r="AR98" i="1" a="1"/>
  <c r="AR192" i="1" a="1"/>
  <c r="AR2704" i="1" a="1"/>
  <c r="AR2608" i="1" a="1"/>
  <c r="AR2576" i="1" a="1"/>
  <c r="AR2544" i="1" a="1"/>
  <c r="AR2512" i="1" a="1"/>
  <c r="AR2414" i="1" a="1"/>
  <c r="AR2382" i="1" a="1"/>
  <c r="AR2286" i="1" a="1"/>
  <c r="AR2254" i="1" a="1"/>
  <c r="AR2190" i="1" a="1"/>
  <c r="AR2158" i="1" a="1"/>
  <c r="AR2126" i="1" a="1"/>
  <c r="AR2094" i="1" a="1"/>
  <c r="AR2029" i="1" a="1"/>
  <c r="AR1997" i="1" a="1"/>
  <c r="AR1933" i="1" a="1"/>
  <c r="AR1901" i="1" a="1"/>
  <c r="AR1837" i="1" a="1"/>
  <c r="AR1805" i="1" a="1"/>
  <c r="AR1677" i="1" a="1"/>
  <c r="AR1645" i="1" a="1"/>
  <c r="AR1581" i="1" a="1"/>
  <c r="AR1516" i="1" a="1"/>
  <c r="AR1324" i="1" a="1"/>
  <c r="AR1036" i="1" a="1"/>
  <c r="AR1004" i="1" a="1"/>
  <c r="AR940" i="1" a="1"/>
  <c r="AR844" i="1" a="1"/>
  <c r="AR780" i="1" a="1"/>
  <c r="AR748" i="1" a="1"/>
  <c r="AR524" i="1" a="1"/>
  <c r="AR428" i="1" a="1"/>
  <c r="AR396" i="1" a="1"/>
  <c r="AR332" i="1" a="1"/>
  <c r="AR300" i="1" a="1"/>
  <c r="AR268" i="1" a="1"/>
  <c r="AR236" i="1" a="1"/>
  <c r="AR140" i="1" a="1"/>
  <c r="AR108" i="1" a="1"/>
  <c r="AR44" i="1" a="1"/>
  <c r="AR12" i="1" a="1"/>
  <c r="AR776" i="1" a="1"/>
  <c r="AR423" i="1" a="1"/>
  <c r="AR327" i="1" a="1"/>
  <c r="AR167" i="1" a="1"/>
  <c r="AR197" i="1" a="1"/>
  <c r="AR228" i="1" a="1"/>
  <c r="AR419" i="1" a="1"/>
  <c r="AR99" i="1" a="1"/>
  <c r="AR258" i="1" a="1"/>
  <c r="AR66" i="1" a="1"/>
  <c r="AR321" i="1" a="1"/>
  <c r="AR2703" i="1" a="1"/>
  <c r="AR2607" i="1" a="1"/>
  <c r="AR2575" i="1" a="1"/>
  <c r="AR2478" i="1" a="1"/>
  <c r="AR2446" i="1" a="1"/>
  <c r="AR2285" i="1" a="1"/>
  <c r="AR2253" i="1" a="1"/>
  <c r="AR2189" i="1" a="1"/>
  <c r="AR2157" i="1" a="1"/>
  <c r="AR2125" i="1" a="1"/>
  <c r="AR2093" i="1" a="1"/>
  <c r="AR1996" i="1" a="1"/>
  <c r="AR1932" i="1" a="1"/>
  <c r="AR1868" i="1" a="1"/>
  <c r="AR1836" i="1" a="1"/>
  <c r="AR1708" i="1" a="1"/>
  <c r="AR1548" i="1" a="1"/>
  <c r="AR1515" i="1" a="1"/>
  <c r="AR1483" i="1" a="1"/>
  <c r="AR1227" i="1" a="1"/>
  <c r="AR1035" i="1" a="1"/>
  <c r="AR971" i="1" a="1"/>
  <c r="AR907" i="1" a="1"/>
  <c r="AR811" i="1" a="1"/>
  <c r="AR779" i="1" a="1"/>
  <c r="AR459" i="1" a="1"/>
  <c r="AR395" i="1" a="1"/>
  <c r="AR267" i="1" a="1"/>
  <c r="AR235" i="1" a="1"/>
  <c r="AR203" i="1" a="1"/>
  <c r="AR107" i="1" a="1"/>
  <c r="AR75" i="1" a="1"/>
  <c r="AR904" i="1" a="1"/>
  <c r="AR39" i="1" a="1"/>
  <c r="AR102" i="1" a="1"/>
  <c r="AR133" i="1" a="1"/>
  <c r="AR516" i="1" a="1"/>
  <c r="AR100" i="1" a="1"/>
  <c r="AR227" i="1" a="1"/>
  <c r="AR386" i="1" a="1"/>
  <c r="AR161" i="1" a="1"/>
  <c r="AR33" i="1" a="1"/>
  <c r="AR384" i="1" a="1"/>
  <c r="AR2670" i="1" a="1"/>
  <c r="AR2542" i="1" a="1"/>
  <c r="AR2510" i="1" a="1"/>
  <c r="AR2477" i="1" a="1"/>
  <c r="AR2445" i="1" a="1"/>
  <c r="AR2412" i="1" a="1"/>
  <c r="AR2348" i="1" a="1"/>
  <c r="AR2316" i="1" a="1"/>
  <c r="AR2284" i="1" a="1"/>
  <c r="AR2252" i="1" a="1"/>
  <c r="AR2220" i="1" a="1"/>
  <c r="AR2156" i="1" a="1"/>
  <c r="AR2124" i="1" a="1"/>
  <c r="AR2092" i="1" a="1"/>
  <c r="AR2059" i="1" a="1"/>
  <c r="AR2027" i="1" a="1"/>
  <c r="AR1995" i="1" a="1"/>
  <c r="AR1963" i="1" a="1"/>
  <c r="AR1931" i="1" a="1"/>
  <c r="AR1899" i="1" a="1"/>
  <c r="AR1835" i="1" a="1"/>
  <c r="AR1771" i="1" a="1"/>
  <c r="AR1675" i="1" a="1"/>
  <c r="AR1643" i="1" a="1"/>
  <c r="AR1547" i="1" a="1"/>
  <c r="AR1514" i="1" a="1"/>
  <c r="AR1418" i="1" a="1"/>
  <c r="AR970" i="1" a="1"/>
  <c r="AR746" i="1" a="1"/>
  <c r="AR714" i="1" a="1"/>
  <c r="AR650" i="1" a="1"/>
  <c r="AR618" i="1" a="1"/>
  <c r="AR522" i="1" a="1"/>
  <c r="AR490" i="1" a="1"/>
  <c r="AR426" i="1" a="1"/>
  <c r="AR394" i="1" a="1"/>
  <c r="AR362" i="1" a="1"/>
  <c r="AR298" i="1" a="1"/>
  <c r="AR266" i="1" a="1"/>
  <c r="AR234" i="1" a="1"/>
  <c r="AR170" i="1" a="1"/>
  <c r="AR138" i="1" a="1"/>
  <c r="AR106" i="1" a="1"/>
  <c r="AR74" i="1" a="1"/>
  <c r="AR42" i="1" a="1"/>
  <c r="AR10" i="1" a="1"/>
  <c r="AR840" i="1" a="1"/>
  <c r="AR71" i="1" a="1"/>
  <c r="AR6" i="1" a="1"/>
  <c r="AR357" i="1" a="1"/>
  <c r="AR101" i="1" a="1"/>
  <c r="AR290" i="1" a="1"/>
  <c r="AR353" i="1" a="1"/>
  <c r="AR2637" i="1" a="1"/>
  <c r="AR2605" i="1" a="1"/>
  <c r="AR2573" i="1" a="1"/>
  <c r="AR2541" i="1" a="1"/>
  <c r="AR2476" i="1" a="1"/>
  <c r="AR2283" i="1" a="1"/>
  <c r="AR2219" i="1" a="1"/>
  <c r="AR2091" i="1" a="1"/>
  <c r="AR2058" i="1" a="1"/>
  <c r="AR2026" i="1" a="1"/>
  <c r="AR1962" i="1" a="1"/>
  <c r="AR1898" i="1" a="1"/>
  <c r="AR1866" i="1" a="1"/>
  <c r="AR1802" i="1" a="1"/>
  <c r="AR1770" i="1" a="1"/>
  <c r="AR1706" i="1" a="1"/>
  <c r="AR1674" i="1" a="1"/>
  <c r="AR1513" i="1" a="1"/>
  <c r="AR1481" i="1" a="1"/>
  <c r="AR1449" i="1" a="1"/>
  <c r="AR1353" i="1" a="1"/>
  <c r="AR1257" i="1" a="1"/>
  <c r="AR1225" i="1" a="1"/>
  <c r="AR1033" i="1" a="1"/>
  <c r="AR905" i="1" a="1"/>
  <c r="AR777" i="1" a="1"/>
  <c r="AR585" i="1" a="1"/>
  <c r="AR553" i="1" a="1"/>
  <c r="AR457" i="1" a="1"/>
  <c r="AR425" i="1" a="1"/>
  <c r="AR361" i="1" a="1"/>
  <c r="AR329" i="1" a="1"/>
  <c r="AR233" i="1" a="1"/>
  <c r="AR73" i="1" a="1"/>
  <c r="AR41" i="1" a="1"/>
  <c r="AR9" i="1" a="1"/>
  <c r="AR872" i="1" a="1"/>
  <c r="AR72" i="1" a="1"/>
  <c r="AR359" i="1" a="1"/>
  <c r="AR135" i="1" a="1"/>
  <c r="AR326" i="1" a="1"/>
  <c r="AR259" i="1" a="1"/>
  <c r="AR67" i="1" a="1"/>
  <c r="AR418" i="1" a="1"/>
  <c r="AR193" i="1" a="1"/>
  <c r="AR448" i="1" a="1"/>
  <c r="AR2636" i="1" a="1"/>
  <c r="AR2604" i="1" a="1"/>
  <c r="AR2572" i="1" a="1"/>
  <c r="AR2410" i="1" a="1"/>
  <c r="AR2378" i="1" a="1"/>
  <c r="AR2346" i="1" a="1"/>
  <c r="AR2314" i="1" a="1"/>
  <c r="AR2282" i="1" a="1"/>
  <c r="AR2250" i="1" a="1"/>
  <c r="AR2218" i="1" a="1"/>
  <c r="AR2122" i="1" a="1"/>
  <c r="AR2025" i="1" a="1"/>
  <c r="AR1993" i="1" a="1"/>
  <c r="AR1961" i="1" a="1"/>
  <c r="AR1929" i="1" a="1"/>
  <c r="AR1897" i="1" a="1"/>
  <c r="AR1865" i="1" a="1"/>
  <c r="AR1737" i="1" a="1"/>
  <c r="AR1641" i="1" a="1"/>
  <c r="AR1609" i="1" a="1"/>
  <c r="AR1577" i="1" a="1"/>
  <c r="AR1512" i="1" a="1"/>
  <c r="AR1416" i="1" a="1"/>
  <c r="AR1352" i="1" a="1"/>
  <c r="AR1320" i="1" a="1"/>
  <c r="AR1096" i="1" a="1"/>
  <c r="AR1064" i="1" a="1"/>
  <c r="AR1032" i="1" a="1"/>
  <c r="AR1000" i="1" a="1"/>
  <c r="AR2667" i="1" a="1"/>
  <c r="AR2571" i="1" a="1"/>
  <c r="AR2507" i="1" a="1"/>
  <c r="AR2474" i="1" a="1"/>
  <c r="AR2442" i="1" a="1"/>
  <c r="AR2345" i="1" a="1"/>
  <c r="AR2313" i="1" a="1"/>
  <c r="AR2281" i="1" a="1"/>
  <c r="AR2217" i="1" a="1"/>
  <c r="AR2121" i="1" a="1"/>
  <c r="AR2056" i="1" a="1"/>
  <c r="AR2024" i="1" a="1"/>
  <c r="AR1992" i="1" a="1"/>
  <c r="AR1896" i="1" a="1"/>
  <c r="AR1800" i="1" a="1"/>
  <c r="AR1736" i="1" a="1"/>
  <c r="AR1640" i="1" a="1"/>
  <c r="AR1608" i="1" a="1"/>
  <c r="AR1511" i="1" a="1"/>
  <c r="AR1351" i="1" a="1"/>
  <c r="AR1063" i="1" a="1"/>
  <c r="AR1031" i="1" a="1"/>
  <c r="AR807" i="1" a="1"/>
  <c r="AR743" i="1" a="1"/>
  <c r="AR2602" i="1" a="1"/>
  <c r="AR2570" i="1" a="1"/>
  <c r="AR2473" i="1" a="1"/>
  <c r="AR2312" i="1" a="1"/>
  <c r="AR2216" i="1" a="1"/>
  <c r="AR2184" i="1" a="1"/>
  <c r="AR2055" i="1" a="1"/>
  <c r="AR2023" i="1" a="1"/>
  <c r="AR1991" i="1" a="1"/>
  <c r="AR1959" i="1" a="1"/>
  <c r="AR1927" i="1" a="1"/>
  <c r="AR1895" i="1" a="1"/>
  <c r="AR1863" i="1" a="1"/>
  <c r="AR1735" i="1" a="1"/>
  <c r="AR1703" i="1" a="1"/>
  <c r="AR1575" i="1" a="1"/>
  <c r="AR1510" i="1" a="1"/>
  <c r="AR1190" i="1" a="1"/>
  <c r="AR966" i="1" a="1"/>
  <c r="AR934" i="1" a="1"/>
  <c r="AR806" i="1" a="1"/>
  <c r="AR774" i="1" a="1"/>
  <c r="AR2633" i="1" a="1"/>
  <c r="AR2601" i="1" a="1"/>
  <c r="AR2504" i="1" a="1"/>
  <c r="AR2472" i="1" a="1"/>
  <c r="AR2440" i="1" a="1"/>
  <c r="AR2375" i="1" a="1"/>
  <c r="AR2343" i="1" a="1"/>
  <c r="AR2279" i="1" a="1"/>
  <c r="AR2247" i="1" a="1"/>
  <c r="AR2151" i="1" a="1"/>
  <c r="AR2087" i="1" a="1"/>
  <c r="AR1990" i="1" a="1"/>
  <c r="AR1958" i="1" a="1"/>
  <c r="AR1926" i="1" a="1"/>
  <c r="AR1894" i="1" a="1"/>
  <c r="AR1862" i="1" a="1"/>
  <c r="AR1798" i="1" a="1"/>
  <c r="AR1766" i="1" a="1"/>
  <c r="AR1734" i="1" a="1"/>
  <c r="AR1702" i="1" a="1"/>
  <c r="AR1606" i="1" a="1"/>
  <c r="AR1542" i="1" a="1"/>
  <c r="AR1477" i="1" a="1"/>
  <c r="AR1445" i="1" a="1"/>
  <c r="AR1253" i="1" a="1"/>
  <c r="AR1189" i="1" a="1"/>
  <c r="AR1125" i="1" a="1"/>
  <c r="AR1093" i="1" a="1"/>
  <c r="AR1029" i="1" a="1"/>
  <c r="AR933" i="1" a="1"/>
  <c r="AR677" i="1" a="1"/>
  <c r="AR517" i="1" a="1"/>
  <c r="AR2664" i="1" a="1"/>
  <c r="AR2632" i="1" a="1"/>
  <c r="AR2600" i="1" a="1"/>
  <c r="AR2568" i="1" a="1"/>
  <c r="AR2503" i="1" a="1"/>
  <c r="AR2278" i="1" a="1"/>
  <c r="AR2214" i="1" a="1"/>
  <c r="AR2150" i="1" a="1"/>
  <c r="AR2118" i="1" a="1"/>
  <c r="AR2086" i="1" a="1"/>
  <c r="AR2053" i="1" a="1"/>
  <c r="AR1989" i="1" a="1"/>
  <c r="AR1925" i="1" a="1"/>
  <c r="AR1861" i="1" a="1"/>
  <c r="AR1829" i="1" a="1"/>
  <c r="AR1637" i="1" a="1"/>
  <c r="AR1605" i="1" a="1"/>
  <c r="AR1541" i="1" a="1"/>
  <c r="AR1348" i="1" a="1"/>
  <c r="AR1316" i="1" a="1"/>
  <c r="AR1220" i="1" a="1"/>
  <c r="AR1060" i="1" a="1"/>
  <c r="AR996" i="1" a="1"/>
  <c r="AR932" i="1" a="1"/>
  <c r="AR836" i="1" a="1"/>
  <c r="AR2663" i="1" a="1"/>
  <c r="AR2631" i="1" a="1"/>
  <c r="AR2535" i="1" a="1"/>
  <c r="AR2373" i="1" a="1"/>
  <c r="AR2309" i="1" a="1"/>
  <c r="AR2277" i="1" a="1"/>
  <c r="AR2213" i="1" a="1"/>
  <c r="AR2181" i="1" a="1"/>
  <c r="AR2149" i="1" a="1"/>
  <c r="AR2117" i="1" a="1"/>
  <c r="AR2020" i="1" a="1"/>
  <c r="AR1956" i="1" a="1"/>
  <c r="AR1924" i="1" a="1"/>
  <c r="AR1892" i="1" a="1"/>
  <c r="AR1828" i="1" a="1"/>
  <c r="AR1796" i="1" a="1"/>
  <c r="AR1700" i="1" a="1"/>
  <c r="AR1668" i="1" a="1"/>
  <c r="AR1636" i="1" a="1"/>
  <c r="AR1604" i="1" a="1"/>
  <c r="AR1507" i="1" a="1"/>
  <c r="AR1475" i="1" a="1"/>
  <c r="AR1283" i="1" a="1"/>
  <c r="AR1091" i="1" a="1"/>
  <c r="AR963" i="1" a="1"/>
  <c r="AR931" i="1" a="1"/>
  <c r="AR899" i="1" a="1"/>
  <c r="AR867" i="1" a="1"/>
  <c r="AR835" i="1" a="1"/>
  <c r="AR675" i="1" a="1"/>
  <c r="AR515" i="1" a="1"/>
  <c r="AR323" i="1" a="1"/>
  <c r="AR2630" i="1" a="1"/>
  <c r="AR2534" i="1" a="1"/>
  <c r="AR2501" i="1" a="1"/>
  <c r="AR2437" i="1" a="1"/>
  <c r="AR2404" i="1" a="1"/>
  <c r="AR2372" i="1" a="1"/>
  <c r="AR2308" i="1" a="1"/>
  <c r="AR2244" i="1" a="1"/>
  <c r="AR2212" i="1" a="1"/>
  <c r="AR2180" i="1" a="1"/>
  <c r="AR2148" i="1" a="1"/>
  <c r="AR2116" i="1" a="1"/>
  <c r="AR2084" i="1" a="1"/>
  <c r="AR2051" i="1" a="1"/>
  <c r="AR2019" i="1" a="1"/>
  <c r="AR1923" i="1" a="1"/>
  <c r="AR1891" i="1" a="1"/>
  <c r="AR1763" i="1" a="1"/>
  <c r="AR1699" i="1" a="1"/>
  <c r="AR1667" i="1" a="1"/>
  <c r="AR1635" i="1" a="1"/>
  <c r="AR1539" i="1" a="1"/>
  <c r="AR1506" i="1" a="1"/>
  <c r="AR1442" i="1" a="1"/>
  <c r="AR1218" i="1" a="1"/>
  <c r="AR1154" i="1" a="1"/>
  <c r="AR1090" i="1" a="1"/>
  <c r="AR1058" i="1" a="1"/>
  <c r="AR930" i="1" a="1"/>
  <c r="AR898" i="1" a="1"/>
  <c r="AR738" i="1" a="1"/>
  <c r="AR610" i="1" a="1"/>
  <c r="AR514" i="1" a="1"/>
  <c r="AR450" i="1" a="1"/>
  <c r="AR2565" i="1" a="1"/>
  <c r="AR2533" i="1" a="1"/>
  <c r="AR2500" i="1" a="1"/>
  <c r="AR2468" i="1" a="1"/>
  <c r="AR2436" i="1" a="1"/>
  <c r="AR2371" i="1" a="1"/>
  <c r="AR2339" i="1" a="1"/>
  <c r="AR2307" i="1" a="1"/>
  <c r="AR2275" i="1" a="1"/>
  <c r="AR2243" i="1" a="1"/>
  <c r="AR2211" i="1" a="1"/>
  <c r="AR2179" i="1" a="1"/>
  <c r="AR2147" i="1" a="1"/>
  <c r="AR2115" i="1" a="1"/>
  <c r="AR2082" i="1" a="1"/>
  <c r="AR2050" i="1" a="1"/>
  <c r="AR2018" i="1" a="1"/>
  <c r="AR1986" i="1" a="1"/>
  <c r="AR1954" i="1" a="1"/>
  <c r="AR1922" i="1" a="1"/>
  <c r="AR1890" i="1" a="1"/>
  <c r="AR1858" i="1" a="1"/>
  <c r="AR1826" i="1" a="1"/>
  <c r="AR1794" i="1" a="1"/>
  <c r="AR1762" i="1" a="1"/>
  <c r="AR1698" i="1" a="1"/>
  <c r="AR1666" i="1" a="1"/>
  <c r="AR1602" i="1" a="1"/>
  <c r="AR1538" i="1" a="1"/>
  <c r="AR1505" i="1" a="1"/>
  <c r="AR1377" i="1" a="1"/>
  <c r="AR1025" i="1" a="1"/>
  <c r="AR961" i="1" a="1"/>
  <c r="AR865" i="1" a="1"/>
  <c r="AR481" i="1" a="1"/>
  <c r="AR449" i="1" a="1"/>
  <c r="AR225" i="1" a="1"/>
  <c r="AR2660" i="1" a="1"/>
  <c r="AR2628" i="1" a="1"/>
  <c r="AR2435" i="1" a="1"/>
  <c r="AR2402" i="1" a="1"/>
  <c r="AR2370" i="1" a="1"/>
  <c r="AR2338" i="1" a="1"/>
  <c r="AR2274" i="1" a="1"/>
  <c r="AR2178" i="1" a="1"/>
  <c r="AR2146" i="1" a="1"/>
  <c r="AR2081" i="1" a="1"/>
  <c r="AR2017" i="1" a="1"/>
  <c r="AR1985" i="1" a="1"/>
  <c r="AR1953" i="1" a="1"/>
  <c r="AR1857" i="1" a="1"/>
  <c r="AR1825" i="1" a="1"/>
  <c r="AR1697" i="1" a="1"/>
  <c r="AR1601" i="1" a="1"/>
  <c r="AR1537" i="1" a="1"/>
  <c r="AR1376" i="1" a="1"/>
  <c r="AR1344" i="1" a="1"/>
  <c r="AR1312" i="1" a="1"/>
  <c r="AR1248" i="1" a="1"/>
  <c r="AR1056" i="1" a="1"/>
  <c r="AR992" i="1" a="1"/>
  <c r="AR928" i="1" a="1"/>
  <c r="AR864" i="1" a="1"/>
  <c r="AR704" i="1" a="1"/>
  <c r="AR608" i="1" a="1"/>
  <c r="AR544" i="1" a="1"/>
  <c r="AR480" i="1" a="1"/>
  <c r="AR256" i="1" a="1"/>
  <c r="BB848" i="1" a="1"/>
  <c r="BB2001" i="1" a="1"/>
  <c r="BB1877" i="1" a="1"/>
  <c r="BB1101" i="1" a="1"/>
  <c r="BB184" i="1" a="1"/>
  <c r="BB1947" i="1" a="1"/>
  <c r="BB1155" i="1" a="1"/>
  <c r="BB816" i="1" a="1"/>
  <c r="BB1969" i="1" a="1"/>
  <c r="BB1845" i="1" a="1"/>
  <c r="BB1085" i="1" a="1"/>
  <c r="BB933" i="1" a="1"/>
  <c r="BB2585" i="1" a="1"/>
  <c r="BB1184" i="1" a="1"/>
  <c r="BB622" i="1" a="1"/>
  <c r="BB2607" i="1" a="1"/>
  <c r="BB1875" i="1" a="1"/>
  <c r="BB1141" i="1" a="1"/>
  <c r="BB389" i="1" a="1"/>
  <c r="BB2025" i="1" a="1"/>
  <c r="BB1343" i="1" a="1"/>
  <c r="BB428" i="1" a="1"/>
  <c r="BB1886" i="1" a="1"/>
  <c r="BB1264" i="1" a="1"/>
  <c r="BB2066" i="1" a="1"/>
  <c r="BB1958" i="1" a="1"/>
  <c r="BB153" i="1" a="1"/>
  <c r="BB2859" i="1" a="1"/>
  <c r="BB2068" i="1" a="1"/>
  <c r="BB2034" i="1" a="1"/>
  <c r="BB1926" i="1" a="1"/>
  <c r="BB795" i="1" a="1"/>
  <c r="BB2669" i="1" a="1"/>
  <c r="BB1080" i="1" a="1"/>
  <c r="BB724" i="1" a="1"/>
  <c r="BB2776" i="1" a="1"/>
  <c r="BB575" i="1" a="1"/>
  <c r="BB2144" i="1" a="1"/>
  <c r="BB2787" i="1" a="1"/>
  <c r="BB154" i="1" a="1"/>
  <c r="BB2444" i="1" a="1"/>
  <c r="BB1589" i="1" a="1"/>
  <c r="BB676" i="1" a="1"/>
  <c r="BB2728" i="1" a="1"/>
  <c r="BB1374" i="1" a="1"/>
  <c r="BB365" i="1" a="1"/>
  <c r="BB2766" i="1" a="1"/>
  <c r="BB1146" i="1" a="1"/>
  <c r="BB1328" i="1" a="1"/>
  <c r="BB563" i="1" a="1"/>
  <c r="BB1672" i="1" a="1"/>
  <c r="BB957" i="1" a="1"/>
  <c r="BB252" i="1" a="1"/>
  <c r="BB1710" i="1" a="1"/>
  <c r="BB1480" i="1" a="1"/>
  <c r="BB1500" i="1" a="1"/>
  <c r="BB531" i="1" a="1"/>
  <c r="BB1640" i="1" a="1"/>
  <c r="BB1811" i="1" a="1"/>
  <c r="BB489" i="1" a="1"/>
  <c r="BB1836" i="1" a="1"/>
  <c r="BB981" i="1" a="1"/>
  <c r="BB609" i="1" a="1"/>
  <c r="BB2705" i="1" a="1"/>
  <c r="BB2581" i="1" a="1"/>
  <c r="BB1368" i="1" a="1"/>
  <c r="BB133" i="1" a="1"/>
  <c r="BB1769" i="1" a="1"/>
  <c r="BB1087" i="1" a="1"/>
  <c r="BB522" i="1" a="1"/>
  <c r="BB2812" i="1" a="1"/>
  <c r="BB237" i="1" a="1"/>
  <c r="BB2638" i="1" a="1"/>
  <c r="BB2014" i="1" a="1"/>
  <c r="BB354" i="1" a="1"/>
  <c r="BB1879" i="1" a="1"/>
  <c r="BB393" i="1" a="1"/>
  <c r="BB1740" i="1" a="1"/>
  <c r="BB1410" i="1" a="1"/>
  <c r="BB1762" i="1" a="1"/>
  <c r="BB1654" i="1" a="1"/>
  <c r="BB442" i="1" a="1"/>
  <c r="BB2732" i="1" a="1"/>
  <c r="BB1312" i="1" a="1"/>
  <c r="BB290" i="1" a="1"/>
  <c r="BB1815" i="1" a="1"/>
  <c r="BB572" i="1" a="1"/>
  <c r="BB2030" i="1" a="1"/>
  <c r="BB1113" i="1" a="1"/>
  <c r="BB566" i="1" a="1"/>
  <c r="BB1802" i="1" a="1"/>
  <c r="BB1057" i="1" a="1"/>
  <c r="BB2645" i="1" a="1"/>
  <c r="BB2737" i="1" a="1"/>
  <c r="BB2351" i="1" a="1"/>
  <c r="BB279" i="1" a="1"/>
  <c r="BB150" i="1" a="1"/>
  <c r="BB199" i="1" a="1"/>
  <c r="BB996" i="1" a="1"/>
  <c r="BB1843" i="1" a="1"/>
  <c r="BB2246" i="1" a="1"/>
  <c r="BB895" i="1" a="1"/>
  <c r="BB581" i="1" a="1"/>
  <c r="BB1866" i="1" a="1"/>
  <c r="BB2523" i="1" a="1"/>
  <c r="BB1842" i="1" a="1"/>
  <c r="BB1952" i="1" a="1"/>
  <c r="BB2713" i="1" a="1"/>
  <c r="BB1767" i="1" a="1"/>
  <c r="BB2799" i="1" a="1"/>
  <c r="BB549" i="1" a="1"/>
  <c r="BB679" i="1" a="1"/>
  <c r="BB1339" i="1" a="1"/>
  <c r="BB167" i="1" a="1"/>
  <c r="BB2925" i="1" a="1"/>
  <c r="BB1450" i="1" a="1"/>
  <c r="BB1308" i="1" a="1"/>
  <c r="BB157" i="1" a="1"/>
  <c r="BB1099" i="1" a="1"/>
  <c r="BB588" i="1" a="1"/>
  <c r="BB336" i="1" a="1"/>
  <c r="BB2848" i="1" a="1"/>
  <c r="BB2708" i="1" a="1"/>
  <c r="BB982" i="1" a="1"/>
  <c r="BB615" i="1" a="1"/>
  <c r="BB2794" i="1" a="1"/>
  <c r="BB1362" i="1" a="1"/>
  <c r="BB304" i="1" a="1"/>
  <c r="BB2816" i="1" a="1"/>
  <c r="BB2676" i="1" a="1"/>
  <c r="BB966" i="1" a="1"/>
  <c r="BB421" i="1" a="1"/>
  <c r="BB2057" i="1" a="1"/>
  <c r="BB1375" i="1" a="1"/>
  <c r="BB110" i="1" a="1"/>
  <c r="BB2095" i="1" a="1"/>
  <c r="BB1147" i="1" a="1"/>
  <c r="BB1581" i="1" a="1"/>
  <c r="BB820" i="1" a="1"/>
  <c r="BB2872" i="1" a="1"/>
  <c r="BB1518" i="1" a="1"/>
  <c r="BB859" i="1" a="1"/>
  <c r="BB2733" i="1" a="1"/>
  <c r="BB817" i="1" a="1"/>
  <c r="BB2913" i="1" a="1"/>
  <c r="BB2789" i="1" a="1"/>
  <c r="BB584" i="1" a="1"/>
  <c r="BB2347" i="1" a="1"/>
  <c r="BB785" i="1" a="1"/>
  <c r="BB2881" i="1" a="1"/>
  <c r="BB2757" i="1" a="1"/>
  <c r="BB283" i="1" a="1"/>
  <c r="BB2157" i="1" a="1"/>
  <c r="BB950" i="1" a="1"/>
  <c r="BB212" i="1" a="1"/>
  <c r="BB2264" i="1" a="1"/>
  <c r="BB63" i="1" a="1"/>
  <c r="BB1632" i="1" a="1"/>
  <c r="BB2275" i="1" a="1"/>
  <c r="BB585" i="1" a="1"/>
  <c r="BB1932" i="1" a="1"/>
  <c r="BB1077" i="1" a="1"/>
  <c r="BB164" i="1" a="1"/>
  <c r="BB2216" i="1" a="1"/>
  <c r="BB1501" i="1" a="1"/>
  <c r="BB796" i="1" a="1"/>
  <c r="BB2254" i="1" a="1"/>
  <c r="BB1337" i="1" a="1"/>
  <c r="BB1190" i="1" a="1"/>
  <c r="BB51" i="1" a="1"/>
  <c r="BB2519" i="1" a="1"/>
  <c r="BB1148" i="1" a="1"/>
  <c r="BB683" i="1" a="1"/>
  <c r="BB2557" i="1" a="1"/>
  <c r="BB968" i="1" a="1"/>
  <c r="BB1028" i="1" a="1"/>
  <c r="BB19" i="1" a="1"/>
  <c r="BB2487" i="1" a="1"/>
  <c r="BB1116" i="1" a="1"/>
  <c r="BB920" i="1" a="1"/>
  <c r="BB2683" i="1" a="1"/>
  <c r="BB1156" i="1" a="1"/>
  <c r="BB97" i="1" a="1"/>
  <c r="BB2193" i="1" a="1"/>
  <c r="BB2069" i="1" a="1"/>
  <c r="BB1214" i="1" a="1"/>
  <c r="BB564" i="1" a="1"/>
  <c r="BB2616" i="1" a="1"/>
  <c r="BB1262" i="1" a="1"/>
  <c r="BB10" i="1" a="1"/>
  <c r="BB2300" i="1" a="1"/>
  <c r="BB668" i="1" a="1"/>
  <c r="BB2126" i="1" a="1"/>
  <c r="BB1625" i="1" a="1"/>
  <c r="BB2818" i="1" a="1"/>
  <c r="BB2710" i="1" a="1"/>
  <c r="BB824" i="1" a="1"/>
  <c r="BB2587" i="1" a="1"/>
  <c r="BB513" i="1" a="1"/>
  <c r="BB2609" i="1" a="1"/>
  <c r="BB2485" i="1" a="1"/>
  <c r="BB873" i="1" a="1"/>
  <c r="BB2220" i="1" a="1"/>
  <c r="BB1698" i="1" a="1"/>
  <c r="BB2754" i="1" a="1"/>
  <c r="BB2646" i="1" a="1"/>
  <c r="BB60" i="1" a="1"/>
  <c r="BB2877" i="1" a="1"/>
  <c r="BB1288" i="1" a="1"/>
  <c r="BB54" i="1" a="1"/>
  <c r="BB2649" i="1" a="1"/>
  <c r="BB1248" i="1" a="1"/>
  <c r="BB1071" i="1" a="1"/>
  <c r="BB641" i="1" a="1"/>
  <c r="BB1403" i="1" a="1"/>
  <c r="BB2458" i="1" a="1"/>
  <c r="BB2745" i="1" a="1"/>
  <c r="BB400" i="1" a="1"/>
  <c r="BB2791" i="1" a="1"/>
  <c r="BB797" i="1" a="1"/>
  <c r="BB425" i="1" a="1"/>
  <c r="BB270" i="1" a="1"/>
  <c r="BB2400" i="1" a="1"/>
  <c r="BB2279" i="1" a="1"/>
  <c r="BB1238" i="1" a="1"/>
  <c r="BB383" i="1" a="1"/>
  <c r="BB1743" i="1" a="1"/>
  <c r="BB1888" i="1" a="1"/>
  <c r="BB242" i="1" a="1"/>
  <c r="BB344" i="1" a="1"/>
  <c r="BB2552" i="1" a="1"/>
  <c r="BB2735" i="1" a="1"/>
  <c r="BB1364" i="1" a="1"/>
  <c r="BB620" i="1" a="1"/>
  <c r="BB1673" i="1" a="1"/>
  <c r="BB2346" i="1" a="1"/>
  <c r="BB2086" i="1" a="1"/>
  <c r="BB108" i="1" a="1"/>
  <c r="BB669" i="1" a="1"/>
  <c r="BB1682" i="1" a="1"/>
  <c r="BB899" i="1" a="1"/>
  <c r="BB86" i="1" a="1"/>
  <c r="BB2046" i="1" a="1"/>
  <c r="BB767" i="1" a="1"/>
  <c r="BB2336" i="1" a="1"/>
  <c r="BB2180" i="1" a="1"/>
  <c r="BB1250" i="1" a="1"/>
  <c r="BB103" i="1" a="1"/>
  <c r="BB2282" i="1" a="1"/>
  <c r="BB1553" i="1" a="1"/>
  <c r="BB735" i="1" a="1"/>
  <c r="BB2304" i="1" a="1"/>
  <c r="BB2148" i="1" a="1"/>
  <c r="BB1088" i="1" a="1"/>
  <c r="BB852" i="1" a="1"/>
  <c r="BB2904" i="1" a="1"/>
  <c r="BB1550" i="1" a="1"/>
  <c r="BB541" i="1" a="1"/>
  <c r="BB2942" i="1" a="1"/>
  <c r="BB1322" i="1" a="1"/>
  <c r="BB1462" i="1" a="1"/>
  <c r="BB308" i="1" a="1"/>
  <c r="BB2360" i="1" a="1"/>
  <c r="BB1006" i="1" a="1"/>
  <c r="BB347" i="1" a="1"/>
  <c r="BB2221" i="1" a="1"/>
  <c r="BB305" i="1" a="1"/>
  <c r="BB2401" i="1" a="1"/>
  <c r="BB2277" i="1" a="1"/>
  <c r="BB72" i="1" a="1"/>
  <c r="BB1835" i="1" a="1"/>
  <c r="BB273" i="1" a="1"/>
  <c r="BB2369" i="1" a="1"/>
  <c r="BB2245" i="1" a="1"/>
  <c r="BB714" i="1" a="1"/>
  <c r="BB1645" i="1" a="1"/>
  <c r="BB206" i="1" a="1"/>
  <c r="BB643" i="1" a="1"/>
  <c r="BB1752" i="1" a="1"/>
  <c r="BB494" i="1" a="1"/>
  <c r="BB2479" i="1" a="1"/>
  <c r="BB1531" i="1" a="1"/>
  <c r="BB73" i="1" a="1"/>
  <c r="BB2779" i="1" a="1"/>
  <c r="BB1252" i="1" a="1"/>
  <c r="BB595" i="1" a="1"/>
  <c r="BB1704" i="1" a="1"/>
  <c r="BB989" i="1" a="1"/>
  <c r="BB284" i="1" a="1"/>
  <c r="BB1742" i="1" a="1"/>
  <c r="BB1512" i="1" a="1"/>
  <c r="BB972" i="1" a="1"/>
  <c r="BB482" i="1" a="1"/>
  <c r="BB2007" i="1" a="1"/>
  <c r="BB1546" i="1" a="1"/>
  <c r="BB171" i="1" a="1"/>
  <c r="BB2045" i="1" a="1"/>
  <c r="BB1143" i="1" a="1"/>
  <c r="BB1503" i="1" a="1"/>
  <c r="BB450" i="1" a="1"/>
  <c r="BB1975" i="1" a="1"/>
  <c r="BB2549" i="1" a="1"/>
  <c r="BB408" i="1" a="1"/>
  <c r="BB2171" i="1" a="1"/>
  <c r="BB1379" i="1" a="1"/>
  <c r="BB528" i="1" a="1"/>
  <c r="BB1681" i="1" a="1"/>
  <c r="BB2900" i="1" a="1"/>
  <c r="BB1572" i="1" a="1"/>
  <c r="BB52" i="1" a="1"/>
  <c r="BB2104" i="1" a="1"/>
  <c r="BB1389" i="1" a="1"/>
  <c r="BB441" i="1" a="1"/>
  <c r="BB1788" i="1" a="1"/>
  <c r="BB156" i="1" a="1"/>
  <c r="BB1614" i="1" a="1"/>
  <c r="BB1418" i="1" a="1"/>
  <c r="BB2306" i="1" a="1"/>
  <c r="BB2198" i="1" a="1"/>
  <c r="BB312" i="1" a="1"/>
  <c r="BB2075" i="1" a="1"/>
  <c r="BB944" i="1" a="1"/>
  <c r="BB2097" i="1" a="1"/>
  <c r="BB1973" i="1" a="1"/>
  <c r="BB361" i="1" a="1"/>
  <c r="BB1708" i="1" a="1"/>
  <c r="BB2421" i="1" a="1"/>
  <c r="BB2242" i="1" a="1"/>
  <c r="BB2134" i="1" a="1"/>
  <c r="BB491" i="1" a="1"/>
  <c r="BB2365" i="1" a="1"/>
  <c r="BB1463" i="1" a="1"/>
  <c r="BB485" i="1" a="1"/>
  <c r="BB2121" i="1" a="1"/>
  <c r="BB1439" i="1" a="1"/>
  <c r="BB9" i="1" a="1"/>
  <c r="BB1188" i="1" a="1"/>
  <c r="BB1031" i="1" a="1"/>
  <c r="BB1440" i="1" a="1"/>
  <c r="BB366" i="1" a="1"/>
  <c r="BB2866" i="1" a="1"/>
  <c r="BB1392" i="1" a="1"/>
  <c r="BB937" i="1" a="1"/>
  <c r="BB464" i="1" a="1"/>
  <c r="BB2767" i="1" a="1"/>
  <c r="BB2378" i="1" a="1"/>
  <c r="BB1676" i="1" a="1"/>
  <c r="BB1420" i="1" a="1"/>
  <c r="BB2313" i="1" a="1"/>
  <c r="BB710" i="1" a="1"/>
  <c r="BB2255" i="1" a="1"/>
  <c r="BB760" i="1" a="1"/>
  <c r="BB198" i="1" a="1"/>
  <c r="BB2619" i="1" a="1"/>
  <c r="BB1705" i="1" a="1"/>
  <c r="BB118" i="1" a="1"/>
  <c r="BB2531" i="1" a="1"/>
  <c r="BB1144" i="1" a="1"/>
  <c r="BB2265" i="1" a="1"/>
  <c r="BB2590" i="1" a="1"/>
  <c r="BB2137" i="1" a="1"/>
  <c r="BB2078" i="1" a="1"/>
  <c r="BB1161" i="1" a="1"/>
  <c r="BB238" i="1" a="1"/>
  <c r="BB2194" i="1" a="1"/>
  <c r="BB419" i="1" a="1"/>
  <c r="BB598" i="1" a="1"/>
  <c r="BB2558" i="1" a="1"/>
  <c r="BB2405" i="1" a="1"/>
  <c r="BB387" i="1" a="1"/>
  <c r="BB255" i="1" a="1"/>
  <c r="BB1824" i="1" a="1"/>
  <c r="BB2467" i="1" a="1"/>
  <c r="BB1295" i="1" a="1"/>
  <c r="BB534" i="1" a="1"/>
  <c r="BB1770" i="1" a="1"/>
  <c r="BB1025" i="1" a="1"/>
  <c r="BB223" i="1" a="1"/>
  <c r="BB1792" i="1" a="1"/>
  <c r="BB2435" i="1" a="1"/>
  <c r="BB1523" i="1" a="1"/>
  <c r="BB340" i="1" a="1"/>
  <c r="BB2392" i="1" a="1"/>
  <c r="BB1038" i="1" a="1"/>
  <c r="BB29" i="1" a="1"/>
  <c r="BB2430" i="1" a="1"/>
  <c r="BB1513" i="1" a="1"/>
  <c r="BB1565" i="1" a="1"/>
  <c r="BB739" i="1" a="1"/>
  <c r="BB1848" i="1" a="1"/>
  <c r="BB1133" i="1" a="1"/>
  <c r="BB778" i="1" a="1"/>
  <c r="BB1709" i="1" a="1"/>
  <c r="BB736" i="1" a="1"/>
  <c r="BB1889" i="1" a="1"/>
  <c r="BB1765" i="1" a="1"/>
  <c r="BB503" i="1" a="1"/>
  <c r="BB2682" i="1" a="1"/>
  <c r="BB704" i="1" a="1"/>
  <c r="BB1857" i="1" a="1"/>
  <c r="BB1733" i="1" a="1"/>
  <c r="BB202" i="1" a="1"/>
  <c r="BB2492" i="1" a="1"/>
  <c r="BB151" i="1" a="1"/>
  <c r="BB131" i="1" a="1"/>
  <c r="BB2599" i="1" a="1"/>
  <c r="BB925" i="1" a="1"/>
  <c r="BB1967" i="1" a="1"/>
  <c r="BB1019" i="1" a="1"/>
  <c r="BB504" i="1" a="1"/>
  <c r="BB2267" i="1" a="1"/>
  <c r="BB394" i="1" a="1"/>
  <c r="BB83" i="1" a="1"/>
  <c r="BB2551" i="1" a="1"/>
  <c r="BB1180" i="1" a="1"/>
  <c r="BB715" i="1" a="1"/>
  <c r="BB2589" i="1" a="1"/>
  <c r="BB1000" i="1" a="1"/>
  <c r="BB1487" i="1" a="1"/>
  <c r="BB2946" i="1" a="1"/>
  <c r="BB2838" i="1" a="1"/>
  <c r="BB1400" i="1" a="1"/>
  <c r="BB602" i="1" a="1"/>
  <c r="BB2892" i="1" a="1"/>
  <c r="BB1350" i="1" a="1"/>
  <c r="BB1105" i="1" a="1"/>
  <c r="BB2914" i="1" a="1"/>
  <c r="BB2806" i="1" a="1"/>
  <c r="BB1583" i="1" a="1"/>
  <c r="BB839" i="1" a="1"/>
  <c r="BB1659" i="1" a="1"/>
  <c r="BB1586" i="1" a="1"/>
  <c r="BB16" i="1" a="1"/>
  <c r="BB2528" i="1" a="1"/>
  <c r="BB2372" i="1" a="1"/>
  <c r="BB1198" i="1" a="1"/>
  <c r="BB483" i="1" a="1"/>
  <c r="BB1592" i="1" a="1"/>
  <c r="BB1580" i="1" a="1"/>
  <c r="BB872" i="1" a="1"/>
  <c r="BB2635" i="1" a="1"/>
  <c r="BB587" i="1" a="1"/>
  <c r="BB2461" i="1" a="1"/>
  <c r="BB1455" i="1" a="1"/>
  <c r="BB1794" i="1" a="1"/>
  <c r="BB1686" i="1" a="1"/>
  <c r="BB743" i="1" a="1"/>
  <c r="BB2922" i="1" a="1"/>
  <c r="BB432" i="1" a="1"/>
  <c r="BB2944" i="1" a="1"/>
  <c r="BB2804" i="1" a="1"/>
  <c r="BB792" i="1" a="1"/>
  <c r="BB2555" i="1" a="1"/>
  <c r="BB1436" i="1" a="1"/>
  <c r="BB1730" i="1" a="1"/>
  <c r="BB1622" i="1" a="1"/>
  <c r="BB922" i="1" a="1"/>
  <c r="BB1853" i="1" a="1"/>
  <c r="BB951" i="1" a="1"/>
  <c r="BB916" i="1" a="1"/>
  <c r="BB1609" i="1" a="1"/>
  <c r="BB1652" i="1" a="1"/>
  <c r="BB2769" i="1" a="1"/>
  <c r="BB2613" i="1" a="1"/>
  <c r="BB2758" i="1" a="1"/>
  <c r="BB2284" i="1" a="1"/>
  <c r="BB782" i="1" a="1"/>
  <c r="BB2035" i="1" a="1"/>
  <c r="BB2912" i="1" a="1"/>
  <c r="BB323" i="1" a="1"/>
  <c r="BB677" i="1" a="1"/>
  <c r="BB2354" i="1" a="1"/>
  <c r="BB2217" i="1" a="1"/>
  <c r="BB718" i="1" a="1"/>
  <c r="BB856" i="1" a="1"/>
  <c r="BB701" i="1" a="1"/>
  <c r="BB319" i="1" a="1"/>
  <c r="BB2033" i="1" a="1"/>
  <c r="BB2107" i="1" a="1"/>
  <c r="BB970" i="1" a="1"/>
  <c r="BB2858" i="1" a="1"/>
  <c r="BB931" i="1" a="1"/>
  <c r="BB37" i="1" a="1"/>
  <c r="BB1447" i="1" a="1"/>
  <c r="BB1136" i="1" a="1"/>
  <c r="BB1336" i="1" a="1"/>
  <c r="BB1711" i="1" a="1"/>
  <c r="BB2917" i="1" a="1"/>
  <c r="BB2008" i="1" a="1"/>
  <c r="BB433" i="1" a="1"/>
  <c r="BB2855" i="1" a="1"/>
  <c r="BB686" i="1" a="1"/>
  <c r="BB2671" i="1" a="1"/>
  <c r="BB1939" i="1" a="1"/>
  <c r="BB1604" i="1" a="1"/>
  <c r="BB22" i="1" a="1"/>
  <c r="BB2617" i="1" a="1"/>
  <c r="BB1216" i="1" a="1"/>
  <c r="BB654" i="1" a="1"/>
  <c r="BB2639" i="1" a="1"/>
  <c r="BB1907" i="1" a="1"/>
  <c r="BB1072" i="1" a="1"/>
  <c r="BB771" i="1" a="1"/>
  <c r="BB1880" i="1" a="1"/>
  <c r="BB1165" i="1" a="1"/>
  <c r="BB460" i="1" a="1"/>
  <c r="BB1918" i="1" a="1"/>
  <c r="BB1001" i="1" a="1"/>
  <c r="BB1202" i="1" a="1"/>
  <c r="BB227" i="1" a="1"/>
  <c r="BB2695" i="1" a="1"/>
  <c r="BB1324" i="1" a="1"/>
  <c r="BB266" i="1" a="1"/>
  <c r="BB2556" i="1" a="1"/>
  <c r="BB224" i="1" a="1"/>
  <c r="BB2736" i="1" a="1"/>
  <c r="BB2596" i="1" a="1"/>
  <c r="BB934" i="1" a="1"/>
  <c r="BB2170" i="1" a="1"/>
  <c r="BB192" i="1" a="1"/>
  <c r="BB2704" i="1" a="1"/>
  <c r="BB2564" i="1" a="1"/>
  <c r="BB633" i="1" a="1"/>
  <c r="BB1980" i="1" a="1"/>
  <c r="BB2368" i="1" a="1"/>
  <c r="BB562" i="1" a="1"/>
  <c r="BB2087" i="1" a="1"/>
  <c r="BB413" i="1" a="1"/>
  <c r="BB2814" i="1" a="1"/>
  <c r="BB1194" i="1" a="1"/>
  <c r="BB935" i="1" a="1"/>
  <c r="BB1755" i="1" a="1"/>
  <c r="BB770" i="1" a="1"/>
  <c r="BB514" i="1" a="1"/>
  <c r="BB2039" i="1" a="1"/>
  <c r="BB1371" i="1" a="1"/>
  <c r="BB203" i="1" a="1"/>
  <c r="BB2077" i="1" a="1"/>
  <c r="BB1175" i="1" a="1"/>
  <c r="BB1508" i="1" a="1"/>
  <c r="BB2434" i="1" a="1"/>
  <c r="BB2326" i="1" a="1"/>
  <c r="BB1445" i="1" a="1"/>
  <c r="BB90" i="1" a="1"/>
  <c r="BB2380" i="1" a="1"/>
  <c r="BB1525" i="1" a="1"/>
  <c r="BB1150" i="1" a="1"/>
  <c r="BB2402" i="1" a="1"/>
  <c r="BB2294" i="1" a="1"/>
  <c r="BB1716" i="1" a="1"/>
  <c r="BB327" i="1" a="1"/>
  <c r="BB2506" i="1" a="1"/>
  <c r="BB1074" i="1" a="1"/>
  <c r="BB447" i="1" a="1"/>
  <c r="BB2016" i="1" a="1"/>
  <c r="BB2659" i="1" a="1"/>
  <c r="BB1381" i="1" a="1"/>
  <c r="BB914" i="1" a="1"/>
  <c r="BB2439" i="1" a="1"/>
  <c r="BB1068" i="1" a="1"/>
  <c r="BB360" i="1" a="1"/>
  <c r="BB2123" i="1" a="1"/>
  <c r="BB75" i="1" a="1"/>
  <c r="BB1949" i="1" a="1"/>
  <c r="BB545" i="1" a="1"/>
  <c r="BB2641" i="1" a="1"/>
  <c r="BB2517" i="1" a="1"/>
  <c r="BB231" i="1" a="1"/>
  <c r="BB2410" i="1" a="1"/>
  <c r="BB863" i="1" a="1"/>
  <c r="BB2432" i="1" a="1"/>
  <c r="BB2276" i="1" a="1"/>
  <c r="BB280" i="1" a="1"/>
  <c r="BB2043" i="1" a="1"/>
  <c r="BB481" i="1" a="1"/>
  <c r="BB2577" i="1" a="1"/>
  <c r="BB2453" i="1" a="1"/>
  <c r="BB410" i="1" a="1"/>
  <c r="BB2700" i="1" a="1"/>
  <c r="BB1158" i="1" a="1"/>
  <c r="BB404" i="1" a="1"/>
  <c r="BB2456" i="1" a="1"/>
  <c r="BB1102" i="1" a="1"/>
  <c r="BB1557" i="1" a="1"/>
  <c r="BB2841" i="1" a="1"/>
  <c r="BB2836" i="1" a="1"/>
  <c r="BB2772" i="1" a="1"/>
  <c r="BB1578" i="1" a="1"/>
  <c r="BB1946" i="1" a="1"/>
  <c r="BB2464" i="1" a="1"/>
  <c r="BB1307" i="1" a="1"/>
  <c r="BB831" i="1" a="1"/>
  <c r="BB754" i="1" a="1"/>
  <c r="BB959" i="1" a="1"/>
  <c r="BB2595" i="1" a="1"/>
  <c r="BB2011" i="1" a="1"/>
  <c r="BB500" i="1" a="1"/>
  <c r="BB2185" i="1" a="1"/>
  <c r="BB2003" i="1" a="1"/>
  <c r="BB2598" i="1" a="1"/>
  <c r="BB302" i="1" a="1"/>
  <c r="BB2223" i="1" a="1"/>
  <c r="BB2520" i="1" a="1"/>
  <c r="BB1834" i="1" a="1"/>
  <c r="BB2413" i="1" a="1"/>
  <c r="BB2529" i="1" a="1"/>
  <c r="BB517" i="1" a="1"/>
  <c r="BB1893" i="1" a="1"/>
  <c r="BB174" i="1" a="1"/>
  <c r="BB2159" i="1" a="1"/>
  <c r="BB1211" i="1" a="1"/>
  <c r="BB1027" i="1" a="1"/>
  <c r="BB453" i="1" a="1"/>
  <c r="BB2089" i="1" a="1"/>
  <c r="BB1407" i="1" a="1"/>
  <c r="BB142" i="1" a="1"/>
  <c r="BB2127" i="1" a="1"/>
  <c r="BB1179" i="1" a="1"/>
  <c r="BB1284" i="1" a="1"/>
  <c r="BB259" i="1" a="1"/>
  <c r="BB2727" i="1" a="1"/>
  <c r="BB1356" i="1" a="1"/>
  <c r="BB891" i="1" a="1"/>
  <c r="BB2765" i="1" a="1"/>
  <c r="BB1176" i="1" a="1"/>
  <c r="BB1247" i="1" a="1"/>
  <c r="BB658" i="1" a="1"/>
  <c r="BB2183" i="1" a="1"/>
  <c r="BB1781" i="1" a="1"/>
  <c r="BB697" i="1" a="1"/>
  <c r="BB2044" i="1" a="1"/>
  <c r="BB655" i="1" a="1"/>
  <c r="BB2224" i="1" a="1"/>
  <c r="BB2867" i="1" a="1"/>
  <c r="BB422" i="1" a="1"/>
  <c r="BB1658" i="1" a="1"/>
  <c r="BB623" i="1" a="1"/>
  <c r="BB2192" i="1" a="1"/>
  <c r="BB2835" i="1" a="1"/>
  <c r="BB121" i="1" a="1"/>
  <c r="BB2827" i="1" a="1"/>
  <c r="BB2330" i="1" a="1"/>
  <c r="BB50" i="1" a="1"/>
  <c r="BB2918" i="1" a="1"/>
  <c r="BB844" i="1" a="1"/>
  <c r="BB2302" i="1" a="1"/>
  <c r="BB1385" i="1" a="1"/>
  <c r="BB423" i="1" a="1"/>
  <c r="BB2602" i="1" a="1"/>
  <c r="BB2349" i="1" a="1"/>
  <c r="BB2" i="1" a="1"/>
  <c r="BB2870" i="1" a="1"/>
  <c r="BB1225" i="1" a="1"/>
  <c r="BB634" i="1" a="1"/>
  <c r="BB2924" i="1" a="1"/>
  <c r="BB1382" i="1" a="1"/>
  <c r="BB1261" i="1" a="1"/>
  <c r="BB1922" i="1" a="1"/>
  <c r="BB1814" i="1" a="1"/>
  <c r="BB1538" i="1" a="1"/>
  <c r="BB521" i="1" a="1"/>
  <c r="BB1868" i="1" a="1"/>
  <c r="BB1013" i="1" a="1"/>
  <c r="BB1426" i="1" a="1"/>
  <c r="BB1890" i="1" a="1"/>
  <c r="BB1782" i="1" a="1"/>
  <c r="BB1357" i="1" a="1"/>
  <c r="BB758" i="1" a="1"/>
  <c r="BB1994" i="1" a="1"/>
  <c r="BB1249" i="1" a="1"/>
  <c r="BB878" i="1" a="1"/>
  <c r="BB2863" i="1" a="1"/>
  <c r="BB2147" i="1" a="1"/>
  <c r="BB1519" i="1" a="1"/>
  <c r="BB402" i="1" a="1"/>
  <c r="BB1927" i="1" a="1"/>
  <c r="BB2037" i="1" a="1"/>
  <c r="BB791" i="1" a="1"/>
  <c r="BB1611" i="1" a="1"/>
  <c r="BB506" i="1" a="1"/>
  <c r="BB2796" i="1" a="1"/>
  <c r="BB33" i="1" a="1"/>
  <c r="BB2129" i="1" a="1"/>
  <c r="BB2005" i="1" a="1"/>
  <c r="BB662" i="1" a="1"/>
  <c r="BB1898" i="1" a="1"/>
  <c r="BB351" i="1" a="1"/>
  <c r="BB1920" i="1" a="1"/>
  <c r="BB2563" i="1" a="1"/>
  <c r="BB711" i="1" a="1"/>
  <c r="BB2890" i="1" a="1"/>
  <c r="BB912" i="1" a="1"/>
  <c r="BB2065" i="1" a="1"/>
  <c r="BB1941" i="1" a="1"/>
  <c r="BB841" i="1" a="1"/>
  <c r="BB2188" i="1" a="1"/>
  <c r="BB1333" i="1" a="1"/>
  <c r="BB835" i="1" a="1"/>
  <c r="BB1944" i="1" a="1"/>
  <c r="BB1229" i="1" a="1"/>
  <c r="BB673" i="1" a="1"/>
  <c r="BB246" i="1" a="1"/>
  <c r="BB1617" i="1" a="1"/>
  <c r="BB329" i="1" a="1"/>
  <c r="BB1839" i="1" a="1"/>
  <c r="BB1315" i="1" a="1"/>
  <c r="BB1772" i="1" a="1"/>
  <c r="BB2308" i="1" a="1"/>
  <c r="BB630" i="1" a="1"/>
  <c r="BB2244" i="1" a="1"/>
  <c r="BB2371" i="1" a="1"/>
  <c r="BB1734" i="1" a="1"/>
  <c r="BB69" i="1" a="1"/>
  <c r="BB1482" i="1" a="1"/>
  <c r="BB248" i="1" a="1"/>
  <c r="BB814" i="1" a="1"/>
  <c r="BB189" i="1" a="1"/>
  <c r="BB750" i="1" a="1"/>
  <c r="BB2706" i="1" a="1"/>
  <c r="BB2287" i="1" a="1"/>
  <c r="BB1275" i="1" a="1"/>
  <c r="BB468" i="1" a="1"/>
  <c r="BB945" i="1" a="1"/>
  <c r="BB1511" i="1" a="1"/>
  <c r="BB2681" i="1" a="1"/>
  <c r="BB1129" i="1" a="1"/>
  <c r="BB2017" i="1" a="1"/>
  <c r="BB605" i="1" a="1"/>
  <c r="BB1647" i="1" a="1"/>
  <c r="BB1386" i="1" a="1"/>
  <c r="BB1260" i="1" a="1"/>
  <c r="BB884" i="1" a="1"/>
  <c r="BB2936" i="1" a="1"/>
  <c r="BB1582" i="1" a="1"/>
  <c r="BB573" i="1" a="1"/>
  <c r="BB1615" i="1" a="1"/>
  <c r="BB1354" i="1" a="1"/>
  <c r="BB1037" i="1" a="1"/>
  <c r="BB690" i="1" a="1"/>
  <c r="BB2215" i="1" a="1"/>
  <c r="BB2883" i="1" a="1"/>
  <c r="BB379" i="1" a="1"/>
  <c r="BB2253" i="1" a="1"/>
  <c r="BB1351" i="1" a="1"/>
  <c r="BB1093" i="1" a="1"/>
  <c r="BB146" i="1" a="1"/>
  <c r="BB1671" i="1" a="1"/>
  <c r="BB1075" i="1" a="1"/>
  <c r="BB185" i="1" a="1"/>
  <c r="BB2891" i="1" a="1"/>
  <c r="BB143" i="1" a="1"/>
  <c r="BB1712" i="1" a="1"/>
  <c r="BB2355" i="1" a="1"/>
  <c r="BB853" i="1" a="1"/>
  <c r="BB2489" i="1" a="1"/>
  <c r="BB111" i="1" a="1"/>
  <c r="BB1680" i="1" a="1"/>
  <c r="BB2323" i="1" a="1"/>
  <c r="BB552" i="1" a="1"/>
  <c r="BB2315" i="1" a="1"/>
  <c r="BB2499" i="1" a="1"/>
  <c r="BB2514" i="1" a="1"/>
  <c r="BB2406" i="1" a="1"/>
  <c r="BB332" i="1" a="1"/>
  <c r="BB1790" i="1" a="1"/>
  <c r="BB1560" i="1" a="1"/>
  <c r="BB854" i="1" a="1"/>
  <c r="BB2090" i="1" a="1"/>
  <c r="BB2472" i="1" a="1"/>
  <c r="BB2466" i="1" a="1"/>
  <c r="BB2358" i="1" a="1"/>
  <c r="BB1270" i="1" a="1"/>
  <c r="BB122" i="1" a="1"/>
  <c r="BB2412" i="1" a="1"/>
  <c r="BB2715" i="1" a="1"/>
  <c r="BB1458" i="1" a="1"/>
  <c r="BB93" i="1" a="1"/>
  <c r="BB2494" i="1" a="1"/>
  <c r="BB1577" i="1" a="1"/>
  <c r="BB1218" i="1" a="1"/>
  <c r="BB372" i="1" a="1"/>
  <c r="BB2424" i="1" a="1"/>
  <c r="BB1070" i="1" a="1"/>
  <c r="BB61" i="1" a="1"/>
  <c r="BB2462" i="1" a="1"/>
  <c r="BB1545" i="1" a="1"/>
  <c r="BB1361" i="1" a="1"/>
  <c r="BB178" i="1" a="1"/>
  <c r="BB1703" i="1" a="1"/>
  <c r="BB1319" i="1" a="1"/>
  <c r="BB810" i="1" a="1"/>
  <c r="BB1741" i="1" a="1"/>
  <c r="BB1558" i="1" a="1"/>
  <c r="BB1533" i="1" a="1"/>
  <c r="BB2610" i="1" a="1"/>
  <c r="BB2502" i="1" a="1"/>
  <c r="BB1571" i="1" a="1"/>
  <c r="BB616" i="1" a="1"/>
  <c r="BB2379" i="1" a="1"/>
  <c r="BB574" i="1" a="1"/>
  <c r="BB2559" i="1" a="1"/>
  <c r="BB1128" i="1" a="1"/>
  <c r="BB341" i="1" a="1"/>
  <c r="BB1977" i="1" a="1"/>
  <c r="BB542" i="1" a="1"/>
  <c r="BB2527" i="1" a="1"/>
  <c r="BB1579" i="1" a="1"/>
  <c r="BB40" i="1" a="1"/>
  <c r="BB1803" i="1" a="1"/>
  <c r="BB1073" i="1" a="1"/>
  <c r="BB2002" i="1" a="1"/>
  <c r="BB1894" i="1" a="1"/>
  <c r="BB763" i="1" a="1"/>
  <c r="BB2637" i="1" a="1"/>
  <c r="BB1048" i="1" a="1"/>
  <c r="BB342" i="1" a="1"/>
  <c r="BB2937" i="1" a="1"/>
  <c r="BB1097" i="1" a="1"/>
  <c r="BB1954" i="1" a="1"/>
  <c r="BB1846" i="1" a="1"/>
  <c r="BB1026" i="1" a="1"/>
  <c r="BB553" i="1" a="1"/>
  <c r="BB1900" i="1" a="1"/>
  <c r="BB1045" i="1" a="1"/>
  <c r="BB161" i="1" a="1"/>
  <c r="BB2257" i="1" a="1"/>
  <c r="BB2133" i="1" a="1"/>
  <c r="BB2099" i="1" a="1"/>
  <c r="BB440" i="1" a="1"/>
  <c r="BB2203" i="1" a="1"/>
  <c r="BB1411" i="1" a="1"/>
  <c r="BB129" i="1" a="1"/>
  <c r="BB2225" i="1" a="1"/>
  <c r="BB2101" i="1" a="1"/>
  <c r="BB1169" i="1" a="1"/>
  <c r="BB1524" i="1" a="1"/>
  <c r="BB524" i="1" a="1"/>
  <c r="BB1982" i="1" a="1"/>
  <c r="BB1065" i="1" a="1"/>
  <c r="BB1393" i="1" a="1"/>
  <c r="BB803" i="1" a="1"/>
  <c r="BB1912" i="1" a="1"/>
  <c r="BB1197" i="1" a="1"/>
  <c r="BB492" i="1" a="1"/>
  <c r="BB1950" i="1" a="1"/>
  <c r="BB1033" i="1" a="1"/>
  <c r="BB963" i="1" a="1"/>
  <c r="BB2642" i="1" a="1"/>
  <c r="BB2534" i="1" a="1"/>
  <c r="BB1457" i="1" a="1"/>
  <c r="BB298" i="1" a="1"/>
  <c r="BB2588" i="1" a="1"/>
  <c r="BB1046" i="1" a="1"/>
  <c r="BB1215" i="1" a="1"/>
  <c r="BB2098" i="1" a="1"/>
  <c r="BB1990" i="1" a="1"/>
  <c r="BB1486" i="1" a="1"/>
  <c r="BB104" i="1" a="1"/>
  <c r="BB1867" i="1" a="1"/>
  <c r="BB62" i="1" a="1"/>
  <c r="BB2047" i="1" a="1"/>
  <c r="BB799" i="1" a="1"/>
  <c r="BB772" i="1" a="1"/>
  <c r="BB2824" i="1" a="1"/>
  <c r="BB30" i="1" a="1"/>
  <c r="BB2015" i="1" a="1"/>
  <c r="BB1067" i="1" a="1"/>
  <c r="BB471" i="1" a="1"/>
  <c r="BB2650" i="1" a="1"/>
  <c r="BB753" i="1" a="1"/>
  <c r="BB2849" i="1" a="1"/>
  <c r="BB2725" i="1" a="1"/>
  <c r="BB251" i="1" a="1"/>
  <c r="BB2125" i="1" a="1"/>
  <c r="BB1223" i="1" a="1"/>
  <c r="BB773" i="1" a="1"/>
  <c r="BB2409" i="1" a="1"/>
  <c r="BB705" i="1" a="1"/>
  <c r="BB2801" i="1" a="1"/>
  <c r="BB2677" i="1" a="1"/>
  <c r="BB1246" i="1" a="1"/>
  <c r="BB41" i="1" a="1"/>
  <c r="BB2747" i="1" a="1"/>
  <c r="BB1220" i="1" a="1"/>
  <c r="BB592" i="1" a="1"/>
  <c r="BB1745" i="1" a="1"/>
  <c r="BB1621" i="1" a="1"/>
  <c r="BB1254" i="1" a="1"/>
  <c r="BB871" i="1" a="1"/>
  <c r="BB1691" i="1" a="1"/>
  <c r="BB1876" i="1" a="1"/>
  <c r="BB560" i="1" a="1"/>
  <c r="BB1713" i="1" a="1"/>
  <c r="BB2932" i="1" a="1"/>
  <c r="BB1532" i="1" a="1"/>
  <c r="BB165" i="1" a="1"/>
  <c r="BB1801" i="1" a="1"/>
  <c r="BB1119" i="1" a="1"/>
  <c r="BB285" i="1" a="1"/>
  <c r="BB2686" i="1" a="1"/>
  <c r="BB1066" i="1" a="1"/>
  <c r="BB2793" i="1" a="1"/>
  <c r="BB12" i="1" a="1"/>
  <c r="BB2829" i="1" a="1"/>
  <c r="BB1240" i="1" a="1"/>
  <c r="BB1244" i="1" a="1"/>
  <c r="BB291" i="1" a="1"/>
  <c r="BB2759" i="1" a="1"/>
  <c r="BB1388" i="1" a="1"/>
  <c r="BB923" i="1" a="1"/>
  <c r="BB2797" i="1" a="1"/>
  <c r="BB1208" i="1" a="1"/>
  <c r="BB1517" i="1" a="1"/>
  <c r="BB2130" i="1" a="1"/>
  <c r="BB2022" i="1" a="1"/>
  <c r="BB1117" i="1" a="1"/>
  <c r="BB729" i="1" a="1"/>
  <c r="BB2076" i="1" a="1"/>
  <c r="BB1221" i="1" a="1"/>
  <c r="BB849" i="1" a="1"/>
  <c r="BB2945" i="1" a="1"/>
  <c r="BB2821" i="1" a="1"/>
  <c r="BB1972" i="1" a="1"/>
  <c r="BB535" i="1" a="1"/>
  <c r="BB2714" i="1" a="1"/>
  <c r="BB493" i="1" a="1"/>
  <c r="BB2894" i="1" a="1"/>
  <c r="BB825" i="1" a="1"/>
  <c r="BB260" i="1" a="1"/>
  <c r="BB2312" i="1" a="1"/>
  <c r="BB461" i="1" a="1"/>
  <c r="BB2862" i="1" a="1"/>
  <c r="BB1242" i="1" a="1"/>
  <c r="BB902" i="1" a="1"/>
  <c r="BB2138" i="1" a="1"/>
  <c r="BB241" i="1" a="1"/>
  <c r="BB2337" i="1" a="1"/>
  <c r="BB2213" i="1" a="1"/>
  <c r="BB682" i="1" a="1"/>
  <c r="BB1613" i="1" a="1"/>
  <c r="BB1430" i="1" a="1"/>
  <c r="BB261" i="1" a="1"/>
  <c r="BB1897" i="1" a="1"/>
  <c r="BB193" i="1" a="1"/>
  <c r="BB2289" i="1" a="1"/>
  <c r="BB2165" i="1" a="1"/>
  <c r="BB1355" i="1" a="1"/>
  <c r="BB472" i="1" a="1"/>
  <c r="BB2235" i="1" a="1"/>
  <c r="BB1443" i="1" a="1"/>
  <c r="BB80" i="1" a="1"/>
  <c r="BB2592" i="1" a="1"/>
  <c r="BB2452" i="1" a="1"/>
  <c r="BB1567" i="1" a="1"/>
  <c r="BB359" i="1" a="1"/>
  <c r="BB2538" i="1" a="1"/>
  <c r="BB1106" i="1" a="1"/>
  <c r="BB48" i="1" a="1"/>
  <c r="BB2560" i="1" a="1"/>
  <c r="BB2404" i="1" a="1"/>
  <c r="BB1222" i="1" a="1"/>
  <c r="BB596" i="1" a="1"/>
  <c r="BB2648" i="1" a="1"/>
  <c r="BB1294" i="1" a="1"/>
  <c r="BB716" i="1" a="1"/>
  <c r="BB2174" i="1" a="1"/>
  <c r="BB1257" i="1" a="1"/>
  <c r="BB593" i="1" a="1"/>
  <c r="BB2689" i="1" a="1"/>
  <c r="BB2565" i="1" a="1"/>
  <c r="BB1039" i="1" a="1"/>
  <c r="BB629" i="1" a="1"/>
  <c r="BB2067" i="1" a="1"/>
  <c r="BB443" i="1" a="1"/>
  <c r="BB2317" i="1" a="1"/>
  <c r="BB1415" i="1" a="1"/>
  <c r="BB1109" i="1" a="1"/>
  <c r="BB722" i="1" a="1"/>
  <c r="BB2247" i="1" a="1"/>
  <c r="BB2020" i="1" a="1"/>
  <c r="BB411" i="1" a="1"/>
  <c r="BB2285" i="1" a="1"/>
  <c r="BB1383" i="1" a="1"/>
  <c r="BB881" i="1" a="1"/>
  <c r="BB1618" i="1" a="1"/>
  <c r="BB2853" i="1" a="1"/>
  <c r="BB1465" i="1" a="1"/>
  <c r="BB217" i="1" a="1"/>
  <c r="BB2923" i="1" a="1"/>
  <c r="BB1396" i="1" a="1"/>
  <c r="BB337" i="1" a="1"/>
  <c r="BB2433" i="1" a="1"/>
  <c r="BB2309" i="1" a="1"/>
  <c r="BB1043" i="1" a="1"/>
  <c r="BB23" i="1" a="1"/>
  <c r="BB2202" i="1" a="1"/>
  <c r="BB924" i="1" a="1"/>
  <c r="BB2382" i="1" a="1"/>
  <c r="BB851" i="1" a="1"/>
  <c r="BB691" i="1" a="1"/>
  <c r="BB1800" i="1" a="1"/>
  <c r="BB892" i="1" a="1"/>
  <c r="BB2350" i="1" a="1"/>
  <c r="BB1433" i="1" a="1"/>
  <c r="BB390" i="1" a="1"/>
  <c r="BB1626" i="1" a="1"/>
  <c r="BB672" i="1" a="1"/>
  <c r="BB1825" i="1" a="1"/>
  <c r="BB1701" i="1" a="1"/>
  <c r="BB170" i="1" a="1"/>
  <c r="BB2460" i="1" a="1"/>
  <c r="BB1731" i="1" a="1"/>
  <c r="BB692" i="1" a="1"/>
  <c r="BB2744" i="1" a="1"/>
  <c r="BB624" i="1" a="1"/>
  <c r="BB1777" i="1" a="1"/>
  <c r="BB1653" i="1" a="1"/>
  <c r="BB1047" i="1" a="1"/>
  <c r="BB903" i="1" a="1"/>
  <c r="BB1723" i="1" a="1"/>
  <c r="BB1812" i="1" a="1"/>
  <c r="BB511" i="1" a="1"/>
  <c r="BB2080" i="1" a="1"/>
  <c r="BB2723" i="1" a="1"/>
  <c r="BB1588" i="1" a="1"/>
  <c r="BB790" i="1" a="1"/>
  <c r="BB2026" i="1" a="1"/>
  <c r="BB1281" i="1" a="1"/>
  <c r="BB479" i="1" a="1"/>
  <c r="BB2048" i="1" a="1"/>
  <c r="BB2691" i="1" a="1"/>
  <c r="BB1153" i="1" a="1"/>
  <c r="BB84" i="1" a="1"/>
  <c r="BB2136" i="1" a="1"/>
  <c r="BB1421" i="1" a="1"/>
  <c r="BB204" i="1" a="1"/>
  <c r="BB1662" i="1" a="1"/>
  <c r="BB1432" i="1" a="1"/>
  <c r="BB81" i="1" a="1"/>
  <c r="BB2177" i="1" a="1"/>
  <c r="BB2053" i="1" a="1"/>
  <c r="BB1015" i="1" a="1"/>
  <c r="BB117" i="1" a="1"/>
  <c r="BB1753" i="1" a="1"/>
  <c r="BB775" i="1" a="1"/>
  <c r="BB1595" i="1" a="1"/>
  <c r="BB2040" i="1" a="1"/>
  <c r="BB874" i="1" a="1"/>
  <c r="BB1805" i="1" a="1"/>
  <c r="BB1591" i="1" a="1"/>
  <c r="BB1422" i="1" a="1"/>
  <c r="BB210" i="1" a="1"/>
  <c r="BB1735" i="1" a="1"/>
  <c r="BB969" i="1" a="1"/>
  <c r="BB842" i="1" a="1"/>
  <c r="BB1773" i="1" a="1"/>
  <c r="BB1590" i="1" a="1"/>
  <c r="BB369" i="1" a="1"/>
  <c r="BB2465" i="1" a="1"/>
  <c r="BB2341" i="1" a="1"/>
  <c r="BB998" i="1" a="1"/>
  <c r="BB648" i="1" a="1"/>
  <c r="BB2411" i="1" a="1"/>
  <c r="BB1651" i="1" a="1"/>
  <c r="BB768" i="1" a="1"/>
  <c r="BB1921" i="1" a="1"/>
  <c r="BB1797" i="1" a="1"/>
  <c r="BB1276" i="1" a="1"/>
  <c r="BB454" i="1" a="1"/>
  <c r="BB1690" i="1" a="1"/>
  <c r="BB412" i="1" a="1"/>
  <c r="BB1870" i="1" a="1"/>
  <c r="BB2880" i="1" a="1"/>
  <c r="BB179" i="1" a="1"/>
  <c r="BB2647" i="1" a="1"/>
  <c r="BB380" i="1" a="1"/>
  <c r="BB1838" i="1" a="1"/>
  <c r="BB1096" i="1" a="1"/>
  <c r="BB821" i="1" a="1"/>
  <c r="BB2457" i="1" a="1"/>
  <c r="BB160" i="1" a="1"/>
  <c r="BB2672" i="1" a="1"/>
  <c r="BB2532" i="1" a="1"/>
  <c r="BB601" i="1" a="1"/>
  <c r="BB1948" i="1" a="1"/>
  <c r="BB1268" i="1" a="1"/>
  <c r="BB180" i="1" a="1"/>
  <c r="BB2232" i="1" a="1"/>
  <c r="BB112" i="1" a="1"/>
  <c r="BB2624" i="1" a="1"/>
  <c r="BB2484" i="1" a="1"/>
  <c r="BB1522" i="1" a="1"/>
  <c r="BB391" i="1" a="1"/>
  <c r="BB2570" i="1" a="1"/>
  <c r="BB1138" i="1" a="1"/>
  <c r="BB942" i="1" a="1"/>
  <c r="BB2927" i="1" a="1"/>
  <c r="BB2211" i="1" a="1"/>
  <c r="BB1299" i="1" a="1"/>
  <c r="BB278" i="1" a="1"/>
  <c r="BB2873" i="1" a="1"/>
  <c r="BB1472" i="1" a="1"/>
  <c r="BB910" i="1" a="1"/>
  <c r="BB2895" i="1" a="1"/>
  <c r="BB2179" i="1" a="1"/>
  <c r="BB999" i="1" a="1"/>
  <c r="BB515" i="1" a="1"/>
  <c r="BB1624" i="1" a="1"/>
  <c r="BB1636" i="1" a="1"/>
  <c r="BB635" i="1" a="1"/>
  <c r="BB2509" i="1" a="1"/>
  <c r="BB1748" i="1" a="1"/>
  <c r="BB512" i="1" a="1"/>
  <c r="BB1665" i="1" a="1"/>
  <c r="BB2884" i="1" a="1"/>
  <c r="BB1344" i="1" a="1"/>
  <c r="BB548" i="1" a="1"/>
  <c r="BB2600" i="1" a="1"/>
  <c r="BB263" i="1" a="1"/>
  <c r="BB2442" i="1" a="1"/>
  <c r="BB733" i="1" a="1"/>
  <c r="BB1775" i="1" a="1"/>
  <c r="BB1514" i="1" a="1"/>
  <c r="BB2887" i="1" a="1"/>
  <c r="BB362" i="1" a="1"/>
  <c r="BB2652" i="1" a="1"/>
  <c r="BB1110" i="1" a="1"/>
  <c r="BB1552" i="1" a="1"/>
  <c r="BB2674" i="1" a="1"/>
  <c r="BB2566" i="1" a="1"/>
  <c r="BB1189" i="1" a="1"/>
  <c r="BB330" i="1" a="1"/>
  <c r="BB2620" i="1" a="1"/>
  <c r="BB1078" i="1" a="1"/>
  <c r="BB800" i="1" a="1"/>
  <c r="BB1953" i="1" a="1"/>
  <c r="BB1829" i="1" a="1"/>
  <c r="BB1266" i="1" a="1"/>
  <c r="BB136" i="1" a="1"/>
  <c r="BB1899" i="1" a="1"/>
  <c r="BB1107" i="1" a="1"/>
  <c r="BB256" i="1" a="1"/>
  <c r="BB2768" i="1" a="1"/>
  <c r="BB2628" i="1" a="1"/>
  <c r="BB1316" i="1" a="1"/>
  <c r="BB885" i="1" a="1"/>
  <c r="BB2537" i="1" a="1"/>
  <c r="BB843" i="1" a="1"/>
  <c r="BB2717" i="1" a="1"/>
  <c r="BB1660" i="1" a="1"/>
  <c r="BB610" i="1" a="1"/>
  <c r="BB2135" i="1" a="1"/>
  <c r="BB811" i="1" a="1"/>
  <c r="BB2685" i="1" a="1"/>
  <c r="BB880" i="1" a="1"/>
  <c r="BB309" i="1" a="1"/>
  <c r="BB1945" i="1" a="1"/>
  <c r="BB591" i="1" a="1"/>
  <c r="BB2160" i="1" a="1"/>
  <c r="BB2803" i="1" a="1"/>
  <c r="BB89" i="1" a="1"/>
  <c r="BB2795" i="1" a="1"/>
  <c r="BB556" i="1" a="1"/>
  <c r="BB611" i="1" a="1"/>
  <c r="BB1720" i="1" a="1"/>
  <c r="BB543" i="1" a="1"/>
  <c r="BB2112" i="1" a="1"/>
  <c r="BB2755" i="1" a="1"/>
  <c r="BB1230" i="1" a="1"/>
  <c r="BB822" i="1" a="1"/>
  <c r="BB2058" i="1" a="1"/>
  <c r="BB1313" i="1" a="1"/>
  <c r="BB430" i="1" a="1"/>
  <c r="BB2415" i="1" a="1"/>
  <c r="BB1467" i="1" a="1"/>
  <c r="BB1341" i="1" a="1"/>
  <c r="BB709" i="1" a="1"/>
  <c r="BB2345" i="1" a="1"/>
  <c r="BB960" i="1" a="1"/>
  <c r="BB398" i="1" a="1"/>
  <c r="BB2383" i="1" a="1"/>
  <c r="BB1435" i="1" a="1"/>
  <c r="BB1309" i="1" a="1"/>
  <c r="BB3" i="1" a="1"/>
  <c r="BB2471" i="1" a="1"/>
  <c r="BB1100" i="1" a="1"/>
  <c r="BB123" i="1" a="1"/>
  <c r="BB1997" i="1" a="1"/>
  <c r="BB1095" i="1" a="1"/>
  <c r="BB943" i="1" a="1"/>
  <c r="BB2512" i="1" a="1"/>
  <c r="BB2356" i="1" a="1"/>
  <c r="BB1556" i="1" a="1"/>
  <c r="BB36" i="1" a="1"/>
  <c r="BB2088" i="1" a="1"/>
  <c r="BB694" i="1" a="1"/>
  <c r="BB1930" i="1" a="1"/>
  <c r="BB221" i="1" a="1"/>
  <c r="BB2622" i="1" a="1"/>
  <c r="BB1076" i="1" a="1"/>
  <c r="BB850" i="1" a="1"/>
  <c r="BB2375" i="1" a="1"/>
  <c r="BB539" i="1" a="1"/>
  <c r="BB793" i="1" a="1"/>
  <c r="BB2140" i="1" a="1"/>
  <c r="BB1285" i="1" a="1"/>
  <c r="BB1475" i="1" a="1"/>
  <c r="BB2162" i="1" a="1"/>
  <c r="BB2054" i="1" a="1"/>
  <c r="BB2100" i="1" a="1"/>
  <c r="BB761" i="1" a="1"/>
  <c r="BB2108" i="1" a="1"/>
  <c r="BB1253" i="1" a="1"/>
  <c r="BB288" i="1" a="1"/>
  <c r="BB2800" i="1" a="1"/>
  <c r="BB2660" i="1" a="1"/>
  <c r="BB1311" i="1" a="1"/>
  <c r="BB567" i="1" a="1"/>
  <c r="BB2746" i="1" a="1"/>
  <c r="BB1314" i="1" a="1"/>
  <c r="BB687" i="1" a="1"/>
  <c r="BB2256" i="1" a="1"/>
  <c r="BB2899" i="1" a="1"/>
  <c r="BB1409" i="1" a="1"/>
  <c r="BB373" i="1" a="1"/>
  <c r="BB2009" i="1" a="1"/>
  <c r="BB331" i="1" a="1"/>
  <c r="BB2205" i="1" a="1"/>
  <c r="BB1960" i="1" a="1"/>
  <c r="BB98" i="1" a="1"/>
  <c r="BB1623" i="1" a="1"/>
  <c r="BB299" i="1" a="1"/>
  <c r="BB2173" i="1" a="1"/>
  <c r="BB906" i="1" a="1"/>
  <c r="BB740" i="1" a="1"/>
  <c r="BB2792" i="1" a="1"/>
  <c r="BB79" i="1" a="1"/>
  <c r="BB1648" i="1" a="1"/>
  <c r="BB2291" i="1" a="1"/>
  <c r="BB520" i="1" a="1"/>
  <c r="BB2283" i="1" a="1"/>
  <c r="BB932" i="1" a="1"/>
  <c r="BB99" i="1" a="1"/>
  <c r="BB2567" i="1" a="1"/>
  <c r="BB31" i="1" a="1"/>
  <c r="BB1600" i="1" a="1"/>
  <c r="BB2243" i="1" a="1"/>
  <c r="BB1002" i="1" a="1"/>
  <c r="BB310" i="1" a="1"/>
  <c r="BB2905" i="1" a="1"/>
  <c r="BB1504" i="1" a="1"/>
  <c r="BB861" i="1" a="1"/>
  <c r="BB1903" i="1" a="1"/>
  <c r="BB955" i="1" a="1"/>
  <c r="BB1352" i="1" a="1"/>
  <c r="BB197" i="1" a="1"/>
  <c r="BB1833" i="1" a="1"/>
  <c r="BB1151" i="1" a="1"/>
  <c r="BB829" i="1" a="1"/>
  <c r="BB1871" i="1" a="1"/>
  <c r="BB1780" i="1" a="1"/>
  <c r="BB1121" i="1" a="1"/>
  <c r="BB434" i="1" a="1"/>
  <c r="BB1959" i="1" a="1"/>
  <c r="BB2340" i="1" a="1"/>
  <c r="BB554" i="1" a="1"/>
  <c r="BB2844" i="1" a="1"/>
  <c r="BB1302" i="1" a="1"/>
  <c r="BB431" i="1" a="1"/>
  <c r="BB2000" i="1" a="1"/>
  <c r="BB2643" i="1" a="1"/>
  <c r="BB1137" i="1" a="1"/>
  <c r="BB467" i="1" a="1"/>
  <c r="BB2935" i="1" a="1"/>
  <c r="BB182" i="1" a="1"/>
  <c r="BB2777" i="1" a="1"/>
  <c r="BB652" i="1" a="1"/>
  <c r="BB2110" i="1" a="1"/>
  <c r="BB501" i="1" a="1"/>
  <c r="BB338" i="1" a="1"/>
  <c r="BB1863" i="1" a="1"/>
  <c r="BB27" i="1" a="1"/>
  <c r="BB1901" i="1" a="1"/>
  <c r="BB988" i="1" a="1"/>
  <c r="BB281" i="1" a="1"/>
  <c r="BB1628" i="1" a="1"/>
  <c r="BB1460" i="1" a="1"/>
  <c r="BB913" i="1" a="1"/>
  <c r="BB1650" i="1" a="1"/>
  <c r="BB2885" i="1" a="1"/>
  <c r="BB990" i="1" a="1"/>
  <c r="BB249" i="1" a="1"/>
  <c r="BB1596" i="1" a="1"/>
  <c r="BB1428" i="1" a="1"/>
  <c r="BB719" i="1" a="1"/>
  <c r="BB2288" i="1" a="1"/>
  <c r="BB2931" i="1" a="1"/>
  <c r="BB1287" i="1" a="1"/>
  <c r="BB55" i="1" a="1"/>
  <c r="BB2234" i="1" a="1"/>
  <c r="BB1489" i="1" a="1"/>
  <c r="BB175" i="1" a="1"/>
  <c r="BB1744" i="1" a="1"/>
  <c r="BB2387" i="1" a="1"/>
  <c r="BB1069" i="1" a="1"/>
  <c r="BB804" i="1" a="1"/>
  <c r="BB2856" i="1" a="1"/>
  <c r="BB762" i="1" a="1"/>
  <c r="BB1693" i="1" a="1"/>
  <c r="BB1971" i="1" a="1"/>
  <c r="BB2562" i="1" a="1"/>
  <c r="BB2454" i="1" a="1"/>
  <c r="BB730" i="1" a="1"/>
  <c r="BB1661" i="1" a="1"/>
  <c r="BB582" i="1" a="1"/>
  <c r="BB228" i="1" a="1"/>
  <c r="BB2280" i="1" a="1"/>
  <c r="BB510" i="1" a="1"/>
  <c r="BB2495" i="1" a="1"/>
  <c r="BB1547" i="1" a="1"/>
  <c r="BB8" i="1" a="1"/>
  <c r="BB1771" i="1" a="1"/>
  <c r="BB2191" i="1" a="1"/>
  <c r="BB530" i="1" a="1"/>
  <c r="BB2055" i="1" a="1"/>
  <c r="BB462" i="1" a="1"/>
  <c r="BB2447" i="1" a="1"/>
  <c r="BB1499" i="1" a="1"/>
  <c r="BB994" i="1" a="1"/>
  <c r="BB741" i="1" a="1"/>
  <c r="BB2377" i="1" a="1"/>
  <c r="BB992" i="1" a="1"/>
  <c r="BB349" i="1" a="1"/>
  <c r="BB2750" i="1" a="1"/>
  <c r="BB1130" i="1" a="1"/>
  <c r="BB1023" i="1" a="1"/>
  <c r="BB628" i="1" a="1"/>
  <c r="BB2680" i="1" a="1"/>
  <c r="BB1326" i="1" a="1"/>
  <c r="BB317" i="1" a="1"/>
  <c r="BB2718" i="1" a="1"/>
  <c r="BB1098" i="1" a="1"/>
  <c r="BB1349" i="1" a="1"/>
  <c r="BB2898" i="1" a="1"/>
  <c r="BB2790" i="1" a="1"/>
  <c r="BB1908" i="1" a="1"/>
  <c r="BB42" i="1" a="1"/>
  <c r="BB2332" i="1" a="1"/>
  <c r="BB1477" i="1" a="1"/>
  <c r="BB862" i="1" a="1"/>
  <c r="BB2847" i="1" a="1"/>
  <c r="BB2131" i="1" a="1"/>
  <c r="BB1540" i="1" a="1"/>
  <c r="BB898" i="1" a="1"/>
  <c r="BB2423" i="1" a="1"/>
  <c r="BB613" i="1" a="1"/>
  <c r="BB2249" i="1" a="1"/>
  <c r="BB140" i="1" a="1"/>
  <c r="BB1598" i="1" a="1"/>
  <c r="BB2172" i="1" a="1"/>
  <c r="BB2802" i="1" a="1"/>
  <c r="BB2694" i="1" a="1"/>
  <c r="BB458" i="1" a="1"/>
  <c r="BB2748" i="1" a="1"/>
  <c r="BB368" i="1" a="1"/>
  <c r="BB818" i="1" a="1"/>
  <c r="BB2343" i="1" a="1"/>
  <c r="BB76" i="1" a="1"/>
  <c r="BB2893" i="1" a="1"/>
  <c r="BB1304" i="1" a="1"/>
  <c r="BB5" i="1" a="1"/>
  <c r="BB1641" i="1" a="1"/>
  <c r="BB352" i="1" a="1"/>
  <c r="BB2864" i="1" a="1"/>
  <c r="BB2724" i="1" a="1"/>
  <c r="BB1844" i="1" a="1"/>
  <c r="BB657" i="1" a="1"/>
  <c r="BB2879" i="1" a="1"/>
  <c r="BB927" i="1" a="1"/>
  <c r="BB759" i="1" a="1"/>
  <c r="BB2729" i="1" a="1"/>
  <c r="BB2260" i="1" a="1"/>
  <c r="BB1606" i="1" a="1"/>
  <c r="BB1395" i="1" a="1"/>
  <c r="BB1940" i="1" a="1"/>
  <c r="BB2333" i="1" a="1"/>
  <c r="BB2831" i="1" a="1"/>
  <c r="BB766" i="1" a="1"/>
  <c r="BB1821" i="1" a="1"/>
  <c r="BB2761" i="1" a="1"/>
  <c r="BB254" i="1" a="1"/>
  <c r="BB2896" i="1" a="1"/>
  <c r="BB2852" i="1" a="1"/>
  <c r="BB2384" i="1" a="1"/>
  <c r="BB954" i="1" a="1"/>
  <c r="BB1476" i="1" a="1"/>
  <c r="BB475" i="1" a="1"/>
  <c r="BB2719" i="1" a="1"/>
  <c r="BB1259" i="1" a="1"/>
  <c r="BB712" i="1" a="1"/>
  <c r="BB2475" i="1" a="1"/>
  <c r="BB1171" i="1" a="1"/>
  <c r="BB401" i="1" a="1"/>
  <c r="BB2497" i="1" a="1"/>
  <c r="BB2373" i="1" a="1"/>
  <c r="BB1274" i="1" a="1"/>
  <c r="BB680" i="1" a="1"/>
  <c r="BB2443" i="1" a="1"/>
  <c r="BB1892" i="1" a="1"/>
  <c r="BB207" i="1" a="1"/>
  <c r="BB1776" i="1" a="1"/>
  <c r="BB2419" i="1" a="1"/>
  <c r="BB1104" i="1" a="1"/>
  <c r="BB486" i="1" a="1"/>
  <c r="BB1722" i="1" a="1"/>
  <c r="BB977" i="1" a="1"/>
  <c r="BB606" i="1" a="1"/>
  <c r="BB2591" i="1" a="1"/>
  <c r="BB1859" i="1" a="1"/>
  <c r="BB1125" i="1" a="1"/>
  <c r="BB292" i="1" a="1"/>
  <c r="BB2344" i="1" a="1"/>
  <c r="BB250" i="1" a="1"/>
  <c r="BB2540" i="1" a="1"/>
  <c r="BB980" i="1" a="1"/>
  <c r="BB2050" i="1" a="1"/>
  <c r="BB1942" i="1" a="1"/>
  <c r="BB218" i="1" a="1"/>
  <c r="BB2508" i="1" a="1"/>
  <c r="BB2545" i="1" a="1"/>
  <c r="BB659" i="1" a="1"/>
  <c r="BB1768" i="1" a="1"/>
  <c r="BB941" i="1" a="1"/>
  <c r="BB1983" i="1" a="1"/>
  <c r="BB1035" i="1" a="1"/>
  <c r="BB439" i="1" a="1"/>
  <c r="BB2618" i="1" a="1"/>
  <c r="BB1818" i="1" a="1"/>
  <c r="BB18" i="1" a="1"/>
  <c r="BB2886" i="1" a="1"/>
  <c r="BB893" i="1" a="1"/>
  <c r="BB1935" i="1" a="1"/>
  <c r="BB987" i="1" a="1"/>
  <c r="BB1060" i="1" a="1"/>
  <c r="BB229" i="1" a="1"/>
  <c r="BB1865" i="1" a="1"/>
  <c r="BB1183" i="1" a="1"/>
  <c r="BB780" i="1" a="1"/>
  <c r="BB2238" i="1" a="1"/>
  <c r="BB1321" i="1" a="1"/>
  <c r="BB962" i="1" a="1"/>
  <c r="BB116" i="1" a="1"/>
  <c r="BB2168" i="1" a="1"/>
  <c r="BB1453" i="1" a="1"/>
  <c r="BB748" i="1" a="1"/>
  <c r="BB2206" i="1" a="1"/>
  <c r="BB1289" i="1" a="1"/>
  <c r="BB975" i="1" a="1"/>
  <c r="BB2386" i="1" a="1"/>
  <c r="BB2278" i="1" a="1"/>
  <c r="BB1373" i="1" a="1"/>
  <c r="BB473" i="1" a="1"/>
  <c r="BB1820" i="1" a="1"/>
  <c r="BB965" i="1" a="1"/>
  <c r="BB350" i="1" a="1"/>
  <c r="BB2335" i="1" a="1"/>
  <c r="BB1387" i="1" a="1"/>
  <c r="BB1166" i="1" a="1"/>
  <c r="BB386" i="1" a="1"/>
  <c r="BB1911" i="1" a="1"/>
  <c r="BB101" i="1" a="1"/>
  <c r="BB1737" i="1" a="1"/>
  <c r="BB571" i="1" a="1"/>
  <c r="BB2445" i="1" a="1"/>
  <c r="BB2212" i="1" a="1"/>
  <c r="BB2290" i="1" a="1"/>
  <c r="BB2182" i="1" a="1"/>
  <c r="BB889" i="1" a="1"/>
  <c r="BB2236" i="1" a="1"/>
  <c r="BB70" i="1" a="1"/>
  <c r="BB306" i="1" a="1"/>
  <c r="BB1831" i="1" a="1"/>
  <c r="BB507" i="1" a="1"/>
  <c r="BB2381" i="1" a="1"/>
  <c r="BB1479" i="1" a="1"/>
  <c r="BB436" i="1" a="1"/>
  <c r="BB2488" i="1" a="1"/>
  <c r="BB783" i="1" a="1"/>
  <c r="BB2352" i="1" a="1"/>
  <c r="BB2196" i="1" a="1"/>
  <c r="BB1449" i="1" a="1"/>
  <c r="BB25" i="1" a="1"/>
  <c r="BB538" i="1" a="1"/>
  <c r="BB1263" i="1" a="1"/>
  <c r="BB26" i="1" a="1"/>
  <c r="BB2362" i="1" a="1"/>
  <c r="BB2657" i="1" a="1"/>
  <c r="BB614" i="1" a="1"/>
  <c r="BB166" i="1" a="1"/>
  <c r="BB1291" i="1" a="1"/>
  <c r="BB1126" i="1" a="1"/>
  <c r="BB1177" i="1" a="1"/>
  <c r="BB533" i="1" a="1"/>
  <c r="BB2156" i="1" a="1"/>
  <c r="BB2871" i="1" a="1"/>
  <c r="BB1657" i="1" a="1"/>
  <c r="BB1145" i="1" a="1"/>
  <c r="BB2909" i="1" a="1"/>
  <c r="BB200" i="1" a="1"/>
  <c r="BB1963" i="1" a="1"/>
  <c r="BB1378" i="1" a="1"/>
  <c r="BB832" i="1" a="1"/>
  <c r="BB1985" i="1" a="1"/>
  <c r="BB1861" i="1" a="1"/>
  <c r="BB1059" i="1" a="1"/>
  <c r="BB168" i="1" a="1"/>
  <c r="BB1931" i="1" a="1"/>
  <c r="BB1139" i="1" a="1"/>
  <c r="BB638" i="1" a="1"/>
  <c r="BB2623" i="1" a="1"/>
  <c r="BB1891" i="1" a="1"/>
  <c r="BB1271" i="1" a="1"/>
  <c r="BB917" i="1" a="1"/>
  <c r="BB2569" i="1" a="1"/>
  <c r="BB1168" i="1" a="1"/>
  <c r="BB94" i="1" a="1"/>
  <c r="BB2079" i="1" a="1"/>
  <c r="BB1131" i="1" a="1"/>
  <c r="BB1053" i="1" a="1"/>
  <c r="BB723" i="1" a="1"/>
  <c r="BB1832" i="1" a="1"/>
  <c r="BB681" i="1" a="1"/>
  <c r="BB2028" i="1" a="1"/>
  <c r="BB801" i="1" a="1"/>
  <c r="BB2897" i="1" a="1"/>
  <c r="BB2773" i="1" a="1"/>
  <c r="BB649" i="1" a="1"/>
  <c r="BB1996" i="1" a="1"/>
  <c r="BB2684" i="1" a="1"/>
  <c r="BB147" i="1" a="1"/>
  <c r="BB2615" i="1" a="1"/>
  <c r="BB429" i="1" a="1"/>
  <c r="BB2830" i="1" a="1"/>
  <c r="BB1210" i="1" a="1"/>
  <c r="BB870" i="1" a="1"/>
  <c r="BB2106" i="1" a="1"/>
  <c r="BB1243" i="1" a="1"/>
  <c r="BB2482" i="1" a="1"/>
  <c r="BB2374" i="1" a="1"/>
  <c r="BB381" i="1" a="1"/>
  <c r="BB2782" i="1" a="1"/>
  <c r="BB1162" i="1" a="1"/>
  <c r="BB1325" i="1" a="1"/>
  <c r="BB660" i="1" a="1"/>
  <c r="BB2712" i="1" a="1"/>
  <c r="BB1358" i="1" a="1"/>
  <c r="BB268" i="1" a="1"/>
  <c r="BB1726" i="1" a="1"/>
  <c r="BB1496" i="1" a="1"/>
  <c r="BB1365" i="1" a="1"/>
  <c r="BB547" i="1" a="1"/>
  <c r="BB1656" i="1" a="1"/>
  <c r="BB2036" i="1" a="1"/>
  <c r="BB236" i="1" a="1"/>
  <c r="BB1694" i="1" a="1"/>
  <c r="BB1464" i="1" a="1"/>
  <c r="BB1280" i="1" a="1"/>
  <c r="BB1874" i="1" a="1"/>
  <c r="BB1766" i="1" a="1"/>
  <c r="BB1209" i="1" a="1"/>
  <c r="BB904" i="1" a="1"/>
  <c r="BB2667" i="1" a="1"/>
  <c r="BB1140" i="1" a="1"/>
  <c r="BB781" i="1" a="1"/>
  <c r="BB1823" i="1" a="1"/>
  <c r="BB1562" i="1" a="1"/>
  <c r="BB1442" i="1" a="1"/>
  <c r="BB2850" i="1" a="1"/>
  <c r="BB2742" i="1" a="1"/>
  <c r="BB532" i="1" a="1"/>
  <c r="BB2584" i="1" a="1"/>
  <c r="BB59" i="1" a="1"/>
  <c r="BB1933" i="1" a="1"/>
  <c r="BB1684" i="1" a="1"/>
  <c r="BB1778" i="1" a="1"/>
  <c r="BB1670" i="1" a="1"/>
  <c r="BB377" i="1" a="1"/>
  <c r="BB1724" i="1" a="1"/>
  <c r="BB2861" i="1" a="1"/>
  <c r="BB2770" i="1" a="1"/>
  <c r="BB2662" i="1" a="1"/>
  <c r="BB938" i="1" a="1"/>
  <c r="BB1869" i="1" a="1"/>
  <c r="BB967" i="1" a="1"/>
  <c r="BB867" i="1" a="1"/>
  <c r="BB1976" i="1" a="1"/>
  <c r="BB271" i="1" a="1"/>
  <c r="BB1840" i="1" a="1"/>
  <c r="BB2483" i="1" a="1"/>
  <c r="BB1555" i="1" a="1"/>
  <c r="BB2731" i="1" a="1"/>
  <c r="BB661" i="1" a="1"/>
  <c r="BB2938" i="1" a="1"/>
  <c r="BB1714" i="1" a="1"/>
  <c r="BB149" i="1" a="1"/>
  <c r="BB1461" i="1" a="1"/>
  <c r="BB247" i="1" a="1"/>
  <c r="BB1323" i="1" a="1"/>
  <c r="BB1904" i="1" a="1"/>
  <c r="BB465" i="1" a="1"/>
  <c r="BB2632" i="1" a="1"/>
  <c r="BB1498" i="1" a="1"/>
  <c r="BB2606" i="1" a="1"/>
  <c r="BB1231" i="1" a="1"/>
  <c r="BB2024" i="1" a="1"/>
  <c r="BB2228" i="1" a="1"/>
  <c r="BB124" i="1" a="1"/>
  <c r="BB2515" i="1" a="1"/>
  <c r="BB734" i="1" a="1"/>
  <c r="BB1987" i="1" a="1"/>
  <c r="BB1847" i="1" a="1"/>
  <c r="BB631" i="1" a="1"/>
  <c r="BB2810" i="1" a="1"/>
  <c r="BB1569" i="1" a="1"/>
  <c r="BB320" i="1" a="1"/>
  <c r="BB2832" i="1" a="1"/>
  <c r="BB2692" i="1" a="1"/>
  <c r="BB1292" i="1" a="1"/>
  <c r="BB599" i="1" a="1"/>
  <c r="BB2778" i="1" a="1"/>
  <c r="BB1346" i="1" a="1"/>
  <c r="BB126" i="1" a="1"/>
  <c r="BB2111" i="1" a="1"/>
  <c r="BB1163" i="1" a="1"/>
  <c r="BB1454" i="1" a="1"/>
  <c r="BB405" i="1" a="1"/>
  <c r="BB2041" i="1" a="1"/>
  <c r="BB1359" i="1" a="1"/>
  <c r="BB525" i="1" a="1"/>
  <c r="BB2926" i="1" a="1"/>
  <c r="BB1306" i="1" a="1"/>
  <c r="BB995" i="1" a="1"/>
  <c r="BB211" i="1" a="1"/>
  <c r="BB2679" i="1" a="1"/>
  <c r="BB169" i="1" a="1"/>
  <c r="BB2875" i="1" a="1"/>
  <c r="BB289" i="1" a="1"/>
  <c r="BB2385" i="1" a="1"/>
  <c r="BB2261" i="1" a="1"/>
  <c r="BB137" i="1" a="1"/>
  <c r="BB2843" i="1" a="1"/>
  <c r="BB2665" i="1" a="1"/>
  <c r="BB578" i="1" a="1"/>
  <c r="BB2103" i="1" a="1"/>
  <c r="BB860" i="1" a="1"/>
  <c r="BB2318" i="1" a="1"/>
  <c r="BB1401" i="1" a="1"/>
  <c r="BB358" i="1" a="1"/>
  <c r="BB1594" i="1" a="1"/>
  <c r="BB1118" i="1" a="1"/>
  <c r="BB1970" i="1" a="1"/>
  <c r="BB1862" i="1" a="1"/>
  <c r="BB812" i="1" a="1"/>
  <c r="BB2270" i="1" a="1"/>
  <c r="BB1353" i="1" a="1"/>
  <c r="BB1206" i="1" a="1"/>
  <c r="BB148" i="1" a="1"/>
  <c r="BB2200" i="1" a="1"/>
  <c r="BB1485" i="1" a="1"/>
  <c r="BB699" i="1" a="1"/>
  <c r="BB2573" i="1" a="1"/>
  <c r="BB984" i="1" a="1"/>
  <c r="BB1484" i="1" a="1"/>
  <c r="BB35" i="1" a="1"/>
  <c r="BB2503" i="1" a="1"/>
  <c r="BB1132" i="1" a="1"/>
  <c r="BB667" i="1" a="1"/>
  <c r="BB2541" i="1" a="1"/>
  <c r="BB952" i="1" a="1"/>
  <c r="BB625" i="1" a="1"/>
  <c r="BB2721" i="1" a="1"/>
  <c r="BB2597" i="1" a="1"/>
  <c r="BB1010" i="1" a="1"/>
  <c r="BB392" i="1" a="1"/>
  <c r="BB2155" i="1" a="1"/>
  <c r="BB1363" i="1" a="1"/>
  <c r="BB269" i="1" a="1"/>
  <c r="BB2670" i="1" a="1"/>
  <c r="BB1050" i="1" a="1"/>
  <c r="BB1860" i="1" a="1"/>
  <c r="BB2338" i="1" a="1"/>
  <c r="BB2230" i="1" a="1"/>
  <c r="BB20" i="1" a="1"/>
  <c r="BB2072" i="1" a="1"/>
  <c r="BB490" i="1" a="1"/>
  <c r="BB2780" i="1" a="1"/>
  <c r="BB529" i="1" a="1"/>
  <c r="BB2625" i="1" a="1"/>
  <c r="BB2501" i="1" a="1"/>
  <c r="BB808" i="1" a="1"/>
  <c r="BB2571" i="1" a="1"/>
  <c r="BB2102" i="1" a="1"/>
  <c r="BB2258" i="1" a="1"/>
  <c r="BB2150" i="1" a="1"/>
  <c r="BB426" i="1" a="1"/>
  <c r="BB2716" i="1" a="1"/>
  <c r="BB1174" i="1" a="1"/>
  <c r="BB355" i="1" a="1"/>
  <c r="BB2823" i="1" a="1"/>
  <c r="BB702" i="1" a="1"/>
  <c r="BB2687" i="1" a="1"/>
  <c r="BB1955" i="1" a="1"/>
  <c r="BB958" i="1" a="1"/>
  <c r="BB1201" i="1" a="1"/>
  <c r="BB2297" i="1" a="1"/>
  <c r="BB695" i="1" a="1"/>
  <c r="BB1103" i="1" a="1"/>
  <c r="BB1702" i="1" a="1"/>
  <c r="BB565" i="1" a="1"/>
  <c r="BB459" i="1" a="1"/>
  <c r="BB846" i="1" a="1"/>
  <c r="BB678" i="1" a="1"/>
  <c r="BB53" i="1" a="1"/>
  <c r="BB1850" i="1" a="1"/>
  <c r="BB1925" i="1" a="1"/>
  <c r="BB49" i="1" a="1"/>
  <c r="BB2536" i="1" a="1"/>
  <c r="BB378" i="1" a="1"/>
  <c r="BB2094" i="1" a="1"/>
  <c r="BB815" i="1" a="1"/>
  <c r="BB2941" i="1" a="1"/>
  <c r="BB297" i="1" a="1"/>
  <c r="BB2504" i="1" a="1"/>
  <c r="BB728" i="1" a="1"/>
  <c r="BB92" i="1" a="1"/>
  <c r="BB216" i="1" a="1"/>
  <c r="BB119" i="1" a="1"/>
  <c r="BB2298" i="1" a="1"/>
  <c r="BB1041" i="1" a="1"/>
  <c r="BB751" i="1" a="1"/>
  <c r="BB2320" i="1" a="1"/>
  <c r="BB2164" i="1" a="1"/>
  <c r="BB1494" i="1" a="1"/>
  <c r="BB87" i="1" a="1"/>
  <c r="BB2266" i="1" a="1"/>
  <c r="BB1537" i="1" a="1"/>
  <c r="BB557" i="1" a="1"/>
  <c r="BB1599" i="1" a="1"/>
  <c r="BB1338" i="1" a="1"/>
  <c r="BB1300" i="1" a="1"/>
  <c r="BB836" i="1" a="1"/>
  <c r="BB2888" i="1" a="1"/>
  <c r="BB1534" i="1" a="1"/>
  <c r="BB13" i="1" a="1"/>
  <c r="BB2414" i="1" a="1"/>
  <c r="BB1497" i="1" a="1"/>
  <c r="BB1228" i="1" a="1"/>
  <c r="BB642" i="1" a="1"/>
  <c r="BB2167" i="1" a="1"/>
  <c r="BB600" i="1" a="1"/>
  <c r="BB2363" i="1" a="1"/>
  <c r="BB720" i="1" a="1"/>
  <c r="BB1873" i="1" a="1"/>
  <c r="BB1749" i="1" a="1"/>
  <c r="BB568" i="1" a="1"/>
  <c r="BB2331" i="1" a="1"/>
  <c r="BB1909" i="1" a="1"/>
  <c r="BB66" i="1" a="1"/>
  <c r="BB2934" i="1" a="1"/>
  <c r="BB348" i="1" a="1"/>
  <c r="BB1806" i="1" a="1"/>
  <c r="BB1576" i="1" a="1"/>
  <c r="BB789" i="1" a="1"/>
  <c r="BB2425" i="1" a="1"/>
  <c r="BB721" i="1" a="1"/>
  <c r="BB2817" i="1" a="1"/>
  <c r="BB2693" i="1" a="1"/>
  <c r="BB300" i="1" a="1"/>
  <c r="BB1758" i="1" a="1"/>
  <c r="BB1528" i="1" a="1"/>
  <c r="BB1007" i="1" a="1"/>
  <c r="BB579" i="1" a="1"/>
  <c r="BB1688" i="1" a="1"/>
  <c r="BB973" i="1" a="1"/>
  <c r="BB187" i="1" a="1"/>
  <c r="BB2061" i="1" a="1"/>
  <c r="BB1159" i="1" a="1"/>
  <c r="BB1296" i="1" a="1"/>
  <c r="BB466" i="1" a="1"/>
  <c r="BB1991" i="1" a="1"/>
  <c r="BB2115" i="1" a="1"/>
  <c r="BB155" i="1" a="1"/>
  <c r="BB2029" i="1" a="1"/>
  <c r="BB1127" i="1" a="1"/>
  <c r="BB113" i="1" a="1"/>
  <c r="BB2209" i="1" a="1"/>
  <c r="BB2085" i="1" a="1"/>
  <c r="BB1036" i="1" a="1"/>
  <c r="BB823" i="1" a="1"/>
  <c r="BB1643" i="1" a="1"/>
  <c r="BB1570" i="1" a="1"/>
  <c r="BB700" i="1" a="1"/>
  <c r="BB2158" i="1" a="1"/>
  <c r="BB1241" i="1" a="1"/>
  <c r="BB1452" i="1" a="1"/>
  <c r="BB1826" i="1" a="1"/>
  <c r="BB1718" i="1" a="1"/>
  <c r="BB451" i="1" a="1"/>
  <c r="BB2919" i="1" a="1"/>
  <c r="BB921" i="1" a="1"/>
  <c r="BB2268" i="1" a="1"/>
  <c r="BB17" i="1" a="1"/>
  <c r="BB2113" i="1" a="1"/>
  <c r="BB1989" i="1" a="1"/>
  <c r="BB296" i="1" a="1"/>
  <c r="BB2059" i="1" a="1"/>
  <c r="BB1492" i="1" a="1"/>
  <c r="BB1746" i="1" a="1"/>
  <c r="BB1638" i="1" a="1"/>
  <c r="BB857" i="1" a="1"/>
  <c r="BB2204" i="1" a="1"/>
  <c r="BB1235" i="1" a="1"/>
  <c r="BB786" i="1" a="1"/>
  <c r="BB2311" i="1" a="1"/>
  <c r="BB190" i="1" a="1"/>
  <c r="BB2175" i="1" a="1"/>
  <c r="BB1227" i="1" a="1"/>
  <c r="BB1539" i="1" a="1"/>
  <c r="BB2753" i="1" a="1"/>
  <c r="BB894" i="1" a="1"/>
  <c r="BB1286" i="1" a="1"/>
  <c r="BB2322" i="1" a="1"/>
  <c r="BB2783" i="1" a="1"/>
  <c r="BB2416" i="1" a="1"/>
  <c r="BB2845" i="1" a="1"/>
  <c r="BB1516" i="1" a="1"/>
  <c r="BB1984" i="1" a="1"/>
  <c r="BB2271" i="1" a="1"/>
  <c r="BB335" i="1" a="1"/>
  <c r="BB2437" i="1" a="1"/>
  <c r="BB457" i="1" a="1"/>
  <c r="BB1759" i="1" a="1"/>
  <c r="BB896" i="1" a="1"/>
  <c r="BB2145" i="1" a="1"/>
  <c r="BB484" i="1" a="1"/>
  <c r="BB2756" i="1" a="1"/>
  <c r="BB636" i="1" a="1"/>
  <c r="BB2169" i="1" a="1"/>
  <c r="BB1490" i="1" a="1"/>
  <c r="BB1872" i="1" a="1"/>
  <c r="BB452" i="1" a="1"/>
  <c r="BB964" i="1" a="1"/>
  <c r="BB1320" i="1" a="1"/>
  <c r="BB550" i="1" a="1"/>
  <c r="BB1786" i="1" a="1"/>
  <c r="BB1232" i="1" a="1"/>
  <c r="BB239" i="1" a="1"/>
  <c r="BB1808" i="1" a="1"/>
  <c r="BB2451" i="1" a="1"/>
  <c r="BB1683" i="1" a="1"/>
  <c r="BB518" i="1" a="1"/>
  <c r="BB1754" i="1" a="1"/>
  <c r="BB1009" i="1" a="1"/>
  <c r="BB45" i="1" a="1"/>
  <c r="BB2446" i="1" a="1"/>
  <c r="BB1529" i="1" a="1"/>
  <c r="BB1438" i="1" a="1"/>
  <c r="BB324" i="1" a="1"/>
  <c r="BB2376" i="1" a="1"/>
  <c r="BB1022" i="1" a="1"/>
  <c r="BB444" i="1" a="1"/>
  <c r="BB1902" i="1" a="1"/>
  <c r="BB985" i="1" a="1"/>
  <c r="BB1186" i="1" a="1"/>
  <c r="BB130" i="1" a="1"/>
  <c r="BB1655" i="1" a="1"/>
  <c r="BB88" i="1" a="1"/>
  <c r="BB1851" i="1" a="1"/>
  <c r="BB208" i="1" a="1"/>
  <c r="BB2720" i="1" a="1"/>
  <c r="BB2580" i="1" a="1"/>
  <c r="BB56" i="1" a="1"/>
  <c r="BB1819" i="1" a="1"/>
  <c r="BB1317" i="1" a="1"/>
  <c r="BB2530" i="1" a="1"/>
  <c r="BB2422" i="1" a="1"/>
  <c r="BB779" i="1" a="1"/>
  <c r="BB2653" i="1" a="1"/>
  <c r="BB1064" i="1" a="1"/>
  <c r="BB277" i="1" a="1"/>
  <c r="BB1913" i="1" a="1"/>
  <c r="BB209" i="1" a="1"/>
  <c r="BB2305" i="1" a="1"/>
  <c r="BB2181" i="1" a="1"/>
  <c r="BB731" i="1" a="1"/>
  <c r="BB2605" i="1" a="1"/>
  <c r="BB1016" i="1" a="1"/>
  <c r="BB947" i="1" a="1"/>
  <c r="BB67" i="1" a="1"/>
  <c r="BB2535" i="1" a="1"/>
  <c r="BB1164" i="1" a="1"/>
  <c r="BB618" i="1" a="1"/>
  <c r="BB2908" i="1" a="1"/>
  <c r="BB1366" i="1" a="1"/>
  <c r="BB1277" i="1" a="1"/>
  <c r="BB2930" i="1" a="1"/>
  <c r="BB2822" i="1" a="1"/>
  <c r="BB1575" i="1" a="1"/>
  <c r="BB586" i="1" a="1"/>
  <c r="BB2876" i="1" a="1"/>
  <c r="BB1334" i="1" a="1"/>
  <c r="BB544" i="1" a="1"/>
  <c r="BB1697" i="1" a="1"/>
  <c r="BB2916" i="1" a="1"/>
  <c r="BB1543" i="1" a="1"/>
  <c r="BB311" i="1" a="1"/>
  <c r="BB2490" i="1" a="1"/>
  <c r="BB1058" i="1" a="1"/>
  <c r="BB188" i="1" a="1"/>
  <c r="BB1646" i="1" a="1"/>
  <c r="BB1416" i="1" a="1"/>
  <c r="BB577" i="1" a="1"/>
  <c r="BB2673" i="1" a="1"/>
  <c r="BB1034" i="1" a="1"/>
  <c r="BB882" i="1" a="1"/>
  <c r="BB2407" i="1" a="1"/>
  <c r="BB409" i="1" a="1"/>
  <c r="BB1756" i="1" a="1"/>
  <c r="BB448" i="1" a="1"/>
  <c r="BB1601" i="1" a="1"/>
  <c r="BB2820" i="1" a="1"/>
  <c r="BB727" i="1" a="1"/>
  <c r="BB2906" i="1" a="1"/>
  <c r="BB497" i="1" a="1"/>
  <c r="BB2593" i="1" a="1"/>
  <c r="BB2469" i="1" a="1"/>
  <c r="BB345" i="1" a="1"/>
  <c r="BB1692" i="1" a="1"/>
  <c r="BB125" i="1" a="1"/>
  <c r="BB274" i="1" a="1"/>
  <c r="BB1799" i="1" a="1"/>
  <c r="BB621" i="1" a="1"/>
  <c r="BB1663" i="1" a="1"/>
  <c r="BB1402" i="1" a="1"/>
  <c r="BB1234" i="1" a="1"/>
  <c r="BB1530" i="1" a="1"/>
  <c r="BB2699" i="1" a="1"/>
  <c r="BB2163" i="1" a="1"/>
  <c r="BB2828" i="1" a="1"/>
  <c r="BB2496" i="1" a="1"/>
  <c r="BB2214" i="1" a="1"/>
  <c r="BB798" i="1" a="1"/>
  <c r="BB847" i="1" a="1"/>
  <c r="BB2874" i="1" a="1"/>
  <c r="BB1256" i="1" a="1"/>
  <c r="BB382" i="1" a="1"/>
  <c r="BB415" i="1" a="1"/>
  <c r="BB2561" i="1" a="1"/>
  <c r="BB561" i="1" a="1"/>
  <c r="BB2751" i="1" a="1"/>
  <c r="BB1491" i="1" a="1"/>
  <c r="BB205" i="1" a="1"/>
  <c r="BB102" i="1" a="1"/>
  <c r="BB2668" i="1" a="1"/>
  <c r="BB2233" i="1" a="1"/>
  <c r="BB1727" i="1" a="1"/>
  <c r="BB809" i="1" a="1"/>
  <c r="BB403" i="1" a="1"/>
  <c r="BB303" i="1" a="1"/>
  <c r="BB2062" i="1" a="1"/>
  <c r="BB883" i="1" a="1"/>
  <c r="BB1979" i="1" a="1"/>
  <c r="BB38" i="1" a="1"/>
  <c r="BB2633" i="1" a="1"/>
  <c r="BB1423" i="1" a="1"/>
  <c r="BB670" i="1" a="1"/>
  <c r="BB2655" i="1" a="1"/>
  <c r="BB1923" i="1" a="1"/>
  <c r="BB1478" i="1" a="1"/>
  <c r="BB6" i="1" a="1"/>
  <c r="BB2601" i="1" a="1"/>
  <c r="BB1200" i="1" a="1"/>
  <c r="BB476" i="1" a="1"/>
  <c r="BB1934" i="1" a="1"/>
  <c r="BB1017" i="1" a="1"/>
  <c r="BB1507" i="1" a="1"/>
  <c r="BB755" i="1" a="1"/>
  <c r="BB1864" i="1" a="1"/>
  <c r="BB1149" i="1" a="1"/>
  <c r="BB875" i="1" a="1"/>
  <c r="BB2749" i="1" a="1"/>
  <c r="BB1160" i="1" a="1"/>
  <c r="BB1021" i="1" a="1"/>
  <c r="BB2594" i="1" a="1"/>
  <c r="BB2486" i="1" a="1"/>
  <c r="BB519" i="1" a="1"/>
  <c r="BB2698" i="1" a="1"/>
  <c r="BB639" i="1" a="1"/>
  <c r="BB2208" i="1" a="1"/>
  <c r="BB2851" i="1" a="1"/>
  <c r="BB487" i="1" a="1"/>
  <c r="BB2666" i="1" a="1"/>
  <c r="BB1245" i="1" a="1"/>
  <c r="BB2018" i="1" a="1"/>
  <c r="BB1910" i="1" a="1"/>
  <c r="BB267" i="1" a="1"/>
  <c r="BB2141" i="1" a="1"/>
  <c r="BB1239" i="1" a="1"/>
  <c r="BB708" i="1" a="1"/>
  <c r="BB2760" i="1" a="1"/>
  <c r="BB640" i="1" a="1"/>
  <c r="BB1793" i="1" a="1"/>
  <c r="BB1669" i="1" a="1"/>
  <c r="BB219" i="1" a="1"/>
  <c r="BB2093" i="1" a="1"/>
  <c r="BB1191" i="1" a="1"/>
  <c r="BB1293" i="1" a="1"/>
  <c r="BB498" i="1" a="1"/>
  <c r="BB2023" i="1" a="1"/>
  <c r="BB2627" i="1" a="1"/>
  <c r="BB106" i="1" a="1"/>
  <c r="BB2396" i="1" a="1"/>
  <c r="BB1541" i="1" a="1"/>
  <c r="BB1219" i="1" a="1"/>
  <c r="BB2418" i="1" a="1"/>
  <c r="BB2310" i="1" a="1"/>
  <c r="BB1331" i="1" a="1"/>
  <c r="BB74" i="1" a="1"/>
  <c r="BB2364" i="1" a="1"/>
  <c r="BB1509" i="1" a="1"/>
  <c r="BB32" i="1" a="1"/>
  <c r="BB2544" i="1" a="1"/>
  <c r="BB2388" i="1" a="1"/>
  <c r="BB1360" i="1" a="1"/>
  <c r="BB742" i="1" a="1"/>
  <c r="BB1978" i="1" a="1"/>
  <c r="BB1233" i="1" a="1"/>
  <c r="BB619" i="1" a="1"/>
  <c r="BB2493" i="1" a="1"/>
  <c r="BB1603" i="1" a="1"/>
  <c r="BB65" i="1" a="1"/>
  <c r="BB2161" i="1" a="1"/>
  <c r="BB232" i="1" a="1"/>
  <c r="BB370" i="1" a="1"/>
  <c r="BB1895" i="1" a="1"/>
  <c r="BB840" i="1" a="1"/>
  <c r="BB2603" i="1" a="1"/>
  <c r="BB879" i="1" a="1"/>
  <c r="BB2448" i="1" a="1"/>
  <c r="BB2292" i="1" a="1"/>
  <c r="BB215" i="1" a="1"/>
  <c r="BB2394" i="1" a="1"/>
  <c r="BB928" i="1" a="1"/>
  <c r="BB2081" i="1" a="1"/>
  <c r="BB1957" i="1" a="1"/>
  <c r="BB776" i="1" a="1"/>
  <c r="BB2539" i="1" a="1"/>
  <c r="BB1856" i="1" a="1"/>
  <c r="BB2738" i="1" a="1"/>
  <c r="BB2630" i="1" a="1"/>
  <c r="BB109" i="1" a="1"/>
  <c r="BB2510" i="1" a="1"/>
  <c r="BB1764" i="1" a="1"/>
  <c r="BB1279" i="1" a="1"/>
  <c r="BB1204" i="1" a="1"/>
  <c r="BB978" i="1" a="1"/>
  <c r="BB2051" i="1" a="1"/>
  <c r="BB1785" i="1" a="1"/>
  <c r="BB2426" i="1" a="1"/>
  <c r="BB2547" i="1" a="1"/>
  <c r="BB1377" i="1" a="1"/>
  <c r="BB949" i="1" a="1"/>
  <c r="BB1914" i="1" a="1"/>
  <c r="BB1689" i="1" a="1"/>
  <c r="BB2049" i="1" a="1"/>
  <c r="BB1747" i="1" a="1"/>
  <c r="BB334" i="1" a="1"/>
  <c r="BB2239" i="1" a="1"/>
  <c r="BB685" i="1" a="1"/>
  <c r="BB1301" i="1" a="1"/>
  <c r="BB2574" i="1" a="1"/>
  <c r="BB1644" i="1" a="1"/>
  <c r="BB834" i="1" a="1"/>
  <c r="BB2491" i="1" a="1"/>
  <c r="BB2207" i="1" a="1"/>
  <c r="BB469" i="1" a="1"/>
  <c r="BB2105" i="1" a="1"/>
  <c r="BB1827" i="1" a="1"/>
  <c r="BB158" i="1" a="1"/>
  <c r="BB2143" i="1" a="1"/>
  <c r="BB1195" i="1" a="1"/>
  <c r="BB1668" i="1" a="1"/>
  <c r="BB437" i="1" a="1"/>
  <c r="BB2073" i="1" a="1"/>
  <c r="BB1391" i="1" a="1"/>
  <c r="BB907" i="1" a="1"/>
  <c r="BB2781" i="1" a="1"/>
  <c r="BB1192" i="1" a="1"/>
  <c r="BB1056" i="1" a="1"/>
  <c r="BB243" i="1" a="1"/>
  <c r="BB2711" i="1" a="1"/>
  <c r="BB1340" i="1" a="1"/>
  <c r="BB363" i="1" a="1"/>
  <c r="BB2237" i="1" a="1"/>
  <c r="BB1335" i="1" a="1"/>
  <c r="BB1536" i="1" a="1"/>
  <c r="BB2082" i="1" a="1"/>
  <c r="BB1974" i="1" a="1"/>
  <c r="BB7" i="1" a="1"/>
  <c r="BB2186" i="1" a="1"/>
  <c r="BB127" i="1" a="1"/>
  <c r="BB1696" i="1" a="1"/>
  <c r="BB2339" i="1" a="1"/>
  <c r="BB918" i="1" a="1"/>
  <c r="BB2154" i="1" a="1"/>
  <c r="BB769" i="1" a="1"/>
  <c r="BB2865" i="1" a="1"/>
  <c r="BB2741" i="1" a="1"/>
  <c r="BB698" i="1" a="1"/>
  <c r="BB1629" i="1" a="1"/>
  <c r="BB1446" i="1" a="1"/>
  <c r="BB196" i="1" a="1"/>
  <c r="BB2248" i="1" a="1"/>
  <c r="BB128" i="1" a="1"/>
  <c r="BB2640" i="1" a="1"/>
  <c r="BB2500" i="1" a="1"/>
  <c r="BB650" i="1" a="1"/>
  <c r="BB2940" i="1" a="1"/>
  <c r="BB1398" i="1" a="1"/>
  <c r="BB1012" i="1" a="1"/>
  <c r="BB946" i="1" a="1"/>
  <c r="BB2854" i="1" a="1"/>
  <c r="BB1063" i="1" a="1"/>
  <c r="BB537" i="1" a="1"/>
  <c r="BB1884" i="1" a="1"/>
  <c r="BB1029" i="1" a="1"/>
  <c r="BB1134" i="1" a="1"/>
  <c r="BB1906" i="1" a="1"/>
  <c r="BB1798" i="1" a="1"/>
  <c r="BB1564" i="1" a="1"/>
  <c r="BB505" i="1" a="1"/>
  <c r="BB1852" i="1" a="1"/>
  <c r="BB997" i="1" a="1"/>
  <c r="BB463" i="1" a="1"/>
  <c r="BB2032" i="1" a="1"/>
  <c r="BB2675" i="1" a="1"/>
  <c r="BB1397" i="1" a="1"/>
  <c r="BB230" i="1" a="1"/>
  <c r="BB2825" i="1" a="1"/>
  <c r="BB1424" i="1" a="1"/>
  <c r="BB107" i="1" a="1"/>
  <c r="BB1981" i="1" a="1"/>
  <c r="BB1079" i="1" a="1"/>
  <c r="BB496" i="1" a="1"/>
  <c r="BB1649" i="1" a="1"/>
  <c r="BB2526" i="1" a="1"/>
  <c r="BB2834" i="1" a="1"/>
  <c r="BB2726" i="1" a="1"/>
  <c r="BB328" i="1" a="1"/>
  <c r="BB2091" i="1" a="1"/>
  <c r="BB367" i="1" a="1"/>
  <c r="BB1936" i="1" a="1"/>
  <c r="BB2579" i="1" a="1"/>
  <c r="BB646" i="1" a="1"/>
  <c r="BB1882" i="1" a="1"/>
  <c r="BB416" i="1" a="1"/>
  <c r="BB2928" i="1" a="1"/>
  <c r="BB2788" i="1" a="1"/>
  <c r="BB264" i="1" a="1"/>
  <c r="BB2027" i="1" a="1"/>
  <c r="BB1783" i="1" a="1"/>
  <c r="BB2226" i="1" a="1"/>
  <c r="BB2118" i="1" a="1"/>
  <c r="BB540" i="1" a="1"/>
  <c r="BB1998" i="1" a="1"/>
  <c r="BB1081" i="1" a="1"/>
  <c r="BB1255" i="1" a="1"/>
  <c r="BB2629" i="1" a="1"/>
  <c r="BB1172" i="1" a="1"/>
  <c r="BB1828" i="1" a="1"/>
  <c r="BB2807" i="1" a="1"/>
  <c r="BB134" i="1" a="1"/>
  <c r="BB1203" i="1" a="1"/>
  <c r="BB1419" i="1" a="1"/>
  <c r="BB2316" i="1" a="1"/>
  <c r="BB286" i="1" a="1"/>
  <c r="BB2201" i="1" a="1"/>
  <c r="BB183" i="1" a="1"/>
  <c r="BB1431" i="1" a="1"/>
  <c r="BB1804" i="1" a="1"/>
  <c r="BB717" i="1" a="1"/>
  <c r="BB2019" i="1" a="1"/>
  <c r="BB890" i="1" a="1"/>
  <c r="BB2021" i="1" a="1"/>
  <c r="BB986" i="1" a="1"/>
  <c r="BB384" i="1" a="1"/>
  <c r="BB597" i="1" a="1"/>
  <c r="BB1466" i="1" a="1"/>
  <c r="BB1024" i="1" a="1"/>
  <c r="BB173" i="1" a="1"/>
  <c r="BB1196" i="1" a="1"/>
  <c r="BB604" i="1" a="1"/>
  <c r="BB1992" i="1" a="1"/>
  <c r="BB1187" i="1" a="1"/>
  <c r="BB900" i="1" a="1"/>
  <c r="BB1593" i="1" a="1"/>
  <c r="BB1086" i="1" a="1"/>
  <c r="BB589" i="1" a="1"/>
  <c r="BB1631" i="1" a="1"/>
  <c r="BB1370" i="1" a="1"/>
  <c r="BB1011" i="1" a="1"/>
  <c r="BB868" i="1" a="1"/>
  <c r="BB2920" i="1" a="1"/>
  <c r="BB1566" i="1" a="1"/>
  <c r="BB395" i="1" a="1"/>
  <c r="BB2269" i="1" a="1"/>
  <c r="BB1367" i="1" a="1"/>
  <c r="BB979" i="1" a="1"/>
  <c r="BB674" i="1" a="1"/>
  <c r="BB2199" i="1" a="1"/>
  <c r="BB2612" i="1" a="1"/>
  <c r="BB794" i="1" a="1"/>
  <c r="BB1725" i="1" a="1"/>
  <c r="BB1542" i="1" a="1"/>
  <c r="BB833" i="1" a="1"/>
  <c r="BB2929" i="1" a="1"/>
  <c r="BB2805" i="1" a="1"/>
  <c r="BB438" i="1" a="1"/>
  <c r="BB1674" i="1" a="1"/>
  <c r="BB558" i="1" a="1"/>
  <c r="BB2543" i="1" a="1"/>
  <c r="BB1795" i="1" a="1"/>
  <c r="BB406" i="1" a="1"/>
  <c r="BB1642" i="1" a="1"/>
  <c r="BB257" i="1" a="1"/>
  <c r="BB2353" i="1" a="1"/>
  <c r="BB2229" i="1" a="1"/>
  <c r="BB186" i="1" a="1"/>
  <c r="BB2476" i="1" a="1"/>
  <c r="BB1568" i="1" a="1"/>
  <c r="BB627" i="1" a="1"/>
  <c r="BB1736" i="1" a="1"/>
  <c r="BB559" i="1" a="1"/>
  <c r="BB2128" i="1" a="1"/>
  <c r="BB2771" i="1" a="1"/>
  <c r="BB138" i="1" a="1"/>
  <c r="BB2428" i="1" a="1"/>
  <c r="BB1573" i="1" a="1"/>
  <c r="BB956" i="1" a="1"/>
  <c r="BB2450" i="1" a="1"/>
  <c r="BB2342" i="1" a="1"/>
  <c r="BB936" i="1" a="1"/>
  <c r="BB388" i="1" a="1"/>
  <c r="BB2440" i="1" a="1"/>
  <c r="BB1213" i="1" a="1"/>
  <c r="BB77" i="1" a="1"/>
  <c r="BB2478" i="1" a="1"/>
  <c r="BB1561" i="1" a="1"/>
  <c r="BB1584" i="1" a="1"/>
  <c r="BB356" i="1" a="1"/>
  <c r="BB2408" i="1" a="1"/>
  <c r="BB1054" i="1" a="1"/>
  <c r="BB826" i="1" a="1"/>
  <c r="BB1757" i="1" a="1"/>
  <c r="BB1574" i="1" a="1"/>
  <c r="BB1406" i="1" a="1"/>
  <c r="BB162" i="1" a="1"/>
  <c r="BB1687" i="1" a="1"/>
  <c r="BB1526" i="1" a="1"/>
  <c r="BB282" i="1" a="1"/>
  <c r="BB2572" i="1" a="1"/>
  <c r="BB1030" i="1" a="1"/>
  <c r="BB321" i="1" a="1"/>
  <c r="BB2417" i="1" a="1"/>
  <c r="BB1290" i="1" a="1"/>
  <c r="BB869" i="1" a="1"/>
  <c r="BB2521" i="1" a="1"/>
  <c r="BB46" i="1" a="1"/>
  <c r="BB2031" i="1" a="1"/>
  <c r="BB1083" i="1" a="1"/>
  <c r="BB837" i="1" a="1"/>
  <c r="BB2473" i="1" a="1"/>
  <c r="BB688" i="1" a="1"/>
  <c r="BB1841" i="1" a="1"/>
  <c r="BB1717" i="1" a="1"/>
  <c r="BB617" i="1" a="1"/>
  <c r="BB1964" i="1" a="1"/>
  <c r="BB313" i="1" a="1"/>
  <c r="BB115" i="1" a="1"/>
  <c r="BB2583" i="1" a="1"/>
  <c r="BB47" i="1" a="1"/>
  <c r="BB1616" i="1" a="1"/>
  <c r="BB2259" i="1" a="1"/>
  <c r="BB569" i="1" a="1"/>
  <c r="BB1916" i="1" a="1"/>
  <c r="BB1061" i="1" a="1"/>
  <c r="BB1471" i="1" a="1"/>
  <c r="BB1938" i="1" a="1"/>
  <c r="BB1830" i="1" a="1"/>
  <c r="BB1052" i="1" a="1"/>
  <c r="BB456" i="1" a="1"/>
  <c r="BB2219" i="1" a="1"/>
  <c r="BB1427" i="1" a="1"/>
  <c r="BB145" i="1" a="1"/>
  <c r="BB2241" i="1" a="1"/>
  <c r="BB2117" i="1" a="1"/>
  <c r="BB1429" i="1" a="1"/>
  <c r="BB424" i="1" a="1"/>
  <c r="BB2187" i="1" a="1"/>
  <c r="BB2367" i="1" a="1"/>
  <c r="BB1810" i="1" a="1"/>
  <c r="BB819" i="1" a="1"/>
  <c r="BB1928" i="1" a="1"/>
  <c r="BB1404" i="1" a="1"/>
  <c r="BB508" i="1" a="1"/>
  <c r="BB1966" i="1" a="1"/>
  <c r="BB1049" i="1" a="1"/>
  <c r="BB1924" i="1" a="1"/>
  <c r="BB787" i="1" a="1"/>
  <c r="BB1896" i="1" a="1"/>
  <c r="BB1181" i="1" a="1"/>
  <c r="BB314" i="1" a="1"/>
  <c r="BB2604" i="1" a="1"/>
  <c r="BB1062" i="1" a="1"/>
  <c r="BB1345" i="1" a="1"/>
  <c r="BB2626" i="1" a="1"/>
  <c r="BB2518" i="1" a="1"/>
  <c r="BB1327" i="1" a="1"/>
  <c r="BB713" i="1" a="1"/>
  <c r="BB2060" i="1" a="1"/>
  <c r="BB1205" i="1" a="1"/>
  <c r="BB752" i="1" a="1"/>
  <c r="BB1905" i="1" a="1"/>
  <c r="BB449" i="1" a="1"/>
  <c r="BB357" i="1" a="1"/>
  <c r="BB1993" i="1" a="1"/>
  <c r="BB477" i="1" a="1"/>
  <c r="BB2878" i="1" a="1"/>
  <c r="BB1112" i="1" a="1"/>
  <c r="BB325" i="1" a="1"/>
  <c r="BB1961" i="1" a="1"/>
  <c r="BB176" i="1" a="1"/>
  <c r="BB2688" i="1" a="1"/>
  <c r="BB2548" i="1" a="1"/>
  <c r="BB105" i="1" a="1"/>
  <c r="BB2811" i="1" a="1"/>
  <c r="BB2722" i="1" a="1"/>
  <c r="BB546" i="1" a="1"/>
  <c r="BB2071" i="1" a="1"/>
  <c r="BB478" i="1" a="1"/>
  <c r="BB2463" i="1" a="1"/>
  <c r="BB1515" i="1" a="1"/>
  <c r="BB57" i="1" a="1"/>
  <c r="BB2763" i="1" a="1"/>
  <c r="BB1236" i="1" a="1"/>
  <c r="BB689" i="1" a="1"/>
  <c r="BB2785" i="1" a="1"/>
  <c r="BB2661" i="1" a="1"/>
  <c r="BB1018" i="1" a="1"/>
  <c r="BB887" i="1" a="1"/>
  <c r="BB1707" i="1" a="1"/>
  <c r="BB2132" i="1" a="1"/>
  <c r="BB576" i="1" a="1"/>
  <c r="BB1729" i="1" a="1"/>
  <c r="BB1605" i="1" a="1"/>
  <c r="BB1376" i="1" a="1"/>
  <c r="BB855" i="1" a="1"/>
  <c r="BB1675" i="1" a="1"/>
  <c r="BB1699" i="1" a="1"/>
  <c r="BB813" i="1" a="1"/>
  <c r="BB1855" i="1" a="1"/>
  <c r="BB1620" i="1" a="1"/>
  <c r="BB1044" i="1" a="1"/>
  <c r="BB580" i="1" a="1"/>
  <c r="BB1278" i="1" a="1"/>
  <c r="BB2533" i="1" a="1"/>
  <c r="BB307" i="1" a="1"/>
  <c r="BB2775" i="1" a="1"/>
  <c r="BB1115" i="1" a="1"/>
  <c r="BB939" i="1" a="1"/>
  <c r="BB2813" i="1" a="1"/>
  <c r="BB1224" i="1" a="1"/>
  <c r="BB1549" i="1" a="1"/>
  <c r="BB275" i="1" a="1"/>
  <c r="BB2743" i="1" a="1"/>
  <c r="BB1372" i="1" a="1"/>
  <c r="BB745" i="1" a="1"/>
  <c r="BB2092" i="1" a="1"/>
  <c r="BB1237" i="1" a="1"/>
  <c r="BB1005" i="1" a="1"/>
  <c r="BB2114" i="1" a="1"/>
  <c r="BB2006" i="1" a="1"/>
  <c r="BB953" i="1" a="1"/>
  <c r="BB201" i="1" a="1"/>
  <c r="BB2907" i="1" a="1"/>
  <c r="BB1380" i="1" a="1"/>
  <c r="BB240" i="1" a="1"/>
  <c r="BB2752" i="1" a="1"/>
  <c r="BB44" i="1" a="1"/>
  <c r="BB788" i="1" a="1"/>
  <c r="BB2840" i="1" a="1"/>
  <c r="BB908" i="1" a="1"/>
  <c r="BB2366" i="1" a="1"/>
  <c r="BB287" i="1" a="1"/>
  <c r="BB756" i="1" a="1"/>
  <c r="BB2808" i="1" a="1"/>
  <c r="BB607" i="1" a="1"/>
  <c r="BB2176" i="1" a="1"/>
  <c r="BB2819" i="1" a="1"/>
  <c r="BB536" i="1" a="1"/>
  <c r="BB2299" i="1" a="1"/>
  <c r="BB1837" i="1" a="1"/>
  <c r="BB34" i="1" a="1"/>
  <c r="BB2902" i="1" a="1"/>
  <c r="BB909" i="1" a="1"/>
  <c r="BB1951" i="1" a="1"/>
  <c r="BB1003" i="1" a="1"/>
  <c r="BB488" i="1" a="1"/>
  <c r="BB2251" i="1" a="1"/>
  <c r="BB1459" i="1" a="1"/>
  <c r="BB177" i="1" a="1"/>
  <c r="BB2273" i="1" a="1"/>
  <c r="BB2149" i="1" a="1"/>
  <c r="BB1092" i="1" a="1"/>
  <c r="BB375" i="1" a="1"/>
  <c r="BB2554" i="1" a="1"/>
  <c r="BB1122" i="1" a="1"/>
  <c r="BB64" i="1" a="1"/>
  <c r="BB2576" i="1" a="1"/>
  <c r="BB2436" i="1" a="1"/>
  <c r="BB1548" i="1" a="1"/>
  <c r="BB343" i="1" a="1"/>
  <c r="BB2522" i="1" a="1"/>
  <c r="BB1090" i="1" a="1"/>
  <c r="BB301" i="1" a="1"/>
  <c r="BB2702" i="1" a="1"/>
  <c r="BB1082" i="1" a="1"/>
  <c r="BB1182" i="1" a="1"/>
  <c r="BB68" i="1" a="1"/>
  <c r="BB2120" i="1" a="1"/>
  <c r="BB1405" i="1" a="1"/>
  <c r="BB888" i="1" a="1"/>
  <c r="BB2651" i="1" a="1"/>
  <c r="BB1124" i="1" a="1"/>
  <c r="BB2319" i="1" a="1"/>
  <c r="BB738" i="1" a="1"/>
  <c r="BB2263" i="1" a="1"/>
  <c r="BB1481" i="1" a="1"/>
  <c r="BB427" i="1" a="1"/>
  <c r="BB2301" i="1" a="1"/>
  <c r="BB1399" i="1" a="1"/>
  <c r="BB1040" i="1" a="1"/>
  <c r="BB706" i="1" a="1"/>
  <c r="BB2231" i="1" a="1"/>
  <c r="BB2293" i="1" a="1"/>
  <c r="BB233" i="1" a="1"/>
  <c r="BB2939" i="1" a="1"/>
  <c r="BB1412" i="1" a="1"/>
  <c r="BB865" i="1" a="1"/>
  <c r="BB1602" i="1" a="1"/>
  <c r="BB2837" i="1" a="1"/>
  <c r="BB1173" i="1" a="1"/>
  <c r="BB632" i="1" a="1"/>
  <c r="BB2395" i="1" a="1"/>
  <c r="BB1700" i="1" a="1"/>
  <c r="BB671" i="1" a="1"/>
  <c r="BB2240" i="1" a="1"/>
  <c r="BB663" i="1" a="1"/>
  <c r="BB276" i="1" a="1"/>
  <c r="BB2328" i="1" a="1"/>
  <c r="BB396" i="1" a="1"/>
  <c r="BB1854" i="1" a="1"/>
  <c r="BB744" i="1" a="1"/>
  <c r="BB244" i="1" a="1"/>
  <c r="BB2296" i="1" a="1"/>
  <c r="BB95" i="1" a="1"/>
  <c r="BB1664" i="1" a="1"/>
  <c r="BB2307" i="1" a="1"/>
  <c r="BB24" i="1" a="1"/>
  <c r="BB1787" i="1" a="1"/>
  <c r="BB2614" i="1" a="1"/>
  <c r="BB2498" i="1" a="1"/>
  <c r="BB2390" i="1" a="1"/>
  <c r="BB397" i="1" a="1"/>
  <c r="BB2798" i="1" a="1"/>
  <c r="BB1178" i="1" a="1"/>
  <c r="BB919" i="1" a="1"/>
  <c r="BB1739" i="1" a="1"/>
  <c r="BB948" i="1" a="1"/>
  <c r="BB608" i="1" a="1"/>
  <c r="BB1761" i="1" a="1"/>
  <c r="BB1637" i="1" a="1"/>
  <c r="BB1055" i="1" a="1"/>
  <c r="BB806" i="1" a="1"/>
  <c r="BB2042" i="1" a="1"/>
  <c r="BB1297" i="1" a="1"/>
  <c r="BB495" i="1" a="1"/>
  <c r="BB2064" i="1" a="1"/>
  <c r="BB2707" i="1" a="1"/>
  <c r="BB1193" i="1" a="1"/>
  <c r="BB774" i="1" a="1"/>
  <c r="BB2010" i="1" a="1"/>
  <c r="BB1265" i="1" a="1"/>
  <c r="BB732" i="1" a="1"/>
  <c r="BB2190" i="1" a="1"/>
  <c r="BB1273" i="1" a="1"/>
  <c r="BB1251" i="1" a="1"/>
  <c r="BB499" i="1" a="1"/>
  <c r="BB1608" i="1" a="1"/>
  <c r="BB1796" i="1" a="1"/>
  <c r="BB376" i="1" a="1"/>
  <c r="BB2139" i="1" a="1"/>
  <c r="BB1347" i="1" a="1"/>
  <c r="BB765" i="1" a="1"/>
  <c r="BB1807" i="1" a="1"/>
  <c r="BB480" i="1" a="1"/>
  <c r="BB1633" i="1" a="1"/>
  <c r="BB915" i="1" a="1"/>
  <c r="BB226" i="1" a="1"/>
  <c r="BB1751" i="1" a="1"/>
  <c r="BB1014" i="1" a="1"/>
  <c r="BB858" i="1" a="1"/>
  <c r="BB1789" i="1" a="1"/>
  <c r="BB1732" i="1" a="1"/>
  <c r="BB1212" i="1" a="1"/>
  <c r="BB194" i="1" a="1"/>
  <c r="BB1719" i="1" a="1"/>
  <c r="BB1587" i="1" a="1"/>
  <c r="BB664" i="1" a="1"/>
  <c r="BB2427" i="1" a="1"/>
  <c r="BB1715" i="1" a="1"/>
  <c r="BB353" i="1" a="1"/>
  <c r="BB2449" i="1" a="1"/>
  <c r="BB2325" i="1" a="1"/>
  <c r="BB1441" i="1" a="1"/>
  <c r="BB120" i="1" a="1"/>
  <c r="BB1883" i="1" a="1"/>
  <c r="BB1091" i="1" a="1"/>
  <c r="BB159" i="1" a="1"/>
  <c r="BB1728" i="1" a="1"/>
  <c r="BB258" i="1" a="1"/>
  <c r="BB707" i="1" a="1"/>
  <c r="BB1816" i="1" a="1"/>
  <c r="BB827" i="1" a="1"/>
  <c r="BB2701" i="1" a="1"/>
  <c r="BB339" i="1" a="1"/>
  <c r="BB675" i="1" a="1"/>
  <c r="BB1784" i="1" a="1"/>
  <c r="BB526" i="1" a="1"/>
  <c r="BB2511" i="1" a="1"/>
  <c r="BB1563" i="1" a="1"/>
  <c r="BB455" i="1" a="1"/>
  <c r="BB2634" i="1" a="1"/>
  <c r="BB1142" i="1" a="1"/>
  <c r="BB1986" i="1" a="1"/>
  <c r="BB1878" i="1" a="1"/>
  <c r="BB828" i="1" a="1"/>
  <c r="BB2286" i="1" a="1"/>
  <c r="BB1369" i="1" a="1"/>
  <c r="BB407" i="1" a="1"/>
  <c r="BB2586" i="1" a="1"/>
  <c r="BB1154" i="1" a="1"/>
  <c r="BB96" i="1" a="1"/>
  <c r="BB2608" i="1" a="1"/>
  <c r="BB2468" i="1" a="1"/>
  <c r="BB1413" i="1" a="1"/>
  <c r="BB294" i="1" a="1"/>
  <c r="BB2889" i="1" a="1"/>
  <c r="BB1488" i="1" a="1"/>
  <c r="BB926" i="1" a="1"/>
  <c r="BB2911" i="1" a="1"/>
  <c r="BB2195" i="1" a="1"/>
  <c r="BB1506" i="1" a="1"/>
  <c r="BB262" i="1" a="1"/>
  <c r="BB2857" i="1" a="1"/>
  <c r="BB1456" i="1" a="1"/>
  <c r="BB220" i="1" a="1"/>
  <c r="BB1678" i="1" a="1"/>
  <c r="BB1448" i="1" a="1"/>
  <c r="BB991" i="1" a="1"/>
  <c r="BB930" i="1" a="1"/>
  <c r="BB2455" i="1" a="1"/>
  <c r="BB1084" i="1" a="1"/>
  <c r="BB807" i="1" a="1"/>
  <c r="BB1627" i="1" a="1"/>
  <c r="BB1554" i="1" a="1"/>
  <c r="BB253" i="1" a="1"/>
  <c r="BB2654" i="1" a="1"/>
  <c r="BB911" i="1" a="1"/>
  <c r="BB2480" i="1" a="1"/>
  <c r="BB2324" i="1" a="1"/>
  <c r="BB85" i="1" a="1"/>
  <c r="BB1721" i="1" a="1"/>
  <c r="BB2690" i="1" a="1"/>
  <c r="BB2582" i="1" a="1"/>
  <c r="BB1282" i="1" a="1"/>
  <c r="BB346" i="1" a="1"/>
  <c r="BB2636" i="1" a="1"/>
  <c r="BB1094" i="1" a="1"/>
  <c r="BB1170" i="1" a="1"/>
  <c r="BB2658" i="1" a="1"/>
  <c r="BB2550" i="1" a="1"/>
  <c r="BB1303" i="1" a="1"/>
  <c r="BB152" i="1" a="1"/>
  <c r="BB1915" i="1" a="1"/>
  <c r="BB1123" i="1" a="1"/>
  <c r="BB784" i="1" a="1"/>
  <c r="BB1937" i="1" a="1"/>
  <c r="BB1813" i="1" a="1"/>
  <c r="BB974" i="1" a="1"/>
  <c r="BB551" i="1" a="1"/>
  <c r="BB2730" i="1" a="1"/>
  <c r="BB1298" i="1" a="1"/>
  <c r="BB590" i="1" a="1"/>
  <c r="BB2575" i="1" a="1"/>
  <c r="BB1679" i="1" a="1"/>
  <c r="BB195" i="1" a="1"/>
  <c r="BB2663" i="1" a="1"/>
  <c r="BB315" i="1" a="1"/>
  <c r="BB2189" i="1" a="1"/>
  <c r="BB2703" i="1" a="1"/>
  <c r="BB163" i="1" a="1"/>
  <c r="BB2631" i="1" a="1"/>
  <c r="BB14" i="1" a="1"/>
  <c r="BB1999" i="1" a="1"/>
  <c r="BB1051" i="1" a="1"/>
  <c r="BB886" i="1" a="1"/>
  <c r="BB2122" i="1" a="1"/>
  <c r="BB737" i="1" a="1"/>
  <c r="BB2833" i="1" a="1"/>
  <c r="BB2709" i="1" a="1"/>
  <c r="BB316" i="1" a="1"/>
  <c r="BB1774" i="1" a="1"/>
  <c r="BB1544" i="1" a="1"/>
  <c r="BB838" i="1" a="1"/>
  <c r="BB2074" i="1" a="1"/>
  <c r="BB1329" i="1" a="1"/>
  <c r="BB527" i="1" a="1"/>
  <c r="BB2096" i="1" a="1"/>
  <c r="BB2739" i="1" a="1"/>
  <c r="BB1551" i="1" a="1"/>
  <c r="BB725" i="1" a="1"/>
  <c r="BB2361" i="1" a="1"/>
  <c r="BB976" i="1" a="1"/>
  <c r="BB414" i="1" a="1"/>
  <c r="BB2399" i="1" a="1"/>
  <c r="BB1451" i="1" a="1"/>
  <c r="BB1020" i="1" a="1"/>
  <c r="BB693" i="1" a="1"/>
  <c r="BB2329" i="1" a="1"/>
  <c r="BB2084" i="1" a="1"/>
  <c r="BB651" i="1" a="1"/>
  <c r="BB2525" i="1" a="1"/>
  <c r="BB1956" i="1" a="1"/>
  <c r="BB2116" i="1" a="1"/>
  <c r="BB418" i="1" a="1"/>
  <c r="BB1943" i="1" a="1"/>
  <c r="BB2868" i="1" a="1"/>
  <c r="BB295" i="1" a="1"/>
  <c r="BB2474" i="1" a="1"/>
  <c r="BB1042" i="1" a="1"/>
  <c r="BB684" i="1" a="1"/>
  <c r="BB2142" i="1" a="1"/>
  <c r="BB399" i="1" a="1"/>
  <c r="BB1968" i="1" a="1"/>
  <c r="BB2611" i="1" a="1"/>
  <c r="BB516" i="1" a="1"/>
  <c r="BB2568" i="1" a="1"/>
  <c r="BB555" i="1" a="1"/>
  <c r="BB2429" i="1" a="1"/>
  <c r="BB2359" i="1" a="1"/>
  <c r="BB2178" i="1" a="1"/>
  <c r="BB2070" i="1" a="1"/>
  <c r="BB1502" i="1" a="1"/>
  <c r="BB777" i="1" a="1"/>
  <c r="BB2124" i="1" a="1"/>
  <c r="BB1269" i="1" a="1"/>
  <c r="BB1390" i="1" a="1"/>
  <c r="BB2146" i="1" a="1"/>
  <c r="BB2038" i="1" a="1"/>
  <c r="BB1120" i="1" a="1"/>
  <c r="BB583" i="1" a="1"/>
  <c r="BB2762" i="1" a="1"/>
  <c r="BB1330" i="1" a="1"/>
  <c r="BB272" i="1" a="1"/>
  <c r="BB2784" i="1" a="1"/>
  <c r="BB2644" i="1" a="1"/>
  <c r="BB1258" i="1" a="1"/>
  <c r="BB39" i="1" a="1"/>
  <c r="BB2218" i="1" a="1"/>
  <c r="BB1473" i="1" a="1"/>
  <c r="BB78" i="1" a="1"/>
  <c r="BB2063" i="1" a="1"/>
  <c r="BB1995" i="1" a="1"/>
  <c r="BB626" i="1" a="1"/>
  <c r="BB2151" i="1" a="1"/>
  <c r="BB746" i="1" a="1"/>
  <c r="BB1677" i="1" a="1"/>
  <c r="BB2842" i="1" a="1"/>
  <c r="BB594" i="1" a="1"/>
  <c r="BB2119" i="1" a="1"/>
  <c r="BB445" i="1" a="1"/>
  <c r="BB2846" i="1" a="1"/>
  <c r="BB1226" i="1" a="1"/>
  <c r="BB374" i="1" a="1"/>
  <c r="BB1610" i="1" a="1"/>
  <c r="BB225" i="1" a="1"/>
  <c r="BB2321" i="1" a="1"/>
  <c r="BB2197" i="1" a="1"/>
  <c r="BB747" i="1" a="1"/>
  <c r="BB2621" i="1" a="1"/>
  <c r="BB1032" i="1" a="1"/>
  <c r="BB326" i="1" a="1"/>
  <c r="BB2921" i="1" a="1"/>
  <c r="BB1520" i="1" a="1"/>
  <c r="BB15" i="1" a="1"/>
  <c r="BB2943" i="1" a="1"/>
  <c r="BB2227" i="1" a="1"/>
  <c r="BB1527" i="1" a="1"/>
  <c r="BB213" i="1" a="1"/>
  <c r="BB1849" i="1" a="1"/>
  <c r="BB1167" i="1" a="1"/>
  <c r="BB845" i="1" a="1"/>
  <c r="BB1887" i="1" a="1"/>
  <c r="BB2004" i="1" a="1"/>
  <c r="BB1283" i="1" a="1"/>
  <c r="BB181" i="1" a="1"/>
  <c r="BB1817" i="1" a="1"/>
  <c r="BB1135" i="1" a="1"/>
  <c r="BB139" i="1" a="1"/>
  <c r="BB2013" i="1" a="1"/>
  <c r="BB1111" i="1" a="1"/>
  <c r="BB1468" i="1" a="1"/>
  <c r="BB2882" i="1" a="1"/>
  <c r="BB2774" i="1" a="1"/>
  <c r="BB1108" i="1" a="1"/>
  <c r="BB726" i="1" a="1"/>
  <c r="BB1962" i="1" a="1"/>
  <c r="BB1217" i="1" a="1"/>
  <c r="BB172" i="1" a="1"/>
  <c r="BB1630" i="1" a="1"/>
  <c r="BB830" i="1" a="1"/>
  <c r="BB2815" i="1" a="1"/>
  <c r="BB1559" i="1" a="1"/>
  <c r="BB4" i="1" a="1"/>
  <c r="BB2056" i="1" a="1"/>
  <c r="BB43" i="1" a="1"/>
  <c r="BB1917" i="1" a="1"/>
  <c r="BB2210" i="1" a="1"/>
  <c r="BB322" i="1" a="1"/>
  <c r="BB929" i="1" a="1"/>
  <c r="BB1666" i="1" a="1"/>
  <c r="BB2901" i="1" a="1"/>
  <c r="BB1635" i="1" a="1"/>
  <c r="BB265" i="1" a="1"/>
  <c r="BB1612" i="1" a="1"/>
  <c r="BB1444" i="1" a="1"/>
  <c r="BB897" i="1" a="1"/>
  <c r="BB1634" i="1" a="1"/>
  <c r="BB2869" i="1" a="1"/>
  <c r="BB1157" i="1" a="1"/>
  <c r="BB71" i="1" a="1"/>
  <c r="BB2250" i="1" a="1"/>
  <c r="BB1505" i="1" a="1"/>
  <c r="BB703" i="1" a="1"/>
  <c r="BB2272" i="1" a="1"/>
  <c r="BB2915" i="1" a="1"/>
  <c r="BB1332" i="1" a="1"/>
  <c r="BB470" i="1" a="1"/>
  <c r="BB1706" i="1" a="1"/>
  <c r="BB961" i="1" a="1"/>
  <c r="BB509" i="1" a="1"/>
  <c r="BB2910" i="1" a="1"/>
  <c r="BB2295" i="1" a="1"/>
  <c r="BB114" i="1" a="1"/>
  <c r="BB1639" i="1" a="1"/>
  <c r="BB234" i="1" a="1"/>
  <c r="BB2524" i="1" a="1"/>
  <c r="BB2933" i="1" a="1"/>
  <c r="BB82" i="1" a="1"/>
  <c r="BB1607" i="1" a="1"/>
  <c r="BB876" i="1" a="1"/>
  <c r="BB2334" i="1" a="1"/>
  <c r="BB1417" i="1" a="1"/>
  <c r="BB805" i="1" a="1"/>
  <c r="BB2441" i="1" a="1"/>
  <c r="BB656" i="1" a="1"/>
  <c r="BB1809" i="1" a="1"/>
  <c r="BB1685" i="1" a="1"/>
  <c r="BB235" i="1" a="1"/>
  <c r="BB2109" i="1" a="1"/>
  <c r="BB1207" i="1" a="1"/>
  <c r="BB757" i="1" a="1"/>
  <c r="BB2393" i="1" a="1"/>
  <c r="BB1008" i="1" a="1"/>
  <c r="BB446" i="1" a="1"/>
  <c r="BB2431" i="1" a="1"/>
  <c r="BB1483" i="1" a="1"/>
  <c r="BB1535" i="1" a="1"/>
  <c r="BB644" i="1" a="1"/>
  <c r="BB2696" i="1" a="1"/>
  <c r="BB1342" i="1" a="1"/>
  <c r="BB333" i="1" a="1"/>
  <c r="BB2734" i="1" a="1"/>
  <c r="BB1114" i="1" a="1"/>
  <c r="BB1004" i="1" a="1"/>
  <c r="BB612" i="1" a="1"/>
  <c r="BB2664" i="1" a="1"/>
  <c r="BB1310" i="1" a="1"/>
  <c r="BB570" i="1" a="1"/>
  <c r="BB2860" i="1" a="1"/>
  <c r="BB1318" i="1" a="1"/>
  <c r="BB1089" i="1" a="1"/>
  <c r="BB2370" i="1" a="1"/>
  <c r="BB2262" i="1" a="1"/>
  <c r="BB1384" i="1" a="1"/>
  <c r="BB214" i="1" a="1"/>
  <c r="BB2809" i="1" a="1"/>
  <c r="BB1408" i="1" a="1"/>
  <c r="BB603" i="1" a="1"/>
  <c r="BB2477" i="1" a="1"/>
  <c r="BB318" i="1" a="1"/>
  <c r="BB2303" i="1" a="1"/>
  <c r="BB637" i="1" a="1"/>
  <c r="BB435" i="1" a="1"/>
  <c r="BB2903" i="1" a="1"/>
  <c r="BB474" i="1" a="1"/>
  <c r="BB2764" i="1" a="1"/>
  <c r="BB2507" i="1" a="1"/>
  <c r="BB2786" i="1" a="1"/>
  <c r="BB2678" i="1" a="1"/>
  <c r="BB523" i="1" a="1"/>
  <c r="BB2397" i="1" a="1"/>
  <c r="BB1495" i="1" a="1"/>
  <c r="BB371" i="1" a="1"/>
  <c r="BB2839" i="1" a="1"/>
  <c r="BB653" i="1" a="1"/>
  <c r="BB1695" i="1" a="1"/>
  <c r="BB1434" i="1" a="1"/>
  <c r="BB647" i="1" a="1"/>
  <c r="BB2826" i="1" a="1"/>
  <c r="BB1394" i="1" a="1"/>
  <c r="BB2513" i="1" a="1"/>
  <c r="BB1763" i="1" a="1"/>
  <c r="BB1185" i="1" a="1"/>
  <c r="BB2314" i="1" a="1"/>
  <c r="BB1738" i="1" a="1"/>
  <c r="BB191" i="1" a="1"/>
  <c r="BB2389" i="1" a="1"/>
  <c r="BB293" i="1" a="1"/>
  <c r="BB645" i="1" a="1"/>
  <c r="BB1585" i="1" a="1"/>
  <c r="BB420" i="1" a="1"/>
  <c r="BB1425" i="1" a="1"/>
  <c r="BB1881" i="1" a="1"/>
  <c r="BB905" i="1" a="1"/>
  <c r="BB1348" i="1" a="1"/>
  <c r="BB1929" i="1" a="1"/>
  <c r="BB2281" i="1" a="1"/>
  <c r="BB1510" i="1" a="1"/>
  <c r="BB385" i="1" a="1"/>
  <c r="BB2481" i="1" a="1"/>
  <c r="BB1414" i="1" a="1"/>
  <c r="BB866" i="1" a="1"/>
  <c r="BB696" i="1" a="1"/>
  <c r="BB144" i="1" a="1"/>
  <c r="BB1667" i="1" a="1"/>
  <c r="BB2357" i="1" a="1"/>
  <c r="BB993" i="1" a="1"/>
  <c r="BB2947" i="1" a="1"/>
  <c r="BB2459" i="1" a="1"/>
  <c r="BB2656" i="1" a="1"/>
  <c r="BB91" i="1" a="1"/>
  <c r="BB1965" i="1" a="1"/>
  <c r="BB666" i="1" a="1"/>
  <c r="BB1597" i="1" a="1"/>
  <c r="BB2740" i="1" a="1"/>
  <c r="BB2052" i="1" a="1"/>
  <c r="BB2516" i="1" a="1"/>
  <c r="BB749" i="1" a="1"/>
  <c r="BB245" i="1" a="1"/>
  <c r="BB502" i="1" a="1"/>
  <c r="BB1199" i="1" a="1"/>
  <c r="BB2252" i="1" a="1"/>
  <c r="BB1791" i="1" a="1"/>
  <c r="BB1760" i="1" a="1"/>
  <c r="BB971" i="1" a="1"/>
  <c r="BB2274" i="1" a="1"/>
  <c r="BB1474" i="1" a="1"/>
  <c r="BB2166" i="1" a="1"/>
  <c r="BB2403" i="1" a="1"/>
  <c r="BB2152" i="1" a="1"/>
  <c r="BB1470" i="1" a="1"/>
  <c r="BB132" i="1" a="1"/>
  <c r="BB11" i="1" a="1"/>
  <c r="BB1885" i="1" a="1"/>
  <c r="BB1272" i="1" a="1"/>
  <c r="BB864" i="1" a="1"/>
  <c r="BB901" i="1" a="1"/>
  <c r="BB2184" i="1" a="1"/>
  <c r="BB1305" i="1" a="1"/>
  <c r="BB1619" i="1" a="1"/>
  <c r="BB665" i="1" a="1"/>
  <c r="BB2542" i="1" a="1"/>
  <c r="BB1493" i="1" a="1"/>
  <c r="BB2553" i="1" a="1"/>
  <c r="BB1469" i="1" a="1"/>
  <c r="BB983" i="1" a="1"/>
  <c r="BB764" i="1" a="1"/>
  <c r="BB940" i="1" a="1"/>
  <c r="BB2398" i="1" a="1"/>
  <c r="BB2327" i="1" a="1"/>
  <c r="BB2578" i="1" a="1"/>
  <c r="BB2153" i="1" a="1"/>
  <c r="BB1779" i="1" a="1"/>
  <c r="BB2438" i="1" a="1"/>
  <c r="BB1152" i="1" a="1"/>
  <c r="BB21" i="1" a="1"/>
  <c r="BB802" i="1" a="1"/>
  <c r="BB1267" i="1" a="1"/>
  <c r="BB1988" i="1" a="1"/>
  <c r="BB2348" i="1" a="1"/>
  <c r="BB2222" i="1" a="1"/>
  <c r="BB100" i="1" a="1"/>
  <c r="BB222" i="1" a="1"/>
  <c r="BB1437" i="1" a="1"/>
  <c r="BB2012" i="1" a="1"/>
  <c r="BB2697" i="1" a="1"/>
  <c r="BB2470" i="1" a="1"/>
  <c r="BB141" i="1" a="1"/>
  <c r="BB58" i="1" a="1"/>
  <c r="BB2546" i="1" a="1"/>
  <c r="BB364" i="1" a="1"/>
  <c r="BB1858" i="1" a="1"/>
  <c r="BB28" i="1" a="1"/>
  <c r="BB417" i="1" a="1"/>
  <c r="BB1822" i="1" a="1"/>
  <c r="BB1750" i="1" a="1"/>
  <c r="BB135" i="1" a="1"/>
  <c r="BB2391" i="1" a="1"/>
  <c r="BB877" i="1" a="1"/>
  <c r="BB1919" i="1" a="1"/>
  <c r="AS256" i="1" s="1"/>
  <c r="AX256" i="1" s="1"/>
  <c r="BD256" i="1" s="1"/>
  <c r="AS480" i="1" s="1"/>
  <c r="AX480" i="1" s="1"/>
  <c r="BD480" i="1" s="1"/>
  <c r="AS544" i="1" s="1"/>
  <c r="AX544" i="1" s="1"/>
  <c r="BD544" i="1" s="1"/>
  <c r="AS608" i="1" s="1"/>
  <c r="AX608" i="1" s="1"/>
  <c r="BD608" i="1" s="1"/>
  <c r="AS704" i="1" s="1"/>
  <c r="AX704" i="1" s="1"/>
  <c r="BD704" i="1" s="1"/>
  <c r="AS864" i="1" s="1"/>
  <c r="AX864" i="1" s="1"/>
  <c r="BD864" i="1" s="1"/>
  <c r="AS928" i="1" s="1"/>
  <c r="AX928" i="1" s="1"/>
  <c r="BD928" i="1" s="1"/>
  <c r="AS992" i="1" s="1"/>
  <c r="AX992" i="1" s="1"/>
  <c r="BD992" i="1" s="1"/>
  <c r="AS1056" i="1" s="1"/>
  <c r="AX1056" i="1" s="1"/>
  <c r="BD1056" i="1" s="1"/>
  <c r="AS1248" i="1" s="1"/>
  <c r="AX1248" i="1" s="1"/>
  <c r="BD1248" i="1" s="1"/>
  <c r="AS1312" i="1" s="1"/>
  <c r="AX1312" i="1" s="1"/>
  <c r="BD1312" i="1" s="1"/>
  <c r="AS1344" i="1" s="1"/>
  <c r="AX1344" i="1" s="1"/>
  <c r="BD1344" i="1" s="1"/>
  <c r="AS1376" i="1" s="1"/>
  <c r="AX1376" i="1" s="1"/>
  <c r="BD1376" i="1" s="1"/>
  <c r="AS1537" i="1" s="1"/>
  <c r="AX1537" i="1" s="1"/>
  <c r="BD1537" i="1" s="1"/>
  <c r="AS1601" i="1" s="1"/>
  <c r="AX1601" i="1" s="1"/>
  <c r="BD1601" i="1" s="1"/>
  <c r="AS1697" i="1" s="1"/>
  <c r="AX1697" i="1" s="1"/>
  <c r="BD1697" i="1" s="1"/>
  <c r="AS1825" i="1" s="1"/>
  <c r="AX1825" i="1" s="1"/>
  <c r="BD1825" i="1" s="1"/>
  <c r="AS1857" i="1" s="1"/>
  <c r="AX1857" i="1" s="1"/>
  <c r="BD1857" i="1" s="1"/>
  <c r="AS1953" i="1" s="1"/>
  <c r="AX1953" i="1" s="1"/>
  <c r="BD1953" i="1" s="1"/>
  <c r="AS1985" i="1" s="1"/>
  <c r="AX1985" i="1" s="1"/>
  <c r="BD1985" i="1" s="1"/>
  <c r="AS2017" i="1" s="1"/>
  <c r="AX2017" i="1" s="1"/>
  <c r="BD2017" i="1" s="1"/>
  <c r="AS2081" i="1" s="1"/>
  <c r="AX2081" i="1" s="1"/>
  <c r="BD2081" i="1" s="1"/>
  <c r="AS2146" i="1" s="1"/>
  <c r="AX2146" i="1" s="1"/>
  <c r="BD2146" i="1" s="1"/>
  <c r="AS2178" i="1" s="1"/>
  <c r="AX2178" i="1" s="1"/>
  <c r="BD2178" i="1" s="1"/>
  <c r="AS2274" i="1" s="1"/>
  <c r="AX2274" i="1" s="1"/>
  <c r="BD2274" i="1" s="1"/>
  <c r="AS2338" i="1" s="1"/>
  <c r="AX2338" i="1" s="1"/>
  <c r="BD2338" i="1" s="1"/>
  <c r="AS2370" i="1" s="1"/>
  <c r="AX2370" i="1" s="1"/>
  <c r="BD2370" i="1" s="1"/>
  <c r="AS2402" i="1" s="1"/>
  <c r="AX2402" i="1" s="1"/>
  <c r="BD2402" i="1" s="1"/>
  <c r="AS2435" i="1" s="1"/>
  <c r="AX2435" i="1" s="1"/>
  <c r="BD2435" i="1" s="1"/>
  <c r="AS2628" i="1" s="1"/>
  <c r="AX2628" i="1" s="1"/>
  <c r="BD2628" i="1" s="1"/>
  <c r="AS2660" i="1" s="1"/>
  <c r="AX2660" i="1" s="1"/>
  <c r="BD2660" i="1" s="1"/>
  <c r="AS225" i="1" s="1"/>
  <c r="AX225" i="1" s="1"/>
  <c r="BD225" i="1" s="1"/>
  <c r="AS449" i="1" s="1"/>
  <c r="AX449" i="1" s="1"/>
  <c r="BD449" i="1" s="1"/>
  <c r="AS481" i="1" s="1"/>
  <c r="AX481" i="1" s="1"/>
  <c r="BD481" i="1" s="1"/>
  <c r="AS865" i="1" s="1"/>
  <c r="AX865" i="1" s="1"/>
  <c r="BD865" i="1" s="1"/>
  <c r="AS961" i="1" s="1"/>
  <c r="AX961" i="1" s="1"/>
  <c r="BD961" i="1" s="1"/>
  <c r="AS1025" i="1" s="1"/>
  <c r="AX1025" i="1" s="1"/>
  <c r="BD1025" i="1" s="1"/>
  <c r="AS1377" i="1" s="1"/>
  <c r="AX1377" i="1" s="1"/>
  <c r="BD1377" i="1" s="1"/>
  <c r="AS1505" i="1" s="1"/>
  <c r="AX1505" i="1" s="1"/>
  <c r="BD1505" i="1" s="1"/>
  <c r="AS1538" i="1" s="1"/>
  <c r="AX1538" i="1" s="1"/>
  <c r="BD1538" i="1" s="1"/>
  <c r="AS1602" i="1" s="1"/>
  <c r="AX1602" i="1" s="1"/>
  <c r="BD1602" i="1" s="1"/>
  <c r="AS1666" i="1" s="1"/>
  <c r="AX1666" i="1" s="1"/>
  <c r="BD1666" i="1" s="1"/>
  <c r="AS1698" i="1" s="1"/>
  <c r="AX1698" i="1" s="1"/>
  <c r="BD1698" i="1" s="1"/>
  <c r="AS1762" i="1" s="1"/>
  <c r="AX1762" i="1" s="1"/>
  <c r="BD1762" i="1" s="1"/>
  <c r="AS1794" i="1" s="1"/>
  <c r="AX1794" i="1" s="1"/>
  <c r="BD1794" i="1" s="1"/>
  <c r="AS1826" i="1" s="1"/>
  <c r="AX1826" i="1" s="1"/>
  <c r="BD1826" i="1" s="1"/>
  <c r="AS1858" i="1" s="1"/>
  <c r="AX1858" i="1" s="1"/>
  <c r="BD1858" i="1" s="1"/>
  <c r="AS1890" i="1" s="1"/>
  <c r="AX1890" i="1" s="1"/>
  <c r="BD1890" i="1" s="1"/>
  <c r="AS1922" i="1" s="1"/>
  <c r="AX1922" i="1" s="1"/>
  <c r="BD1922" i="1" s="1"/>
  <c r="AS1954" i="1" s="1"/>
  <c r="AX1954" i="1" s="1"/>
  <c r="BD1954" i="1" s="1"/>
  <c r="AS1986" i="1" s="1"/>
  <c r="AX1986" i="1" s="1"/>
  <c r="BD1986" i="1" s="1"/>
  <c r="AS2018" i="1" s="1"/>
  <c r="AX2018" i="1" s="1"/>
  <c r="BD2018" i="1" s="1"/>
  <c r="AS2050" i="1" s="1"/>
  <c r="AX2050" i="1" s="1"/>
  <c r="BD2050" i="1" s="1"/>
  <c r="AS2082" i="1" s="1"/>
  <c r="AX2082" i="1" s="1"/>
  <c r="BD2082" i="1" s="1"/>
  <c r="AS2115" i="1" s="1"/>
  <c r="AX2115" i="1" s="1"/>
  <c r="BD2115" i="1" s="1"/>
  <c r="AS2147" i="1" s="1"/>
  <c r="AX2147" i="1" s="1"/>
  <c r="BD2147" i="1" s="1"/>
  <c r="AS2179" i="1" s="1"/>
  <c r="AX2179" i="1" s="1"/>
  <c r="BD2179" i="1" s="1"/>
  <c r="AS2211" i="1" s="1"/>
  <c r="AX2211" i="1" s="1"/>
  <c r="BD2211" i="1" s="1"/>
  <c r="AS2243" i="1" s="1"/>
  <c r="AX2243" i="1" s="1"/>
  <c r="BD2243" i="1" s="1"/>
  <c r="AS2275" i="1" s="1"/>
  <c r="AX2275" i="1" s="1"/>
  <c r="BD2275" i="1" s="1"/>
  <c r="AS2307" i="1" s="1"/>
  <c r="AX2307" i="1" s="1"/>
  <c r="BD2307" i="1" s="1"/>
  <c r="AS2339" i="1" s="1"/>
  <c r="AX2339" i="1" s="1"/>
  <c r="BD2339" i="1" s="1"/>
  <c r="AS2371" i="1" s="1"/>
  <c r="AX2371" i="1" s="1"/>
  <c r="BD2371" i="1" s="1"/>
  <c r="AS2436" i="1" s="1"/>
  <c r="AX2436" i="1" s="1"/>
  <c r="BD2436" i="1" s="1"/>
  <c r="AS2468" i="1" s="1"/>
  <c r="AX2468" i="1" s="1"/>
  <c r="BD2468" i="1" s="1"/>
  <c r="AS2500" i="1" s="1"/>
  <c r="AX2500" i="1" s="1"/>
  <c r="BD2500" i="1" s="1"/>
  <c r="AS2533" i="1" s="1"/>
  <c r="AX2533" i="1" s="1"/>
  <c r="BD2533" i="1" s="1"/>
  <c r="AS2565" i="1" s="1"/>
  <c r="AX2565" i="1" s="1"/>
  <c r="BD2565" i="1" s="1"/>
  <c r="AS450" i="1" s="1"/>
  <c r="AX450" i="1" s="1"/>
  <c r="BD450" i="1" s="1"/>
  <c r="AS514" i="1" s="1"/>
  <c r="AX514" i="1" s="1"/>
  <c r="BD514" i="1" s="1"/>
  <c r="AS610" i="1" s="1"/>
  <c r="AX610" i="1" s="1"/>
  <c r="BD610" i="1" s="1"/>
  <c r="AS738" i="1" s="1"/>
  <c r="AX738" i="1" s="1"/>
  <c r="BD738" i="1" s="1"/>
  <c r="AS898" i="1" s="1"/>
  <c r="AX898" i="1" s="1"/>
  <c r="BD898" i="1" s="1"/>
  <c r="AS930" i="1" s="1"/>
  <c r="AX930" i="1" s="1"/>
  <c r="BD930" i="1" s="1"/>
  <c r="AS1058" i="1" s="1"/>
  <c r="AX1058" i="1" s="1"/>
  <c r="BD1058" i="1" s="1"/>
  <c r="AS1090" i="1" s="1"/>
  <c r="AX1090" i="1" s="1"/>
  <c r="BD1090" i="1" s="1"/>
  <c r="AS1154" i="1" s="1"/>
  <c r="AX1154" i="1" s="1"/>
  <c r="BD1154" i="1" s="1"/>
  <c r="AS1218" i="1" s="1"/>
  <c r="AX1218" i="1" s="1"/>
  <c r="BD1218" i="1" s="1"/>
  <c r="AS1442" i="1" s="1"/>
  <c r="AX1442" i="1" s="1"/>
  <c r="BD1442" i="1" s="1"/>
  <c r="AS1506" i="1" s="1"/>
  <c r="AX1506" i="1" s="1"/>
  <c r="BD1506" i="1" s="1"/>
  <c r="AS1539" i="1" s="1"/>
  <c r="AX1539" i="1" s="1"/>
  <c r="BD1539" i="1" s="1"/>
  <c r="AS1635" i="1" s="1"/>
  <c r="AX1635" i="1" s="1"/>
  <c r="BD1635" i="1" s="1"/>
  <c r="AS1667" i="1" s="1"/>
  <c r="AX1667" i="1" s="1"/>
  <c r="BD1667" i="1" s="1"/>
  <c r="AS1699" i="1" s="1"/>
  <c r="AX1699" i="1" s="1"/>
  <c r="BD1699" i="1" s="1"/>
  <c r="AS1763" i="1" s="1"/>
  <c r="AX1763" i="1" s="1"/>
  <c r="BD1763" i="1" s="1"/>
  <c r="AS1891" i="1" s="1"/>
  <c r="AX1891" i="1" s="1"/>
  <c r="BD1891" i="1" s="1"/>
  <c r="AS1923" i="1" s="1"/>
  <c r="AX1923" i="1" s="1"/>
  <c r="BD1923" i="1" s="1"/>
  <c r="AS2019" i="1" s="1"/>
  <c r="AX2019" i="1" s="1"/>
  <c r="BD2019" i="1" s="1"/>
  <c r="AS2051" i="1" s="1"/>
  <c r="AX2051" i="1" s="1"/>
  <c r="BD2051" i="1" s="1"/>
  <c r="AS2084" i="1" s="1"/>
  <c r="AX2084" i="1" s="1"/>
  <c r="BD2084" i="1" s="1"/>
  <c r="AS2116" i="1" s="1"/>
  <c r="AX2116" i="1" s="1"/>
  <c r="BD2116" i="1" s="1"/>
  <c r="AS2148" i="1" s="1"/>
  <c r="AX2148" i="1" s="1"/>
  <c r="BD2148" i="1" s="1"/>
  <c r="AS2180" i="1" s="1"/>
  <c r="AX2180" i="1" s="1"/>
  <c r="BD2180" i="1" s="1"/>
  <c r="AS2212" i="1" s="1"/>
  <c r="AX2212" i="1" s="1"/>
  <c r="BD2212" i="1" s="1"/>
  <c r="AS2244" i="1" s="1"/>
  <c r="AX2244" i="1" s="1"/>
  <c r="BD2244" i="1" s="1"/>
  <c r="AS2308" i="1" s="1"/>
  <c r="AX2308" i="1" s="1"/>
  <c r="BD2308" i="1" s="1"/>
  <c r="AS2372" i="1" s="1"/>
  <c r="AX2372" i="1" s="1"/>
  <c r="BD2372" i="1" s="1"/>
  <c r="AS2404" i="1" s="1"/>
  <c r="AX2404" i="1" s="1"/>
  <c r="BD2404" i="1" s="1"/>
  <c r="AS2437" i="1" s="1"/>
  <c r="AX2437" i="1" s="1"/>
  <c r="BD2437" i="1" s="1"/>
  <c r="AS2501" i="1" s="1"/>
  <c r="AX2501" i="1" s="1"/>
  <c r="BD2501" i="1" s="1"/>
  <c r="AS2534" i="1" s="1"/>
  <c r="AX2534" i="1" s="1"/>
  <c r="BD2534" i="1" s="1"/>
  <c r="AS2630" i="1" s="1"/>
  <c r="AX2630" i="1" s="1"/>
  <c r="BD2630" i="1" s="1"/>
  <c r="AS323" i="1" s="1"/>
  <c r="AX323" i="1" s="1"/>
  <c r="BD323" i="1" s="1"/>
  <c r="AS515" i="1" s="1"/>
  <c r="AX515" i="1" s="1"/>
  <c r="BD515" i="1" s="1"/>
  <c r="AS675" i="1" s="1"/>
  <c r="AX675" i="1" s="1"/>
  <c r="BD675" i="1" s="1"/>
  <c r="AS835" i="1" s="1"/>
  <c r="AX835" i="1" s="1"/>
  <c r="BD835" i="1" s="1"/>
  <c r="AS867" i="1" s="1"/>
  <c r="AX867" i="1" s="1"/>
  <c r="BD867" i="1" s="1"/>
  <c r="AS899" i="1" s="1"/>
  <c r="AX899" i="1" s="1"/>
  <c r="BD899" i="1" s="1"/>
  <c r="AS931" i="1" s="1"/>
  <c r="AX931" i="1" s="1"/>
  <c r="BD931" i="1" s="1"/>
  <c r="AS963" i="1" s="1"/>
  <c r="AX963" i="1" s="1"/>
  <c r="BD963" i="1" s="1"/>
  <c r="AS1091" i="1" s="1"/>
  <c r="AX1091" i="1" s="1"/>
  <c r="BD1091" i="1" s="1"/>
  <c r="AS1283" i="1" s="1"/>
  <c r="AX1283" i="1" s="1"/>
  <c r="BD1283" i="1" s="1"/>
  <c r="AS1475" i="1" s="1"/>
  <c r="AX1475" i="1" s="1"/>
  <c r="BD1475" i="1" s="1"/>
  <c r="AS1507" i="1" s="1"/>
  <c r="AX1507" i="1" s="1"/>
  <c r="BD1507" i="1" s="1"/>
  <c r="AS1604" i="1" s="1"/>
  <c r="AX1604" i="1" s="1"/>
  <c r="BD1604" i="1" s="1"/>
  <c r="AS1636" i="1" s="1"/>
  <c r="AX1636" i="1" s="1"/>
  <c r="BD1636" i="1" s="1"/>
  <c r="AS1668" i="1" s="1"/>
  <c r="AX1668" i="1" s="1"/>
  <c r="BD1668" i="1" s="1"/>
  <c r="AS1700" i="1" s="1"/>
  <c r="AX1700" i="1" s="1"/>
  <c r="BD1700" i="1" s="1"/>
  <c r="AS1796" i="1" s="1"/>
  <c r="AX1796" i="1" s="1"/>
  <c r="BD1796" i="1" s="1"/>
  <c r="AS1828" i="1" s="1"/>
  <c r="AX1828" i="1" s="1"/>
  <c r="BD1828" i="1" s="1"/>
  <c r="AS1892" i="1" s="1"/>
  <c r="AX1892" i="1" s="1"/>
  <c r="BD1892" i="1" s="1"/>
  <c r="AS1924" i="1" s="1"/>
  <c r="AX1924" i="1" s="1"/>
  <c r="BD1924" i="1" s="1"/>
  <c r="AS1956" i="1" s="1"/>
  <c r="AX1956" i="1" s="1"/>
  <c r="BD1956" i="1" s="1"/>
  <c r="AS2020" i="1" s="1"/>
  <c r="AX2020" i="1" s="1"/>
  <c r="BD2020" i="1" s="1"/>
  <c r="AS2117" i="1" s="1"/>
  <c r="AX2117" i="1" s="1"/>
  <c r="BD2117" i="1" s="1"/>
  <c r="AS2149" i="1" s="1"/>
  <c r="AX2149" i="1" s="1"/>
  <c r="BD2149" i="1" s="1"/>
  <c r="AS2181" i="1" s="1"/>
  <c r="AX2181" i="1" s="1"/>
  <c r="BD2181" i="1" s="1"/>
  <c r="AS2213" i="1" s="1"/>
  <c r="AX2213" i="1" s="1"/>
  <c r="BD2213" i="1" s="1"/>
  <c r="AS2277" i="1" s="1"/>
  <c r="AX2277" i="1" s="1"/>
  <c r="BD2277" i="1" s="1"/>
  <c r="AS2309" i="1" s="1"/>
  <c r="AX2309" i="1" s="1"/>
  <c r="BD2309" i="1" s="1"/>
  <c r="AS2373" i="1" s="1"/>
  <c r="AX2373" i="1" s="1"/>
  <c r="BD2373" i="1" s="1"/>
  <c r="AS2535" i="1" s="1"/>
  <c r="AX2535" i="1" s="1"/>
  <c r="BD2535" i="1" s="1"/>
  <c r="AS2631" i="1" s="1"/>
  <c r="AX2631" i="1" s="1"/>
  <c r="BD2631" i="1" s="1"/>
  <c r="AS2663" i="1" s="1"/>
  <c r="AX2663" i="1" s="1"/>
  <c r="BD2663" i="1" s="1"/>
  <c r="AS836" i="1" s="1"/>
  <c r="AX836" i="1" s="1"/>
  <c r="BD836" i="1" s="1"/>
  <c r="AS932" i="1" s="1"/>
  <c r="AX932" i="1" s="1"/>
  <c r="BD932" i="1" s="1"/>
  <c r="AS996" i="1" s="1"/>
  <c r="AX996" i="1" s="1"/>
  <c r="BD996" i="1" s="1"/>
  <c r="AS1060" i="1" s="1"/>
  <c r="AX1060" i="1" s="1"/>
  <c r="BD1060" i="1" s="1"/>
  <c r="AS1220" i="1" s="1"/>
  <c r="AX1220" i="1" s="1"/>
  <c r="BD1220" i="1" s="1"/>
  <c r="AS1316" i="1" s="1"/>
  <c r="AX1316" i="1" s="1"/>
  <c r="BD1316" i="1" s="1"/>
  <c r="AS1348" i="1" s="1"/>
  <c r="AX1348" i="1" s="1"/>
  <c r="BD1348" i="1" s="1"/>
  <c r="AS1541" i="1" s="1"/>
  <c r="AX1541" i="1" s="1"/>
  <c r="BD1541" i="1" s="1"/>
  <c r="AS1605" i="1" s="1"/>
  <c r="AX1605" i="1" s="1"/>
  <c r="BD1605" i="1" s="1"/>
  <c r="AS1637" i="1" s="1"/>
  <c r="AX1637" i="1" s="1"/>
  <c r="BD1637" i="1" s="1"/>
  <c r="AS1829" i="1" s="1"/>
  <c r="AX1829" i="1" s="1"/>
  <c r="BD1829" i="1" s="1"/>
  <c r="AS1861" i="1" s="1"/>
  <c r="AX1861" i="1" s="1"/>
  <c r="BD1861" i="1" s="1"/>
  <c r="AS1925" i="1" s="1"/>
  <c r="AX1925" i="1" s="1"/>
  <c r="BD1925" i="1" s="1"/>
  <c r="AS1989" i="1" s="1"/>
  <c r="AX1989" i="1" s="1"/>
  <c r="BD1989" i="1" s="1"/>
  <c r="AS2053" i="1" s="1"/>
  <c r="AX2053" i="1" s="1"/>
  <c r="BD2053" i="1" s="1"/>
  <c r="AS2086" i="1" s="1"/>
  <c r="AX2086" i="1" s="1"/>
  <c r="BD2086" i="1" s="1"/>
  <c r="AS2118" i="1" s="1"/>
  <c r="AX2118" i="1" s="1"/>
  <c r="BD2118" i="1" s="1"/>
  <c r="AS2150" i="1" s="1"/>
  <c r="AX2150" i="1" s="1"/>
  <c r="BD2150" i="1" s="1"/>
  <c r="AS2214" i="1" s="1"/>
  <c r="AX2214" i="1" s="1"/>
  <c r="BD2214" i="1" s="1"/>
  <c r="AS2278" i="1" s="1"/>
  <c r="AX2278" i="1" s="1"/>
  <c r="BD2278" i="1" s="1"/>
  <c r="AS2503" i="1" s="1"/>
  <c r="AX2503" i="1" s="1"/>
  <c r="BD2503" i="1" s="1"/>
  <c r="AS2568" i="1" s="1"/>
  <c r="AX2568" i="1" s="1"/>
  <c r="BD2568" i="1" s="1"/>
  <c r="AS2600" i="1" s="1"/>
  <c r="AX2600" i="1" s="1"/>
  <c r="BD2600" i="1" s="1"/>
  <c r="AS2632" i="1" s="1"/>
  <c r="AX2632" i="1" s="1"/>
  <c r="BD2632" i="1" s="1"/>
  <c r="AS2664" i="1" s="1"/>
  <c r="AX2664" i="1" s="1"/>
  <c r="BD2664" i="1" s="1"/>
  <c r="AS517" i="1" s="1"/>
  <c r="AX517" i="1" s="1"/>
  <c r="BD517" i="1" s="1"/>
  <c r="AS677" i="1" s="1"/>
  <c r="AX677" i="1" s="1"/>
  <c r="BD677" i="1" s="1"/>
  <c r="AS933" i="1" s="1"/>
  <c r="AX933" i="1" s="1"/>
  <c r="BD933" i="1" s="1"/>
  <c r="AS1029" i="1" s="1"/>
  <c r="AX1029" i="1" s="1"/>
  <c r="BD1029" i="1" s="1"/>
  <c r="AS1093" i="1" s="1"/>
  <c r="AX1093" i="1" s="1"/>
  <c r="BD1093" i="1" s="1"/>
  <c r="AS1125" i="1" s="1"/>
  <c r="AX1125" i="1" s="1"/>
  <c r="BD1125" i="1" s="1"/>
  <c r="AS1189" i="1" s="1"/>
  <c r="AX1189" i="1" s="1"/>
  <c r="BD1189" i="1" s="1"/>
  <c r="AS1253" i="1" s="1"/>
  <c r="AX1253" i="1" s="1"/>
  <c r="BD1253" i="1" s="1"/>
  <c r="AS1445" i="1" s="1"/>
  <c r="AX1445" i="1" s="1"/>
  <c r="BD1445" i="1" s="1"/>
  <c r="AS1477" i="1" s="1"/>
  <c r="AX1477" i="1" s="1"/>
  <c r="BD1477" i="1" s="1"/>
  <c r="AS1542" i="1" s="1"/>
  <c r="AX1542" i="1" s="1"/>
  <c r="BD1542" i="1" s="1"/>
  <c r="AS1606" i="1" s="1"/>
  <c r="AX1606" i="1" s="1"/>
  <c r="BD1606" i="1" s="1"/>
  <c r="AS1702" i="1" s="1"/>
  <c r="AX1702" i="1" s="1"/>
  <c r="BD1702" i="1" s="1"/>
  <c r="AS1734" i="1" s="1"/>
  <c r="AX1734" i="1" s="1"/>
  <c r="BD1734" i="1" s="1"/>
  <c r="AS1766" i="1" s="1"/>
  <c r="AX1766" i="1" s="1"/>
  <c r="BD1766" i="1" s="1"/>
  <c r="AS1798" i="1" s="1"/>
  <c r="AX1798" i="1" s="1"/>
  <c r="BD1798" i="1" s="1"/>
  <c r="AS1862" i="1" s="1"/>
  <c r="AX1862" i="1" s="1"/>
  <c r="BD1862" i="1" s="1"/>
  <c r="AS1894" i="1" s="1"/>
  <c r="AX1894" i="1" s="1"/>
  <c r="BD1894" i="1" s="1"/>
  <c r="AS1926" i="1" s="1"/>
  <c r="AX1926" i="1" s="1"/>
  <c r="BD1926" i="1" s="1"/>
  <c r="AS1958" i="1" s="1"/>
  <c r="AX1958" i="1" s="1"/>
  <c r="BD1958" i="1" s="1"/>
  <c r="AS1990" i="1" s="1"/>
  <c r="AX1990" i="1" s="1"/>
  <c r="BD1990" i="1" s="1"/>
  <c r="AS2087" i="1" s="1"/>
  <c r="AX2087" i="1" s="1"/>
  <c r="BD2087" i="1" s="1"/>
  <c r="AS2151" i="1" s="1"/>
  <c r="AX2151" i="1" s="1"/>
  <c r="BD2151" i="1" s="1"/>
  <c r="AS2247" i="1" s="1"/>
  <c r="AX2247" i="1" s="1"/>
  <c r="BD2247" i="1" s="1"/>
  <c r="AS2279" i="1" s="1"/>
  <c r="AX2279" i="1" s="1"/>
  <c r="BD2279" i="1" s="1"/>
  <c r="AS2343" i="1" s="1"/>
  <c r="AX2343" i="1" s="1"/>
  <c r="BD2343" i="1" s="1"/>
  <c r="AS2375" i="1" s="1"/>
  <c r="AX2375" i="1" s="1"/>
  <c r="BD2375" i="1" s="1"/>
  <c r="AS2440" i="1" s="1"/>
  <c r="AX2440" i="1" s="1"/>
  <c r="BD2440" i="1" s="1"/>
  <c r="AS2472" i="1" s="1"/>
  <c r="AX2472" i="1" s="1"/>
  <c r="BD2472" i="1" s="1"/>
  <c r="AS2504" i="1" s="1"/>
  <c r="AX2504" i="1" s="1"/>
  <c r="BD2504" i="1" s="1"/>
  <c r="AS2601" i="1" s="1"/>
  <c r="AX2601" i="1" s="1"/>
  <c r="BD2601" i="1" s="1"/>
  <c r="AS2633" i="1" s="1"/>
  <c r="AX2633" i="1" s="1"/>
  <c r="BD2633" i="1" s="1"/>
  <c r="AS774" i="1" s="1"/>
  <c r="AX774" i="1" s="1"/>
  <c r="BD774" i="1" s="1"/>
  <c r="AS806" i="1" s="1"/>
  <c r="AX806" i="1" s="1"/>
  <c r="BD806" i="1" s="1"/>
  <c r="AS934" i="1" s="1"/>
  <c r="AX934" i="1" s="1"/>
  <c r="BD934" i="1" s="1"/>
  <c r="AS966" i="1" s="1"/>
  <c r="AX966" i="1" s="1"/>
  <c r="BD966" i="1" s="1"/>
  <c r="AS1190" i="1" s="1"/>
  <c r="AX1190" i="1" s="1"/>
  <c r="BD1190" i="1" s="1"/>
  <c r="AS1510" i="1" s="1"/>
  <c r="AX1510" i="1" s="1"/>
  <c r="BD1510" i="1" s="1"/>
  <c r="AS1575" i="1" s="1"/>
  <c r="AX1575" i="1" s="1"/>
  <c r="BD1575" i="1" s="1"/>
  <c r="AS1703" i="1" s="1"/>
  <c r="AX1703" i="1" s="1"/>
  <c r="BD1703" i="1" s="1"/>
  <c r="AS1735" i="1" s="1"/>
  <c r="AX1735" i="1" s="1"/>
  <c r="BD1735" i="1" s="1"/>
  <c r="AS1863" i="1" s="1"/>
  <c r="AX1863" i="1" s="1"/>
  <c r="BD1863" i="1" s="1"/>
  <c r="AS1895" i="1" s="1"/>
  <c r="AX1895" i="1" s="1"/>
  <c r="BD1895" i="1" s="1"/>
  <c r="AS1927" i="1" s="1"/>
  <c r="AX1927" i="1" s="1"/>
  <c r="BD1927" i="1" s="1"/>
  <c r="AS1959" i="1" s="1"/>
  <c r="AX1959" i="1" s="1"/>
  <c r="BD1959" i="1" s="1"/>
  <c r="AS1991" i="1" s="1"/>
  <c r="AX1991" i="1" s="1"/>
  <c r="BD1991" i="1" s="1"/>
  <c r="AS2023" i="1" s="1"/>
  <c r="AX2023" i="1" s="1"/>
  <c r="BD2023" i="1" s="1"/>
  <c r="AS2055" i="1" s="1"/>
  <c r="AX2055" i="1" s="1"/>
  <c r="BD2055" i="1" s="1"/>
  <c r="AS2184" i="1" s="1"/>
  <c r="AX2184" i="1" s="1"/>
  <c r="BD2184" i="1" s="1"/>
  <c r="AS2216" i="1" s="1"/>
  <c r="AX2216" i="1" s="1"/>
  <c r="BD2216" i="1" s="1"/>
  <c r="AS2312" i="1" s="1"/>
  <c r="AX2312" i="1" s="1"/>
  <c r="BD2312" i="1" s="1"/>
  <c r="AS2473" i="1" s="1"/>
  <c r="AX2473" i="1" s="1"/>
  <c r="BD2473" i="1" s="1"/>
  <c r="AS2570" i="1" s="1"/>
  <c r="AX2570" i="1" s="1"/>
  <c r="BD2570" i="1" s="1"/>
  <c r="AS2602" i="1" s="1"/>
  <c r="AX2602" i="1" s="1"/>
  <c r="BD2602" i="1" s="1"/>
  <c r="AS743" i="1" s="1"/>
  <c r="AX743" i="1" s="1"/>
  <c r="BD743" i="1" s="1"/>
  <c r="AS807" i="1" s="1"/>
  <c r="AX807" i="1" s="1"/>
  <c r="BD807" i="1" s="1"/>
  <c r="AS1031" i="1" s="1"/>
  <c r="AX1031" i="1" s="1"/>
  <c r="BD1031" i="1" s="1"/>
  <c r="AS1063" i="1" s="1"/>
  <c r="AX1063" i="1" s="1"/>
  <c r="BD1063" i="1" s="1"/>
  <c r="AS1351" i="1" s="1"/>
  <c r="AX1351" i="1" s="1"/>
  <c r="BD1351" i="1" s="1"/>
  <c r="AS1511" i="1" s="1"/>
  <c r="AX1511" i="1" s="1"/>
  <c r="BD1511" i="1" s="1"/>
  <c r="AS1608" i="1" s="1"/>
  <c r="AX1608" i="1" s="1"/>
  <c r="BD1608" i="1" s="1"/>
  <c r="AS1640" i="1" s="1"/>
  <c r="AX1640" i="1" s="1"/>
  <c r="BD1640" i="1" s="1"/>
  <c r="AS1736" i="1" s="1"/>
  <c r="AX1736" i="1" s="1"/>
  <c r="BD1736" i="1" s="1"/>
  <c r="AS1800" i="1" s="1"/>
  <c r="AX1800" i="1" s="1"/>
  <c r="BD1800" i="1" s="1"/>
  <c r="AS1896" i="1" s="1"/>
  <c r="AX1896" i="1" s="1"/>
  <c r="BD1896" i="1" s="1"/>
  <c r="AS1992" i="1" s="1"/>
  <c r="AX1992" i="1" s="1"/>
  <c r="BD1992" i="1" s="1"/>
  <c r="AS2024" i="1" s="1"/>
  <c r="AX2024" i="1" s="1"/>
  <c r="BD2024" i="1" s="1"/>
  <c r="AS2056" i="1" s="1"/>
  <c r="AX2056" i="1" s="1"/>
  <c r="BD2056" i="1" s="1"/>
  <c r="AS2121" i="1" s="1"/>
  <c r="AX2121" i="1" s="1"/>
  <c r="BD2121" i="1" s="1"/>
  <c r="AS2217" i="1" s="1"/>
  <c r="AX2217" i="1" s="1"/>
  <c r="BD2217" i="1" s="1"/>
  <c r="AS2281" i="1" s="1"/>
  <c r="AX2281" i="1" s="1"/>
  <c r="BD2281" i="1" s="1"/>
  <c r="AS2313" i="1" s="1"/>
  <c r="AX2313" i="1" s="1"/>
  <c r="BD2313" i="1" s="1"/>
  <c r="AS2345" i="1" s="1"/>
  <c r="AX2345" i="1" s="1"/>
  <c r="BD2345" i="1" s="1"/>
  <c r="AS2442" i="1" s="1"/>
  <c r="AX2442" i="1" s="1"/>
  <c r="BD2442" i="1" s="1"/>
  <c r="AS2474" i="1" s="1"/>
  <c r="AX2474" i="1" s="1"/>
  <c r="BD2474" i="1" s="1"/>
  <c r="AS2507" i="1" s="1"/>
  <c r="AX2507" i="1" s="1"/>
  <c r="BD2507" i="1" s="1"/>
  <c r="AS2571" i="1" s="1"/>
  <c r="AX2571" i="1" s="1"/>
  <c r="BD2571" i="1" s="1"/>
  <c r="AS2667" i="1" s="1"/>
  <c r="AX2667" i="1" s="1"/>
  <c r="BD2667" i="1" s="1"/>
  <c r="AS1000" i="1" s="1"/>
  <c r="AX1000" i="1" s="1"/>
  <c r="BD1000" i="1" s="1"/>
  <c r="AS1032" i="1" s="1"/>
  <c r="AX1032" i="1" s="1"/>
  <c r="BD1032" i="1" s="1"/>
  <c r="AS1064" i="1" s="1"/>
  <c r="AX1064" i="1" s="1"/>
  <c r="BD1064" i="1" s="1"/>
  <c r="AS1096" i="1" s="1"/>
  <c r="AX1096" i="1" s="1"/>
  <c r="BD1096" i="1" s="1"/>
  <c r="AS1320" i="1" s="1"/>
  <c r="AX1320" i="1" s="1"/>
  <c r="BD1320" i="1" s="1"/>
  <c r="AS1352" i="1" s="1"/>
  <c r="AX1352" i="1" s="1"/>
  <c r="BD1352" i="1" s="1"/>
  <c r="AS1416" i="1" s="1"/>
  <c r="AX1416" i="1" s="1"/>
  <c r="BD1416" i="1" s="1"/>
  <c r="AS1512" i="1" s="1"/>
  <c r="AX1512" i="1" s="1"/>
  <c r="BD1512" i="1" s="1"/>
  <c r="AS1577" i="1" s="1"/>
  <c r="AX1577" i="1" s="1"/>
  <c r="BD1577" i="1" s="1"/>
  <c r="AS1609" i="1" s="1"/>
  <c r="AX1609" i="1" s="1"/>
  <c r="BD1609" i="1" s="1"/>
  <c r="AS1641" i="1" s="1"/>
  <c r="AX1641" i="1" s="1"/>
  <c r="BD1641" i="1" s="1"/>
  <c r="AS1737" i="1" s="1"/>
  <c r="AX1737" i="1" s="1"/>
  <c r="BD1737" i="1" s="1"/>
  <c r="AS1865" i="1" s="1"/>
  <c r="AX1865" i="1" s="1"/>
  <c r="BD1865" i="1" s="1"/>
  <c r="AS1897" i="1" s="1"/>
  <c r="AX1897" i="1" s="1"/>
  <c r="BD1897" i="1" s="1"/>
  <c r="AS1929" i="1" s="1"/>
  <c r="AX1929" i="1" s="1"/>
  <c r="BD1929" i="1" s="1"/>
  <c r="AS1961" i="1" s="1"/>
  <c r="AX1961" i="1" s="1"/>
  <c r="BD1961" i="1" s="1"/>
  <c r="AS1993" i="1" s="1"/>
  <c r="AX1993" i="1" s="1"/>
  <c r="BD1993" i="1" s="1"/>
  <c r="AS2025" i="1" s="1"/>
  <c r="AX2025" i="1" s="1"/>
  <c r="BD2025" i="1" s="1"/>
  <c r="AS2122" i="1" s="1"/>
  <c r="AX2122" i="1" s="1"/>
  <c r="BD2122" i="1" s="1"/>
  <c r="AS2218" i="1" s="1"/>
  <c r="AX2218" i="1" s="1"/>
  <c r="BD2218" i="1" s="1"/>
  <c r="AS2250" i="1" s="1"/>
  <c r="AX2250" i="1" s="1"/>
  <c r="BD2250" i="1" s="1"/>
  <c r="AS2282" i="1" s="1"/>
  <c r="AX2282" i="1" s="1"/>
  <c r="BD2282" i="1" s="1"/>
  <c r="AS2314" i="1" s="1"/>
  <c r="AX2314" i="1" s="1"/>
  <c r="BD2314" i="1" s="1"/>
  <c r="AS2346" i="1" s="1"/>
  <c r="AX2346" i="1" s="1"/>
  <c r="BD2346" i="1" s="1"/>
  <c r="AS2378" i="1" s="1"/>
  <c r="AX2378" i="1" s="1"/>
  <c r="BD2378" i="1" s="1"/>
  <c r="AS2410" i="1" s="1"/>
  <c r="AX2410" i="1" s="1"/>
  <c r="BD2410" i="1" s="1"/>
  <c r="AS2572" i="1" s="1"/>
  <c r="AX2572" i="1" s="1"/>
  <c r="BD2572" i="1" s="1"/>
  <c r="AS2604" i="1" s="1"/>
  <c r="AX2604" i="1" s="1"/>
  <c r="BD2604" i="1" s="1"/>
  <c r="AS2636" i="1" s="1"/>
  <c r="AX2636" i="1" s="1"/>
  <c r="BD2636" i="1" s="1"/>
  <c r="AS448" i="1" s="1"/>
  <c r="AX448" i="1" s="1"/>
  <c r="BD448" i="1" s="1"/>
  <c r="AS193" i="1" s="1"/>
  <c r="AX193" i="1" s="1"/>
  <c r="BD193" i="1" s="1"/>
  <c r="AS418" i="1" s="1"/>
  <c r="AX418" i="1" s="1"/>
  <c r="BD418" i="1" s="1"/>
  <c r="AS67" i="1" s="1"/>
  <c r="AX67" i="1" s="1"/>
  <c r="BD67" i="1" s="1"/>
  <c r="AS259" i="1" s="1"/>
  <c r="AX259" i="1" s="1"/>
  <c r="BD259" i="1" s="1"/>
  <c r="AS326" i="1" s="1"/>
  <c r="AX326" i="1" s="1"/>
  <c r="BD326" i="1" s="1"/>
  <c r="AS135" i="1" s="1"/>
  <c r="AX135" i="1" s="1"/>
  <c r="BD135" i="1" s="1"/>
  <c r="AS359" i="1" s="1"/>
  <c r="AX359" i="1" s="1"/>
  <c r="BD359" i="1" s="1"/>
  <c r="AS72" i="1" s="1"/>
  <c r="AX72" i="1" s="1"/>
  <c r="BD72" i="1" s="1"/>
  <c r="AS872" i="1" s="1"/>
  <c r="AX872" i="1" s="1"/>
  <c r="BD872" i="1" s="1"/>
  <c r="AS9" i="1" s="1"/>
  <c r="AX9" i="1" s="1"/>
  <c r="BD9" i="1" s="1"/>
  <c r="AS41" i="1" s="1"/>
  <c r="AX41" i="1" s="1"/>
  <c r="BD41" i="1" s="1"/>
  <c r="AS73" i="1" s="1"/>
  <c r="AX73" i="1" s="1"/>
  <c r="BD73" i="1" s="1"/>
  <c r="AS233" i="1" s="1"/>
  <c r="AX233" i="1" s="1"/>
  <c r="BD233" i="1" s="1"/>
  <c r="AS329" i="1" s="1"/>
  <c r="AX329" i="1" s="1"/>
  <c r="BD329" i="1" s="1"/>
  <c r="AS361" i="1" s="1"/>
  <c r="AX361" i="1" s="1"/>
  <c r="BD361" i="1" s="1"/>
  <c r="AS425" i="1" s="1"/>
  <c r="AX425" i="1" s="1"/>
  <c r="BD425" i="1" s="1"/>
  <c r="AS457" i="1" s="1"/>
  <c r="AX457" i="1" s="1"/>
  <c r="BD457" i="1" s="1"/>
  <c r="AS553" i="1" s="1"/>
  <c r="AX553" i="1" s="1"/>
  <c r="BD553" i="1" s="1"/>
  <c r="AS585" i="1" s="1"/>
  <c r="AX585" i="1" s="1"/>
  <c r="BD585" i="1" s="1"/>
  <c r="AS777" i="1" s="1"/>
  <c r="AX777" i="1" s="1"/>
  <c r="BD777" i="1" s="1"/>
  <c r="AS905" i="1" s="1"/>
  <c r="AX905" i="1" s="1"/>
  <c r="BD905" i="1" s="1"/>
  <c r="AS1033" i="1" s="1"/>
  <c r="AX1033" i="1" s="1"/>
  <c r="BD1033" i="1" s="1"/>
  <c r="AS1225" i="1" s="1"/>
  <c r="AX1225" i="1" s="1"/>
  <c r="BD1225" i="1" s="1"/>
  <c r="AS1257" i="1" s="1"/>
  <c r="AX1257" i="1" s="1"/>
  <c r="BD1257" i="1" s="1"/>
  <c r="AS1353" i="1" s="1"/>
  <c r="AX1353" i="1" s="1"/>
  <c r="BD1353" i="1" s="1"/>
  <c r="AS1449" i="1" s="1"/>
  <c r="AX1449" i="1" s="1"/>
  <c r="BD1449" i="1" s="1"/>
  <c r="AS1481" i="1" s="1"/>
  <c r="AX1481" i="1" s="1"/>
  <c r="BD1481" i="1" s="1"/>
  <c r="AS1513" i="1" s="1"/>
  <c r="AX1513" i="1" s="1"/>
  <c r="BD1513" i="1" s="1"/>
  <c r="AS1674" i="1" s="1"/>
  <c r="AX1674" i="1" s="1"/>
  <c r="BD1674" i="1" s="1"/>
  <c r="AS1706" i="1" s="1"/>
  <c r="AX1706" i="1" s="1"/>
  <c r="BD1706" i="1" s="1"/>
  <c r="AS1770" i="1" s="1"/>
  <c r="AX1770" i="1" s="1"/>
  <c r="BD1770" i="1" s="1"/>
  <c r="AS1802" i="1" s="1"/>
  <c r="AX1802" i="1" s="1"/>
  <c r="BD1802" i="1" s="1"/>
  <c r="AS1866" i="1" s="1"/>
  <c r="AX1866" i="1" s="1"/>
  <c r="BD1866" i="1" s="1"/>
  <c r="AS1898" i="1" s="1"/>
  <c r="AX1898" i="1" s="1"/>
  <c r="BD1898" i="1" s="1"/>
  <c r="AS1962" i="1" s="1"/>
  <c r="AX1962" i="1" s="1"/>
  <c r="BD1962" i="1" s="1"/>
  <c r="AS2026" i="1" s="1"/>
  <c r="AX2026" i="1" s="1"/>
  <c r="BD2026" i="1" s="1"/>
  <c r="AS2058" i="1" s="1"/>
  <c r="AX2058" i="1" s="1"/>
  <c r="BD2058" i="1" s="1"/>
  <c r="AS2091" i="1" s="1"/>
  <c r="AX2091" i="1" s="1"/>
  <c r="BD2091" i="1" s="1"/>
  <c r="AS2219" i="1" s="1"/>
  <c r="AX2219" i="1" s="1"/>
  <c r="BD2219" i="1" s="1"/>
  <c r="AS2283" i="1" s="1"/>
  <c r="AX2283" i="1" s="1"/>
  <c r="BD2283" i="1" s="1"/>
  <c r="AS2476" i="1" s="1"/>
  <c r="AX2476" i="1" s="1"/>
  <c r="BD2476" i="1" s="1"/>
  <c r="AS2541" i="1" s="1"/>
  <c r="AX2541" i="1" s="1"/>
  <c r="BD2541" i="1" s="1"/>
  <c r="AS2573" i="1" s="1"/>
  <c r="AX2573" i="1" s="1"/>
  <c r="BD2573" i="1" s="1"/>
  <c r="AS2605" i="1" s="1"/>
  <c r="AX2605" i="1" s="1"/>
  <c r="BD2605" i="1" s="1"/>
  <c r="AS2637" i="1" s="1"/>
  <c r="AX2637" i="1" s="1"/>
  <c r="BD2637" i="1" s="1"/>
  <c r="AS353" i="1" s="1"/>
  <c r="AX353" i="1" s="1"/>
  <c r="BD353" i="1" s="1"/>
  <c r="AS290" i="1" s="1"/>
  <c r="AX290" i="1" s="1"/>
  <c r="BD290" i="1" s="1"/>
  <c r="AS101" i="1" s="1"/>
  <c r="AX101" i="1" s="1"/>
  <c r="BD101" i="1" s="1"/>
  <c r="AS357" i="1" s="1"/>
  <c r="AX357" i="1" s="1"/>
  <c r="BD357" i="1" s="1"/>
  <c r="AS6" i="1" s="1"/>
  <c r="AX6" i="1" s="1"/>
  <c r="BD6" i="1" s="1"/>
  <c r="AS71" i="1" s="1"/>
  <c r="AX71" i="1" s="1"/>
  <c r="BD71" i="1" s="1"/>
  <c r="AS840" i="1" s="1"/>
  <c r="AX840" i="1" s="1"/>
  <c r="BD840" i="1" s="1"/>
  <c r="AS10" i="1" s="1"/>
  <c r="AX10" i="1" s="1"/>
  <c r="BD10" i="1" s="1"/>
  <c r="AS42" i="1" s="1"/>
  <c r="AX42" i="1" s="1"/>
  <c r="BD42" i="1" s="1"/>
  <c r="AS74" i="1" s="1"/>
  <c r="AX74" i="1" s="1"/>
  <c r="BD74" i="1" s="1"/>
  <c r="AS106" i="1" s="1"/>
  <c r="AX106" i="1" s="1"/>
  <c r="BD106" i="1" s="1"/>
  <c r="AS138" i="1" s="1"/>
  <c r="AX138" i="1" s="1"/>
  <c r="BD138" i="1" s="1"/>
  <c r="AS170" i="1" s="1"/>
  <c r="AX170" i="1" s="1"/>
  <c r="BD170" i="1" s="1"/>
  <c r="AS234" i="1" s="1"/>
  <c r="AX234" i="1" s="1"/>
  <c r="BD234" i="1" s="1"/>
  <c r="AS266" i="1" s="1"/>
  <c r="AX266" i="1" s="1"/>
  <c r="BD266" i="1" s="1"/>
  <c r="AS298" i="1" s="1"/>
  <c r="AX298" i="1" s="1"/>
  <c r="BD298" i="1" s="1"/>
  <c r="AS362" i="1" s="1"/>
  <c r="AX362" i="1" s="1"/>
  <c r="BD362" i="1" s="1"/>
  <c r="AS394" i="1" s="1"/>
  <c r="AX394" i="1" s="1"/>
  <c r="BD394" i="1" s="1"/>
  <c r="AS426" i="1" s="1"/>
  <c r="AX426" i="1" s="1"/>
  <c r="BD426" i="1" s="1"/>
  <c r="AS490" i="1" s="1"/>
  <c r="AX490" i="1" s="1"/>
  <c r="BD490" i="1" s="1"/>
  <c r="AS522" i="1" s="1"/>
  <c r="AX522" i="1" s="1"/>
  <c r="BD522" i="1" s="1"/>
  <c r="AS618" i="1" s="1"/>
  <c r="AX618" i="1" s="1"/>
  <c r="BD618" i="1" s="1"/>
  <c r="AS650" i="1" s="1"/>
  <c r="AX650" i="1" s="1"/>
  <c r="BD650" i="1" s="1"/>
  <c r="AS714" i="1" s="1"/>
  <c r="AX714" i="1" s="1"/>
  <c r="BD714" i="1" s="1"/>
  <c r="AS746" i="1" s="1"/>
  <c r="AX746" i="1" s="1"/>
  <c r="BD746" i="1" s="1"/>
  <c r="AS970" i="1" s="1"/>
  <c r="AX970" i="1" s="1"/>
  <c r="BD970" i="1" s="1"/>
  <c r="AS1418" i="1" s="1"/>
  <c r="AX1418" i="1" s="1"/>
  <c r="BD1418" i="1" s="1"/>
  <c r="AS1514" i="1" s="1"/>
  <c r="AX1514" i="1" s="1"/>
  <c r="BD1514" i="1" s="1"/>
  <c r="AS1547" i="1" s="1"/>
  <c r="AX1547" i="1" s="1"/>
  <c r="BD1547" i="1" s="1"/>
  <c r="AS1643" i="1" s="1"/>
  <c r="AX1643" i="1" s="1"/>
  <c r="BD1643" i="1" s="1"/>
  <c r="AS1675" i="1" s="1"/>
  <c r="AX1675" i="1" s="1"/>
  <c r="BD1675" i="1" s="1"/>
  <c r="AS1771" i="1" s="1"/>
  <c r="AX1771" i="1" s="1"/>
  <c r="BD1771" i="1" s="1"/>
  <c r="AS1835" i="1" s="1"/>
  <c r="AX1835" i="1" s="1"/>
  <c r="BD1835" i="1" s="1"/>
  <c r="AS1899" i="1" s="1"/>
  <c r="AX1899" i="1" s="1"/>
  <c r="BD1899" i="1" s="1"/>
  <c r="AS1931" i="1" s="1"/>
  <c r="AX1931" i="1" s="1"/>
  <c r="BD1931" i="1" s="1"/>
  <c r="AS1963" i="1" s="1"/>
  <c r="AX1963" i="1" s="1"/>
  <c r="BD1963" i="1" s="1"/>
  <c r="AS1995" i="1" s="1"/>
  <c r="AX1995" i="1" s="1"/>
  <c r="BD1995" i="1" s="1"/>
  <c r="AS2027" i="1" s="1"/>
  <c r="AX2027" i="1" s="1"/>
  <c r="BD2027" i="1" s="1"/>
  <c r="AS2059" i="1" s="1"/>
  <c r="AX2059" i="1" s="1"/>
  <c r="BD2059" i="1" s="1"/>
  <c r="AS2092" i="1" s="1"/>
  <c r="AX2092" i="1" s="1"/>
  <c r="BD2092" i="1" s="1"/>
  <c r="AS2124" i="1" s="1"/>
  <c r="AX2124" i="1" s="1"/>
  <c r="BD2124" i="1" s="1"/>
  <c r="AS2156" i="1" s="1"/>
  <c r="AX2156" i="1" s="1"/>
  <c r="BD2156" i="1" s="1"/>
  <c r="AS2220" i="1" s="1"/>
  <c r="AX2220" i="1" s="1"/>
  <c r="BD2220" i="1" s="1"/>
  <c r="AS2252" i="1" s="1"/>
  <c r="AX2252" i="1" s="1"/>
  <c r="BD2252" i="1" s="1"/>
  <c r="AS2284" i="1" s="1"/>
  <c r="AX2284" i="1" s="1"/>
  <c r="BD2284" i="1" s="1"/>
  <c r="AS2316" i="1" s="1"/>
  <c r="AX2316" i="1" s="1"/>
  <c r="BD2316" i="1" s="1"/>
  <c r="AS2348" i="1" s="1"/>
  <c r="AX2348" i="1" s="1"/>
  <c r="BD2348" i="1" s="1"/>
  <c r="AS2412" i="1" s="1"/>
  <c r="AX2412" i="1" s="1"/>
  <c r="BD2412" i="1" s="1"/>
  <c r="AS2445" i="1" s="1"/>
  <c r="AX2445" i="1" s="1"/>
  <c r="BD2445" i="1" s="1"/>
  <c r="AS2477" i="1" s="1"/>
  <c r="AX2477" i="1" s="1"/>
  <c r="BD2477" i="1" s="1"/>
  <c r="AS2510" i="1" s="1"/>
  <c r="AX2510" i="1" s="1"/>
  <c r="BD2510" i="1" s="1"/>
  <c r="AS2542" i="1" s="1"/>
  <c r="AX2542" i="1" s="1"/>
  <c r="BD2542" i="1" s="1"/>
  <c r="AS2670" i="1" s="1"/>
  <c r="AX2670" i="1" s="1"/>
  <c r="BD2670" i="1" s="1"/>
  <c r="AS384" i="1" s="1"/>
  <c r="AX384" i="1" s="1"/>
  <c r="BD384" i="1" s="1"/>
  <c r="AS33" i="1" s="1"/>
  <c r="AX33" i="1" s="1"/>
  <c r="BD33" i="1" s="1"/>
  <c r="AS161" i="1" s="1"/>
  <c r="AX161" i="1" s="1"/>
  <c r="BD161" i="1" s="1"/>
  <c r="AS386" i="1" s="1"/>
  <c r="AX386" i="1" s="1"/>
  <c r="BD386" i="1" s="1"/>
  <c r="AS227" i="1" s="1"/>
  <c r="AX227" i="1" s="1"/>
  <c r="BD227" i="1" s="1"/>
  <c r="AS100" i="1" s="1"/>
  <c r="AX100" i="1" s="1"/>
  <c r="BD100" i="1" s="1"/>
  <c r="AS516" i="1" s="1"/>
  <c r="AX516" i="1" s="1"/>
  <c r="BD516" i="1" s="1"/>
  <c r="AS133" i="1" s="1"/>
  <c r="AX133" i="1" s="1"/>
  <c r="BD133" i="1" s="1"/>
  <c r="AS102" i="1" s="1"/>
  <c r="AX102" i="1" s="1"/>
  <c r="BD102" i="1" s="1"/>
  <c r="AS39" i="1" s="1"/>
  <c r="AX39" i="1" s="1"/>
  <c r="BD39" i="1" s="1"/>
  <c r="AS904" i="1" s="1"/>
  <c r="AX904" i="1" s="1"/>
  <c r="BD904" i="1" s="1"/>
  <c r="AS75" i="1" s="1"/>
  <c r="AX75" i="1" s="1"/>
  <c r="BD75" i="1" s="1"/>
  <c r="AS107" i="1" s="1"/>
  <c r="AX107" i="1" s="1"/>
  <c r="BD107" i="1" s="1"/>
  <c r="AS203" i="1" s="1"/>
  <c r="AX203" i="1" s="1"/>
  <c r="BD203" i="1" s="1"/>
  <c r="AS235" i="1" s="1"/>
  <c r="AX235" i="1" s="1"/>
  <c r="BD235" i="1" s="1"/>
  <c r="AS267" i="1" s="1"/>
  <c r="AX267" i="1" s="1"/>
  <c r="BD267" i="1" s="1"/>
  <c r="AS395" i="1" s="1"/>
  <c r="AX395" i="1" s="1"/>
  <c r="BD395" i="1" s="1"/>
  <c r="AS459" i="1" s="1"/>
  <c r="AX459" i="1" s="1"/>
  <c r="BD459" i="1" s="1"/>
  <c r="AS779" i="1" s="1"/>
  <c r="AX779" i="1" s="1"/>
  <c r="BD779" i="1" s="1"/>
  <c r="AS811" i="1" s="1"/>
  <c r="AX811" i="1" s="1"/>
  <c r="BD811" i="1" s="1"/>
  <c r="AS907" i="1" s="1"/>
  <c r="AX907" i="1" s="1"/>
  <c r="BD907" i="1" s="1"/>
  <c r="AS971" i="1" s="1"/>
  <c r="AX971" i="1" s="1"/>
  <c r="BD971" i="1" s="1"/>
  <c r="AS1035" i="1" s="1"/>
  <c r="AX1035" i="1" s="1"/>
  <c r="BD1035" i="1" s="1"/>
  <c r="AS1227" i="1" s="1"/>
  <c r="AX1227" i="1" s="1"/>
  <c r="BD1227" i="1" s="1"/>
  <c r="AS1483" i="1" s="1"/>
  <c r="AX1483" i="1" s="1"/>
  <c r="BD1483" i="1" s="1"/>
  <c r="AS1515" i="1" s="1"/>
  <c r="AX1515" i="1" s="1"/>
  <c r="BD1515" i="1" s="1"/>
  <c r="AS1548" i="1" s="1"/>
  <c r="AX1548" i="1" s="1"/>
  <c r="BD1548" i="1" s="1"/>
  <c r="AS1708" i="1" s="1"/>
  <c r="AX1708" i="1" s="1"/>
  <c r="BD1708" i="1" s="1"/>
  <c r="AS1836" i="1" s="1"/>
  <c r="AX1836" i="1" s="1"/>
  <c r="BD1836" i="1" s="1"/>
  <c r="AS1868" i="1" s="1"/>
  <c r="AX1868" i="1" s="1"/>
  <c r="BD1868" i="1" s="1"/>
  <c r="AS1932" i="1" s="1"/>
  <c r="AX1932" i="1" s="1"/>
  <c r="BD1932" i="1" s="1"/>
  <c r="AS1996" i="1" s="1"/>
  <c r="AX1996" i="1" s="1"/>
  <c r="BD1996" i="1" s="1"/>
  <c r="AS2093" i="1" s="1"/>
  <c r="AX2093" i="1" s="1"/>
  <c r="BD2093" i="1" s="1"/>
  <c r="AS2125" i="1" s="1"/>
  <c r="AX2125" i="1" s="1"/>
  <c r="BD2125" i="1" s="1"/>
  <c r="AS2157" i="1" s="1"/>
  <c r="AX2157" i="1" s="1"/>
  <c r="BD2157" i="1" s="1"/>
  <c r="AS2189" i="1" s="1"/>
  <c r="AX2189" i="1" s="1"/>
  <c r="BD2189" i="1" s="1"/>
  <c r="AS2253" i="1" s="1"/>
  <c r="AX2253" i="1" s="1"/>
  <c r="BD2253" i="1" s="1"/>
  <c r="AS2285" i="1" s="1"/>
  <c r="AX2285" i="1" s="1"/>
  <c r="BD2285" i="1" s="1"/>
  <c r="AS2446" i="1" s="1"/>
  <c r="AX2446" i="1" s="1"/>
  <c r="BD2446" i="1" s="1"/>
  <c r="AS2478" i="1" s="1"/>
  <c r="AX2478" i="1" s="1"/>
  <c r="BD2478" i="1" s="1"/>
  <c r="AS2575" i="1" s="1"/>
  <c r="AX2575" i="1" s="1"/>
  <c r="BD2575" i="1" s="1"/>
  <c r="AS2607" i="1" s="1"/>
  <c r="AX2607" i="1" s="1"/>
  <c r="BD2607" i="1" s="1"/>
  <c r="AS2703" i="1" s="1"/>
  <c r="AX2703" i="1" s="1"/>
  <c r="BD2703" i="1" s="1"/>
  <c r="AS321" i="1" s="1"/>
  <c r="AX321" i="1" s="1"/>
  <c r="BD321" i="1" s="1"/>
  <c r="AS66" i="1" s="1"/>
  <c r="AX66" i="1" s="1"/>
  <c r="BD66" i="1" s="1"/>
  <c r="AS258" i="1" s="1"/>
  <c r="AX258" i="1" s="1"/>
  <c r="BD258" i="1" s="1"/>
  <c r="AS99" i="1" s="1"/>
  <c r="AX99" i="1" s="1"/>
  <c r="BD99" i="1" s="1"/>
  <c r="AS419" i="1" s="1"/>
  <c r="AX419" i="1" s="1"/>
  <c r="BD419" i="1" s="1"/>
  <c r="AS228" i="1" s="1"/>
  <c r="AX228" i="1" s="1"/>
  <c r="BD228" i="1" s="1"/>
  <c r="AS197" i="1" s="1"/>
  <c r="AX197" i="1" s="1"/>
  <c r="BD197" i="1" s="1"/>
  <c r="AS167" i="1" s="1"/>
  <c r="AX167" i="1" s="1"/>
  <c r="BD167" i="1" s="1"/>
  <c r="AS327" i="1" s="1"/>
  <c r="AX327" i="1" s="1"/>
  <c r="BD327" i="1" s="1"/>
  <c r="AS423" i="1" s="1"/>
  <c r="AX423" i="1" s="1"/>
  <c r="BD423" i="1" s="1"/>
  <c r="AS776" i="1" s="1"/>
  <c r="AX776" i="1" s="1"/>
  <c r="BD776" i="1" s="1"/>
  <c r="AS12" i="1" s="1"/>
  <c r="AX12" i="1" s="1"/>
  <c r="BD12" i="1" s="1"/>
  <c r="AS44" i="1" s="1"/>
  <c r="AX44" i="1" s="1"/>
  <c r="BD44" i="1" s="1"/>
  <c r="AS108" i="1" s="1"/>
  <c r="AX108" i="1" s="1"/>
  <c r="BD108" i="1" s="1"/>
  <c r="AS140" i="1" s="1"/>
  <c r="AX140" i="1" s="1"/>
  <c r="BD140" i="1" s="1"/>
  <c r="AS236" i="1" s="1"/>
  <c r="AX236" i="1" s="1"/>
  <c r="BD236" i="1" s="1"/>
  <c r="AS268" i="1" s="1"/>
  <c r="AX268" i="1" s="1"/>
  <c r="BD268" i="1" s="1"/>
  <c r="AS300" i="1" s="1"/>
  <c r="AX300" i="1" s="1"/>
  <c r="BD300" i="1" s="1"/>
  <c r="AS332" i="1" s="1"/>
  <c r="AX332" i="1" s="1"/>
  <c r="BD332" i="1" s="1"/>
  <c r="AS396" i="1" s="1"/>
  <c r="AX396" i="1" s="1"/>
  <c r="BD396" i="1" s="1"/>
  <c r="AS428" i="1" s="1"/>
  <c r="AX428" i="1" s="1"/>
  <c r="BD428" i="1" s="1"/>
  <c r="AS524" i="1" s="1"/>
  <c r="AX524" i="1" s="1"/>
  <c r="BD524" i="1" s="1"/>
  <c r="AS748" i="1" s="1"/>
  <c r="AX748" i="1" s="1"/>
  <c r="BD748" i="1" s="1"/>
  <c r="AS780" i="1" s="1"/>
  <c r="AX780" i="1" s="1"/>
  <c r="BD780" i="1" s="1"/>
  <c r="AS844" i="1" s="1"/>
  <c r="AX844" i="1" s="1"/>
  <c r="BD844" i="1" s="1"/>
  <c r="AS940" i="1" s="1"/>
  <c r="AX940" i="1" s="1"/>
  <c r="BD940" i="1" s="1"/>
  <c r="AS1004" i="1" s="1"/>
  <c r="AX1004" i="1" s="1"/>
  <c r="BD1004" i="1" s="1"/>
  <c r="AS1036" i="1" s="1"/>
  <c r="AX1036" i="1" s="1"/>
  <c r="BD1036" i="1" s="1"/>
  <c r="AS1324" i="1" s="1"/>
  <c r="AX1324" i="1" s="1"/>
  <c r="BD1324" i="1" s="1"/>
  <c r="AS1516" i="1" s="1"/>
  <c r="AX1516" i="1" s="1"/>
  <c r="BD1516" i="1" s="1"/>
  <c r="AS1581" i="1" s="1"/>
  <c r="AX1581" i="1" s="1"/>
  <c r="BD1581" i="1" s="1"/>
  <c r="AS1645" i="1" s="1"/>
  <c r="AX1645" i="1" s="1"/>
  <c r="BD1645" i="1" s="1"/>
  <c r="AS1677" i="1" s="1"/>
  <c r="AX1677" i="1" s="1"/>
  <c r="BD1677" i="1" s="1"/>
  <c r="AS1805" i="1" s="1"/>
  <c r="AX1805" i="1" s="1"/>
  <c r="BD1805" i="1" s="1"/>
  <c r="AS1837" i="1" s="1"/>
  <c r="AX1837" i="1" s="1"/>
  <c r="BD1837" i="1" s="1"/>
  <c r="AS1901" i="1" s="1"/>
  <c r="AX1901" i="1" s="1"/>
  <c r="BD1901" i="1" s="1"/>
  <c r="AS1933" i="1" s="1"/>
  <c r="AX1933" i="1" s="1"/>
  <c r="BD1933" i="1" s="1"/>
  <c r="AS1997" i="1" s="1"/>
  <c r="AX1997" i="1" s="1"/>
  <c r="BD1997" i="1" s="1"/>
  <c r="AS2029" i="1" s="1"/>
  <c r="AX2029" i="1" s="1"/>
  <c r="BD2029" i="1" s="1"/>
  <c r="AS2094" i="1" s="1"/>
  <c r="AX2094" i="1" s="1"/>
  <c r="BD2094" i="1" s="1"/>
  <c r="AS2126" i="1" s="1"/>
  <c r="AX2126" i="1" s="1"/>
  <c r="BD2126" i="1" s="1"/>
  <c r="AS2158" i="1" s="1"/>
  <c r="AX2158" i="1" s="1"/>
  <c r="BD2158" i="1" s="1"/>
  <c r="AS2190" i="1" s="1"/>
  <c r="AX2190" i="1" s="1"/>
  <c r="BD2190" i="1" s="1"/>
  <c r="AS2254" i="1" s="1"/>
  <c r="AX2254" i="1" s="1"/>
  <c r="BD2254" i="1" s="1"/>
  <c r="AS2286" i="1" s="1"/>
  <c r="AX2286" i="1" s="1"/>
  <c r="BD2286" i="1" s="1"/>
  <c r="AS2382" i="1" s="1"/>
  <c r="AX2382" i="1" s="1"/>
  <c r="BD2382" i="1" s="1"/>
  <c r="AS2414" i="1" s="1"/>
  <c r="AX2414" i="1" s="1"/>
  <c r="BD2414" i="1" s="1"/>
  <c r="AS2512" i="1" s="1"/>
  <c r="AX2512" i="1" s="1"/>
  <c r="BD2512" i="1" s="1"/>
  <c r="AS2544" i="1" s="1"/>
  <c r="AX2544" i="1" s="1"/>
  <c r="BD2544" i="1" s="1"/>
  <c r="AS2576" i="1" s="1"/>
  <c r="AX2576" i="1" s="1"/>
  <c r="BD2576" i="1" s="1"/>
  <c r="AS2608" i="1" s="1"/>
  <c r="AX2608" i="1" s="1"/>
  <c r="BD2608" i="1" s="1"/>
  <c r="AS2704" i="1" s="1"/>
  <c r="AX2704" i="1" s="1"/>
  <c r="BD2704" i="1" s="1"/>
  <c r="AS192" i="1" s="1"/>
  <c r="AX192" i="1" s="1"/>
  <c r="BD192" i="1" s="1"/>
  <c r="AS98" i="1" s="1"/>
  <c r="AX98" i="1" s="1"/>
  <c r="BD98" i="1" s="1"/>
  <c r="AS131" i="1" s="1"/>
  <c r="AX131" i="1" s="1"/>
  <c r="BD131" i="1" s="1"/>
  <c r="AS451" i="1" s="1"/>
  <c r="AX451" i="1" s="1"/>
  <c r="BD451" i="1" s="1"/>
  <c r="AS164" i="1" s="1"/>
  <c r="AX164" i="1" s="1"/>
  <c r="BD164" i="1" s="1"/>
  <c r="AS37" i="1" s="1"/>
  <c r="AX37" i="1" s="1"/>
  <c r="BD37" i="1" s="1"/>
  <c r="AS421" i="1" s="1"/>
  <c r="AX421" i="1" s="1"/>
  <c r="BD421" i="1" s="1"/>
  <c r="AS103" i="1" s="1"/>
  <c r="AX103" i="1" s="1"/>
  <c r="BD103" i="1" s="1"/>
  <c r="AS391" i="1" s="1"/>
  <c r="AX391" i="1" s="1"/>
  <c r="BD391" i="1" s="1"/>
  <c r="AS40" i="1" s="1"/>
  <c r="AX40" i="1" s="1"/>
  <c r="BD40" i="1" s="1"/>
  <c r="AS13" i="1" s="1"/>
  <c r="AX13" i="1" s="1"/>
  <c r="BD13" i="1" s="1"/>
  <c r="AS45" i="1" s="1"/>
  <c r="AX45" i="1" s="1"/>
  <c r="BD45" i="1" s="1"/>
  <c r="AS77" i="1" s="1"/>
  <c r="AX77" i="1" s="1"/>
  <c r="BD77" i="1" s="1"/>
  <c r="AS109" i="1" s="1"/>
  <c r="AX109" i="1" s="1"/>
  <c r="BD109" i="1" s="1"/>
  <c r="AS141" i="1" s="1"/>
  <c r="AX141" i="1" s="1"/>
  <c r="BD141" i="1" s="1"/>
  <c r="AS205" i="1" s="1"/>
  <c r="AX205" i="1" s="1"/>
  <c r="BD205" i="1" s="1"/>
  <c r="AS269" i="1" s="1"/>
  <c r="AX269" i="1" s="1"/>
  <c r="BD269" i="1" s="1"/>
  <c r="AS301" i="1" s="1"/>
  <c r="AX301" i="1" s="1"/>
  <c r="BD301" i="1" s="1"/>
  <c r="AS333" i="1" s="1"/>
  <c r="AX333" i="1" s="1"/>
  <c r="BD333" i="1" s="1"/>
  <c r="AS365" i="1" s="1"/>
  <c r="AX365" i="1" s="1"/>
  <c r="BD365" i="1" s="1"/>
  <c r="AS397" i="1" s="1"/>
  <c r="AX397" i="1" s="1"/>
  <c r="BD397" i="1" s="1"/>
  <c r="AS461" i="1" s="1"/>
  <c r="AX461" i="1" s="1"/>
  <c r="BD461" i="1" s="1"/>
  <c r="AS525" i="1" s="1"/>
  <c r="AX525" i="1" s="1"/>
  <c r="BD525" i="1" s="1"/>
  <c r="AS557" i="1" s="1"/>
  <c r="AX557" i="1" s="1"/>
  <c r="BD557" i="1" s="1"/>
  <c r="AS621" i="1" s="1"/>
  <c r="AX621" i="1" s="1"/>
  <c r="BD621" i="1" s="1"/>
  <c r="AS653" i="1" s="1"/>
  <c r="AX653" i="1" s="1"/>
  <c r="BD653" i="1" s="1"/>
  <c r="AS685" i="1" s="1"/>
  <c r="AX685" i="1" s="1"/>
  <c r="BD685" i="1" s="1"/>
  <c r="AS813" i="1" s="1"/>
  <c r="AX813" i="1" s="1"/>
  <c r="BD813" i="1" s="1"/>
  <c r="AS909" i="1" s="1"/>
  <c r="AX909" i="1" s="1"/>
  <c r="BD909" i="1" s="1"/>
  <c r="AS973" i="1" s="1"/>
  <c r="AX973" i="1" s="1"/>
  <c r="BD973" i="1" s="1"/>
  <c r="AS1421" i="1" s="1"/>
  <c r="AX1421" i="1" s="1"/>
  <c r="BD1421" i="1" s="1"/>
  <c r="AS1485" i="1" s="1"/>
  <c r="AX1485" i="1" s="1"/>
  <c r="BD1485" i="1" s="1"/>
  <c r="AS1517" i="1" s="1"/>
  <c r="AX1517" i="1" s="1"/>
  <c r="BD1517" i="1" s="1"/>
  <c r="AS1582" i="1" s="1"/>
  <c r="AX1582" i="1" s="1"/>
  <c r="BD1582" i="1" s="1"/>
  <c r="AS1614" i="1" s="1"/>
  <c r="AX1614" i="1" s="1"/>
  <c r="BD1614" i="1" s="1"/>
  <c r="AS1646" i="1" s="1"/>
  <c r="AX1646" i="1" s="1"/>
  <c r="BD1646" i="1" s="1"/>
  <c r="AS1774" i="1" s="1"/>
  <c r="AX1774" i="1" s="1"/>
  <c r="BD1774" i="1" s="1"/>
  <c r="AS1838" i="1" s="1"/>
  <c r="AX1838" i="1" s="1"/>
  <c r="BD1838" i="1" s="1"/>
  <c r="AS1870" i="1" s="1"/>
  <c r="AX1870" i="1" s="1"/>
  <c r="BD1870" i="1" s="1"/>
  <c r="AS1902" i="1" s="1"/>
  <c r="AX1902" i="1" s="1"/>
  <c r="BD1902" i="1" s="1"/>
  <c r="AS1966" i="1" s="1"/>
  <c r="AX1966" i="1" s="1"/>
  <c r="BD1966" i="1" s="1"/>
  <c r="AS1998" i="1" s="1"/>
  <c r="AX1998" i="1" s="1"/>
  <c r="BD1998" i="1" s="1"/>
  <c r="AS2030" i="1" s="1"/>
  <c r="AX2030" i="1" s="1"/>
  <c r="BD2030" i="1" s="1"/>
  <c r="AS2062" i="1" s="1"/>
  <c r="AX2062" i="1" s="1"/>
  <c r="BD2062" i="1" s="1"/>
  <c r="AS2095" i="1" s="1"/>
  <c r="AX2095" i="1" s="1"/>
  <c r="BD2095" i="1" s="1"/>
  <c r="AS2127" i="1" s="1"/>
  <c r="AX2127" i="1" s="1"/>
  <c r="BD2127" i="1" s="1"/>
  <c r="AS2159" i="1" s="1"/>
  <c r="AX2159" i="1" s="1"/>
  <c r="BD2159" i="1" s="1"/>
  <c r="AS2191" i="1" s="1"/>
  <c r="AX2191" i="1" s="1"/>
  <c r="BD2191" i="1" s="1"/>
  <c r="AS2287" i="1" s="1"/>
  <c r="AX2287" i="1" s="1"/>
  <c r="BD2287" i="1" s="1"/>
  <c r="AS2383" i="1" s="1"/>
  <c r="AX2383" i="1" s="1"/>
  <c r="BD2383" i="1" s="1"/>
  <c r="AS2480" i="1" s="1"/>
  <c r="AX2480" i="1" s="1"/>
  <c r="BD2480" i="1" s="1"/>
  <c r="AS2545" i="1" s="1"/>
  <c r="AX2545" i="1" s="1"/>
  <c r="BD2545" i="1" s="1"/>
  <c r="AS2577" i="1" s="1"/>
  <c r="AX2577" i="1" s="1"/>
  <c r="BD2577" i="1" s="1"/>
  <c r="AS2673" i="1" s="1"/>
  <c r="AX2673" i="1" s="1"/>
  <c r="BD2673" i="1" s="1"/>
  <c r="AS2705" i="1" s="1"/>
  <c r="AX2705" i="1" s="1"/>
  <c r="BD2705" i="1" s="1"/>
  <c r="AS34" i="1" s="1"/>
  <c r="AX34" i="1" s="1"/>
  <c r="BD34" i="1" s="1"/>
  <c r="AS35" i="1" s="1"/>
  <c r="AX35" i="1" s="1"/>
  <c r="BD35" i="1" s="1"/>
  <c r="AS195" i="1" s="1"/>
  <c r="AX195" i="1" s="1"/>
  <c r="BD195" i="1" s="1"/>
  <c r="AS132" i="1" s="1"/>
  <c r="AX132" i="1" s="1"/>
  <c r="BD132" i="1" s="1"/>
  <c r="AS388" i="1" s="1"/>
  <c r="AX388" i="1" s="1"/>
  <c r="BD388" i="1" s="1"/>
  <c r="AS69" i="1" s="1"/>
  <c r="AX69" i="1" s="1"/>
  <c r="BD69" i="1" s="1"/>
  <c r="AS261" i="1" s="1"/>
  <c r="AX261" i="1" s="1"/>
  <c r="BD261" i="1" s="1"/>
  <c r="AS453" i="1" s="1"/>
  <c r="AX453" i="1" s="1"/>
  <c r="BD453" i="1" s="1"/>
  <c r="AS518" i="1" s="1"/>
  <c r="AX518" i="1" s="1"/>
  <c r="BD518" i="1" s="1"/>
  <c r="AS295" i="1" s="1"/>
  <c r="AX295" i="1" s="1"/>
  <c r="BD295" i="1" s="1"/>
  <c r="AS232" i="1" s="1"/>
  <c r="AX232" i="1" s="1"/>
  <c r="BD232" i="1" s="1"/>
  <c r="AS744" i="1" s="1"/>
  <c r="AX744" i="1" s="1"/>
  <c r="BD744" i="1" s="1"/>
  <c r="AS14" i="1" s="1"/>
  <c r="AX14" i="1" s="1"/>
  <c r="BD14" i="1" s="1"/>
  <c r="AS46" i="1" s="1"/>
  <c r="AX46" i="1" s="1"/>
  <c r="BD46" i="1" s="1"/>
  <c r="AS78" i="1" s="1"/>
  <c r="AX78" i="1" s="1"/>
  <c r="BD78" i="1" s="1"/>
  <c r="AS110" i="1" s="1"/>
  <c r="AX110" i="1" s="1"/>
  <c r="BD110" i="1" s="1"/>
  <c r="AS174" i="1" s="1"/>
  <c r="AX174" i="1" s="1"/>
  <c r="BD174" i="1" s="1"/>
  <c r="AS270" i="1" s="1"/>
  <c r="AX270" i="1" s="1"/>
  <c r="BD270" i="1" s="1"/>
  <c r="AS334" i="1" s="1"/>
  <c r="AX334" i="1" s="1"/>
  <c r="BD334" i="1" s="1"/>
  <c r="AS366" i="1" s="1"/>
  <c r="AX366" i="1" s="1"/>
  <c r="BD366" i="1" s="1"/>
  <c r="AS398" i="1" s="1"/>
  <c r="AX398" i="1" s="1"/>
  <c r="BD398" i="1" s="1"/>
  <c r="AS654" i="1" s="1"/>
  <c r="AX654" i="1" s="1"/>
  <c r="BD654" i="1" s="1"/>
  <c r="AS814" i="1" s="1"/>
  <c r="AX814" i="1" s="1"/>
  <c r="BD814" i="1" s="1"/>
  <c r="AS846" i="1" s="1"/>
  <c r="AX846" i="1" s="1"/>
  <c r="BD846" i="1" s="1"/>
  <c r="AS878" i="1" s="1"/>
  <c r="AX878" i="1" s="1"/>
  <c r="BD878" i="1" s="1"/>
  <c r="AS1038" i="1" s="1"/>
  <c r="AX1038" i="1" s="1"/>
  <c r="BD1038" i="1" s="1"/>
  <c r="AS1070" i="1" s="1"/>
  <c r="AX1070" i="1" s="1"/>
  <c r="BD1070" i="1" s="1"/>
  <c r="AS1230" i="1" s="1"/>
  <c r="AX1230" i="1" s="1"/>
  <c r="BD1230" i="1" s="1"/>
  <c r="AS1294" i="1" s="1"/>
  <c r="AX1294" i="1" s="1"/>
  <c r="BD1294" i="1" s="1"/>
  <c r="AS1454" i="1" s="1"/>
  <c r="AX1454" i="1" s="1"/>
  <c r="BD1454" i="1" s="1"/>
  <c r="AS1518" i="1" s="1"/>
  <c r="AX1518" i="1" s="1"/>
  <c r="BD1518" i="1" s="1"/>
  <c r="AS1551" i="1" s="1"/>
  <c r="AX1551" i="1" s="1"/>
  <c r="BD1551" i="1" s="1"/>
  <c r="AS1583" i="1" s="1"/>
  <c r="AX1583" i="1" s="1"/>
  <c r="BD1583" i="1" s="1"/>
  <c r="AS1615" i="1" s="1"/>
  <c r="AX1615" i="1" s="1"/>
  <c r="BD1615" i="1" s="1"/>
  <c r="AS1647" i="1" s="1"/>
  <c r="AX1647" i="1" s="1"/>
  <c r="BD1647" i="1" s="1"/>
  <c r="AS1807" i="1" s="1"/>
  <c r="AX1807" i="1" s="1"/>
  <c r="BD1807" i="1" s="1"/>
  <c r="AS1871" i="1" s="1"/>
  <c r="AX1871" i="1" s="1"/>
  <c r="BD1871" i="1" s="1"/>
  <c r="AS1903" i="1" s="1"/>
  <c r="AX1903" i="1" s="1"/>
  <c r="BD1903" i="1" s="1"/>
  <c r="AS1935" i="1" s="1"/>
  <c r="AX1935" i="1" s="1"/>
  <c r="BD1935" i="1" s="1"/>
  <c r="AS1967" i="1" s="1"/>
  <c r="AX1967" i="1" s="1"/>
  <c r="BD1967" i="1" s="1"/>
  <c r="AS1999" i="1" s="1"/>
  <c r="AX1999" i="1" s="1"/>
  <c r="BD1999" i="1" s="1"/>
  <c r="AS2063" i="1" s="1"/>
  <c r="AX2063" i="1" s="1"/>
  <c r="BD2063" i="1" s="1"/>
  <c r="AS2096" i="1" s="1"/>
  <c r="AX2096" i="1" s="1"/>
  <c r="BD2096" i="1" s="1"/>
  <c r="AS2160" i="1" s="1"/>
  <c r="AX2160" i="1" s="1"/>
  <c r="BD2160" i="1" s="1"/>
  <c r="AS2192" i="1" s="1"/>
  <c r="AX2192" i="1" s="1"/>
  <c r="BD2192" i="1" s="1"/>
  <c r="AS2256" i="1" s="1"/>
  <c r="AX2256" i="1" s="1"/>
  <c r="BD2256" i="1" s="1"/>
  <c r="AS2288" i="1" s="1"/>
  <c r="AX2288" i="1" s="1"/>
  <c r="BD2288" i="1" s="1"/>
  <c r="AS2320" i="1" s="1"/>
  <c r="AX2320" i="1" s="1"/>
  <c r="BD2320" i="1" s="1"/>
  <c r="AS2384" i="1" s="1"/>
  <c r="AX2384" i="1" s="1"/>
  <c r="BD2384" i="1" s="1"/>
  <c r="AS2449" i="1" s="1"/>
  <c r="AX2449" i="1" s="1"/>
  <c r="BD2449" i="1" s="1"/>
  <c r="AS2481" i="1" s="1"/>
  <c r="AX2481" i="1" s="1"/>
  <c r="BD2481" i="1" s="1"/>
  <c r="AS2578" i="1" s="1"/>
  <c r="AX2578" i="1" s="1"/>
  <c r="BD2578" i="1" s="1"/>
  <c r="AS2674" i="1" s="1"/>
  <c r="AX2674" i="1" s="1"/>
  <c r="BD2674" i="1" s="1"/>
  <c r="AS128" i="1" s="1"/>
  <c r="AX128" i="1" s="1"/>
  <c r="BD128" i="1" s="1"/>
  <c r="AS352" i="1" s="1"/>
  <c r="AX352" i="1" s="1"/>
  <c r="BD352" i="1" s="1"/>
  <c r="AS129" i="1" s="1"/>
  <c r="AX129" i="1" s="1"/>
  <c r="BD129" i="1" s="1"/>
  <c r="AS417" i="1" s="1"/>
  <c r="AX417" i="1" s="1"/>
  <c r="BD417" i="1" s="1"/>
  <c r="AS194" i="1" s="1"/>
  <c r="AX194" i="1" s="1"/>
  <c r="BD194" i="1" s="1"/>
  <c r="AS483" i="1" s="1"/>
  <c r="AX483" i="1" s="1"/>
  <c r="BD483" i="1" s="1"/>
  <c r="AS68" i="1" s="1"/>
  <c r="AX68" i="1" s="1"/>
  <c r="BD68" i="1" s="1"/>
  <c r="AS581" i="1" s="1"/>
  <c r="AX581" i="1" s="1"/>
  <c r="BD581" i="1" s="1"/>
  <c r="AS166" i="1" s="1"/>
  <c r="AX166" i="1" s="1"/>
  <c r="BD166" i="1" s="1"/>
  <c r="AS487" i="1" s="1"/>
  <c r="AX487" i="1" s="1"/>
  <c r="BD487" i="1" s="1"/>
  <c r="AS775" i="1" s="1"/>
  <c r="AX775" i="1" s="1"/>
  <c r="BD775" i="1" s="1"/>
  <c r="AS168" i="1" s="1"/>
  <c r="AX168" i="1" s="1"/>
  <c r="BD168" i="1" s="1"/>
  <c r="AS424" i="1" s="1"/>
  <c r="AX424" i="1" s="1"/>
  <c r="BD424" i="1" s="1"/>
  <c r="AS616" i="1" s="1"/>
  <c r="AX616" i="1" s="1"/>
  <c r="BD616" i="1" s="1"/>
  <c r="AS15" i="1" s="1"/>
  <c r="AX15" i="1" s="1"/>
  <c r="BD15" i="1" s="1"/>
  <c r="AS111" i="1" s="1"/>
  <c r="AX111" i="1" s="1"/>
  <c r="BD111" i="1" s="1"/>
  <c r="AS143" i="1" s="1"/>
  <c r="AX143" i="1" s="1"/>
  <c r="BD143" i="1" s="1"/>
  <c r="AS207" i="1" s="1"/>
  <c r="AX207" i="1" s="1"/>
  <c r="BD207" i="1" s="1"/>
  <c r="AS239" i="1" s="1"/>
  <c r="AX239" i="1" s="1"/>
  <c r="BD239" i="1" s="1"/>
  <c r="AS271" i="1" s="1"/>
  <c r="AX271" i="1" s="1"/>
  <c r="BD271" i="1" s="1"/>
  <c r="AS303" i="1" s="1"/>
  <c r="AX303" i="1" s="1"/>
  <c r="BD303" i="1" s="1"/>
  <c r="AS335" i="1" s="1"/>
  <c r="AX335" i="1" s="1"/>
  <c r="BD335" i="1" s="1"/>
  <c r="AS399" i="1" s="1"/>
  <c r="AX399" i="1" s="1"/>
  <c r="BD399" i="1" s="1"/>
  <c r="AS431" i="1" s="1"/>
  <c r="AX431" i="1" s="1"/>
  <c r="BD431" i="1" s="1"/>
  <c r="AS463" i="1" s="1"/>
  <c r="AX463" i="1" s="1"/>
  <c r="BD463" i="1" s="1"/>
  <c r="AS495" i="1" s="1"/>
  <c r="AX495" i="1" s="1"/>
  <c r="BD495" i="1" s="1"/>
  <c r="AS527" i="1" s="1"/>
  <c r="AX527" i="1" s="1"/>
  <c r="BD527" i="1" s="1"/>
  <c r="AS591" i="1" s="1"/>
  <c r="AX591" i="1" s="1"/>
  <c r="BD591" i="1" s="1"/>
  <c r="AS655" i="1" s="1"/>
  <c r="AX655" i="1" s="1"/>
  <c r="BD655" i="1" s="1"/>
  <c r="AS783" i="1" s="1"/>
  <c r="AX783" i="1" s="1"/>
  <c r="BD783" i="1" s="1"/>
  <c r="AS943" i="1" s="1"/>
  <c r="AX943" i="1" s="1"/>
  <c r="BD943" i="1" s="1"/>
  <c r="AS975" i="1" s="1"/>
  <c r="AX975" i="1" s="1"/>
  <c r="BD975" i="1" s="1"/>
  <c r="AS1135" i="1" s="1"/>
  <c r="AX1135" i="1" s="1"/>
  <c r="BD1135" i="1" s="1"/>
  <c r="AS1199" i="1" s="1"/>
  <c r="AX1199" i="1" s="1"/>
  <c r="BD1199" i="1" s="1"/>
  <c r="AS1231" i="1" s="1"/>
  <c r="AX1231" i="1" s="1"/>
  <c r="BD1231" i="1" s="1"/>
  <c r="AS1327" i="1" s="1"/>
  <c r="AX1327" i="1" s="1"/>
  <c r="BD1327" i="1" s="1"/>
  <c r="AS1487" i="1" s="1"/>
  <c r="AX1487" i="1" s="1"/>
  <c r="BD1487" i="1" s="1"/>
  <c r="AS1519" i="1" s="1"/>
  <c r="AX1519" i="1" s="1"/>
  <c r="BD1519" i="1" s="1"/>
  <c r="AS1552" i="1" s="1"/>
  <c r="AX1552" i="1" s="1"/>
  <c r="BD1552" i="1" s="1"/>
  <c r="AS1712" i="1" s="1"/>
  <c r="AX1712" i="1" s="1"/>
  <c r="BD1712" i="1" s="1"/>
  <c r="AS1776" i="1" s="1"/>
  <c r="AX1776" i="1" s="1"/>
  <c r="BD1776" i="1" s="1"/>
  <c r="AS1872" i="1" s="1"/>
  <c r="AX1872" i="1" s="1"/>
  <c r="BD1872" i="1" s="1"/>
  <c r="AS1904" i="1" s="1"/>
  <c r="AX1904" i="1" s="1"/>
  <c r="BD1904" i="1" s="1"/>
  <c r="AS1936" i="1" s="1"/>
  <c r="AX1936" i="1" s="1"/>
  <c r="BD1936" i="1" s="1"/>
  <c r="AS2032" i="1" s="1"/>
  <c r="AX2032" i="1" s="1"/>
  <c r="BD2032" i="1" s="1"/>
  <c r="AS2064" i="1" s="1"/>
  <c r="AX2064" i="1" s="1"/>
  <c r="BD2064" i="1" s="1"/>
  <c r="AS2129" i="1" s="1"/>
  <c r="AX2129" i="1" s="1"/>
  <c r="BD2129" i="1" s="1"/>
  <c r="AS2161" i="1" s="1"/>
  <c r="AX2161" i="1" s="1"/>
  <c r="BD2161" i="1" s="1"/>
  <c r="AS2193" i="1" s="1"/>
  <c r="AX2193" i="1" s="1"/>
  <c r="BD2193" i="1" s="1"/>
  <c r="AS2257" i="1" s="1"/>
  <c r="AX2257" i="1" s="1"/>
  <c r="BD2257" i="1" s="1"/>
  <c r="AS2321" i="1" s="1"/>
  <c r="AX2321" i="1" s="1"/>
  <c r="BD2321" i="1" s="1"/>
  <c r="AS2385" i="1" s="1"/>
  <c r="AX2385" i="1" s="1"/>
  <c r="BD2385" i="1" s="1"/>
  <c r="AS2417" i="1" s="1"/>
  <c r="AX2417" i="1" s="1"/>
  <c r="BD2417" i="1" s="1"/>
  <c r="AS2675" i="1" s="1"/>
  <c r="AX2675" i="1" s="1"/>
  <c r="BD2675" i="1" s="1"/>
  <c r="AS2707" i="1" s="1"/>
  <c r="AX2707" i="1" s="1"/>
  <c r="BD2707" i="1" s="1"/>
  <c r="AS320" i="1" s="1"/>
  <c r="AX320" i="1" s="1"/>
  <c r="BD320" i="1" s="1"/>
  <c r="AS65" i="1" s="1"/>
  <c r="AX65" i="1" s="1"/>
  <c r="BD65" i="1" s="1"/>
  <c r="AS289" i="1" s="1"/>
  <c r="AX289" i="1" s="1"/>
  <c r="BD289" i="1" s="1"/>
  <c r="AS130" i="1" s="1"/>
  <c r="AX130" i="1" s="1"/>
  <c r="BD130" i="1" s="1"/>
  <c r="AS354" i="1" s="1"/>
  <c r="AX354" i="1" s="1"/>
  <c r="BD354" i="1" s="1"/>
  <c r="AS163" i="1" s="1"/>
  <c r="AX163" i="1" s="1"/>
  <c r="BD163" i="1" s="1"/>
  <c r="AS355" i="1" s="1"/>
  <c r="AX355" i="1" s="1"/>
  <c r="BD355" i="1" s="1"/>
  <c r="AS36" i="1" s="1"/>
  <c r="AX36" i="1" s="1"/>
  <c r="BD36" i="1" s="1"/>
  <c r="AS292" i="1" s="1"/>
  <c r="AX292" i="1" s="1"/>
  <c r="BD292" i="1" s="1"/>
  <c r="AS325" i="1" s="1"/>
  <c r="AX325" i="1" s="1"/>
  <c r="BD325" i="1" s="1"/>
  <c r="AS549" i="1" s="1"/>
  <c r="AX549" i="1" s="1"/>
  <c r="BD549" i="1" s="1"/>
  <c r="AS134" i="1" s="1"/>
  <c r="AX134" i="1" s="1"/>
  <c r="BD134" i="1" s="1"/>
  <c r="AS422" i="1" s="1"/>
  <c r="AX422" i="1" s="1"/>
  <c r="BD422" i="1" s="1"/>
  <c r="AS199" i="1" s="1"/>
  <c r="AX199" i="1" s="1"/>
  <c r="BD199" i="1" s="1"/>
  <c r="AS296" i="1" s="1"/>
  <c r="AX296" i="1" s="1"/>
  <c r="BD296" i="1" s="1"/>
  <c r="AS456" i="1" s="1"/>
  <c r="AX456" i="1" s="1"/>
  <c r="BD456" i="1" s="1"/>
  <c r="AS16" i="1" s="1"/>
  <c r="AX16" i="1" s="1"/>
  <c r="BD16" i="1" s="1"/>
  <c r="AS80" i="1" s="1"/>
  <c r="AX80" i="1" s="1"/>
  <c r="BD80" i="1" s="1"/>
  <c r="AS144" i="1" s="1"/>
  <c r="AX144" i="1" s="1"/>
  <c r="BD144" i="1" s="1"/>
  <c r="AS176" i="1" s="1"/>
  <c r="AX176" i="1" s="1"/>
  <c r="BD176" i="1" s="1"/>
  <c r="AS208" i="1" s="1"/>
  <c r="AX208" i="1" s="1"/>
  <c r="BD208" i="1" s="1"/>
  <c r="AS240" i="1" s="1"/>
  <c r="AX240" i="1" s="1"/>
  <c r="BD240" i="1" s="1"/>
  <c r="AS272" i="1" s="1"/>
  <c r="AX272" i="1" s="1"/>
  <c r="BD272" i="1" s="1"/>
  <c r="AS304" i="1" s="1"/>
  <c r="AX304" i="1" s="1"/>
  <c r="BD304" i="1" s="1"/>
  <c r="AS336" i="1" s="1"/>
  <c r="AX336" i="1" s="1"/>
  <c r="BD336" i="1" s="1"/>
  <c r="AS528" i="1" s="1"/>
  <c r="AX528" i="1" s="1"/>
  <c r="BD528" i="1" s="1"/>
  <c r="AS560" i="1" s="1"/>
  <c r="AX560" i="1" s="1"/>
  <c r="BD560" i="1" s="1"/>
  <c r="AS592" i="1" s="1"/>
  <c r="AX592" i="1" s="1"/>
  <c r="BD592" i="1" s="1"/>
  <c r="AS656" i="1" s="1"/>
  <c r="AX656" i="1" s="1"/>
  <c r="BD656" i="1" s="1"/>
  <c r="AS688" i="1" s="1"/>
  <c r="AX688" i="1" s="1"/>
  <c r="BD688" i="1" s="1"/>
  <c r="AS848" i="1" s="1"/>
  <c r="AX848" i="1" s="1"/>
  <c r="BD848" i="1" s="1"/>
  <c r="AS912" i="1" s="1"/>
  <c r="AX912" i="1" s="1"/>
  <c r="BD912" i="1" s="1"/>
  <c r="AS944" i="1" s="1"/>
  <c r="AX944" i="1" s="1"/>
  <c r="BD944" i="1" s="1"/>
  <c r="AS1008" i="1" s="1"/>
  <c r="AX1008" i="1" s="1"/>
  <c r="BD1008" i="1" s="1"/>
  <c r="AS1072" i="1" s="1"/>
  <c r="AX1072" i="1" s="1"/>
  <c r="BD1072" i="1" s="1"/>
  <c r="AS1264" i="1" s="1"/>
  <c r="AX1264" i="1" s="1"/>
  <c r="BD1264" i="1" s="1"/>
  <c r="AS1488" i="1" s="1"/>
  <c r="AX1488" i="1" s="1"/>
  <c r="BD1488" i="1" s="1"/>
  <c r="AS1553" i="1" s="1"/>
  <c r="AX1553" i="1" s="1"/>
  <c r="BD1553" i="1" s="1"/>
  <c r="AS1585" i="1" s="1"/>
  <c r="AX1585" i="1" s="1"/>
  <c r="BD1585" i="1" s="1"/>
  <c r="AS1649" i="1" s="1"/>
  <c r="AX1649" i="1" s="1"/>
  <c r="BD1649" i="1" s="1"/>
  <c r="AS1745" i="1" s="1"/>
  <c r="AX1745" i="1" s="1"/>
  <c r="BD1745" i="1" s="1"/>
  <c r="AS1777" i="1" s="1"/>
  <c r="AX1777" i="1" s="1"/>
  <c r="BD1777" i="1" s="1"/>
  <c r="AS1841" i="1" s="1"/>
  <c r="AX1841" i="1" s="1"/>
  <c r="BD1841" i="1" s="1"/>
  <c r="AS1969" i="1" s="1"/>
  <c r="AX1969" i="1" s="1"/>
  <c r="BD1969" i="1" s="1"/>
  <c r="AS2001" i="1" s="1"/>
  <c r="AX2001" i="1" s="1"/>
  <c r="BD2001" i="1" s="1"/>
  <c r="AS2162" i="1" s="1"/>
  <c r="AX2162" i="1" s="1"/>
  <c r="BD2162" i="1" s="1"/>
  <c r="AS2194" i="1" s="1"/>
  <c r="AX2194" i="1" s="1"/>
  <c r="BD2194" i="1" s="1"/>
  <c r="AS2258" i="1" s="1"/>
  <c r="AX2258" i="1" s="1"/>
  <c r="BD2258" i="1" s="1"/>
  <c r="AS2290" i="1" s="1"/>
  <c r="AX2290" i="1" s="1"/>
  <c r="BD2290" i="1" s="1"/>
  <c r="AS2322" i="1" s="1"/>
  <c r="AX2322" i="1" s="1"/>
  <c r="BD2322" i="1" s="1"/>
  <c r="AS2386" i="1" s="1"/>
  <c r="AX2386" i="1" s="1"/>
  <c r="BD2386" i="1" s="1"/>
  <c r="AS2451" i="1" s="1"/>
  <c r="AX2451" i="1" s="1"/>
  <c r="BD2451" i="1" s="1"/>
  <c r="AS2483" i="1" s="1"/>
  <c r="AX2483" i="1" s="1"/>
  <c r="BD2483" i="1" s="1"/>
  <c r="AS2516" i="1" s="1"/>
  <c r="AX2516" i="1" s="1"/>
  <c r="BD2516" i="1" s="1"/>
  <c r="AS2548" i="1" s="1"/>
  <c r="AX2548" i="1" s="1"/>
  <c r="BD2548" i="1" s="1"/>
  <c r="AS2580" i="1" s="1"/>
  <c r="AX2580" i="1" s="1"/>
  <c r="BD2580" i="1" s="1"/>
  <c r="AS2612" i="1" s="1"/>
  <c r="AX2612" i="1" s="1"/>
  <c r="BD2612" i="1" s="1"/>
  <c r="AS2644" i="1" s="1"/>
  <c r="AX2644" i="1" s="1"/>
  <c r="BD2644" i="1" s="1"/>
  <c r="AS433" i="1" s="1"/>
  <c r="AX433" i="1" s="1"/>
  <c r="BD433" i="1" s="1"/>
  <c r="AS465" i="1" s="1"/>
  <c r="AX465" i="1" s="1"/>
  <c r="BD465" i="1" s="1"/>
  <c r="AS497" i="1" s="1"/>
  <c r="AX497" i="1" s="1"/>
  <c r="BD497" i="1" s="1"/>
  <c r="AS625" i="1" s="1"/>
  <c r="AX625" i="1" s="1"/>
  <c r="BD625" i="1" s="1"/>
  <c r="AS689" i="1" s="1"/>
  <c r="AX689" i="1" s="1"/>
  <c r="BD689" i="1" s="1"/>
  <c r="AS753" i="1" s="1"/>
  <c r="AX753" i="1" s="1"/>
  <c r="BD753" i="1" s="1"/>
  <c r="AS849" i="1" s="1"/>
  <c r="AX849" i="1" s="1"/>
  <c r="BD849" i="1" s="1"/>
  <c r="AS1009" i="1" s="1"/>
  <c r="AX1009" i="1" s="1"/>
  <c r="BD1009" i="1" s="1"/>
  <c r="AS1073" i="1" s="1"/>
  <c r="AX1073" i="1" s="1"/>
  <c r="BD1073" i="1" s="1"/>
  <c r="AS1361" i="1" s="1"/>
  <c r="AX1361" i="1" s="1"/>
  <c r="BD1361" i="1" s="1"/>
  <c r="AS1522" i="1" s="1"/>
  <c r="AX1522" i="1" s="1"/>
  <c r="BD1522" i="1" s="1"/>
  <c r="AS1586" i="1" s="1"/>
  <c r="AX1586" i="1" s="1"/>
  <c r="BD1586" i="1" s="1"/>
  <c r="AS1746" i="1" s="1"/>
  <c r="AX1746" i="1" s="1"/>
  <c r="BD1746" i="1" s="1"/>
  <c r="AS1778" i="1" s="1"/>
  <c r="AX1778" i="1" s="1"/>
  <c r="BD1778" i="1" s="1"/>
  <c r="AS1810" i="1" s="1"/>
  <c r="AX1810" i="1" s="1"/>
  <c r="BD1810" i="1" s="1"/>
  <c r="AS1842" i="1" s="1"/>
  <c r="AX1842" i="1" s="1"/>
  <c r="BD1842" i="1" s="1"/>
  <c r="AS1874" i="1" s="1"/>
  <c r="AX1874" i="1" s="1"/>
  <c r="BD1874" i="1" s="1"/>
  <c r="AS1906" i="1" s="1"/>
  <c r="AX1906" i="1" s="1"/>
  <c r="BD1906" i="1" s="1"/>
  <c r="AS1938" i="1" s="1"/>
  <c r="AX1938" i="1" s="1"/>
  <c r="BD1938" i="1" s="1"/>
  <c r="AS2002" i="1" s="1"/>
  <c r="AX2002" i="1" s="1"/>
  <c r="BD2002" i="1" s="1"/>
  <c r="AS2034" i="1" s="1"/>
  <c r="AX2034" i="1" s="1"/>
  <c r="BD2034" i="1" s="1"/>
  <c r="AS2131" i="1" s="1"/>
  <c r="AX2131" i="1" s="1"/>
  <c r="BD2131" i="1" s="1"/>
  <c r="AS2259" i="1" s="1"/>
  <c r="AX2259" i="1" s="1"/>
  <c r="BD2259" i="1" s="1"/>
  <c r="AS2323" i="1" s="1"/>
  <c r="AX2323" i="1" s="1"/>
  <c r="BD2323" i="1" s="1"/>
  <c r="AS2355" i="1" s="1"/>
  <c r="AX2355" i="1" s="1"/>
  <c r="BD2355" i="1" s="1"/>
  <c r="AS2387" i="1" s="1"/>
  <c r="AX2387" i="1" s="1"/>
  <c r="BD2387" i="1" s="1"/>
  <c r="AS2452" i="1" s="1"/>
  <c r="AX2452" i="1" s="1"/>
  <c r="BD2452" i="1" s="1"/>
  <c r="AS2484" i="1" s="1"/>
  <c r="AX2484" i="1" s="1"/>
  <c r="BD2484" i="1" s="1"/>
  <c r="AS2581" i="1" s="1"/>
  <c r="AX2581" i="1" s="1"/>
  <c r="BD2581" i="1" s="1"/>
  <c r="AS2613" i="1" s="1"/>
  <c r="AX2613" i="1" s="1"/>
  <c r="BD2613" i="1" s="1"/>
  <c r="AS2677" i="1" s="1"/>
  <c r="AX2677" i="1" s="1"/>
  <c r="BD2677" i="1" s="1"/>
  <c r="AS498" i="1" s="1"/>
  <c r="AX498" i="1" s="1"/>
  <c r="BD498" i="1" s="1"/>
  <c r="AS530" i="1" s="1"/>
  <c r="AX530" i="1" s="1"/>
  <c r="BD530" i="1" s="1"/>
  <c r="AS658" i="1" s="1"/>
  <c r="AX658" i="1" s="1"/>
  <c r="BD658" i="1" s="1"/>
  <c r="AS722" i="1" s="1"/>
  <c r="AX722" i="1" s="1"/>
  <c r="BD722" i="1" s="1"/>
  <c r="AS786" i="1" s="1"/>
  <c r="AX786" i="1" s="1"/>
  <c r="BD786" i="1" s="1"/>
  <c r="AS818" i="1" s="1"/>
  <c r="AX818" i="1" s="1"/>
  <c r="BD818" i="1" s="1"/>
  <c r="AS850" i="1" s="1"/>
  <c r="AX850" i="1" s="1"/>
  <c r="BD850" i="1" s="1"/>
  <c r="AS882" i="1" s="1"/>
  <c r="AX882" i="1" s="1"/>
  <c r="BD882" i="1" s="1"/>
  <c r="AS946" i="1" s="1"/>
  <c r="AX946" i="1" s="1"/>
  <c r="BD946" i="1" s="1"/>
  <c r="AS1042" i="1" s="1"/>
  <c r="AX1042" i="1" s="1"/>
  <c r="BD1042" i="1" s="1"/>
  <c r="AS1138" i="1" s="1"/>
  <c r="AX1138" i="1" s="1"/>
  <c r="BD1138" i="1" s="1"/>
  <c r="AS1426" i="1" s="1"/>
  <c r="AX1426" i="1" s="1"/>
  <c r="BD1426" i="1" s="1"/>
  <c r="AS1458" i="1" s="1"/>
  <c r="AX1458" i="1" s="1"/>
  <c r="BD1458" i="1" s="1"/>
  <c r="AS1555" i="1" s="1"/>
  <c r="AX1555" i="1" s="1"/>
  <c r="BD1555" i="1" s="1"/>
  <c r="AS1619" i="1" s="1"/>
  <c r="AX1619" i="1" s="1"/>
  <c r="BD1619" i="1" s="1"/>
  <c r="AS1651" i="1" s="1"/>
  <c r="AX1651" i="1" s="1"/>
  <c r="BD1651" i="1" s="1"/>
  <c r="AS1779" i="1" s="1"/>
  <c r="AX1779" i="1" s="1"/>
  <c r="BD1779" i="1" s="1"/>
  <c r="AS1843" i="1" s="1"/>
  <c r="AX1843" i="1" s="1"/>
  <c r="BD1843" i="1" s="1"/>
  <c r="AS1875" i="1" s="1"/>
  <c r="AX1875" i="1" s="1"/>
  <c r="BD1875" i="1" s="1"/>
  <c r="AS1907" i="1" s="1"/>
  <c r="AX1907" i="1" s="1"/>
  <c r="BD1907" i="1" s="1"/>
  <c r="AS1939" i="1" s="1"/>
  <c r="AX1939" i="1" s="1"/>
  <c r="BD1939" i="1" s="1"/>
  <c r="AS1971" i="1" s="1"/>
  <c r="AX1971" i="1" s="1"/>
  <c r="BD1971" i="1" s="1"/>
  <c r="AS2003" i="1" s="1"/>
  <c r="AX2003" i="1" s="1"/>
  <c r="BD2003" i="1" s="1"/>
  <c r="AS2035" i="1" s="1"/>
  <c r="AX2035" i="1" s="1"/>
  <c r="BD2035" i="1" s="1"/>
  <c r="AS2067" i="1" s="1"/>
  <c r="AX2067" i="1" s="1"/>
  <c r="BD2067" i="1" s="1"/>
  <c r="AS2132" i="1" s="1"/>
  <c r="AX2132" i="1" s="1"/>
  <c r="BD2132" i="1" s="1"/>
  <c r="AS2164" i="1" s="1"/>
  <c r="AX2164" i="1" s="1"/>
  <c r="BD2164" i="1" s="1"/>
  <c r="AS2196" i="1" s="1"/>
  <c r="AX2196" i="1" s="1"/>
  <c r="BD2196" i="1" s="1"/>
  <c r="AS2324" i="1" s="1"/>
  <c r="AX2324" i="1" s="1"/>
  <c r="BD2324" i="1" s="1"/>
  <c r="AS2356" i="1" s="1"/>
  <c r="AX2356" i="1" s="1"/>
  <c r="BD2356" i="1" s="1"/>
  <c r="AS2388" i="1" s="1"/>
  <c r="AX2388" i="1" s="1"/>
  <c r="BD2388" i="1" s="1"/>
  <c r="AS2421" i="1" s="1"/>
  <c r="AX2421" i="1" s="1"/>
  <c r="BD2421" i="1" s="1"/>
  <c r="AS2453" i="1" s="1"/>
  <c r="AX2453" i="1" s="1"/>
  <c r="BD2453" i="1" s="1"/>
  <c r="AS2518" i="1" s="1"/>
  <c r="AX2518" i="1" s="1"/>
  <c r="BD2518" i="1" s="1"/>
  <c r="AS2550" i="1" s="1"/>
  <c r="AX2550" i="1" s="1"/>
  <c r="BD2550" i="1" s="1"/>
  <c r="AS2646" i="1" s="1"/>
  <c r="AX2646" i="1" s="1"/>
  <c r="BD2646" i="1" s="1"/>
  <c r="AS2678" i="1" s="1"/>
  <c r="AX2678" i="1" s="1"/>
  <c r="BD2678" i="1" s="1"/>
  <c r="AS403" i="1" s="1"/>
  <c r="AX403" i="1" s="1"/>
  <c r="BD403" i="1" s="1"/>
  <c r="AS499" i="1" s="1"/>
  <c r="AX499" i="1" s="1"/>
  <c r="BD499" i="1" s="1"/>
  <c r="AS531" i="1" s="1"/>
  <c r="AX531" i="1" s="1"/>
  <c r="BD531" i="1" s="1"/>
  <c r="AS563" i="1" s="1"/>
  <c r="AX563" i="1" s="1"/>
  <c r="BD563" i="1" s="1"/>
  <c r="AS595" i="1" s="1"/>
  <c r="AX595" i="1" s="1"/>
  <c r="BD595" i="1" s="1"/>
  <c r="AS979" i="1" s="1"/>
  <c r="AX979" i="1" s="1"/>
  <c r="BD979" i="1" s="1"/>
  <c r="AS1524" i="1" s="1"/>
  <c r="AX1524" i="1" s="1"/>
  <c r="BD1524" i="1" s="1"/>
  <c r="AS1556" i="1" s="1"/>
  <c r="AX1556" i="1" s="1"/>
  <c r="BD1556" i="1" s="1"/>
  <c r="AS1652" i="1" s="1"/>
  <c r="AX1652" i="1" s="1"/>
  <c r="BD1652" i="1" s="1"/>
  <c r="AS1780" i="1" s="1"/>
  <c r="AX1780" i="1" s="1"/>
  <c r="BD1780" i="1" s="1"/>
  <c r="AS1812" i="1" s="1"/>
  <c r="AX1812" i="1" s="1"/>
  <c r="BD1812" i="1" s="1"/>
  <c r="AS1844" i="1" s="1"/>
  <c r="AX1844" i="1" s="1"/>
  <c r="BD1844" i="1" s="1"/>
  <c r="AS1972" i="1" s="1"/>
  <c r="AX1972" i="1" s="1"/>
  <c r="BD1972" i="1" s="1"/>
  <c r="AS2004" i="1" s="1"/>
  <c r="AX2004" i="1" s="1"/>
  <c r="BD2004" i="1" s="1"/>
  <c r="AS2036" i="1" s="1"/>
  <c r="AX2036" i="1" s="1"/>
  <c r="BD2036" i="1" s="1"/>
  <c r="AS2068" i="1" s="1"/>
  <c r="AX2068" i="1" s="1"/>
  <c r="BD2068" i="1" s="1"/>
  <c r="AS2101" i="1" s="1"/>
  <c r="AX2101" i="1" s="1"/>
  <c r="BD2101" i="1" s="1"/>
  <c r="AS2133" i="1" s="1"/>
  <c r="AX2133" i="1" s="1"/>
  <c r="BD2133" i="1" s="1"/>
  <c r="AS2197" i="1" s="1"/>
  <c r="AX2197" i="1" s="1"/>
  <c r="BD2197" i="1" s="1"/>
  <c r="AS2229" i="1" s="1"/>
  <c r="AX2229" i="1" s="1"/>
  <c r="BD2229" i="1" s="1"/>
  <c r="AS2293" i="1" s="1"/>
  <c r="AX2293" i="1" s="1"/>
  <c r="BD2293" i="1" s="1"/>
  <c r="AS2325" i="1" s="1"/>
  <c r="AX2325" i="1" s="1"/>
  <c r="BD2325" i="1" s="1"/>
  <c r="AS2357" i="1" s="1"/>
  <c r="AX2357" i="1" s="1"/>
  <c r="BD2357" i="1" s="1"/>
  <c r="AS2389" i="1" s="1"/>
  <c r="AX2389" i="1" s="1"/>
  <c r="BD2389" i="1" s="1"/>
  <c r="AS2422" i="1" s="1"/>
  <c r="AX2422" i="1" s="1"/>
  <c r="BD2422" i="1" s="1"/>
  <c r="AS2454" i="1" s="1"/>
  <c r="AX2454" i="1" s="1"/>
  <c r="BD2454" i="1" s="1"/>
  <c r="AS2519" i="1" s="1"/>
  <c r="AX2519" i="1" s="1"/>
  <c r="BD2519" i="1" s="1"/>
  <c r="AS2615" i="1" s="1"/>
  <c r="AX2615" i="1" s="1"/>
  <c r="BD2615" i="1" s="1"/>
  <c r="AS2647" i="1" s="1"/>
  <c r="AX2647" i="1" s="1"/>
  <c r="BD2647" i="1" s="1"/>
  <c r="AS2679" i="1" s="1"/>
  <c r="AX2679" i="1" s="1"/>
  <c r="BD2679" i="1" s="1"/>
  <c r="AS564" i="1" s="1"/>
  <c r="AX564" i="1" s="1"/>
  <c r="BD564" i="1" s="1"/>
  <c r="AS596" i="1" s="1"/>
  <c r="AX596" i="1" s="1"/>
  <c r="BD596" i="1" s="1"/>
  <c r="AS660" i="1" s="1"/>
  <c r="AX660" i="1" s="1"/>
  <c r="BD660" i="1" s="1"/>
  <c r="AS756" i="1" s="1"/>
  <c r="AX756" i="1" s="1"/>
  <c r="BD756" i="1" s="1"/>
  <c r="AS916" i="1" s="1"/>
  <c r="AX916" i="1" s="1"/>
  <c r="BD916" i="1" s="1"/>
  <c r="AS948" i="1" s="1"/>
  <c r="AX948" i="1" s="1"/>
  <c r="BD948" i="1" s="1"/>
  <c r="AS980" i="1" s="1"/>
  <c r="AX980" i="1" s="1"/>
  <c r="BD980" i="1" s="1"/>
  <c r="AS1012" i="1" s="1"/>
  <c r="AX1012" i="1" s="1"/>
  <c r="BD1012" i="1" s="1"/>
  <c r="AS1140" i="1" s="1"/>
  <c r="AX1140" i="1" s="1"/>
  <c r="BD1140" i="1" s="1"/>
  <c r="AS1204" i="1" s="1"/>
  <c r="AX1204" i="1" s="1"/>
  <c r="BD1204" i="1" s="1"/>
  <c r="AS1364" i="1" s="1"/>
  <c r="AX1364" i="1" s="1"/>
  <c r="BD1364" i="1" s="1"/>
  <c r="AS1396" i="1" s="1"/>
  <c r="AX1396" i="1" s="1"/>
  <c r="BD1396" i="1" s="1"/>
  <c r="AS1492" i="1" s="1"/>
  <c r="AX1492" i="1" s="1"/>
  <c r="BD1492" i="1" s="1"/>
  <c r="AS1557" i="1" s="1"/>
  <c r="AX1557" i="1" s="1"/>
  <c r="BD1557" i="1" s="1"/>
  <c r="AS1589" i="1" s="1"/>
  <c r="AX1589" i="1" s="1"/>
  <c r="BD1589" i="1" s="1"/>
  <c r="AS1685" i="1" s="1"/>
  <c r="AX1685" i="1" s="1"/>
  <c r="BD1685" i="1" s="1"/>
  <c r="AS1781" i="1" s="1"/>
  <c r="AX1781" i="1" s="1"/>
  <c r="BD1781" i="1" s="1"/>
  <c r="AS1813" i="1" s="1"/>
  <c r="AX1813" i="1" s="1"/>
  <c r="BD1813" i="1" s="1"/>
  <c r="AS1845" i="1" s="1"/>
  <c r="AX1845" i="1" s="1"/>
  <c r="BD1845" i="1" s="1"/>
  <c r="AS1877" i="1" s="1"/>
  <c r="AX1877" i="1" s="1"/>
  <c r="BD1877" i="1" s="1"/>
  <c r="AS1909" i="1" s="1"/>
  <c r="AX1909" i="1" s="1"/>
  <c r="BD1909" i="1" s="1"/>
  <c r="AS1973" i="1" s="1"/>
  <c r="AX1973" i="1" s="1"/>
  <c r="BD1973" i="1" s="1"/>
  <c r="AS2005" i="1" s="1"/>
  <c r="AX2005" i="1" s="1"/>
  <c r="BD2005" i="1" s="1"/>
  <c r="AS2037" i="1" s="1"/>
  <c r="AX2037" i="1" s="1"/>
  <c r="BD2037" i="1" s="1"/>
  <c r="AS2069" i="1" s="1"/>
  <c r="AX2069" i="1" s="1"/>
  <c r="BD2069" i="1" s="1"/>
  <c r="AS2102" i="1" s="1"/>
  <c r="AX2102" i="1" s="1"/>
  <c r="BD2102" i="1" s="1"/>
  <c r="AS2134" i="1" s="1"/>
  <c r="AX2134" i="1" s="1"/>
  <c r="BD2134" i="1" s="1"/>
  <c r="AS2166" i="1" s="1"/>
  <c r="AX2166" i="1" s="1"/>
  <c r="BD2166" i="1" s="1"/>
  <c r="AS2230" i="1" s="1"/>
  <c r="AX2230" i="1" s="1"/>
  <c r="BD2230" i="1" s="1"/>
  <c r="AS2294" i="1" s="1"/>
  <c r="AX2294" i="1" s="1"/>
  <c r="BD2294" i="1" s="1"/>
  <c r="AS2326" i="1" s="1"/>
  <c r="AX2326" i="1" s="1"/>
  <c r="BD2326" i="1" s="1"/>
  <c r="AS2390" i="1" s="1"/>
  <c r="AX2390" i="1" s="1"/>
  <c r="BD2390" i="1" s="1"/>
  <c r="AS2455" i="1" s="1"/>
  <c r="AX2455" i="1" s="1"/>
  <c r="BD2455" i="1" s="1"/>
  <c r="AS2487" i="1" s="1"/>
  <c r="AX2487" i="1" s="1"/>
  <c r="BD2487" i="1" s="1"/>
  <c r="AS2552" i="1" s="1"/>
  <c r="AX2552" i="1" s="1"/>
  <c r="BD2552" i="1" s="1"/>
  <c r="AS2584" i="1" s="1"/>
  <c r="AX2584" i="1" s="1"/>
  <c r="BD2584" i="1" s="1"/>
  <c r="AS2616" i="1" s="1"/>
  <c r="AX2616" i="1" s="1"/>
  <c r="BD2616" i="1" s="1"/>
  <c r="AS2648" i="1" s="1"/>
  <c r="AX2648" i="1" s="1"/>
  <c r="BD2648" i="1" s="1"/>
  <c r="AS565" i="1" s="1"/>
  <c r="AX565" i="1" s="1"/>
  <c r="BD565" i="1" s="1"/>
  <c r="AS757" i="1" s="1"/>
  <c r="AX757" i="1" s="1"/>
  <c r="BD757" i="1" s="1"/>
  <c r="AS789" i="1" s="1"/>
  <c r="AX789" i="1" s="1"/>
  <c r="BD789" i="1" s="1"/>
  <c r="AS1141" i="1" s="1"/>
  <c r="AX1141" i="1" s="1"/>
  <c r="BD1141" i="1" s="1"/>
  <c r="AS1269" i="1" s="1"/>
  <c r="AX1269" i="1" s="1"/>
  <c r="BD1269" i="1" s="1"/>
  <c r="AS1301" i="1" s="1"/>
  <c r="AX1301" i="1" s="1"/>
  <c r="BD1301" i="1" s="1"/>
  <c r="AS1333" i="1" s="1"/>
  <c r="AX1333" i="1" s="1"/>
  <c r="BD1333" i="1" s="1"/>
  <c r="AS1397" i="1" s="1"/>
  <c r="AX1397" i="1" s="1"/>
  <c r="BD1397" i="1" s="1"/>
  <c r="AS1461" i="1" s="1"/>
  <c r="AX1461" i="1" s="1"/>
  <c r="BD1461" i="1" s="1"/>
  <c r="AS1590" i="1" s="1"/>
  <c r="AX1590" i="1" s="1"/>
  <c r="BD1590" i="1" s="1"/>
  <c r="AS1654" i="1" s="1"/>
  <c r="AX1654" i="1" s="1"/>
  <c r="BD1654" i="1" s="1"/>
  <c r="AS1686" i="1" s="1"/>
  <c r="AX1686" i="1" s="1"/>
  <c r="BD1686" i="1" s="1"/>
  <c r="AS1750" i="1" s="1"/>
  <c r="AX1750" i="1" s="1"/>
  <c r="BD1750" i="1" s="1"/>
  <c r="AS1782" i="1" s="1"/>
  <c r="AX1782" i="1" s="1"/>
  <c r="BD1782" i="1" s="1"/>
  <c r="AS1814" i="1" s="1"/>
  <c r="AX1814" i="1" s="1"/>
  <c r="BD1814" i="1" s="1"/>
  <c r="AS1846" i="1" s="1"/>
  <c r="AX1846" i="1" s="1"/>
  <c r="BD1846" i="1" s="1"/>
  <c r="AS1910" i="1" s="1"/>
  <c r="AX1910" i="1" s="1"/>
  <c r="BD1910" i="1" s="1"/>
  <c r="AS1942" i="1" s="1"/>
  <c r="AX1942" i="1" s="1"/>
  <c r="BD1942" i="1" s="1"/>
  <c r="AS1974" i="1" s="1"/>
  <c r="AX1974" i="1" s="1"/>
  <c r="BD1974" i="1" s="1"/>
  <c r="AS2038" i="1" s="1"/>
  <c r="AX2038" i="1" s="1"/>
  <c r="BD2038" i="1" s="1"/>
  <c r="AS2070" i="1" s="1"/>
  <c r="AX2070" i="1" s="1"/>
  <c r="BD2070" i="1" s="1"/>
  <c r="AS2103" i="1" s="1"/>
  <c r="AX2103" i="1" s="1"/>
  <c r="BD2103" i="1" s="1"/>
  <c r="AS2135" i="1" s="1"/>
  <c r="AX2135" i="1" s="1"/>
  <c r="BD2135" i="1" s="1"/>
  <c r="AS2199" i="1" s="1"/>
  <c r="AX2199" i="1" s="1"/>
  <c r="BD2199" i="1" s="1"/>
  <c r="AS2231" i="1" s="1"/>
  <c r="AX2231" i="1" s="1"/>
  <c r="BD2231" i="1" s="1"/>
  <c r="AS2391" i="1" s="1"/>
  <c r="AX2391" i="1" s="1"/>
  <c r="BD2391" i="1" s="1"/>
  <c r="AS2456" i="1" s="1"/>
  <c r="AX2456" i="1" s="1"/>
  <c r="BD2456" i="1" s="1"/>
  <c r="AS2488" i="1" s="1"/>
  <c r="AX2488" i="1" s="1"/>
  <c r="BD2488" i="1" s="1"/>
  <c r="AS2585" i="1" s="1"/>
  <c r="AX2585" i="1" s="1"/>
  <c r="BD2585" i="1" s="1"/>
  <c r="AS2617" i="1" s="1"/>
  <c r="AX2617" i="1" s="1"/>
  <c r="BD2617" i="1" s="1"/>
  <c r="AS2649" i="1" s="1"/>
  <c r="AX2649" i="1" s="1"/>
  <c r="BD2649" i="1" s="1"/>
  <c r="AS2681" i="1" s="1"/>
  <c r="AX2681" i="1" s="1"/>
  <c r="BD2681" i="1" s="1"/>
  <c r="AS726" i="1" s="1"/>
  <c r="AX726" i="1" s="1"/>
  <c r="BD726" i="1" s="1"/>
  <c r="AS918" i="1" s="1"/>
  <c r="AX918" i="1" s="1"/>
  <c r="BD918" i="1" s="1"/>
  <c r="AS1078" i="1" s="1"/>
  <c r="AX1078" i="1" s="1"/>
  <c r="BD1078" i="1" s="1"/>
  <c r="AS1302" i="1" s="1"/>
  <c r="AX1302" i="1" s="1"/>
  <c r="BD1302" i="1" s="1"/>
  <c r="AS1334" i="1" s="1"/>
  <c r="AX1334" i="1" s="1"/>
  <c r="BD1334" i="1" s="1"/>
  <c r="AS1366" i="1" s="1"/>
  <c r="AX1366" i="1" s="1"/>
  <c r="BD1366" i="1" s="1"/>
  <c r="AS1430" i="1" s="1"/>
  <c r="AX1430" i="1" s="1"/>
  <c r="BD1430" i="1" s="1"/>
  <c r="AS1462" i="1" s="1"/>
  <c r="AX1462" i="1" s="1"/>
  <c r="BD1462" i="1" s="1"/>
  <c r="AS1494" i="1" s="1"/>
  <c r="AX1494" i="1" s="1"/>
  <c r="BD1494" i="1" s="1"/>
  <c r="AS1527" i="1" s="1"/>
  <c r="AX1527" i="1" s="1"/>
  <c r="BD1527" i="1" s="1"/>
  <c r="AS1559" i="1" s="1"/>
  <c r="AX1559" i="1" s="1"/>
  <c r="BD1559" i="1" s="1"/>
  <c r="AS1591" i="1" s="1"/>
  <c r="AX1591" i="1" s="1"/>
  <c r="BD1591" i="1" s="1"/>
  <c r="AS1687" i="1" s="1"/>
  <c r="AX1687" i="1" s="1"/>
  <c r="BD1687" i="1" s="1"/>
  <c r="AS1751" i="1" s="1"/>
  <c r="AX1751" i="1" s="1"/>
  <c r="BD1751" i="1" s="1"/>
  <c r="AS1847" i="1" s="1"/>
  <c r="AX1847" i="1" s="1"/>
  <c r="BD1847" i="1" s="1"/>
  <c r="AS1911" i="1" s="1"/>
  <c r="AX1911" i="1" s="1"/>
  <c r="BD1911" i="1" s="1"/>
  <c r="AS1943" i="1" s="1"/>
  <c r="AX1943" i="1" s="1"/>
  <c r="BD1943" i="1" s="1"/>
  <c r="AS2104" i="1" s="1"/>
  <c r="AX2104" i="1" s="1"/>
  <c r="BD2104" i="1" s="1"/>
  <c r="AS2200" i="1" s="1"/>
  <c r="AX2200" i="1" s="1"/>
  <c r="BD2200" i="1" s="1"/>
  <c r="AS2232" i="1" s="1"/>
  <c r="AX2232" i="1" s="1"/>
  <c r="BD2232" i="1" s="1"/>
  <c r="AS2264" i="1" s="1"/>
  <c r="AX2264" i="1" s="1"/>
  <c r="BD2264" i="1" s="1"/>
  <c r="AS2328" i="1" s="1"/>
  <c r="AX2328" i="1" s="1"/>
  <c r="BD2328" i="1" s="1"/>
  <c r="AS2457" i="1" s="1"/>
  <c r="AX2457" i="1" s="1"/>
  <c r="BD2457" i="1" s="1"/>
  <c r="AS2489" i="1" s="1"/>
  <c r="AX2489" i="1" s="1"/>
  <c r="BD2489" i="1" s="1"/>
  <c r="AS2522" i="1" s="1"/>
  <c r="AX2522" i="1" s="1"/>
  <c r="BD2522" i="1" s="1"/>
  <c r="AS2554" i="1" s="1"/>
  <c r="AX2554" i="1" s="1"/>
  <c r="BD2554" i="1" s="1"/>
  <c r="AS2618" i="1" s="1"/>
  <c r="AX2618" i="1" s="1"/>
  <c r="BD2618" i="1" s="1"/>
  <c r="AS2650" i="1" s="1"/>
  <c r="AX2650" i="1" s="1"/>
  <c r="BD2650" i="1" s="1"/>
  <c r="AS663" i="1" s="1"/>
  <c r="AX663" i="1" s="1"/>
  <c r="BD663" i="1" s="1"/>
  <c r="AS1015" i="1" s="1"/>
  <c r="AX1015" i="1" s="1"/>
  <c r="BD1015" i="1" s="1"/>
  <c r="AS1047" i="1" s="1"/>
  <c r="AX1047" i="1" s="1"/>
  <c r="BD1047" i="1" s="1"/>
  <c r="AS1335" i="1" s="1"/>
  <c r="AX1335" i="1" s="1"/>
  <c r="BD1335" i="1" s="1"/>
  <c r="AS1367" i="1" s="1"/>
  <c r="AX1367" i="1" s="1"/>
  <c r="BD1367" i="1" s="1"/>
  <c r="AS1528" i="1" s="1"/>
  <c r="AX1528" i="1" s="1"/>
  <c r="BD1528" i="1" s="1"/>
  <c r="AS1624" i="1" s="1"/>
  <c r="AX1624" i="1" s="1"/>
  <c r="BD1624" i="1" s="1"/>
  <c r="AS1656" i="1" s="1"/>
  <c r="AX1656" i="1" s="1"/>
  <c r="BD1656" i="1" s="1"/>
  <c r="AS1688" i="1" s="1"/>
  <c r="AX1688" i="1" s="1"/>
  <c r="BD1688" i="1" s="1"/>
  <c r="AS1720" i="1" s="1"/>
  <c r="AX1720" i="1" s="1"/>
  <c r="BD1720" i="1" s="1"/>
  <c r="AS1752" i="1" s="1"/>
  <c r="AX1752" i="1" s="1"/>
  <c r="BD1752" i="1" s="1"/>
  <c r="AS1816" i="1" s="1"/>
  <c r="AX1816" i="1" s="1"/>
  <c r="BD1816" i="1" s="1"/>
  <c r="AS1848" i="1" s="1"/>
  <c r="AX1848" i="1" s="1"/>
  <c r="BD1848" i="1" s="1"/>
  <c r="AS1976" i="1" s="1"/>
  <c r="AX1976" i="1" s="1"/>
  <c r="BD1976" i="1" s="1"/>
  <c r="AS2008" i="1" s="1"/>
  <c r="AX2008" i="1" s="1"/>
  <c r="BD2008" i="1" s="1"/>
  <c r="AS2040" i="1" s="1"/>
  <c r="AX2040" i="1" s="1"/>
  <c r="BD2040" i="1" s="1"/>
  <c r="AS2072" i="1" s="1"/>
  <c r="AX2072" i="1" s="1"/>
  <c r="BD2072" i="1" s="1"/>
  <c r="AS2105" i="1" s="1"/>
  <c r="AX2105" i="1" s="1"/>
  <c r="BD2105" i="1" s="1"/>
  <c r="AS2137" i="1" s="1"/>
  <c r="AX2137" i="1" s="1"/>
  <c r="BD2137" i="1" s="1"/>
  <c r="AS2201" i="1" s="1"/>
  <c r="AX2201" i="1" s="1"/>
  <c r="BD2201" i="1" s="1"/>
  <c r="AS2265" i="1" s="1"/>
  <c r="AX2265" i="1" s="1"/>
  <c r="BD2265" i="1" s="1"/>
  <c r="AS2297" i="1" s="1"/>
  <c r="AX2297" i="1" s="1"/>
  <c r="BD2297" i="1" s="1"/>
  <c r="AS2329" i="1" s="1"/>
  <c r="AX2329" i="1" s="1"/>
  <c r="BD2329" i="1" s="1"/>
  <c r="AS2426" i="1" s="1"/>
  <c r="AX2426" i="1" s="1"/>
  <c r="BD2426" i="1" s="1"/>
  <c r="AS2458" i="1" s="1"/>
  <c r="AX2458" i="1" s="1"/>
  <c r="BD2458" i="1" s="1"/>
  <c r="AS2523" i="1" s="1"/>
  <c r="AX2523" i="1" s="1"/>
  <c r="BD2523" i="1" s="1"/>
  <c r="AS2555" i="1" s="1"/>
  <c r="AX2555" i="1" s="1"/>
  <c r="BD2555" i="1" s="1"/>
  <c r="AS2587" i="1" s="1"/>
  <c r="AX2587" i="1" s="1"/>
  <c r="BD2587" i="1" s="1"/>
  <c r="AS2619" i="1" s="1"/>
  <c r="AX2619" i="1" s="1"/>
  <c r="BD2619" i="1" s="1"/>
  <c r="AS2651" i="1" s="1"/>
  <c r="AX2651" i="1" s="1"/>
  <c r="BD2651" i="1" s="1"/>
  <c r="AS984" i="1" s="1"/>
  <c r="AX984" i="1" s="1"/>
  <c r="BD984" i="1" s="1"/>
  <c r="AS1304" i="1" s="1"/>
  <c r="AX1304" i="1" s="1"/>
  <c r="BD1304" i="1" s="1"/>
  <c r="AS1336" i="1" s="1"/>
  <c r="AX1336" i="1" s="1"/>
  <c r="BD1336" i="1" s="1"/>
  <c r="AS1432" i="1" s="1"/>
  <c r="AX1432" i="1" s="1"/>
  <c r="BD1432" i="1" s="1"/>
  <c r="AS1561" i="1" s="1"/>
  <c r="AX1561" i="1" s="1"/>
  <c r="BD1561" i="1" s="1"/>
  <c r="AS1593" i="1" s="1"/>
  <c r="AX1593" i="1" s="1"/>
  <c r="BD1593" i="1" s="1"/>
  <c r="AS1753" i="1" s="1"/>
  <c r="AX1753" i="1" s="1"/>
  <c r="BD1753" i="1" s="1"/>
  <c r="AS1881" i="1" s="1"/>
  <c r="AX1881" i="1" s="1"/>
  <c r="BD1881" i="1" s="1"/>
  <c r="AS1913" i="1" s="1"/>
  <c r="AX1913" i="1" s="1"/>
  <c r="BD1913" i="1" s="1"/>
  <c r="AS2009" i="1" s="1"/>
  <c r="AX2009" i="1" s="1"/>
  <c r="BD2009" i="1" s="1"/>
  <c r="AS2041" i="1" s="1"/>
  <c r="AX2041" i="1" s="1"/>
  <c r="BD2041" i="1" s="1"/>
  <c r="AS2073" i="1" s="1"/>
  <c r="AX2073" i="1" s="1"/>
  <c r="BD2073" i="1" s="1"/>
  <c r="AS2106" i="1" s="1"/>
  <c r="AX2106" i="1" s="1"/>
  <c r="BD2106" i="1" s="1"/>
  <c r="AS2138" i="1" s="1"/>
  <c r="AX2138" i="1" s="1"/>
  <c r="BD2138" i="1" s="1"/>
  <c r="AS2170" i="1" s="1"/>
  <c r="AX2170" i="1" s="1"/>
  <c r="BD2170" i="1" s="1"/>
  <c r="AS2202" i="1" s="1"/>
  <c r="AX2202" i="1" s="1"/>
  <c r="BD2202" i="1" s="1"/>
  <c r="AS2234" i="1" s="1"/>
  <c r="AX2234" i="1" s="1"/>
  <c r="BD2234" i="1" s="1"/>
  <c r="AS2266" i="1" s="1"/>
  <c r="AX2266" i="1" s="1"/>
  <c r="BD2266" i="1" s="1"/>
  <c r="AS2362" i="1" s="1"/>
  <c r="AX2362" i="1" s="1"/>
  <c r="BD2362" i="1" s="1"/>
  <c r="AS2394" i="1" s="1"/>
  <c r="AX2394" i="1" s="1"/>
  <c r="BD2394" i="1" s="1"/>
  <c r="AS2427" i="1" s="1"/>
  <c r="AX2427" i="1" s="1"/>
  <c r="BD2427" i="1" s="1"/>
  <c r="AS2459" i="1" s="1"/>
  <c r="AX2459" i="1" s="1"/>
  <c r="BD2459" i="1" s="1"/>
  <c r="AS2491" i="1" s="1"/>
  <c r="AX2491" i="1" s="1"/>
  <c r="BD2491" i="1" s="1"/>
  <c r="AS2524" i="1" s="1"/>
  <c r="AX2524" i="1" s="1"/>
  <c r="BD2524" i="1" s="1"/>
  <c r="AS2556" i="1" s="1"/>
  <c r="AX2556" i="1" s="1"/>
  <c r="BD2556" i="1" s="1"/>
  <c r="AS2588" i="1" s="1"/>
  <c r="AX2588" i="1" s="1"/>
  <c r="BD2588" i="1" s="1"/>
  <c r="AS273" i="1" s="1"/>
  <c r="AX273" i="1" s="1"/>
  <c r="BD273" i="1" s="1"/>
  <c r="AS114" i="1" s="1"/>
  <c r="AX114" i="1" s="1"/>
  <c r="BD114" i="1" s="1"/>
  <c r="AS370" i="1" s="1"/>
  <c r="AX370" i="1" s="1"/>
  <c r="BD370" i="1" s="1"/>
  <c r="AS340" i="1" s="1"/>
  <c r="AX340" i="1" s="1"/>
  <c r="BD340" i="1" s="1"/>
  <c r="AS21" i="1" s="1"/>
  <c r="AX21" i="1" s="1"/>
  <c r="BD21" i="1" s="1"/>
  <c r="AS277" i="1" s="1"/>
  <c r="AX277" i="1" s="1"/>
  <c r="BD277" i="1" s="1"/>
  <c r="AS469" i="1" s="1"/>
  <c r="AX469" i="1" s="1"/>
  <c r="BD469" i="1" s="1"/>
  <c r="AS342" i="1" s="1"/>
  <c r="AX342" i="1" s="1"/>
  <c r="BD342" i="1" s="1"/>
  <c r="AS567" i="1" s="1"/>
  <c r="AX567" i="1" s="1"/>
  <c r="BD567" i="1" s="1"/>
  <c r="AS152" i="1" s="1"/>
  <c r="AX152" i="1" s="1"/>
  <c r="BD152" i="1" s="1"/>
  <c r="AS888" i="1" s="1"/>
  <c r="AX888" i="1" s="1"/>
  <c r="BD888" i="1" s="1"/>
  <c r="AS25" i="1" s="1"/>
  <c r="AX25" i="1" s="1"/>
  <c r="BD25" i="1" s="1"/>
  <c r="AS89" i="1" s="1"/>
  <c r="AX89" i="1" s="1"/>
  <c r="BD89" i="1" s="1"/>
  <c r="AS185" i="1" s="1"/>
  <c r="AX185" i="1" s="1"/>
  <c r="BD185" i="1" s="1"/>
  <c r="AS217" i="1" s="1"/>
  <c r="AX217" i="1" s="1"/>
  <c r="BD217" i="1" s="1"/>
  <c r="AS281" i="1" s="1"/>
  <c r="AX281" i="1" s="1"/>
  <c r="BD281" i="1" s="1"/>
  <c r="AS313" i="1" s="1"/>
  <c r="AX313" i="1" s="1"/>
  <c r="BD313" i="1" s="1"/>
  <c r="AS345" i="1" s="1"/>
  <c r="AX345" i="1" s="1"/>
  <c r="BD345" i="1" s="1"/>
  <c r="AS409" i="1" s="1"/>
  <c r="AX409" i="1" s="1"/>
  <c r="BD409" i="1" s="1"/>
  <c r="AS473" i="1" s="1"/>
  <c r="AX473" i="1" s="1"/>
  <c r="BD473" i="1" s="1"/>
  <c r="AS505" i="1" s="1"/>
  <c r="AX505" i="1" s="1"/>
  <c r="BD505" i="1" s="1"/>
  <c r="AS889" i="1" s="1"/>
  <c r="AX889" i="1" s="1"/>
  <c r="BD889" i="1" s="1"/>
  <c r="AS921" i="1" s="1"/>
  <c r="AX921" i="1" s="1"/>
  <c r="BD921" i="1" s="1"/>
  <c r="AS1273" i="1" s="1"/>
  <c r="AX1273" i="1" s="1"/>
  <c r="BD1273" i="1" s="1"/>
  <c r="AS1433" i="1" s="1"/>
  <c r="AX1433" i="1" s="1"/>
  <c r="BD1433" i="1" s="1"/>
  <c r="AS1497" i="1" s="1"/>
  <c r="AX1497" i="1" s="1"/>
  <c r="BD1497" i="1" s="1"/>
  <c r="AS1530" i="1" s="1"/>
  <c r="AX1530" i="1" s="1"/>
  <c r="BD1530" i="1" s="1"/>
  <c r="AS1594" i="1" s="1"/>
  <c r="AX1594" i="1" s="1"/>
  <c r="BD1594" i="1" s="1"/>
  <c r="AS1658" i="1" s="1"/>
  <c r="AX1658" i="1" s="1"/>
  <c r="BD1658" i="1" s="1"/>
  <c r="AS1722" i="1" s="1"/>
  <c r="AX1722" i="1" s="1"/>
  <c r="BD1722" i="1" s="1"/>
  <c r="AS1754" i="1" s="1"/>
  <c r="AX1754" i="1" s="1"/>
  <c r="BD1754" i="1" s="1"/>
  <c r="AS1786" i="1" s="1"/>
  <c r="AX1786" i="1" s="1"/>
  <c r="BD1786" i="1" s="1"/>
  <c r="AS1818" i="1" s="1"/>
  <c r="AX1818" i="1" s="1"/>
  <c r="BD1818" i="1" s="1"/>
  <c r="AS1914" i="1" s="1"/>
  <c r="AX1914" i="1" s="1"/>
  <c r="BD1914" i="1" s="1"/>
  <c r="AS1946" i="1" s="1"/>
  <c r="AX1946" i="1" s="1"/>
  <c r="BD1946" i="1" s="1"/>
  <c r="AS1978" i="1" s="1"/>
  <c r="AX1978" i="1" s="1"/>
  <c r="BD1978" i="1" s="1"/>
  <c r="AS2010" i="1" s="1"/>
  <c r="AX2010" i="1" s="1"/>
  <c r="BD2010" i="1" s="1"/>
  <c r="AS2042" i="1" s="1"/>
  <c r="AX2042" i="1" s="1"/>
  <c r="BD2042" i="1" s="1"/>
  <c r="AS2074" i="1" s="1"/>
  <c r="AX2074" i="1" s="1"/>
  <c r="BD2074" i="1" s="1"/>
  <c r="AS2107" i="1" s="1"/>
  <c r="AX2107" i="1" s="1"/>
  <c r="BD2107" i="1" s="1"/>
  <c r="AS2139" i="1" s="1"/>
  <c r="AX2139" i="1" s="1"/>
  <c r="BD2139" i="1" s="1"/>
  <c r="AS2267" i="1" s="1"/>
  <c r="AX2267" i="1" s="1"/>
  <c r="BD2267" i="1" s="1"/>
  <c r="AS2299" i="1" s="1"/>
  <c r="AX2299" i="1" s="1"/>
  <c r="BD2299" i="1" s="1"/>
  <c r="AS2331" i="1" s="1"/>
  <c r="AX2331" i="1" s="1"/>
  <c r="BD2331" i="1" s="1"/>
  <c r="AS2363" i="1" s="1"/>
  <c r="AX2363" i="1" s="1"/>
  <c r="BD2363" i="1" s="1"/>
  <c r="AS2395" i="1" s="1"/>
  <c r="AX2395" i="1" s="1"/>
  <c r="BD2395" i="1" s="1"/>
  <c r="AS2428" i="1" s="1"/>
  <c r="AX2428" i="1" s="1"/>
  <c r="BD2428" i="1" s="1"/>
  <c r="AS2460" i="1" s="1"/>
  <c r="AX2460" i="1" s="1"/>
  <c r="BD2460" i="1" s="1"/>
  <c r="AS2557" i="1" s="1"/>
  <c r="AX2557" i="1" s="1"/>
  <c r="BD2557" i="1" s="1"/>
  <c r="AS2653" i="1" s="1"/>
  <c r="AX2653" i="1" s="1"/>
  <c r="BD2653" i="1" s="1"/>
  <c r="AS113" i="1" s="1"/>
  <c r="AX113" i="1" s="1"/>
  <c r="BD113" i="1" s="1"/>
  <c r="AS209" i="1" s="1"/>
  <c r="AX209" i="1" s="1"/>
  <c r="BD209" i="1" s="1"/>
  <c r="AS146" i="1" s="1"/>
  <c r="AX146" i="1" s="1"/>
  <c r="BD146" i="1" s="1"/>
  <c r="AS434" i="1" s="1"/>
  <c r="AX434" i="1" s="1"/>
  <c r="BD434" i="1" s="1"/>
  <c r="AS147" i="1" s="1"/>
  <c r="AX147" i="1" s="1"/>
  <c r="BD147" i="1" s="1"/>
  <c r="AS148" i="1" s="1"/>
  <c r="AX148" i="1" s="1"/>
  <c r="BD148" i="1" s="1"/>
  <c r="AS53" i="1" s="1"/>
  <c r="AX53" i="1" s="1"/>
  <c r="BD53" i="1" s="1"/>
  <c r="AS23" i="1" s="1"/>
  <c r="AX23" i="1" s="1"/>
  <c r="BD23" i="1" s="1"/>
  <c r="AS183" i="1" s="1"/>
  <c r="AX183" i="1" s="1"/>
  <c r="BD183" i="1" s="1"/>
  <c r="AS279" i="1" s="1"/>
  <c r="AX279" i="1" s="1"/>
  <c r="BD279" i="1" s="1"/>
  <c r="AS407" i="1" s="1"/>
  <c r="AX407" i="1" s="1"/>
  <c r="BD407" i="1" s="1"/>
  <c r="AS631" i="1" s="1"/>
  <c r="AX631" i="1" s="1"/>
  <c r="BD631" i="1" s="1"/>
  <c r="AS24" i="1" s="1"/>
  <c r="AX24" i="1" s="1"/>
  <c r="BD24" i="1" s="1"/>
  <c r="AS440" i="1" s="1"/>
  <c r="AX440" i="1" s="1"/>
  <c r="BD440" i="1" s="1"/>
  <c r="AS26" i="1" s="1"/>
  <c r="AX26" i="1" s="1"/>
  <c r="BD26" i="1" s="1"/>
  <c r="AS58" i="1" s="1"/>
  <c r="AX58" i="1" s="1"/>
  <c r="BD58" i="1" s="1"/>
  <c r="AS90" i="1" s="1"/>
  <c r="AX90" i="1" s="1"/>
  <c r="BD90" i="1" s="1"/>
  <c r="AS122" i="1" s="1"/>
  <c r="AX122" i="1" s="1"/>
  <c r="BD122" i="1" s="1"/>
  <c r="AS154" i="1" s="1"/>
  <c r="AX154" i="1" s="1"/>
  <c r="BD154" i="1" s="1"/>
  <c r="AS218" i="1" s="1"/>
  <c r="AX218" i="1" s="1"/>
  <c r="BD218" i="1" s="1"/>
  <c r="AS250" i="1" s="1"/>
  <c r="AX250" i="1" s="1"/>
  <c r="BD250" i="1" s="1"/>
  <c r="AS346" i="1" s="1"/>
  <c r="AX346" i="1" s="1"/>
  <c r="BD346" i="1" s="1"/>
  <c r="AS378" i="1" s="1"/>
  <c r="AX378" i="1" s="1"/>
  <c r="BD378" i="1" s="1"/>
  <c r="AS410" i="1" s="1"/>
  <c r="AX410" i="1" s="1"/>
  <c r="BD410" i="1" s="1"/>
  <c r="AS442" i="1" s="1"/>
  <c r="AX442" i="1" s="1"/>
  <c r="BD442" i="1" s="1"/>
  <c r="AS506" i="1" s="1"/>
  <c r="AX506" i="1" s="1"/>
  <c r="BD506" i="1" s="1"/>
  <c r="AS890" i="1" s="1"/>
  <c r="AX890" i="1" s="1"/>
  <c r="BD890" i="1" s="1"/>
  <c r="AS1082" i="1" s="1"/>
  <c r="AX1082" i="1" s="1"/>
  <c r="BD1082" i="1" s="1"/>
  <c r="AS1242" i="1" s="1"/>
  <c r="AX1242" i="1" s="1"/>
  <c r="BD1242" i="1" s="1"/>
  <c r="AS1274" i="1" s="1"/>
  <c r="AX1274" i="1" s="1"/>
  <c r="BD1274" i="1" s="1"/>
  <c r="AS1306" i="1" s="1"/>
  <c r="AX1306" i="1" s="1"/>
  <c r="BD1306" i="1" s="1"/>
  <c r="AS1531" i="1" s="1"/>
  <c r="AX1531" i="1" s="1"/>
  <c r="BD1531" i="1" s="1"/>
  <c r="AS1691" i="1" s="1"/>
  <c r="AX1691" i="1" s="1"/>
  <c r="BD1691" i="1" s="1"/>
  <c r="AS1755" i="1" s="1"/>
  <c r="AX1755" i="1" s="1"/>
  <c r="BD1755" i="1" s="1"/>
  <c r="AS1787" i="1" s="1"/>
  <c r="AX1787" i="1" s="1"/>
  <c r="BD1787" i="1" s="1"/>
  <c r="AS1819" i="1" s="1"/>
  <c r="AX1819" i="1" s="1"/>
  <c r="BD1819" i="1" s="1"/>
  <c r="AS1851" i="1" s="1"/>
  <c r="AX1851" i="1" s="1"/>
  <c r="BD1851" i="1" s="1"/>
  <c r="AS1883" i="1" s="1"/>
  <c r="AX1883" i="1" s="1"/>
  <c r="BD1883" i="1" s="1"/>
  <c r="AS1947" i="1" s="1"/>
  <c r="AX1947" i="1" s="1"/>
  <c r="BD1947" i="1" s="1"/>
  <c r="AS1979" i="1" s="1"/>
  <c r="AX1979" i="1" s="1"/>
  <c r="BD1979" i="1" s="1"/>
  <c r="AS2043" i="1" s="1"/>
  <c r="AX2043" i="1" s="1"/>
  <c r="BD2043" i="1" s="1"/>
  <c r="AS2075" i="1" s="1"/>
  <c r="AX2075" i="1" s="1"/>
  <c r="BD2075" i="1" s="1"/>
  <c r="AS2108" i="1" s="1"/>
  <c r="AX2108" i="1" s="1"/>
  <c r="BD2108" i="1" s="1"/>
  <c r="AS2172" i="1" s="1"/>
  <c r="AX2172" i="1" s="1"/>
  <c r="BD2172" i="1" s="1"/>
  <c r="AS2236" i="1" s="1"/>
  <c r="AX2236" i="1" s="1"/>
  <c r="BD2236" i="1" s="1"/>
  <c r="AS2268" i="1" s="1"/>
  <c r="AX2268" i="1" s="1"/>
  <c r="BD2268" i="1" s="1"/>
  <c r="AS2396" i="1" s="1"/>
  <c r="AX2396" i="1" s="1"/>
  <c r="BD2396" i="1" s="1"/>
  <c r="AS2461" i="1" s="1"/>
  <c r="AX2461" i="1" s="1"/>
  <c r="BD2461" i="1" s="1"/>
  <c r="AS2526" i="1" s="1"/>
  <c r="AX2526" i="1" s="1"/>
  <c r="BD2526" i="1" s="1"/>
  <c r="AS2558" i="1" s="1"/>
  <c r="AX2558" i="1" s="1"/>
  <c r="BD2558" i="1" s="1"/>
  <c r="AS2590" i="1" s="1"/>
  <c r="AX2590" i="1" s="1"/>
  <c r="BD2590" i="1" s="1"/>
  <c r="AS2622" i="1" s="1"/>
  <c r="AX2622" i="1" s="1"/>
  <c r="BD2622" i="1" s="1"/>
  <c r="AS2654" i="1" s="1"/>
  <c r="AX2654" i="1" s="1"/>
  <c r="BD2654" i="1" s="1"/>
  <c r="AS145" i="1" s="1"/>
  <c r="AX145" i="1" s="1"/>
  <c r="BD145" i="1" s="1"/>
  <c r="AS305" i="1" s="1"/>
  <c r="AX305" i="1" s="1"/>
  <c r="BD305" i="1" s="1"/>
  <c r="AS338" i="1" s="1"/>
  <c r="AX338" i="1" s="1"/>
  <c r="BD338" i="1" s="1"/>
  <c r="AS19" i="1" s="1"/>
  <c r="AX19" i="1" s="1"/>
  <c r="BD19" i="1" s="1"/>
  <c r="AS211" i="1" s="1"/>
  <c r="AX211" i="1" s="1"/>
  <c r="BD211" i="1" s="1"/>
  <c r="AS307" i="1" s="1"/>
  <c r="AX307" i="1" s="1"/>
  <c r="BD307" i="1" s="1"/>
  <c r="AS404" i="1" s="1"/>
  <c r="AX404" i="1" s="1"/>
  <c r="BD404" i="1" s="1"/>
  <c r="AS117" i="1" s="1"/>
  <c r="AX117" i="1" s="1"/>
  <c r="BD117" i="1" s="1"/>
  <c r="AS437" i="1" s="1"/>
  <c r="AX437" i="1" s="1"/>
  <c r="BD437" i="1" s="1"/>
  <c r="AS214" i="1" s="1"/>
  <c r="AX214" i="1" s="1"/>
  <c r="BD214" i="1" s="1"/>
  <c r="AS87" i="1" s="1"/>
  <c r="AX87" i="1" s="1"/>
  <c r="BD87" i="1" s="1"/>
  <c r="AS247" i="1" s="1"/>
  <c r="AX247" i="1" s="1"/>
  <c r="BD247" i="1" s="1"/>
  <c r="AS91" i="1" s="1"/>
  <c r="AX91" i="1" s="1"/>
  <c r="BD91" i="1" s="1"/>
  <c r="AS123" i="1" s="1"/>
  <c r="AX123" i="1" s="1"/>
  <c r="BD123" i="1" s="1"/>
  <c r="AS187" i="1" s="1"/>
  <c r="AX187" i="1" s="1"/>
  <c r="BD187" i="1" s="1"/>
  <c r="AS219" i="1" s="1"/>
  <c r="AX219" i="1" s="1"/>
  <c r="BD219" i="1" s="1"/>
  <c r="AS251" i="1" s="1"/>
  <c r="AX251" i="1" s="1"/>
  <c r="BD251" i="1" s="1"/>
  <c r="AS283" i="1" s="1"/>
  <c r="AX283" i="1" s="1"/>
  <c r="BD283" i="1" s="1"/>
  <c r="AS315" i="1" s="1"/>
  <c r="AX315" i="1" s="1"/>
  <c r="BD315" i="1" s="1"/>
  <c r="AS379" i="1" s="1"/>
  <c r="AX379" i="1" s="1"/>
  <c r="BD379" i="1" s="1"/>
  <c r="AS443" i="1" s="1"/>
  <c r="AX443" i="1" s="1"/>
  <c r="BD443" i="1" s="1"/>
  <c r="AS475" i="1" s="1"/>
  <c r="AX475" i="1" s="1"/>
  <c r="BD475" i="1" s="1"/>
  <c r="AS507" i="1" s="1"/>
  <c r="AX507" i="1" s="1"/>
  <c r="BD507" i="1" s="1"/>
  <c r="AS539" i="1" s="1"/>
  <c r="AX539" i="1" s="1"/>
  <c r="BD539" i="1" s="1"/>
  <c r="AS667" i="1" s="1"/>
  <c r="AX667" i="1" s="1"/>
  <c r="BD667" i="1" s="1"/>
  <c r="AS731" i="1" s="1"/>
  <c r="AX731" i="1" s="1"/>
  <c r="BD731" i="1" s="1"/>
  <c r="AS891" i="1" s="1"/>
  <c r="AX891" i="1" s="1"/>
  <c r="BD891" i="1" s="1"/>
  <c r="AS923" i="1" s="1"/>
  <c r="AX923" i="1" s="1"/>
  <c r="BD923" i="1" s="1"/>
  <c r="AS955" i="1" s="1"/>
  <c r="AX955" i="1" s="1"/>
  <c r="BD955" i="1" s="1"/>
  <c r="AS1179" i="1" s="1"/>
  <c r="AX1179" i="1" s="1"/>
  <c r="BD1179" i="1" s="1"/>
  <c r="AS1339" i="1" s="1"/>
  <c r="AX1339" i="1" s="1"/>
  <c r="BD1339" i="1" s="1"/>
  <c r="AS1435" i="1" s="1"/>
  <c r="AX1435" i="1" s="1"/>
  <c r="BD1435" i="1" s="1"/>
  <c r="AS1532" i="1" s="1"/>
  <c r="AX1532" i="1" s="1"/>
  <c r="BD1532" i="1" s="1"/>
  <c r="AS1564" i="1" s="1"/>
  <c r="AX1564" i="1" s="1"/>
  <c r="BD1564" i="1" s="1"/>
  <c r="AS1596" i="1" s="1"/>
  <c r="AX1596" i="1" s="1"/>
  <c r="BD1596" i="1" s="1"/>
  <c r="AS1628" i="1" s="1"/>
  <c r="AX1628" i="1" s="1"/>
  <c r="BD1628" i="1" s="1"/>
  <c r="AS1756" i="1" s="1"/>
  <c r="AX1756" i="1" s="1"/>
  <c r="BD1756" i="1" s="1"/>
  <c r="AS1788" i="1" s="1"/>
  <c r="AX1788" i="1" s="1"/>
  <c r="BD1788" i="1" s="1"/>
  <c r="AS1852" i="1" s="1"/>
  <c r="AX1852" i="1" s="1"/>
  <c r="BD1852" i="1" s="1"/>
  <c r="AS1884" i="1" s="1"/>
  <c r="AX1884" i="1" s="1"/>
  <c r="BD1884" i="1" s="1"/>
  <c r="AS1916" i="1" s="1"/>
  <c r="AX1916" i="1" s="1"/>
  <c r="BD1916" i="1" s="1"/>
  <c r="AS1948" i="1" s="1"/>
  <c r="AX1948" i="1" s="1"/>
  <c r="BD1948" i="1" s="1"/>
  <c r="AS1980" i="1" s="1"/>
  <c r="AX1980" i="1" s="1"/>
  <c r="BD1980" i="1" s="1"/>
  <c r="AS2012" i="1" s="1"/>
  <c r="AX2012" i="1" s="1"/>
  <c r="BD2012" i="1" s="1"/>
  <c r="AS2044" i="1" s="1"/>
  <c r="AX2044" i="1" s="1"/>
  <c r="BD2044" i="1" s="1"/>
  <c r="AS2109" i="1" s="1"/>
  <c r="AX2109" i="1" s="1"/>
  <c r="BD2109" i="1" s="1"/>
  <c r="AS2205" i="1" s="1"/>
  <c r="AX2205" i="1" s="1"/>
  <c r="BD2205" i="1" s="1"/>
  <c r="AS2237" i="1" s="1"/>
  <c r="AX2237" i="1" s="1"/>
  <c r="BD2237" i="1" s="1"/>
  <c r="AS2269" i="1" s="1"/>
  <c r="AX2269" i="1" s="1"/>
  <c r="BD2269" i="1" s="1"/>
  <c r="AS2301" i="1" s="1"/>
  <c r="AX2301" i="1" s="1"/>
  <c r="BD2301" i="1" s="1"/>
  <c r="AS2333" i="1" s="1"/>
  <c r="AX2333" i="1" s="1"/>
  <c r="BD2333" i="1" s="1"/>
  <c r="AS2365" i="1" s="1"/>
  <c r="AX2365" i="1" s="1"/>
  <c r="BD2365" i="1" s="1"/>
  <c r="AS2397" i="1" s="1"/>
  <c r="AX2397" i="1" s="1"/>
  <c r="BD2397" i="1" s="1"/>
  <c r="AS2494" i="1" s="1"/>
  <c r="AX2494" i="1" s="1"/>
  <c r="BD2494" i="1" s="1"/>
  <c r="AS2591" i="1" s="1"/>
  <c r="AX2591" i="1" s="1"/>
  <c r="BD2591" i="1" s="1"/>
  <c r="AS2623" i="1" s="1"/>
  <c r="AX2623" i="1" s="1"/>
  <c r="BD2623" i="1" s="1"/>
  <c r="AS2655" i="1" s="1"/>
  <c r="AX2655" i="1" s="1"/>
  <c r="BD2655" i="1" s="1"/>
  <c r="AS2687" i="1" s="1"/>
  <c r="AX2687" i="1" s="1"/>
  <c r="BD2687" i="1" s="1"/>
  <c r="AS49" i="1" s="1"/>
  <c r="AX49" i="1" s="1"/>
  <c r="BD49" i="1" s="1"/>
  <c r="AS241" i="1" s="1"/>
  <c r="AX241" i="1" s="1"/>
  <c r="BD241" i="1" s="1"/>
  <c r="AS179" i="1" s="1"/>
  <c r="AX179" i="1" s="1"/>
  <c r="BD179" i="1" s="1"/>
  <c r="AS180" i="1" s="1"/>
  <c r="AX180" i="1" s="1"/>
  <c r="BD180" i="1" s="1"/>
  <c r="AS500" i="1" s="1"/>
  <c r="AX500" i="1" s="1"/>
  <c r="BD500" i="1" s="1"/>
  <c r="AS149" i="1" s="1"/>
  <c r="AX149" i="1" s="1"/>
  <c r="BD149" i="1" s="1"/>
  <c r="AS310" i="1" s="1"/>
  <c r="AX310" i="1" s="1"/>
  <c r="BD310" i="1" s="1"/>
  <c r="AS151" i="1" s="1"/>
  <c r="AX151" i="1" s="1"/>
  <c r="BD151" i="1" s="1"/>
  <c r="AS311" i="1" s="1"/>
  <c r="AX311" i="1" s="1"/>
  <c r="BD311" i="1" s="1"/>
  <c r="AS439" i="1" s="1"/>
  <c r="AX439" i="1" s="1"/>
  <c r="BD439" i="1" s="1"/>
  <c r="AS120" i="1" s="1"/>
  <c r="AX120" i="1" s="1"/>
  <c r="BD120" i="1" s="1"/>
  <c r="AS312" i="1" s="1"/>
  <c r="AX312" i="1" s="1"/>
  <c r="BD312" i="1" s="1"/>
  <c r="AS792" i="1" s="1"/>
  <c r="AX792" i="1" s="1"/>
  <c r="BD792" i="1" s="1"/>
  <c r="AS28" i="1" s="1"/>
  <c r="AX28" i="1" s="1"/>
  <c r="BD28" i="1" s="1"/>
  <c r="AS60" i="1" s="1"/>
  <c r="AX60" i="1" s="1"/>
  <c r="BD60" i="1" s="1"/>
  <c r="AS92" i="1" s="1"/>
  <c r="AX92" i="1" s="1"/>
  <c r="BD92" i="1" s="1"/>
  <c r="AS124" i="1" s="1"/>
  <c r="AX124" i="1" s="1"/>
  <c r="BD124" i="1" s="1"/>
  <c r="AS156" i="1" s="1"/>
  <c r="AX156" i="1" s="1"/>
  <c r="BD156" i="1" s="1"/>
  <c r="AS188" i="1" s="1"/>
  <c r="AX188" i="1" s="1"/>
  <c r="BD188" i="1" s="1"/>
  <c r="AS220" i="1" s="1"/>
  <c r="AX220" i="1" s="1"/>
  <c r="BD220" i="1" s="1"/>
  <c r="AS252" i="1" s="1"/>
  <c r="AX252" i="1" s="1"/>
  <c r="BD252" i="1" s="1"/>
  <c r="AS316" i="1" s="1"/>
  <c r="AX316" i="1" s="1"/>
  <c r="BD316" i="1" s="1"/>
  <c r="AS348" i="1" s="1"/>
  <c r="AX348" i="1" s="1"/>
  <c r="BD348" i="1" s="1"/>
  <c r="AS380" i="1" s="1"/>
  <c r="AX380" i="1" s="1"/>
  <c r="BD380" i="1" s="1"/>
  <c r="AS412" i="1" s="1"/>
  <c r="AX412" i="1" s="1"/>
  <c r="BD412" i="1" s="1"/>
  <c r="AS444" i="1" s="1"/>
  <c r="AX444" i="1" s="1"/>
  <c r="BD444" i="1" s="1"/>
  <c r="AS476" i="1" s="1"/>
  <c r="AX476" i="1" s="1"/>
  <c r="BD476" i="1" s="1"/>
  <c r="AS668" i="1" s="1"/>
  <c r="AX668" i="1" s="1"/>
  <c r="BD668" i="1" s="1"/>
  <c r="AS732" i="1" s="1"/>
  <c r="AX732" i="1" s="1"/>
  <c r="BD732" i="1" s="1"/>
  <c r="AS828" i="1" s="1"/>
  <c r="AX828" i="1" s="1"/>
  <c r="BD828" i="1" s="1"/>
  <c r="AS860" i="1" s="1"/>
  <c r="AX860" i="1" s="1"/>
  <c r="BD860" i="1" s="1"/>
  <c r="AS892" i="1" s="1"/>
  <c r="AX892" i="1" s="1"/>
  <c r="BD892" i="1" s="1"/>
  <c r="AS988" i="1" s="1"/>
  <c r="AX988" i="1" s="1"/>
  <c r="BD988" i="1" s="1"/>
  <c r="AS1020" i="1" s="1"/>
  <c r="AX1020" i="1" s="1"/>
  <c r="BD1020" i="1" s="1"/>
  <c r="AS1308" i="1" s="1"/>
  <c r="AX1308" i="1" s="1"/>
  <c r="BD1308" i="1" s="1"/>
  <c r="AS1340" i="1" s="1"/>
  <c r="AX1340" i="1" s="1"/>
  <c r="BD1340" i="1" s="1"/>
  <c r="AS1436" i="1" s="1"/>
  <c r="AX1436" i="1" s="1"/>
  <c r="BD1436" i="1" s="1"/>
  <c r="AS1468" i="1" s="1"/>
  <c r="AX1468" i="1" s="1"/>
  <c r="BD1468" i="1" s="1"/>
  <c r="AS1629" i="1" s="1"/>
  <c r="AX1629" i="1" s="1"/>
  <c r="BD1629" i="1" s="1"/>
  <c r="AS1789" i="1" s="1"/>
  <c r="AX1789" i="1" s="1"/>
  <c r="BD1789" i="1" s="1"/>
  <c r="AS1821" i="1" s="1"/>
  <c r="AX1821" i="1" s="1"/>
  <c r="BD1821" i="1" s="1"/>
  <c r="AS1853" i="1" s="1"/>
  <c r="AX1853" i="1" s="1"/>
  <c r="BD1853" i="1" s="1"/>
  <c r="AS1885" i="1" s="1"/>
  <c r="AX1885" i="1" s="1"/>
  <c r="BD1885" i="1" s="1"/>
  <c r="AS1917" i="1" s="1"/>
  <c r="AX1917" i="1" s="1"/>
  <c r="BD1917" i="1" s="1"/>
  <c r="AS1981" i="1" s="1"/>
  <c r="AX1981" i="1" s="1"/>
  <c r="BD1981" i="1" s="1"/>
  <c r="AS2013" i="1" s="1"/>
  <c r="AX2013" i="1" s="1"/>
  <c r="BD2013" i="1" s="1"/>
  <c r="AS2045" i="1" s="1"/>
  <c r="AX2045" i="1" s="1"/>
  <c r="BD2045" i="1" s="1"/>
  <c r="AS2077" i="1" s="1"/>
  <c r="AX2077" i="1" s="1"/>
  <c r="BD2077" i="1" s="1"/>
  <c r="AS2110" i="1" s="1"/>
  <c r="AX2110" i="1" s="1"/>
  <c r="BD2110" i="1" s="1"/>
  <c r="AS2174" i="1" s="1"/>
  <c r="AX2174" i="1" s="1"/>
  <c r="BD2174" i="1" s="1"/>
  <c r="AS2270" i="1" s="1"/>
  <c r="AX2270" i="1" s="1"/>
  <c r="BD2270" i="1" s="1"/>
  <c r="AS2398" i="1" s="1"/>
  <c r="AX2398" i="1" s="1"/>
  <c r="BD2398" i="1" s="1"/>
  <c r="AS2495" i="1" s="1"/>
  <c r="AX2495" i="1" s="1"/>
  <c r="BD2495" i="1" s="1"/>
  <c r="AS2560" i="1" s="1"/>
  <c r="AX2560" i="1" s="1"/>
  <c r="BD2560" i="1" s="1"/>
  <c r="AS2656" i="1" s="1"/>
  <c r="AX2656" i="1" s="1"/>
  <c r="BD2656" i="1" s="1"/>
  <c r="AS2688" i="1" s="1"/>
  <c r="AX2688" i="1" s="1"/>
  <c r="BD2688" i="1" s="1"/>
  <c r="AS81" i="1" s="1"/>
  <c r="AX81" i="1" s="1"/>
  <c r="BD81" i="1" s="1"/>
  <c r="AS50" i="1" s="1"/>
  <c r="AX50" i="1" s="1"/>
  <c r="BD50" i="1" s="1"/>
  <c r="AS371" i="1" s="1"/>
  <c r="AX371" i="1" s="1"/>
  <c r="BD371" i="1" s="1"/>
  <c r="AS372" i="1" s="1"/>
  <c r="AX372" i="1" s="1"/>
  <c r="BD372" i="1" s="1"/>
  <c r="AS85" i="1" s="1"/>
  <c r="AX85" i="1" s="1"/>
  <c r="BD85" i="1" s="1"/>
  <c r="AS405" i="1" s="1"/>
  <c r="AX405" i="1" s="1"/>
  <c r="BD405" i="1" s="1"/>
  <c r="AS54" i="1" s="1"/>
  <c r="AX54" i="1" s="1"/>
  <c r="BD54" i="1" s="1"/>
  <c r="AS278" i="1" s="1"/>
  <c r="AX278" i="1" s="1"/>
  <c r="BD278" i="1" s="1"/>
  <c r="AS534" i="1" s="1"/>
  <c r="AX534" i="1" s="1"/>
  <c r="BD534" i="1" s="1"/>
  <c r="AS215" i="1" s="1"/>
  <c r="AX215" i="1" s="1"/>
  <c r="BD215" i="1" s="1"/>
  <c r="AS471" i="1" s="1"/>
  <c r="AX471" i="1" s="1"/>
  <c r="BD471" i="1" s="1"/>
  <c r="AS88" i="1" s="1"/>
  <c r="AX88" i="1" s="1"/>
  <c r="BD88" i="1" s="1"/>
  <c r="AS344" i="1" s="1"/>
  <c r="AX344" i="1" s="1"/>
  <c r="BD344" i="1" s="1"/>
  <c r="AS760" i="1" s="1"/>
  <c r="AX760" i="1" s="1"/>
  <c r="BD760" i="1" s="1"/>
  <c r="AS29" i="1" s="1"/>
  <c r="AX29" i="1" s="1"/>
  <c r="BD29" i="1" s="1"/>
  <c r="AS93" i="1" s="1"/>
  <c r="AX93" i="1" s="1"/>
  <c r="BD93" i="1" s="1"/>
  <c r="AS125" i="1" s="1"/>
  <c r="AX125" i="1" s="1"/>
  <c r="BD125" i="1" s="1"/>
  <c r="AS157" i="1" s="1"/>
  <c r="AX157" i="1" s="1"/>
  <c r="BD157" i="1" s="1"/>
  <c r="AS189" i="1" s="1"/>
  <c r="AX189" i="1" s="1"/>
  <c r="BD189" i="1" s="1"/>
  <c r="AS253" i="1" s="1"/>
  <c r="AX253" i="1" s="1"/>
  <c r="BD253" i="1" s="1"/>
  <c r="AS285" i="1" s="1"/>
  <c r="AX285" i="1" s="1"/>
  <c r="BD285" i="1" s="1"/>
  <c r="AS317" i="1" s="1"/>
  <c r="AX317" i="1" s="1"/>
  <c r="BD317" i="1" s="1"/>
  <c r="AS349" i="1" s="1"/>
  <c r="AX349" i="1" s="1"/>
  <c r="BD349" i="1" s="1"/>
  <c r="AS381" i="1" s="1"/>
  <c r="AX381" i="1" s="1"/>
  <c r="BD381" i="1" s="1"/>
  <c r="AS541" i="1" s="1"/>
  <c r="AX541" i="1" s="1"/>
  <c r="BD541" i="1" s="1"/>
  <c r="AS573" i="1" s="1"/>
  <c r="AX573" i="1" s="1"/>
  <c r="BD573" i="1" s="1"/>
  <c r="AS765" i="1" s="1"/>
  <c r="AX765" i="1" s="1"/>
  <c r="BD765" i="1" s="1"/>
  <c r="AS861" i="1" s="1"/>
  <c r="AX861" i="1" s="1"/>
  <c r="BD861" i="1" s="1"/>
  <c r="AS893" i="1" s="1"/>
  <c r="AX893" i="1" s="1"/>
  <c r="BD893" i="1" s="1"/>
  <c r="AS925" i="1" s="1"/>
  <c r="AX925" i="1" s="1"/>
  <c r="BD925" i="1" s="1"/>
  <c r="AS1245" i="1" s="1"/>
  <c r="AX1245" i="1" s="1"/>
  <c r="BD1245" i="1" s="1"/>
  <c r="AS1277" i="1" s="1"/>
  <c r="AX1277" i="1" s="1"/>
  <c r="BD1277" i="1" s="1"/>
  <c r="AS1341" i="1" s="1"/>
  <c r="AX1341" i="1" s="1"/>
  <c r="BD1341" i="1" s="1"/>
  <c r="AS1405" i="1" s="1"/>
  <c r="AX1405" i="1" s="1"/>
  <c r="BD1405" i="1" s="1"/>
  <c r="AS1437" i="1" s="1"/>
  <c r="AX1437" i="1" s="1"/>
  <c r="BD1437" i="1" s="1"/>
  <c r="AS1501" i="1" s="1"/>
  <c r="AX1501" i="1" s="1"/>
  <c r="BD1501" i="1" s="1"/>
  <c r="AS1534" i="1" s="1"/>
  <c r="AX1534" i="1" s="1"/>
  <c r="BD1534" i="1" s="1"/>
  <c r="AS1598" i="1" s="1"/>
  <c r="AX1598" i="1" s="1"/>
  <c r="BD1598" i="1" s="1"/>
  <c r="AS1630" i="1" s="1"/>
  <c r="AX1630" i="1" s="1"/>
  <c r="BD1630" i="1" s="1"/>
  <c r="AS1694" i="1" s="1"/>
  <c r="AX1694" i="1" s="1"/>
  <c r="BD1694" i="1" s="1"/>
  <c r="AS1726" i="1" s="1"/>
  <c r="AX1726" i="1" s="1"/>
  <c r="BD1726" i="1" s="1"/>
  <c r="AS1822" i="1" s="1"/>
  <c r="AX1822" i="1" s="1"/>
  <c r="BD1822" i="1" s="1"/>
  <c r="AS1854" i="1" s="1"/>
  <c r="AX1854" i="1" s="1"/>
  <c r="BD1854" i="1" s="1"/>
  <c r="AS1886" i="1" s="1"/>
  <c r="AX1886" i="1" s="1"/>
  <c r="BD1886" i="1" s="1"/>
  <c r="AS1918" i="1" s="1"/>
  <c r="AX1918" i="1" s="1"/>
  <c r="BD1918" i="1" s="1"/>
  <c r="AS1982" i="1" s="1"/>
  <c r="AX1982" i="1" s="1"/>
  <c r="BD1982" i="1" s="1"/>
  <c r="AS2014" i="1" s="1"/>
  <c r="AX2014" i="1" s="1"/>
  <c r="BD2014" i="1" s="1"/>
  <c r="AS2078" i="1" s="1"/>
  <c r="AX2078" i="1" s="1"/>
  <c r="BD2078" i="1" s="1"/>
  <c r="AS2111" i="1" s="1"/>
  <c r="AX2111" i="1" s="1"/>
  <c r="BD2111" i="1" s="1"/>
  <c r="AS2207" i="1" s="1"/>
  <c r="AX2207" i="1" s="1"/>
  <c r="BD2207" i="1" s="1"/>
  <c r="AS2239" i="1" s="1"/>
  <c r="AX2239" i="1" s="1"/>
  <c r="BD2239" i="1" s="1"/>
  <c r="AS2335" i="1" s="1"/>
  <c r="AX2335" i="1" s="1"/>
  <c r="BD2335" i="1" s="1"/>
  <c r="AS2399" i="1" s="1"/>
  <c r="AX2399" i="1" s="1"/>
  <c r="BD2399" i="1" s="1"/>
  <c r="AS2432" i="1" s="1"/>
  <c r="AX2432" i="1" s="1"/>
  <c r="BD2432" i="1" s="1"/>
  <c r="AS2464" i="1" s="1"/>
  <c r="AX2464" i="1" s="1"/>
  <c r="BD2464" i="1" s="1"/>
  <c r="AS2496" i="1" s="1"/>
  <c r="AX2496" i="1" s="1"/>
  <c r="BD2496" i="1" s="1"/>
  <c r="AS2593" i="1" s="1"/>
  <c r="AX2593" i="1" s="1"/>
  <c r="BD2593" i="1" s="1"/>
  <c r="AS2657" i="1" s="1"/>
  <c r="AX2657" i="1" s="1"/>
  <c r="BD2657" i="1" s="1"/>
  <c r="AS2689" i="1" s="1"/>
  <c r="AX2689" i="1" s="1"/>
  <c r="BD2689" i="1" s="1"/>
  <c r="AS17" i="1" s="1"/>
  <c r="AX17" i="1" s="1"/>
  <c r="BD17" i="1" s="1"/>
  <c r="AS369" i="1" s="1"/>
  <c r="AX369" i="1" s="1"/>
  <c r="BD369" i="1" s="1"/>
  <c r="AS244" i="1" s="1"/>
  <c r="AX244" i="1" s="1"/>
  <c r="BD244" i="1" s="1"/>
  <c r="AS246" i="1" s="1"/>
  <c r="AX246" i="1" s="1"/>
  <c r="BD246" i="1" s="1"/>
  <c r="AS374" i="1" s="1"/>
  <c r="AX374" i="1" s="1"/>
  <c r="BD374" i="1" s="1"/>
  <c r="AS438" i="1" s="1"/>
  <c r="AX438" i="1" s="1"/>
  <c r="BD438" i="1" s="1"/>
  <c r="AS55" i="1" s="1"/>
  <c r="AX55" i="1" s="1"/>
  <c r="BD55" i="1" s="1"/>
  <c r="AS343" i="1" s="1"/>
  <c r="AX343" i="1" s="1"/>
  <c r="BD343" i="1" s="1"/>
  <c r="AS599" i="1" s="1"/>
  <c r="AX599" i="1" s="1"/>
  <c r="BD599" i="1" s="1"/>
  <c r="AS376" i="1" s="1"/>
  <c r="AX376" i="1" s="1"/>
  <c r="BD376" i="1" s="1"/>
  <c r="AS62" i="1" s="1"/>
  <c r="AX62" i="1" s="1"/>
  <c r="BD62" i="1" s="1"/>
  <c r="AS126" i="1" s="1"/>
  <c r="AX126" i="1" s="1"/>
  <c r="BD126" i="1" s="1"/>
  <c r="AS190" i="1" s="1"/>
  <c r="AX190" i="1" s="1"/>
  <c r="BD190" i="1" s="1"/>
  <c r="AS222" i="1" s="1"/>
  <c r="AX222" i="1" s="1"/>
  <c r="BD222" i="1" s="1"/>
  <c r="AS254" i="1" s="1"/>
  <c r="AX254" i="1" s="1"/>
  <c r="BD254" i="1" s="1"/>
  <c r="AS286" i="1" s="1"/>
  <c r="AX286" i="1" s="1"/>
  <c r="BD286" i="1" s="1"/>
  <c r="AS318" i="1" s="1"/>
  <c r="AX318" i="1" s="1"/>
  <c r="BD318" i="1" s="1"/>
  <c r="AS446" i="1" s="1"/>
  <c r="AX446" i="1" s="1"/>
  <c r="BD446" i="1" s="1"/>
  <c r="AS542" i="1" s="1"/>
  <c r="AX542" i="1" s="1"/>
  <c r="BD542" i="1" s="1"/>
  <c r="AS606" i="1" s="1"/>
  <c r="AX606" i="1" s="1"/>
  <c r="BD606" i="1" s="1"/>
  <c r="AS862" i="1" s="1"/>
  <c r="AX862" i="1" s="1"/>
  <c r="BD862" i="1" s="1"/>
  <c r="AS1086" i="1" s="1"/>
  <c r="AX1086" i="1" s="1"/>
  <c r="BD1086" i="1" s="1"/>
  <c r="AS1118" i="1" s="1"/>
  <c r="AX1118" i="1" s="1"/>
  <c r="BD1118" i="1" s="1"/>
  <c r="AS1182" i="1" s="1"/>
  <c r="AX1182" i="1" s="1"/>
  <c r="BD1182" i="1" s="1"/>
  <c r="AS1214" i="1" s="1"/>
  <c r="AX1214" i="1" s="1"/>
  <c r="BD1214" i="1" s="1"/>
  <c r="AS1374" i="1" s="1"/>
  <c r="AX1374" i="1" s="1"/>
  <c r="BD1374" i="1" s="1"/>
  <c r="AS1470" i="1" s="1"/>
  <c r="AX1470" i="1" s="1"/>
  <c r="BD1470" i="1" s="1"/>
  <c r="AS1502" i="1" s="1"/>
  <c r="AX1502" i="1" s="1"/>
  <c r="BD1502" i="1" s="1"/>
  <c r="AS1535" i="1" s="1"/>
  <c r="AX1535" i="1" s="1"/>
  <c r="BD1535" i="1" s="1"/>
  <c r="AS1631" i="1" s="1"/>
  <c r="AX1631" i="1" s="1"/>
  <c r="BD1631" i="1" s="1"/>
  <c r="AS1791" i="1" s="1"/>
  <c r="AX1791" i="1" s="1"/>
  <c r="BD1791" i="1" s="1"/>
  <c r="AS1855" i="1" s="1"/>
  <c r="AX1855" i="1" s="1"/>
  <c r="BD1855" i="1" s="1"/>
  <c r="AS1887" i="1" s="1"/>
  <c r="AX1887" i="1" s="1"/>
  <c r="BD1887" i="1" s="1"/>
  <c r="AS1919" i="1" s="1"/>
  <c r="AX1919" i="1" s="1"/>
  <c r="BD1919" i="1" s="1"/>
  <c r="AS1951" i="1" s="1"/>
  <c r="AX1951" i="1" s="1"/>
  <c r="BD1951" i="1" s="1"/>
  <c r="AS1983" i="1" s="1"/>
  <c r="AX1983" i="1" s="1"/>
  <c r="BD1983" i="1" s="1"/>
  <c r="AS2015" i="1" s="1"/>
  <c r="AX2015" i="1" s="1"/>
  <c r="BD2015" i="1" s="1"/>
  <c r="AS2112" i="1" s="1"/>
  <c r="AX2112" i="1" s="1"/>
  <c r="BD2112" i="1" s="1"/>
  <c r="AS2176" i="1" s="1"/>
  <c r="AX2176" i="1" s="1"/>
  <c r="BD2176" i="1" s="1"/>
  <c r="AS2208" i="1" s="1"/>
  <c r="AX2208" i="1" s="1"/>
  <c r="BD2208" i="1" s="1"/>
  <c r="AS2240" i="1" s="1"/>
  <c r="AX2240" i="1" s="1"/>
  <c r="BD2240" i="1" s="1"/>
  <c r="AS2304" i="1" s="1"/>
  <c r="AX2304" i="1" s="1"/>
  <c r="BD2304" i="1" s="1"/>
  <c r="AS2368" i="1" s="1"/>
  <c r="AX2368" i="1" s="1"/>
  <c r="BD2368" i="1" s="1"/>
  <c r="AS2433" i="1" s="1"/>
  <c r="AX2433" i="1" s="1"/>
  <c r="BD2433" i="1" s="1"/>
  <c r="AS2465" i="1" s="1"/>
  <c r="AX2465" i="1" s="1"/>
  <c r="BD2465" i="1" s="1"/>
  <c r="AS2530" i="1" s="1"/>
  <c r="AX2530" i="1" s="1"/>
  <c r="BD2530" i="1" s="1"/>
  <c r="AS2562" i="1" s="1"/>
  <c r="AX2562" i="1" s="1"/>
  <c r="BD2562" i="1" s="1"/>
  <c r="AS2594" i="1" s="1"/>
  <c r="AX2594" i="1" s="1"/>
  <c r="BD2594" i="1" s="1"/>
  <c r="AS2626" i="1" s="1"/>
  <c r="AX2626" i="1" s="1"/>
  <c r="BD2626" i="1" s="1"/>
  <c r="AS2658" i="1" s="1"/>
  <c r="AX2658" i="1" s="1"/>
  <c r="BD2658" i="1" s="1"/>
  <c r="AS401" i="1" s="1"/>
  <c r="AX401" i="1" s="1"/>
  <c r="BD401" i="1" s="1"/>
  <c r="AS18" i="1" s="1"/>
  <c r="AX18" i="1" s="1"/>
  <c r="BD18" i="1" s="1"/>
  <c r="AS178" i="1" s="1"/>
  <c r="AX178" i="1" s="1"/>
  <c r="BD178" i="1" s="1"/>
  <c r="AS242" i="1" s="1"/>
  <c r="AX242" i="1" s="1"/>
  <c r="BD242" i="1" s="1"/>
  <c r="AS20" i="1" s="1"/>
  <c r="AX20" i="1" s="1"/>
  <c r="BD20" i="1" s="1"/>
  <c r="AS212" i="1" s="1"/>
  <c r="AX212" i="1" s="1"/>
  <c r="BD212" i="1" s="1"/>
  <c r="AS181" i="1" s="1"/>
  <c r="AX181" i="1" s="1"/>
  <c r="BD181" i="1" s="1"/>
  <c r="AS375" i="1" s="1"/>
  <c r="AX375" i="1" s="1"/>
  <c r="BD375" i="1" s="1"/>
  <c r="AS184" i="1" s="1"/>
  <c r="AX184" i="1" s="1"/>
  <c r="BD184" i="1" s="1"/>
  <c r="AS632" i="1" s="1"/>
  <c r="AX632" i="1" s="1"/>
  <c r="BD632" i="1" s="1"/>
  <c r="AS95" i="1" s="1"/>
  <c r="AX95" i="1" s="1"/>
  <c r="BD95" i="1" s="1"/>
  <c r="AS127" i="1" s="1"/>
  <c r="AX127" i="1" s="1"/>
  <c r="BD127" i="1" s="1"/>
  <c r="AS159" i="1" s="1"/>
  <c r="AX159" i="1" s="1"/>
  <c r="BD159" i="1" s="1"/>
  <c r="AS191" i="1" s="1"/>
  <c r="AX191" i="1" s="1"/>
  <c r="BD191" i="1" s="1"/>
  <c r="AS223" i="1" s="1"/>
  <c r="AX223" i="1" s="1"/>
  <c r="BD223" i="1" s="1"/>
  <c r="AS287" i="1" s="1"/>
  <c r="AX287" i="1" s="1"/>
  <c r="BD287" i="1" s="1"/>
  <c r="AS383" i="1" s="1"/>
  <c r="AX383" i="1" s="1"/>
  <c r="BD383" i="1" s="1"/>
  <c r="AS447" i="1" s="1"/>
  <c r="AX447" i="1" s="1"/>
  <c r="BD447" i="1" s="1"/>
  <c r="AS479" i="1" s="1"/>
  <c r="AX479" i="1" s="1"/>
  <c r="BD479" i="1" s="1"/>
  <c r="AS511" i="1" s="1"/>
  <c r="AX511" i="1" s="1"/>
  <c r="BD511" i="1" s="1"/>
  <c r="AS607" i="1" s="1"/>
  <c r="AX607" i="1" s="1"/>
  <c r="BD607" i="1" s="1"/>
  <c r="AS799" i="1" s="1"/>
  <c r="AX799" i="1" s="1"/>
  <c r="BD799" i="1" s="1"/>
  <c r="AS863" i="1" s="1"/>
  <c r="AX863" i="1" s="1"/>
  <c r="BD863" i="1" s="1"/>
  <c r="AS1279" i="1" s="1"/>
  <c r="AX1279" i="1" s="1"/>
  <c r="BD1279" i="1" s="1"/>
  <c r="AS1343" i="1" s="1"/>
  <c r="AX1343" i="1" s="1"/>
  <c r="BD1343" i="1" s="1"/>
  <c r="AS1439" i="1" s="1"/>
  <c r="AX1439" i="1" s="1"/>
  <c r="BD1439" i="1" s="1"/>
  <c r="AS1503" i="1" s="1"/>
  <c r="AX1503" i="1" s="1"/>
  <c r="BD1503" i="1" s="1"/>
  <c r="AS1760" i="1" s="1"/>
  <c r="AX1760" i="1" s="1"/>
  <c r="BD1760" i="1" s="1"/>
  <c r="AS1792" i="1" s="1"/>
  <c r="AX1792" i="1" s="1"/>
  <c r="BD1792" i="1" s="1"/>
  <c r="AS1824" i="1" s="1"/>
  <c r="AX1824" i="1" s="1"/>
  <c r="BD1824" i="1" s="1"/>
  <c r="AS1856" i="1" s="1"/>
  <c r="AX1856" i="1" s="1"/>
  <c r="BD1856" i="1" s="1"/>
  <c r="AS1888" i="1" s="1"/>
  <c r="AX1888" i="1" s="1"/>
  <c r="BD1888" i="1" s="1"/>
  <c r="AS1920" i="1" s="1"/>
  <c r="AX1920" i="1" s="1"/>
  <c r="BD1920" i="1" s="1"/>
  <c r="AS1952" i="1" s="1"/>
  <c r="AX1952" i="1" s="1"/>
  <c r="BD1952" i="1" s="1"/>
  <c r="AS1984" i="1" s="1"/>
  <c r="AX1984" i="1" s="1"/>
  <c r="BD1984" i="1" s="1"/>
  <c r="AS2016" i="1" s="1"/>
  <c r="AX2016" i="1" s="1"/>
  <c r="BD2016" i="1" s="1"/>
  <c r="AS2113" i="1" s="1"/>
  <c r="AX2113" i="1" s="1"/>
  <c r="BD2113" i="1" s="1"/>
  <c r="AS2145" i="1" s="1"/>
  <c r="AX2145" i="1" s="1"/>
  <c r="BD2145" i="1" s="1"/>
  <c r="AS2209" i="1" s="1"/>
  <c r="AX2209" i="1" s="1"/>
  <c r="BD2209" i="1" s="1"/>
  <c r="AS2241" i="1" s="1"/>
  <c r="AX2241" i="1" s="1"/>
  <c r="BD2241" i="1" s="1"/>
  <c r="AS2305" i="1" s="1"/>
  <c r="AX2305" i="1" s="1"/>
  <c r="BD2305" i="1" s="1"/>
  <c r="AS2337" i="1" s="1"/>
  <c r="AX2337" i="1" s="1"/>
  <c r="BD2337" i="1" s="1"/>
  <c r="AS2434" i="1" s="1"/>
  <c r="AX2434" i="1" s="1"/>
  <c r="BD2434" i="1" s="1"/>
  <c r="AS2595" i="1" s="1"/>
  <c r="AX2595" i="1" s="1"/>
  <c r="BD2595" i="1" s="1"/>
  <c r="AS2627" i="1" s="1"/>
  <c r="AX2627" i="1" s="1"/>
  <c r="BD2627" i="1" s="1"/>
  <c r="AS2659" i="1" s="1"/>
  <c r="AX2659" i="1" s="1"/>
  <c r="BD2659" i="1" s="1"/>
  <c r="AY18" i="1" s="1"/>
  <c r="AY34" i="1" s="1"/>
  <c r="AY50" i="1" s="1"/>
  <c r="AY66" i="1" s="1"/>
  <c r="AY98" i="1" s="1"/>
  <c r="AY114" i="1" s="1"/>
  <c r="AY130" i="1" s="1"/>
  <c r="AY146" i="1" s="1"/>
  <c r="AY178" i="1" s="1"/>
  <c r="AY194" i="1" s="1"/>
  <c r="AY242" i="1" s="1"/>
  <c r="AY258" i="1" s="1"/>
  <c r="AY290" i="1" s="1"/>
  <c r="AY338" i="1" s="1"/>
  <c r="AY354" i="1" s="1"/>
  <c r="AY370" i="1" s="1"/>
  <c r="AY386" i="1" s="1"/>
  <c r="AY418" i="1" s="1"/>
  <c r="AY434" i="1" s="1"/>
  <c r="AY450" i="1" s="1"/>
  <c r="AY514" i="1" s="1"/>
  <c r="AY530" i="1" s="1"/>
  <c r="AY610" i="1" s="1"/>
  <c r="AY658" i="1" s="1"/>
  <c r="AY738" i="1" s="1"/>
  <c r="AY786" i="1" s="1"/>
  <c r="AY818" i="1" s="1"/>
  <c r="AY850" i="1" s="1"/>
  <c r="AY882" i="1" s="1"/>
  <c r="AY898" i="1" s="1"/>
  <c r="AY19" i="1" s="1"/>
  <c r="AY67" i="1" s="1"/>
  <c r="AY99" i="1" s="1"/>
  <c r="AY131" i="1" s="1"/>
  <c r="AY147" i="1" s="1"/>
  <c r="AY163" i="1" s="1"/>
  <c r="AY195" i="1" s="1"/>
  <c r="AY211" i="1" s="1"/>
  <c r="AY227" i="1" s="1"/>
  <c r="AY259" i="1" s="1"/>
  <c r="AY307" i="1" s="1"/>
  <c r="AY323" i="1" s="1"/>
  <c r="AY355" i="1" s="1"/>
  <c r="AY371" i="1" s="1"/>
  <c r="AY403" i="1" s="1"/>
  <c r="AY419" i="1" s="1"/>
  <c r="AY451" i="1" s="1"/>
  <c r="AY483" i="1" s="1"/>
  <c r="AY499" i="1" s="1"/>
  <c r="AY515" i="1" s="1"/>
  <c r="AY531" i="1" s="1"/>
  <c r="AY563" i="1" s="1"/>
  <c r="AY595" i="1" s="1"/>
  <c r="AY675" i="1" s="1"/>
  <c r="AY867" i="1" s="1"/>
  <c r="AY899" i="1" s="1"/>
  <c r="AY20" i="1" s="1"/>
  <c r="AY36" i="1" s="1"/>
  <c r="AY68" i="1" s="1"/>
  <c r="AY100" i="1" s="1"/>
  <c r="AY132" i="1" s="1"/>
  <c r="AY148" i="1" s="1"/>
  <c r="AY164" i="1" s="1"/>
  <c r="AY180" i="1" s="1"/>
  <c r="AY212" i="1" s="1"/>
  <c r="AY228" i="1" s="1"/>
  <c r="AY244" i="1" s="1"/>
  <c r="AY292" i="1" s="1"/>
  <c r="AY340" i="1" s="1"/>
  <c r="AY372" i="1" s="1"/>
  <c r="AY388" i="1" s="1"/>
  <c r="AY404" i="1" s="1"/>
  <c r="AY500" i="1" s="1"/>
  <c r="AY516" i="1" s="1"/>
  <c r="AY564" i="1" s="1"/>
  <c r="AY596" i="1" s="1"/>
  <c r="AY660" i="1" s="1"/>
  <c r="AY916" i="1" s="1"/>
  <c r="AY932" i="1" s="1"/>
  <c r="AY21" i="1" s="1"/>
  <c r="AY37" i="1" s="1"/>
  <c r="AY53" i="1" s="1"/>
  <c r="AY69" i="1" s="1"/>
  <c r="AY85" i="1" s="1"/>
  <c r="AY101" i="1" s="1"/>
  <c r="AY133" i="1" s="1"/>
  <c r="AY149" i="1" s="1"/>
  <c r="AY197" i="1" s="1"/>
  <c r="AY261" i="1" s="1"/>
  <c r="AY277" i="1" s="1"/>
  <c r="AY325" i="1" s="1"/>
  <c r="AY357" i="1" s="1"/>
  <c r="AY405" i="1" s="1"/>
  <c r="AY421" i="1" s="1"/>
  <c r="AY437" i="1" s="1"/>
  <c r="AY453" i="1" s="1"/>
  <c r="AY469" i="1" s="1"/>
  <c r="AY517" i="1" s="1"/>
  <c r="AY549" i="1" s="1"/>
  <c r="AY565" i="1" s="1"/>
  <c r="AY581" i="1" s="1"/>
  <c r="AY677" i="1" s="1"/>
  <c r="AY757" i="1" s="1"/>
  <c r="AY789" i="1" s="1"/>
  <c r="AY933" i="1" s="1"/>
  <c r="AY6" i="1" s="1"/>
  <c r="AY54" i="1" s="1"/>
  <c r="AY102" i="1" s="1"/>
  <c r="AY166" i="1" s="1"/>
  <c r="AY214" i="1" s="1"/>
  <c r="AY246" i="1" s="1"/>
  <c r="AY278" i="1" s="1"/>
  <c r="AY310" i="1" s="1"/>
  <c r="AY326" i="1" s="1"/>
  <c r="AY342" i="1" s="1"/>
  <c r="AY374" i="1" s="1"/>
  <c r="AY422" i="1" s="1"/>
  <c r="AY438" i="1" s="1"/>
  <c r="AY518" i="1" s="1"/>
  <c r="AY534" i="1" s="1"/>
  <c r="AY726" i="1" s="1"/>
  <c r="AY774" i="1" s="1"/>
  <c r="AY918" i="1" s="1"/>
  <c r="AY934" i="1" s="1"/>
  <c r="AY39" i="1" s="1"/>
  <c r="AY55" i="1" s="1"/>
  <c r="AY71" i="1" s="1"/>
  <c r="AY87" i="1" s="1"/>
  <c r="AY103" i="1" s="1"/>
  <c r="AY135" i="1" s="1"/>
  <c r="AY151" i="1" s="1"/>
  <c r="AY167" i="1" s="1"/>
  <c r="AY183" i="1" s="1"/>
  <c r="AY199" i="1" s="1"/>
  <c r="AY215" i="1" s="1"/>
  <c r="AY247" i="1" s="1"/>
  <c r="AY279" i="1" s="1"/>
  <c r="AY295" i="1" s="1"/>
  <c r="AY311" i="1" s="1"/>
  <c r="AY327" i="1" s="1"/>
  <c r="AY343" i="1" s="1"/>
  <c r="AY359" i="1" s="1"/>
  <c r="AY375" i="1" s="1"/>
  <c r="AY391" i="1" s="1"/>
  <c r="AY407" i="1" s="1"/>
  <c r="AY423" i="1" s="1"/>
  <c r="AY439" i="1" s="1"/>
  <c r="AY471" i="1" s="1"/>
  <c r="AY567" i="1" s="1"/>
  <c r="AY599" i="1" s="1"/>
  <c r="AY631" i="1" s="1"/>
  <c r="AY743" i="1" s="1"/>
  <c r="AY775" i="1" s="1"/>
  <c r="AY807" i="1" s="1"/>
  <c r="AY24" i="1" s="1"/>
  <c r="AY40" i="1" s="1"/>
  <c r="AY72" i="1" s="1"/>
  <c r="AY88" i="1" s="1"/>
  <c r="AY120" i="1" s="1"/>
  <c r="AY152" i="1" s="1"/>
  <c r="AY184" i="1" s="1"/>
  <c r="AY232" i="1" s="1"/>
  <c r="AY296" i="1" s="1"/>
  <c r="AY312" i="1" s="1"/>
  <c r="AY344" i="1" s="1"/>
  <c r="AY376" i="1" s="1"/>
  <c r="AY424" i="1" s="1"/>
  <c r="AY440" i="1" s="1"/>
  <c r="AY456" i="1" s="1"/>
  <c r="AY616" i="1" s="1"/>
  <c r="AY632" i="1" s="1"/>
  <c r="AY744" i="1" s="1"/>
  <c r="AY760" i="1" s="1"/>
  <c r="AY776" i="1" s="1"/>
  <c r="AY792" i="1" s="1"/>
  <c r="AY840" i="1" s="1"/>
  <c r="AY872" i="1" s="1"/>
  <c r="AY888" i="1" s="1"/>
  <c r="AY904" i="1" s="1"/>
  <c r="AY9" i="1" s="1"/>
  <c r="AY25" i="1" s="1"/>
  <c r="AY41" i="1" s="1"/>
  <c r="AY73" i="1" s="1"/>
  <c r="AY89" i="1" s="1"/>
  <c r="AY185" i="1" s="1"/>
  <c r="AY217" i="1" s="1"/>
  <c r="AY233" i="1" s="1"/>
  <c r="AY281" i="1" s="1"/>
  <c r="AY329" i="1" s="1"/>
  <c r="AY345" i="1" s="1"/>
  <c r="AY361" i="1" s="1"/>
  <c r="AY409" i="1" s="1"/>
  <c r="AY425" i="1" s="1"/>
  <c r="AY457" i="1" s="1"/>
  <c r="AY473" i="1" s="1"/>
  <c r="AY505" i="1" s="1"/>
  <c r="AY553" i="1" s="1"/>
  <c r="AY585" i="1" s="1"/>
  <c r="AY777" i="1" s="1"/>
  <c r="AY889" i="1" s="1"/>
  <c r="AY905" i="1" s="1"/>
  <c r="AY921" i="1" s="1"/>
  <c r="AY10" i="1" s="1"/>
  <c r="AY26" i="1" s="1"/>
  <c r="AY42" i="1" s="1"/>
  <c r="AY58" i="1" s="1"/>
  <c r="AY74" i="1" s="1"/>
  <c r="AY90" i="1" s="1"/>
  <c r="AY106" i="1" s="1"/>
  <c r="AY122" i="1" s="1"/>
  <c r="AY138" i="1" s="1"/>
  <c r="AY154" i="1" s="1"/>
  <c r="AY170" i="1" s="1"/>
  <c r="AY218" i="1" s="1"/>
  <c r="AY234" i="1" s="1"/>
  <c r="AY250" i="1" s="1"/>
  <c r="AY266" i="1" s="1"/>
  <c r="AY298" i="1" s="1"/>
  <c r="AY346" i="1" s="1"/>
  <c r="AY362" i="1" s="1"/>
  <c r="AY378" i="1" s="1"/>
  <c r="AY394" i="1" s="1"/>
  <c r="AY410" i="1" s="1"/>
  <c r="AY426" i="1" s="1"/>
  <c r="AY442" i="1" s="1"/>
  <c r="AY490" i="1" s="1"/>
  <c r="AY506" i="1" s="1"/>
  <c r="AY522" i="1" s="1"/>
  <c r="AY618" i="1" s="1"/>
  <c r="AY650" i="1" s="1"/>
  <c r="AY714" i="1" s="1"/>
  <c r="AY746" i="1" s="1"/>
  <c r="AY890" i="1" s="1"/>
  <c r="AY75" i="1" s="1"/>
  <c r="AY91" i="1" s="1"/>
  <c r="AY107" i="1" s="1"/>
  <c r="AY123" i="1" s="1"/>
  <c r="AY187" i="1" s="1"/>
  <c r="AY203" i="1" s="1"/>
  <c r="AY219" i="1" s="1"/>
  <c r="AY235" i="1" s="1"/>
  <c r="AY251" i="1" s="1"/>
  <c r="AY267" i="1" s="1"/>
  <c r="AY315" i="1" s="1"/>
  <c r="AY395" i="1" s="1"/>
  <c r="AY443" i="1" s="1"/>
  <c r="AY459" i="1" s="1"/>
  <c r="AY475" i="1" s="1"/>
  <c r="AY507" i="1" s="1"/>
  <c r="AY539" i="1" s="1"/>
  <c r="AY667" i="1" s="1"/>
  <c r="AY731" i="1" s="1"/>
  <c r="AY811" i="1" s="1"/>
  <c r="AY891" i="1" s="1"/>
  <c r="AY907" i="1" s="1"/>
  <c r="AY12" i="1" s="1"/>
  <c r="AY28" i="1" s="1"/>
  <c r="AY44" i="1" s="1"/>
  <c r="AY60" i="1" s="1"/>
  <c r="AY92" i="1" s="1"/>
  <c r="AY108" i="1" s="1"/>
  <c r="AY124" i="1" s="1"/>
  <c r="AY140" i="1" s="1"/>
  <c r="AY156" i="1" s="1"/>
  <c r="AY188" i="1" s="1"/>
  <c r="AY220" i="1" s="1"/>
  <c r="AY236" i="1" s="1"/>
  <c r="AY252" i="1" s="1"/>
  <c r="AY268" i="1" s="1"/>
  <c r="AY300" i="1" s="1"/>
  <c r="AY316" i="1" s="1"/>
  <c r="AY332" i="1" s="1"/>
  <c r="AY348" i="1" s="1"/>
  <c r="AY380" i="1" s="1"/>
  <c r="AY396" i="1" s="1"/>
  <c r="AY412" i="1" s="1"/>
  <c r="AY444" i="1" s="1"/>
  <c r="AY476" i="1" s="1"/>
  <c r="AY524" i="1" s="1"/>
  <c r="AY668" i="1" s="1"/>
  <c r="AY732" i="1" s="1"/>
  <c r="AY748" i="1" s="1"/>
  <c r="AY780" i="1" s="1"/>
  <c r="AY828" i="1" s="1"/>
  <c r="AY844" i="1" s="1"/>
  <c r="AY892" i="1" s="1"/>
  <c r="AY940" i="1" s="1"/>
  <c r="AY13" i="1" s="1"/>
  <c r="AY45" i="1" s="1"/>
  <c r="AY93" i="1" s="1"/>
  <c r="AY109" i="1" s="1"/>
  <c r="AY125" i="1" s="1"/>
  <c r="AY141" i="1" s="1"/>
  <c r="AY157" i="1" s="1"/>
  <c r="AY189" i="1" s="1"/>
  <c r="AY205" i="1" s="1"/>
  <c r="AY253" i="1" s="1"/>
  <c r="AY269" i="1" s="1"/>
  <c r="AY285" i="1" s="1"/>
  <c r="AY301" i="1" s="1"/>
  <c r="AY317" i="1" s="1"/>
  <c r="AY333" i="1" s="1"/>
  <c r="AY349" i="1" s="1"/>
  <c r="AY365" i="1" s="1"/>
  <c r="AY381" i="1" s="1"/>
  <c r="AY397" i="1" s="1"/>
  <c r="AY461" i="1" s="1"/>
  <c r="AY525" i="1" s="1"/>
  <c r="AY541" i="1" s="1"/>
  <c r="AY557" i="1" s="1"/>
  <c r="AY573" i="1" s="1"/>
  <c r="AY653" i="1" s="1"/>
  <c r="AY685" i="1" s="1"/>
  <c r="AY765" i="1" s="1"/>
  <c r="AY813" i="1" s="1"/>
  <c r="AY861" i="1" s="1"/>
  <c r="AY893" i="1" s="1"/>
  <c r="AY909" i="1" s="1"/>
  <c r="AY925" i="1" s="1"/>
  <c r="AY14" i="1" s="1"/>
  <c r="AY46" i="1" s="1"/>
  <c r="AY62" i="1" s="1"/>
  <c r="AY78" i="1" s="1"/>
  <c r="AY126" i="1" s="1"/>
  <c r="AY174" i="1" s="1"/>
  <c r="AY190" i="1" s="1"/>
  <c r="AY222" i="1" s="1"/>
  <c r="AY254" i="1" s="1"/>
  <c r="AY270" i="1" s="1"/>
  <c r="AY286" i="1" s="1"/>
  <c r="AY318" i="1" s="1"/>
  <c r="AY334" i="1" s="1"/>
  <c r="AY366" i="1" s="1"/>
  <c r="AY398" i="1" s="1"/>
  <c r="AY446" i="1" s="1"/>
  <c r="AY542" i="1" s="1"/>
  <c r="AY654" i="1" s="1"/>
  <c r="AY862" i="1" s="1"/>
  <c r="AY15" i="1" s="1"/>
  <c r="AY95" i="1" s="1"/>
  <c r="AY111" i="1" s="1"/>
  <c r="AY127" i="1" s="1"/>
  <c r="AY143" i="1" s="1"/>
  <c r="AY159" i="1" s="1"/>
  <c r="AY191" i="1" s="1"/>
  <c r="AY207" i="1" s="1"/>
  <c r="AY223" i="1" s="1"/>
  <c r="AY239" i="1" s="1"/>
  <c r="AY287" i="1" s="1"/>
  <c r="AY303" i="1" s="1"/>
  <c r="AY335" i="1" s="1"/>
  <c r="AY383" i="1" s="1"/>
  <c r="AY399" i="1" s="1"/>
  <c r="AY431" i="1" s="1"/>
  <c r="AY447" i="1" s="1"/>
  <c r="AY463" i="1" s="1"/>
  <c r="AY479" i="1" s="1"/>
  <c r="AY495" i="1" s="1"/>
  <c r="AY511" i="1" s="1"/>
  <c r="AY527" i="1" s="1"/>
  <c r="AY591" i="1" s="1"/>
  <c r="AY607" i="1" s="1"/>
  <c r="AY783" i="1" s="1"/>
  <c r="AY799" i="1" s="1"/>
  <c r="AY863" i="1" s="1"/>
  <c r="AY943" i="1" s="1"/>
  <c r="AY16" i="1" s="1"/>
  <c r="AY80" i="1" s="1"/>
  <c r="AY128" i="1" s="1"/>
  <c r="AY144" i="1" s="1"/>
  <c r="AY176" i="1" s="1"/>
  <c r="AY192" i="1" s="1"/>
  <c r="AY208" i="1" s="1"/>
  <c r="AY240" i="1" s="1"/>
  <c r="AY256" i="1" s="1"/>
  <c r="AY272" i="1" s="1"/>
  <c r="AY320" i="1" s="1"/>
  <c r="AY336" i="1" s="1"/>
  <c r="AY352" i="1" s="1"/>
  <c r="AY384" i="1" s="1"/>
  <c r="AY448" i="1" s="1"/>
  <c r="AY480" i="1" s="1"/>
  <c r="AY528" i="1" s="1"/>
  <c r="AY544" i="1" s="1"/>
  <c r="AY560" i="1" s="1"/>
  <c r="AY592" i="1" s="1"/>
  <c r="AY608" i="1" s="1"/>
  <c r="AY656" i="1" s="1"/>
  <c r="AY688" i="1" s="1"/>
  <c r="AY704" i="1" s="1"/>
  <c r="AY848" i="1" s="1"/>
  <c r="AY864" i="1" s="1"/>
  <c r="AY928" i="1" s="1"/>
  <c r="AY944" i="1" s="1"/>
  <c r="AY17" i="1" s="1"/>
  <c r="AY33" i="1" s="1"/>
  <c r="AY49" i="1" s="1"/>
  <c r="AY65" i="1" s="1"/>
  <c r="AY81" i="1" s="1"/>
  <c r="AY113" i="1" s="1"/>
  <c r="AY129" i="1" s="1"/>
  <c r="AY145" i="1" s="1"/>
  <c r="AY161" i="1" s="1"/>
  <c r="AY193" i="1" s="1"/>
  <c r="AY225" i="1" s="1"/>
  <c r="AY241" i="1" s="1"/>
  <c r="AY273" i="1" s="1"/>
  <c r="AY289" i="1" s="1"/>
  <c r="AY305" i="1" s="1"/>
  <c r="AY321" i="1" s="1"/>
  <c r="AY353" i="1" s="1"/>
  <c r="AY369" i="1" s="1"/>
  <c r="AY401" i="1" s="1"/>
  <c r="AY417" i="1" s="1"/>
  <c r="AY433" i="1" s="1"/>
  <c r="AY449" i="1" s="1"/>
  <c r="AY465" i="1" s="1"/>
  <c r="AY497" i="1" s="1"/>
  <c r="AY625" i="1" s="1"/>
  <c r="AY689" i="1" s="1"/>
  <c r="AY753" i="1" s="1"/>
  <c r="AY849" i="1" s="1"/>
  <c r="AY865" i="1" s="1"/>
  <c r="AY946" i="1" s="1"/>
  <c r="AY988" i="1" s="1"/>
  <c r="AY1004" i="1" s="1"/>
  <c r="AY1020" i="1" s="1"/>
  <c r="AY1036" i="1" s="1"/>
  <c r="AY1308" i="1" s="1"/>
  <c r="AY1324" i="1" s="1"/>
  <c r="AY1340" i="1" s="1"/>
  <c r="AY1436" i="1" s="1"/>
  <c r="AY1468" i="1" s="1"/>
  <c r="AY1516" i="1" s="1"/>
  <c r="AY1532" i="1" s="1"/>
  <c r="AY1548" i="1" s="1"/>
  <c r="AY1564" i="1" s="1"/>
  <c r="AY1796" i="1" s="1"/>
  <c r="AY1636" i="1" s="1"/>
  <c r="AY2036" i="1" s="1"/>
  <c r="AY973" i="1" s="1"/>
  <c r="AY1245" i="1" s="1"/>
  <c r="AY1277" i="1" s="1"/>
  <c r="AY1341" i="1" s="1"/>
  <c r="AY1421" i="1" s="1"/>
  <c r="AY1437" i="1" s="1"/>
  <c r="AY1485" i="1" s="1"/>
  <c r="AY1501" i="1" s="1"/>
  <c r="AY1517" i="1" s="1"/>
  <c r="AY1581" i="1" s="1"/>
  <c r="AY1038" i="1" s="1"/>
  <c r="AY1070" i="1" s="1"/>
  <c r="AY1086" i="1" s="1"/>
  <c r="AY1118" i="1" s="1"/>
  <c r="AY1182" i="1" s="1"/>
  <c r="AY1214" i="1" s="1"/>
  <c r="AY1230" i="1" s="1"/>
  <c r="AY1294" i="1" s="1"/>
  <c r="AY1374" i="1" s="1"/>
  <c r="AY1454" i="1" s="1"/>
  <c r="AY1470" i="1" s="1"/>
  <c r="AY1502" i="1" s="1"/>
  <c r="AY1518" i="1" s="1"/>
  <c r="AY1534" i="1" s="1"/>
  <c r="AY1582" i="1" s="1"/>
  <c r="AY1652" i="1" s="1"/>
  <c r="AY2068" i="1" s="1"/>
  <c r="AY975" i="1" s="1"/>
  <c r="AY1199" i="1" s="1"/>
  <c r="AY1231" i="1" s="1"/>
  <c r="AY1279" i="1" s="1"/>
  <c r="AY1327" i="1" s="1"/>
  <c r="AY1343" i="1" s="1"/>
  <c r="AY1439" i="1" s="1"/>
  <c r="AY1487" i="1" s="1"/>
  <c r="AY1503" i="1" s="1"/>
  <c r="AY1519" i="1" s="1"/>
  <c r="AY1535" i="1" s="1"/>
  <c r="AY1551" i="1" s="1"/>
  <c r="AY1583" i="1" s="1"/>
  <c r="AY1667" i="1" s="1"/>
  <c r="AY1828" i="1" s="1"/>
  <c r="AY1843" i="1" s="1"/>
  <c r="AY2084" i="1" s="1"/>
  <c r="AY992" i="1" s="1"/>
  <c r="AY1056" i="1" s="1"/>
  <c r="AY1072" i="1" s="1"/>
  <c r="AY1248" i="1" s="1"/>
  <c r="AY1264" i="1" s="1"/>
  <c r="AY1312" i="1" s="1"/>
  <c r="AY1344" i="1" s="1"/>
  <c r="AY1376" i="1" s="1"/>
  <c r="AY1552" i="1" s="1"/>
  <c r="AY1668" i="1" s="1"/>
  <c r="AY1844" i="1" s="1"/>
  <c r="AY961" i="1" s="1"/>
  <c r="AY1009" i="1" s="1"/>
  <c r="AY1025" i="1" s="1"/>
  <c r="AY1073" i="1" s="1"/>
  <c r="AY1361" i="1" s="1"/>
  <c r="AY1377" i="1" s="1"/>
  <c r="AY1537" i="1" s="1"/>
  <c r="AY1553" i="1" s="1"/>
  <c r="AY1585" i="1" s="1"/>
  <c r="AY2116" i="1" s="1"/>
  <c r="AY1042" i="1" s="1"/>
  <c r="AY1058" i="1" s="1"/>
  <c r="AY1090" i="1" s="1"/>
  <c r="AY1138" i="1" s="1"/>
  <c r="AY1154" i="1" s="1"/>
  <c r="AY1218" i="1" s="1"/>
  <c r="AY1426" i="1" s="1"/>
  <c r="AY1442" i="1" s="1"/>
  <c r="AY1458" i="1" s="1"/>
  <c r="AY1506" i="1" s="1"/>
  <c r="AY1522" i="1" s="1"/>
  <c r="AY1538" i="1" s="1"/>
  <c r="AY1586" i="1" s="1"/>
  <c r="AY1699" i="1" s="1"/>
  <c r="AY2132" i="1" s="1"/>
  <c r="AY1812" i="1" s="1"/>
  <c r="AY963" i="1" s="1"/>
  <c r="AY979" i="1" s="1"/>
  <c r="AY1091" i="1" s="1"/>
  <c r="AY1283" i="1" s="1"/>
  <c r="AY1475" i="1" s="1"/>
  <c r="AY1507" i="1" s="1"/>
  <c r="AY1539" i="1" s="1"/>
  <c r="AY1555" i="1" s="1"/>
  <c r="AY1700" i="1" s="1"/>
  <c r="AY1651" i="1" s="1"/>
  <c r="AY1892" i="1" s="1"/>
  <c r="AY980" i="1" s="1"/>
  <c r="AY996" i="1" s="1"/>
  <c r="AY1012" i="1" s="1"/>
  <c r="AY1060" i="1" s="1"/>
  <c r="AY1204" i="1" s="1"/>
  <c r="AY1220" i="1" s="1"/>
  <c r="AY1316" i="1" s="1"/>
  <c r="AY1348" i="1" s="1"/>
  <c r="AY1492" i="1" s="1"/>
  <c r="AY1524" i="1" s="1"/>
  <c r="AY1556" i="1" s="1"/>
  <c r="AY1029" i="1" s="1"/>
  <c r="AY1093" i="1" s="1"/>
  <c r="AY1141" i="1" s="1"/>
  <c r="AY1189" i="1" s="1"/>
  <c r="AY1253" i="1" s="1"/>
  <c r="AY1269" i="1" s="1"/>
  <c r="AY1301" i="1" s="1"/>
  <c r="AY1397" i="1" s="1"/>
  <c r="AY1445" i="1" s="1"/>
  <c r="AY1461" i="1" s="1"/>
  <c r="AY1541" i="1" s="1"/>
  <c r="AY1924" i="1" s="1"/>
  <c r="AY966" i="1" s="1"/>
  <c r="AY1078" i="1" s="1"/>
  <c r="AY1190" i="1" s="1"/>
  <c r="AY1302" i="1" s="1"/>
  <c r="AY1334" i="1" s="1"/>
  <c r="AY1366" i="1" s="1"/>
  <c r="AY1430" i="1" s="1"/>
  <c r="AY1462" i="1" s="1"/>
  <c r="AY1494" i="1" s="1"/>
  <c r="AY1510" i="1" s="1"/>
  <c r="AY1542" i="1" s="1"/>
  <c r="AY1590" i="1" s="1"/>
  <c r="AY1591" i="1" s="1"/>
  <c r="AY1015" i="1" s="1"/>
  <c r="AY1031" i="1" s="1"/>
  <c r="AY1047" i="1" s="1"/>
  <c r="AY1063" i="1" s="1"/>
  <c r="AY1335" i="1" s="1"/>
  <c r="AY1351" i="1" s="1"/>
  <c r="AY1367" i="1" s="1"/>
  <c r="AY1511" i="1" s="1"/>
  <c r="AY1527" i="1" s="1"/>
  <c r="AY1559" i="1" s="1"/>
  <c r="AY1575" i="1" s="1"/>
  <c r="AY1956" i="1" s="1"/>
  <c r="AY984" i="1" s="1"/>
  <c r="AY1000" i="1" s="1"/>
  <c r="AY1032" i="1" s="1"/>
  <c r="AY1064" i="1" s="1"/>
  <c r="AY1096" i="1" s="1"/>
  <c r="AY1304" i="1" s="1"/>
  <c r="AY1320" i="1" s="1"/>
  <c r="AY1336" i="1" s="1"/>
  <c r="AY1352" i="1" s="1"/>
  <c r="AY1416" i="1" s="1"/>
  <c r="AY1432" i="1" s="1"/>
  <c r="AY1512" i="1" s="1"/>
  <c r="AY1528" i="1" s="1"/>
  <c r="AY1763" i="1" s="1"/>
  <c r="AY1972" i="1" s="1"/>
  <c r="AY1033" i="1" s="1"/>
  <c r="AY1225" i="1" s="1"/>
  <c r="AY1257" i="1" s="1"/>
  <c r="AY1273" i="1" s="1"/>
  <c r="AY1353" i="1" s="1"/>
  <c r="AY1433" i="1" s="1"/>
  <c r="AY1449" i="1" s="1"/>
  <c r="AY1497" i="1" s="1"/>
  <c r="AY1513" i="1" s="1"/>
  <c r="AY1577" i="1" s="1"/>
  <c r="AY1619" i="1" s="1"/>
  <c r="AY1779" i="1" s="1"/>
  <c r="AY970" i="1" s="1"/>
  <c r="AY1082" i="1" s="1"/>
  <c r="AY1242" i="1" s="1"/>
  <c r="AY1274" i="1" s="1"/>
  <c r="AY1306" i="1" s="1"/>
  <c r="AY1418" i="1" s="1"/>
  <c r="AY1514" i="1" s="1"/>
  <c r="AY1530" i="1" s="1"/>
  <c r="AY1780" i="1" s="1"/>
  <c r="AY2004" i="1" s="1"/>
  <c r="AY955" i="1" s="1"/>
  <c r="AY1035" i="1" s="1"/>
  <c r="AY1179" i="1" s="1"/>
  <c r="AY1227" i="1" s="1"/>
  <c r="AY1339" i="1" s="1"/>
  <c r="AY1435" i="1" s="1"/>
  <c r="AY1483" i="1" s="1"/>
  <c r="AY1515" i="1" s="1"/>
  <c r="AY1531" i="1" s="1"/>
  <c r="AY1547" i="1" s="1"/>
  <c r="AY2020" i="1" s="1"/>
  <c r="AY1875" i="1" s="1"/>
  <c r="AY1891" i="1" s="1"/>
  <c r="AY1907" i="1" s="1"/>
  <c r="AY1923" i="1" s="1"/>
  <c r="AY1939" i="1" s="1"/>
  <c r="AY1971" i="1" s="1"/>
  <c r="AY2003" i="1" s="1"/>
  <c r="AY2019" i="1" s="1"/>
  <c r="AY2035" i="1" s="1"/>
  <c r="AY2051" i="1" s="1"/>
  <c r="AY2067" i="1" s="1"/>
  <c r="AY2115" i="1" s="1"/>
  <c r="AY2131" i="1" s="1"/>
  <c r="AY2179" i="1" s="1"/>
  <c r="AY2259" i="1" s="1"/>
  <c r="AY2275" i="1" s="1"/>
  <c r="AY2307" i="1" s="1"/>
  <c r="AY2339" i="1" s="1"/>
  <c r="AY2371" i="1" s="1"/>
  <c r="AY2387" i="1" s="1"/>
  <c r="AY2435" i="1" s="1"/>
  <c r="AY2451" i="1" s="1"/>
  <c r="AY2483" i="1" s="1"/>
  <c r="AY2595" i="1" s="1"/>
  <c r="AY2627" i="1" s="1"/>
  <c r="AY2659" i="1" s="1"/>
  <c r="AY2675" i="1" s="1"/>
  <c r="AY2707" i="1" s="1"/>
  <c r="AY2148" i="1" s="1"/>
  <c r="AY2164" i="1" s="1"/>
  <c r="AY2180" i="1" s="1"/>
  <c r="AY2196" i="1" s="1"/>
  <c r="AY2212" i="1" s="1"/>
  <c r="AY2244" i="1" s="1"/>
  <c r="AY2308" i="1" s="1"/>
  <c r="AY2324" i="1" s="1"/>
  <c r="AY2356" i="1" s="1"/>
  <c r="AY2388" i="1" s="1"/>
  <c r="AY2436" i="1" s="1"/>
  <c r="AY2452" i="1" s="1"/>
  <c r="AY2468" i="1" s="1"/>
  <c r="AY2484" i="1" s="1"/>
  <c r="AY2500" i="1" s="1"/>
  <c r="AY2516" i="1" s="1"/>
  <c r="AY2548" i="1" s="1"/>
  <c r="AY2580" i="1" s="1"/>
  <c r="AY2612" i="1" s="1"/>
  <c r="AY2628" i="1" s="1"/>
  <c r="AY2644" i="1" s="1"/>
  <c r="AY2660" i="1" s="1"/>
  <c r="AY1605" i="1" s="1"/>
  <c r="AY1637" i="1" s="1"/>
  <c r="AY1685" i="1" s="1"/>
  <c r="AY1781" i="1" s="1"/>
  <c r="AY1813" i="1" s="1"/>
  <c r="AY1829" i="1" s="1"/>
  <c r="AY1845" i="1" s="1"/>
  <c r="AY1877" i="1" s="1"/>
  <c r="AY1909" i="1" s="1"/>
  <c r="AY1925" i="1" s="1"/>
  <c r="AY1973" i="1" s="1"/>
  <c r="AY1989" i="1" s="1"/>
  <c r="AY2005" i="1" s="1"/>
  <c r="AY2037" i="1" s="1"/>
  <c r="AY2053" i="1" s="1"/>
  <c r="AY2069" i="1" s="1"/>
  <c r="AY2101" i="1" s="1"/>
  <c r="AY2117" i="1" s="1"/>
  <c r="AY2133" i="1" s="1"/>
  <c r="AY2181" i="1" s="1"/>
  <c r="AY2197" i="1" s="1"/>
  <c r="AY2213" i="1" s="1"/>
  <c r="AY2229" i="1" s="1"/>
  <c r="AY2277" i="1" s="1"/>
  <c r="AY2293" i="1" s="1"/>
  <c r="AY2309" i="1" s="1"/>
  <c r="AY2357" i="1" s="1"/>
  <c r="AY2373" i="1" s="1"/>
  <c r="AY2389" i="1" s="1"/>
  <c r="AY2421" i="1" s="1"/>
  <c r="AY2437" i="1" s="1"/>
  <c r="AY2501" i="1" s="1"/>
  <c r="AY2533" i="1" s="1"/>
  <c r="AY2565" i="1" s="1"/>
  <c r="AY2581" i="1" s="1"/>
  <c r="AY2613" i="1" s="1"/>
  <c r="AY2677" i="1" s="1"/>
  <c r="AY1606" i="1" s="1"/>
  <c r="AY1654" i="1" s="1"/>
  <c r="AY1686" i="1" s="1"/>
  <c r="AY1702" i="1" s="1"/>
  <c r="AY1734" i="1" s="1"/>
  <c r="AY1750" i="1" s="1"/>
  <c r="AY1766" i="1" s="1"/>
  <c r="AY1782" i="1" s="1"/>
  <c r="AY1798" i="1" s="1"/>
  <c r="AY1814" i="1" s="1"/>
  <c r="AY1846" i="1" s="1"/>
  <c r="AY1862" i="1" s="1"/>
  <c r="AY1910" i="1" s="1"/>
  <c r="AY1926" i="1" s="1"/>
  <c r="AY1942" i="1" s="1"/>
  <c r="AY1958" i="1" s="1"/>
  <c r="AY1974" i="1" s="1"/>
  <c r="AY1990" i="1" s="1"/>
  <c r="AY2070" i="1" s="1"/>
  <c r="AY2086" i="1" s="1"/>
  <c r="AY2102" i="1" s="1"/>
  <c r="AY2118" i="1" s="1"/>
  <c r="AY2134" i="1" s="1"/>
  <c r="AY2166" i="1" s="1"/>
  <c r="AY2214" i="1" s="1"/>
  <c r="AY2230" i="1" s="1"/>
  <c r="AY2278" i="1" s="1"/>
  <c r="AY2294" i="1" s="1"/>
  <c r="AY2326" i="1" s="1"/>
  <c r="AY2422" i="1" s="1"/>
  <c r="AY2454" i="1" s="1"/>
  <c r="AY2518" i="1" s="1"/>
  <c r="AY2534" i="1" s="1"/>
  <c r="AY2550" i="1" s="1"/>
  <c r="AY2630" i="1" s="1"/>
  <c r="AY2646" i="1" s="1"/>
  <c r="AY2678" i="1" s="1"/>
  <c r="AY1687" i="1" s="1"/>
  <c r="AY1703" i="1" s="1"/>
  <c r="AY1735" i="1" s="1"/>
  <c r="AY1751" i="1" s="1"/>
  <c r="AY1847" i="1" s="1"/>
  <c r="AY1863" i="1" s="1"/>
  <c r="AY1895" i="1" s="1"/>
  <c r="AY1911" i="1" s="1"/>
  <c r="AY1927" i="1" s="1"/>
  <c r="AY1943" i="1" s="1"/>
  <c r="AY1959" i="1" s="1"/>
  <c r="AY2023" i="1" s="1"/>
  <c r="AY2055" i="1" s="1"/>
  <c r="AY2087" i="1" s="1"/>
  <c r="AY2103" i="1" s="1"/>
  <c r="AY2135" i="1" s="1"/>
  <c r="AY2151" i="1" s="1"/>
  <c r="AY2199" i="1" s="1"/>
  <c r="AY2231" i="1" s="1"/>
  <c r="AY2247" i="1" s="1"/>
  <c r="AY2279" i="1" s="1"/>
  <c r="AY2343" i="1" s="1"/>
  <c r="AY2375" i="1" s="1"/>
  <c r="AY2391" i="1" s="1"/>
  <c r="AY2455" i="1" s="1"/>
  <c r="AY2487" i="1" s="1"/>
  <c r="AY2503" i="1" s="1"/>
  <c r="AY2519" i="1" s="1"/>
  <c r="AY2535" i="1" s="1"/>
  <c r="AY2615" i="1" s="1"/>
  <c r="AY2631" i="1" s="1"/>
  <c r="AY2647" i="1" s="1"/>
  <c r="AY2663" i="1" s="1"/>
  <c r="AY2679" i="1" s="1"/>
  <c r="AY1608" i="1" s="1"/>
  <c r="AY1624" i="1" s="1"/>
  <c r="AY1640" i="1" s="1"/>
  <c r="AY1656" i="1" s="1"/>
  <c r="AY1688" i="1" s="1"/>
  <c r="AY1720" i="1" s="1"/>
  <c r="AY1736" i="1" s="1"/>
  <c r="AY1752" i="1" s="1"/>
  <c r="AY1800" i="1" s="1"/>
  <c r="AY1816" i="1" s="1"/>
  <c r="AY1848" i="1" s="1"/>
  <c r="AY1896" i="1" s="1"/>
  <c r="AY1976" i="1" s="1"/>
  <c r="AY1992" i="1" s="1"/>
  <c r="AY2008" i="1" s="1"/>
  <c r="AY2024" i="1" s="1"/>
  <c r="AY2056" i="1" s="1"/>
  <c r="AY2072" i="1" s="1"/>
  <c r="AY2184" i="1" s="1"/>
  <c r="AY2200" i="1" s="1"/>
  <c r="AY2216" i="1" s="1"/>
  <c r="AY2232" i="1" s="1"/>
  <c r="AY2312" i="1" s="1"/>
  <c r="AY2328" i="1" s="1"/>
  <c r="AY2440" i="1" s="1"/>
  <c r="AY2456" i="1" s="1"/>
  <c r="AY2472" i="1" s="1"/>
  <c r="AY2488" i="1" s="1"/>
  <c r="AY2504" i="1" s="1"/>
  <c r="AY2552" i="1" s="1"/>
  <c r="AY2568" i="1" s="1"/>
  <c r="AY2584" i="1" s="1"/>
  <c r="AY2600" i="1" s="1"/>
  <c r="AY2616" i="1" s="1"/>
  <c r="AY2632" i="1" s="1"/>
  <c r="AY2648" i="1" s="1"/>
  <c r="AY2664" i="1" s="1"/>
  <c r="AY1593" i="1" s="1"/>
  <c r="AY1641" i="1" s="1"/>
  <c r="AY1737" i="1" s="1"/>
  <c r="AY1753" i="1" s="1"/>
  <c r="AY1865" i="1" s="1"/>
  <c r="AY1881" i="1" s="1"/>
  <c r="AY1897" i="1" s="1"/>
  <c r="AY1913" i="1" s="1"/>
  <c r="AY1929" i="1" s="1"/>
  <c r="AY1961" i="1" s="1"/>
  <c r="AY1993" i="1" s="1"/>
  <c r="AY2009" i="1" s="1"/>
  <c r="AY2025" i="1" s="1"/>
  <c r="AY2041" i="1" s="1"/>
  <c r="AY2073" i="1" s="1"/>
  <c r="AY2105" i="1" s="1"/>
  <c r="AY2121" i="1" s="1"/>
  <c r="AY2201" i="1" s="1"/>
  <c r="AY2217" i="1" s="1"/>
  <c r="AY2281" i="1" s="1"/>
  <c r="AY2297" i="1" s="1"/>
  <c r="AY2313" i="1" s="1"/>
  <c r="AY2345" i="1" s="1"/>
  <c r="AY2457" i="1" s="1"/>
  <c r="AY2473" i="1" s="1"/>
  <c r="AY2489" i="1" s="1"/>
  <c r="AY2585" i="1" s="1"/>
  <c r="AY2601" i="1" s="1"/>
  <c r="AY2617" i="1" s="1"/>
  <c r="AY2633" i="1" s="1"/>
  <c r="AY2649" i="1" s="1"/>
  <c r="AY2681" i="1" s="1"/>
  <c r="AY1594" i="1" s="1"/>
  <c r="AY1658" i="1" s="1"/>
  <c r="AY1674" i="1" s="1"/>
  <c r="AY1706" i="1" s="1"/>
  <c r="AY1722" i="1" s="1"/>
  <c r="AY1754" i="1" s="1"/>
  <c r="AY1770" i="1" s="1"/>
  <c r="AY1786" i="1" s="1"/>
  <c r="AY1802" i="1" s="1"/>
  <c r="AY1818" i="1" s="1"/>
  <c r="AY1866" i="1" s="1"/>
  <c r="AY1898" i="1" s="1"/>
  <c r="AY1914" i="1" s="1"/>
  <c r="AY1946" i="1" s="1"/>
  <c r="AY1962" i="1" s="1"/>
  <c r="AY1978" i="1" s="1"/>
  <c r="AY2010" i="1" s="1"/>
  <c r="AY2026" i="1" s="1"/>
  <c r="AY2042" i="1" s="1"/>
  <c r="AY2074" i="1" s="1"/>
  <c r="AY2106" i="1" s="1"/>
  <c r="AY2122" i="1" s="1"/>
  <c r="AY2138" i="1" s="1"/>
  <c r="AY2170" i="1" s="1"/>
  <c r="AY2202" i="1" s="1"/>
  <c r="AY2218" i="1" s="1"/>
  <c r="AY2234" i="1" s="1"/>
  <c r="AY2250" i="1" s="1"/>
  <c r="AY2266" i="1" s="1"/>
  <c r="AY2282" i="1" s="1"/>
  <c r="AY2346" i="1" s="1"/>
  <c r="AY2362" i="1" s="1"/>
  <c r="AY2378" i="1" s="1"/>
  <c r="AY2394" i="1" s="1"/>
  <c r="AY2410" i="1" s="1"/>
  <c r="AY2426" i="1" s="1"/>
  <c r="AY2442" i="1" s="1"/>
  <c r="AY2458" i="1" s="1"/>
  <c r="AY2474" i="1" s="1"/>
  <c r="AY2554" i="1" s="1"/>
  <c r="AY2570" i="1" s="1"/>
  <c r="AY2602" i="1" s="1"/>
  <c r="AY2618" i="1" s="1"/>
  <c r="AY2650" i="1" s="1"/>
  <c r="AY1643" i="1" s="1"/>
  <c r="AY1675" i="1" s="1"/>
  <c r="AY1691" i="1" s="1"/>
  <c r="AY1755" i="1" s="1"/>
  <c r="AY1771" i="1" s="1"/>
  <c r="AY1787" i="1" s="1"/>
  <c r="AY1819" i="1" s="1"/>
  <c r="AY1851" i="1" s="1"/>
  <c r="AY1883" i="1" s="1"/>
  <c r="AY1899" i="1" s="1"/>
  <c r="AY1931" i="1" s="1"/>
  <c r="AY1947" i="1" s="1"/>
  <c r="AY1963" i="1" s="1"/>
  <c r="AY1979" i="1" s="1"/>
  <c r="AY1995" i="1" s="1"/>
  <c r="AY2027" i="1" s="1"/>
  <c r="AY2043" i="1" s="1"/>
  <c r="AY2059" i="1" s="1"/>
  <c r="AY2075" i="1" s="1"/>
  <c r="AY2091" i="1" s="1"/>
  <c r="AY2107" i="1" s="1"/>
  <c r="AY2139" i="1" s="1"/>
  <c r="AY2219" i="1" s="1"/>
  <c r="AY2267" i="1" s="1"/>
  <c r="AY2283" i="1" s="1"/>
  <c r="AY2299" i="1" s="1"/>
  <c r="AY2331" i="1" s="1"/>
  <c r="AY2363" i="1" s="1"/>
  <c r="AY2395" i="1" s="1"/>
  <c r="AY2427" i="1" s="1"/>
  <c r="AY2459" i="1" s="1"/>
  <c r="AY2491" i="1" s="1"/>
  <c r="AY2507" i="1" s="1"/>
  <c r="AY2523" i="1" s="1"/>
  <c r="AY2555" i="1" s="1"/>
  <c r="AY2571" i="1" s="1"/>
  <c r="AY2587" i="1" s="1"/>
  <c r="AY2619" i="1" s="1"/>
  <c r="AY2651" i="1" s="1"/>
  <c r="AY2667" i="1" s="1"/>
  <c r="AY1596" i="1" s="1"/>
  <c r="AY1628" i="1" s="1"/>
  <c r="AY1708" i="1" s="1"/>
  <c r="AY1756" i="1" s="1"/>
  <c r="AY1788" i="1" s="1"/>
  <c r="AY1836" i="1" s="1"/>
  <c r="AY1852" i="1" s="1"/>
  <c r="AY1868" i="1" s="1"/>
  <c r="AY1884" i="1" s="1"/>
  <c r="AY1916" i="1" s="1"/>
  <c r="AY1932" i="1" s="1"/>
  <c r="AY1948" i="1" s="1"/>
  <c r="AY1980" i="1" s="1"/>
  <c r="AY1996" i="1" s="1"/>
  <c r="AY2012" i="1" s="1"/>
  <c r="AY2044" i="1" s="1"/>
  <c r="AY2092" i="1" s="1"/>
  <c r="AY2108" i="1" s="1"/>
  <c r="AY2124" i="1" s="1"/>
  <c r="AY2156" i="1" s="1"/>
  <c r="AY2172" i="1" s="1"/>
  <c r="AY2220" i="1" s="1"/>
  <c r="AY2236" i="1" s="1"/>
  <c r="AY2252" i="1" s="1"/>
  <c r="AY2268" i="1" s="1"/>
  <c r="AY2284" i="1" s="1"/>
  <c r="AY2316" i="1" s="1"/>
  <c r="AY2348" i="1" s="1"/>
  <c r="AY2396" i="1" s="1"/>
  <c r="AY2412" i="1" s="1"/>
  <c r="AY2428" i="1" s="1"/>
  <c r="AY2460" i="1" s="1"/>
  <c r="AY2476" i="1" s="1"/>
  <c r="AY2524" i="1" s="1"/>
  <c r="AY2572" i="1" s="1"/>
  <c r="AY2588" i="1" s="1"/>
  <c r="AY2604" i="1" s="1"/>
  <c r="AY2636" i="1" s="1"/>
  <c r="AY1629" i="1" s="1"/>
  <c r="AY1645" i="1" s="1"/>
  <c r="AY1677" i="1" s="1"/>
  <c r="AY1789" i="1" s="1"/>
  <c r="AY1805" i="1" s="1"/>
  <c r="AY1821" i="1" s="1"/>
  <c r="AY1837" i="1" s="1"/>
  <c r="AY1853" i="1" s="1"/>
  <c r="AY1885" i="1" s="1"/>
  <c r="AY1901" i="1" s="1"/>
  <c r="AY1917" i="1" s="1"/>
  <c r="AY1933" i="1" s="1"/>
  <c r="AY1997" i="1" s="1"/>
  <c r="AY2013" i="1" s="1"/>
  <c r="AY2029" i="1" s="1"/>
  <c r="AY2045" i="1" s="1"/>
  <c r="AY2077" i="1" s="1"/>
  <c r="AY2093" i="1" s="1"/>
  <c r="AY2109" i="1" s="1"/>
  <c r="AY2125" i="1" s="1"/>
  <c r="AY2157" i="1" s="1"/>
  <c r="AY2189" i="1" s="1"/>
  <c r="AY2205" i="1" s="1"/>
  <c r="AY2237" i="1" s="1"/>
  <c r="AY2253" i="1" s="1"/>
  <c r="AY2269" i="1" s="1"/>
  <c r="AY2285" i="1" s="1"/>
  <c r="AY2301" i="1" s="1"/>
  <c r="AY2333" i="1" s="1"/>
  <c r="AY2365" i="1" s="1"/>
  <c r="AY2397" i="1" s="1"/>
  <c r="AY2461" i="1" s="1"/>
  <c r="AY2477" i="1" s="1"/>
  <c r="AY2541" i="1" s="1"/>
  <c r="AY2557" i="1" s="1"/>
  <c r="AY2573" i="1" s="1"/>
  <c r="AY2637" i="1" s="1"/>
  <c r="AY2653" i="1" s="1"/>
  <c r="AY1598" i="1" s="1"/>
  <c r="AY1614" i="1" s="1"/>
  <c r="AY1630" i="1" s="1"/>
  <c r="AY1646" i="1" s="1"/>
  <c r="AY1694" i="1" s="1"/>
  <c r="AY1726" i="1" s="1"/>
  <c r="AY1774" i="1" s="1"/>
  <c r="AY1822" i="1" s="1"/>
  <c r="AY1838" i="1" s="1"/>
  <c r="AY1854" i="1" s="1"/>
  <c r="AY1870" i="1" s="1"/>
  <c r="AY1886" i="1" s="1"/>
  <c r="AY1902" i="1" s="1"/>
  <c r="AY1918" i="1" s="1"/>
  <c r="AY1966" i="1" s="1"/>
  <c r="AY1982" i="1" s="1"/>
  <c r="AY1998" i="1" s="1"/>
  <c r="AY2014" i="1" s="1"/>
  <c r="AY2030" i="1" s="1"/>
  <c r="AY2062" i="1" s="1"/>
  <c r="AY2078" i="1" s="1"/>
  <c r="AY2094" i="1" s="1"/>
  <c r="AY2110" i="1" s="1"/>
  <c r="AY2158" i="1" s="1"/>
  <c r="AY2174" i="1" s="1"/>
  <c r="AY2190" i="1" s="1"/>
  <c r="AY2254" i="1" s="1"/>
  <c r="AY2270" i="1" s="1"/>
  <c r="AY2286" i="1" s="1"/>
  <c r="AY2382" i="1" s="1"/>
  <c r="AY2414" i="1" s="1"/>
  <c r="AY2446" i="1" s="1"/>
  <c r="AY2478" i="1" s="1"/>
  <c r="AY2494" i="1" s="1"/>
  <c r="AY2510" i="1" s="1"/>
  <c r="AY2526" i="1" s="1"/>
  <c r="AY2542" i="1" s="1"/>
  <c r="AY2558" i="1" s="1"/>
  <c r="AY2590" i="1" s="1"/>
  <c r="AY2622" i="1" s="1"/>
  <c r="AY2654" i="1" s="1"/>
  <c r="AY2670" i="1" s="1"/>
  <c r="AY1615" i="1" s="1"/>
  <c r="AY1631" i="1" s="1"/>
  <c r="AY1647" i="1" s="1"/>
  <c r="AY1791" i="1" s="1"/>
  <c r="AY1807" i="1" s="1"/>
  <c r="AY1855" i="1" s="1"/>
  <c r="AY1871" i="1" s="1"/>
  <c r="AY1887" i="1" s="1"/>
  <c r="AY1903" i="1" s="1"/>
  <c r="AY1919" i="1" s="1"/>
  <c r="AY1935" i="1" s="1"/>
  <c r="AY1951" i="1" s="1"/>
  <c r="AY1967" i="1" s="1"/>
  <c r="AY1983" i="1" s="1"/>
  <c r="AY1999" i="1" s="1"/>
  <c r="AY2015" i="1" s="1"/>
  <c r="AY2063" i="1" s="1"/>
  <c r="AY2095" i="1" s="1"/>
  <c r="AY2111" i="1" s="1"/>
  <c r="AY2159" i="1" s="1"/>
  <c r="AY2191" i="1" s="1"/>
  <c r="AY2207" i="1" s="1"/>
  <c r="AY2239" i="1" s="1"/>
  <c r="AY2287" i="1" s="1"/>
  <c r="AY2335" i="1" s="1"/>
  <c r="AY2399" i="1" s="1"/>
  <c r="AY2495" i="1" s="1"/>
  <c r="AY2575" i="1" s="1"/>
  <c r="AY2591" i="1" s="1"/>
  <c r="AY2607" i="1" s="1"/>
  <c r="AY2623" i="1" s="1"/>
  <c r="AY2655" i="1" s="1"/>
  <c r="AY2687" i="1" s="1"/>
  <c r="AY2703" i="1" s="1"/>
  <c r="AY1712" i="1" s="1"/>
  <c r="AY1760" i="1" s="1"/>
  <c r="AY1776" i="1" s="1"/>
  <c r="AY1792" i="1" s="1"/>
  <c r="AY1824" i="1" s="1"/>
  <c r="AY1856" i="1" s="1"/>
  <c r="AY1872" i="1" s="1"/>
  <c r="AY1888" i="1" s="1"/>
  <c r="AY1904" i="1" s="1"/>
  <c r="AY1920" i="1" s="1"/>
  <c r="AY1936" i="1" s="1"/>
  <c r="AY1984" i="1" s="1"/>
  <c r="AY2016" i="1" s="1"/>
  <c r="AY2064" i="1" s="1"/>
  <c r="AY2096" i="1" s="1"/>
  <c r="AY2112" i="1" s="1"/>
  <c r="AY2160" i="1" s="1"/>
  <c r="AY2176" i="1" s="1"/>
  <c r="AY2192" i="1" s="1"/>
  <c r="AY2240" i="1" s="1"/>
  <c r="AY2256" i="1" s="1"/>
  <c r="AY2320" i="1" s="1"/>
  <c r="AY2368" i="1" s="1"/>
  <c r="AY2384" i="1" s="1"/>
  <c r="AY2432" i="1" s="1"/>
  <c r="AY2464" i="1" s="1"/>
  <c r="AY2496" i="1" s="1"/>
  <c r="AY2512" i="1" s="1"/>
  <c r="AY2544" i="1" s="1"/>
  <c r="AY2560" i="1" s="1"/>
  <c r="AY2576" i="1" s="1"/>
  <c r="AY2608" i="1" s="1"/>
  <c r="AY2656" i="1" s="1"/>
  <c r="AY2688" i="1" s="1"/>
  <c r="AY2704" i="1" s="1"/>
  <c r="AY1601" i="1" s="1"/>
  <c r="AY1649" i="1" s="1"/>
  <c r="AY1697" i="1" s="1"/>
  <c r="AY1745" i="1" s="1"/>
  <c r="AY1777" i="1" s="1"/>
  <c r="AY1825" i="1" s="1"/>
  <c r="AY1841" i="1" s="1"/>
  <c r="AY1953" i="1" s="1"/>
  <c r="AY1985" i="1" s="1"/>
  <c r="AY2001" i="1" s="1"/>
  <c r="AY2017" i="1" s="1"/>
  <c r="AY2081" i="1" s="1"/>
  <c r="AY2129" i="1" s="1"/>
  <c r="AY2145" i="1" s="1"/>
  <c r="AY2161" i="1" s="1"/>
  <c r="AY2193" i="1" s="1"/>
  <c r="AY2209" i="1" s="1"/>
  <c r="AY2241" i="1" s="1"/>
  <c r="AY2257" i="1" s="1"/>
  <c r="AY2305" i="1" s="1"/>
  <c r="AY2321" i="1" s="1"/>
  <c r="AY2337" i="1" s="1"/>
  <c r="AY2417" i="1" s="1"/>
  <c r="AY2433" i="1" s="1"/>
  <c r="AY2449" i="1" s="1"/>
  <c r="AY2465" i="1" s="1"/>
  <c r="AY2481" i="1" s="1"/>
  <c r="AY2545" i="1" s="1"/>
  <c r="AY2577" i="1" s="1"/>
  <c r="AY2593" i="1" s="1"/>
  <c r="AY2657" i="1" s="1"/>
  <c r="AY2673" i="1" s="1"/>
  <c r="AY2689" i="1" s="1"/>
  <c r="AY2705" i="1" s="1"/>
  <c r="AY1602" i="1" s="1"/>
  <c r="AY1698" i="1" s="1"/>
  <c r="AY1746" i="1" s="1"/>
  <c r="AY1762" i="1" s="1"/>
  <c r="AY1778" i="1" s="1"/>
  <c r="AY1794" i="1" s="1"/>
  <c r="AY1810" i="1" s="1"/>
  <c r="AY1826" i="1" s="1"/>
  <c r="AY1842" i="1" s="1"/>
  <c r="AY1858" i="1" s="1"/>
  <c r="AY1874" i="1" s="1"/>
  <c r="AY1890" i="1" s="1"/>
  <c r="AY1922" i="1" s="1"/>
  <c r="AY1938" i="1" s="1"/>
  <c r="AY1954" i="1" s="1"/>
  <c r="AY1986" i="1" s="1"/>
  <c r="AY2002" i="1" s="1"/>
  <c r="AY2018" i="1" s="1"/>
  <c r="AY2034" i="1" s="1"/>
  <c r="AY2050" i="1" s="1"/>
  <c r="AY2082" i="1" s="1"/>
  <c r="AY2146" i="1" s="1"/>
  <c r="AY2178" i="1" s="1"/>
  <c r="AY2194" i="1" s="1"/>
  <c r="AY2258" i="1" s="1"/>
  <c r="AY2274" i="1" s="1"/>
  <c r="AY2290" i="1" s="1"/>
  <c r="AY2322" i="1" s="1"/>
  <c r="AY2338" i="1" s="1"/>
  <c r="AY2370" i="1" s="1"/>
  <c r="AY2386" i="1" s="1"/>
  <c r="AY2402" i="1" s="1"/>
  <c r="AY2434" i="1" s="1"/>
  <c r="AY2530" i="1" s="1"/>
  <c r="AY2562" i="1" s="1"/>
  <c r="AY2578" i="1" s="1"/>
  <c r="AY2594" i="1" s="1"/>
  <c r="AY2626" i="1" s="1"/>
  <c r="AY2658" i="1" s="1"/>
  <c r="AY2674" i="1" s="1"/>
  <c r="AJ961" i="1"/>
  <c r="AJ1796" i="1"/>
  <c r="AJ398" i="1"/>
  <c r="AJ511" i="1"/>
  <c r="AJ542" i="1"/>
  <c r="AJ1854" i="1"/>
  <c r="AJ2422" i="1"/>
  <c r="AJ2452" i="1"/>
  <c r="AJ2622" i="1"/>
  <c r="AJ212" i="1"/>
  <c r="AJ256" i="1"/>
  <c r="AJ329" i="1"/>
  <c r="AJ353" i="1"/>
  <c r="AJ425" i="1"/>
  <c r="AJ689" i="1"/>
  <c r="AJ1364" i="1"/>
  <c r="AJ1779" i="1"/>
  <c r="AJ1835" i="1"/>
  <c r="AJ1856" i="1"/>
  <c r="AJ1885" i="1"/>
  <c r="AJ1906" i="1"/>
  <c r="AJ2304" i="1"/>
  <c r="AJ13" i="1"/>
  <c r="AJ36" i="1"/>
  <c r="AJ58" i="1"/>
  <c r="AJ80" i="1"/>
  <c r="AJ450" i="1"/>
  <c r="AJ1072" i="1"/>
  <c r="AJ1230" i="1"/>
  <c r="AJ1283" i="1"/>
  <c r="AJ1335" i="1"/>
  <c r="AJ1366" i="1"/>
  <c r="AJ2305" i="1"/>
  <c r="AJ2455" i="1"/>
  <c r="AJ122" i="1"/>
  <c r="AJ60" i="1"/>
  <c r="AJ81" i="1"/>
  <c r="AJ103" i="1"/>
  <c r="AJ191" i="1"/>
  <c r="AJ259" i="1"/>
  <c r="AJ553" i="1"/>
  <c r="AJ1231" i="1"/>
  <c r="AJ1336" i="1"/>
  <c r="AJ1367" i="1"/>
  <c r="AJ1512" i="1"/>
  <c r="AJ1703" i="1"/>
  <c r="AJ1858" i="1"/>
  <c r="AJ2101" i="1"/>
  <c r="AJ233" i="1"/>
  <c r="AJ37" i="1"/>
  <c r="AJ1631" i="1"/>
  <c r="AJ2004" i="1"/>
  <c r="AJ2200" i="1"/>
  <c r="AJ62" i="1"/>
  <c r="AJ217" i="1"/>
  <c r="AJ431" i="1"/>
  <c r="AJ557" i="1"/>
  <c r="AJ944" i="1"/>
  <c r="AJ1374" i="1"/>
  <c r="AJ1483" i="1"/>
  <c r="AJ1513" i="1"/>
  <c r="AJ1635" i="1"/>
  <c r="AJ1706" i="1"/>
  <c r="AJ1838" i="1"/>
  <c r="AJ1962" i="1"/>
  <c r="AJ2005" i="1"/>
  <c r="AJ2027" i="1"/>
  <c r="AJ2102" i="1"/>
  <c r="AJ2230" i="1"/>
  <c r="AJ2370" i="1"/>
  <c r="AJ2394" i="1"/>
  <c r="AJ2457" i="1"/>
  <c r="AJ2516" i="1"/>
  <c r="AJ2550" i="1"/>
  <c r="AJ2630" i="1"/>
  <c r="AJ1755" i="1"/>
  <c r="AJ2396" i="1"/>
  <c r="AJ2605" i="1"/>
  <c r="AJ87" i="1"/>
  <c r="AJ107" i="1"/>
  <c r="AJ194" i="1"/>
  <c r="AJ219" i="1"/>
  <c r="AJ289" i="1"/>
  <c r="AJ336" i="1"/>
  <c r="AJ457" i="1"/>
  <c r="AJ948" i="1"/>
  <c r="AJ1377" i="1"/>
  <c r="AJ1712" i="1"/>
  <c r="AJ1756" i="1"/>
  <c r="AJ1787" i="1"/>
  <c r="AJ1842" i="1"/>
  <c r="AJ1865" i="1"/>
  <c r="AJ1966" i="1"/>
  <c r="AJ2030" i="1"/>
  <c r="AJ2205" i="1"/>
  <c r="AJ2232" i="1"/>
  <c r="AJ2372" i="1"/>
  <c r="AJ2397" i="1"/>
  <c r="AJ2519" i="1"/>
  <c r="AJ2554" i="1"/>
  <c r="AJ2578" i="1"/>
  <c r="AJ1938" i="1"/>
  <c r="AJ2338" i="1"/>
  <c r="AJ88" i="1"/>
  <c r="AJ195" i="1"/>
  <c r="AJ290" i="1"/>
  <c r="AJ315" i="1"/>
  <c r="AJ338" i="1"/>
  <c r="AJ361" i="1"/>
  <c r="AJ563" i="1"/>
  <c r="AJ606" i="1"/>
  <c r="AJ656" i="1"/>
  <c r="AJ722" i="1"/>
  <c r="AJ1086" i="1"/>
  <c r="AJ1488" i="1"/>
  <c r="AJ1577" i="1"/>
  <c r="AJ1760" i="1"/>
  <c r="AJ1788" i="1"/>
  <c r="AJ1967" i="1"/>
  <c r="AJ1989" i="1"/>
  <c r="AJ2032" i="1"/>
  <c r="AJ2105" i="1"/>
  <c r="AJ2150" i="1"/>
  <c r="AJ2207" i="1"/>
  <c r="AJ2234" i="1"/>
  <c r="AJ2373" i="1"/>
  <c r="AJ2522" i="1"/>
  <c r="AJ2555" i="1"/>
  <c r="AJ2704" i="1"/>
  <c r="AJ1894" i="1"/>
  <c r="AJ1916" i="1"/>
  <c r="AJ89" i="1"/>
  <c r="AJ109" i="1"/>
  <c r="AJ197" i="1"/>
  <c r="AJ292" i="1"/>
  <c r="AJ316" i="1"/>
  <c r="AJ340" i="1"/>
  <c r="AJ362" i="1"/>
  <c r="AJ410" i="1"/>
  <c r="AJ438" i="1"/>
  <c r="AJ564" i="1"/>
  <c r="AJ607" i="1"/>
  <c r="AJ658" i="1"/>
  <c r="AJ726" i="1"/>
  <c r="AJ955" i="1"/>
  <c r="AJ996" i="1"/>
  <c r="AJ1090" i="1"/>
  <c r="AJ1253" i="1"/>
  <c r="AJ1492" i="1"/>
  <c r="AJ1641" i="1"/>
  <c r="AJ1789" i="1"/>
  <c r="AJ1844" i="1"/>
  <c r="AJ1942" i="1"/>
  <c r="AJ1969" i="1"/>
  <c r="AJ1990" i="1"/>
  <c r="AJ2034" i="1"/>
  <c r="AJ2106" i="1"/>
  <c r="AJ2151" i="1"/>
  <c r="AJ2208" i="1"/>
  <c r="AJ2343" i="1"/>
  <c r="AJ2399" i="1"/>
  <c r="AJ2461" i="1"/>
  <c r="AJ2491" i="1"/>
  <c r="AJ2523" i="1"/>
  <c r="AJ2581" i="1"/>
  <c r="AJ2705" i="1"/>
  <c r="AJ1819" i="1"/>
  <c r="AJ2663" i="1"/>
  <c r="AJ2584" i="1"/>
  <c r="AJ2426" i="1"/>
  <c r="AJ2072" i="1"/>
  <c r="AJ143" i="1"/>
  <c r="AJ332" i="1"/>
  <c r="AJ691" i="1"/>
  <c r="AJ2573" i="1"/>
  <c r="AJ2627" i="1"/>
  <c r="AJ2654" i="1"/>
  <c r="AJ923" i="1"/>
  <c r="AJ16" i="1"/>
  <c r="AJ125" i="1"/>
  <c r="AJ145" i="1"/>
  <c r="AJ236" i="1"/>
  <c r="AJ481" i="1"/>
  <c r="AJ516" i="1"/>
  <c r="AJ757" i="1"/>
  <c r="AJ863" i="1"/>
  <c r="AJ905" i="1"/>
  <c r="AJ1140" i="1"/>
  <c r="AJ1666" i="1"/>
  <c r="AJ1887" i="1"/>
  <c r="AJ1932" i="1"/>
  <c r="AJ2481" i="1"/>
  <c r="AJ2601" i="1"/>
  <c r="AJ2766" i="1"/>
  <c r="AJ428" i="1"/>
  <c r="AJ1781" i="1"/>
  <c r="AJ2391" i="1"/>
  <c r="AJ2456" i="1"/>
  <c r="AJ2512" i="1"/>
  <c r="AJ2575" i="1"/>
  <c r="AJ2655" i="1"/>
  <c r="AJ126" i="1"/>
  <c r="AJ146" i="1"/>
  <c r="AJ168" i="1"/>
  <c r="AJ311" i="1"/>
  <c r="AJ652" i="1"/>
  <c r="AJ813" i="1"/>
  <c r="AJ1141" i="1"/>
  <c r="AJ1294" i="1"/>
  <c r="AJ1436" i="1"/>
  <c r="AJ1482" i="1"/>
  <c r="AJ1753" i="1"/>
  <c r="AJ1888" i="1"/>
  <c r="AJ1933" i="1"/>
  <c r="AJ2483" i="1"/>
  <c r="AJ2602" i="1"/>
  <c r="AJ2723" i="1"/>
  <c r="AJ2767" i="1"/>
  <c r="AJ105" i="1"/>
  <c r="AJ599" i="1"/>
  <c r="AJ704" i="1"/>
  <c r="AJ1576" i="1"/>
  <c r="AJ1257" i="1"/>
  <c r="AJ17" i="1"/>
  <c r="AJ127" i="1"/>
  <c r="AJ147" i="1"/>
  <c r="AJ170" i="1"/>
  <c r="AJ240" i="1"/>
  <c r="AJ380" i="1"/>
  <c r="AJ405" i="1"/>
  <c r="AJ518" i="1"/>
  <c r="AJ765" i="1"/>
  <c r="AJ814" i="1"/>
  <c r="AJ909" i="1"/>
  <c r="AJ988" i="1"/>
  <c r="AJ1078" i="1"/>
  <c r="AJ1154" i="1"/>
  <c r="AJ1240" i="1"/>
  <c r="AJ1537" i="1"/>
  <c r="AJ1601" i="1"/>
  <c r="AJ1668" i="1"/>
  <c r="AJ1754" i="1"/>
  <c r="AJ1813" i="1"/>
  <c r="AJ1862" i="1"/>
  <c r="AJ1890" i="1"/>
  <c r="AJ2053" i="1"/>
  <c r="AJ2075" i="1"/>
  <c r="AJ2122" i="1"/>
  <c r="AJ2176" i="1"/>
  <c r="AJ2257" i="1"/>
  <c r="AJ2309" i="1"/>
  <c r="AJ2433" i="1"/>
  <c r="AJ2484" i="1"/>
  <c r="AJ2604" i="1"/>
  <c r="AJ2746" i="1"/>
  <c r="AJ1578" i="1"/>
  <c r="AJ218" i="1"/>
  <c r="AJ264" i="1"/>
  <c r="AJ335" i="1"/>
  <c r="AJ456" i="1"/>
  <c r="AJ601" i="1"/>
  <c r="AJ654" i="1"/>
  <c r="AJ708" i="1"/>
  <c r="AJ946" i="1"/>
  <c r="AJ1242" i="1"/>
  <c r="AJ1376" i="1"/>
  <c r="AJ1485" i="1"/>
  <c r="AJ1786" i="1"/>
  <c r="AJ1841" i="1"/>
  <c r="AJ2148" i="1"/>
  <c r="AJ2202" i="1"/>
  <c r="AJ2231" i="1"/>
  <c r="AJ2371" i="1"/>
  <c r="AJ2458" i="1"/>
  <c r="AJ2518" i="1"/>
  <c r="AJ2552" i="1"/>
  <c r="AJ2631" i="1"/>
  <c r="AJ2657" i="1"/>
  <c r="AJ2725" i="1"/>
  <c r="AJ1612" i="1"/>
  <c r="AJ45" i="1"/>
  <c r="AJ1047" i="1"/>
  <c r="AJ407" i="1"/>
  <c r="AJ489" i="1"/>
  <c r="AJ522" i="1"/>
  <c r="AJ604" i="1"/>
  <c r="AJ714" i="1"/>
  <c r="AJ774" i="1"/>
  <c r="AJ818" i="1"/>
  <c r="AJ867" i="1"/>
  <c r="AJ1035" i="1"/>
  <c r="AJ1082" i="1"/>
  <c r="AJ1179" i="1"/>
  <c r="AJ1302" i="1"/>
  <c r="AJ1538" i="1"/>
  <c r="AJ1575" i="1"/>
  <c r="AJ1602" i="1"/>
  <c r="AJ1674" i="1"/>
  <c r="AJ1814" i="1"/>
  <c r="AJ1891" i="1"/>
  <c r="AJ1913" i="1"/>
  <c r="AJ2009" i="1"/>
  <c r="AJ2055" i="1"/>
  <c r="AJ2077" i="1"/>
  <c r="AJ2124" i="1"/>
  <c r="AJ2178" i="1"/>
  <c r="AJ2434" i="1"/>
  <c r="AJ2747" i="1"/>
  <c r="AJ2770" i="1"/>
  <c r="AJ1618" i="1"/>
  <c r="AJ365" i="1"/>
  <c r="AJ128" i="1"/>
  <c r="AJ313" i="1"/>
  <c r="AJ359" i="1"/>
  <c r="AJ434" i="1"/>
  <c r="AJ561" i="1"/>
  <c r="AJ992" i="1"/>
  <c r="AJ1637" i="1"/>
  <c r="AJ1986" i="1"/>
  <c r="AJ2104" i="1"/>
  <c r="AJ2149" i="1"/>
  <c r="AJ2488" i="1"/>
  <c r="AJ2658" i="1"/>
  <c r="AJ2703" i="1"/>
  <c r="AJ2726" i="1"/>
  <c r="AJ1790" i="1"/>
  <c r="AJ388" i="1"/>
  <c r="AJ174" i="1"/>
  <c r="AJ66" i="1"/>
  <c r="AJ129" i="1"/>
  <c r="AJ149" i="1"/>
  <c r="AJ176" i="1"/>
  <c r="AJ242" i="1"/>
  <c r="AJ267" i="1"/>
  <c r="AJ314" i="1"/>
  <c r="AJ383" i="1"/>
  <c r="AJ408" i="1"/>
  <c r="AJ524" i="1"/>
  <c r="AJ872" i="1"/>
  <c r="AJ916" i="1"/>
  <c r="AJ1036" i="1"/>
  <c r="AJ1083" i="1"/>
  <c r="AJ1182" i="1"/>
  <c r="AJ1304" i="1"/>
  <c r="AJ1341" i="1"/>
  <c r="AJ1394" i="1"/>
  <c r="AJ1440" i="1"/>
  <c r="AJ1539" i="1"/>
  <c r="AJ1604" i="1"/>
  <c r="AJ1675" i="1"/>
  <c r="AJ1720" i="1"/>
  <c r="AJ1816" i="1"/>
  <c r="AJ1866" i="1"/>
  <c r="AJ1892" i="1"/>
  <c r="AJ1914" i="1"/>
  <c r="AJ2010" i="1"/>
  <c r="AJ2056" i="1"/>
  <c r="AJ2078" i="1"/>
  <c r="AJ2125" i="1"/>
  <c r="AJ2179" i="1"/>
  <c r="AJ2259" i="1"/>
  <c r="AJ2284" i="1"/>
  <c r="AJ2313" i="1"/>
  <c r="AJ2435" i="1"/>
  <c r="AJ2607" i="1"/>
  <c r="AJ2748" i="1"/>
  <c r="AJ2774" i="1"/>
  <c r="AJ1830" i="1"/>
  <c r="AJ69" i="1"/>
  <c r="AJ65" i="1"/>
  <c r="AJ241" i="1"/>
  <c r="AJ220" i="1"/>
  <c r="AJ409" i="1"/>
  <c r="AJ437" i="1"/>
  <c r="AJ459" i="1"/>
  <c r="AJ951" i="1"/>
  <c r="AJ993" i="1"/>
  <c r="AJ1248" i="1"/>
  <c r="AJ1442" i="1"/>
  <c r="AJ1516" i="1"/>
  <c r="AJ1640" i="1"/>
  <c r="AJ1843" i="1"/>
  <c r="AJ1939" i="1"/>
  <c r="AJ2398" i="1"/>
  <c r="AJ2460" i="1"/>
  <c r="AJ2489" i="1"/>
  <c r="AJ2633" i="1"/>
  <c r="AJ2659" i="1"/>
  <c r="AJ2727" i="1"/>
  <c r="AJ24" i="1"/>
  <c r="AJ381" i="1"/>
  <c r="AJ21" i="1"/>
  <c r="AJ67" i="1"/>
  <c r="AJ130" i="1"/>
  <c r="AJ151" i="1"/>
  <c r="AJ178" i="1"/>
  <c r="AJ243" i="1"/>
  <c r="AJ268" i="1"/>
  <c r="AJ495" i="1"/>
  <c r="AJ525" i="1"/>
  <c r="AJ776" i="1"/>
  <c r="AJ835" i="1"/>
  <c r="AJ878" i="1"/>
  <c r="AJ918" i="1"/>
  <c r="AJ1189" i="1"/>
  <c r="AJ1306" i="1"/>
  <c r="AJ1343" i="1"/>
  <c r="AJ1396" i="1"/>
  <c r="AJ1541" i="1"/>
  <c r="AJ1605" i="1"/>
  <c r="AJ1677" i="1"/>
  <c r="AJ1722" i="1"/>
  <c r="AJ1818" i="1"/>
  <c r="AJ1868" i="1"/>
  <c r="AJ2012" i="1"/>
  <c r="AJ2058" i="1"/>
  <c r="AJ2081" i="1"/>
  <c r="AJ2126" i="1"/>
  <c r="AJ2180" i="1"/>
  <c r="AJ2264" i="1"/>
  <c r="AJ2285" i="1"/>
  <c r="AJ2314" i="1"/>
  <c r="AJ2436" i="1"/>
  <c r="AJ2608" i="1"/>
  <c r="AJ2660" i="1"/>
  <c r="AJ2728" i="1"/>
  <c r="AJ2749" i="1"/>
  <c r="AJ2775" i="1"/>
  <c r="AJ64" i="1"/>
  <c r="AJ288" i="1"/>
  <c r="AJ20" i="1"/>
  <c r="AJ461" i="1"/>
  <c r="AJ1517" i="1"/>
  <c r="AJ1762" i="1"/>
  <c r="AJ1895" i="1"/>
  <c r="AJ2375" i="1"/>
  <c r="AJ2556" i="1"/>
  <c r="AJ2636" i="1"/>
  <c r="AJ86" i="1"/>
  <c r="AJ266" i="1"/>
  <c r="AJ42" i="1"/>
  <c r="AJ44" i="1"/>
  <c r="AJ68" i="1"/>
  <c r="AJ131" i="1"/>
  <c r="AJ152" i="1"/>
  <c r="AJ179" i="1"/>
  <c r="AJ244" i="1"/>
  <c r="AJ269" i="1"/>
  <c r="AJ386" i="1"/>
  <c r="AJ497" i="1"/>
  <c r="AJ527" i="1"/>
  <c r="AJ777" i="1"/>
  <c r="AJ836" i="1"/>
  <c r="AJ882" i="1"/>
  <c r="AJ921" i="1"/>
  <c r="AJ1042" i="1"/>
  <c r="AJ1190" i="1"/>
  <c r="AJ1308" i="1"/>
  <c r="AJ1344" i="1"/>
  <c r="AJ1397" i="1"/>
  <c r="AJ1542" i="1"/>
  <c r="AJ1581" i="1"/>
  <c r="AJ1606" i="1"/>
  <c r="AJ1685" i="1"/>
  <c r="AJ1726" i="1"/>
  <c r="AJ1870" i="1"/>
  <c r="AJ2013" i="1"/>
  <c r="AJ2059" i="1"/>
  <c r="AJ2082" i="1"/>
  <c r="AJ2127" i="1"/>
  <c r="AJ2181" i="1"/>
  <c r="AJ2265" i="1"/>
  <c r="AJ2286" i="1"/>
  <c r="AJ2316" i="1"/>
  <c r="AJ2437" i="1"/>
  <c r="AJ2612" i="1"/>
  <c r="AJ2729" i="1"/>
  <c r="AJ2751" i="1"/>
  <c r="AJ2776" i="1"/>
  <c r="AJ148" i="1"/>
  <c r="AJ41" i="1"/>
  <c r="AJ108" i="1"/>
  <c r="AJ90" i="1"/>
  <c r="AJ199" i="1"/>
  <c r="AJ223" i="1"/>
  <c r="AJ295" i="1"/>
  <c r="AJ317" i="1"/>
  <c r="AJ342" i="1"/>
  <c r="AJ364" i="1"/>
  <c r="AJ412" i="1"/>
  <c r="AJ439" i="1"/>
  <c r="AJ463" i="1"/>
  <c r="AJ565" i="1"/>
  <c r="AJ608" i="1"/>
  <c r="AJ660" i="1"/>
  <c r="AJ731" i="1"/>
  <c r="AJ956" i="1"/>
  <c r="AJ997" i="1"/>
  <c r="AJ1091" i="1"/>
  <c r="AJ1256" i="1"/>
  <c r="AJ1449" i="1"/>
  <c r="AJ1494" i="1"/>
  <c r="AJ1518" i="1"/>
  <c r="AJ1643" i="1"/>
  <c r="AJ1763" i="1"/>
  <c r="AJ1821" i="1"/>
  <c r="AJ1845" i="1"/>
  <c r="AJ1896" i="1"/>
  <c r="AJ1918" i="1"/>
  <c r="AJ1971" i="1"/>
  <c r="AJ1991" i="1"/>
  <c r="AJ2107" i="1"/>
  <c r="AJ2156" i="1"/>
  <c r="AJ2209" i="1"/>
  <c r="AJ2237" i="1"/>
  <c r="AJ2345" i="1"/>
  <c r="AJ2378" i="1"/>
  <c r="AJ2402" i="1"/>
  <c r="AJ2464" i="1"/>
  <c r="AJ2494" i="1"/>
  <c r="AJ2524" i="1"/>
  <c r="AJ2557" i="1"/>
  <c r="AJ2637" i="1"/>
  <c r="AJ2664" i="1"/>
  <c r="AJ2707" i="1"/>
  <c r="AJ2446" i="1"/>
  <c r="AJ2307" i="1"/>
  <c r="AJ2331" i="1"/>
  <c r="AJ2428" i="1"/>
  <c r="AJ2722" i="1"/>
  <c r="AJ1935" i="1"/>
  <c r="AJ2008" i="1"/>
  <c r="AJ2769" i="1"/>
  <c r="AJ1353" i="1"/>
  <c r="AJ1925" i="1"/>
  <c r="AJ1953" i="1"/>
  <c r="AJ2042" i="1"/>
  <c r="AJ2068" i="1"/>
  <c r="AJ2092" i="1"/>
  <c r="AJ2113" i="1"/>
  <c r="AJ2162" i="1"/>
  <c r="AJ2193" i="1"/>
  <c r="AJ2274" i="1"/>
  <c r="AJ2297" i="1"/>
  <c r="AJ2325" i="1"/>
  <c r="AJ2421" i="1"/>
  <c r="AJ2451" i="1"/>
  <c r="AJ2453" i="1"/>
  <c r="AJ2595" i="1"/>
  <c r="AJ2719" i="1"/>
  <c r="AJ2741" i="1"/>
  <c r="AJ2764" i="1"/>
  <c r="AJ1527" i="1"/>
  <c r="AJ1553" i="1"/>
  <c r="AJ1589" i="1"/>
  <c r="AJ1651" i="1"/>
  <c r="AJ1694" i="1"/>
  <c r="AJ1745" i="1"/>
  <c r="AJ1798" i="1"/>
  <c r="AJ1852" i="1"/>
  <c r="AJ1877" i="1"/>
  <c r="AJ1924" i="1"/>
  <c r="AJ1952" i="1"/>
  <c r="AJ2041" i="1"/>
  <c r="AJ2067" i="1"/>
  <c r="AJ2091" i="1"/>
  <c r="AJ2112" i="1"/>
  <c r="AJ2192" i="1"/>
  <c r="AJ2270" i="1"/>
  <c r="AJ2294" i="1"/>
  <c r="AJ2324" i="1"/>
  <c r="AJ2417" i="1"/>
  <c r="AJ2449" i="1"/>
  <c r="AJ2757" i="1"/>
  <c r="AJ2477" i="1"/>
  <c r="AJ2505" i="1"/>
  <c r="AJ2542" i="1"/>
  <c r="AJ2571" i="1"/>
  <c r="AJ1245" i="1"/>
  <c r="AJ1439" i="1"/>
  <c r="AJ1881" i="1"/>
  <c r="AJ2593" i="1"/>
  <c r="AJ2619" i="1"/>
  <c r="AJ2717" i="1"/>
  <c r="AJ2760" i="1"/>
  <c r="AJ2043" i="1"/>
  <c r="AJ2069" i="1"/>
  <c r="AJ2093" i="1"/>
  <c r="AJ2115" i="1"/>
  <c r="AJ2164" i="1"/>
  <c r="AJ2194" i="1"/>
  <c r="AJ2275" i="1"/>
  <c r="AJ2326" i="1"/>
  <c r="AJ2762" i="1"/>
  <c r="AJ2743" i="1"/>
  <c r="AJ1301" i="1"/>
  <c r="AJ1339" i="1"/>
  <c r="AJ2282" i="1"/>
  <c r="AJ2335" i="1"/>
  <c r="AJ2395" i="1"/>
  <c r="AJ23" i="1"/>
  <c r="AJ91" i="1"/>
  <c r="AJ132" i="1"/>
  <c r="AJ180" i="1"/>
  <c r="AJ246" i="1"/>
  <c r="AJ270" i="1"/>
  <c r="AJ498" i="1"/>
  <c r="AJ72" i="1"/>
  <c r="AJ227" i="1"/>
  <c r="AJ320" i="1"/>
  <c r="AJ344" i="1"/>
  <c r="AJ418" i="1"/>
  <c r="AJ567" i="1"/>
  <c r="AJ780" i="1"/>
  <c r="AJ1000" i="1"/>
  <c r="AJ889" i="1"/>
  <c r="AJ925" i="1"/>
  <c r="AJ124" i="1"/>
  <c r="AJ144" i="1"/>
  <c r="AJ166" i="1"/>
  <c r="AJ235" i="1"/>
  <c r="AJ283" i="1"/>
  <c r="AJ307" i="1"/>
  <c r="AJ376" i="1"/>
  <c r="AJ401" i="1"/>
  <c r="AJ480" i="1"/>
  <c r="AJ515" i="1"/>
  <c r="AJ549" i="1"/>
  <c r="AJ592" i="1"/>
  <c r="AJ861" i="1"/>
  <c r="AJ899" i="1"/>
  <c r="AJ934" i="1"/>
  <c r="AJ975" i="1"/>
  <c r="AJ1218" i="1"/>
  <c r="AJ1274" i="1"/>
  <c r="AJ1327" i="1"/>
  <c r="AJ1426" i="1"/>
  <c r="AJ2623" i="1"/>
  <c r="AJ2651" i="1"/>
  <c r="AJ2045" i="1"/>
  <c r="AJ2095" i="1"/>
  <c r="AJ2117" i="1"/>
  <c r="AJ2170" i="1"/>
  <c r="AJ2197" i="1"/>
  <c r="AJ2278" i="1"/>
  <c r="AJ2329" i="1"/>
  <c r="AJ2427" i="1"/>
  <c r="AJ2454" i="1"/>
  <c r="AJ2480" i="1"/>
  <c r="AJ2600" i="1"/>
  <c r="AJ2721" i="1"/>
  <c r="AJ2742" i="1"/>
  <c r="AJ2765" i="1"/>
  <c r="AJ222" i="1"/>
  <c r="AJ1012" i="1"/>
  <c r="AJ2040" i="1"/>
  <c r="AJ2064" i="1"/>
  <c r="AJ2087" i="1"/>
  <c r="AJ2111" i="1"/>
  <c r="AJ2191" i="1"/>
  <c r="AJ2269" i="1"/>
  <c r="AJ2293" i="1"/>
  <c r="AJ2323" i="1"/>
  <c r="AJ2733" i="1"/>
  <c r="AJ2755" i="1"/>
  <c r="AJ1853" i="1"/>
  <c r="AJ1931" i="1"/>
  <c r="AJ2732" i="1"/>
  <c r="AJ102" i="1"/>
  <c r="AJ528" i="1"/>
  <c r="AJ49" i="1"/>
  <c r="AJ113" i="1"/>
  <c r="AJ156" i="1"/>
  <c r="AJ442" i="1"/>
  <c r="AJ469" i="1"/>
  <c r="AJ2473" i="1"/>
  <c r="AJ2501" i="1"/>
  <c r="AJ2534" i="1"/>
  <c r="AJ1528" i="1"/>
  <c r="AJ1555" i="1"/>
  <c r="AJ1590" i="1"/>
  <c r="AJ1619" i="1"/>
  <c r="AJ1652" i="1"/>
  <c r="AJ1697" i="1"/>
  <c r="AJ1746" i="1"/>
  <c r="AJ1800" i="1"/>
  <c r="AJ760" i="1"/>
  <c r="AJ943" i="1"/>
  <c r="AJ1070" i="1"/>
  <c r="AJ1470" i="1"/>
  <c r="AJ2322" i="1"/>
  <c r="AJ2673" i="1"/>
  <c r="AJ161" i="1"/>
  <c r="AJ971" i="1"/>
  <c r="AJ1507" i="1"/>
  <c r="AJ18" i="1"/>
  <c r="AJ984" i="1"/>
  <c r="AJ1534" i="1"/>
  <c r="AJ1561" i="1"/>
  <c r="AJ1596" i="1"/>
  <c r="AJ1630" i="1"/>
  <c r="AJ1752" i="1"/>
  <c r="AJ1810" i="1"/>
  <c r="AJ2003" i="1"/>
  <c r="AJ2050" i="1"/>
  <c r="AJ2073" i="1"/>
  <c r="AJ2118" i="1"/>
  <c r="AJ2172" i="1"/>
  <c r="AJ2199" i="1"/>
  <c r="AJ2279" i="1"/>
  <c r="AJ356" i="1"/>
  <c r="AJ2548" i="1"/>
  <c r="AJ2628" i="1"/>
  <c r="AJ453" i="1"/>
  <c r="AJ261" i="1"/>
  <c r="AJ433" i="1"/>
  <c r="AJ85" i="1"/>
  <c r="AJ106" i="1"/>
  <c r="AJ193" i="1"/>
  <c r="AJ192" i="1"/>
  <c r="AJ334" i="1"/>
  <c r="AJ357" i="1"/>
  <c r="AJ2632" i="1"/>
  <c r="AJ92" i="1"/>
  <c r="AJ133" i="1"/>
  <c r="AJ181" i="1"/>
  <c r="AJ203" i="1"/>
  <c r="AJ247" i="1"/>
  <c r="AJ271" i="1"/>
  <c r="AJ366" i="1"/>
  <c r="AJ391" i="1"/>
  <c r="AJ499" i="1"/>
  <c r="AJ530" i="1"/>
  <c r="AJ610" i="1"/>
  <c r="AJ1943" i="1"/>
  <c r="AJ2035" i="1"/>
  <c r="AJ1548" i="1"/>
  <c r="AJ1583" i="1"/>
  <c r="AJ1609" i="1"/>
  <c r="AJ1687" i="1"/>
  <c r="AJ1792" i="1"/>
  <c r="AJ1847" i="1"/>
  <c r="AJ1872" i="1"/>
  <c r="AJ1920" i="1"/>
  <c r="AJ1947" i="1"/>
  <c r="AJ2015" i="1"/>
  <c r="AJ2037" i="1"/>
  <c r="AJ2062" i="1"/>
  <c r="AJ2084" i="1"/>
  <c r="AJ2109" i="1"/>
  <c r="AJ2131" i="1"/>
  <c r="AJ2189" i="1"/>
  <c r="AJ2267" i="1"/>
  <c r="AJ2731" i="1"/>
  <c r="AJ2753" i="1"/>
  <c r="AJ2802" i="1"/>
  <c r="AJ33" i="1"/>
  <c r="AJ303" i="1"/>
  <c r="AJ1208" i="1"/>
  <c r="AJ1269" i="1"/>
  <c r="AJ1551" i="1"/>
  <c r="AJ1585" i="1"/>
  <c r="AJ1688" i="1"/>
  <c r="AJ1922" i="1"/>
  <c r="AJ1948" i="1"/>
  <c r="AJ2016" i="1"/>
  <c r="AJ2038" i="1"/>
  <c r="AJ2063" i="1"/>
  <c r="AJ2086" i="1"/>
  <c r="AJ2110" i="1"/>
  <c r="AJ2190" i="1"/>
  <c r="AJ2268" i="1"/>
  <c r="AJ2290" i="1"/>
  <c r="AJ2445" i="1"/>
  <c r="AJ2588" i="1"/>
  <c r="AJ2754" i="1"/>
  <c r="AJ278" i="1"/>
  <c r="AJ34" i="1"/>
  <c r="AJ304" i="1"/>
  <c r="AJ893" i="1"/>
  <c r="AJ120" i="1"/>
  <c r="AJ232" i="1"/>
  <c r="AJ397" i="1"/>
  <c r="AJ507" i="1"/>
  <c r="AJ163" i="1"/>
  <c r="AJ279" i="1"/>
  <c r="AJ374" i="1"/>
  <c r="AJ476" i="1"/>
  <c r="AJ685" i="1"/>
  <c r="AJ850" i="1"/>
  <c r="AJ140" i="1"/>
  <c r="AJ372" i="1"/>
  <c r="AJ475" i="1"/>
  <c r="AJ77" i="1"/>
  <c r="AJ141" i="1"/>
  <c r="AJ585" i="1"/>
  <c r="AJ932" i="1"/>
  <c r="AJ190" i="1"/>
  <c r="AJ214" i="1"/>
  <c r="AJ258" i="1"/>
  <c r="AJ354" i="1"/>
  <c r="AJ426" i="1"/>
  <c r="AJ632" i="1"/>
  <c r="AJ756" i="1"/>
  <c r="AJ807" i="1"/>
  <c r="AJ1020" i="1"/>
  <c r="AJ1064" i="1"/>
  <c r="AJ1462" i="1"/>
  <c r="AJ1505" i="1"/>
  <c r="AJ1776" i="1"/>
  <c r="AJ1828" i="1"/>
  <c r="AJ1902" i="1"/>
  <c r="AJ1978" i="1"/>
  <c r="AJ1997" i="1"/>
  <c r="AJ2019" i="1"/>
  <c r="AJ2135" i="1"/>
  <c r="AJ2216" i="1"/>
  <c r="AJ2244" i="1"/>
  <c r="AJ2357" i="1"/>
  <c r="AJ2386" i="1"/>
  <c r="AJ2474" i="1"/>
  <c r="AJ2503" i="1"/>
  <c r="AJ2535" i="1"/>
  <c r="AJ2568" i="1"/>
  <c r="AJ2649" i="1"/>
  <c r="AJ2736" i="1"/>
  <c r="AJ215" i="1"/>
  <c r="AJ333" i="1"/>
  <c r="AJ355" i="1"/>
  <c r="AJ451" i="1"/>
  <c r="AJ650" i="1"/>
  <c r="AJ696" i="1"/>
  <c r="AJ811" i="1"/>
  <c r="AJ940" i="1"/>
  <c r="AJ1025" i="1"/>
  <c r="AJ1069" i="1"/>
  <c r="AJ1468" i="1"/>
  <c r="AJ1506" i="1"/>
  <c r="AJ1777" i="1"/>
  <c r="AJ1829" i="1"/>
  <c r="AJ2679" i="1"/>
  <c r="AJ1531" i="1"/>
  <c r="AJ1557" i="1"/>
  <c r="AJ1593" i="1"/>
  <c r="AJ1628" i="1"/>
  <c r="AJ1656" i="1"/>
  <c r="AJ1750" i="1"/>
  <c r="AJ1805" i="1"/>
  <c r="AJ1929" i="1"/>
  <c r="AJ2044" i="1"/>
  <c r="AJ2070" i="1"/>
  <c r="AJ2094" i="1"/>
  <c r="AJ2116" i="1"/>
  <c r="AJ2166" i="1"/>
  <c r="AJ2196" i="1"/>
  <c r="AJ2277" i="1"/>
  <c r="AJ2328" i="1"/>
  <c r="AJ1510" i="1"/>
  <c r="AJ2507" i="1"/>
  <c r="AJ1629" i="1"/>
  <c r="AJ1658" i="1"/>
  <c r="AJ1751" i="1"/>
  <c r="AJ1807" i="1"/>
  <c r="AJ1435" i="1"/>
  <c r="AJ1481" i="1"/>
  <c r="AJ775" i="1"/>
  <c r="AJ828" i="1"/>
  <c r="AJ384" i="1"/>
  <c r="AJ1667" i="1"/>
  <c r="AJ1812" i="1"/>
  <c r="AJ1861" i="1"/>
  <c r="AJ2051" i="1"/>
  <c r="AJ2074" i="1"/>
  <c r="AJ2121" i="1"/>
  <c r="AJ2174" i="1"/>
  <c r="AJ2256" i="1"/>
  <c r="AJ2281" i="1"/>
  <c r="AJ2308" i="1"/>
  <c r="AJ2333" i="1"/>
  <c r="AJ2432" i="1"/>
  <c r="AJ2745" i="1"/>
  <c r="AJ1437" i="1"/>
  <c r="AJ1572" i="1"/>
  <c r="AJ1911" i="1"/>
  <c r="AJ25" i="1"/>
  <c r="AJ46" i="1"/>
  <c r="AJ71" i="1"/>
  <c r="AJ111" i="1"/>
  <c r="AJ154" i="1"/>
  <c r="AJ225" i="1"/>
  <c r="AJ296" i="1"/>
  <c r="AJ318" i="1"/>
  <c r="AJ343" i="1"/>
  <c r="AJ417" i="1"/>
  <c r="AJ440" i="1"/>
  <c r="AJ465" i="1"/>
  <c r="AJ779" i="1"/>
  <c r="AJ1487" i="1"/>
  <c r="AJ1515" i="1"/>
  <c r="AJ2459" i="1"/>
  <c r="AJ663" i="1"/>
  <c r="AJ732" i="1"/>
  <c r="AJ840" i="1"/>
  <c r="AJ888" i="1"/>
  <c r="AJ1038" i="1"/>
  <c r="AJ53" i="1"/>
  <c r="AJ74" i="1"/>
  <c r="AJ95" i="1"/>
  <c r="AJ117" i="1"/>
  <c r="AJ207" i="1"/>
  <c r="AJ251" i="1"/>
  <c r="AJ323" i="1"/>
  <c r="AJ346" i="1"/>
  <c r="AJ421" i="1"/>
  <c r="AJ444" i="1"/>
  <c r="AJ473" i="1"/>
  <c r="AJ573" i="1"/>
  <c r="AJ786" i="1"/>
  <c r="AJ1093" i="1"/>
  <c r="AJ1199" i="1"/>
  <c r="AJ1312" i="1"/>
  <c r="AJ138" i="1"/>
  <c r="AJ159" i="1"/>
  <c r="AJ185" i="1"/>
  <c r="AJ231" i="1"/>
  <c r="AJ277" i="1"/>
  <c r="AJ301" i="1"/>
  <c r="AJ371" i="1"/>
  <c r="AJ396" i="1"/>
  <c r="AJ506" i="1"/>
  <c r="AJ539" i="1"/>
  <c r="AJ621" i="1"/>
  <c r="AJ675" i="1"/>
  <c r="AJ744" i="1"/>
  <c r="AJ848" i="1"/>
  <c r="AJ891" i="1"/>
  <c r="AJ930" i="1"/>
  <c r="AJ1846" i="1"/>
  <c r="AJ1871" i="1"/>
  <c r="AJ1946" i="1"/>
  <c r="AJ2014" i="1"/>
  <c r="AJ2036" i="1"/>
  <c r="AJ2060" i="1"/>
  <c r="AJ2083" i="1"/>
  <c r="AJ2129" i="1"/>
  <c r="AJ2184" i="1"/>
  <c r="AJ2266" i="1"/>
  <c r="AJ2287" i="1"/>
  <c r="AJ2320" i="1"/>
  <c r="AJ2440" i="1"/>
  <c r="AJ2585" i="1"/>
  <c r="AJ2613" i="1"/>
  <c r="AJ2730" i="1"/>
  <c r="AJ2752" i="1"/>
  <c r="AJ2782" i="1"/>
  <c r="AJ1736" i="1"/>
  <c r="AJ1771" i="1"/>
  <c r="AJ1825" i="1"/>
  <c r="AJ1899" i="1"/>
  <c r="AJ1974" i="1"/>
  <c r="AJ1995" i="1"/>
  <c r="AJ2133" i="1"/>
  <c r="AJ2159" i="1"/>
  <c r="AJ2213" i="1"/>
  <c r="AJ2241" i="1"/>
  <c r="AJ2355" i="1"/>
  <c r="AJ2384" i="1"/>
  <c r="AJ2412" i="1"/>
  <c r="AJ2472" i="1"/>
  <c r="AJ2500" i="1"/>
  <c r="AJ2533" i="1"/>
  <c r="AJ2562" i="1"/>
  <c r="AJ15" i="1"/>
  <c r="AJ101" i="1"/>
  <c r="AJ189" i="1"/>
  <c r="AJ449" i="1"/>
  <c r="AJ631" i="1"/>
  <c r="AJ753" i="1"/>
  <c r="AJ806" i="1"/>
  <c r="AJ1015" i="1"/>
  <c r="AJ1063" i="1"/>
  <c r="AJ1125" i="1"/>
  <c r="AJ1352" i="1"/>
  <c r="AJ1461" i="1"/>
  <c r="AJ1503" i="1"/>
  <c r="AJ1615" i="1"/>
  <c r="AJ1774" i="1"/>
  <c r="AJ1826" i="1"/>
  <c r="AJ1901" i="1"/>
  <c r="AJ2565" i="1"/>
  <c r="AJ2648" i="1"/>
  <c r="AJ2714" i="1"/>
  <c r="AJ10" i="1"/>
  <c r="AJ2591" i="1"/>
  <c r="AJ2618" i="1"/>
  <c r="AJ2675" i="1"/>
  <c r="AJ158" i="1"/>
  <c r="AJ1008" i="1"/>
  <c r="AJ2414" i="1"/>
  <c r="AJ186" i="1"/>
  <c r="AJ6" i="1"/>
  <c r="AJ167" i="1"/>
  <c r="AJ285" i="1"/>
  <c r="AJ310" i="1"/>
  <c r="AJ378" i="1"/>
  <c r="AJ403" i="1"/>
  <c r="AJ595" i="1"/>
  <c r="AJ862" i="1"/>
  <c r="AJ904" i="1"/>
  <c r="AJ979" i="1"/>
  <c r="AJ1135" i="1"/>
  <c r="AJ1220" i="1"/>
  <c r="AJ1277" i="1"/>
  <c r="AJ1332" i="1"/>
  <c r="AJ1429" i="1"/>
  <c r="AJ202" i="1"/>
  <c r="AJ1014" i="1"/>
  <c r="AJ2478" i="1"/>
  <c r="AJ1903" i="1"/>
  <c r="AJ1979" i="1"/>
  <c r="AJ1998" i="1"/>
  <c r="AJ2020" i="1"/>
  <c r="AJ2137" i="1"/>
  <c r="AJ2217" i="1"/>
  <c r="AJ2247" i="1"/>
  <c r="AJ2362" i="1"/>
  <c r="AJ2387" i="1"/>
  <c r="AJ2476" i="1"/>
  <c r="AJ2504" i="1"/>
  <c r="AJ2541" i="1"/>
  <c r="AJ2570" i="1"/>
  <c r="AJ2650" i="1"/>
  <c r="AJ2678" i="1"/>
  <c r="AJ2738" i="1"/>
  <c r="AJ204" i="1"/>
  <c r="AJ239" i="1"/>
  <c r="AJ286" i="1"/>
  <c r="AJ379" i="1"/>
  <c r="AJ404" i="1"/>
  <c r="AJ483" i="1"/>
  <c r="AJ517" i="1"/>
  <c r="AJ596" i="1"/>
  <c r="AJ980" i="1"/>
  <c r="AJ1138" i="1"/>
  <c r="AJ1225" i="1"/>
  <c r="AJ1279" i="1"/>
  <c r="AJ1333" i="1"/>
  <c r="AJ1361" i="1"/>
  <c r="AJ1430" i="1"/>
  <c r="AJ1530" i="1"/>
  <c r="AJ1556" i="1"/>
  <c r="AJ1591" i="1"/>
  <c r="AJ1624" i="1"/>
  <c r="AJ1654" i="1"/>
  <c r="AJ1698" i="1"/>
  <c r="AJ1747" i="1"/>
  <c r="AJ1802" i="1"/>
  <c r="AJ1883" i="1"/>
  <c r="AJ1954" i="1"/>
  <c r="AJ2594" i="1"/>
  <c r="AJ2718" i="1"/>
  <c r="AJ230" i="1"/>
  <c r="AJ1057" i="1"/>
  <c r="AJ26" i="1"/>
  <c r="AJ1778" i="1"/>
  <c r="AJ1855" i="1"/>
  <c r="AJ1904" i="1"/>
  <c r="AJ1980" i="1"/>
  <c r="AJ1999" i="1"/>
  <c r="AJ2023" i="1"/>
  <c r="AJ2138" i="1"/>
  <c r="AJ2218" i="1"/>
  <c r="AJ2250" i="1"/>
  <c r="AJ2301" i="1"/>
  <c r="AJ2363" i="1"/>
  <c r="AJ2388" i="1"/>
  <c r="AJ249" i="1"/>
  <c r="AJ1076" i="1"/>
  <c r="AJ1884" i="1"/>
  <c r="AJ287" i="1"/>
  <c r="AJ312" i="1"/>
  <c r="AJ487" i="1"/>
  <c r="AJ653" i="1"/>
  <c r="AJ864" i="1"/>
  <c r="AJ907" i="1"/>
  <c r="AJ1029" i="1"/>
  <c r="AJ1139" i="1"/>
  <c r="AJ1227" i="1"/>
  <c r="AJ1282" i="1"/>
  <c r="AJ1334" i="1"/>
  <c r="AJ1432" i="1"/>
  <c r="AJ1886" i="1"/>
  <c r="AJ1700" i="1"/>
  <c r="AJ1958" i="1"/>
  <c r="AJ1981" i="1"/>
  <c r="AJ2001" i="1"/>
  <c r="AJ2024" i="1"/>
  <c r="AJ2139" i="1"/>
  <c r="AJ2219" i="1"/>
  <c r="AJ2252" i="1"/>
  <c r="AJ2365" i="1"/>
  <c r="AJ2389" i="1"/>
  <c r="AJ2544" i="1"/>
  <c r="AJ2572" i="1"/>
  <c r="AJ2626" i="1"/>
  <c r="AJ2653" i="1"/>
  <c r="AJ2681" i="1"/>
  <c r="AJ1133" i="1"/>
  <c r="AJ39" i="1"/>
  <c r="AJ560" i="1"/>
  <c r="AJ865" i="1"/>
  <c r="AJ1031" i="1"/>
  <c r="AJ1433" i="1"/>
  <c r="AJ1477" i="1"/>
  <c r="AJ1532" i="1"/>
  <c r="AJ1559" i="1"/>
  <c r="AJ1594" i="1"/>
  <c r="AJ297" i="1"/>
  <c r="AJ1197" i="1"/>
  <c r="AJ1910" i="1"/>
  <c r="AJ2670" i="1"/>
  <c r="AJ19" i="1"/>
  <c r="AJ1073" i="1"/>
  <c r="AJ1511" i="1"/>
  <c r="AJ1702" i="1"/>
  <c r="AJ1780" i="1"/>
  <c r="AJ1836" i="1"/>
  <c r="AJ1857" i="1"/>
  <c r="AJ1907" i="1"/>
  <c r="AJ1959" i="1"/>
  <c r="AJ1982" i="1"/>
  <c r="AJ2025" i="1"/>
  <c r="AJ2145" i="1"/>
  <c r="AJ2220" i="1"/>
  <c r="AJ2253" i="1"/>
  <c r="AJ2367" i="1"/>
  <c r="AJ2390" i="1"/>
  <c r="AJ2510" i="1"/>
  <c r="AJ2545" i="1"/>
  <c r="AJ2687" i="1"/>
  <c r="AJ1234" i="1"/>
  <c r="AJ2677" i="1"/>
  <c r="AJ490" i="1"/>
  <c r="AJ655" i="1"/>
  <c r="AJ912" i="1"/>
  <c r="AJ1032" i="1"/>
  <c r="AJ1919" i="1"/>
  <c r="AJ2715" i="1"/>
  <c r="AJ1837" i="1"/>
  <c r="AJ1909" i="1"/>
  <c r="AJ1961" i="1"/>
  <c r="AJ1983" i="1"/>
  <c r="AJ2026" i="1"/>
  <c r="AJ2146" i="1"/>
  <c r="AJ2229" i="1"/>
  <c r="AJ2368" i="1"/>
  <c r="AJ2688" i="1"/>
  <c r="AJ1926" i="1"/>
  <c r="AJ2724" i="1"/>
  <c r="AJ40" i="1"/>
  <c r="AJ1033" i="1"/>
  <c r="AJ1535" i="1"/>
  <c r="AJ1564" i="1"/>
  <c r="AJ1598" i="1"/>
  <c r="AJ474" i="1"/>
  <c r="AJ1258" i="1"/>
  <c r="AJ1927" i="1"/>
  <c r="AJ1782" i="1"/>
  <c r="AJ1984" i="1"/>
  <c r="AJ2147" i="1"/>
  <c r="AJ2201" i="1"/>
  <c r="AJ2576" i="1"/>
  <c r="AJ2656" i="1"/>
  <c r="AJ2689" i="1"/>
  <c r="AJ550" i="1"/>
  <c r="AJ1287" i="1"/>
  <c r="AJ2734" i="1"/>
  <c r="AJ1326" i="1"/>
  <c r="AJ2739" i="1"/>
  <c r="AJ110" i="1"/>
  <c r="AJ1340" i="1"/>
  <c r="AJ1514" i="1"/>
  <c r="AJ1636" i="1"/>
  <c r="AJ1708" i="1"/>
  <c r="AJ1863" i="1"/>
  <c r="AJ1963" i="1"/>
  <c r="AJ1985" i="1"/>
  <c r="AJ2029" i="1"/>
  <c r="AJ2103" i="1"/>
  <c r="AJ2487" i="1"/>
  <c r="AJ2577" i="1"/>
  <c r="AJ2693" i="1"/>
  <c r="AJ566" i="1"/>
  <c r="AJ1338" i="1"/>
  <c r="AJ1956" i="1"/>
  <c r="AJ1936" i="1"/>
  <c r="AJ2258" i="1"/>
  <c r="AJ2283" i="1"/>
  <c r="AJ2312" i="1"/>
  <c r="AJ2337" i="1"/>
  <c r="AJ582" i="1"/>
  <c r="AJ1357" i="1"/>
  <c r="AJ2002" i="1"/>
  <c r="AJ605" i="1"/>
  <c r="AJ2339" i="1"/>
  <c r="AJ2580" i="1"/>
  <c r="AJ622" i="1"/>
  <c r="AJ2017" i="1"/>
  <c r="AJ93" i="1"/>
  <c r="AJ134" i="1"/>
  <c r="AJ183" i="1"/>
  <c r="AJ272" i="1"/>
  <c r="AJ298" i="1"/>
  <c r="AJ369" i="1"/>
  <c r="AJ394" i="1"/>
  <c r="AJ500" i="1"/>
  <c r="AJ531" i="1"/>
  <c r="AJ616" i="1"/>
  <c r="AJ667" i="1"/>
  <c r="AJ738" i="1"/>
  <c r="AJ844" i="1"/>
  <c r="AJ2" i="1"/>
  <c r="AL2" i="1" s="1"/>
  <c r="AJ1475" i="1"/>
  <c r="AJ73" i="1"/>
  <c r="AJ114" i="1"/>
  <c r="AJ157" i="1"/>
  <c r="AJ205" i="1"/>
  <c r="AJ228" i="1"/>
  <c r="AJ250" i="1"/>
  <c r="AJ321" i="1"/>
  <c r="AJ345" i="1"/>
  <c r="AJ419" i="1"/>
  <c r="AJ443" i="1"/>
  <c r="AJ471" i="1"/>
  <c r="AJ569" i="1"/>
  <c r="AJ783" i="1"/>
  <c r="AJ1445" i="1"/>
  <c r="AJ1917" i="1"/>
  <c r="AJ2236" i="1"/>
  <c r="AJ8" i="1"/>
  <c r="AJ2096" i="1"/>
  <c r="AJ135" i="1"/>
  <c r="AJ184" i="1"/>
  <c r="AJ273" i="1"/>
  <c r="AJ300" i="1"/>
  <c r="AJ370" i="1"/>
  <c r="AJ395" i="1"/>
  <c r="AJ505" i="1"/>
  <c r="AJ534" i="1"/>
  <c r="AJ618" i="1"/>
  <c r="AJ668" i="1"/>
  <c r="AJ743" i="1"/>
  <c r="AJ846" i="1"/>
  <c r="AJ890" i="1"/>
  <c r="AJ928" i="1"/>
  <c r="AJ963" i="1"/>
  <c r="AJ1004" i="1"/>
  <c r="AJ27" i="1"/>
  <c r="AJ702" i="1"/>
  <c r="AJ1524" i="1"/>
  <c r="AJ2108" i="1"/>
  <c r="AJ1347" i="1"/>
  <c r="AJ1405" i="1"/>
  <c r="AJ38" i="1"/>
  <c r="AJ2132" i="1"/>
  <c r="AJ966" i="1"/>
  <c r="AJ1056" i="1"/>
  <c r="AJ1547" i="1"/>
  <c r="AJ1582" i="1"/>
  <c r="AJ1608" i="1"/>
  <c r="AJ1686" i="1"/>
  <c r="AJ1733" i="1"/>
  <c r="AJ1791" i="1"/>
  <c r="AJ56" i="1"/>
  <c r="AJ715" i="1"/>
  <c r="AJ1649" i="1"/>
  <c r="AJ2161" i="1"/>
  <c r="AJ28" i="1"/>
  <c r="AJ54" i="1"/>
  <c r="AJ75" i="1"/>
  <c r="AJ98" i="1"/>
  <c r="AJ208" i="1"/>
  <c r="AJ252" i="1"/>
  <c r="AJ325" i="1"/>
  <c r="AJ348" i="1"/>
  <c r="AJ422" i="1"/>
  <c r="AJ446" i="1"/>
  <c r="AJ581" i="1"/>
  <c r="AJ789" i="1"/>
  <c r="AJ1009" i="1"/>
  <c r="AJ1096" i="1"/>
  <c r="AJ1316" i="1"/>
  <c r="AJ1348" i="1"/>
  <c r="AJ1416" i="1"/>
  <c r="AJ1450" i="1"/>
  <c r="AJ1497" i="1"/>
  <c r="AJ1519" i="1"/>
  <c r="AJ1645" i="1"/>
  <c r="AJ1766" i="1"/>
  <c r="AJ1822" i="1"/>
  <c r="AJ1897" i="1"/>
  <c r="AJ1972" i="1"/>
  <c r="AJ1992" i="1"/>
  <c r="AJ2157" i="1"/>
  <c r="AJ2211" i="1"/>
  <c r="AJ2239" i="1"/>
  <c r="AJ2346" i="1"/>
  <c r="AJ2382" i="1"/>
  <c r="AJ2404" i="1"/>
  <c r="AJ2465" i="1"/>
  <c r="AJ2495" i="1"/>
  <c r="AJ2526" i="1"/>
  <c r="AJ2558" i="1"/>
  <c r="AJ2644" i="1"/>
  <c r="AJ2667" i="1"/>
  <c r="AJ2709" i="1"/>
  <c r="AJ747" i="1"/>
  <c r="AJ1699" i="1"/>
  <c r="AJ12" i="1"/>
  <c r="AJ541" i="1"/>
  <c r="AJ677" i="1"/>
  <c r="AJ746" i="1"/>
  <c r="AJ849" i="1"/>
  <c r="AJ892" i="1"/>
  <c r="AJ931" i="1"/>
  <c r="AJ970" i="1"/>
  <c r="AJ1204" i="1"/>
  <c r="AJ1264" i="1"/>
  <c r="AJ2288" i="1"/>
  <c r="AJ2321" i="1"/>
  <c r="AJ2442" i="1"/>
  <c r="AJ2587" i="1"/>
  <c r="AJ2615" i="1"/>
  <c r="AJ76" i="1"/>
  <c r="AJ2254" i="1"/>
  <c r="AJ9" i="1"/>
  <c r="AJ55" i="1"/>
  <c r="AJ99" i="1"/>
  <c r="AJ187" i="1"/>
  <c r="AJ209" i="1"/>
  <c r="AJ253" i="1"/>
  <c r="AJ326" i="1"/>
  <c r="AJ349" i="1"/>
  <c r="AJ423" i="1"/>
  <c r="AJ447" i="1"/>
  <c r="AJ625" i="1"/>
  <c r="AJ792" i="1"/>
  <c r="AJ1058" i="1"/>
  <c r="AJ1104" i="1"/>
  <c r="AJ1320" i="1"/>
  <c r="AJ1349" i="1"/>
  <c r="AJ1418" i="1"/>
  <c r="AJ1454" i="1"/>
  <c r="AJ1501" i="1"/>
  <c r="AJ1521" i="1"/>
  <c r="AJ1646" i="1"/>
  <c r="AJ1735" i="1"/>
  <c r="AJ1770" i="1"/>
  <c r="AJ1824" i="1"/>
  <c r="AJ1898" i="1"/>
  <c r="AJ1973" i="1"/>
  <c r="AJ1993" i="1"/>
  <c r="AJ2158" i="1"/>
  <c r="AJ2212" i="1"/>
  <c r="AJ2240" i="1"/>
  <c r="AJ2348" i="1"/>
  <c r="AJ2383" i="1"/>
  <c r="AJ2410" i="1"/>
  <c r="AJ2468" i="1"/>
  <c r="AJ2496" i="1"/>
  <c r="AJ2530" i="1"/>
  <c r="AJ2560" i="1"/>
  <c r="AJ2646" i="1"/>
  <c r="AJ2710" i="1"/>
  <c r="AJ83" i="1"/>
  <c r="AJ938" i="1"/>
  <c r="AJ1734" i="1"/>
  <c r="AJ2299" i="1"/>
  <c r="AJ1794" i="1"/>
  <c r="AJ1848" i="1"/>
  <c r="AJ1874" i="1"/>
  <c r="AJ2616" i="1"/>
  <c r="AJ1737" i="1"/>
  <c r="AJ50" i="1"/>
  <c r="AJ100" i="1"/>
  <c r="AJ188" i="1"/>
  <c r="AJ211" i="1"/>
  <c r="AJ254" i="1"/>
  <c r="AJ327" i="1"/>
  <c r="AJ352" i="1"/>
  <c r="AJ424" i="1"/>
  <c r="AJ448" i="1"/>
  <c r="AJ626" i="1"/>
  <c r="AJ748" i="1"/>
  <c r="AJ799" i="1"/>
  <c r="AJ1060" i="1"/>
  <c r="AJ1118" i="1"/>
  <c r="AJ1324" i="1"/>
  <c r="AJ1351" i="1"/>
  <c r="AJ1458" i="1"/>
  <c r="AJ1502" i="1"/>
  <c r="AJ1522" i="1"/>
  <c r="AJ1614" i="1"/>
  <c r="AJ1647" i="1"/>
  <c r="AJ2647" i="1"/>
  <c r="AJ2711" i="1"/>
  <c r="AJ983" i="1"/>
  <c r="AJ29" i="1"/>
  <c r="AJ14" i="1"/>
  <c r="AJ35" i="1"/>
  <c r="AJ57" i="1"/>
  <c r="AJ78" i="1"/>
  <c r="AJ123" i="1"/>
  <c r="AJ164" i="1"/>
  <c r="AJ234" i="1"/>
  <c r="AJ281" i="1"/>
  <c r="AJ305" i="1"/>
  <c r="AJ375" i="1"/>
  <c r="AJ399" i="1"/>
  <c r="AJ479" i="1"/>
  <c r="AJ514" i="1"/>
  <c r="AJ544" i="1"/>
  <c r="AJ591" i="1"/>
  <c r="AJ688" i="1"/>
  <c r="AJ860" i="1"/>
  <c r="AJ898" i="1"/>
  <c r="AJ933" i="1"/>
  <c r="AJ973" i="1"/>
  <c r="AJ1214" i="1"/>
  <c r="AJ1273" i="1"/>
  <c r="AJ1421" i="1"/>
  <c r="AJ1552" i="1"/>
  <c r="AJ1586" i="1"/>
  <c r="AJ1691" i="1"/>
  <c r="AJ1851" i="1"/>
  <c r="AJ1875" i="1"/>
  <c r="AJ1923" i="1"/>
  <c r="AJ1951" i="1"/>
  <c r="AJ2590" i="1"/>
  <c r="AJ2617" i="1"/>
  <c r="AJ2674" i="1"/>
  <c r="AJ119" i="1"/>
  <c r="AJ990" i="1"/>
  <c r="AJ1976" i="1"/>
  <c r="AJ1996" i="1"/>
  <c r="AJ2018" i="1"/>
  <c r="AJ2134" i="1"/>
  <c r="AJ2160" i="1"/>
  <c r="AJ2214" i="1"/>
  <c r="AJ2243" i="1"/>
  <c r="AJ2356" i="1"/>
  <c r="AJ2385" i="1"/>
  <c r="AJ153" i="1"/>
  <c r="AJ1832" i="1"/>
  <c r="AK2005" i="1" l="1"/>
  <c r="AL2005" i="1"/>
  <c r="AK2367" i="1"/>
  <c r="AL2367" i="1"/>
  <c r="AK376" i="1"/>
  <c r="AL376" i="1"/>
  <c r="AK1204" i="1"/>
  <c r="AL1204" i="1"/>
  <c r="AK1927" i="1"/>
  <c r="AL1927" i="1"/>
  <c r="AK2138" i="1"/>
  <c r="AL2138" i="1"/>
  <c r="AK189" i="1"/>
  <c r="AL189" i="1"/>
  <c r="AK251" i="1"/>
  <c r="AL251" i="1"/>
  <c r="AK1750" i="1"/>
  <c r="AL1750" i="1"/>
  <c r="AK193" i="1"/>
  <c r="AL193" i="1"/>
  <c r="AK2307" i="1"/>
  <c r="AL2307" i="1"/>
  <c r="AK352" i="1"/>
  <c r="AL352" i="1"/>
  <c r="AK1416" i="1"/>
  <c r="AL1416" i="1"/>
  <c r="AK2389" i="1"/>
  <c r="AL2389" i="1"/>
  <c r="AK101" i="1"/>
  <c r="AL101" i="1"/>
  <c r="AN101" i="1" s="1"/>
  <c r="AK2308" i="1"/>
  <c r="AL2308" i="1"/>
  <c r="AN2308" i="1" s="1"/>
  <c r="AK2109" i="1"/>
  <c r="AL2109" i="1"/>
  <c r="AK283" i="1"/>
  <c r="AL283" i="1"/>
  <c r="AK2748" i="1"/>
  <c r="AL2748" i="1"/>
  <c r="AK327" i="1"/>
  <c r="AL327" i="1"/>
  <c r="AK1348" i="1"/>
  <c r="AL1348" i="1"/>
  <c r="AK474" i="1"/>
  <c r="AL474" i="1"/>
  <c r="AK286" i="1"/>
  <c r="AL286" i="1"/>
  <c r="AK1628" i="1"/>
  <c r="AL1628" i="1"/>
  <c r="AK2084" i="1"/>
  <c r="AL2084" i="1"/>
  <c r="AK235" i="1"/>
  <c r="AL235" i="1"/>
  <c r="AK565" i="1"/>
  <c r="AL565" i="1"/>
  <c r="AK311" i="1"/>
  <c r="AL311" i="1"/>
  <c r="AK254" i="1"/>
  <c r="AL254" i="1"/>
  <c r="AK1524" i="1"/>
  <c r="AL1524" i="1"/>
  <c r="AK2025" i="1"/>
  <c r="AL2025" i="1"/>
  <c r="AN2025" i="1" s="1"/>
  <c r="AK239" i="1"/>
  <c r="AL239" i="1"/>
  <c r="AN239" i="1" s="1"/>
  <c r="AK95" i="1"/>
  <c r="AL95" i="1"/>
  <c r="AK2062" i="1"/>
  <c r="AL2062" i="1"/>
  <c r="AK1651" i="1"/>
  <c r="AL1651" i="1"/>
  <c r="AK1397" i="1"/>
  <c r="AL1397" i="1"/>
  <c r="AK2435" i="1"/>
  <c r="AL2435" i="1"/>
  <c r="AK1786" i="1"/>
  <c r="AL1786" i="1"/>
  <c r="AK438" i="1"/>
  <c r="AL438" i="1"/>
  <c r="AK35" i="1"/>
  <c r="AL35" i="1"/>
  <c r="AK625" i="1"/>
  <c r="AL625" i="1"/>
  <c r="AK208" i="1"/>
  <c r="AL208" i="1"/>
  <c r="AK618" i="1"/>
  <c r="AL618" i="1"/>
  <c r="AK1963" i="1"/>
  <c r="AL1963" i="1"/>
  <c r="AK19" i="1"/>
  <c r="AL19" i="1"/>
  <c r="AK1883" i="1"/>
  <c r="AL1883" i="1"/>
  <c r="AK2591" i="1"/>
  <c r="AL2591" i="1"/>
  <c r="AN2591" i="1" s="1"/>
  <c r="AK506" i="1"/>
  <c r="AL506" i="1"/>
  <c r="AN506" i="1" s="1"/>
  <c r="AK775" i="1"/>
  <c r="AL775" i="1"/>
  <c r="AK940" i="1"/>
  <c r="AL940" i="1"/>
  <c r="AK2110" i="1"/>
  <c r="AL2110" i="1"/>
  <c r="AK2073" i="1"/>
  <c r="AL2073" i="1"/>
  <c r="AK2117" i="1"/>
  <c r="AL2117" i="1"/>
  <c r="AK2571" i="1"/>
  <c r="AL2571" i="1"/>
  <c r="AK2209" i="1"/>
  <c r="AL2209" i="1"/>
  <c r="AK497" i="1"/>
  <c r="AL497" i="1"/>
  <c r="AK2489" i="1"/>
  <c r="AL2489" i="1"/>
  <c r="AK2488" i="1"/>
  <c r="AL2488" i="1"/>
  <c r="AK264" i="1"/>
  <c r="AL264" i="1"/>
  <c r="AK2766" i="1"/>
  <c r="AL2766" i="1"/>
  <c r="AK1894" i="1"/>
  <c r="AL1894" i="1"/>
  <c r="AK1796" i="1"/>
  <c r="AL1796" i="1"/>
  <c r="AK2674" i="1"/>
  <c r="AL2674" i="1"/>
  <c r="AN2674" i="1" s="1"/>
  <c r="AK14" i="1"/>
  <c r="AL14" i="1"/>
  <c r="AN14" i="1" s="1"/>
  <c r="AK1734" i="1"/>
  <c r="AL1734" i="1"/>
  <c r="AK447" i="1"/>
  <c r="AL447" i="1"/>
  <c r="AK2558" i="1"/>
  <c r="AL2558" i="1"/>
  <c r="AK98" i="1"/>
  <c r="AL98" i="1"/>
  <c r="AK534" i="1"/>
  <c r="AL534" i="1"/>
  <c r="AK531" i="1"/>
  <c r="AL531" i="1"/>
  <c r="AK1863" i="1"/>
  <c r="AL1863" i="1"/>
  <c r="AK2026" i="1"/>
  <c r="AL2026" i="1"/>
  <c r="AK2670" i="1"/>
  <c r="AL2670" i="1"/>
  <c r="AK1282" i="1"/>
  <c r="AL1282" i="1"/>
  <c r="AK1802" i="1"/>
  <c r="AL1802" i="1"/>
  <c r="AK2247" i="1"/>
  <c r="AL2247" i="1"/>
  <c r="AK10" i="1"/>
  <c r="AL10" i="1"/>
  <c r="AK1995" i="1"/>
  <c r="AL1995" i="1"/>
  <c r="AK396" i="1"/>
  <c r="AL396" i="1"/>
  <c r="AN396" i="1" s="1"/>
  <c r="AK779" i="1"/>
  <c r="AL779" i="1"/>
  <c r="AN779" i="1" s="1"/>
  <c r="AK1481" i="1"/>
  <c r="AL1481" i="1"/>
  <c r="AK811" i="1"/>
  <c r="AL811" i="1"/>
  <c r="AK354" i="1"/>
  <c r="AL354" i="1"/>
  <c r="AK2086" i="1"/>
  <c r="AL2086" i="1"/>
  <c r="AK1548" i="1"/>
  <c r="AL1548" i="1"/>
  <c r="AK2050" i="1"/>
  <c r="AL2050" i="1"/>
  <c r="AK156" i="1"/>
  <c r="AL156" i="1"/>
  <c r="AK2095" i="1"/>
  <c r="AL2095" i="1"/>
  <c r="AK227" i="1"/>
  <c r="AL227" i="1"/>
  <c r="AK2542" i="1"/>
  <c r="AL2542" i="1"/>
  <c r="AK2325" i="1"/>
  <c r="AL2325" i="1"/>
  <c r="AK2156" i="1"/>
  <c r="AL2156" i="1"/>
  <c r="AK41" i="1"/>
  <c r="AL41" i="1"/>
  <c r="AK386" i="1"/>
  <c r="AL386" i="1"/>
  <c r="AK2081" i="1"/>
  <c r="AL2081" i="1"/>
  <c r="AN2081" i="1" s="1"/>
  <c r="AK2460" i="1"/>
  <c r="AL2460" i="1"/>
  <c r="AN2460" i="1" s="1"/>
  <c r="AK1866" i="1"/>
  <c r="AL1866" i="1"/>
  <c r="AK2149" i="1"/>
  <c r="AL2149" i="1"/>
  <c r="AK818" i="1"/>
  <c r="AL818" i="1"/>
  <c r="AK218" i="1"/>
  <c r="AL218" i="1"/>
  <c r="AK127" i="1"/>
  <c r="AL127" i="1"/>
  <c r="AK2601" i="1"/>
  <c r="AL2601" i="1"/>
  <c r="AK2399" i="1"/>
  <c r="AL2399" i="1"/>
  <c r="AK2704" i="1"/>
  <c r="AL2704" i="1"/>
  <c r="AK2372" i="1"/>
  <c r="AL2372" i="1"/>
  <c r="AK1962" i="1"/>
  <c r="AL1962" i="1"/>
  <c r="AK2305" i="1"/>
  <c r="AL2305" i="1"/>
  <c r="AK961" i="1"/>
  <c r="AL961" i="1"/>
  <c r="AK2218" i="1"/>
  <c r="AL2218" i="1"/>
  <c r="AK2040" i="1"/>
  <c r="AL2040" i="1"/>
  <c r="AK1824" i="1"/>
  <c r="AL1824" i="1"/>
  <c r="AN1824" i="1" s="1"/>
  <c r="AK2312" i="1"/>
  <c r="AL2312" i="1"/>
  <c r="AN2312" i="1" s="1"/>
  <c r="AK2544" i="1"/>
  <c r="AL2544" i="1"/>
  <c r="AK595" i="1"/>
  <c r="AL595" i="1"/>
  <c r="AK2333" i="1"/>
  <c r="AL2333" i="1"/>
  <c r="AK397" i="1"/>
  <c r="AL397" i="1"/>
  <c r="AK1798" i="1"/>
  <c r="AL1798" i="1"/>
  <c r="AK1832" i="1"/>
  <c r="AL1832" i="1"/>
  <c r="AK1770" i="1"/>
  <c r="AL1770" i="1"/>
  <c r="AK321" i="1"/>
  <c r="AL321" i="1"/>
  <c r="AK403" i="1"/>
  <c r="AL403" i="1"/>
  <c r="AK1656" i="1"/>
  <c r="AL1656" i="1"/>
  <c r="AK222" i="1"/>
  <c r="AL222" i="1"/>
  <c r="AK267" i="1"/>
  <c r="AL267" i="1"/>
  <c r="AK1735" i="1"/>
  <c r="AL1735" i="1"/>
  <c r="AK2108" i="1"/>
  <c r="AL2108" i="1"/>
  <c r="AK2145" i="1"/>
  <c r="AL2145" i="1"/>
  <c r="AN2145" i="1" s="1"/>
  <c r="AK378" i="1"/>
  <c r="AL378" i="1"/>
  <c r="AN378" i="1" s="1"/>
  <c r="AK1978" i="1"/>
  <c r="AL1978" i="1"/>
  <c r="AK85" i="1"/>
  <c r="AL85" i="1"/>
  <c r="AK2765" i="1"/>
  <c r="AL2765" i="1"/>
  <c r="AK1694" i="1"/>
  <c r="AL1694" i="1"/>
  <c r="AK2707" i="1"/>
  <c r="AL2707" i="1"/>
  <c r="AK64" i="1"/>
  <c r="AL64" i="1"/>
  <c r="AK1154" i="1"/>
  <c r="AL1154" i="1"/>
  <c r="AK2385" i="1"/>
  <c r="AL2385" i="1"/>
  <c r="AK892" i="1"/>
  <c r="AL892" i="1"/>
  <c r="AK1598" i="1"/>
  <c r="AL1598" i="1"/>
  <c r="AK1980" i="1"/>
  <c r="AL1980" i="1"/>
  <c r="AK1946" i="1"/>
  <c r="AL1946" i="1"/>
  <c r="AK1593" i="1"/>
  <c r="AL1593" i="1"/>
  <c r="AK166" i="1"/>
  <c r="AL166" i="1"/>
  <c r="AK463" i="1"/>
  <c r="AL463" i="1"/>
  <c r="AN463" i="1" s="1"/>
  <c r="AK178" i="1"/>
  <c r="AL178" i="1"/>
  <c r="AN178" i="1" s="1"/>
  <c r="AK1891" i="1"/>
  <c r="AL1891" i="1"/>
  <c r="AK143" i="1"/>
  <c r="AL143" i="1"/>
  <c r="AK119" i="1"/>
  <c r="AL119" i="1"/>
  <c r="AK2299" i="1"/>
  <c r="AL2299" i="1"/>
  <c r="AK2644" i="1"/>
  <c r="AL2644" i="1"/>
  <c r="AK616" i="1"/>
  <c r="AL616" i="1"/>
  <c r="AK2146" i="1"/>
  <c r="AL2146" i="1"/>
  <c r="AK1334" i="1"/>
  <c r="AL1334" i="1"/>
  <c r="AK2362" i="1"/>
  <c r="AL2362" i="1"/>
  <c r="AK2133" i="1"/>
  <c r="AL2133" i="1"/>
  <c r="AK1487" i="1"/>
  <c r="AL1487" i="1"/>
  <c r="AK426" i="1"/>
  <c r="AL426" i="1"/>
  <c r="AK1583" i="1"/>
  <c r="AL1583" i="1"/>
  <c r="AK442" i="1"/>
  <c r="AL442" i="1"/>
  <c r="AK320" i="1"/>
  <c r="AL320" i="1"/>
  <c r="AN320" i="1" s="1"/>
  <c r="AK2421" i="1"/>
  <c r="AL2421" i="1"/>
  <c r="AN2421" i="1" s="1"/>
  <c r="AK108" i="1"/>
  <c r="AL108" i="1"/>
  <c r="AK2126" i="1"/>
  <c r="AL2126" i="1"/>
  <c r="AK1892" i="1"/>
  <c r="AL1892" i="1"/>
  <c r="AK867" i="1"/>
  <c r="AL867" i="1"/>
  <c r="AK147" i="1"/>
  <c r="AL147" i="1"/>
  <c r="AK2461" i="1"/>
  <c r="AL2461" i="1"/>
  <c r="AK2397" i="1"/>
  <c r="AL2397" i="1"/>
  <c r="AK2455" i="1"/>
  <c r="AL2455" i="1"/>
  <c r="AK2617" i="1"/>
  <c r="AL2617" i="1"/>
  <c r="AK29" i="1"/>
  <c r="AL29" i="1"/>
  <c r="AK938" i="1"/>
  <c r="AL938" i="1"/>
  <c r="AK423" i="1"/>
  <c r="AL423" i="1"/>
  <c r="AK2526" i="1"/>
  <c r="AL2526" i="1"/>
  <c r="AK75" i="1"/>
  <c r="AL75" i="1"/>
  <c r="AK505" i="1"/>
  <c r="AL505" i="1"/>
  <c r="AN505" i="1" s="1"/>
  <c r="AK500" i="1"/>
  <c r="AL500" i="1"/>
  <c r="AN500" i="1" s="1"/>
  <c r="AK1708" i="1"/>
  <c r="AL1708" i="1"/>
  <c r="AK1983" i="1"/>
  <c r="AL1983" i="1"/>
  <c r="AK1910" i="1"/>
  <c r="AL1910" i="1"/>
  <c r="AK1227" i="1"/>
  <c r="AL1227" i="1"/>
  <c r="AK1747" i="1"/>
  <c r="AL1747" i="1"/>
  <c r="AK2217" i="1"/>
  <c r="AL2217" i="1"/>
  <c r="AK2714" i="1"/>
  <c r="AL2714" i="1"/>
  <c r="AK1974" i="1"/>
  <c r="AL1974" i="1"/>
  <c r="AK371" i="1"/>
  <c r="AL371" i="1"/>
  <c r="AK465" i="1"/>
  <c r="AL465" i="1"/>
  <c r="AK1435" i="1"/>
  <c r="AL1435" i="1"/>
  <c r="AK696" i="1"/>
  <c r="AL696" i="1"/>
  <c r="AK258" i="1"/>
  <c r="AL258" i="1"/>
  <c r="AK2063" i="1"/>
  <c r="AL2063" i="1"/>
  <c r="AK2035" i="1"/>
  <c r="AL2035" i="1"/>
  <c r="AN2035" i="1" s="1"/>
  <c r="AK2003" i="1"/>
  <c r="AL2003" i="1"/>
  <c r="AN2003" i="1" s="1"/>
  <c r="AK113" i="1"/>
  <c r="AL113" i="1"/>
  <c r="AK2045" i="1"/>
  <c r="AL2045" i="1"/>
  <c r="AK72" i="1"/>
  <c r="AL72" i="1"/>
  <c r="AK2297" i="1"/>
  <c r="AL2297" i="1"/>
  <c r="AK2107" i="1"/>
  <c r="AL2107" i="1"/>
  <c r="AK148" i="1"/>
  <c r="AL148" i="1"/>
  <c r="AK269" i="1"/>
  <c r="AL269" i="1"/>
  <c r="AK2058" i="1"/>
  <c r="AL2058" i="1"/>
  <c r="AK2398" i="1"/>
  <c r="AL2398" i="1"/>
  <c r="AK1816" i="1"/>
  <c r="AL1816" i="1"/>
  <c r="AK2104" i="1"/>
  <c r="AL2104" i="1"/>
  <c r="AK774" i="1"/>
  <c r="AL774" i="1"/>
  <c r="AK1578" i="1"/>
  <c r="AL1578" i="1"/>
  <c r="AK17" i="1"/>
  <c r="AL17" i="1"/>
  <c r="AK2481" i="1"/>
  <c r="AL2481" i="1"/>
  <c r="AN2481" i="1" s="1"/>
  <c r="AK2343" i="1"/>
  <c r="AL2343" i="1"/>
  <c r="AN2343" i="1" s="1"/>
  <c r="AK2555" i="1"/>
  <c r="AL2555" i="1"/>
  <c r="AK2232" i="1"/>
  <c r="AL2232" i="1"/>
  <c r="AK1838" i="1"/>
  <c r="AL1838" i="1"/>
  <c r="AK1366" i="1"/>
  <c r="AL1366" i="1"/>
  <c r="AK2651" i="1"/>
  <c r="AL2651" i="1"/>
  <c r="AK2776" i="1"/>
  <c r="AL2776" i="1"/>
  <c r="AK244" i="1"/>
  <c r="AL244" i="1"/>
  <c r="AK2012" i="1"/>
  <c r="AL2012" i="1"/>
  <c r="AK1939" i="1"/>
  <c r="AL1939" i="1"/>
  <c r="AK1720" i="1"/>
  <c r="AL1720" i="1"/>
  <c r="AK1986" i="1"/>
  <c r="AL1986" i="1"/>
  <c r="AK714" i="1"/>
  <c r="AL714" i="1"/>
  <c r="AK2746" i="1"/>
  <c r="AL2746" i="1"/>
  <c r="AK1257" i="1"/>
  <c r="AL1257" i="1"/>
  <c r="AK1932" i="1"/>
  <c r="AL1932" i="1"/>
  <c r="AN1932" i="1" s="1"/>
  <c r="AK2208" i="1"/>
  <c r="AL2208" i="1"/>
  <c r="AN2208" i="1" s="1"/>
  <c r="AK2522" i="1"/>
  <c r="AL2522" i="1"/>
  <c r="AK2205" i="1"/>
  <c r="AL2205" i="1"/>
  <c r="AK1706" i="1"/>
  <c r="AL1706" i="1"/>
  <c r="AK1335" i="1"/>
  <c r="AL1335" i="1"/>
  <c r="AK2751" i="1"/>
  <c r="AL2751" i="1"/>
  <c r="AK1675" i="1"/>
  <c r="AL1675" i="1"/>
  <c r="AK1637" i="1"/>
  <c r="AL1637" i="1"/>
  <c r="AK604" i="1"/>
  <c r="AL604" i="1"/>
  <c r="AK2604" i="1"/>
  <c r="AL2604" i="1"/>
  <c r="AK1576" i="1"/>
  <c r="AL1576" i="1"/>
  <c r="AK1887" i="1"/>
  <c r="AL1887" i="1"/>
  <c r="AK2151" i="1"/>
  <c r="AL2151" i="1"/>
  <c r="AK2373" i="1"/>
  <c r="AL2373" i="1"/>
  <c r="AK2030" i="1"/>
  <c r="AL2030" i="1"/>
  <c r="AK1635" i="1"/>
  <c r="AL1635" i="1"/>
  <c r="AN1635" i="1" s="1"/>
  <c r="AK1283" i="1"/>
  <c r="AL1283" i="1"/>
  <c r="AN1283" i="1" s="1"/>
  <c r="AK180" i="1"/>
  <c r="AL180" i="1"/>
  <c r="AK1845" i="1"/>
  <c r="AL1845" i="1"/>
  <c r="AK2649" i="1"/>
  <c r="AL2649" i="1"/>
  <c r="AK2432" i="1"/>
  <c r="AL2432" i="1"/>
  <c r="AK1698" i="1"/>
  <c r="AL1698" i="1"/>
  <c r="AK49" i="1"/>
  <c r="AL49" i="1"/>
  <c r="AK370" i="1"/>
  <c r="AL370" i="1"/>
  <c r="AK277" i="1"/>
  <c r="AL277" i="1"/>
  <c r="AK1426" i="1"/>
  <c r="AL1426" i="1"/>
  <c r="AK1979" i="1"/>
  <c r="AL1979" i="1"/>
  <c r="AK2507" i="1"/>
  <c r="AL2507" i="1"/>
  <c r="AK2478" i="1"/>
  <c r="AL2478" i="1"/>
  <c r="AK80" i="1"/>
  <c r="AL80" i="1"/>
  <c r="AK154" i="1"/>
  <c r="AL154" i="1"/>
  <c r="AK1552" i="1"/>
  <c r="AL1552" i="1"/>
  <c r="AN1552" i="1" s="1"/>
  <c r="AK1458" i="1"/>
  <c r="AL1458" i="1"/>
  <c r="AN1458" i="1" s="1"/>
  <c r="AK2410" i="1"/>
  <c r="AL2410" i="1"/>
  <c r="AK9" i="1"/>
  <c r="AL9" i="1"/>
  <c r="AK2157" i="1"/>
  <c r="AL2157" i="1"/>
  <c r="AK1733" i="1"/>
  <c r="AL1733" i="1"/>
  <c r="AK8" i="1"/>
  <c r="AL8" i="1"/>
  <c r="AK2017" i="1"/>
  <c r="AL2017" i="1"/>
  <c r="AK1287" i="1"/>
  <c r="AL1287" i="1"/>
  <c r="AK655" i="1"/>
  <c r="AL655" i="1"/>
  <c r="AK1031" i="1"/>
  <c r="AL1031" i="1"/>
  <c r="AK287" i="1"/>
  <c r="AL287" i="1"/>
  <c r="AK1361" i="1"/>
  <c r="AL1361" i="1"/>
  <c r="AK202" i="1"/>
  <c r="AL202" i="1"/>
  <c r="AK1461" i="1"/>
  <c r="AL1461" i="1"/>
  <c r="AK2613" i="1"/>
  <c r="AL2613" i="1"/>
  <c r="AK1199" i="1"/>
  <c r="AL1199" i="1"/>
  <c r="AN1199" i="1" s="1"/>
  <c r="AK111" i="1"/>
  <c r="AL111" i="1"/>
  <c r="AN111" i="1" s="1"/>
  <c r="AK2277" i="1"/>
  <c r="AL2277" i="1"/>
  <c r="AK2568" i="1"/>
  <c r="AL2568" i="1"/>
  <c r="AK372" i="1"/>
  <c r="AL372" i="1"/>
  <c r="AK1269" i="1"/>
  <c r="AL1269" i="1"/>
  <c r="AK247" i="1"/>
  <c r="AL247" i="1"/>
  <c r="AK18" i="1"/>
  <c r="AL18" i="1"/>
  <c r="AK2733" i="1"/>
  <c r="AL2733" i="1"/>
  <c r="AK934" i="1"/>
  <c r="AL934" i="1"/>
  <c r="AK2395" i="1"/>
  <c r="AL2395" i="1"/>
  <c r="AK2192" i="1"/>
  <c r="AL2192" i="1"/>
  <c r="AK1953" i="1"/>
  <c r="AL1953" i="1"/>
  <c r="AK1643" i="1"/>
  <c r="AL1643" i="1"/>
  <c r="AK2265" i="1"/>
  <c r="AL2265" i="1"/>
  <c r="AK266" i="1"/>
  <c r="AL266" i="1"/>
  <c r="AK1396" i="1"/>
  <c r="AL1396" i="1"/>
  <c r="AN1396" i="1" s="1"/>
  <c r="AK951" i="1"/>
  <c r="AL951" i="1"/>
  <c r="AN951" i="1" s="1"/>
  <c r="AK1304" i="1"/>
  <c r="AL1304" i="1"/>
  <c r="AK128" i="1"/>
  <c r="AL128" i="1"/>
  <c r="AK1612" i="1"/>
  <c r="AL1612" i="1"/>
  <c r="AK2122" i="1"/>
  <c r="AL2122" i="1"/>
  <c r="AK2602" i="1"/>
  <c r="AL2602" i="1"/>
  <c r="AK516" i="1"/>
  <c r="AL516" i="1"/>
  <c r="AK1844" i="1"/>
  <c r="AL1844" i="1"/>
  <c r="AK1989" i="1"/>
  <c r="AL1989" i="1"/>
  <c r="AK1712" i="1"/>
  <c r="AL1712" i="1"/>
  <c r="AK431" i="1"/>
  <c r="AL431" i="1"/>
  <c r="AK36" i="1"/>
  <c r="AL36" i="1"/>
  <c r="AK2337" i="1"/>
  <c r="AL2337" i="1"/>
  <c r="AK507" i="1"/>
  <c r="AL507" i="1"/>
  <c r="AK2495" i="1"/>
  <c r="AL2495" i="1"/>
  <c r="AK1961" i="1"/>
  <c r="AL1961" i="1"/>
  <c r="AN1961" i="1" s="1"/>
  <c r="AK1899" i="1"/>
  <c r="AL1899" i="1"/>
  <c r="AN1899" i="1" s="1"/>
  <c r="AK214" i="1"/>
  <c r="AL214" i="1"/>
  <c r="AK1991" i="1"/>
  <c r="AL1991" i="1"/>
  <c r="AK2710" i="1"/>
  <c r="AL2710" i="1"/>
  <c r="AK1514" i="1"/>
  <c r="AL1514" i="1"/>
  <c r="AK1029" i="1"/>
  <c r="AL1029" i="1"/>
  <c r="AK1825" i="1"/>
  <c r="AL1825" i="1"/>
  <c r="AK2016" i="1"/>
  <c r="AL2016" i="1"/>
  <c r="AK528" i="1"/>
  <c r="AL528" i="1"/>
  <c r="AK270" i="1"/>
  <c r="AL270" i="1"/>
  <c r="AK2193" i="1"/>
  <c r="AL2193" i="1"/>
  <c r="AK179" i="1"/>
  <c r="AL179" i="1"/>
  <c r="AK1923" i="1"/>
  <c r="AL1923" i="1"/>
  <c r="AK2404" i="1"/>
  <c r="AL2404" i="1"/>
  <c r="AK298" i="1"/>
  <c r="AL298" i="1"/>
  <c r="AK1594" i="1"/>
  <c r="AL1594" i="1"/>
  <c r="AN1594" i="1" s="1"/>
  <c r="AK1998" i="1"/>
  <c r="AL1998" i="1"/>
  <c r="AN1998" i="1" s="1"/>
  <c r="AK343" i="1"/>
  <c r="AL343" i="1"/>
  <c r="AK932" i="1"/>
  <c r="AL932" i="1"/>
  <c r="AK102" i="1"/>
  <c r="AL102" i="1"/>
  <c r="AK1918" i="1"/>
  <c r="AL1918" i="1"/>
  <c r="AK1604" i="1"/>
  <c r="AL1604" i="1"/>
  <c r="AK2484" i="1"/>
  <c r="AL2484" i="1"/>
  <c r="AK2234" i="1"/>
  <c r="AL2234" i="1"/>
  <c r="AK1875" i="1"/>
  <c r="AL1875" i="1"/>
  <c r="AK209" i="1"/>
  <c r="AL209" i="1"/>
  <c r="AK273" i="1"/>
  <c r="AL273" i="1"/>
  <c r="AK1559" i="1"/>
  <c r="AL1559" i="1"/>
  <c r="AK318" i="1"/>
  <c r="AL318" i="1"/>
  <c r="AK585" i="1"/>
  <c r="AL585" i="1"/>
  <c r="AK1596" i="1"/>
  <c r="AL1596" i="1"/>
  <c r="AK2417" i="1"/>
  <c r="AL2417" i="1"/>
  <c r="AN2417" i="1" s="1"/>
  <c r="AK2612" i="1"/>
  <c r="AL2612" i="1"/>
  <c r="AN2612" i="1" s="1"/>
  <c r="AK1516" i="1"/>
  <c r="AL1516" i="1"/>
  <c r="AK489" i="1"/>
  <c r="AL489" i="1"/>
  <c r="AK1140" i="1"/>
  <c r="AL1140" i="1"/>
  <c r="AK1483" i="1"/>
  <c r="AL1483" i="1"/>
  <c r="AK1614" i="1"/>
  <c r="AL1614" i="1"/>
  <c r="AK2346" i="1"/>
  <c r="AL2346" i="1"/>
  <c r="AK1919" i="1"/>
  <c r="AL1919" i="1"/>
  <c r="AK1903" i="1"/>
  <c r="AL1903" i="1"/>
  <c r="AK159" i="1"/>
  <c r="AL159" i="1"/>
  <c r="AK141" i="1"/>
  <c r="AL141" i="1"/>
  <c r="AK391" i="1"/>
  <c r="AL391" i="1"/>
  <c r="AK1274" i="1"/>
  <c r="AL1274" i="1"/>
  <c r="AK2324" i="1"/>
  <c r="AL2324" i="1"/>
  <c r="AK2437" i="1"/>
  <c r="AL2437" i="1"/>
  <c r="AK1442" i="1"/>
  <c r="AL1442" i="1"/>
  <c r="AN1442" i="1" s="1"/>
  <c r="AK434" i="1"/>
  <c r="AL434" i="1"/>
  <c r="AN434" i="1" s="1"/>
  <c r="AK105" i="1"/>
  <c r="AL105" i="1"/>
  <c r="AK1842" i="1"/>
  <c r="AL1842" i="1"/>
  <c r="AK1374" i="1"/>
  <c r="AL1374" i="1"/>
  <c r="AK1522" i="1"/>
  <c r="AL1522" i="1"/>
  <c r="AK1326" i="1"/>
  <c r="AL1326" i="1"/>
  <c r="AK77" i="1"/>
  <c r="AL77" i="1"/>
  <c r="AK1047" i="1"/>
  <c r="AL1047" i="1"/>
  <c r="AK23" i="1"/>
  <c r="AL23" i="1"/>
  <c r="AK1421" i="1"/>
  <c r="AL1421" i="1"/>
  <c r="AK1351" i="1"/>
  <c r="AL1351" i="1"/>
  <c r="AK2383" i="1"/>
  <c r="AL2383" i="1"/>
  <c r="AK2254" i="1"/>
  <c r="AL2254" i="1"/>
  <c r="AK1992" i="1"/>
  <c r="AL1992" i="1"/>
  <c r="AK1686" i="1"/>
  <c r="AL1686" i="1"/>
  <c r="AK2236" i="1"/>
  <c r="AL2236" i="1"/>
  <c r="AN2236" i="1" s="1"/>
  <c r="AK622" i="1"/>
  <c r="AL622" i="1"/>
  <c r="AN622" i="1" s="1"/>
  <c r="AK550" i="1"/>
  <c r="AL550" i="1"/>
  <c r="AK490" i="1"/>
  <c r="AL490" i="1"/>
  <c r="AK865" i="1"/>
  <c r="AL865" i="1"/>
  <c r="AK1884" i="1"/>
  <c r="AL1884" i="1"/>
  <c r="AK1333" i="1"/>
  <c r="AL1333" i="1"/>
  <c r="AK1429" i="1"/>
  <c r="AL1429" i="1"/>
  <c r="AK1352" i="1"/>
  <c r="AL1352" i="1"/>
  <c r="AK2585" i="1"/>
  <c r="AL2585" i="1"/>
  <c r="AK1093" i="1"/>
  <c r="AL1093" i="1"/>
  <c r="AK71" i="1"/>
  <c r="AL71" i="1"/>
  <c r="AK2196" i="1"/>
  <c r="AL2196" i="1"/>
  <c r="AK2535" i="1"/>
  <c r="AL2535" i="1"/>
  <c r="AK140" i="1"/>
  <c r="AL140" i="1"/>
  <c r="AK1208" i="1"/>
  <c r="AL1208" i="1"/>
  <c r="AK203" i="1"/>
  <c r="AL203" i="1"/>
  <c r="AN203" i="1" s="1"/>
  <c r="AK1507" i="1"/>
  <c r="AL1507" i="1"/>
  <c r="AN1507" i="1" s="1"/>
  <c r="AK2323" i="1"/>
  <c r="AL2323" i="1"/>
  <c r="AK899" i="1"/>
  <c r="AL899" i="1"/>
  <c r="AK2335" i="1"/>
  <c r="AL2335" i="1"/>
  <c r="AK2112" i="1"/>
  <c r="AL2112" i="1"/>
  <c r="AK1925" i="1"/>
  <c r="AL1925" i="1"/>
  <c r="AK1518" i="1"/>
  <c r="AL1518" i="1"/>
  <c r="AK2181" i="1"/>
  <c r="AL2181" i="1"/>
  <c r="AK86" i="1"/>
  <c r="AL86" i="1"/>
  <c r="AK1343" i="1"/>
  <c r="AL1343" i="1"/>
  <c r="AK459" i="1"/>
  <c r="AL459" i="1"/>
  <c r="AK1182" i="1"/>
  <c r="AL1182" i="1"/>
  <c r="AK365" i="1"/>
  <c r="AL365" i="1"/>
  <c r="AK2725" i="1"/>
  <c r="AL2725" i="1"/>
  <c r="AK2075" i="1"/>
  <c r="AL2075" i="1"/>
  <c r="AK2483" i="1"/>
  <c r="AL2483" i="1"/>
  <c r="AN2483" i="1" s="1"/>
  <c r="AK481" i="1"/>
  <c r="AL481" i="1"/>
  <c r="AN481" i="1" s="1"/>
  <c r="AK1789" i="1"/>
  <c r="AL1789" i="1"/>
  <c r="AK1967" i="1"/>
  <c r="AL1967" i="1"/>
  <c r="AK1377" i="1"/>
  <c r="AL1377" i="1"/>
  <c r="AK217" i="1"/>
  <c r="AL217" i="1"/>
  <c r="AK13" i="1"/>
  <c r="AL13" i="1"/>
  <c r="AK38" i="1"/>
  <c r="AL38" i="1"/>
  <c r="AK395" i="1"/>
  <c r="AL395" i="1"/>
  <c r="AK1810" i="1"/>
  <c r="AL1810" i="1"/>
  <c r="AK326" i="1"/>
  <c r="AL326" i="1"/>
  <c r="AK451" i="1"/>
  <c r="AL451" i="1"/>
  <c r="AK2729" i="1"/>
  <c r="AL2729" i="1"/>
  <c r="AK1591" i="1"/>
  <c r="AL1591" i="1"/>
  <c r="AK183" i="1"/>
  <c r="AL183" i="1"/>
  <c r="AK2150" i="1"/>
  <c r="AL2150" i="1"/>
  <c r="AK1032" i="1"/>
  <c r="AL1032" i="1"/>
  <c r="AN1032" i="1" s="1"/>
  <c r="AK1551" i="1"/>
  <c r="AL1551" i="1"/>
  <c r="AN1551" i="1" s="1"/>
  <c r="AK1273" i="1"/>
  <c r="AL1273" i="1"/>
  <c r="AK1324" i="1"/>
  <c r="AL1324" i="1"/>
  <c r="AK2348" i="1"/>
  <c r="AL2348" i="1"/>
  <c r="AK76" i="1"/>
  <c r="AL76" i="1"/>
  <c r="AK1972" i="1"/>
  <c r="AL1972" i="1"/>
  <c r="AK1608" i="1"/>
  <c r="AL1608" i="1"/>
  <c r="AK1917" i="1"/>
  <c r="AL1917" i="1"/>
  <c r="AK2580" i="1"/>
  <c r="AL2580" i="1"/>
  <c r="AK2689" i="1"/>
  <c r="AL2689" i="1"/>
  <c r="AK2677" i="1"/>
  <c r="AL2677" i="1"/>
  <c r="AK560" i="1"/>
  <c r="AL560" i="1"/>
  <c r="AK1076" i="1"/>
  <c r="AL1076" i="1"/>
  <c r="AK1279" i="1"/>
  <c r="AL1279" i="1"/>
  <c r="AK1332" i="1"/>
  <c r="AL1332" i="1"/>
  <c r="AK1125" i="1"/>
  <c r="AL1125" i="1"/>
  <c r="AN1125" i="1" s="1"/>
  <c r="AK2440" i="1"/>
  <c r="AL2440" i="1"/>
  <c r="AN2440" i="1" s="1"/>
  <c r="AK786" i="1"/>
  <c r="AL786" i="1"/>
  <c r="AK46" i="1"/>
  <c r="AL46" i="1"/>
  <c r="AK2166" i="1"/>
  <c r="AL2166" i="1"/>
  <c r="AK2503" i="1"/>
  <c r="AL2503" i="1"/>
  <c r="AK850" i="1"/>
  <c r="AL850" i="1"/>
  <c r="AK303" i="1"/>
  <c r="AL303" i="1"/>
  <c r="AK181" i="1"/>
  <c r="AL181" i="1"/>
  <c r="AK971" i="1"/>
  <c r="AL971" i="1"/>
  <c r="AK2293" i="1"/>
  <c r="AL2293" i="1"/>
  <c r="AK861" i="1"/>
  <c r="AL861" i="1"/>
  <c r="AK2282" i="1"/>
  <c r="AL2282" i="1"/>
  <c r="AK2091" i="1"/>
  <c r="AL2091" i="1"/>
  <c r="AK1353" i="1"/>
  <c r="AL1353" i="1"/>
  <c r="AK1494" i="1"/>
  <c r="AL1494" i="1"/>
  <c r="AK2127" i="1"/>
  <c r="AL2127" i="1"/>
  <c r="AN2127" i="1" s="1"/>
  <c r="AK2636" i="1"/>
  <c r="AL2636" i="1"/>
  <c r="AN2636" i="1" s="1"/>
  <c r="AK1306" i="1"/>
  <c r="AL1306" i="1"/>
  <c r="AK437" i="1"/>
  <c r="AL437" i="1"/>
  <c r="AK1083" i="1"/>
  <c r="AL1083" i="1"/>
  <c r="AK1618" i="1"/>
  <c r="AL1618" i="1"/>
  <c r="AK2657" i="1"/>
  <c r="AL2657" i="1"/>
  <c r="AK2053" i="1"/>
  <c r="AL2053" i="1"/>
  <c r="AK1933" i="1"/>
  <c r="AL1933" i="1"/>
  <c r="AK236" i="1"/>
  <c r="AL236" i="1"/>
  <c r="AK1641" i="1"/>
  <c r="AL1641" i="1"/>
  <c r="AK1788" i="1"/>
  <c r="AL1788" i="1"/>
  <c r="AK948" i="1"/>
  <c r="AL948" i="1"/>
  <c r="AK62" i="1"/>
  <c r="AL62" i="1"/>
  <c r="AK2304" i="1"/>
  <c r="AL2304" i="1"/>
  <c r="AK448" i="1"/>
  <c r="AL448" i="1"/>
  <c r="AK1805" i="1"/>
  <c r="AL1805" i="1"/>
  <c r="AN1805" i="1" s="1"/>
  <c r="AK983" i="1"/>
  <c r="AL983" i="1"/>
  <c r="AN983" i="1" s="1"/>
  <c r="AK1197" i="1"/>
  <c r="AL1197" i="1"/>
  <c r="AK301" i="1"/>
  <c r="AL301" i="1"/>
  <c r="AK498" i="1"/>
  <c r="AL498" i="1"/>
  <c r="AK28" i="1"/>
  <c r="AL28" i="1"/>
  <c r="AK2020" i="1"/>
  <c r="AL2020" i="1"/>
  <c r="AK530" i="1"/>
  <c r="AL530" i="1"/>
  <c r="AK1826" i="1"/>
  <c r="AL1826" i="1"/>
  <c r="AK296" i="1"/>
  <c r="AL296" i="1"/>
  <c r="AK2752" i="1"/>
  <c r="AL2752" i="1"/>
  <c r="AK1014" i="1"/>
  <c r="AL1014" i="1"/>
  <c r="AK1214" i="1"/>
  <c r="AL1214" i="1"/>
  <c r="AK1118" i="1"/>
  <c r="AL1118" i="1"/>
  <c r="AK2240" i="1"/>
  <c r="AL2240" i="1"/>
  <c r="AK2615" i="1"/>
  <c r="AL2615" i="1"/>
  <c r="AK1897" i="1"/>
  <c r="AL1897" i="1"/>
  <c r="AN1897" i="1" s="1"/>
  <c r="AK1582" i="1"/>
  <c r="AL1582" i="1"/>
  <c r="AN1582" i="1" s="1"/>
  <c r="AK1445" i="1"/>
  <c r="AL1445" i="1"/>
  <c r="AK2339" i="1"/>
  <c r="AL2339" i="1"/>
  <c r="AK2656" i="1"/>
  <c r="AL2656" i="1"/>
  <c r="AK1234" i="1"/>
  <c r="AL1234" i="1"/>
  <c r="AK39" i="1"/>
  <c r="AL39" i="1"/>
  <c r="AK249" i="1"/>
  <c r="AL249" i="1"/>
  <c r="AK1225" i="1"/>
  <c r="AL1225" i="1"/>
  <c r="AK1277" i="1"/>
  <c r="AL1277" i="1"/>
  <c r="AK1063" i="1"/>
  <c r="AL1063" i="1"/>
  <c r="AK2320" i="1"/>
  <c r="AL2320" i="1"/>
  <c r="AK573" i="1"/>
  <c r="AL573" i="1"/>
  <c r="AK25" i="1"/>
  <c r="AL25" i="1"/>
  <c r="AK2116" i="1"/>
  <c r="AL2116" i="1"/>
  <c r="AK2474" i="1"/>
  <c r="AL2474" i="1"/>
  <c r="AK685" i="1"/>
  <c r="AL685" i="1"/>
  <c r="AN685" i="1" s="1"/>
  <c r="AK33" i="1"/>
  <c r="AL33" i="1"/>
  <c r="AN33" i="1" s="1"/>
  <c r="AK133" i="1"/>
  <c r="AL133" i="1"/>
  <c r="AK161" i="1"/>
  <c r="AL161" i="1"/>
  <c r="AK2269" i="1"/>
  <c r="AL2269" i="1"/>
  <c r="AK592" i="1"/>
  <c r="AL592" i="1"/>
  <c r="AK1339" i="1"/>
  <c r="AL1339" i="1"/>
  <c r="AK2067" i="1"/>
  <c r="AL2067" i="1"/>
  <c r="AK2769" i="1"/>
  <c r="AL2769" i="1"/>
  <c r="AK1449" i="1"/>
  <c r="AL1449" i="1"/>
  <c r="AK2082" i="1"/>
  <c r="AL2082" i="1"/>
  <c r="AK2556" i="1"/>
  <c r="AL2556" i="1"/>
  <c r="AK1189" i="1"/>
  <c r="AL1189" i="1"/>
  <c r="AK409" i="1"/>
  <c r="AL409" i="1"/>
  <c r="AK1036" i="1"/>
  <c r="AL1036" i="1"/>
  <c r="AK2770" i="1"/>
  <c r="AL2770" i="1"/>
  <c r="AK2631" i="1"/>
  <c r="AL2631" i="1"/>
  <c r="AN2631" i="1" s="1"/>
  <c r="AK1890" i="1"/>
  <c r="AL1890" i="1"/>
  <c r="AN1890" i="1" s="1"/>
  <c r="AK1888" i="1"/>
  <c r="AL1888" i="1"/>
  <c r="AK145" i="1"/>
  <c r="AL145" i="1"/>
  <c r="AK1492" i="1"/>
  <c r="AL1492" i="1"/>
  <c r="AK1760" i="1"/>
  <c r="AL1760" i="1"/>
  <c r="AK457" i="1"/>
  <c r="AL457" i="1"/>
  <c r="AK2200" i="1"/>
  <c r="AL2200" i="1"/>
  <c r="AK1906" i="1"/>
  <c r="AL1906" i="1"/>
  <c r="AK54" i="1"/>
  <c r="AL54" i="1"/>
  <c r="AK1943" i="1"/>
  <c r="AL1943" i="1"/>
  <c r="AK2711" i="1"/>
  <c r="AL2711" i="1"/>
  <c r="AK1751" i="1"/>
  <c r="AL1751" i="1"/>
  <c r="AK2449" i="1"/>
  <c r="AL2449" i="1"/>
  <c r="AK272" i="1"/>
  <c r="AL272" i="1"/>
  <c r="AK2034" i="1"/>
  <c r="AL2034" i="1"/>
  <c r="AK1532" i="1"/>
  <c r="AL1532" i="1"/>
  <c r="AN1532" i="1" s="1"/>
  <c r="AK487" i="1"/>
  <c r="AL487" i="1"/>
  <c r="AN487" i="1" s="1"/>
  <c r="AK984" i="1"/>
  <c r="AL984" i="1"/>
  <c r="AK973" i="1"/>
  <c r="AL973" i="1"/>
  <c r="AK1060" i="1"/>
  <c r="AL1060" i="1"/>
  <c r="AK2212" i="1"/>
  <c r="AL2212" i="1"/>
  <c r="AK2587" i="1"/>
  <c r="AL2587" i="1"/>
  <c r="AK1822" i="1"/>
  <c r="AL1822" i="1"/>
  <c r="AK1547" i="1"/>
  <c r="AL1547" i="1"/>
  <c r="AK783" i="1"/>
  <c r="AL783" i="1"/>
  <c r="AK605" i="1"/>
  <c r="AL605" i="1"/>
  <c r="AK2576" i="1"/>
  <c r="AL2576" i="1"/>
  <c r="AK2687" i="1"/>
  <c r="AL2687" i="1"/>
  <c r="AK1133" i="1"/>
  <c r="AL1133" i="1"/>
  <c r="AK2388" i="1"/>
  <c r="AL2388" i="1"/>
  <c r="AK1138" i="1"/>
  <c r="AL1138" i="1"/>
  <c r="AK1220" i="1"/>
  <c r="AL1220" i="1"/>
  <c r="AN1220" i="1" s="1"/>
  <c r="AK1015" i="1"/>
  <c r="AL1015" i="1"/>
  <c r="AN1015" i="1" s="1"/>
  <c r="AK2287" i="1"/>
  <c r="AL2287" i="1"/>
  <c r="AK473" i="1"/>
  <c r="AL473" i="1"/>
  <c r="AK1911" i="1"/>
  <c r="AL1911" i="1"/>
  <c r="AK2094" i="1"/>
  <c r="AL2094" i="1"/>
  <c r="AK2386" i="1"/>
  <c r="AL2386" i="1"/>
  <c r="AK476" i="1"/>
  <c r="AL476" i="1"/>
  <c r="AK2802" i="1"/>
  <c r="AL2802" i="1"/>
  <c r="AK92" i="1"/>
  <c r="AL92" i="1"/>
  <c r="AK2673" i="1"/>
  <c r="AL2673" i="1"/>
  <c r="AK2191" i="1"/>
  <c r="AL2191" i="1"/>
  <c r="AK549" i="1"/>
  <c r="AL549" i="1"/>
  <c r="AK1301" i="1"/>
  <c r="AL1301" i="1"/>
  <c r="AK2041" i="1"/>
  <c r="AL2041" i="1"/>
  <c r="AK2008" i="1"/>
  <c r="AL2008" i="1"/>
  <c r="AK1256" i="1"/>
  <c r="AL1256" i="1"/>
  <c r="AN1256" i="1" s="1"/>
  <c r="AK2059" i="1"/>
  <c r="AL2059" i="1"/>
  <c r="AN2059" i="1" s="1"/>
  <c r="AK2375" i="1"/>
  <c r="AL2375" i="1"/>
  <c r="AK918" i="1"/>
  <c r="AL918" i="1"/>
  <c r="AK220" i="1"/>
  <c r="AL220" i="1"/>
  <c r="AK916" i="1"/>
  <c r="AL916" i="1"/>
  <c r="AK2747" i="1"/>
  <c r="AL2747" i="1"/>
  <c r="AK2552" i="1"/>
  <c r="AL2552" i="1"/>
  <c r="AK1862" i="1"/>
  <c r="AL1862" i="1"/>
  <c r="AK1753" i="1"/>
  <c r="AL1753" i="1"/>
  <c r="AK125" i="1"/>
  <c r="AL125" i="1"/>
  <c r="AK1253" i="1"/>
  <c r="AL1253" i="1"/>
  <c r="AK1577" i="1"/>
  <c r="AL1577" i="1"/>
  <c r="AK336" i="1"/>
  <c r="AL336" i="1"/>
  <c r="AK2004" i="1"/>
  <c r="AL2004" i="1"/>
  <c r="AK1885" i="1"/>
  <c r="AL1885" i="1"/>
  <c r="AK323" i="1"/>
  <c r="AL323" i="1"/>
  <c r="AN323" i="1" s="1"/>
  <c r="AK349" i="1"/>
  <c r="AL349" i="1"/>
  <c r="AN349" i="1" s="1"/>
  <c r="AK650" i="1"/>
  <c r="AL650" i="1"/>
  <c r="AK1951" i="1"/>
  <c r="AL1951" i="1"/>
  <c r="AK610" i="1"/>
  <c r="AL610" i="1"/>
  <c r="AK152" i="1"/>
  <c r="AL152" i="1"/>
  <c r="AN152" i="1" s="1"/>
  <c r="AK864" i="1"/>
  <c r="AL864" i="1"/>
  <c r="AN864" i="1" s="1"/>
  <c r="AK2739" i="1"/>
  <c r="AL2739" i="1"/>
  <c r="AK905" i="1"/>
  <c r="AL905" i="1"/>
  <c r="AK135" i="1"/>
  <c r="AL135" i="1"/>
  <c r="AK2328" i="1"/>
  <c r="AL2328" i="1"/>
  <c r="AK933" i="1"/>
  <c r="AL933" i="1"/>
  <c r="AK799" i="1"/>
  <c r="AL799" i="1"/>
  <c r="AK2158" i="1"/>
  <c r="AL2158" i="1"/>
  <c r="AK2442" i="1"/>
  <c r="AL2442" i="1"/>
  <c r="AK1766" i="1"/>
  <c r="AL1766" i="1"/>
  <c r="AK1056" i="1"/>
  <c r="AL1056" i="1"/>
  <c r="AN1056" i="1" s="1"/>
  <c r="AK569" i="1"/>
  <c r="AL569" i="1"/>
  <c r="AN569" i="1" s="1"/>
  <c r="AK2002" i="1"/>
  <c r="AL2002" i="1"/>
  <c r="AK2201" i="1"/>
  <c r="AL2201" i="1"/>
  <c r="AK2545" i="1"/>
  <c r="AL2545" i="1"/>
  <c r="AK2681" i="1"/>
  <c r="AL2681" i="1"/>
  <c r="AK2363" i="1"/>
  <c r="AL2363" i="1"/>
  <c r="AK980" i="1"/>
  <c r="AL980" i="1"/>
  <c r="AK1135" i="1"/>
  <c r="AL1135" i="1"/>
  <c r="AK806" i="1"/>
  <c r="AL806" i="1"/>
  <c r="AK2266" i="1"/>
  <c r="AL2266" i="1"/>
  <c r="AK444" i="1"/>
  <c r="AL444" i="1"/>
  <c r="AK1572" i="1"/>
  <c r="AL1572" i="1"/>
  <c r="AN1572" i="1" s="1"/>
  <c r="AK2070" i="1"/>
  <c r="AL2070" i="1"/>
  <c r="AK2357" i="1"/>
  <c r="AL2357" i="1"/>
  <c r="AK374" i="1"/>
  <c r="AL374" i="1"/>
  <c r="AK2753" i="1"/>
  <c r="AL2753" i="1"/>
  <c r="AN2753" i="1" s="1"/>
  <c r="AK2632" i="1"/>
  <c r="AL2632" i="1"/>
  <c r="AN2632" i="1" s="1"/>
  <c r="AK2322" i="1"/>
  <c r="AL2322" i="1"/>
  <c r="AK2111" i="1"/>
  <c r="AL2111" i="1"/>
  <c r="AK515" i="1"/>
  <c r="AL515" i="1"/>
  <c r="AK2743" i="1"/>
  <c r="AL2743" i="1"/>
  <c r="AK1952" i="1"/>
  <c r="AL1952" i="1"/>
  <c r="AK1935" i="1"/>
  <c r="AL1935" i="1"/>
  <c r="AK1091" i="1"/>
  <c r="AL1091" i="1"/>
  <c r="AK2013" i="1"/>
  <c r="AL2013" i="1"/>
  <c r="AK1895" i="1"/>
  <c r="AL1895" i="1"/>
  <c r="AK878" i="1"/>
  <c r="AL878" i="1"/>
  <c r="AN878" i="1" s="1"/>
  <c r="AK241" i="1"/>
  <c r="AL241" i="1"/>
  <c r="AK872" i="1"/>
  <c r="AL872" i="1"/>
  <c r="AK2434" i="1"/>
  <c r="AL2434" i="1"/>
  <c r="AK2518" i="1"/>
  <c r="AL2518" i="1"/>
  <c r="AK1813" i="1"/>
  <c r="AL1813" i="1"/>
  <c r="AN1813" i="1" s="1"/>
  <c r="AK1482" i="1"/>
  <c r="AL1482" i="1"/>
  <c r="AN1482" i="1" s="1"/>
  <c r="AK16" i="1"/>
  <c r="AL16" i="1"/>
  <c r="AK1090" i="1"/>
  <c r="AL1090" i="1"/>
  <c r="AK1488" i="1"/>
  <c r="AL1488" i="1"/>
  <c r="AK289" i="1"/>
  <c r="AL289" i="1"/>
  <c r="AK1631" i="1"/>
  <c r="AL1631" i="1"/>
  <c r="AK1856" i="1"/>
  <c r="AL1856" i="1"/>
  <c r="AK1898" i="1"/>
  <c r="AL1898" i="1"/>
  <c r="AK2572" i="1"/>
  <c r="AL2572" i="1"/>
  <c r="AK2135" i="1"/>
  <c r="AL2135" i="1"/>
  <c r="AK83" i="1"/>
  <c r="AL83" i="1"/>
  <c r="AK1636" i="1"/>
  <c r="AL1636" i="1"/>
  <c r="AK2137" i="1"/>
  <c r="AL2137" i="1"/>
  <c r="AK1807" i="1"/>
  <c r="AL1807" i="1"/>
  <c r="AK2274" i="1"/>
  <c r="AL2274" i="1"/>
  <c r="AK369" i="1"/>
  <c r="AL369" i="1"/>
  <c r="AN369" i="1" s="1"/>
  <c r="AK297" i="1"/>
  <c r="AL297" i="1"/>
  <c r="AN297" i="1" s="1"/>
  <c r="AK2565" i="1"/>
  <c r="AL2565" i="1"/>
  <c r="AK190" i="1"/>
  <c r="AL190" i="1"/>
  <c r="AK2623" i="1"/>
  <c r="AL2623" i="1"/>
  <c r="AK1971" i="1"/>
  <c r="AL1971" i="1"/>
  <c r="AK1868" i="1"/>
  <c r="AL1868" i="1"/>
  <c r="AK2647" i="1"/>
  <c r="AL2647" i="1"/>
  <c r="AK253" i="1"/>
  <c r="AL253" i="1"/>
  <c r="AK2161" i="1"/>
  <c r="AL2161" i="1"/>
  <c r="AK1340" i="1"/>
  <c r="AL1340" i="1"/>
  <c r="AK907" i="1"/>
  <c r="AL907" i="1"/>
  <c r="AN907" i="1" s="1"/>
  <c r="AK1901" i="1"/>
  <c r="AL1901" i="1"/>
  <c r="AK231" i="1"/>
  <c r="AL231" i="1"/>
  <c r="AK355" i="1"/>
  <c r="AL355" i="1"/>
  <c r="AK1630" i="1"/>
  <c r="AL1630" i="1"/>
  <c r="AK2162" i="1"/>
  <c r="AL2162" i="1"/>
  <c r="AN2162" i="1" s="1"/>
  <c r="AK1818" i="1"/>
  <c r="AL1818" i="1"/>
  <c r="AN1818" i="1" s="1"/>
  <c r="AK992" i="1"/>
  <c r="AL992" i="1"/>
  <c r="AK704" i="1"/>
  <c r="AL704" i="1"/>
  <c r="AK2106" i="1"/>
  <c r="AL2106" i="1"/>
  <c r="AK1513" i="1"/>
  <c r="AL1513" i="1"/>
  <c r="AK1647" i="1"/>
  <c r="AL1647" i="1"/>
  <c r="AK2382" i="1"/>
  <c r="AL2382" i="1"/>
  <c r="AK110" i="1"/>
  <c r="AL110" i="1"/>
  <c r="AK1736" i="1"/>
  <c r="AL1736" i="1"/>
  <c r="AK1629" i="1"/>
  <c r="AL1629" i="1"/>
  <c r="AK1922" i="1"/>
  <c r="AL1922" i="1"/>
  <c r="AN1922" i="1" s="1"/>
  <c r="AK2732" i="1"/>
  <c r="AL2732" i="1"/>
  <c r="AN2732" i="1" s="1"/>
  <c r="AK2113" i="1"/>
  <c r="AL2113" i="1"/>
  <c r="AK131" i="1"/>
  <c r="AL131" i="1"/>
  <c r="AK1539" i="1"/>
  <c r="AL1539" i="1"/>
  <c r="AK2433" i="1"/>
  <c r="AL2433" i="1"/>
  <c r="AN2433" i="1" s="1"/>
  <c r="AK1865" i="1"/>
  <c r="AL1865" i="1"/>
  <c r="AN1865" i="1" s="1"/>
  <c r="AK2530" i="1"/>
  <c r="AL2530" i="1"/>
  <c r="AK715" i="1"/>
  <c r="AL715" i="1"/>
  <c r="AK653" i="1"/>
  <c r="AL653" i="1"/>
  <c r="AK1774" i="1"/>
  <c r="AL1774" i="1"/>
  <c r="AK215" i="1"/>
  <c r="AL215" i="1"/>
  <c r="AK1561" i="1"/>
  <c r="AL1561" i="1"/>
  <c r="AK132" i="1"/>
  <c r="AL132" i="1"/>
  <c r="AK1677" i="1"/>
  <c r="AL1677" i="1"/>
  <c r="AK2309" i="1"/>
  <c r="AL2309" i="1"/>
  <c r="AK2496" i="1"/>
  <c r="AL2496" i="1"/>
  <c r="AK2239" i="1"/>
  <c r="AL2239" i="1"/>
  <c r="AK134" i="1"/>
  <c r="AL134" i="1"/>
  <c r="AK1530" i="1"/>
  <c r="AL1530" i="1"/>
  <c r="AK138" i="1"/>
  <c r="AL138" i="1"/>
  <c r="AK1510" i="1"/>
  <c r="AL1510" i="1"/>
  <c r="AN1510" i="1" s="1"/>
  <c r="AK1585" i="1"/>
  <c r="AL1585" i="1"/>
  <c r="AN1585" i="1" s="1"/>
  <c r="AK1534" i="1"/>
  <c r="AL1534" i="1"/>
  <c r="AK1218" i="1"/>
  <c r="AL1218" i="1"/>
  <c r="AN1218" i="1" s="1"/>
  <c r="AK2294" i="1"/>
  <c r="AL2294" i="1"/>
  <c r="AK1821" i="1"/>
  <c r="AL1821" i="1"/>
  <c r="AK44" i="1"/>
  <c r="AL44" i="1"/>
  <c r="AN44" i="1" s="1"/>
  <c r="AK1248" i="1"/>
  <c r="AL1248" i="1"/>
  <c r="AK359" i="1"/>
  <c r="AL359" i="1"/>
  <c r="AK2767" i="1"/>
  <c r="AL2767" i="1"/>
  <c r="AK1969" i="1"/>
  <c r="AL1969" i="1"/>
  <c r="AK2105" i="1"/>
  <c r="AL2105" i="1"/>
  <c r="AK944" i="1"/>
  <c r="AL944" i="1"/>
  <c r="AN944" i="1" s="1"/>
  <c r="AK1586" i="1"/>
  <c r="AL1586" i="1"/>
  <c r="AK2468" i="1"/>
  <c r="AL2468" i="1"/>
  <c r="AK2211" i="1"/>
  <c r="AL2211" i="1"/>
  <c r="AK2096" i="1"/>
  <c r="AL2096" i="1"/>
  <c r="AN2096" i="1" s="1"/>
  <c r="AK2734" i="1"/>
  <c r="AL2734" i="1"/>
  <c r="AN2734" i="1" s="1"/>
  <c r="AK1433" i="1"/>
  <c r="AL1433" i="1"/>
  <c r="AK1430" i="1"/>
  <c r="AL1430" i="1"/>
  <c r="AK1503" i="1"/>
  <c r="AL1503" i="1"/>
  <c r="AK1312" i="1"/>
  <c r="AL1312" i="1"/>
  <c r="AK475" i="1"/>
  <c r="AL475" i="1"/>
  <c r="AN475" i="1" s="1"/>
  <c r="AK2755" i="1"/>
  <c r="AL2755" i="1"/>
  <c r="AK2270" i="1"/>
  <c r="AL2270" i="1"/>
  <c r="AK1763" i="1"/>
  <c r="AL1763" i="1"/>
  <c r="AK42" i="1"/>
  <c r="AL42" i="1"/>
  <c r="AK993" i="1"/>
  <c r="AL993" i="1"/>
  <c r="AK313" i="1"/>
  <c r="AL313" i="1"/>
  <c r="AK2176" i="1"/>
  <c r="AL2176" i="1"/>
  <c r="AN2176" i="1" s="1"/>
  <c r="AK757" i="1"/>
  <c r="AL757" i="1"/>
  <c r="AK2032" i="1"/>
  <c r="AL2032" i="1"/>
  <c r="AK58" i="1"/>
  <c r="AL58" i="1"/>
  <c r="AN58" i="1" s="1"/>
  <c r="AK898" i="1"/>
  <c r="AL898" i="1"/>
  <c r="AN898" i="1" s="1"/>
  <c r="AK748" i="1"/>
  <c r="AL748" i="1"/>
  <c r="AK1993" i="1"/>
  <c r="AL1993" i="1"/>
  <c r="AK2321" i="1"/>
  <c r="AL2321" i="1"/>
  <c r="AK1645" i="1"/>
  <c r="AL1645" i="1"/>
  <c r="AK966" i="1"/>
  <c r="AL966" i="1"/>
  <c r="AK471" i="1"/>
  <c r="AL471" i="1"/>
  <c r="AK1357" i="1"/>
  <c r="AL1357" i="1"/>
  <c r="AK2147" i="1"/>
  <c r="AL2147" i="1"/>
  <c r="AK2510" i="1"/>
  <c r="AL2510" i="1"/>
  <c r="AK2653" i="1"/>
  <c r="AL2653" i="1"/>
  <c r="AK2301" i="1"/>
  <c r="AL2301" i="1"/>
  <c r="AK596" i="1"/>
  <c r="AL596" i="1"/>
  <c r="AK979" i="1"/>
  <c r="AL979" i="1"/>
  <c r="AK753" i="1"/>
  <c r="AL753" i="1"/>
  <c r="AK2184" i="1"/>
  <c r="AL2184" i="1"/>
  <c r="AN2184" i="1" s="1"/>
  <c r="AK421" i="1"/>
  <c r="AL421" i="1"/>
  <c r="AN421" i="1" s="1"/>
  <c r="AK1437" i="1"/>
  <c r="AL1437" i="1"/>
  <c r="AK2044" i="1"/>
  <c r="AL2044" i="1"/>
  <c r="AN2044" i="1" s="1"/>
  <c r="AK2244" i="1"/>
  <c r="AL2244" i="1"/>
  <c r="AN2244" i="1" s="1"/>
  <c r="AK279" i="1"/>
  <c r="AL279" i="1"/>
  <c r="AK2731" i="1"/>
  <c r="AL2731" i="1"/>
  <c r="AN2731" i="1" s="1"/>
  <c r="AK357" i="1"/>
  <c r="AL357" i="1"/>
  <c r="AK1470" i="1"/>
  <c r="AL1470" i="1"/>
  <c r="AK2087" i="1"/>
  <c r="AL2087" i="1"/>
  <c r="AK480" i="1"/>
  <c r="AL480" i="1"/>
  <c r="AK2762" i="1"/>
  <c r="AL2762" i="1"/>
  <c r="AN2762" i="1" s="1"/>
  <c r="AK1924" i="1"/>
  <c r="AL1924" i="1"/>
  <c r="AK2722" i="1"/>
  <c r="AL2722" i="1"/>
  <c r="AK997" i="1"/>
  <c r="AL997" i="1"/>
  <c r="AK1870" i="1"/>
  <c r="AL1870" i="1"/>
  <c r="AK1762" i="1"/>
  <c r="AL1762" i="1"/>
  <c r="AN1762" i="1" s="1"/>
  <c r="AK835" i="1"/>
  <c r="AL835" i="1"/>
  <c r="AN835" i="1" s="1"/>
  <c r="AK65" i="1"/>
  <c r="AL65" i="1"/>
  <c r="AK524" i="1"/>
  <c r="AL524" i="1"/>
  <c r="AK2178" i="1"/>
  <c r="AL2178" i="1"/>
  <c r="AN2178" i="1" s="1"/>
  <c r="AK2458" i="1"/>
  <c r="AL2458" i="1"/>
  <c r="AK1754" i="1"/>
  <c r="AL1754" i="1"/>
  <c r="AK1436" i="1"/>
  <c r="AL1436" i="1"/>
  <c r="AK923" i="1"/>
  <c r="AL923" i="1"/>
  <c r="AK996" i="1"/>
  <c r="AL996" i="1"/>
  <c r="AK1086" i="1"/>
  <c r="AL1086" i="1"/>
  <c r="AK219" i="1"/>
  <c r="AL219" i="1"/>
  <c r="AN219" i="1" s="1"/>
  <c r="AK37" i="1"/>
  <c r="AL37" i="1"/>
  <c r="AK1835" i="1"/>
  <c r="AL1835" i="1"/>
  <c r="AK419" i="1"/>
  <c r="AL419" i="1"/>
  <c r="AK2189" i="1"/>
  <c r="AL2189" i="1"/>
  <c r="AK2590" i="1"/>
  <c r="AL2590" i="1"/>
  <c r="AN2590" i="1" s="1"/>
  <c r="AK394" i="1"/>
  <c r="AL394" i="1"/>
  <c r="AN394" i="1" s="1"/>
  <c r="AK1139" i="1"/>
  <c r="AL1139" i="1"/>
  <c r="AK2648" i="1"/>
  <c r="AL2648" i="1"/>
  <c r="AK440" i="1"/>
  <c r="AL440" i="1"/>
  <c r="AK2038" i="1"/>
  <c r="AL2038" i="1"/>
  <c r="AK2477" i="1"/>
  <c r="AL2477" i="1"/>
  <c r="AN2477" i="1" s="1"/>
  <c r="AK2465" i="1"/>
  <c r="AL2465" i="1"/>
  <c r="AK1909" i="1"/>
  <c r="AL1909" i="1"/>
  <c r="AK1654" i="1"/>
  <c r="AL1654" i="1"/>
  <c r="AK417" i="1"/>
  <c r="AL417" i="1"/>
  <c r="AK1752" i="1"/>
  <c r="AL1752" i="1"/>
  <c r="AN1752" i="1" s="1"/>
  <c r="AK2757" i="1"/>
  <c r="AL2757" i="1"/>
  <c r="AK1843" i="1"/>
  <c r="AL1843" i="1"/>
  <c r="AK2646" i="1"/>
  <c r="AL2646" i="1"/>
  <c r="AN2646" i="1" s="1"/>
  <c r="AK300" i="1"/>
  <c r="AL300" i="1"/>
  <c r="AK1837" i="1"/>
  <c r="AL1837" i="1"/>
  <c r="AN1837" i="1" s="1"/>
  <c r="AK1624" i="1"/>
  <c r="AL1624" i="1"/>
  <c r="AN1624" i="1" s="1"/>
  <c r="AK1771" i="1"/>
  <c r="AL1771" i="1"/>
  <c r="AK1658" i="1"/>
  <c r="AL1658" i="1"/>
  <c r="AK1948" i="1"/>
  <c r="AL1948" i="1"/>
  <c r="AN1948" i="1" s="1"/>
  <c r="AK246" i="1"/>
  <c r="AL246" i="1"/>
  <c r="AN246" i="1" s="1"/>
  <c r="AK1640" i="1"/>
  <c r="AL1640" i="1"/>
  <c r="AN1640" i="1" s="1"/>
  <c r="AK522" i="1"/>
  <c r="AL522" i="1"/>
  <c r="AK1666" i="1"/>
  <c r="AL1666" i="1"/>
  <c r="AK1966" i="1"/>
  <c r="AL1966" i="1"/>
  <c r="AK1230" i="1"/>
  <c r="AL1230" i="1"/>
  <c r="AK2560" i="1"/>
  <c r="AL2560" i="1"/>
  <c r="AN2560" i="1" s="1"/>
  <c r="AK1649" i="1"/>
  <c r="AL1649" i="1"/>
  <c r="AK2715" i="1"/>
  <c r="AL2715" i="1"/>
  <c r="AK185" i="1"/>
  <c r="AL185" i="1"/>
  <c r="AK333" i="1"/>
  <c r="AL333" i="1"/>
  <c r="AK499" i="1"/>
  <c r="AL499" i="1"/>
  <c r="AN499" i="1" s="1"/>
  <c r="AK1327" i="1"/>
  <c r="AL1327" i="1"/>
  <c r="AN1327" i="1" s="1"/>
  <c r="AK1896" i="1"/>
  <c r="AL1896" i="1"/>
  <c r="AK1722" i="1"/>
  <c r="AL1722" i="1"/>
  <c r="AN1722" i="1" s="1"/>
  <c r="AK561" i="1"/>
  <c r="AL561" i="1"/>
  <c r="AK599" i="1"/>
  <c r="AL599" i="1"/>
  <c r="AN599" i="1" s="1"/>
  <c r="AK2207" i="1"/>
  <c r="AL2207" i="1"/>
  <c r="AK1072" i="1"/>
  <c r="AL1072" i="1"/>
  <c r="AK1851" i="1"/>
  <c r="AL1851" i="1"/>
  <c r="AK187" i="1"/>
  <c r="AL187" i="1"/>
  <c r="AK184" i="1"/>
  <c r="AL184" i="1"/>
  <c r="AK1556" i="1"/>
  <c r="AL1556" i="1"/>
  <c r="AN1556" i="1" s="1"/>
  <c r="AK2782" i="1"/>
  <c r="AL2782" i="1"/>
  <c r="AK1688" i="1"/>
  <c r="AL1688" i="1"/>
  <c r="AN1688" i="1" s="1"/>
  <c r="AK1931" i="1"/>
  <c r="AL1931" i="1"/>
  <c r="AN1931" i="1" s="1"/>
  <c r="AK2092" i="1"/>
  <c r="AL2092" i="1"/>
  <c r="AK68" i="1"/>
  <c r="AL68" i="1"/>
  <c r="AN68" i="1" s="1"/>
  <c r="AK1440" i="1"/>
  <c r="AL1440" i="1"/>
  <c r="AN1440" i="1" s="1"/>
  <c r="AK407" i="1"/>
  <c r="AL407" i="1"/>
  <c r="AK1990" i="1"/>
  <c r="AL1990" i="1"/>
  <c r="AN1990" i="1" s="1"/>
  <c r="AK450" i="1"/>
  <c r="AL450" i="1"/>
  <c r="AK1691" i="1"/>
  <c r="AL1691" i="1"/>
  <c r="AN1691" i="1" s="1"/>
  <c r="AK99" i="1"/>
  <c r="AL99" i="1"/>
  <c r="AK56" i="1"/>
  <c r="AL56" i="1"/>
  <c r="AK1477" i="1"/>
  <c r="AL1477" i="1"/>
  <c r="AK1615" i="1"/>
  <c r="AL1615" i="1"/>
  <c r="AK225" i="1"/>
  <c r="AL225" i="1"/>
  <c r="AK2736" i="1"/>
  <c r="AL2736" i="1"/>
  <c r="AK366" i="1"/>
  <c r="AL366" i="1"/>
  <c r="AN366" i="1" s="1"/>
  <c r="AK1853" i="1"/>
  <c r="AL1853" i="1"/>
  <c r="AN1853" i="1" s="1"/>
  <c r="AK91" i="1"/>
  <c r="AL91" i="1"/>
  <c r="AK2068" i="1"/>
  <c r="AL2068" i="1"/>
  <c r="AK2316" i="1"/>
  <c r="AL2316" i="1"/>
  <c r="AN2316" i="1" s="1"/>
  <c r="AK1605" i="1"/>
  <c r="AL1605" i="1"/>
  <c r="AN1605" i="1" s="1"/>
  <c r="AK1394" i="1"/>
  <c r="AL1394" i="1"/>
  <c r="AK2257" i="1"/>
  <c r="AL2257" i="1"/>
  <c r="AK863" i="1"/>
  <c r="AL863" i="1"/>
  <c r="AN863" i="1" s="1"/>
  <c r="AK1787" i="1"/>
  <c r="AL1787" i="1"/>
  <c r="AK1502" i="1"/>
  <c r="AL1502" i="1"/>
  <c r="AN1502" i="1" s="1"/>
  <c r="AK55" i="1"/>
  <c r="AL55" i="1"/>
  <c r="AK1791" i="1"/>
  <c r="AL1791" i="1"/>
  <c r="AK93" i="1"/>
  <c r="AL93" i="1"/>
  <c r="AK912" i="1"/>
  <c r="AL912" i="1"/>
  <c r="AK312" i="1"/>
  <c r="AL312" i="1"/>
  <c r="AK2730" i="1"/>
  <c r="AL2730" i="1"/>
  <c r="AK271" i="1"/>
  <c r="AL271" i="1"/>
  <c r="AN271" i="1" s="1"/>
  <c r="AK975" i="1"/>
  <c r="AL975" i="1"/>
  <c r="AN975" i="1" s="1"/>
  <c r="AK2042" i="1"/>
  <c r="AL2042" i="1"/>
  <c r="AK2286" i="1"/>
  <c r="AL2286" i="1"/>
  <c r="AN2286" i="1" s="1"/>
  <c r="AK1541" i="1"/>
  <c r="AL1541" i="1"/>
  <c r="AN1541" i="1" s="1"/>
  <c r="AK1341" i="1"/>
  <c r="AL1341" i="1"/>
  <c r="AK45" i="1"/>
  <c r="AL45" i="1"/>
  <c r="AK2723" i="1"/>
  <c r="AL2723" i="1"/>
  <c r="AK1942" i="1"/>
  <c r="AL1942" i="1"/>
  <c r="AN1942" i="1" s="1"/>
  <c r="AK1756" i="1"/>
  <c r="AL1756" i="1"/>
  <c r="AK557" i="1"/>
  <c r="AL557" i="1"/>
  <c r="AK860" i="1"/>
  <c r="AL860" i="1"/>
  <c r="AK626" i="1"/>
  <c r="AL626" i="1"/>
  <c r="AK1973" i="1"/>
  <c r="AL1973" i="1"/>
  <c r="AK2288" i="1"/>
  <c r="AL2288" i="1"/>
  <c r="AK1519" i="1"/>
  <c r="AL1519" i="1"/>
  <c r="AK2132" i="1"/>
  <c r="AL2132" i="1"/>
  <c r="AK443" i="1"/>
  <c r="AL443" i="1"/>
  <c r="AK582" i="1"/>
  <c r="AL582" i="1"/>
  <c r="AN582" i="1" s="1"/>
  <c r="AK1984" i="1"/>
  <c r="AL1984" i="1"/>
  <c r="AN1984" i="1" s="1"/>
  <c r="AK2390" i="1"/>
  <c r="AL2390" i="1"/>
  <c r="AN2390" i="1" s="1"/>
  <c r="AK2626" i="1"/>
  <c r="AL2626" i="1"/>
  <c r="AK2250" i="1"/>
  <c r="AL2250" i="1"/>
  <c r="AN2250" i="1" s="1"/>
  <c r="AK517" i="1"/>
  <c r="AL517" i="1"/>
  <c r="AN517" i="1" s="1"/>
  <c r="AK904" i="1"/>
  <c r="AL904" i="1"/>
  <c r="AK631" i="1"/>
  <c r="AL631" i="1"/>
  <c r="AK2129" i="1"/>
  <c r="AL2129" i="1"/>
  <c r="AN2129" i="1" s="1"/>
  <c r="AK346" i="1"/>
  <c r="AL346" i="1"/>
  <c r="AK2745" i="1"/>
  <c r="AL2745" i="1"/>
  <c r="AK1929" i="1"/>
  <c r="AL1929" i="1"/>
  <c r="AK2216" i="1"/>
  <c r="AL2216" i="1"/>
  <c r="AK163" i="1"/>
  <c r="AL163" i="1"/>
  <c r="AN163" i="1" s="1"/>
  <c r="AK2267" i="1"/>
  <c r="AL2267" i="1"/>
  <c r="AK334" i="1"/>
  <c r="AL334" i="1"/>
  <c r="AK1070" i="1"/>
  <c r="AL1070" i="1"/>
  <c r="AK2064" i="1"/>
  <c r="AL2064" i="1"/>
  <c r="AN2064" i="1" s="1"/>
  <c r="AK401" i="1"/>
  <c r="AL401" i="1"/>
  <c r="AN401" i="1" s="1"/>
  <c r="AK2326" i="1"/>
  <c r="AL2326" i="1"/>
  <c r="AK1877" i="1"/>
  <c r="AL1877" i="1"/>
  <c r="AK2428" i="1"/>
  <c r="AL2428" i="1"/>
  <c r="AK956" i="1"/>
  <c r="AL956" i="1"/>
  <c r="AN956" i="1" s="1"/>
  <c r="AK1726" i="1"/>
  <c r="AL1726" i="1"/>
  <c r="AN1726" i="1" s="1"/>
  <c r="AK1517" i="1"/>
  <c r="AL1517" i="1"/>
  <c r="AN1517" i="1" s="1"/>
  <c r="AK776" i="1"/>
  <c r="AL776" i="1"/>
  <c r="AN776" i="1" s="1"/>
  <c r="AK69" i="1"/>
  <c r="AL69" i="1"/>
  <c r="AK408" i="1"/>
  <c r="AL408" i="1"/>
  <c r="AK2124" i="1"/>
  <c r="AL2124" i="1"/>
  <c r="AK2371" i="1"/>
  <c r="AL2371" i="1"/>
  <c r="AN2371" i="1" s="1"/>
  <c r="AK1668" i="1"/>
  <c r="AL1668" i="1"/>
  <c r="AK1294" i="1"/>
  <c r="AL1294" i="1"/>
  <c r="AN1294" i="1" s="1"/>
  <c r="AK2654" i="1"/>
  <c r="AL2654" i="1"/>
  <c r="AK955" i="1"/>
  <c r="AL955" i="1"/>
  <c r="AN955" i="1" s="1"/>
  <c r="AK722" i="1"/>
  <c r="AL722" i="1"/>
  <c r="AN722" i="1" s="1"/>
  <c r="AK194" i="1"/>
  <c r="AL194" i="1"/>
  <c r="AK233" i="1"/>
  <c r="AL233" i="1"/>
  <c r="AK1779" i="1"/>
  <c r="AL1779" i="1"/>
  <c r="AK943" i="1"/>
  <c r="AL943" i="1"/>
  <c r="AN943" i="1" s="1"/>
  <c r="AK2275" i="1"/>
  <c r="AL2275" i="1"/>
  <c r="AK1852" i="1"/>
  <c r="AL1852" i="1"/>
  <c r="AN1852" i="1" s="1"/>
  <c r="AK2331" i="1"/>
  <c r="AL2331" i="1"/>
  <c r="AK731" i="1"/>
  <c r="AL731" i="1"/>
  <c r="AK1685" i="1"/>
  <c r="AL1685" i="1"/>
  <c r="AK461" i="1"/>
  <c r="AL461" i="1"/>
  <c r="AN461" i="1" s="1"/>
  <c r="AK525" i="1"/>
  <c r="AL525" i="1"/>
  <c r="AK1830" i="1"/>
  <c r="AL1830" i="1"/>
  <c r="AN1830" i="1" s="1"/>
  <c r="AK383" i="1"/>
  <c r="AL383" i="1"/>
  <c r="AK2077" i="1"/>
  <c r="AL2077" i="1"/>
  <c r="AK2231" i="1"/>
  <c r="AL2231" i="1"/>
  <c r="AN2231" i="1" s="1"/>
  <c r="AK1601" i="1"/>
  <c r="AL1601" i="1"/>
  <c r="AN1601" i="1" s="1"/>
  <c r="AK1141" i="1"/>
  <c r="AL1141" i="1"/>
  <c r="AK2627" i="1"/>
  <c r="AL2627" i="1"/>
  <c r="AN2627" i="1" s="1"/>
  <c r="AK726" i="1"/>
  <c r="AL726" i="1"/>
  <c r="AN726" i="1" s="1"/>
  <c r="AK656" i="1"/>
  <c r="AL656" i="1"/>
  <c r="AK107" i="1"/>
  <c r="AL107" i="1"/>
  <c r="AK2101" i="1"/>
  <c r="AL2101" i="1"/>
  <c r="AN2101" i="1" s="1"/>
  <c r="AK1364" i="1"/>
  <c r="AL1364" i="1"/>
  <c r="AK2194" i="1"/>
  <c r="AL2194" i="1"/>
  <c r="AK1606" i="1"/>
  <c r="AL1606" i="1"/>
  <c r="AK20" i="1"/>
  <c r="AL20" i="1"/>
  <c r="AN20" i="1" s="1"/>
  <c r="AK495" i="1"/>
  <c r="AL495" i="1"/>
  <c r="AK2774" i="1"/>
  <c r="AL2774" i="1"/>
  <c r="AN2774" i="1" s="1"/>
  <c r="AK314" i="1"/>
  <c r="AL314" i="1"/>
  <c r="AK2055" i="1"/>
  <c r="AL2055" i="1"/>
  <c r="AN2055" i="1" s="1"/>
  <c r="AK2202" i="1"/>
  <c r="AL2202" i="1"/>
  <c r="AN2202" i="1" s="1"/>
  <c r="AK1537" i="1"/>
  <c r="AL1537" i="1"/>
  <c r="AN1537" i="1" s="1"/>
  <c r="AK813" i="1"/>
  <c r="AL813" i="1"/>
  <c r="AK2573" i="1"/>
  <c r="AL2573" i="1"/>
  <c r="AK658" i="1"/>
  <c r="AL658" i="1"/>
  <c r="AN658" i="1" s="1"/>
  <c r="AK606" i="1"/>
  <c r="AL606" i="1"/>
  <c r="AK87" i="1"/>
  <c r="AL87" i="1"/>
  <c r="AK1858" i="1"/>
  <c r="AL1858" i="1"/>
  <c r="AN1858" i="1" s="1"/>
  <c r="AK689" i="1"/>
  <c r="AL689" i="1"/>
  <c r="AK2036" i="1"/>
  <c r="AL2036" i="1"/>
  <c r="AK268" i="1"/>
  <c r="AL268" i="1"/>
  <c r="AK2009" i="1"/>
  <c r="AL2009" i="1"/>
  <c r="AK2148" i="1"/>
  <c r="AL2148" i="1"/>
  <c r="AK1240" i="1"/>
  <c r="AL1240" i="1"/>
  <c r="AK652" i="1"/>
  <c r="AL652" i="1"/>
  <c r="AN652" i="1" s="1"/>
  <c r="AK691" i="1"/>
  <c r="AL691" i="1"/>
  <c r="AK607" i="1"/>
  <c r="AL607" i="1"/>
  <c r="AN607" i="1" s="1"/>
  <c r="AK563" i="1"/>
  <c r="AL563" i="1"/>
  <c r="AN563" i="1" s="1"/>
  <c r="AK2605" i="1"/>
  <c r="AL2605" i="1"/>
  <c r="AK1703" i="1"/>
  <c r="AL1703" i="1"/>
  <c r="AN1703" i="1" s="1"/>
  <c r="AK425" i="1"/>
  <c r="AL425" i="1"/>
  <c r="AK2258" i="1"/>
  <c r="AL2258" i="1"/>
  <c r="AN2258" i="1" s="1"/>
  <c r="AK1841" i="1"/>
  <c r="AL1841" i="1"/>
  <c r="AK564" i="1"/>
  <c r="AL564" i="1"/>
  <c r="AN564" i="1" s="1"/>
  <c r="AK361" i="1"/>
  <c r="AL361" i="1"/>
  <c r="AN361" i="1" s="1"/>
  <c r="AK2396" i="1"/>
  <c r="AL2396" i="1"/>
  <c r="AK1512" i="1"/>
  <c r="AL1512" i="1"/>
  <c r="AK353" i="1"/>
  <c r="AL353" i="1"/>
  <c r="AK1902" i="1"/>
  <c r="AL1902" i="1"/>
  <c r="AK1367" i="1"/>
  <c r="AL1367" i="1"/>
  <c r="AK2356" i="1"/>
  <c r="AL2356" i="1"/>
  <c r="AK2480" i="1"/>
  <c r="AL2480" i="1"/>
  <c r="AK862" i="1"/>
  <c r="AL862" i="1"/>
  <c r="AN862" i="1" s="1"/>
  <c r="AK424" i="1"/>
  <c r="AL424" i="1"/>
  <c r="AN424" i="1" s="1"/>
  <c r="AK1012" i="1"/>
  <c r="AL1012" i="1"/>
  <c r="AK2283" i="1"/>
  <c r="AL2283" i="1"/>
  <c r="AK608" i="1"/>
  <c r="AL608" i="1"/>
  <c r="AK117" i="1"/>
  <c r="AL117" i="1"/>
  <c r="AN117" i="1" s="1"/>
  <c r="AK1913" i="1"/>
  <c r="AL1913" i="1"/>
  <c r="AN1913" i="1" s="1"/>
  <c r="AK479" i="1"/>
  <c r="AL479" i="1"/>
  <c r="AN479" i="1" s="1"/>
  <c r="AK2562" i="1"/>
  <c r="AL2562" i="1"/>
  <c r="AN2562" i="1" s="1"/>
  <c r="AK2093" i="1"/>
  <c r="AL2093" i="1"/>
  <c r="AK168" i="1"/>
  <c r="AL168" i="1"/>
  <c r="AK211" i="1"/>
  <c r="AL211" i="1"/>
  <c r="AK2219" i="1"/>
  <c r="AL2219" i="1"/>
  <c r="AK304" i="1"/>
  <c r="AL304" i="1"/>
  <c r="AN304" i="1" s="1"/>
  <c r="AK439" i="1"/>
  <c r="AL439" i="1"/>
  <c r="AN439" i="1" s="1"/>
  <c r="AK988" i="1"/>
  <c r="AL988" i="1"/>
  <c r="AK375" i="1"/>
  <c r="AL375" i="1"/>
  <c r="AN375" i="1" s="1"/>
  <c r="AK1959" i="1"/>
  <c r="AL1959" i="1"/>
  <c r="AN1959" i="1" s="1"/>
  <c r="AK1531" i="1"/>
  <c r="AL1531" i="1"/>
  <c r="AK2557" i="1"/>
  <c r="AL2557" i="1"/>
  <c r="AK2426" i="1"/>
  <c r="AL2426" i="1"/>
  <c r="AN2426" i="1" s="1"/>
  <c r="AK1454" i="1"/>
  <c r="AL1454" i="1"/>
  <c r="AN1454" i="1" s="1"/>
  <c r="AK2678" i="1"/>
  <c r="AL2678" i="1"/>
  <c r="AK278" i="1"/>
  <c r="AL278" i="1"/>
  <c r="AN278" i="1" s="1"/>
  <c r="AK67" i="1"/>
  <c r="AL67" i="1"/>
  <c r="AK2160" i="1"/>
  <c r="AL2160" i="1"/>
  <c r="AK281" i="1"/>
  <c r="AL281" i="1"/>
  <c r="AK50" i="1"/>
  <c r="AL50" i="1"/>
  <c r="AN50" i="1" s="1"/>
  <c r="AK1418" i="1"/>
  <c r="AL1418" i="1"/>
  <c r="AN1418" i="1" s="1"/>
  <c r="AK541" i="1"/>
  <c r="AL541" i="1"/>
  <c r="AK581" i="1"/>
  <c r="AL581" i="1"/>
  <c r="AK963" i="1"/>
  <c r="AL963" i="1"/>
  <c r="AK73" i="1"/>
  <c r="AL73" i="1"/>
  <c r="AN73" i="1" s="1"/>
  <c r="AK2693" i="1"/>
  <c r="AL2693" i="1"/>
  <c r="AN2693" i="1" s="1"/>
  <c r="AK40" i="1"/>
  <c r="AL40" i="1"/>
  <c r="AK1857" i="1"/>
  <c r="AL1857" i="1"/>
  <c r="AN1857" i="1" s="1"/>
  <c r="AK2001" i="1"/>
  <c r="AL2001" i="1"/>
  <c r="AN2001" i="1" s="1"/>
  <c r="AK26" i="1"/>
  <c r="AL26" i="1"/>
  <c r="AK2650" i="1"/>
  <c r="AL2650" i="1"/>
  <c r="AK186" i="1"/>
  <c r="AL186" i="1"/>
  <c r="AN186" i="1" s="1"/>
  <c r="AK2412" i="1"/>
  <c r="AL2412" i="1"/>
  <c r="AK891" i="1"/>
  <c r="AL891" i="1"/>
  <c r="AK888" i="1"/>
  <c r="AL888" i="1"/>
  <c r="AK2051" i="1"/>
  <c r="AL2051" i="1"/>
  <c r="AK1829" i="1"/>
  <c r="AL1829" i="1"/>
  <c r="AK1462" i="1"/>
  <c r="AL1462" i="1"/>
  <c r="AN1462" i="1" s="1"/>
  <c r="AK2754" i="1"/>
  <c r="AL2754" i="1"/>
  <c r="AN2754" i="1" s="1"/>
  <c r="AK1920" i="1"/>
  <c r="AL1920" i="1"/>
  <c r="AK2548" i="1"/>
  <c r="AL2548" i="1"/>
  <c r="AN2548" i="1" s="1"/>
  <c r="AK1555" i="1"/>
  <c r="AL1555" i="1"/>
  <c r="AN1555" i="1" s="1"/>
  <c r="AK2454" i="1"/>
  <c r="AL2454" i="1"/>
  <c r="AK889" i="1"/>
  <c r="AL889" i="1"/>
  <c r="AK2717" i="1"/>
  <c r="AL2717" i="1"/>
  <c r="AN2717" i="1" s="1"/>
  <c r="AK2764" i="1"/>
  <c r="AL2764" i="1"/>
  <c r="AN2764" i="1" s="1"/>
  <c r="AK2494" i="1"/>
  <c r="AL2494" i="1"/>
  <c r="AK342" i="1"/>
  <c r="AL342" i="1"/>
  <c r="AN342" i="1" s="1"/>
  <c r="AK1042" i="1"/>
  <c r="AL1042" i="1"/>
  <c r="AK2608" i="1"/>
  <c r="AL2608" i="1"/>
  <c r="AK21" i="1"/>
  <c r="AL21" i="1"/>
  <c r="AK2179" i="1"/>
  <c r="AL2179" i="1"/>
  <c r="AK174" i="1"/>
  <c r="AL174" i="1"/>
  <c r="AK1575" i="1"/>
  <c r="AL1575" i="1"/>
  <c r="AK946" i="1"/>
  <c r="AL946" i="1"/>
  <c r="AN946" i="1" s="1"/>
  <c r="AK765" i="1"/>
  <c r="AL765" i="1"/>
  <c r="AN765" i="1" s="1"/>
  <c r="AK2575" i="1"/>
  <c r="AL2575" i="1"/>
  <c r="AN2575" i="1" s="1"/>
  <c r="AK2663" i="1"/>
  <c r="AL2663" i="1"/>
  <c r="AN2663" i="1" s="1"/>
  <c r="AK316" i="1"/>
  <c r="AL316" i="1"/>
  <c r="AK88" i="1"/>
  <c r="AL88" i="1"/>
  <c r="AK2457" i="1"/>
  <c r="AL2457" i="1"/>
  <c r="AN2457" i="1" s="1"/>
  <c r="AK259" i="1"/>
  <c r="AL259" i="1"/>
  <c r="AN259" i="1" s="1"/>
  <c r="AK2452" i="1"/>
  <c r="AL2452" i="1"/>
  <c r="AK483" i="1"/>
  <c r="AL483" i="1"/>
  <c r="AN483" i="1" s="1"/>
  <c r="AK192" i="1"/>
  <c r="AL192" i="1"/>
  <c r="AK591" i="1"/>
  <c r="AL591" i="1"/>
  <c r="AK1405" i="1"/>
  <c r="AL1405" i="1"/>
  <c r="AK2253" i="1"/>
  <c r="AL2253" i="1"/>
  <c r="AN2253" i="1" s="1"/>
  <c r="AK404" i="1"/>
  <c r="AL404" i="1"/>
  <c r="AN404" i="1" s="1"/>
  <c r="AK2060" i="1"/>
  <c r="AL2060" i="1"/>
  <c r="AN2060" i="1" s="1"/>
  <c r="AK2019" i="1"/>
  <c r="AL2019" i="1"/>
  <c r="AN2019" i="1" s="1"/>
  <c r="AK660" i="1"/>
  <c r="AL660" i="1"/>
  <c r="AK544" i="1"/>
  <c r="AL544" i="1"/>
  <c r="AN544" i="1" s="1"/>
  <c r="AK970" i="1"/>
  <c r="AL970" i="1"/>
  <c r="AN970" i="1" s="1"/>
  <c r="AK1258" i="1"/>
  <c r="AL1258" i="1"/>
  <c r="AK379" i="1"/>
  <c r="AL379" i="1"/>
  <c r="AK207" i="1"/>
  <c r="AL207" i="1"/>
  <c r="AN207" i="1" s="1"/>
  <c r="AK1997" i="1"/>
  <c r="AL1997" i="1"/>
  <c r="AN1997" i="1" s="1"/>
  <c r="AK232" i="1"/>
  <c r="AL232" i="1"/>
  <c r="AK106" i="1"/>
  <c r="AL106" i="1"/>
  <c r="AN106" i="1" s="1"/>
  <c r="AK1800" i="1"/>
  <c r="AL1800" i="1"/>
  <c r="AK2164" i="1"/>
  <c r="AL2164" i="1"/>
  <c r="AK288" i="1"/>
  <c r="AL288" i="1"/>
  <c r="AK153" i="1"/>
  <c r="AL153" i="1"/>
  <c r="AN153" i="1" s="1"/>
  <c r="AK931" i="1"/>
  <c r="AL931" i="1"/>
  <c r="AK250" i="1"/>
  <c r="AL250" i="1"/>
  <c r="AN250" i="1" s="1"/>
  <c r="AK2365" i="1"/>
  <c r="AL2365" i="1"/>
  <c r="AN2365" i="1" s="1"/>
  <c r="AK2014" i="1"/>
  <c r="AL2014" i="1"/>
  <c r="AK120" i="1"/>
  <c r="AL120" i="1"/>
  <c r="AN120" i="1" s="1"/>
  <c r="AK1746" i="1"/>
  <c r="AL1746" i="1"/>
  <c r="AN1746" i="1" s="1"/>
  <c r="AK2115" i="1"/>
  <c r="AL2115" i="1"/>
  <c r="AK1542" i="1"/>
  <c r="AL1542" i="1"/>
  <c r="AN1542" i="1" s="1"/>
  <c r="AK332" i="1"/>
  <c r="AL332" i="1"/>
  <c r="AK1646" i="1"/>
  <c r="AL1646" i="1"/>
  <c r="AN1646" i="1" s="1"/>
  <c r="AK1936" i="1"/>
  <c r="AL1936" i="1"/>
  <c r="AN1936" i="1" s="1"/>
  <c r="AK2252" i="1"/>
  <c r="AL2252" i="1"/>
  <c r="AN2252" i="1" s="1"/>
  <c r="AK310" i="1"/>
  <c r="AL310" i="1"/>
  <c r="AK2256" i="1"/>
  <c r="AL2256" i="1"/>
  <c r="AK2742" i="1"/>
  <c r="AL2742" i="1"/>
  <c r="AK2664" i="1"/>
  <c r="AL2664" i="1"/>
  <c r="AN2664" i="1" s="1"/>
  <c r="AK2775" i="1"/>
  <c r="AL2775" i="1"/>
  <c r="AN2775" i="1" s="1"/>
  <c r="AK176" i="1"/>
  <c r="AL176" i="1"/>
  <c r="AK1078" i="1"/>
  <c r="AL1078" i="1"/>
  <c r="AN1078" i="1" s="1"/>
  <c r="AK399" i="1"/>
  <c r="AL399" i="1"/>
  <c r="AN399" i="1" s="1"/>
  <c r="AK702" i="1"/>
  <c r="AL702" i="1"/>
  <c r="AN702" i="1" s="1"/>
  <c r="AK205" i="1"/>
  <c r="AL205" i="1"/>
  <c r="AN205" i="1" s="1"/>
  <c r="AK1564" i="1"/>
  <c r="AL1564" i="1"/>
  <c r="AK204" i="1"/>
  <c r="AL204" i="1"/>
  <c r="AN204" i="1" s="1"/>
  <c r="AK2533" i="1"/>
  <c r="AL2533" i="1"/>
  <c r="AN2533" i="1" s="1"/>
  <c r="AK74" i="1"/>
  <c r="AL74" i="1"/>
  <c r="AN74" i="1" s="1"/>
  <c r="AK1557" i="1"/>
  <c r="AL1557" i="1"/>
  <c r="AN1557" i="1" s="1"/>
  <c r="AK261" i="1"/>
  <c r="AL261" i="1"/>
  <c r="AN261" i="1" s="1"/>
  <c r="AK2721" i="1"/>
  <c r="AL2721" i="1"/>
  <c r="AK1589" i="1"/>
  <c r="AL1589" i="1"/>
  <c r="AK1344" i="1"/>
  <c r="AL1344" i="1"/>
  <c r="AK2313" i="1"/>
  <c r="AL2313" i="1"/>
  <c r="AN2313" i="1" s="1"/>
  <c r="AK1485" i="1"/>
  <c r="AL1485" i="1"/>
  <c r="AK410" i="1"/>
  <c r="AL410" i="1"/>
  <c r="AK2630" i="1"/>
  <c r="AL2630" i="1"/>
  <c r="AN2630" i="1" s="1"/>
  <c r="AK1336" i="1"/>
  <c r="AL1336" i="1"/>
  <c r="AK256" i="1"/>
  <c r="AL256" i="1"/>
  <c r="AN256" i="1" s="1"/>
  <c r="AK2243" i="1"/>
  <c r="AL2243" i="1"/>
  <c r="AN2243" i="1" s="1"/>
  <c r="AK1009" i="1"/>
  <c r="AL1009" i="1"/>
  <c r="AK157" i="1"/>
  <c r="AL157" i="1"/>
  <c r="AK1338" i="1"/>
  <c r="AL1338" i="1"/>
  <c r="AN1338" i="1" s="1"/>
  <c r="AK1535" i="1"/>
  <c r="AL1535" i="1"/>
  <c r="AK2139" i="1"/>
  <c r="AL2139" i="1"/>
  <c r="AK1846" i="1"/>
  <c r="AL1846" i="1"/>
  <c r="AN1846" i="1" s="1"/>
  <c r="AK53" i="1"/>
  <c r="AL53" i="1"/>
  <c r="AK2121" i="1"/>
  <c r="AL2121" i="1"/>
  <c r="AK1776" i="1"/>
  <c r="AL1776" i="1"/>
  <c r="AK34" i="1"/>
  <c r="AL34" i="1"/>
  <c r="AK1619" i="1"/>
  <c r="AL1619" i="1"/>
  <c r="AK124" i="1"/>
  <c r="AL124" i="1"/>
  <c r="AN124" i="1" s="1"/>
  <c r="AK1553" i="1"/>
  <c r="AL1553" i="1"/>
  <c r="AN1553" i="1" s="1"/>
  <c r="AK412" i="1"/>
  <c r="AL412" i="1"/>
  <c r="AK2728" i="1"/>
  <c r="AL2728" i="1"/>
  <c r="AN2728" i="1" s="1"/>
  <c r="AK2284" i="1"/>
  <c r="AL2284" i="1"/>
  <c r="AN2284" i="1" s="1"/>
  <c r="AK129" i="1"/>
  <c r="AL129" i="1"/>
  <c r="AK1674" i="1"/>
  <c r="AL1674" i="1"/>
  <c r="AK1376" i="1"/>
  <c r="AL1376" i="1"/>
  <c r="AK909" i="1"/>
  <c r="AL909" i="1"/>
  <c r="AN909" i="1" s="1"/>
  <c r="AK362" i="1"/>
  <c r="AL362" i="1"/>
  <c r="AN362" i="1" s="1"/>
  <c r="AK212" i="1"/>
  <c r="AL212" i="1"/>
  <c r="AN212" i="1" s="1"/>
  <c r="AK2214" i="1"/>
  <c r="AL2214" i="1"/>
  <c r="AN2214" i="1" s="1"/>
  <c r="AK100" i="1"/>
  <c r="AL100" i="1"/>
  <c r="AK789" i="1"/>
  <c r="AL789" i="1"/>
  <c r="AK114" i="1"/>
  <c r="AL114" i="1"/>
  <c r="AK1907" i="1"/>
  <c r="AL1907" i="1"/>
  <c r="AK6" i="1"/>
  <c r="AL6" i="1"/>
  <c r="AK2472" i="1"/>
  <c r="AL2472" i="1"/>
  <c r="AN2472" i="1" s="1"/>
  <c r="AK930" i="1"/>
  <c r="AL930" i="1"/>
  <c r="AK2074" i="1"/>
  <c r="AL2074" i="1"/>
  <c r="AN2074" i="1" s="1"/>
  <c r="AK1947" i="1"/>
  <c r="AL1947" i="1"/>
  <c r="AN1947" i="1" s="1"/>
  <c r="AK925" i="1"/>
  <c r="AL925" i="1"/>
  <c r="AK2760" i="1"/>
  <c r="AL2760" i="1"/>
  <c r="AK364" i="1"/>
  <c r="AL364" i="1"/>
  <c r="AN364" i="1" s="1"/>
  <c r="AK2660" i="1"/>
  <c r="AL2660" i="1"/>
  <c r="AN2660" i="1" s="1"/>
  <c r="AK2259" i="1"/>
  <c r="AL2259" i="1"/>
  <c r="AK1602" i="1"/>
  <c r="AL1602" i="1"/>
  <c r="AN1602" i="1" s="1"/>
  <c r="AK814" i="1"/>
  <c r="AL814" i="1"/>
  <c r="AN814" i="1" s="1"/>
  <c r="AK2584" i="1"/>
  <c r="AL2584" i="1"/>
  <c r="AK340" i="1"/>
  <c r="AL340" i="1"/>
  <c r="AK2516" i="1"/>
  <c r="AL2516" i="1"/>
  <c r="AN2516" i="1" s="1"/>
  <c r="AK2622" i="1"/>
  <c r="AL2622" i="1"/>
  <c r="AN2622" i="1" s="1"/>
  <c r="AK2134" i="1"/>
  <c r="AL2134" i="1"/>
  <c r="AN2134" i="1" s="1"/>
  <c r="AK234" i="1"/>
  <c r="AL234" i="1"/>
  <c r="AK1737" i="1"/>
  <c r="AL1737" i="1"/>
  <c r="AK1349" i="1"/>
  <c r="AL1349" i="1"/>
  <c r="AN1349" i="1" s="1"/>
  <c r="AK12" i="1"/>
  <c r="AL12" i="1"/>
  <c r="AN12" i="1" s="1"/>
  <c r="AK446" i="1"/>
  <c r="AL446" i="1"/>
  <c r="AK928" i="1"/>
  <c r="AL928" i="1"/>
  <c r="AN928" i="1" s="1"/>
  <c r="AK1475" i="1"/>
  <c r="AL1475" i="1"/>
  <c r="AK2577" i="1"/>
  <c r="AL2577" i="1"/>
  <c r="AK2724" i="1"/>
  <c r="AL2724" i="1"/>
  <c r="AN2724" i="1" s="1"/>
  <c r="AK1836" i="1"/>
  <c r="AL1836" i="1"/>
  <c r="AN1836" i="1" s="1"/>
  <c r="AK1981" i="1"/>
  <c r="AL1981" i="1"/>
  <c r="AN1981" i="1" s="1"/>
  <c r="AK1057" i="1"/>
  <c r="AL1057" i="1"/>
  <c r="AK2570" i="1"/>
  <c r="AL2570" i="1"/>
  <c r="AK2414" i="1"/>
  <c r="AL2414" i="1"/>
  <c r="AK2384" i="1"/>
  <c r="AL2384" i="1"/>
  <c r="AN2384" i="1" s="1"/>
  <c r="AK848" i="1"/>
  <c r="AL848" i="1"/>
  <c r="AN848" i="1" s="1"/>
  <c r="AK840" i="1"/>
  <c r="AL840" i="1"/>
  <c r="AN840" i="1" s="1"/>
  <c r="AK1861" i="1"/>
  <c r="AL1861" i="1"/>
  <c r="AK1777" i="1"/>
  <c r="AL1777" i="1"/>
  <c r="AN1777" i="1" s="1"/>
  <c r="AK1064" i="1"/>
  <c r="AL1064" i="1"/>
  <c r="AN1064" i="1" s="1"/>
  <c r="AK2588" i="1"/>
  <c r="AL2588" i="1"/>
  <c r="AK1872" i="1"/>
  <c r="AL1872" i="1"/>
  <c r="AN1872" i="1" s="1"/>
  <c r="AK356" i="1"/>
  <c r="AL356" i="1"/>
  <c r="AN356" i="1" s="1"/>
  <c r="AK1528" i="1"/>
  <c r="AL1528" i="1"/>
  <c r="AK2427" i="1"/>
  <c r="AL2427" i="1"/>
  <c r="AN2427" i="1" s="1"/>
  <c r="AK1000" i="1"/>
  <c r="AL1000" i="1"/>
  <c r="AN1000" i="1" s="1"/>
  <c r="AK2619" i="1"/>
  <c r="AL2619" i="1"/>
  <c r="AN2619" i="1" s="1"/>
  <c r="AK2741" i="1"/>
  <c r="AL2741" i="1"/>
  <c r="AK2464" i="1"/>
  <c r="AL2464" i="1"/>
  <c r="AK317" i="1"/>
  <c r="AL317" i="1"/>
  <c r="AN317" i="1" s="1"/>
  <c r="AK921" i="1"/>
  <c r="AL921" i="1"/>
  <c r="AN921" i="1" s="1"/>
  <c r="AK2436" i="1"/>
  <c r="AL2436" i="1"/>
  <c r="AN2436" i="1" s="1"/>
  <c r="AK381" i="1"/>
  <c r="AL381" i="1"/>
  <c r="AN381" i="1" s="1"/>
  <c r="AK2125" i="1"/>
  <c r="AL2125" i="1"/>
  <c r="AK388" i="1"/>
  <c r="AL388" i="1"/>
  <c r="AN388" i="1" s="1"/>
  <c r="AK1538" i="1"/>
  <c r="AL1538" i="1"/>
  <c r="AN1538" i="1" s="1"/>
  <c r="AK708" i="1"/>
  <c r="AL708" i="1"/>
  <c r="AK518" i="1"/>
  <c r="AL518" i="1"/>
  <c r="AK2512" i="1"/>
  <c r="AL2512" i="1"/>
  <c r="AN2512" i="1" s="1"/>
  <c r="AK1819" i="1"/>
  <c r="AL1819" i="1"/>
  <c r="AN1819" i="1" s="1"/>
  <c r="AK292" i="1"/>
  <c r="AL292" i="1"/>
  <c r="AN292" i="1" s="1"/>
  <c r="AK2338" i="1"/>
  <c r="AL2338" i="1"/>
  <c r="AN2338" i="1" s="1"/>
  <c r="AK2394" i="1"/>
  <c r="AL2394" i="1"/>
  <c r="AK191" i="1"/>
  <c r="AL191" i="1"/>
  <c r="AK2422" i="1"/>
  <c r="AL2422" i="1"/>
  <c r="AK688" i="1"/>
  <c r="AL688" i="1"/>
  <c r="AK1264" i="1"/>
  <c r="AL1264" i="1"/>
  <c r="AN1264" i="1" s="1"/>
  <c r="AK1497" i="1"/>
  <c r="AL1497" i="1"/>
  <c r="AK2131" i="1"/>
  <c r="AL2131" i="1"/>
  <c r="AN2131" i="1" s="1"/>
  <c r="AK2023" i="1"/>
  <c r="AL2023" i="1"/>
  <c r="AN2023" i="1" s="1"/>
  <c r="AK1581" i="1"/>
  <c r="AL1581" i="1"/>
  <c r="AN1581" i="1" s="1"/>
  <c r="AK15" i="1"/>
  <c r="AL15" i="1"/>
  <c r="AN15" i="1" s="1"/>
  <c r="AK2607" i="1"/>
  <c r="AL2607" i="1"/>
  <c r="AK1316" i="1"/>
  <c r="AL1316" i="1"/>
  <c r="AN1316" i="1" s="1"/>
  <c r="AK433" i="1"/>
  <c r="AL433" i="1"/>
  <c r="AN433" i="1" s="1"/>
  <c r="AK1755" i="1"/>
  <c r="AL1755" i="1"/>
  <c r="AN1755" i="1" s="1"/>
  <c r="AK1096" i="1"/>
  <c r="AL1096" i="1"/>
  <c r="AN1096" i="1" s="1"/>
  <c r="AK1904" i="1"/>
  <c r="AL1904" i="1"/>
  <c r="AN1904" i="1" s="1"/>
  <c r="AK1828" i="1"/>
  <c r="AL1828" i="1"/>
  <c r="AK2069" i="1"/>
  <c r="AL2069" i="1"/>
  <c r="AK151" i="1"/>
  <c r="AL151" i="1"/>
  <c r="AK2072" i="1"/>
  <c r="AL2072" i="1"/>
  <c r="AK746" i="1"/>
  <c r="AL746" i="1"/>
  <c r="AN746" i="1" s="1"/>
  <c r="AK2500" i="1"/>
  <c r="AL2500" i="1"/>
  <c r="AN2500" i="1" s="1"/>
  <c r="AK2043" i="1"/>
  <c r="AL2043" i="1"/>
  <c r="AN2043" i="1" s="1"/>
  <c r="AK2550" i="1"/>
  <c r="AL2550" i="1"/>
  <c r="AN2550" i="1" s="1"/>
  <c r="AK1004" i="1"/>
  <c r="AL1004" i="1"/>
  <c r="AN1004" i="1" s="1"/>
  <c r="AK1778" i="1"/>
  <c r="AL1778" i="1"/>
  <c r="AN1778" i="1" s="1"/>
  <c r="AK1038" i="1"/>
  <c r="AL1038" i="1"/>
  <c r="AK2628" i="1"/>
  <c r="AL2628" i="1"/>
  <c r="AN2628" i="1" s="1"/>
  <c r="AK2524" i="1"/>
  <c r="AL2524" i="1"/>
  <c r="AK66" i="1"/>
  <c r="AL66" i="1"/>
  <c r="AN66" i="1" s="1"/>
  <c r="AK195" i="1"/>
  <c r="AL195" i="1"/>
  <c r="AN195" i="1" s="1"/>
  <c r="AK2018" i="1"/>
  <c r="AL2018" i="1"/>
  <c r="AN2018" i="1" s="1"/>
  <c r="AK164" i="1"/>
  <c r="AL164" i="1"/>
  <c r="AN164" i="1" s="1"/>
  <c r="AK2616" i="1"/>
  <c r="AL2616" i="1"/>
  <c r="AK1320" i="1"/>
  <c r="AL1320" i="1"/>
  <c r="AK1699" i="1"/>
  <c r="AL1699" i="1"/>
  <c r="AK422" i="1"/>
  <c r="AL422" i="1"/>
  <c r="AK890" i="1"/>
  <c r="AL890" i="1"/>
  <c r="AN890" i="1" s="1"/>
  <c r="AK2487" i="1"/>
  <c r="AL2487" i="1"/>
  <c r="AN2487" i="1" s="1"/>
  <c r="AK1926" i="1"/>
  <c r="AL1926" i="1"/>
  <c r="AN1926" i="1" s="1"/>
  <c r="AK1780" i="1"/>
  <c r="AL1780" i="1"/>
  <c r="AN1780" i="1" s="1"/>
  <c r="AK1958" i="1"/>
  <c r="AL1958" i="1"/>
  <c r="AN1958" i="1" s="1"/>
  <c r="AK230" i="1"/>
  <c r="AL230" i="1"/>
  <c r="AK2541" i="1"/>
  <c r="AL2541" i="1"/>
  <c r="AK1008" i="1"/>
  <c r="AL1008" i="1"/>
  <c r="AN1008" i="1" s="1"/>
  <c r="AK2355" i="1"/>
  <c r="AL2355" i="1"/>
  <c r="AN2355" i="1" s="1"/>
  <c r="AK744" i="1"/>
  <c r="AL744" i="1"/>
  <c r="AN744" i="1" s="1"/>
  <c r="AK732" i="1"/>
  <c r="AL732" i="1"/>
  <c r="AN732" i="1" s="1"/>
  <c r="AK1812" i="1"/>
  <c r="AL1812" i="1"/>
  <c r="AK1506" i="1"/>
  <c r="AL1506" i="1"/>
  <c r="AK1020" i="1"/>
  <c r="AL1020" i="1"/>
  <c r="AK2445" i="1"/>
  <c r="AL2445" i="1"/>
  <c r="AK1847" i="1"/>
  <c r="AL1847" i="1"/>
  <c r="AK2279" i="1"/>
  <c r="AL2279" i="1"/>
  <c r="AK2534" i="1"/>
  <c r="AL2534" i="1"/>
  <c r="AN2534" i="1" s="1"/>
  <c r="AK2329" i="1"/>
  <c r="AL2329" i="1"/>
  <c r="AK780" i="1"/>
  <c r="AL780" i="1"/>
  <c r="AN780" i="1" s="1"/>
  <c r="AK2593" i="1"/>
  <c r="AL2593" i="1"/>
  <c r="AN2593" i="1" s="1"/>
  <c r="AK2719" i="1"/>
  <c r="AL2719" i="1"/>
  <c r="AK2402" i="1"/>
  <c r="AL2402" i="1"/>
  <c r="AK295" i="1"/>
  <c r="AL295" i="1"/>
  <c r="AN295" i="1" s="1"/>
  <c r="AK882" i="1"/>
  <c r="AL882" i="1"/>
  <c r="AK2314" i="1"/>
  <c r="AL2314" i="1"/>
  <c r="AK24" i="1"/>
  <c r="AL24" i="1"/>
  <c r="AN24" i="1" s="1"/>
  <c r="AK2078" i="1"/>
  <c r="AL2078" i="1"/>
  <c r="AK1790" i="1"/>
  <c r="AL1790" i="1"/>
  <c r="AK1302" i="1"/>
  <c r="AL1302" i="1"/>
  <c r="AK654" i="1"/>
  <c r="AL654" i="1"/>
  <c r="AK405" i="1"/>
  <c r="AL405" i="1"/>
  <c r="AN405" i="1" s="1"/>
  <c r="AK2456" i="1"/>
  <c r="AL2456" i="1"/>
  <c r="AN2456" i="1" s="1"/>
  <c r="AK2705" i="1"/>
  <c r="AL2705" i="1"/>
  <c r="AN2705" i="1" s="1"/>
  <c r="AK197" i="1"/>
  <c r="AL197" i="1"/>
  <c r="AN197" i="1" s="1"/>
  <c r="AK1938" i="1"/>
  <c r="AL1938" i="1"/>
  <c r="AN1938" i="1" s="1"/>
  <c r="AK2370" i="1"/>
  <c r="AL2370" i="1"/>
  <c r="AN2370" i="1" s="1"/>
  <c r="AK103" i="1"/>
  <c r="AL103" i="1"/>
  <c r="AK1854" i="1"/>
  <c r="AL1854" i="1"/>
  <c r="AK849" i="1"/>
  <c r="AL849" i="1"/>
  <c r="AN849" i="1" s="1"/>
  <c r="AK285" i="1"/>
  <c r="AL285" i="1"/>
  <c r="AK1652" i="1"/>
  <c r="AL1652" i="1"/>
  <c r="AN1652" i="1" s="1"/>
  <c r="AK1814" i="1"/>
  <c r="AL1814" i="1"/>
  <c r="AK188" i="1"/>
  <c r="AL188" i="1"/>
  <c r="AN188" i="1" s="1"/>
  <c r="AK1855" i="1"/>
  <c r="AL1855" i="1"/>
  <c r="AK453" i="1"/>
  <c r="AL453" i="1"/>
  <c r="AK130" i="1"/>
  <c r="AL130" i="1"/>
  <c r="AN130" i="1" s="1"/>
  <c r="AK1231" i="1"/>
  <c r="AL1231" i="1"/>
  <c r="AK305" i="1"/>
  <c r="AL305" i="1"/>
  <c r="AN305" i="1" s="1"/>
  <c r="AK1033" i="1"/>
  <c r="AL1033" i="1"/>
  <c r="AN1033" i="1" s="1"/>
  <c r="AK1505" i="1"/>
  <c r="AL1505" i="1"/>
  <c r="AK1190" i="1"/>
  <c r="AL1190" i="1"/>
  <c r="AN1190" i="1" s="1"/>
  <c r="AK553" i="1"/>
  <c r="AL553" i="1"/>
  <c r="AN553" i="1" s="1"/>
  <c r="AK1996" i="1"/>
  <c r="AL1996" i="1"/>
  <c r="AK123" i="1"/>
  <c r="AL123" i="1"/>
  <c r="AN123" i="1" s="1"/>
  <c r="AK1874" i="1"/>
  <c r="AL1874" i="1"/>
  <c r="AN1874" i="1" s="1"/>
  <c r="AK1104" i="1"/>
  <c r="AL1104" i="1"/>
  <c r="AN1104" i="1" s="1"/>
  <c r="AK747" i="1"/>
  <c r="AL747" i="1"/>
  <c r="AN747" i="1" s="1"/>
  <c r="AK348" i="1"/>
  <c r="AL348" i="1"/>
  <c r="AN348" i="1" s="1"/>
  <c r="AK846" i="1"/>
  <c r="AL846" i="1"/>
  <c r="AN846" i="1" s="1"/>
  <c r="AK844" i="1"/>
  <c r="AL844" i="1"/>
  <c r="AK2103" i="1"/>
  <c r="AL2103" i="1"/>
  <c r="AK2688" i="1"/>
  <c r="AL2688" i="1"/>
  <c r="AK1702" i="1"/>
  <c r="AL1702" i="1"/>
  <c r="AK1700" i="1"/>
  <c r="AL1700" i="1"/>
  <c r="AN1700" i="1" s="1"/>
  <c r="AK2718" i="1"/>
  <c r="AL2718" i="1"/>
  <c r="AN2718" i="1" s="1"/>
  <c r="AK2504" i="1"/>
  <c r="AL2504" i="1"/>
  <c r="AN2504" i="1" s="1"/>
  <c r="AK158" i="1"/>
  <c r="AL158" i="1"/>
  <c r="AN158" i="1" s="1"/>
  <c r="AK2241" i="1"/>
  <c r="AL2241" i="1"/>
  <c r="AN2241" i="1" s="1"/>
  <c r="AK675" i="1"/>
  <c r="AL675" i="1"/>
  <c r="AK663" i="1"/>
  <c r="AL663" i="1"/>
  <c r="AK1667" i="1"/>
  <c r="AL1667" i="1"/>
  <c r="AK1468" i="1"/>
  <c r="AL1468" i="1"/>
  <c r="AN1468" i="1" s="1"/>
  <c r="AK807" i="1"/>
  <c r="AL807" i="1"/>
  <c r="AN807" i="1" s="1"/>
  <c r="AK2290" i="1"/>
  <c r="AL2290" i="1"/>
  <c r="AN2290" i="1" s="1"/>
  <c r="AK1792" i="1"/>
  <c r="AL1792" i="1"/>
  <c r="AN1792" i="1" s="1"/>
  <c r="AK2199" i="1"/>
  <c r="AL2199" i="1"/>
  <c r="AK2501" i="1"/>
  <c r="AL2501" i="1"/>
  <c r="AK2278" i="1"/>
  <c r="AL2278" i="1"/>
  <c r="AN2278" i="1" s="1"/>
  <c r="AK567" i="1"/>
  <c r="AL567" i="1"/>
  <c r="AN567" i="1" s="1"/>
  <c r="AK1881" i="1"/>
  <c r="AL1881" i="1"/>
  <c r="AN1881" i="1" s="1"/>
  <c r="AK2595" i="1"/>
  <c r="AL2595" i="1"/>
  <c r="AN2595" i="1" s="1"/>
  <c r="AK2378" i="1"/>
  <c r="AL2378" i="1"/>
  <c r="AK223" i="1"/>
  <c r="AL223" i="1"/>
  <c r="AN223" i="1" s="1"/>
  <c r="AK836" i="1"/>
  <c r="AL836" i="1"/>
  <c r="AN836" i="1" s="1"/>
  <c r="AK2285" i="1"/>
  <c r="AL2285" i="1"/>
  <c r="AK2727" i="1"/>
  <c r="AL2727" i="1"/>
  <c r="AN2727" i="1" s="1"/>
  <c r="AK2056" i="1"/>
  <c r="AL2056" i="1"/>
  <c r="AN2056" i="1" s="1"/>
  <c r="AK2726" i="1"/>
  <c r="AL2726" i="1"/>
  <c r="AK1179" i="1"/>
  <c r="AL1179" i="1"/>
  <c r="AN1179" i="1" s="1"/>
  <c r="AK601" i="1"/>
  <c r="AL601" i="1"/>
  <c r="AN601" i="1" s="1"/>
  <c r="AK380" i="1"/>
  <c r="AL380" i="1"/>
  <c r="AN380" i="1" s="1"/>
  <c r="AK2391" i="1"/>
  <c r="AL2391" i="1"/>
  <c r="AK2581" i="1"/>
  <c r="AL2581" i="1"/>
  <c r="AK109" i="1"/>
  <c r="AL109" i="1"/>
  <c r="AK2578" i="1"/>
  <c r="AL2578" i="1"/>
  <c r="AK2230" i="1"/>
  <c r="AL2230" i="1"/>
  <c r="AN2230" i="1" s="1"/>
  <c r="AK81" i="1"/>
  <c r="AL81" i="1"/>
  <c r="AN81" i="1" s="1"/>
  <c r="AK542" i="1"/>
  <c r="AL542" i="1"/>
  <c r="AN542" i="1" s="1"/>
  <c r="AK1782" i="1"/>
  <c r="AL1782" i="1"/>
  <c r="AN1782" i="1" s="1"/>
  <c r="AK345" i="1"/>
  <c r="AL345" i="1"/>
  <c r="AN345" i="1" s="1"/>
  <c r="AK307" i="1"/>
  <c r="AL307" i="1"/>
  <c r="AK2220" i="1"/>
  <c r="AL2220" i="1"/>
  <c r="AN2220" i="1" s="1"/>
  <c r="AK1745" i="1"/>
  <c r="AL1745" i="1"/>
  <c r="AN1745" i="1" s="1"/>
  <c r="AK1999" i="1"/>
  <c r="AL1999" i="1"/>
  <c r="AN1999" i="1" s="1"/>
  <c r="AK243" i="1"/>
  <c r="AL243" i="1"/>
  <c r="AN243" i="1" s="1"/>
  <c r="AK893" i="1"/>
  <c r="AL893" i="1"/>
  <c r="AN893" i="1" s="1"/>
  <c r="AK329" i="1"/>
  <c r="AL329" i="1"/>
  <c r="AN329" i="1" s="1"/>
  <c r="AK1956" i="1"/>
  <c r="AL1956" i="1"/>
  <c r="AK1871" i="1"/>
  <c r="AL1871" i="1"/>
  <c r="AK2037" i="1"/>
  <c r="AL2037" i="1"/>
  <c r="AN2037" i="1" s="1"/>
  <c r="AK2637" i="1"/>
  <c r="AL2637" i="1"/>
  <c r="AK149" i="1"/>
  <c r="AL149" i="1"/>
  <c r="AN149" i="1" s="1"/>
  <c r="AK315" i="1"/>
  <c r="AL315" i="1"/>
  <c r="AN315" i="1" s="1"/>
  <c r="AK1501" i="1"/>
  <c r="AL1501" i="1"/>
  <c r="AN1501" i="1" s="1"/>
  <c r="AK167" i="1"/>
  <c r="AL167" i="1"/>
  <c r="AN167" i="1" s="1"/>
  <c r="AK2600" i="1"/>
  <c r="AL2600" i="1"/>
  <c r="AN2600" i="1" s="1"/>
  <c r="AK126" i="1"/>
  <c r="AL126" i="1"/>
  <c r="AK677" i="1"/>
  <c r="AL677" i="1"/>
  <c r="AK2024" i="1"/>
  <c r="AL2024" i="1"/>
  <c r="AK2679" i="1"/>
  <c r="AL2679" i="1"/>
  <c r="AN2679" i="1" s="1"/>
  <c r="AK1527" i="1"/>
  <c r="AL1527" i="1"/>
  <c r="AN1527" i="1" s="1"/>
  <c r="AK1242" i="1"/>
  <c r="AL1242" i="1"/>
  <c r="AN1242" i="1" s="1"/>
  <c r="AK1976" i="1"/>
  <c r="AL1976" i="1"/>
  <c r="AN1976" i="1" s="1"/>
  <c r="AK78" i="1"/>
  <c r="AL78" i="1"/>
  <c r="AK1848" i="1"/>
  <c r="AL1848" i="1"/>
  <c r="AK1058" i="1"/>
  <c r="AL1058" i="1"/>
  <c r="AN1058" i="1" s="1"/>
  <c r="AK2709" i="1"/>
  <c r="AL2709" i="1"/>
  <c r="AN2709" i="1" s="1"/>
  <c r="AK325" i="1"/>
  <c r="AL325" i="1"/>
  <c r="AN325" i="1" s="1"/>
  <c r="AK743" i="1"/>
  <c r="AL743" i="1"/>
  <c r="AN743" i="1" s="1"/>
  <c r="AK738" i="1"/>
  <c r="AL738" i="1"/>
  <c r="AN738" i="1" s="1"/>
  <c r="AK2029" i="1"/>
  <c r="AL2029" i="1"/>
  <c r="AN2029" i="1" s="1"/>
  <c r="AK2368" i="1"/>
  <c r="AL2368" i="1"/>
  <c r="AN2368" i="1" s="1"/>
  <c r="AK1511" i="1"/>
  <c r="AL1511" i="1"/>
  <c r="AK1886" i="1"/>
  <c r="AL1886" i="1"/>
  <c r="AK2594" i="1"/>
  <c r="AL2594" i="1"/>
  <c r="AN2594" i="1" s="1"/>
  <c r="AK2476" i="1"/>
  <c r="AL2476" i="1"/>
  <c r="AN2476" i="1" s="1"/>
  <c r="AK2675" i="1"/>
  <c r="AL2675" i="1"/>
  <c r="AN2675" i="1" s="1"/>
  <c r="AK2213" i="1"/>
  <c r="AL2213" i="1"/>
  <c r="AN2213" i="1" s="1"/>
  <c r="AK621" i="1"/>
  <c r="AL621" i="1"/>
  <c r="AN621" i="1" s="1"/>
  <c r="AK2459" i="1"/>
  <c r="AL2459" i="1"/>
  <c r="AK384" i="1"/>
  <c r="AL384" i="1"/>
  <c r="AK1069" i="1"/>
  <c r="AL1069" i="1"/>
  <c r="AN1069" i="1" s="1"/>
  <c r="AK756" i="1"/>
  <c r="AL756" i="1"/>
  <c r="AN756" i="1" s="1"/>
  <c r="AK2268" i="1"/>
  <c r="AL2268" i="1"/>
  <c r="AK1687" i="1"/>
  <c r="AL1687" i="1"/>
  <c r="AK2172" i="1"/>
  <c r="AL2172" i="1"/>
  <c r="AN2172" i="1" s="1"/>
  <c r="AK2473" i="1"/>
  <c r="AL2473" i="1"/>
  <c r="AN2473" i="1" s="1"/>
  <c r="AK2197" i="1"/>
  <c r="AL2197" i="1"/>
  <c r="AN2197" i="1" s="1"/>
  <c r="AK418" i="1"/>
  <c r="AL418" i="1"/>
  <c r="AK1439" i="1"/>
  <c r="AL1439" i="1"/>
  <c r="AK2453" i="1"/>
  <c r="AL2453" i="1"/>
  <c r="AN2453" i="1" s="1"/>
  <c r="AK2345" i="1"/>
  <c r="AL2345" i="1"/>
  <c r="AK199" i="1"/>
  <c r="AL199" i="1"/>
  <c r="AN199" i="1" s="1"/>
  <c r="AK777" i="1"/>
  <c r="AL777" i="1"/>
  <c r="AN777" i="1" s="1"/>
  <c r="AK2264" i="1"/>
  <c r="AL2264" i="1"/>
  <c r="AK2659" i="1"/>
  <c r="AL2659" i="1"/>
  <c r="AK2010" i="1"/>
  <c r="AL2010" i="1"/>
  <c r="AK2703" i="1"/>
  <c r="AL2703" i="1"/>
  <c r="AN2703" i="1" s="1"/>
  <c r="AK1082" i="1"/>
  <c r="AL1082" i="1"/>
  <c r="AN1082" i="1" s="1"/>
  <c r="AK456" i="1"/>
  <c r="AL456" i="1"/>
  <c r="AN456" i="1" s="1"/>
  <c r="AK240" i="1"/>
  <c r="AL240" i="1"/>
  <c r="AN240" i="1" s="1"/>
  <c r="AK1781" i="1"/>
  <c r="AL1781" i="1"/>
  <c r="AN1781" i="1" s="1"/>
  <c r="AK2523" i="1"/>
  <c r="AL2523" i="1"/>
  <c r="AN2523" i="1" s="1"/>
  <c r="AK89" i="1"/>
  <c r="AL89" i="1"/>
  <c r="AN89" i="1" s="1"/>
  <c r="AK2554" i="1"/>
  <c r="AL2554" i="1"/>
  <c r="AK2102" i="1"/>
  <c r="AL2102" i="1"/>
  <c r="AN2102" i="1" s="1"/>
  <c r="AK60" i="1"/>
  <c r="AL60" i="1"/>
  <c r="AN60" i="1" s="1"/>
  <c r="AK511" i="1"/>
  <c r="AL511" i="1"/>
  <c r="AN511" i="1" s="1"/>
  <c r="AK449" i="1"/>
  <c r="AL449" i="1"/>
  <c r="AN449" i="1" s="1"/>
  <c r="AK1450" i="1"/>
  <c r="AL1450" i="1"/>
  <c r="AN1450" i="1" s="1"/>
  <c r="AK760" i="1"/>
  <c r="AL760" i="1"/>
  <c r="AN760" i="1" s="1"/>
  <c r="AK1347" i="1"/>
  <c r="AL1347" i="1"/>
  <c r="AK2446" i="1"/>
  <c r="AL2446" i="1"/>
  <c r="AK514" i="1"/>
  <c r="AL514" i="1"/>
  <c r="AK2281" i="1"/>
  <c r="AL2281" i="1"/>
  <c r="AN2281" i="1" s="1"/>
  <c r="AK242" i="1"/>
  <c r="AL242" i="1"/>
  <c r="AN242" i="1" s="1"/>
  <c r="AK228" i="1"/>
  <c r="AL228" i="1"/>
  <c r="AN228" i="1" s="1"/>
  <c r="AK1697" i="1"/>
  <c r="AL1697" i="1"/>
  <c r="AK338" i="1"/>
  <c r="AL338" i="1"/>
  <c r="AN338" i="1" s="1"/>
  <c r="AK1982" i="1"/>
  <c r="AL1982" i="1"/>
  <c r="AN1982" i="1" s="1"/>
  <c r="AK2174" i="1"/>
  <c r="AL2174" i="1"/>
  <c r="AK144" i="1"/>
  <c r="AL144" i="1"/>
  <c r="AK2749" i="1"/>
  <c r="AL2749" i="1"/>
  <c r="AN2749" i="1" s="1"/>
  <c r="AK146" i="1"/>
  <c r="AL146" i="1"/>
  <c r="AN146" i="1" s="1"/>
  <c r="AK27" i="1"/>
  <c r="AL27" i="1"/>
  <c r="AN27" i="1" s="1"/>
  <c r="AK2738" i="1"/>
  <c r="AL2738" i="1"/>
  <c r="AN2738" i="1" s="1"/>
  <c r="AK2015" i="1"/>
  <c r="AL2015" i="1"/>
  <c r="AN2015" i="1" s="1"/>
  <c r="AK1308" i="1"/>
  <c r="AL1308" i="1"/>
  <c r="AK290" i="1"/>
  <c r="AL290" i="1"/>
  <c r="AK566" i="1"/>
  <c r="AL566" i="1"/>
  <c r="AK1590" i="1"/>
  <c r="AL1590" i="1"/>
  <c r="AN1590" i="1" s="1"/>
  <c r="AK2655" i="1"/>
  <c r="AL2655" i="1"/>
  <c r="AK990" i="1"/>
  <c r="AL990" i="1"/>
  <c r="AN990" i="1" s="1"/>
  <c r="AK57" i="1"/>
  <c r="AL57" i="1"/>
  <c r="AN57" i="1" s="1"/>
  <c r="AK1794" i="1"/>
  <c r="AL1794" i="1"/>
  <c r="AN1794" i="1" s="1"/>
  <c r="AK792" i="1"/>
  <c r="AL792" i="1"/>
  <c r="AN792" i="1" s="1"/>
  <c r="AK2667" i="1"/>
  <c r="AL2667" i="1"/>
  <c r="AK252" i="1"/>
  <c r="AL252" i="1"/>
  <c r="AN252" i="1" s="1"/>
  <c r="AK668" i="1"/>
  <c r="AL668" i="1"/>
  <c r="AN668" i="1" s="1"/>
  <c r="AK667" i="1"/>
  <c r="AL667" i="1"/>
  <c r="AN667" i="1" s="1"/>
  <c r="AK1985" i="1"/>
  <c r="AL1985" i="1"/>
  <c r="AN1985" i="1" s="1"/>
  <c r="AK2229" i="1"/>
  <c r="AL2229" i="1"/>
  <c r="AN2229" i="1" s="1"/>
  <c r="AK1073" i="1"/>
  <c r="AL1073" i="1"/>
  <c r="AK1432" i="1"/>
  <c r="AL1432" i="1"/>
  <c r="AK1954" i="1"/>
  <c r="AL1954" i="1"/>
  <c r="AK2387" i="1"/>
  <c r="AL2387" i="1"/>
  <c r="AK2618" i="1"/>
  <c r="AL2618" i="1"/>
  <c r="AK2159" i="1"/>
  <c r="AL2159" i="1"/>
  <c r="AN2159" i="1" s="1"/>
  <c r="AK539" i="1"/>
  <c r="AL539" i="1"/>
  <c r="AN539" i="1" s="1"/>
  <c r="AK1515" i="1"/>
  <c r="AL1515" i="1"/>
  <c r="AN1515" i="1" s="1"/>
  <c r="AK828" i="1"/>
  <c r="AL828" i="1"/>
  <c r="AN828" i="1" s="1"/>
  <c r="AK1025" i="1"/>
  <c r="AL1025" i="1"/>
  <c r="AN1025" i="1" s="1"/>
  <c r="AK632" i="1"/>
  <c r="AL632" i="1"/>
  <c r="AK2190" i="1"/>
  <c r="AL2190" i="1"/>
  <c r="AK1609" i="1"/>
  <c r="AL1609" i="1"/>
  <c r="AK2118" i="1"/>
  <c r="AL2118" i="1"/>
  <c r="AN2118" i="1" s="1"/>
  <c r="AK469" i="1"/>
  <c r="AL469" i="1"/>
  <c r="AN469" i="1" s="1"/>
  <c r="AK2170" i="1"/>
  <c r="AL2170" i="1"/>
  <c r="AN2170" i="1" s="1"/>
  <c r="AK344" i="1"/>
  <c r="AL344" i="1"/>
  <c r="AN344" i="1" s="1"/>
  <c r="AK1245" i="1"/>
  <c r="AL1245" i="1"/>
  <c r="AK2451" i="1"/>
  <c r="AL2451" i="1"/>
  <c r="AK2237" i="1"/>
  <c r="AL2237" i="1"/>
  <c r="AK90" i="1"/>
  <c r="AL90" i="1"/>
  <c r="AN90" i="1" s="1"/>
  <c r="AK527" i="1"/>
  <c r="AL527" i="1"/>
  <c r="AN527" i="1" s="1"/>
  <c r="AK2180" i="1"/>
  <c r="AL2180" i="1"/>
  <c r="AN2180" i="1" s="1"/>
  <c r="AK2633" i="1"/>
  <c r="AL2633" i="1"/>
  <c r="AN2633" i="1" s="1"/>
  <c r="AK1914" i="1"/>
  <c r="AL1914" i="1"/>
  <c r="AN1914" i="1" s="1"/>
  <c r="AK2658" i="1"/>
  <c r="AL2658" i="1"/>
  <c r="AN2658" i="1" s="1"/>
  <c r="AK1035" i="1"/>
  <c r="AL1035" i="1"/>
  <c r="AK335" i="1"/>
  <c r="AL335" i="1"/>
  <c r="AN335" i="1" s="1"/>
  <c r="AK170" i="1"/>
  <c r="AL170" i="1"/>
  <c r="AK428" i="1"/>
  <c r="AL428" i="1"/>
  <c r="AN428" i="1" s="1"/>
  <c r="AK2491" i="1"/>
  <c r="AL2491" i="1"/>
  <c r="AN2491" i="1" s="1"/>
  <c r="AK1916" i="1"/>
  <c r="AL1916" i="1"/>
  <c r="AN1916" i="1" s="1"/>
  <c r="AK2519" i="1"/>
  <c r="AL2519" i="1"/>
  <c r="AN2519" i="1" s="1"/>
  <c r="AK2027" i="1"/>
  <c r="AL2027" i="1"/>
  <c r="AK122" i="1"/>
  <c r="AL122" i="1"/>
  <c r="AK398" i="1"/>
  <c r="AL398" i="1"/>
  <c r="AK2" i="1"/>
  <c r="AN2" i="1"/>
  <c r="AN19" i="1" l="1"/>
  <c r="AN222" i="1"/>
  <c r="AN254" i="1"/>
  <c r="AN442" i="1"/>
  <c r="AN1416" i="1"/>
  <c r="AN321" i="1"/>
  <c r="AN2455" i="1"/>
  <c r="AN189" i="1"/>
  <c r="AN251" i="1"/>
  <c r="AN1918" i="1"/>
  <c r="AN1604" i="1"/>
  <c r="AN1962" i="1"/>
  <c r="AN1524" i="1"/>
  <c r="AN1227" i="1"/>
  <c r="AN1883" i="1"/>
  <c r="AN1397" i="1"/>
  <c r="AN1154" i="1"/>
  <c r="AN102" i="1"/>
  <c r="AN892" i="1"/>
  <c r="AN1348" i="1"/>
  <c r="AN2108" i="1"/>
  <c r="AN1628" i="1"/>
  <c r="AN64" i="1"/>
  <c r="AN2489" i="1"/>
  <c r="AN1946" i="1"/>
  <c r="AN95" i="1"/>
  <c r="AN35" i="1"/>
  <c r="AN625" i="1"/>
  <c r="AN1598" i="1"/>
  <c r="AN1656" i="1"/>
  <c r="AN1593" i="1"/>
  <c r="AN397" i="1"/>
  <c r="AN208" i="1"/>
  <c r="AN618" i="1"/>
  <c r="AN616" i="1"/>
  <c r="AN2544" i="1"/>
  <c r="AN1978" i="1"/>
  <c r="AN1894" i="1"/>
  <c r="AN2333" i="1"/>
  <c r="AN1875" i="1"/>
  <c r="AN1963" i="1"/>
  <c r="AN1927" i="1"/>
  <c r="AN119" i="1"/>
  <c r="AN474" i="1"/>
  <c r="AN2367" i="1"/>
  <c r="AN1750" i="1"/>
  <c r="AN2571" i="1"/>
  <c r="AN209" i="1"/>
  <c r="AN2389" i="1"/>
  <c r="AN193" i="1"/>
  <c r="AN2040" i="1"/>
  <c r="AN2218" i="1"/>
  <c r="AN2138" i="1"/>
  <c r="AN376" i="1"/>
  <c r="AN108" i="1"/>
  <c r="AN2397" i="1"/>
  <c r="AN2305" i="1"/>
  <c r="AN286" i="1"/>
  <c r="AN403" i="1"/>
  <c r="AN235" i="1"/>
  <c r="AN2461" i="1"/>
  <c r="AN2748" i="1"/>
  <c r="AN2484" i="1"/>
  <c r="AN595" i="1"/>
  <c r="AN283" i="1"/>
  <c r="AN1832" i="1"/>
  <c r="AN1798" i="1"/>
  <c r="AN2372" i="1"/>
  <c r="AN1983" i="1"/>
  <c r="AN2765" i="1"/>
  <c r="AN1559" i="1"/>
  <c r="AN267" i="1"/>
  <c r="AN2234" i="1"/>
  <c r="AN2307" i="1"/>
  <c r="AN2385" i="1"/>
  <c r="AN352" i="1"/>
  <c r="AN1770" i="1"/>
  <c r="AN1919" i="1"/>
  <c r="AN585" i="1"/>
  <c r="AN2063" i="1"/>
  <c r="AN2073" i="1"/>
  <c r="AN1694" i="1"/>
  <c r="AN565" i="1"/>
  <c r="AN2126" i="1"/>
  <c r="AN147" i="1"/>
  <c r="AN2005" i="1"/>
  <c r="AN438" i="1"/>
  <c r="AN327" i="1"/>
  <c r="AN1735" i="1"/>
  <c r="AN1204" i="1"/>
  <c r="AN961" i="1"/>
  <c r="AN1651" i="1"/>
  <c r="AN2707" i="1"/>
  <c r="AN2435" i="1"/>
  <c r="AN2704" i="1"/>
  <c r="AN127" i="1"/>
  <c r="AN1334" i="1"/>
  <c r="AN156" i="1"/>
  <c r="AN143" i="1"/>
  <c r="AN2117" i="1"/>
  <c r="AN2095" i="1"/>
  <c r="AN2247" i="1"/>
  <c r="AN1282" i="1"/>
  <c r="AN174" i="1"/>
  <c r="AN10" i="1"/>
  <c r="AN1734" i="1"/>
  <c r="AN447" i="1"/>
  <c r="AN1802" i="1"/>
  <c r="AN2542" i="1"/>
  <c r="AN2325" i="1"/>
  <c r="AN818" i="1"/>
  <c r="AN2149" i="1"/>
  <c r="AN1995" i="1"/>
  <c r="AN227" i="1"/>
  <c r="AN2216" i="1"/>
  <c r="AN2109" i="1"/>
  <c r="AN2324" i="1"/>
  <c r="AN2558" i="1"/>
  <c r="AN98" i="1"/>
  <c r="AN534" i="1"/>
  <c r="AN531" i="1"/>
  <c r="AN1863" i="1"/>
  <c r="AN2766" i="1"/>
  <c r="AN1796" i="1"/>
  <c r="AN2084" i="1"/>
  <c r="AN264" i="1"/>
  <c r="AN311" i="1"/>
  <c r="AN2601" i="1"/>
  <c r="AN218" i="1"/>
  <c r="AN85" i="1"/>
  <c r="AN2062" i="1"/>
  <c r="AN1481" i="1"/>
  <c r="AN940" i="1"/>
  <c r="AN41" i="1"/>
  <c r="AN497" i="1"/>
  <c r="AN2488" i="1"/>
  <c r="AN775" i="1"/>
  <c r="AN386" i="1"/>
  <c r="AN1866" i="1"/>
  <c r="AN2026" i="1"/>
  <c r="AN811" i="1"/>
  <c r="AN1786" i="1"/>
  <c r="AN1910" i="1"/>
  <c r="AN1980" i="1"/>
  <c r="AN354" i="1"/>
  <c r="AN2156" i="1"/>
  <c r="AN166" i="1"/>
  <c r="AN2209" i="1"/>
  <c r="AN2670" i="1"/>
  <c r="AN426" i="1"/>
  <c r="AN2110" i="1"/>
  <c r="AN1583" i="1"/>
  <c r="AN696" i="1"/>
  <c r="AN2086" i="1"/>
  <c r="AN1548" i="1"/>
  <c r="AN2399" i="1"/>
  <c r="AN1992" i="1"/>
  <c r="AN2767" i="1"/>
  <c r="AN148" i="1"/>
  <c r="AN230" i="1"/>
  <c r="AN346" i="1"/>
  <c r="AN71" i="1"/>
  <c r="AN2050" i="1"/>
  <c r="AN1492" i="1"/>
  <c r="AN1578" i="1"/>
  <c r="AN2387" i="1"/>
  <c r="AN1838" i="1"/>
  <c r="AN1747" i="1"/>
  <c r="AN2299" i="1"/>
  <c r="AN2644" i="1"/>
  <c r="AN258" i="1"/>
  <c r="AN2232" i="1"/>
  <c r="AN419" i="1"/>
  <c r="AN1357" i="1"/>
  <c r="AN37" i="1"/>
  <c r="AN2038" i="1"/>
  <c r="AN2329" i="1"/>
  <c r="AN1436" i="1"/>
  <c r="AN2045" i="1"/>
  <c r="AN17" i="1"/>
  <c r="AN145" i="1"/>
  <c r="AN2555" i="1"/>
  <c r="AN1035" i="1"/>
  <c r="AN2104" i="1"/>
  <c r="AN1954" i="1"/>
  <c r="AN113" i="1"/>
  <c r="AN2034" i="1"/>
  <c r="AN2267" i="1"/>
  <c r="AN334" i="1"/>
  <c r="AN1699" i="1"/>
  <c r="AN422" i="1"/>
  <c r="AN425" i="1"/>
  <c r="AN2480" i="1"/>
  <c r="AN1367" i="1"/>
  <c r="AN1847" i="1"/>
  <c r="AN608" i="1"/>
  <c r="AN353" i="1"/>
  <c r="AN2445" i="1"/>
  <c r="AN457" i="1"/>
  <c r="AN2396" i="1"/>
  <c r="AN606" i="1"/>
  <c r="AN2356" i="1"/>
  <c r="AN1943" i="1"/>
  <c r="AN2093" i="1"/>
  <c r="AN1712" i="1"/>
  <c r="AN440" i="1"/>
  <c r="AN2277" i="1"/>
  <c r="AN2337" i="1"/>
  <c r="AN655" i="1"/>
  <c r="AN889" i="1"/>
  <c r="AN2602" i="1"/>
  <c r="AN1230" i="1"/>
  <c r="AN372" i="1"/>
  <c r="AN49" i="1"/>
  <c r="AN1896" i="1"/>
  <c r="AN1031" i="1"/>
  <c r="AN1029" i="1"/>
  <c r="AN1394" i="1"/>
  <c r="AN2257" i="1"/>
  <c r="AN2568" i="1"/>
  <c r="AN2522" i="1"/>
  <c r="AN2179" i="1"/>
  <c r="AN1304" i="1"/>
  <c r="AN1966" i="1"/>
  <c r="AN1675" i="1"/>
  <c r="AN867" i="1"/>
  <c r="AN1576" i="1"/>
  <c r="AN1366" i="1"/>
  <c r="AN1939" i="1"/>
  <c r="AN2616" i="1"/>
  <c r="AN541" i="1"/>
  <c r="AN2217" i="1"/>
  <c r="AN963" i="1"/>
  <c r="AN1654" i="1"/>
  <c r="AN2617" i="1"/>
  <c r="AN312" i="1"/>
  <c r="AN1903" i="1"/>
  <c r="AN2714" i="1"/>
  <c r="AN507" i="1"/>
  <c r="AN270" i="1"/>
  <c r="AN2297" i="1"/>
  <c r="AN2494" i="1"/>
  <c r="AN1643" i="1"/>
  <c r="AN1042" i="1"/>
  <c r="AN1139" i="1"/>
  <c r="AN2362" i="1"/>
  <c r="AN2094" i="1"/>
  <c r="AN1596" i="1"/>
  <c r="AN528" i="1"/>
  <c r="AN1760" i="1"/>
  <c r="AN1986" i="1"/>
  <c r="AN1979" i="1"/>
  <c r="AN2802" i="1"/>
  <c r="AN92" i="1"/>
  <c r="AN2733" i="1"/>
  <c r="AN29" i="1"/>
  <c r="AN938" i="1"/>
  <c r="AN423" i="1"/>
  <c r="AN2757" i="1"/>
  <c r="AN1843" i="1"/>
  <c r="AN1320" i="1"/>
  <c r="AN923" i="1"/>
  <c r="AN2058" i="1"/>
  <c r="AN996" i="1"/>
  <c r="AN774" i="1"/>
  <c r="AN2526" i="1"/>
  <c r="AN75" i="1"/>
  <c r="AN2402" i="1"/>
  <c r="AN2398" i="1"/>
  <c r="AN2012" i="1"/>
  <c r="AN72" i="1"/>
  <c r="AN371" i="1"/>
  <c r="AN1812" i="1"/>
  <c r="AN714" i="1"/>
  <c r="AN277" i="1"/>
  <c r="AN465" i="1"/>
  <c r="AN2746" i="1"/>
  <c r="AN1754" i="1"/>
  <c r="AN1435" i="1"/>
  <c r="AN2776" i="1"/>
  <c r="AN2604" i="1"/>
  <c r="AN1086" i="1"/>
  <c r="AN2751" i="1"/>
  <c r="AN1909" i="1"/>
  <c r="AN1835" i="1"/>
  <c r="AN1658" i="1"/>
  <c r="AN2107" i="1"/>
  <c r="AN269" i="1"/>
  <c r="AN1816" i="1"/>
  <c r="AN1733" i="1"/>
  <c r="AN417" i="1"/>
  <c r="AN225" i="1"/>
  <c r="AN333" i="1"/>
  <c r="AN561" i="1"/>
  <c r="AN2157" i="1"/>
  <c r="AN2017" i="1"/>
  <c r="AN2715" i="1"/>
  <c r="AN154" i="1"/>
  <c r="AN2507" i="1"/>
  <c r="AN80" i="1"/>
  <c r="AN244" i="1"/>
  <c r="AN1720" i="1"/>
  <c r="AN2613" i="1"/>
  <c r="AN1637" i="1"/>
  <c r="AN407" i="1"/>
  <c r="AN1477" i="1"/>
  <c r="AN2723" i="1"/>
  <c r="AN450" i="1"/>
  <c r="AN2016" i="1"/>
  <c r="AN1274" i="1"/>
  <c r="AN287" i="1"/>
  <c r="AN2478" i="1"/>
  <c r="AN2648" i="1"/>
  <c r="AN2293" i="1"/>
  <c r="AN1790" i="1"/>
  <c r="AN2009" i="1"/>
  <c r="AN103" i="1"/>
  <c r="AN1666" i="1"/>
  <c r="AN125" i="1"/>
  <c r="AN266" i="1"/>
  <c r="AN268" i="1"/>
  <c r="AN1577" i="1"/>
  <c r="AN1374" i="1"/>
  <c r="AN1361" i="1"/>
  <c r="AN232" i="1"/>
  <c r="AN934" i="1"/>
  <c r="AN180" i="1"/>
  <c r="AN2193" i="1"/>
  <c r="AN1518" i="1"/>
  <c r="AN86" i="1"/>
  <c r="AN2078" i="1"/>
  <c r="AN1706" i="1"/>
  <c r="AN1698" i="1"/>
  <c r="AN2432" i="1"/>
  <c r="AN2386" i="1"/>
  <c r="AN1269" i="1"/>
  <c r="AN247" i="1"/>
  <c r="AN2651" i="1"/>
  <c r="AN1788" i="1"/>
  <c r="AN409" i="1"/>
  <c r="AN1036" i="1"/>
  <c r="AN87" i="1"/>
  <c r="AN459" i="1"/>
  <c r="AN1887" i="1"/>
  <c r="AN2151" i="1"/>
  <c r="AN88" i="1"/>
  <c r="AN654" i="1"/>
  <c r="AN2122" i="1"/>
  <c r="AN988" i="1"/>
  <c r="AN1257" i="1"/>
  <c r="AN1516" i="1"/>
  <c r="AN40" i="1"/>
  <c r="AN202" i="1"/>
  <c r="AN1826" i="1"/>
  <c r="AN861" i="1"/>
  <c r="AN91" i="1"/>
  <c r="AN1494" i="1"/>
  <c r="AN882" i="1"/>
  <c r="AN581" i="1"/>
  <c r="AN984" i="1"/>
  <c r="AN2265" i="1"/>
  <c r="AN2200" i="1"/>
  <c r="AN1258" i="1"/>
  <c r="AN1133" i="1"/>
  <c r="AN2020" i="1"/>
  <c r="AN2618" i="1"/>
  <c r="AN2412" i="1"/>
  <c r="AN891" i="1"/>
  <c r="AN888" i="1"/>
  <c r="AN374" i="1"/>
  <c r="AN18" i="1"/>
  <c r="AN1426" i="1"/>
  <c r="AN1245" i="1"/>
  <c r="AN2451" i="1"/>
  <c r="AN2681" i="1"/>
  <c r="AN557" i="1"/>
  <c r="AN1591" i="1"/>
  <c r="AN133" i="1"/>
  <c r="AN2181" i="1"/>
  <c r="AN54" i="1"/>
  <c r="AN2304" i="1"/>
  <c r="AN1225" i="1"/>
  <c r="AN1776" i="1"/>
  <c r="AN689" i="1"/>
  <c r="AN2092" i="1"/>
  <c r="AN220" i="1"/>
  <c r="AN437" i="1"/>
  <c r="AN9" i="1"/>
  <c r="AN2410" i="1"/>
  <c r="AN8" i="1"/>
  <c r="AN2605" i="1"/>
  <c r="AN431" i="1"/>
  <c r="AN1287" i="1"/>
  <c r="AN214" i="1"/>
  <c r="AN2190" i="1"/>
  <c r="AN1609" i="1"/>
  <c r="AN1641" i="1"/>
  <c r="AN62" i="1"/>
  <c r="AN516" i="1"/>
  <c r="AN632" i="1"/>
  <c r="AN448" i="1"/>
  <c r="AN316" i="1"/>
  <c r="AN1189" i="1"/>
  <c r="AN1612" i="1"/>
  <c r="AN170" i="1"/>
  <c r="AN2027" i="1"/>
  <c r="AN1214" i="1"/>
  <c r="AN1060" i="1"/>
  <c r="AN2452" i="1"/>
  <c r="AN591" i="1"/>
  <c r="AN26" i="1"/>
  <c r="AN2678" i="1"/>
  <c r="AN932" i="1"/>
  <c r="AN2454" i="1"/>
  <c r="AN1991" i="1"/>
  <c r="AN1618" i="1"/>
  <c r="AN973" i="1"/>
  <c r="AN1519" i="1"/>
  <c r="AN2132" i="1"/>
  <c r="AN443" i="1"/>
  <c r="AN2576" i="1"/>
  <c r="AN2650" i="1"/>
  <c r="AN36" i="1"/>
  <c r="AN2115" i="1"/>
  <c r="AN1248" i="1"/>
  <c r="AN2747" i="1"/>
  <c r="AN1989" i="1"/>
  <c r="AN1497" i="1"/>
  <c r="AN191" i="1"/>
  <c r="AN179" i="1"/>
  <c r="AN2375" i="1"/>
  <c r="AN918" i="1"/>
  <c r="AN2657" i="1"/>
  <c r="AN912" i="1"/>
  <c r="AN2736" i="1"/>
  <c r="AN391" i="1"/>
  <c r="AN2687" i="1"/>
  <c r="AN2745" i="1"/>
  <c r="AN1253" i="1"/>
  <c r="AN336" i="1"/>
  <c r="AN1341" i="1"/>
  <c r="AN2552" i="1"/>
  <c r="AN2201" i="1"/>
  <c r="AN490" i="1"/>
  <c r="AN1911" i="1"/>
  <c r="AN476" i="1"/>
  <c r="AN288" i="1"/>
  <c r="AN194" i="1"/>
  <c r="AN1929" i="1"/>
  <c r="AN1208" i="1"/>
  <c r="AN2626" i="1"/>
  <c r="AN2323" i="1"/>
  <c r="AN1182" i="1"/>
  <c r="AN140" i="1"/>
  <c r="AN289" i="1"/>
  <c r="AN2256" i="1"/>
  <c r="AN2135" i="1"/>
  <c r="AN217" i="1"/>
  <c r="AN1535" i="1"/>
  <c r="AN2572" i="1"/>
  <c r="AN2121" i="1"/>
  <c r="AN2274" i="1"/>
  <c r="AN107" i="1"/>
  <c r="AN2124" i="1"/>
  <c r="AN1951" i="1"/>
  <c r="AN83" i="1"/>
  <c r="AN2565" i="1"/>
  <c r="AN704" i="1"/>
  <c r="AN789" i="1"/>
  <c r="AN114" i="1"/>
  <c r="AN2545" i="1"/>
  <c r="AN2647" i="1"/>
  <c r="AN253" i="1"/>
  <c r="AN1076" i="1"/>
  <c r="AN1279" i="1"/>
  <c r="AN2322" i="1"/>
  <c r="AN2111" i="1"/>
  <c r="AN2113" i="1"/>
  <c r="AN2518" i="1"/>
  <c r="AN2137" i="1"/>
  <c r="AN2357" i="1"/>
  <c r="AN1821" i="1"/>
  <c r="AN446" i="1"/>
  <c r="AN1475" i="1"/>
  <c r="AN653" i="1"/>
  <c r="AN303" i="1"/>
  <c r="AN181" i="1"/>
  <c r="AN1647" i="1"/>
  <c r="AN1774" i="1"/>
  <c r="AN1677" i="1"/>
  <c r="AN1488" i="1"/>
  <c r="AN1090" i="1"/>
  <c r="AN2030" i="1"/>
  <c r="AN2106" i="1"/>
  <c r="AN1923" i="1"/>
  <c r="AN2711" i="1"/>
  <c r="AN2710" i="1"/>
  <c r="AN326" i="1"/>
  <c r="AN1884" i="1"/>
  <c r="AN1333" i="1"/>
  <c r="AN1014" i="1"/>
  <c r="AN1901" i="1"/>
  <c r="AN2133" i="1"/>
  <c r="AN2051" i="1"/>
  <c r="AN1531" i="1"/>
  <c r="AN1902" i="1"/>
  <c r="AN2189" i="1"/>
  <c r="AN192" i="1"/>
  <c r="AN2673" i="1"/>
  <c r="AN2191" i="1"/>
  <c r="AN899" i="1"/>
  <c r="AN132" i="1"/>
  <c r="AN2449" i="1"/>
  <c r="AN1851" i="1"/>
  <c r="AN2495" i="1"/>
  <c r="AN1829" i="1"/>
  <c r="AN916" i="1"/>
  <c r="AN187" i="1"/>
  <c r="AN2465" i="1"/>
  <c r="AN370" i="1"/>
  <c r="AN1708" i="1"/>
  <c r="AN2388" i="1"/>
  <c r="AN1138" i="1"/>
  <c r="AN1615" i="1"/>
  <c r="AN1787" i="1"/>
  <c r="AN398" i="1"/>
  <c r="AN2395" i="1"/>
  <c r="AN2068" i="1"/>
  <c r="AN1891" i="1"/>
  <c r="AN2608" i="1"/>
  <c r="AN55" i="1"/>
  <c r="AN1649" i="1"/>
  <c r="AN273" i="1"/>
  <c r="AN272" i="1"/>
  <c r="AN1514" i="1"/>
  <c r="AN1461" i="1"/>
  <c r="AN1771" i="1"/>
  <c r="AN122" i="1"/>
  <c r="AN2192" i="1"/>
  <c r="AN1953" i="1"/>
  <c r="AN522" i="1"/>
  <c r="AN1862" i="1"/>
  <c r="AN905" i="1"/>
  <c r="AN2404" i="1"/>
  <c r="AN300" i="1"/>
  <c r="AN1825" i="1"/>
  <c r="AN1756" i="1"/>
  <c r="AN2042" i="1"/>
  <c r="AN489" i="1"/>
  <c r="AN1522" i="1"/>
  <c r="AN99" i="1"/>
  <c r="AN298" i="1"/>
  <c r="AN980" i="1"/>
  <c r="AN549" i="1"/>
  <c r="AN1421" i="1"/>
  <c r="AN1351" i="1"/>
  <c r="AN2383" i="1"/>
  <c r="AN56" i="1"/>
  <c r="AN135" i="1"/>
  <c r="AN2146" i="1"/>
  <c r="AN2782" i="1"/>
  <c r="AN159" i="1"/>
  <c r="AN1072" i="1"/>
  <c r="AN1301" i="1"/>
  <c r="AN2237" i="1"/>
  <c r="AN2556" i="1"/>
  <c r="AN1844" i="1"/>
  <c r="AN1352" i="1"/>
  <c r="AN1487" i="1"/>
  <c r="AN1020" i="1"/>
  <c r="AN1800" i="1"/>
  <c r="AN1925" i="1"/>
  <c r="AN1091" i="1"/>
  <c r="AN2013" i="1"/>
  <c r="AN1888" i="1"/>
  <c r="AN2739" i="1"/>
  <c r="AN904" i="1"/>
  <c r="AN1483" i="1"/>
  <c r="AN2743" i="1"/>
  <c r="AN1789" i="1"/>
  <c r="AN21" i="1"/>
  <c r="AN1892" i="1"/>
  <c r="AN2770" i="1"/>
  <c r="AN2346" i="1"/>
  <c r="AN184" i="1"/>
  <c r="AN1135" i="1"/>
  <c r="AN185" i="1"/>
  <c r="AN2112" i="1"/>
  <c r="AN2254" i="1"/>
  <c r="AN1791" i="1"/>
  <c r="AN93" i="1"/>
  <c r="AN1920" i="1"/>
  <c r="AN13" i="1"/>
  <c r="AN1047" i="1"/>
  <c r="AN1668" i="1"/>
  <c r="AN105" i="1"/>
  <c r="AN1631" i="1"/>
  <c r="AN128" i="1"/>
  <c r="AN410" i="1"/>
  <c r="AN2314" i="1"/>
  <c r="AN2207" i="1"/>
  <c r="AN2730" i="1"/>
  <c r="AN2041" i="1"/>
  <c r="AN76" i="1"/>
  <c r="AN1906" i="1"/>
  <c r="AN806" i="1"/>
  <c r="AN2150" i="1"/>
  <c r="AN69" i="1"/>
  <c r="AN408" i="1"/>
  <c r="AN332" i="1"/>
  <c r="AN550" i="1"/>
  <c r="AN660" i="1"/>
  <c r="AN383" i="1"/>
  <c r="AN1231" i="1"/>
  <c r="AN933" i="1"/>
  <c r="AN799" i="1"/>
  <c r="AN2158" i="1"/>
  <c r="AN1972" i="1"/>
  <c r="AN1608" i="1"/>
  <c r="AN1917" i="1"/>
  <c r="AN2580" i="1"/>
  <c r="AN1885" i="1"/>
  <c r="AN2585" i="1"/>
  <c r="AN1093" i="1"/>
  <c r="AN343" i="1"/>
  <c r="AN1807" i="1"/>
  <c r="AN650" i="1"/>
  <c r="AN2742" i="1"/>
  <c r="AN2587" i="1"/>
  <c r="AN1856" i="1"/>
  <c r="AN631" i="1"/>
  <c r="AN786" i="1"/>
  <c r="AN318" i="1"/>
  <c r="AN1751" i="1"/>
  <c r="AN451" i="1"/>
  <c r="AN2279" i="1"/>
  <c r="AN2721" i="1"/>
  <c r="AN2326" i="1"/>
  <c r="AN1877" i="1"/>
  <c r="AN2428" i="1"/>
  <c r="AN860" i="1"/>
  <c r="AN626" i="1"/>
  <c r="AN1973" i="1"/>
  <c r="AN2442" i="1"/>
  <c r="AN1822" i="1"/>
  <c r="AN1547" i="1"/>
  <c r="AN783" i="1"/>
  <c r="AN605" i="1"/>
  <c r="AN2689" i="1"/>
  <c r="AN1855" i="1"/>
  <c r="AN310" i="1"/>
  <c r="AN355" i="1"/>
  <c r="AN2275" i="1"/>
  <c r="AN2331" i="1"/>
  <c r="AN2729" i="1"/>
  <c r="AN1685" i="1"/>
  <c r="AN314" i="1"/>
  <c r="AN1575" i="1"/>
  <c r="AN45" i="1"/>
  <c r="AN241" i="1"/>
  <c r="AN1326" i="1"/>
  <c r="AN2212" i="1"/>
  <c r="AN1935" i="1"/>
  <c r="AN731" i="1"/>
  <c r="AN1898" i="1"/>
  <c r="AN1766" i="1"/>
  <c r="AN2004" i="1"/>
  <c r="AN1779" i="1"/>
  <c r="AN285" i="1"/>
  <c r="AN2287" i="1"/>
  <c r="AN473" i="1"/>
  <c r="AN1629" i="1"/>
  <c r="AN190" i="1"/>
  <c r="AN2194" i="1"/>
  <c r="AN2434" i="1"/>
  <c r="AN1753" i="1"/>
  <c r="AN2008" i="1"/>
  <c r="AN1686" i="1"/>
  <c r="AN379" i="1"/>
  <c r="AN2285" i="1"/>
  <c r="AN1343" i="1"/>
  <c r="AN656" i="1"/>
  <c r="AN2288" i="1"/>
  <c r="AN1377" i="1"/>
  <c r="AN2266" i="1"/>
  <c r="AN444" i="1"/>
  <c r="AN2501" i="1"/>
  <c r="AN2164" i="1"/>
  <c r="AN1606" i="1"/>
  <c r="AN2725" i="1"/>
  <c r="AN1336" i="1"/>
  <c r="AN1619" i="1"/>
  <c r="AN1952" i="1"/>
  <c r="AN2002" i="1"/>
  <c r="AN1057" i="1"/>
  <c r="AN215" i="1"/>
  <c r="AN872" i="1"/>
  <c r="AN992" i="1"/>
  <c r="AN38" i="1"/>
  <c r="AN2570" i="1"/>
  <c r="AN2328" i="1"/>
  <c r="AN233" i="1"/>
  <c r="AN1971" i="1"/>
  <c r="AN1485" i="1"/>
  <c r="AN1512" i="1"/>
  <c r="AN2588" i="1"/>
  <c r="AN1405" i="1"/>
  <c r="AN1433" i="1"/>
  <c r="AN1364" i="1"/>
  <c r="AN2541" i="1"/>
  <c r="AN6" i="1"/>
  <c r="AN46" i="1"/>
  <c r="AN141" i="1"/>
  <c r="AN610" i="1"/>
  <c r="AN925" i="1"/>
  <c r="AN2069" i="1"/>
  <c r="AN1589" i="1"/>
  <c r="AN1967" i="1"/>
  <c r="AN2205" i="1"/>
  <c r="AN211" i="1"/>
  <c r="AN931" i="1"/>
  <c r="AN1347" i="1"/>
  <c r="AN1335" i="1"/>
  <c r="AN25" i="1"/>
  <c r="AN2196" i="1"/>
  <c r="AN2649" i="1"/>
  <c r="AN77" i="1"/>
  <c r="AN530" i="1"/>
  <c r="AN1810" i="1"/>
  <c r="AN2437" i="1"/>
  <c r="AN176" i="1"/>
  <c r="AN1302" i="1"/>
  <c r="AN1376" i="1"/>
  <c r="AN2309" i="1"/>
  <c r="AN1240" i="1"/>
  <c r="AN100" i="1"/>
  <c r="AN2283" i="1"/>
  <c r="AN2147" i="1"/>
  <c r="AN2677" i="1"/>
  <c r="AN2014" i="1"/>
  <c r="AN2116" i="1"/>
  <c r="AN2535" i="1"/>
  <c r="AN1630" i="1"/>
  <c r="AN2637" i="1"/>
  <c r="AN131" i="1"/>
  <c r="AN109" i="1"/>
  <c r="AN1539" i="1"/>
  <c r="AN1141" i="1"/>
  <c r="AN236" i="1"/>
  <c r="AN1996" i="1"/>
  <c r="AN234" i="1"/>
  <c r="AN1737" i="1"/>
  <c r="AN677" i="1"/>
  <c r="AN1009" i="1"/>
  <c r="AN157" i="1"/>
  <c r="AN865" i="1"/>
  <c r="AN1871" i="1"/>
  <c r="AN2070" i="1"/>
  <c r="AN2474" i="1"/>
  <c r="AN850" i="1"/>
  <c r="AN1561" i="1"/>
  <c r="AN418" i="1"/>
  <c r="AN2719" i="1"/>
  <c r="AN2584" i="1"/>
  <c r="AN1845" i="1"/>
  <c r="AN1344" i="1"/>
  <c r="AN129" i="1"/>
  <c r="AN525" i="1"/>
  <c r="AN2259" i="1"/>
  <c r="AN2160" i="1"/>
  <c r="AN1854" i="1"/>
  <c r="AN2036" i="1"/>
  <c r="AN2166" i="1"/>
  <c r="AN2760" i="1"/>
  <c r="AN495" i="1"/>
  <c r="AN2458" i="1"/>
  <c r="AN813" i="1"/>
  <c r="AN2391" i="1"/>
  <c r="AN2077" i="1"/>
  <c r="AN2577" i="1"/>
  <c r="AN2653" i="1"/>
  <c r="AN42" i="1"/>
  <c r="AN2075" i="1"/>
  <c r="AN16" i="1"/>
  <c r="AN359" i="1"/>
  <c r="AN1956" i="1"/>
  <c r="AN560" i="1"/>
  <c r="AN53" i="1"/>
  <c r="AN2510" i="1"/>
  <c r="AN930" i="1"/>
  <c r="AN2623" i="1"/>
  <c r="AN2557" i="1"/>
  <c r="AN1308" i="1"/>
  <c r="AN1564" i="1"/>
  <c r="AN1530" i="1"/>
  <c r="AN675" i="1"/>
  <c r="AN663" i="1"/>
  <c r="AN2174" i="1"/>
  <c r="AN971" i="1"/>
  <c r="AN2125" i="1"/>
  <c r="AN281" i="1"/>
  <c r="AN1234" i="1"/>
  <c r="AN2414" i="1"/>
  <c r="AN1437" i="1"/>
  <c r="AN2503" i="1"/>
  <c r="AN2741" i="1"/>
  <c r="AN412" i="1"/>
  <c r="AN844" i="1"/>
  <c r="AN498" i="1"/>
  <c r="AN1868" i="1"/>
  <c r="AN2667" i="1"/>
  <c r="AN2103" i="1"/>
  <c r="AN1430" i="1"/>
  <c r="AN2578" i="1"/>
  <c r="AN357" i="1"/>
  <c r="AN1083" i="1"/>
  <c r="AN2053" i="1"/>
  <c r="AN2554" i="1"/>
  <c r="AN161" i="1"/>
  <c r="AN2269" i="1"/>
  <c r="AN2464" i="1"/>
  <c r="AN2082" i="1"/>
  <c r="AN2726" i="1"/>
  <c r="AN1534" i="1"/>
  <c r="AN2659" i="1"/>
  <c r="AN39" i="1"/>
  <c r="AN1969" i="1"/>
  <c r="AN290" i="1"/>
  <c r="AN2459" i="1"/>
  <c r="AN1861" i="1"/>
  <c r="AN1828" i="1"/>
  <c r="AN708" i="1"/>
  <c r="AN2394" i="1"/>
  <c r="AN1038" i="1"/>
  <c r="AN1439" i="1"/>
  <c r="AN78" i="1"/>
  <c r="AN1848" i="1"/>
  <c r="AN566" i="1"/>
  <c r="AN279" i="1"/>
  <c r="AN2755" i="1"/>
  <c r="AN2524" i="1"/>
  <c r="AN1763" i="1"/>
  <c r="AN1470" i="1"/>
  <c r="AN524" i="1"/>
  <c r="AN395" i="1"/>
  <c r="AN1907" i="1"/>
  <c r="AN249" i="1"/>
  <c r="AN1429" i="1"/>
  <c r="AN1974" i="1"/>
  <c r="AN1842" i="1"/>
  <c r="AN2087" i="1"/>
  <c r="AN23" i="1"/>
  <c r="AN313" i="1"/>
  <c r="AN1933" i="1"/>
  <c r="AN1140" i="1"/>
  <c r="AN2072" i="1"/>
  <c r="AN1614" i="1"/>
  <c r="AN2530" i="1"/>
  <c r="AN28" i="1"/>
  <c r="AN1332" i="1"/>
  <c r="AN301" i="1"/>
  <c r="AN1667" i="1"/>
  <c r="AN1505" i="1"/>
  <c r="AN1070" i="1"/>
  <c r="AN592" i="1"/>
  <c r="AN2294" i="1"/>
  <c r="AN2378" i="1"/>
  <c r="AN1449" i="1"/>
  <c r="AN151" i="1"/>
  <c r="AN2373" i="1"/>
  <c r="AN2010" i="1"/>
  <c r="AN604" i="1"/>
  <c r="AN2148" i="1"/>
  <c r="AN518" i="1"/>
  <c r="AN2654" i="1"/>
  <c r="AN691" i="1"/>
  <c r="AN1586" i="1"/>
  <c r="AN2468" i="1"/>
  <c r="AN2382" i="1"/>
  <c r="AN2139" i="1"/>
  <c r="AN2301" i="1"/>
  <c r="AN596" i="1"/>
  <c r="AN231" i="1"/>
  <c r="AN1012" i="1"/>
  <c r="AN515" i="1"/>
  <c r="AN2282" i="1"/>
  <c r="AN2345" i="1"/>
  <c r="AN2581" i="1"/>
  <c r="AN1895" i="1"/>
  <c r="AN1814" i="1"/>
  <c r="AN2496" i="1"/>
  <c r="AN1636" i="1"/>
  <c r="AN2363" i="1"/>
  <c r="AN1277" i="1"/>
  <c r="AN1506" i="1"/>
  <c r="AN2335" i="1"/>
  <c r="AN2161" i="1"/>
  <c r="AN2688" i="1"/>
  <c r="AN2219" i="1"/>
  <c r="AN1503" i="1"/>
  <c r="AN384" i="1"/>
  <c r="AN2270" i="1"/>
  <c r="AN2239" i="1"/>
  <c r="AN134" i="1"/>
  <c r="AN110" i="1"/>
  <c r="AN1511" i="1"/>
  <c r="AN979" i="1"/>
  <c r="AN1513" i="1"/>
  <c r="AN2091" i="1"/>
  <c r="AN1353" i="1"/>
  <c r="AN997" i="1"/>
  <c r="AN1870" i="1"/>
  <c r="AN67" i="1"/>
  <c r="AN365" i="1"/>
  <c r="AN168" i="1"/>
  <c r="AN2573" i="1"/>
  <c r="AN183" i="1"/>
  <c r="AN2024" i="1"/>
  <c r="AN480" i="1"/>
  <c r="AN1339" i="1"/>
  <c r="AN1273" i="1"/>
  <c r="AN2348" i="1"/>
  <c r="AN2211" i="1"/>
  <c r="AN1073" i="1"/>
  <c r="AN2752" i="1"/>
  <c r="AN453" i="1"/>
  <c r="AN2769" i="1"/>
  <c r="AN993" i="1"/>
  <c r="AN1674" i="1"/>
  <c r="AN1324" i="1"/>
  <c r="AN1063" i="1"/>
  <c r="AN138" i="1"/>
  <c r="AN1697" i="1"/>
  <c r="AN2067" i="1"/>
  <c r="AN715" i="1"/>
  <c r="AN1340" i="1"/>
  <c r="AN1702" i="1"/>
  <c r="AN1736" i="1"/>
  <c r="AN34" i="1"/>
  <c r="AN307" i="1"/>
  <c r="AN1841" i="1"/>
  <c r="AN126" i="1"/>
  <c r="AN65" i="1"/>
  <c r="AN2240" i="1"/>
  <c r="AN1993" i="1"/>
  <c r="AN1445" i="1"/>
  <c r="AN1197" i="1"/>
  <c r="AN340" i="1"/>
  <c r="AN2264" i="1"/>
  <c r="AN1306" i="1"/>
  <c r="AN948" i="1"/>
  <c r="AN757" i="1"/>
  <c r="AN2615" i="1"/>
  <c r="AN753" i="1"/>
  <c r="AN2422" i="1"/>
  <c r="AN1924" i="1"/>
  <c r="AN2722" i="1"/>
  <c r="AN748" i="1"/>
  <c r="AN2339" i="1"/>
  <c r="AN2268" i="1"/>
  <c r="AN1687" i="1"/>
  <c r="AN2105" i="1"/>
  <c r="AN2320" i="1"/>
  <c r="AN573" i="1"/>
  <c r="AN296" i="1"/>
  <c r="AN2199" i="1"/>
  <c r="AN1528" i="1"/>
  <c r="AN144" i="1"/>
  <c r="AN1118" i="1"/>
  <c r="AN1312" i="1"/>
  <c r="AN688" i="1"/>
  <c r="AN2321" i="1"/>
  <c r="AN2656" i="1"/>
  <c r="AN2655" i="1"/>
  <c r="AN2032" i="1"/>
  <c r="AN1645" i="1"/>
  <c r="AN966" i="1"/>
  <c r="AN471" i="1"/>
  <c r="AN2446" i="1"/>
  <c r="AN2607" i="1"/>
  <c r="AN1886" i="1"/>
  <c r="AN514" i="1"/>
  <c r="AN1432" i="1"/>
  <c r="W2930" i="1"/>
  <c r="V2930" i="1"/>
  <c r="T2930" i="1"/>
  <c r="Q2930" i="1"/>
  <c r="R2930" i="1" s="1"/>
  <c r="AA2947" i="1"/>
  <c r="Z2947" i="1"/>
  <c r="AA2946" i="1"/>
  <c r="Z2946" i="1"/>
  <c r="AA2945" i="1"/>
  <c r="Z2945" i="1"/>
  <c r="AA2944" i="1"/>
  <c r="Z2944" i="1"/>
  <c r="AA2943" i="1"/>
  <c r="Z2943" i="1"/>
  <c r="AA2942" i="1"/>
  <c r="Z2942" i="1"/>
  <c r="AB2942" i="1" s="1"/>
  <c r="AA2941" i="1"/>
  <c r="Z2941" i="1"/>
  <c r="AB2941" i="1" s="1"/>
  <c r="AA2940" i="1"/>
  <c r="Z2940" i="1"/>
  <c r="AA2939" i="1"/>
  <c r="Z2939" i="1"/>
  <c r="AA2938" i="1"/>
  <c r="Z2938" i="1"/>
  <c r="AB2938" i="1" s="1"/>
  <c r="AA2937" i="1"/>
  <c r="Z2937" i="1"/>
  <c r="AA2936" i="1"/>
  <c r="Z2936" i="1"/>
  <c r="AA2935" i="1"/>
  <c r="Z2935" i="1"/>
  <c r="AB2935" i="1" s="1"/>
  <c r="AA2934" i="1"/>
  <c r="Z2934" i="1"/>
  <c r="AB2934" i="1" s="1"/>
  <c r="AA2933" i="1"/>
  <c r="Z2933" i="1"/>
  <c r="AA2932" i="1"/>
  <c r="Z2932" i="1"/>
  <c r="AA2931" i="1"/>
  <c r="Z2931" i="1"/>
  <c r="AB2931" i="1" s="1"/>
  <c r="AA2930" i="1"/>
  <c r="Z2930" i="1"/>
  <c r="AA2929" i="1"/>
  <c r="Z2929" i="1"/>
  <c r="AA2928" i="1"/>
  <c r="Z2928" i="1"/>
  <c r="AA2927" i="1"/>
  <c r="Z2927" i="1"/>
  <c r="AA2926" i="1"/>
  <c r="Z2926" i="1"/>
  <c r="AA2925" i="1"/>
  <c r="Z2925" i="1"/>
  <c r="AA2924" i="1"/>
  <c r="Z2924" i="1"/>
  <c r="AA2923" i="1"/>
  <c r="Z2923" i="1"/>
  <c r="AA2922" i="1"/>
  <c r="Z2922" i="1"/>
  <c r="AB2922" i="1" s="1"/>
  <c r="AA2921" i="1"/>
  <c r="Z2921" i="1"/>
  <c r="AA2920" i="1"/>
  <c r="Z2920" i="1"/>
  <c r="AA2919" i="1"/>
  <c r="Z2919" i="1"/>
  <c r="AA2918" i="1"/>
  <c r="Z2918" i="1"/>
  <c r="AA2917" i="1"/>
  <c r="Z2917" i="1"/>
  <c r="AA2916" i="1"/>
  <c r="Z2916" i="1"/>
  <c r="AA2915" i="1"/>
  <c r="Z2915" i="1"/>
  <c r="AA2914" i="1"/>
  <c r="Z2914" i="1"/>
  <c r="AB2914" i="1" s="1"/>
  <c r="AA2913" i="1"/>
  <c r="Z2913" i="1"/>
  <c r="AA2912" i="1"/>
  <c r="Z2912" i="1"/>
  <c r="AA2911" i="1"/>
  <c r="Z2911" i="1"/>
  <c r="AA2910" i="1"/>
  <c r="Z2910" i="1"/>
  <c r="AA2909" i="1"/>
  <c r="Z2909" i="1"/>
  <c r="AB2909" i="1" s="1"/>
  <c r="AA2908" i="1"/>
  <c r="Z2908" i="1"/>
  <c r="AB2908" i="1" s="1"/>
  <c r="AA2907" i="1"/>
  <c r="Z2907" i="1"/>
  <c r="AA2906" i="1"/>
  <c r="Z2906" i="1"/>
  <c r="AB2906" i="1" s="1"/>
  <c r="AA2905" i="1"/>
  <c r="Z2905" i="1"/>
  <c r="AA2904" i="1"/>
  <c r="Z2904" i="1"/>
  <c r="AA2903" i="1"/>
  <c r="Z2903" i="1"/>
  <c r="AB2903" i="1" s="1"/>
  <c r="AA2902" i="1"/>
  <c r="Z2902" i="1"/>
  <c r="AB2902" i="1" s="1"/>
  <c r="AA2901" i="1"/>
  <c r="Z2901" i="1"/>
  <c r="AB2901" i="1" s="1"/>
  <c r="AA2900" i="1"/>
  <c r="Z2900" i="1"/>
  <c r="AA2899" i="1"/>
  <c r="Z2899" i="1"/>
  <c r="AA2898" i="1"/>
  <c r="Z2898" i="1"/>
  <c r="AA2897" i="1"/>
  <c r="Z2897" i="1"/>
  <c r="AA2896" i="1"/>
  <c r="Z2896" i="1"/>
  <c r="AA2895" i="1"/>
  <c r="Z2895" i="1"/>
  <c r="AA2894" i="1"/>
  <c r="Z2894" i="1"/>
  <c r="AB2894" i="1" s="1"/>
  <c r="AA2893" i="1"/>
  <c r="Z2893" i="1"/>
  <c r="AA2892" i="1"/>
  <c r="Z2892" i="1"/>
  <c r="AA2891" i="1"/>
  <c r="Z2891" i="1"/>
  <c r="AA2890" i="1"/>
  <c r="Z2890" i="1"/>
  <c r="AB2890" i="1" s="1"/>
  <c r="AA2889" i="1"/>
  <c r="Z2889" i="1"/>
  <c r="AA2888" i="1"/>
  <c r="Z2888" i="1"/>
  <c r="AA2887" i="1"/>
  <c r="Z2887" i="1"/>
  <c r="AB2887" i="1" s="1"/>
  <c r="AA2886" i="1"/>
  <c r="Z2886" i="1"/>
  <c r="AA2885" i="1"/>
  <c r="Z2885" i="1"/>
  <c r="AA2884" i="1"/>
  <c r="Z2884" i="1"/>
  <c r="AB2884" i="1" s="1"/>
  <c r="AA2883" i="1"/>
  <c r="Z2883" i="1"/>
  <c r="AA2882" i="1"/>
  <c r="Z2882" i="1"/>
  <c r="AB2882" i="1" s="1"/>
  <c r="AA2881" i="1"/>
  <c r="Z2881" i="1"/>
  <c r="AA2880" i="1"/>
  <c r="Z2880" i="1"/>
  <c r="AB2880" i="1" s="1"/>
  <c r="AA2879" i="1"/>
  <c r="Z2879" i="1"/>
  <c r="AA2878" i="1"/>
  <c r="Z2878" i="1"/>
  <c r="AB2878" i="1" s="1"/>
  <c r="AA2877" i="1"/>
  <c r="Z2877" i="1"/>
  <c r="AA2876" i="1"/>
  <c r="Z2876" i="1"/>
  <c r="AB2876" i="1" s="1"/>
  <c r="AA2875" i="1"/>
  <c r="Z2875" i="1"/>
  <c r="AA2874" i="1"/>
  <c r="Z2874" i="1"/>
  <c r="AA2873" i="1"/>
  <c r="Z2873" i="1"/>
  <c r="AB2873" i="1" s="1"/>
  <c r="AA2872" i="1"/>
  <c r="Z2872" i="1"/>
  <c r="AA2871" i="1"/>
  <c r="Z2871" i="1"/>
  <c r="AB2871" i="1" s="1"/>
  <c r="AA2870" i="1"/>
  <c r="Z2870" i="1"/>
  <c r="AB2870" i="1" s="1"/>
  <c r="AA2869" i="1"/>
  <c r="Z2869" i="1"/>
  <c r="AA2868" i="1"/>
  <c r="Z2868" i="1"/>
  <c r="AA2867" i="1"/>
  <c r="Z2867" i="1"/>
  <c r="AA2866" i="1"/>
  <c r="Z2866" i="1"/>
  <c r="AB2866" i="1" s="1"/>
  <c r="AA2865" i="1"/>
  <c r="Z2865" i="1"/>
  <c r="AA2864" i="1"/>
  <c r="Z2864" i="1"/>
  <c r="AA2863" i="1"/>
  <c r="Z2863" i="1"/>
  <c r="AB2863" i="1" s="1"/>
  <c r="AA2862" i="1"/>
  <c r="Z2862" i="1"/>
  <c r="AA2861" i="1"/>
  <c r="Z2861" i="1"/>
  <c r="AA2860" i="1"/>
  <c r="Z2860" i="1"/>
  <c r="AA2859" i="1"/>
  <c r="Z2859" i="1"/>
  <c r="AA2858" i="1"/>
  <c r="Z2858" i="1"/>
  <c r="AB2858" i="1" s="1"/>
  <c r="AA2857" i="1"/>
  <c r="Z2857" i="1"/>
  <c r="AA2856" i="1"/>
  <c r="Z2856" i="1"/>
  <c r="AB2856" i="1" s="1"/>
  <c r="AA2855" i="1"/>
  <c r="Z2855" i="1"/>
  <c r="AB2855" i="1" s="1"/>
  <c r="AA2854" i="1"/>
  <c r="Z2854" i="1"/>
  <c r="AB2854" i="1" s="1"/>
  <c r="AA2853" i="1"/>
  <c r="Z2853" i="1"/>
  <c r="AA2852" i="1"/>
  <c r="Z2852" i="1"/>
  <c r="AB2852" i="1" s="1"/>
  <c r="AA2851" i="1"/>
  <c r="Z2851" i="1"/>
  <c r="AA2850" i="1"/>
  <c r="Z2850" i="1"/>
  <c r="AB2850" i="1" s="1"/>
  <c r="AA2849" i="1"/>
  <c r="Z2849" i="1"/>
  <c r="AB2849" i="1" s="1"/>
  <c r="AA2848" i="1"/>
  <c r="Z2848" i="1"/>
  <c r="AB2848" i="1" s="1"/>
  <c r="AA2847" i="1"/>
  <c r="Z2847" i="1"/>
  <c r="AA2846" i="1"/>
  <c r="Z2846" i="1"/>
  <c r="AB2846" i="1" s="1"/>
  <c r="AA2845" i="1"/>
  <c r="Z2845" i="1"/>
  <c r="AB2845" i="1" s="1"/>
  <c r="AA2844" i="1"/>
  <c r="Z2844" i="1"/>
  <c r="AB2844" i="1" s="1"/>
  <c r="AA2843" i="1"/>
  <c r="Z2843" i="1"/>
  <c r="AA2842" i="1"/>
  <c r="Z2842" i="1"/>
  <c r="AB2842" i="1" s="1"/>
  <c r="AA2841" i="1"/>
  <c r="Z2841" i="1"/>
  <c r="AA2840" i="1"/>
  <c r="Z2840" i="1"/>
  <c r="AA2839" i="1"/>
  <c r="Z2839" i="1"/>
  <c r="AB2839" i="1" s="1"/>
  <c r="AA2838" i="1"/>
  <c r="Z2838" i="1"/>
  <c r="AB2838" i="1" s="1"/>
  <c r="AA2837" i="1"/>
  <c r="Z2837" i="1"/>
  <c r="AA2836" i="1"/>
  <c r="Z2836" i="1"/>
  <c r="AA2835" i="1"/>
  <c r="Z2835" i="1"/>
  <c r="AB2835" i="1" s="1"/>
  <c r="AA2834" i="1"/>
  <c r="Z2834" i="1"/>
  <c r="AA2833" i="1"/>
  <c r="Z2833" i="1"/>
  <c r="AA2832" i="1"/>
  <c r="Z2832" i="1"/>
  <c r="AA2831" i="1"/>
  <c r="Z2831" i="1"/>
  <c r="AB2831" i="1" s="1"/>
  <c r="AA2830" i="1"/>
  <c r="Z2830" i="1"/>
  <c r="AA2829" i="1"/>
  <c r="Z2829" i="1"/>
  <c r="AB2829" i="1" s="1"/>
  <c r="AA2828" i="1"/>
  <c r="Z2828" i="1"/>
  <c r="AB2828" i="1" s="1"/>
  <c r="AA2827" i="1"/>
  <c r="Z2827" i="1"/>
  <c r="AA2826" i="1"/>
  <c r="Z2826" i="1"/>
  <c r="AB2826" i="1" s="1"/>
  <c r="AA2825" i="1"/>
  <c r="Z2825" i="1"/>
  <c r="AA2824" i="1"/>
  <c r="Z2824" i="1"/>
  <c r="AA2823" i="1"/>
  <c r="Z2823" i="1"/>
  <c r="AA2822" i="1"/>
  <c r="Z2822" i="1"/>
  <c r="AA2821" i="1"/>
  <c r="Z2821" i="1"/>
  <c r="AB2821" i="1" s="1"/>
  <c r="AA2820" i="1"/>
  <c r="Z2820" i="1"/>
  <c r="AA2819" i="1"/>
  <c r="Z2819" i="1"/>
  <c r="AB2819" i="1" s="1"/>
  <c r="AA2818" i="1"/>
  <c r="Z2818" i="1"/>
  <c r="AB2818" i="1" s="1"/>
  <c r="AA2817" i="1"/>
  <c r="Z2817" i="1"/>
  <c r="AA2816" i="1"/>
  <c r="Z2816" i="1"/>
  <c r="AA2815" i="1"/>
  <c r="Z2815" i="1"/>
  <c r="AA2814" i="1"/>
  <c r="Z2814" i="1"/>
  <c r="AB2814" i="1" s="1"/>
  <c r="AA2813" i="1"/>
  <c r="Z2813" i="1"/>
  <c r="AB2813" i="1" s="1"/>
  <c r="AA2812" i="1"/>
  <c r="Z2812" i="1"/>
  <c r="AB2812" i="1" s="1"/>
  <c r="AA2811" i="1"/>
  <c r="Z2811" i="1"/>
  <c r="AA2810" i="1"/>
  <c r="Z2810" i="1"/>
  <c r="AA2809" i="1"/>
  <c r="Z2809" i="1"/>
  <c r="AA2808" i="1"/>
  <c r="Z2808" i="1"/>
  <c r="AB2808" i="1" s="1"/>
  <c r="AA2807" i="1"/>
  <c r="Z2807" i="1"/>
  <c r="AB2807" i="1" s="1"/>
  <c r="AA2806" i="1"/>
  <c r="Z2806" i="1"/>
  <c r="AB2806" i="1" s="1"/>
  <c r="AA2805" i="1"/>
  <c r="Z2805" i="1"/>
  <c r="AA2804" i="1"/>
  <c r="Z2804" i="1"/>
  <c r="AA2803" i="1"/>
  <c r="Z2803" i="1"/>
  <c r="AB2803" i="1" s="1"/>
  <c r="AA2802" i="1"/>
  <c r="Z2802" i="1"/>
  <c r="AA2801" i="1"/>
  <c r="Z2801" i="1"/>
  <c r="AA2800" i="1"/>
  <c r="Z2800" i="1"/>
  <c r="AA2799" i="1"/>
  <c r="Z2799" i="1"/>
  <c r="AA2798" i="1"/>
  <c r="Z2798" i="1"/>
  <c r="AB2798" i="1" s="1"/>
  <c r="AA2797" i="1"/>
  <c r="Z2797" i="1"/>
  <c r="AA2796" i="1"/>
  <c r="Z2796" i="1"/>
  <c r="AA2795" i="1"/>
  <c r="Z2795" i="1"/>
  <c r="AA2794" i="1"/>
  <c r="Z2794" i="1"/>
  <c r="AB2794" i="1" s="1"/>
  <c r="AA2793" i="1"/>
  <c r="Z2793" i="1"/>
  <c r="AA2792" i="1"/>
  <c r="Z2792" i="1"/>
  <c r="AA2791" i="1"/>
  <c r="Z2791" i="1"/>
  <c r="AA2790" i="1"/>
  <c r="Z2790" i="1"/>
  <c r="AA2789" i="1"/>
  <c r="Z2789" i="1"/>
  <c r="AA2788" i="1"/>
  <c r="Z2788" i="1"/>
  <c r="AA2787" i="1"/>
  <c r="Z2787" i="1"/>
  <c r="AA2786" i="1"/>
  <c r="Z2786" i="1"/>
  <c r="AB2786" i="1" s="1"/>
  <c r="AA2785" i="1"/>
  <c r="Z2785" i="1"/>
  <c r="AB2785" i="1" s="1"/>
  <c r="AA2784" i="1"/>
  <c r="Z2784" i="1"/>
  <c r="AA2783" i="1"/>
  <c r="Z2783" i="1"/>
  <c r="AA2782" i="1"/>
  <c r="Z2782" i="1"/>
  <c r="AA2781" i="1"/>
  <c r="Z2781" i="1"/>
  <c r="AB2781" i="1" s="1"/>
  <c r="AA2780" i="1"/>
  <c r="Z2780" i="1"/>
  <c r="AB2780" i="1" s="1"/>
  <c r="AA2779" i="1"/>
  <c r="Z2779" i="1"/>
  <c r="AA2778" i="1"/>
  <c r="Z2778" i="1"/>
  <c r="AB2778" i="1" s="1"/>
  <c r="AA2777" i="1"/>
  <c r="Z2777" i="1"/>
  <c r="AA2776" i="1"/>
  <c r="Z2776" i="1"/>
  <c r="AB2776" i="1" s="1"/>
  <c r="AA2775" i="1"/>
  <c r="Z2775" i="1"/>
  <c r="AA2774" i="1"/>
  <c r="Z2774" i="1"/>
  <c r="AA2773" i="1"/>
  <c r="Z2773" i="1"/>
  <c r="AA2772" i="1"/>
  <c r="Z2772" i="1"/>
  <c r="AA2771" i="1"/>
  <c r="Z2771" i="1"/>
  <c r="AA2770" i="1"/>
  <c r="Z2770" i="1"/>
  <c r="AA2769" i="1"/>
  <c r="Z2769" i="1"/>
  <c r="AA2768" i="1"/>
  <c r="Z2768" i="1"/>
  <c r="AA2767" i="1"/>
  <c r="Z2767" i="1"/>
  <c r="AB2767" i="1" s="1"/>
  <c r="AA2766" i="1"/>
  <c r="Z2766" i="1"/>
  <c r="AA2765" i="1"/>
  <c r="Z2765" i="1"/>
  <c r="AB2765" i="1" s="1"/>
  <c r="AA2764" i="1"/>
  <c r="Z2764" i="1"/>
  <c r="AA2763" i="1"/>
  <c r="Z2763" i="1"/>
  <c r="AA2762" i="1"/>
  <c r="Z2762" i="1"/>
  <c r="AB2762" i="1" s="1"/>
  <c r="AA2761" i="1"/>
  <c r="Z2761" i="1"/>
  <c r="AA2760" i="1"/>
  <c r="Z2760" i="1"/>
  <c r="AA2759" i="1"/>
  <c r="Z2759" i="1"/>
  <c r="AA2758" i="1"/>
  <c r="Z2758" i="1"/>
  <c r="AB2758" i="1" s="1"/>
  <c r="AA2757" i="1"/>
  <c r="Z2757" i="1"/>
  <c r="AA2756" i="1"/>
  <c r="Z2756" i="1"/>
  <c r="AA2755" i="1"/>
  <c r="Z2755" i="1"/>
  <c r="AA2754" i="1"/>
  <c r="Z2754" i="1"/>
  <c r="AA2753" i="1"/>
  <c r="Z2753" i="1"/>
  <c r="AA2752" i="1"/>
  <c r="Z2752" i="1"/>
  <c r="AA2751" i="1"/>
  <c r="Z2751" i="1"/>
  <c r="AB2751" i="1" s="1"/>
  <c r="AA2750" i="1"/>
  <c r="Z2750" i="1"/>
  <c r="AA2749" i="1"/>
  <c r="Z2749" i="1"/>
  <c r="AB2749" i="1" s="1"/>
  <c r="AA2748" i="1"/>
  <c r="Z2748" i="1"/>
  <c r="AB2748" i="1" s="1"/>
  <c r="AA2747" i="1"/>
  <c r="Z2747" i="1"/>
  <c r="AA2746" i="1"/>
  <c r="Z2746" i="1"/>
  <c r="AA2745" i="1"/>
  <c r="Z2745" i="1"/>
  <c r="AA2744" i="1"/>
  <c r="Z2744" i="1"/>
  <c r="AB2744" i="1" s="1"/>
  <c r="AA2743" i="1"/>
  <c r="Z2743" i="1"/>
  <c r="AB2743" i="1" s="1"/>
  <c r="AA2742" i="1"/>
  <c r="Z2742" i="1"/>
  <c r="AB2742" i="1" s="1"/>
  <c r="AA2741" i="1"/>
  <c r="Z2741" i="1"/>
  <c r="AA2740" i="1"/>
  <c r="Z2740" i="1"/>
  <c r="AB2740" i="1" s="1"/>
  <c r="AA2739" i="1"/>
  <c r="Z2739" i="1"/>
  <c r="AA2738" i="1"/>
  <c r="Z2738" i="1"/>
  <c r="AA2737" i="1"/>
  <c r="Z2737" i="1"/>
  <c r="AA2736" i="1"/>
  <c r="Z2736" i="1"/>
  <c r="AA2735" i="1"/>
  <c r="Z2735" i="1"/>
  <c r="AA2734" i="1"/>
  <c r="Z2734" i="1"/>
  <c r="AB2734" i="1" s="1"/>
  <c r="AA2733" i="1"/>
  <c r="Z2733" i="1"/>
  <c r="AA2732" i="1"/>
  <c r="Z2732" i="1"/>
  <c r="AA2731" i="1"/>
  <c r="Z2731" i="1"/>
  <c r="AA2730" i="1"/>
  <c r="Z2730" i="1"/>
  <c r="AA2729" i="1"/>
  <c r="Z2729" i="1"/>
  <c r="AA2728" i="1"/>
  <c r="Z2728" i="1"/>
  <c r="AA2727" i="1"/>
  <c r="Z2727" i="1"/>
  <c r="AA2726" i="1"/>
  <c r="Z2726" i="1"/>
  <c r="AB2726" i="1" s="1"/>
  <c r="AA2725" i="1"/>
  <c r="Z2725" i="1"/>
  <c r="AA2724" i="1"/>
  <c r="Z2724" i="1"/>
  <c r="AA2723" i="1"/>
  <c r="Z2723" i="1"/>
  <c r="AA2722" i="1"/>
  <c r="Z2722" i="1"/>
  <c r="AA2721" i="1"/>
  <c r="Z2721" i="1"/>
  <c r="AB2721" i="1" s="1"/>
  <c r="AA2720" i="1"/>
  <c r="Z2720" i="1"/>
  <c r="AA2719" i="1"/>
  <c r="Z2719" i="1"/>
  <c r="AB2719" i="1" s="1"/>
  <c r="AA2718" i="1"/>
  <c r="Z2718" i="1"/>
  <c r="AA2717" i="1"/>
  <c r="Z2717" i="1"/>
  <c r="AB2717" i="1" s="1"/>
  <c r="AA2716" i="1"/>
  <c r="Z2716" i="1"/>
  <c r="AB2716" i="1" s="1"/>
  <c r="AA2715" i="1"/>
  <c r="Z2715" i="1"/>
  <c r="AB2715" i="1" s="1"/>
  <c r="AA2714" i="1"/>
  <c r="Z2714" i="1"/>
  <c r="AB2714" i="1" s="1"/>
  <c r="AA2713" i="1"/>
  <c r="Z2713" i="1"/>
  <c r="AA2712" i="1"/>
  <c r="Z2712" i="1"/>
  <c r="AB2712" i="1" s="1"/>
  <c r="AA2711" i="1"/>
  <c r="Z2711" i="1"/>
  <c r="AB2711" i="1" s="1"/>
  <c r="AA2710" i="1"/>
  <c r="Z2710" i="1"/>
  <c r="AB2710" i="1" s="1"/>
  <c r="AA2709" i="1"/>
  <c r="Z2709" i="1"/>
  <c r="AB2709" i="1" s="1"/>
  <c r="AA2708" i="1"/>
  <c r="Z2708" i="1"/>
  <c r="AA2707" i="1"/>
  <c r="Z2707" i="1"/>
  <c r="AA2706" i="1"/>
  <c r="Z2706" i="1"/>
  <c r="AA2705" i="1"/>
  <c r="Z2705" i="1"/>
  <c r="AA2704" i="1"/>
  <c r="Z2704" i="1"/>
  <c r="AA2703" i="1"/>
  <c r="Z2703" i="1"/>
  <c r="AA2702" i="1"/>
  <c r="Z2702" i="1"/>
  <c r="AB2702" i="1" s="1"/>
  <c r="AA2701" i="1"/>
  <c r="Z2701" i="1"/>
  <c r="AA2700" i="1"/>
  <c r="Z2700" i="1"/>
  <c r="AB2700" i="1" s="1"/>
  <c r="AA2699" i="1"/>
  <c r="Z2699" i="1"/>
  <c r="AA2698" i="1"/>
  <c r="Z2698" i="1"/>
  <c r="AB2698" i="1" s="1"/>
  <c r="AA2697" i="1"/>
  <c r="Z2697" i="1"/>
  <c r="AA2696" i="1"/>
  <c r="Z2696" i="1"/>
  <c r="AA2695" i="1"/>
  <c r="Z2695" i="1"/>
  <c r="AB2695" i="1" s="1"/>
  <c r="AA2694" i="1"/>
  <c r="Z2694" i="1"/>
  <c r="AA2693" i="1"/>
  <c r="Z2693" i="1"/>
  <c r="AA2692" i="1"/>
  <c r="Z2692" i="1"/>
  <c r="AB2692" i="1" s="1"/>
  <c r="AA2691" i="1"/>
  <c r="Z2691" i="1"/>
  <c r="AA2690" i="1"/>
  <c r="Z2690" i="1"/>
  <c r="AA2689" i="1"/>
  <c r="Z2689" i="1"/>
  <c r="AA2688" i="1"/>
  <c r="Z2688" i="1"/>
  <c r="AA2687" i="1"/>
  <c r="Z2687" i="1"/>
  <c r="AA2686" i="1"/>
  <c r="Z2686" i="1"/>
  <c r="AA2685" i="1"/>
  <c r="Z2685" i="1"/>
  <c r="AB2685" i="1" s="1"/>
  <c r="AA2684" i="1"/>
  <c r="Z2684" i="1"/>
  <c r="AB2684" i="1" s="1"/>
  <c r="AA2683" i="1"/>
  <c r="Z2683" i="1"/>
  <c r="AA2682" i="1"/>
  <c r="Z2682" i="1"/>
  <c r="AA2681" i="1"/>
  <c r="Z2681" i="1"/>
  <c r="AA2680" i="1"/>
  <c r="Z2680" i="1"/>
  <c r="AA2679" i="1"/>
  <c r="Z2679" i="1"/>
  <c r="AB2679" i="1" s="1"/>
  <c r="AA2678" i="1"/>
  <c r="Z2678" i="1"/>
  <c r="AB2678" i="1" s="1"/>
  <c r="AA2677" i="1"/>
  <c r="Z2677" i="1"/>
  <c r="AA2676" i="1"/>
  <c r="Z2676" i="1"/>
  <c r="AB2676" i="1" s="1"/>
  <c r="AA2675" i="1"/>
  <c r="Z2675" i="1"/>
  <c r="AA2674" i="1"/>
  <c r="Z2674" i="1"/>
  <c r="AB2674" i="1" s="1"/>
  <c r="AA2673" i="1"/>
  <c r="Z2673" i="1"/>
  <c r="AA2672" i="1"/>
  <c r="Z2672" i="1"/>
  <c r="AA2671" i="1"/>
  <c r="Z2671" i="1"/>
  <c r="AA2670" i="1"/>
  <c r="Z2670" i="1"/>
  <c r="AA2669" i="1"/>
  <c r="Z2669" i="1"/>
  <c r="AA2668" i="1"/>
  <c r="Z2668" i="1"/>
  <c r="AA2667" i="1"/>
  <c r="Z2667" i="1"/>
  <c r="AA2666" i="1"/>
  <c r="Z2666" i="1"/>
  <c r="AB2666" i="1" s="1"/>
  <c r="AA2665" i="1"/>
  <c r="Z2665" i="1"/>
  <c r="AA2664" i="1"/>
  <c r="Z2664" i="1"/>
  <c r="AB2664" i="1" s="1"/>
  <c r="AA2663" i="1"/>
  <c r="Z2663" i="1"/>
  <c r="AA2662" i="1"/>
  <c r="Z2662" i="1"/>
  <c r="AA2661" i="1"/>
  <c r="Z2661" i="1"/>
  <c r="AB2661" i="1" s="1"/>
  <c r="AA2660" i="1"/>
  <c r="Z2660" i="1"/>
  <c r="AB2660" i="1" s="1"/>
  <c r="AA2659" i="1"/>
  <c r="Z2659" i="1"/>
  <c r="AA2658" i="1"/>
  <c r="Z2658" i="1"/>
  <c r="AB2658" i="1" s="1"/>
  <c r="AA2657" i="1"/>
  <c r="Z2657" i="1"/>
  <c r="AB2657" i="1" s="1"/>
  <c r="AA2656" i="1"/>
  <c r="Z2656" i="1"/>
  <c r="AA2655" i="1"/>
  <c r="Z2655" i="1"/>
  <c r="AA2654" i="1"/>
  <c r="Z2654" i="1"/>
  <c r="AA2653" i="1"/>
  <c r="Z2653" i="1"/>
  <c r="AB2653" i="1" s="1"/>
  <c r="AA2652" i="1"/>
  <c r="Z2652" i="1"/>
  <c r="AB2652" i="1" s="1"/>
  <c r="AA2651" i="1"/>
  <c r="Z2651" i="1"/>
  <c r="AA2650" i="1"/>
  <c r="Z2650" i="1"/>
  <c r="AB2650" i="1" s="1"/>
  <c r="AA2649" i="1"/>
  <c r="Z2649" i="1"/>
  <c r="AA2648" i="1"/>
  <c r="Z2648" i="1"/>
  <c r="AA2647" i="1"/>
  <c r="Z2647" i="1"/>
  <c r="AB2647" i="1" s="1"/>
  <c r="AA2646" i="1"/>
  <c r="Z2646" i="1"/>
  <c r="AA2645" i="1"/>
  <c r="Z2645" i="1"/>
  <c r="AA2644" i="1"/>
  <c r="Z2644" i="1"/>
  <c r="AA2643" i="1"/>
  <c r="Z2643" i="1"/>
  <c r="AA2642" i="1"/>
  <c r="Z2642" i="1"/>
  <c r="AA2641" i="1"/>
  <c r="Z2641" i="1"/>
  <c r="AA2640" i="1"/>
  <c r="Z2640" i="1"/>
  <c r="AA2639" i="1"/>
  <c r="Z2639" i="1"/>
  <c r="AA2638" i="1"/>
  <c r="Z2638" i="1"/>
  <c r="AB2638" i="1" s="1"/>
  <c r="AA2637" i="1"/>
  <c r="Z2637" i="1"/>
  <c r="AB2637" i="1" s="1"/>
  <c r="AA2636" i="1"/>
  <c r="Z2636" i="1"/>
  <c r="AA2635" i="1"/>
  <c r="Z2635" i="1"/>
  <c r="AA2634" i="1"/>
  <c r="Z2634" i="1"/>
  <c r="AA2633" i="1"/>
  <c r="Z2633" i="1"/>
  <c r="AA2632" i="1"/>
  <c r="Z2632" i="1"/>
  <c r="AA2631" i="1"/>
  <c r="Z2631" i="1"/>
  <c r="AB2631" i="1" s="1"/>
  <c r="AA2630" i="1"/>
  <c r="Z2630" i="1"/>
  <c r="AB2630" i="1" s="1"/>
  <c r="AA2629" i="1"/>
  <c r="Z2629" i="1"/>
  <c r="AA2628" i="1"/>
  <c r="Z2628" i="1"/>
  <c r="AB2628" i="1" s="1"/>
  <c r="AA2627" i="1"/>
  <c r="Z2627" i="1"/>
  <c r="AA2626" i="1"/>
  <c r="Z2626" i="1"/>
  <c r="AB2626" i="1" s="1"/>
  <c r="AA2625" i="1"/>
  <c r="Z2625" i="1"/>
  <c r="AA2624" i="1"/>
  <c r="Z2624" i="1"/>
  <c r="AB2624" i="1" s="1"/>
  <c r="AA2623" i="1"/>
  <c r="Z2623" i="1"/>
  <c r="AA2622" i="1"/>
  <c r="Z2622" i="1"/>
  <c r="AB2622" i="1" s="1"/>
  <c r="AA2621" i="1"/>
  <c r="Z2621" i="1"/>
  <c r="AB2621" i="1" s="1"/>
  <c r="AA2620" i="1"/>
  <c r="Z2620" i="1"/>
  <c r="AB2620" i="1" s="1"/>
  <c r="AA2619" i="1"/>
  <c r="Z2619" i="1"/>
  <c r="AA2618" i="1"/>
  <c r="Z2618" i="1"/>
  <c r="AA2617" i="1"/>
  <c r="Z2617" i="1"/>
  <c r="AB2617" i="1" s="1"/>
  <c r="AA2616" i="1"/>
  <c r="Z2616" i="1"/>
  <c r="AA2615" i="1"/>
  <c r="Z2615" i="1"/>
  <c r="AB2615" i="1" s="1"/>
  <c r="AA2614" i="1"/>
  <c r="Z2614" i="1"/>
  <c r="AA2613" i="1"/>
  <c r="Z2613" i="1"/>
  <c r="AA2612" i="1"/>
  <c r="Z2612" i="1"/>
  <c r="AB2612" i="1" s="1"/>
  <c r="AA2611" i="1"/>
  <c r="Z2611" i="1"/>
  <c r="AA2610" i="1"/>
  <c r="Z2610" i="1"/>
  <c r="AB2610" i="1" s="1"/>
  <c r="AA2609" i="1"/>
  <c r="Z2609" i="1"/>
  <c r="AB2609" i="1" s="1"/>
  <c r="AA2608" i="1"/>
  <c r="Z2608" i="1"/>
  <c r="AA2607" i="1"/>
  <c r="Z2607" i="1"/>
  <c r="AA2606" i="1"/>
  <c r="Z2606" i="1"/>
  <c r="AA2605" i="1"/>
  <c r="Z2605" i="1"/>
  <c r="AA2604" i="1"/>
  <c r="Z2604" i="1"/>
  <c r="AA2603" i="1"/>
  <c r="Z2603" i="1"/>
  <c r="AA2602" i="1"/>
  <c r="Z2602" i="1"/>
  <c r="AB2602" i="1" s="1"/>
  <c r="AA2601" i="1"/>
  <c r="Z2601" i="1"/>
  <c r="AA2600" i="1"/>
  <c r="Z2600" i="1"/>
  <c r="AA2599" i="1"/>
  <c r="Z2599" i="1"/>
  <c r="AA2598" i="1"/>
  <c r="Z2598" i="1"/>
  <c r="AA2597" i="1"/>
  <c r="Z2597" i="1"/>
  <c r="AB2597" i="1" s="1"/>
  <c r="AA2596" i="1"/>
  <c r="Z2596" i="1"/>
  <c r="AA2595" i="1"/>
  <c r="Z2595" i="1"/>
  <c r="AA2594" i="1"/>
  <c r="Z2594" i="1"/>
  <c r="AB2594" i="1" s="1"/>
  <c r="AA2593" i="1"/>
  <c r="Z2593" i="1"/>
  <c r="AB2593" i="1" s="1"/>
  <c r="AA2592" i="1"/>
  <c r="Z2592" i="1"/>
  <c r="AA2591" i="1"/>
  <c r="Z2591" i="1"/>
  <c r="AA2590" i="1"/>
  <c r="Z2590" i="1"/>
  <c r="AB2590" i="1" s="1"/>
  <c r="AA2589" i="1"/>
  <c r="Z2589" i="1"/>
  <c r="AA2588" i="1"/>
  <c r="Z2588" i="1"/>
  <c r="AA2587" i="1"/>
  <c r="Z2587" i="1"/>
  <c r="AA2586" i="1"/>
  <c r="Z2586" i="1"/>
  <c r="AA2585" i="1"/>
  <c r="Z2585" i="1"/>
  <c r="AA2584" i="1"/>
  <c r="Z2584" i="1"/>
  <c r="AA2583" i="1"/>
  <c r="Z2583" i="1"/>
  <c r="AB2583" i="1" s="1"/>
  <c r="AA2582" i="1"/>
  <c r="Z2582" i="1"/>
  <c r="AB2582" i="1" s="1"/>
  <c r="AA2581" i="1"/>
  <c r="Z2581" i="1"/>
  <c r="AA2580" i="1"/>
  <c r="Z2580" i="1"/>
  <c r="AA2579" i="1"/>
  <c r="Z2579" i="1"/>
  <c r="AA2578" i="1"/>
  <c r="Z2578" i="1"/>
  <c r="AA2577" i="1"/>
  <c r="Z2577" i="1"/>
  <c r="AB2577" i="1" s="1"/>
  <c r="AA2576" i="1"/>
  <c r="Z2576" i="1"/>
  <c r="AA2575" i="1"/>
  <c r="Z2575" i="1"/>
  <c r="AB2575" i="1" s="1"/>
  <c r="AA2574" i="1"/>
  <c r="Z2574" i="1"/>
  <c r="AA2573" i="1"/>
  <c r="Z2573" i="1"/>
  <c r="AA2572" i="1"/>
  <c r="Z2572" i="1"/>
  <c r="AA2571" i="1"/>
  <c r="Z2571" i="1"/>
  <c r="AA2570" i="1"/>
  <c r="Z2570" i="1"/>
  <c r="AA2569" i="1"/>
  <c r="Z2569" i="1"/>
  <c r="AB2569" i="1" s="1"/>
  <c r="AA2568" i="1"/>
  <c r="Z2568" i="1"/>
  <c r="AA2567" i="1"/>
  <c r="Z2567" i="1"/>
  <c r="AA2566" i="1"/>
  <c r="Z2566" i="1"/>
  <c r="AB2566" i="1" s="1"/>
  <c r="AA2565" i="1"/>
  <c r="Z2565" i="1"/>
  <c r="AA2564" i="1"/>
  <c r="Z2564" i="1"/>
  <c r="AB2564" i="1" s="1"/>
  <c r="AA2563" i="1"/>
  <c r="Z2563" i="1"/>
  <c r="AA2562" i="1"/>
  <c r="Z2562" i="1"/>
  <c r="AA2561" i="1"/>
  <c r="Z2561" i="1"/>
  <c r="AA2560" i="1"/>
  <c r="Z2560" i="1"/>
  <c r="AA2559" i="1"/>
  <c r="Z2559" i="1"/>
  <c r="AB2559" i="1" s="1"/>
  <c r="AA2558" i="1"/>
  <c r="Z2558" i="1"/>
  <c r="AA2557" i="1"/>
  <c r="Z2557" i="1"/>
  <c r="AB2557" i="1" s="1"/>
  <c r="AA2556" i="1"/>
  <c r="Z2556" i="1"/>
  <c r="AA2555" i="1"/>
  <c r="Z2555" i="1"/>
  <c r="AA2554" i="1"/>
  <c r="Z2554" i="1"/>
  <c r="AB2554" i="1" s="1"/>
  <c r="AA2553" i="1"/>
  <c r="Z2553" i="1"/>
  <c r="AA2552" i="1"/>
  <c r="Z2552" i="1"/>
  <c r="AB2552" i="1" s="1"/>
  <c r="AA2551" i="1"/>
  <c r="Z2551" i="1"/>
  <c r="AB2551" i="1" s="1"/>
  <c r="AA2550" i="1"/>
  <c r="Z2550" i="1"/>
  <c r="AB2550" i="1" s="1"/>
  <c r="AA2549" i="1"/>
  <c r="Z2549" i="1"/>
  <c r="AA2548" i="1"/>
  <c r="Z2548" i="1"/>
  <c r="AB2548" i="1" s="1"/>
  <c r="AA2547" i="1"/>
  <c r="Z2547" i="1"/>
  <c r="AB2547" i="1" s="1"/>
  <c r="AA2546" i="1"/>
  <c r="Z2546" i="1"/>
  <c r="AA2545" i="1"/>
  <c r="Z2545" i="1"/>
  <c r="AB2545" i="1" s="1"/>
  <c r="AA2544" i="1"/>
  <c r="Z2544" i="1"/>
  <c r="AA2543" i="1"/>
  <c r="Z2543" i="1"/>
  <c r="AA2542" i="1"/>
  <c r="Z2542" i="1"/>
  <c r="AA2541" i="1"/>
  <c r="Z2541" i="1"/>
  <c r="AA2540" i="1"/>
  <c r="Z2540" i="1"/>
  <c r="AB2540" i="1" s="1"/>
  <c r="AA2539" i="1"/>
  <c r="Z2539" i="1"/>
  <c r="AA2538" i="1"/>
  <c r="Z2538" i="1"/>
  <c r="AB2538" i="1" s="1"/>
  <c r="AA2537" i="1"/>
  <c r="Z2537" i="1"/>
  <c r="AA2536" i="1"/>
  <c r="Z2536" i="1"/>
  <c r="AA2535" i="1"/>
  <c r="Z2535" i="1"/>
  <c r="AB2535" i="1" s="1"/>
  <c r="AA2534" i="1"/>
  <c r="Z2534" i="1"/>
  <c r="AB2534" i="1" s="1"/>
  <c r="AA2533" i="1"/>
  <c r="Z2533" i="1"/>
  <c r="AA2532" i="1"/>
  <c r="Z2532" i="1"/>
  <c r="AA2531" i="1"/>
  <c r="Z2531" i="1"/>
  <c r="AA2530" i="1"/>
  <c r="Z2530" i="1"/>
  <c r="AB2530" i="1" s="1"/>
  <c r="AA2529" i="1"/>
  <c r="Z2529" i="1"/>
  <c r="AA2528" i="1"/>
  <c r="Z2528" i="1"/>
  <c r="AA2527" i="1"/>
  <c r="Z2527" i="1"/>
  <c r="AA2526" i="1"/>
  <c r="Z2526" i="1"/>
  <c r="AB2526" i="1" s="1"/>
  <c r="AA2525" i="1"/>
  <c r="Z2525" i="1"/>
  <c r="AB2525" i="1" s="1"/>
  <c r="AA2524" i="1"/>
  <c r="Z2524" i="1"/>
  <c r="AB2524" i="1" s="1"/>
  <c r="AA2523" i="1"/>
  <c r="Z2523" i="1"/>
  <c r="AB2523" i="1" s="1"/>
  <c r="AA2522" i="1"/>
  <c r="Z2522" i="1"/>
  <c r="AA2521" i="1"/>
  <c r="Z2521" i="1"/>
  <c r="AA2520" i="1"/>
  <c r="Z2520" i="1"/>
  <c r="AA2519" i="1"/>
  <c r="Z2519" i="1"/>
  <c r="AB2519" i="1" s="1"/>
  <c r="AA2518" i="1"/>
  <c r="Z2518" i="1"/>
  <c r="AA2517" i="1"/>
  <c r="Z2517" i="1"/>
  <c r="AB2517" i="1" s="1"/>
  <c r="AA2516" i="1"/>
  <c r="Z2516" i="1"/>
  <c r="AB2516" i="1" s="1"/>
  <c r="AA2515" i="1"/>
  <c r="Z2515" i="1"/>
  <c r="AA2514" i="1"/>
  <c r="Z2514" i="1"/>
  <c r="AA2513" i="1"/>
  <c r="Z2513" i="1"/>
  <c r="AA2512" i="1"/>
  <c r="Z2512" i="1"/>
  <c r="AA2511" i="1"/>
  <c r="Z2511" i="1"/>
  <c r="AA2510" i="1"/>
  <c r="Z2510" i="1"/>
  <c r="AB2510" i="1" s="1"/>
  <c r="AA2509" i="1"/>
  <c r="Z2509" i="1"/>
  <c r="AB2509" i="1" s="1"/>
  <c r="AA2508" i="1"/>
  <c r="Z2508" i="1"/>
  <c r="AA2507" i="1"/>
  <c r="Z2507" i="1"/>
  <c r="AA2506" i="1"/>
  <c r="Z2506" i="1"/>
  <c r="AB2506" i="1" s="1"/>
  <c r="AA2504" i="1"/>
  <c r="Z2504" i="1"/>
  <c r="AB2504" i="1" s="1"/>
  <c r="AA2503" i="1"/>
  <c r="Z2503" i="1"/>
  <c r="AA2502" i="1"/>
  <c r="Z2502" i="1"/>
  <c r="AA2501" i="1"/>
  <c r="Z2501" i="1"/>
  <c r="AA2500" i="1"/>
  <c r="Z2500" i="1"/>
  <c r="AB2500" i="1" s="1"/>
  <c r="AA2499" i="1"/>
  <c r="Z2499" i="1"/>
  <c r="AA2498" i="1"/>
  <c r="Z2498" i="1"/>
  <c r="AA2497" i="1"/>
  <c r="Z2497" i="1"/>
  <c r="AA2496" i="1"/>
  <c r="Z2496" i="1"/>
  <c r="AA2495" i="1"/>
  <c r="Z2495" i="1"/>
  <c r="AA2494" i="1"/>
  <c r="Z2494" i="1"/>
  <c r="AA2493" i="1"/>
  <c r="Z2493" i="1"/>
  <c r="AB2493" i="1" s="1"/>
  <c r="AA2492" i="1"/>
  <c r="Z2492" i="1"/>
  <c r="AA2491" i="1"/>
  <c r="Z2491" i="1"/>
  <c r="AB2491" i="1" s="1"/>
  <c r="AA2490" i="1"/>
  <c r="Z2490" i="1"/>
  <c r="AA2489" i="1"/>
  <c r="Z2489" i="1"/>
  <c r="AB2489" i="1" s="1"/>
  <c r="AA2488" i="1"/>
  <c r="Z2488" i="1"/>
  <c r="AA2487" i="1"/>
  <c r="Z2487" i="1"/>
  <c r="AB2487" i="1" s="1"/>
  <c r="AA2486" i="1"/>
  <c r="Z2486" i="1"/>
  <c r="AA2485" i="1"/>
  <c r="Z2485" i="1"/>
  <c r="AA2484" i="1"/>
  <c r="Z2484" i="1"/>
  <c r="AB2484" i="1" s="1"/>
  <c r="AA2483" i="1"/>
  <c r="Z2483" i="1"/>
  <c r="AA2482" i="1"/>
  <c r="Z2482" i="1"/>
  <c r="AB2482" i="1" s="1"/>
  <c r="AA2481" i="1"/>
  <c r="Z2481" i="1"/>
  <c r="AB2481" i="1" s="1"/>
  <c r="AA2480" i="1"/>
  <c r="Z2480" i="1"/>
  <c r="AA2479" i="1"/>
  <c r="Z2479" i="1"/>
  <c r="AB2479" i="1" s="1"/>
  <c r="AA2478" i="1"/>
  <c r="Z2478" i="1"/>
  <c r="AA2477" i="1"/>
  <c r="Z2477" i="1"/>
  <c r="AB2477" i="1" s="1"/>
  <c r="AA2476" i="1"/>
  <c r="Z2476" i="1"/>
  <c r="AA2475" i="1"/>
  <c r="Z2475" i="1"/>
  <c r="AA2474" i="1"/>
  <c r="Z2474" i="1"/>
  <c r="AB2474" i="1" s="1"/>
  <c r="AA2473" i="1"/>
  <c r="Z2473" i="1"/>
  <c r="AA2472" i="1"/>
  <c r="Z2472" i="1"/>
  <c r="AA2471" i="1"/>
  <c r="Z2471" i="1"/>
  <c r="AA2470" i="1"/>
  <c r="Z2470" i="1"/>
  <c r="AB2470" i="1" s="1"/>
  <c r="AA2469" i="1"/>
  <c r="Z2469" i="1"/>
  <c r="AA2468" i="1"/>
  <c r="Z2468" i="1"/>
  <c r="AB2468" i="1" s="1"/>
  <c r="AA2467" i="1"/>
  <c r="Z2467" i="1"/>
  <c r="AA2466" i="1"/>
  <c r="Z2466" i="1"/>
  <c r="AB2466" i="1" s="1"/>
  <c r="AA2465" i="1"/>
  <c r="Z2465" i="1"/>
  <c r="AA2464" i="1"/>
  <c r="Z2464" i="1"/>
  <c r="AA2463" i="1"/>
  <c r="Z2463" i="1"/>
  <c r="AA2462" i="1"/>
  <c r="Z2462" i="1"/>
  <c r="AA2461" i="1"/>
  <c r="Z2461" i="1"/>
  <c r="AA2460" i="1"/>
  <c r="Z2460" i="1"/>
  <c r="AA2459" i="1"/>
  <c r="Z2459" i="1"/>
  <c r="AB2459" i="1" s="1"/>
  <c r="AA2458" i="1"/>
  <c r="Z2458" i="1"/>
  <c r="AA2457" i="1"/>
  <c r="Z2457" i="1"/>
  <c r="AB2457" i="1" s="1"/>
  <c r="AA2456" i="1"/>
  <c r="Z2456" i="1"/>
  <c r="AA2455" i="1"/>
  <c r="Z2455" i="1"/>
  <c r="AB2455" i="1" s="1"/>
  <c r="AA2454" i="1"/>
  <c r="Z2454" i="1"/>
  <c r="AA2453" i="1"/>
  <c r="Z2453" i="1"/>
  <c r="AA2452" i="1"/>
  <c r="Z2452" i="1"/>
  <c r="AB2452" i="1" s="1"/>
  <c r="AA2451" i="1"/>
  <c r="Z2451" i="1"/>
  <c r="AA2450" i="1"/>
  <c r="Z2450" i="1"/>
  <c r="AB2450" i="1" s="1"/>
  <c r="AA2449" i="1"/>
  <c r="Z2449" i="1"/>
  <c r="AB2449" i="1" s="1"/>
  <c r="AA2448" i="1"/>
  <c r="Z2448" i="1"/>
  <c r="AA2447" i="1"/>
  <c r="Z2447" i="1"/>
  <c r="AA2446" i="1"/>
  <c r="Z2446" i="1"/>
  <c r="AB2446" i="1" s="1"/>
  <c r="AA2445" i="1"/>
  <c r="Z2445" i="1"/>
  <c r="AA2444" i="1"/>
  <c r="Z2444" i="1"/>
  <c r="AB2444" i="1" s="1"/>
  <c r="AA2443" i="1"/>
  <c r="Z2443" i="1"/>
  <c r="AA2442" i="1"/>
  <c r="Z2442" i="1"/>
  <c r="AB2442" i="1" s="1"/>
  <c r="AA2441" i="1"/>
  <c r="Z2441" i="1"/>
  <c r="AB2441" i="1" s="1"/>
  <c r="AA2440" i="1"/>
  <c r="Z2440" i="1"/>
  <c r="AA2439" i="1"/>
  <c r="Z2439" i="1"/>
  <c r="AA2438" i="1"/>
  <c r="Z2438" i="1"/>
  <c r="AA2437" i="1"/>
  <c r="Z2437" i="1"/>
  <c r="AA2436" i="1"/>
  <c r="Z2436" i="1"/>
  <c r="AA2435" i="1"/>
  <c r="Z2435" i="1"/>
  <c r="AA2434" i="1"/>
  <c r="Z2434" i="1"/>
  <c r="AB2434" i="1" s="1"/>
  <c r="AA2433" i="1"/>
  <c r="Z2433" i="1"/>
  <c r="AA2432" i="1"/>
  <c r="Z2432" i="1"/>
  <c r="AA2431" i="1"/>
  <c r="Z2431" i="1"/>
  <c r="AB2431" i="1" s="1"/>
  <c r="AA2430" i="1"/>
  <c r="Z2430" i="1"/>
  <c r="AB2430" i="1" s="1"/>
  <c r="AA2429" i="1"/>
  <c r="Z2429" i="1"/>
  <c r="AA2428" i="1"/>
  <c r="Z2428" i="1"/>
  <c r="AA2427" i="1"/>
  <c r="Z2427" i="1"/>
  <c r="AB2427" i="1" s="1"/>
  <c r="AA2426" i="1"/>
  <c r="Z2426" i="1"/>
  <c r="AB2426" i="1" s="1"/>
  <c r="AA2425" i="1"/>
  <c r="Z2425" i="1"/>
  <c r="AA2424" i="1"/>
  <c r="Z2424" i="1"/>
  <c r="AA2423" i="1"/>
  <c r="Z2423" i="1"/>
  <c r="AB2423" i="1" s="1"/>
  <c r="AA2422" i="1"/>
  <c r="Z2422" i="1"/>
  <c r="AA2421" i="1"/>
  <c r="Z2421" i="1"/>
  <c r="AA2419" i="1"/>
  <c r="Z2419" i="1"/>
  <c r="AA2418" i="1"/>
  <c r="Z2418" i="1"/>
  <c r="AB2418" i="1" s="1"/>
  <c r="AA2417" i="1"/>
  <c r="Z2417" i="1"/>
  <c r="AA2416" i="1"/>
  <c r="Z2416" i="1"/>
  <c r="AA2415" i="1"/>
  <c r="Z2415" i="1"/>
  <c r="AB2415" i="1" s="1"/>
  <c r="AA2414" i="1"/>
  <c r="Z2414" i="1"/>
  <c r="AB2414" i="1" s="1"/>
  <c r="AA2413" i="1"/>
  <c r="Z2413" i="1"/>
  <c r="AB2413" i="1" s="1"/>
  <c r="AA2412" i="1"/>
  <c r="Z2412" i="1"/>
  <c r="AA2411" i="1"/>
  <c r="Z2411" i="1"/>
  <c r="AA2410" i="1"/>
  <c r="Z2410" i="1"/>
  <c r="AA2409" i="1"/>
  <c r="Z2409" i="1"/>
  <c r="AB2409" i="1" s="1"/>
  <c r="AA2408" i="1"/>
  <c r="Z2408" i="1"/>
  <c r="AB2408" i="1" s="1"/>
  <c r="AA2407" i="1"/>
  <c r="Z2407" i="1"/>
  <c r="AA2406" i="1"/>
  <c r="Z2406" i="1"/>
  <c r="AA2405" i="1"/>
  <c r="Z2405" i="1"/>
  <c r="AA2404" i="1"/>
  <c r="Z2404" i="1"/>
  <c r="AB2404" i="1" s="1"/>
  <c r="AA2403" i="1"/>
  <c r="Z2403" i="1"/>
  <c r="AA2402" i="1"/>
  <c r="Z2402" i="1"/>
  <c r="AA2401" i="1"/>
  <c r="Z2401" i="1"/>
  <c r="AA2400" i="1"/>
  <c r="Z2400" i="1"/>
  <c r="AB2400" i="1" s="1"/>
  <c r="AA2399" i="1"/>
  <c r="Z2399" i="1"/>
  <c r="AA2398" i="1"/>
  <c r="Z2398" i="1"/>
  <c r="AA2397" i="1"/>
  <c r="Z2397" i="1"/>
  <c r="AB2397" i="1" s="1"/>
  <c r="AA2396" i="1"/>
  <c r="Z2396" i="1"/>
  <c r="AB2396" i="1" s="1"/>
  <c r="AA2395" i="1"/>
  <c r="Z2395" i="1"/>
  <c r="AB2395" i="1" s="1"/>
  <c r="AA2394" i="1"/>
  <c r="Z2394" i="1"/>
  <c r="AA2393" i="1"/>
  <c r="Z2393" i="1"/>
  <c r="AA2392" i="1"/>
  <c r="Z2392" i="1"/>
  <c r="AA2391" i="1"/>
  <c r="Z2391" i="1"/>
  <c r="AB2391" i="1" s="1"/>
  <c r="AA2390" i="1"/>
  <c r="Z2390" i="1"/>
  <c r="AA2389" i="1"/>
  <c r="Z2389" i="1"/>
  <c r="AA2388" i="1"/>
  <c r="Z2388" i="1"/>
  <c r="AA2387" i="1"/>
  <c r="Z2387" i="1"/>
  <c r="AA2386" i="1"/>
  <c r="Z2386" i="1"/>
  <c r="AA2385" i="1"/>
  <c r="Z2385" i="1"/>
  <c r="AA2384" i="1"/>
  <c r="Z2384" i="1"/>
  <c r="AA2383" i="1"/>
  <c r="Z2383" i="1"/>
  <c r="AA2382" i="1"/>
  <c r="Z2382" i="1"/>
  <c r="AA2381" i="1"/>
  <c r="Z2381" i="1"/>
  <c r="AB2381" i="1" s="1"/>
  <c r="AA2380" i="1"/>
  <c r="Z2380" i="1"/>
  <c r="AB2380" i="1" s="1"/>
  <c r="AA2379" i="1"/>
  <c r="Z2379" i="1"/>
  <c r="AA2378" i="1"/>
  <c r="Z2378" i="1"/>
  <c r="AB2378" i="1" s="1"/>
  <c r="AA2377" i="1"/>
  <c r="Z2377" i="1"/>
  <c r="AA2376" i="1"/>
  <c r="Z2376" i="1"/>
  <c r="AA2375" i="1"/>
  <c r="Z2375" i="1"/>
  <c r="AA2374" i="1"/>
  <c r="Z2374" i="1"/>
  <c r="AA2373" i="1"/>
  <c r="Z2373" i="1"/>
  <c r="AA2372" i="1"/>
  <c r="Z2372" i="1"/>
  <c r="AB2372" i="1" s="1"/>
  <c r="AA2371" i="1"/>
  <c r="Z2371" i="1"/>
  <c r="AA2370" i="1"/>
  <c r="Z2370" i="1"/>
  <c r="AA2369" i="1"/>
  <c r="Z2369" i="1"/>
  <c r="AA2368" i="1"/>
  <c r="Z2368" i="1"/>
  <c r="AA2367" i="1"/>
  <c r="Z2367" i="1"/>
  <c r="AA2366" i="1"/>
  <c r="Z2366" i="1"/>
  <c r="AA2365" i="1"/>
  <c r="Z2365" i="1"/>
  <c r="AB2365" i="1" s="1"/>
  <c r="AA2364" i="1"/>
  <c r="Z2364" i="1"/>
  <c r="AA2363" i="1"/>
  <c r="Z2363" i="1"/>
  <c r="AA2362" i="1"/>
  <c r="Z2362" i="1"/>
  <c r="AA2361" i="1"/>
  <c r="Z2361" i="1"/>
  <c r="AA2360" i="1"/>
  <c r="Z2360" i="1"/>
  <c r="AA2359" i="1"/>
  <c r="Z2359" i="1"/>
  <c r="AB2359" i="1" s="1"/>
  <c r="AA2358" i="1"/>
  <c r="Z2358" i="1"/>
  <c r="AA2357" i="1"/>
  <c r="Z2357" i="1"/>
  <c r="AA2356" i="1"/>
  <c r="Z2356" i="1"/>
  <c r="AA2355" i="1"/>
  <c r="Z2355" i="1"/>
  <c r="AA2354" i="1"/>
  <c r="Z2354" i="1"/>
  <c r="AB2354" i="1" s="1"/>
  <c r="AA2353" i="1"/>
  <c r="Z2353" i="1"/>
  <c r="AA2352" i="1"/>
  <c r="Z2352" i="1"/>
  <c r="AA2351" i="1"/>
  <c r="Z2351" i="1"/>
  <c r="AB2351" i="1" s="1"/>
  <c r="AA2350" i="1"/>
  <c r="Z2350" i="1"/>
  <c r="AB2350" i="1" s="1"/>
  <c r="AA2349" i="1"/>
  <c r="Z2349" i="1"/>
  <c r="AA2348" i="1"/>
  <c r="Z2348" i="1"/>
  <c r="AA2347" i="1"/>
  <c r="Z2347" i="1"/>
  <c r="AA2346" i="1"/>
  <c r="Z2346" i="1"/>
  <c r="AB2346" i="1" s="1"/>
  <c r="AA2345" i="1"/>
  <c r="Z2345" i="1"/>
  <c r="AA2344" i="1"/>
  <c r="Z2344" i="1"/>
  <c r="AB2344" i="1" s="1"/>
  <c r="AA2343" i="1"/>
  <c r="Z2343" i="1"/>
  <c r="AB2343" i="1" s="1"/>
  <c r="AA2342" i="1"/>
  <c r="Z2342" i="1"/>
  <c r="AA2341" i="1"/>
  <c r="Z2341" i="1"/>
  <c r="AA2340" i="1"/>
  <c r="Z2340" i="1"/>
  <c r="AA2339" i="1"/>
  <c r="Z2339" i="1"/>
  <c r="AA2338" i="1"/>
  <c r="Z2338" i="1"/>
  <c r="AA2337" i="1"/>
  <c r="Z2337" i="1"/>
  <c r="AA2336" i="1"/>
  <c r="Z2336" i="1"/>
  <c r="AB2336" i="1" s="1"/>
  <c r="AA2335" i="1"/>
  <c r="Z2335" i="1"/>
  <c r="AA2334" i="1"/>
  <c r="Z2334" i="1"/>
  <c r="AB2334" i="1" s="1"/>
  <c r="AA2333" i="1"/>
  <c r="Z2333" i="1"/>
  <c r="AB2333" i="1" s="1"/>
  <c r="AA2332" i="1"/>
  <c r="Z2332" i="1"/>
  <c r="AA2331" i="1"/>
  <c r="Z2331" i="1"/>
  <c r="AA2330" i="1"/>
  <c r="Z2330" i="1"/>
  <c r="AA2329" i="1"/>
  <c r="Z2329" i="1"/>
  <c r="AB2329" i="1" s="1"/>
  <c r="AA2328" i="1"/>
  <c r="Z2328" i="1"/>
  <c r="AA2327" i="1"/>
  <c r="Z2327" i="1"/>
  <c r="AB2327" i="1" s="1"/>
  <c r="AA2326" i="1"/>
  <c r="Z2326" i="1"/>
  <c r="AB2326" i="1" s="1"/>
  <c r="AA2325" i="1"/>
  <c r="Z2325" i="1"/>
  <c r="AA2324" i="1"/>
  <c r="Z2324" i="1"/>
  <c r="AB2324" i="1" s="1"/>
  <c r="AA2323" i="1"/>
  <c r="Z2323" i="1"/>
  <c r="AB2323" i="1" s="1"/>
  <c r="AA2322" i="1"/>
  <c r="Z2322" i="1"/>
  <c r="AB2322" i="1" s="1"/>
  <c r="AA2321" i="1"/>
  <c r="Z2321" i="1"/>
  <c r="AA2320" i="1"/>
  <c r="Z2320" i="1"/>
  <c r="AA2319" i="1"/>
  <c r="Z2319" i="1"/>
  <c r="AA2318" i="1"/>
  <c r="Z2318" i="1"/>
  <c r="AB2318" i="1" s="1"/>
  <c r="AA2317" i="1"/>
  <c r="Z2317" i="1"/>
  <c r="AA2316" i="1"/>
  <c r="Z2316" i="1"/>
  <c r="AA2315" i="1"/>
  <c r="Z2315" i="1"/>
  <c r="AB2315" i="1" s="1"/>
  <c r="AA2314" i="1"/>
  <c r="Z2314" i="1"/>
  <c r="AB2314" i="1" s="1"/>
  <c r="AA2313" i="1"/>
  <c r="Z2313" i="1"/>
  <c r="AA2312" i="1"/>
  <c r="Z2312" i="1"/>
  <c r="AA2311" i="1"/>
  <c r="Z2311" i="1"/>
  <c r="AB2311" i="1" s="1"/>
  <c r="AA2310" i="1"/>
  <c r="Z2310" i="1"/>
  <c r="AA2309" i="1"/>
  <c r="Z2309" i="1"/>
  <c r="AA2308" i="1"/>
  <c r="Z2308" i="1"/>
  <c r="AA2307" i="1"/>
  <c r="Z2307" i="1"/>
  <c r="AA2306" i="1"/>
  <c r="Z2306" i="1"/>
  <c r="AA2305" i="1"/>
  <c r="Z2305" i="1"/>
  <c r="AA2304" i="1"/>
  <c r="Z2304" i="1"/>
  <c r="AB2304" i="1" s="1"/>
  <c r="AA2303" i="1"/>
  <c r="Z2303" i="1"/>
  <c r="AB2303" i="1" s="1"/>
  <c r="AA2302" i="1"/>
  <c r="Z2302" i="1"/>
  <c r="AA2301" i="1"/>
  <c r="Z2301" i="1"/>
  <c r="AB2301" i="1" s="1"/>
  <c r="AA2300" i="1"/>
  <c r="Z2300" i="1"/>
  <c r="AA2299" i="1"/>
  <c r="Z2299" i="1"/>
  <c r="AA2298" i="1"/>
  <c r="Z2298" i="1"/>
  <c r="AA2297" i="1"/>
  <c r="Z2297" i="1"/>
  <c r="AB2297" i="1" s="1"/>
  <c r="AA2296" i="1"/>
  <c r="Z2296" i="1"/>
  <c r="AA2295" i="1"/>
  <c r="Z2295" i="1"/>
  <c r="AA2294" i="1"/>
  <c r="Z2294" i="1"/>
  <c r="AB2294" i="1" s="1"/>
  <c r="AA2293" i="1"/>
  <c r="Z2293" i="1"/>
  <c r="AA2292" i="1"/>
  <c r="Z2292" i="1"/>
  <c r="AB2292" i="1" s="1"/>
  <c r="AA2291" i="1"/>
  <c r="Z2291" i="1"/>
  <c r="AA2290" i="1"/>
  <c r="Z2290" i="1"/>
  <c r="AB2290" i="1" s="1"/>
  <c r="AA2289" i="1"/>
  <c r="Z2289" i="1"/>
  <c r="AB2289" i="1" s="1"/>
  <c r="AA2288" i="1"/>
  <c r="Z2288" i="1"/>
  <c r="AA2287" i="1"/>
  <c r="Z2287" i="1"/>
  <c r="AA2286" i="1"/>
  <c r="Z2286" i="1"/>
  <c r="AA2285" i="1"/>
  <c r="Z2285" i="1"/>
  <c r="AA2284" i="1"/>
  <c r="Z2284" i="1"/>
  <c r="AB2284" i="1" s="1"/>
  <c r="AA2283" i="1"/>
  <c r="Z2283" i="1"/>
  <c r="AA2282" i="1"/>
  <c r="Z2282" i="1"/>
  <c r="AB2282" i="1" s="1"/>
  <c r="AA2281" i="1"/>
  <c r="Z2281" i="1"/>
  <c r="AB2281" i="1" s="1"/>
  <c r="AA2280" i="1"/>
  <c r="Z2280" i="1"/>
  <c r="AB2280" i="1" s="1"/>
  <c r="AA2279" i="1"/>
  <c r="Z2279" i="1"/>
  <c r="AA2278" i="1"/>
  <c r="Z2278" i="1"/>
  <c r="AB2278" i="1" s="1"/>
  <c r="AA2277" i="1"/>
  <c r="Z2277" i="1"/>
  <c r="AA2276" i="1"/>
  <c r="Z2276" i="1"/>
  <c r="AA2275" i="1"/>
  <c r="Z2275" i="1"/>
  <c r="AB2275" i="1" s="1"/>
  <c r="AA2274" i="1"/>
  <c r="Z2274" i="1"/>
  <c r="AB2274" i="1" s="1"/>
  <c r="AA2273" i="1"/>
  <c r="Z2273" i="1"/>
  <c r="AB2273" i="1" s="1"/>
  <c r="AA2272" i="1"/>
  <c r="Z2272" i="1"/>
  <c r="AA2271" i="1"/>
  <c r="Z2271" i="1"/>
  <c r="AA2270" i="1"/>
  <c r="Z2270" i="1"/>
  <c r="AA2269" i="1"/>
  <c r="Z2269" i="1"/>
  <c r="AA2268" i="1"/>
  <c r="Z2268" i="1"/>
  <c r="AA2267" i="1"/>
  <c r="Z2267" i="1"/>
  <c r="AB2267" i="1" s="1"/>
  <c r="AA2266" i="1"/>
  <c r="Z2266" i="1"/>
  <c r="AB2266" i="1" s="1"/>
  <c r="AA2265" i="1"/>
  <c r="Z2265" i="1"/>
  <c r="AA2264" i="1"/>
  <c r="Z2264" i="1"/>
  <c r="AA2263" i="1"/>
  <c r="Z2263" i="1"/>
  <c r="AB2263" i="1" s="1"/>
  <c r="AA2262" i="1"/>
  <c r="Z2262" i="1"/>
  <c r="AA2261" i="1"/>
  <c r="Z2261" i="1"/>
  <c r="AB2261" i="1" s="1"/>
  <c r="AA2260" i="1"/>
  <c r="Z2260" i="1"/>
  <c r="AB2260" i="1" s="1"/>
  <c r="AA2259" i="1"/>
  <c r="Z2259" i="1"/>
  <c r="AB2259" i="1" s="1"/>
  <c r="AA2258" i="1"/>
  <c r="Z2258" i="1"/>
  <c r="AB2258" i="1" s="1"/>
  <c r="AA2257" i="1"/>
  <c r="Z2257" i="1"/>
  <c r="AA2256" i="1"/>
  <c r="Z2256" i="1"/>
  <c r="AA2255" i="1"/>
  <c r="Z2255" i="1"/>
  <c r="AA2254" i="1"/>
  <c r="Z2254" i="1"/>
  <c r="AA2253" i="1"/>
  <c r="Z2253" i="1"/>
  <c r="AA2252" i="1"/>
  <c r="Z2252" i="1"/>
  <c r="AA2251" i="1"/>
  <c r="Z2251" i="1"/>
  <c r="AA2250" i="1"/>
  <c r="Z2250" i="1"/>
  <c r="AB2250" i="1" s="1"/>
  <c r="AA2249" i="1"/>
  <c r="Z2249" i="1"/>
  <c r="AB2249" i="1" s="1"/>
  <c r="AA2248" i="1"/>
  <c r="Z2248" i="1"/>
  <c r="AA2247" i="1"/>
  <c r="Z2247" i="1"/>
  <c r="AA2246" i="1"/>
  <c r="Z2246" i="1"/>
  <c r="AA2245" i="1"/>
  <c r="Z2245" i="1"/>
  <c r="AB2245" i="1" s="1"/>
  <c r="AA2244" i="1"/>
  <c r="Z2244" i="1"/>
  <c r="AB2244" i="1" s="1"/>
  <c r="AA2243" i="1"/>
  <c r="Z2243" i="1"/>
  <c r="AB2243" i="1" s="1"/>
  <c r="AA2242" i="1"/>
  <c r="Z2242" i="1"/>
  <c r="AA2241" i="1"/>
  <c r="Z2241" i="1"/>
  <c r="AB2241" i="1" s="1"/>
  <c r="AA2240" i="1"/>
  <c r="Z2240" i="1"/>
  <c r="AA2239" i="1"/>
  <c r="Z2239" i="1"/>
  <c r="AA2238" i="1"/>
  <c r="Z2238" i="1"/>
  <c r="AB2238" i="1" s="1"/>
  <c r="AA2237" i="1"/>
  <c r="Z2237" i="1"/>
  <c r="AA2236" i="1"/>
  <c r="Z2236" i="1"/>
  <c r="AA2235" i="1"/>
  <c r="Z2235" i="1"/>
  <c r="AA2234" i="1"/>
  <c r="Z2234" i="1"/>
  <c r="AB2234" i="1" s="1"/>
  <c r="AA2233" i="1"/>
  <c r="Z2233" i="1"/>
  <c r="AA2232" i="1"/>
  <c r="Z2232" i="1"/>
  <c r="AA2231" i="1"/>
  <c r="Z2231" i="1"/>
  <c r="AB2231" i="1" s="1"/>
  <c r="AA2230" i="1"/>
  <c r="Z2230" i="1"/>
  <c r="AB2230" i="1" s="1"/>
  <c r="AA2229" i="1"/>
  <c r="Z2229" i="1"/>
  <c r="AA2228" i="1"/>
  <c r="Z2228" i="1"/>
  <c r="AA2227" i="1"/>
  <c r="Z2227" i="1"/>
  <c r="AB2227" i="1" s="1"/>
  <c r="AA2226" i="1"/>
  <c r="Z2226" i="1"/>
  <c r="AA2225" i="1"/>
  <c r="Z2225" i="1"/>
  <c r="AB2225" i="1" s="1"/>
  <c r="AA2224" i="1"/>
  <c r="Z2224" i="1"/>
  <c r="AA2223" i="1"/>
  <c r="Z2223" i="1"/>
  <c r="AA2222" i="1"/>
  <c r="Z2222" i="1"/>
  <c r="AB2222" i="1" s="1"/>
  <c r="AA2221" i="1"/>
  <c r="Z2221" i="1"/>
  <c r="AB2221" i="1" s="1"/>
  <c r="AA2220" i="1"/>
  <c r="Z2220" i="1"/>
  <c r="AA2219" i="1"/>
  <c r="Z2219" i="1"/>
  <c r="AA2218" i="1"/>
  <c r="Z2218" i="1"/>
  <c r="AB2218" i="1" s="1"/>
  <c r="AA2217" i="1"/>
  <c r="Z2217" i="1"/>
  <c r="AA2216" i="1"/>
  <c r="Z2216" i="1"/>
  <c r="AA2215" i="1"/>
  <c r="Z2215" i="1"/>
  <c r="AA2214" i="1"/>
  <c r="Z2214" i="1"/>
  <c r="AA2213" i="1"/>
  <c r="Z2213" i="1"/>
  <c r="AA2212" i="1"/>
  <c r="Z2212" i="1"/>
  <c r="AB2212" i="1" s="1"/>
  <c r="AA2211" i="1"/>
  <c r="Z2211" i="1"/>
  <c r="AA2210" i="1"/>
  <c r="Z2210" i="1"/>
  <c r="AA2209" i="1"/>
  <c r="Z2209" i="1"/>
  <c r="AA2208" i="1"/>
  <c r="Z2208" i="1"/>
  <c r="AA2207" i="1"/>
  <c r="Z2207" i="1"/>
  <c r="AB2207" i="1" s="1"/>
  <c r="AA2206" i="1"/>
  <c r="Z2206" i="1"/>
  <c r="AB2206" i="1" s="1"/>
  <c r="AA2205" i="1"/>
  <c r="Z2205" i="1"/>
  <c r="AB2205" i="1" s="1"/>
  <c r="AA2204" i="1"/>
  <c r="Z2204" i="1"/>
  <c r="AB2204" i="1" s="1"/>
  <c r="AA2203" i="1"/>
  <c r="Z2203" i="1"/>
  <c r="AA2202" i="1"/>
  <c r="Z2202" i="1"/>
  <c r="AA2201" i="1"/>
  <c r="Z2201" i="1"/>
  <c r="AA2200" i="1"/>
  <c r="Z2200" i="1"/>
  <c r="AB2200" i="1" s="1"/>
  <c r="AA2199" i="1"/>
  <c r="Z2199" i="1"/>
  <c r="AB2199" i="1" s="1"/>
  <c r="AA2198" i="1"/>
  <c r="Z2198" i="1"/>
  <c r="AB2198" i="1" s="1"/>
  <c r="AA2197" i="1"/>
  <c r="Z2197" i="1"/>
  <c r="AA2196" i="1"/>
  <c r="Z2196" i="1"/>
  <c r="AA2195" i="1"/>
  <c r="Z2195" i="1"/>
  <c r="AA2194" i="1"/>
  <c r="Z2194" i="1"/>
  <c r="AB2194" i="1" s="1"/>
  <c r="AA2193" i="1"/>
  <c r="Z2193" i="1"/>
  <c r="AA2192" i="1"/>
  <c r="Z2192" i="1"/>
  <c r="AA2191" i="1"/>
  <c r="Z2191" i="1"/>
  <c r="AA2190" i="1"/>
  <c r="Z2190" i="1"/>
  <c r="AA2189" i="1"/>
  <c r="Z2189" i="1"/>
  <c r="AB2189" i="1" s="1"/>
  <c r="AA2188" i="1"/>
  <c r="Z2188" i="1"/>
  <c r="AA2187" i="1"/>
  <c r="Z2187" i="1"/>
  <c r="AB2187" i="1" s="1"/>
  <c r="AA2186" i="1"/>
  <c r="Z2186" i="1"/>
  <c r="AB2186" i="1" s="1"/>
  <c r="AA2185" i="1"/>
  <c r="Z2185" i="1"/>
  <c r="AA2184" i="1"/>
  <c r="Z2184" i="1"/>
  <c r="AA2183" i="1"/>
  <c r="Z2183" i="1"/>
  <c r="AA2182" i="1"/>
  <c r="Z2182" i="1"/>
  <c r="AB2182" i="1" s="1"/>
  <c r="AA2181" i="1"/>
  <c r="Z2181" i="1"/>
  <c r="AA2180" i="1"/>
  <c r="Z2180" i="1"/>
  <c r="AA2179" i="1"/>
  <c r="Z2179" i="1"/>
  <c r="AA2178" i="1"/>
  <c r="Z2178" i="1"/>
  <c r="AA2177" i="1"/>
  <c r="Z2177" i="1"/>
  <c r="AB2177" i="1" s="1"/>
  <c r="AA2176" i="1"/>
  <c r="Z2176" i="1"/>
  <c r="AA2175" i="1"/>
  <c r="Z2175" i="1"/>
  <c r="AB2175" i="1" s="1"/>
  <c r="AA2174" i="1"/>
  <c r="Z2174" i="1"/>
  <c r="AA2173" i="1"/>
  <c r="Z2173" i="1"/>
  <c r="AB2173" i="1" s="1"/>
  <c r="AA2172" i="1"/>
  <c r="Z2172" i="1"/>
  <c r="AB2172" i="1" s="1"/>
  <c r="AA2171" i="1"/>
  <c r="Z2171" i="1"/>
  <c r="AB2171" i="1" s="1"/>
  <c r="AA2170" i="1"/>
  <c r="Z2170" i="1"/>
  <c r="AA2169" i="1"/>
  <c r="Z2169" i="1"/>
  <c r="AB2169" i="1" s="1"/>
  <c r="AA2168" i="1"/>
  <c r="Z2168" i="1"/>
  <c r="AB2168" i="1" s="1"/>
  <c r="AA2167" i="1"/>
  <c r="Z2167" i="1"/>
  <c r="AA2166" i="1"/>
  <c r="Z2166" i="1"/>
  <c r="AB2166" i="1" s="1"/>
  <c r="AA2165" i="1"/>
  <c r="Z2165" i="1"/>
  <c r="AA2164" i="1"/>
  <c r="Z2164" i="1"/>
  <c r="AA2163" i="1"/>
  <c r="Z2163" i="1"/>
  <c r="AB2163" i="1" s="1"/>
  <c r="AA2162" i="1"/>
  <c r="Z2162" i="1"/>
  <c r="AA2161" i="1"/>
  <c r="Z2161" i="1"/>
  <c r="AB2161" i="1" s="1"/>
  <c r="AA2160" i="1"/>
  <c r="Z2160" i="1"/>
  <c r="AA2159" i="1"/>
  <c r="Z2159" i="1"/>
  <c r="AA2158" i="1"/>
  <c r="Z2158" i="1"/>
  <c r="AB2158" i="1" s="1"/>
  <c r="AA2157" i="1"/>
  <c r="Z2157" i="1"/>
  <c r="AB2157" i="1" s="1"/>
  <c r="AA2156" i="1"/>
  <c r="Z2156" i="1"/>
  <c r="AB2156" i="1" s="1"/>
  <c r="AA2155" i="1"/>
  <c r="Z2155" i="1"/>
  <c r="AA2154" i="1"/>
  <c r="Z2154" i="1"/>
  <c r="AB2154" i="1" s="1"/>
  <c r="AA2153" i="1"/>
  <c r="Z2153" i="1"/>
  <c r="AA2152" i="1"/>
  <c r="Z2152" i="1"/>
  <c r="AB2152" i="1" s="1"/>
  <c r="AA2151" i="1"/>
  <c r="Z2151" i="1"/>
  <c r="AB2151" i="1" s="1"/>
  <c r="AA2150" i="1"/>
  <c r="Z2150" i="1"/>
  <c r="AA2149" i="1"/>
  <c r="Z2149" i="1"/>
  <c r="AA2148" i="1"/>
  <c r="Z2148" i="1"/>
  <c r="AB2148" i="1" s="1"/>
  <c r="AA2147" i="1"/>
  <c r="Z2147" i="1"/>
  <c r="AB2147" i="1" s="1"/>
  <c r="AA2146" i="1"/>
  <c r="Z2146" i="1"/>
  <c r="AA2145" i="1"/>
  <c r="Z2145" i="1"/>
  <c r="AA2144" i="1"/>
  <c r="Z2144" i="1"/>
  <c r="AB2144" i="1" s="1"/>
  <c r="AA2143" i="1"/>
  <c r="Z2143" i="1"/>
  <c r="AA2142" i="1"/>
  <c r="Z2142" i="1"/>
  <c r="AB2142" i="1" s="1"/>
  <c r="AA2141" i="1"/>
  <c r="Z2141" i="1"/>
  <c r="AB2141" i="1" s="1"/>
  <c r="AA2140" i="1"/>
  <c r="Z2140" i="1"/>
  <c r="AB2140" i="1" s="1"/>
  <c r="AA2139" i="1"/>
  <c r="Z2139" i="1"/>
  <c r="AA2138" i="1"/>
  <c r="Z2138" i="1"/>
  <c r="AB2138" i="1" s="1"/>
  <c r="AA2137" i="1"/>
  <c r="Z2137" i="1"/>
  <c r="AA2136" i="1"/>
  <c r="Z2136" i="1"/>
  <c r="AA2135" i="1"/>
  <c r="Z2135" i="1"/>
  <c r="AB2135" i="1" s="1"/>
  <c r="AA2134" i="1"/>
  <c r="Z2134" i="1"/>
  <c r="AA2133" i="1"/>
  <c r="Z2133" i="1"/>
  <c r="AA2132" i="1"/>
  <c r="Z2132" i="1"/>
  <c r="AA2131" i="1"/>
  <c r="Z2131" i="1"/>
  <c r="AB2131" i="1" s="1"/>
  <c r="AA2130" i="1"/>
  <c r="Z2130" i="1"/>
  <c r="AB2130" i="1" s="1"/>
  <c r="AA2129" i="1"/>
  <c r="Z2129" i="1"/>
  <c r="AB2129" i="1" s="1"/>
  <c r="AA2128" i="1"/>
  <c r="Z2128" i="1"/>
  <c r="AA2127" i="1"/>
  <c r="Z2127" i="1"/>
  <c r="AA2126" i="1"/>
  <c r="Z2126" i="1"/>
  <c r="AA2125" i="1"/>
  <c r="Z2125" i="1"/>
  <c r="AB2125" i="1" s="1"/>
  <c r="AA2124" i="1"/>
  <c r="Z2124" i="1"/>
  <c r="AA2123" i="1"/>
  <c r="Z2123" i="1"/>
  <c r="AA2122" i="1"/>
  <c r="Z2122" i="1"/>
  <c r="AB2122" i="1" s="1"/>
  <c r="AA2121" i="1"/>
  <c r="Z2121" i="1"/>
  <c r="AA2120" i="1"/>
  <c r="Z2120" i="1"/>
  <c r="AA2119" i="1"/>
  <c r="Z2119" i="1"/>
  <c r="AA2118" i="1"/>
  <c r="Z2118" i="1"/>
  <c r="AB2118" i="1" s="1"/>
  <c r="AA2117" i="1"/>
  <c r="Z2117" i="1"/>
  <c r="AB2117" i="1" s="1"/>
  <c r="AA2116" i="1"/>
  <c r="Z2116" i="1"/>
  <c r="AB2116" i="1" s="1"/>
  <c r="AA2115" i="1"/>
  <c r="Z2115" i="1"/>
  <c r="AA2114" i="1"/>
  <c r="Z2114" i="1"/>
  <c r="AA2113" i="1"/>
  <c r="Z2113" i="1"/>
  <c r="AA2112" i="1"/>
  <c r="Z2112" i="1"/>
  <c r="AA2111" i="1"/>
  <c r="Z2111" i="1"/>
  <c r="AB2111" i="1" s="1"/>
  <c r="AA2110" i="1"/>
  <c r="Z2110" i="1"/>
  <c r="AA2109" i="1"/>
  <c r="Z2109" i="1"/>
  <c r="AB2109" i="1" s="1"/>
  <c r="AA2108" i="1"/>
  <c r="Z2108" i="1"/>
  <c r="AB2108" i="1" s="1"/>
  <c r="AA2107" i="1"/>
  <c r="Z2107" i="1"/>
  <c r="AA2106" i="1"/>
  <c r="Z2106" i="1"/>
  <c r="AB2106" i="1" s="1"/>
  <c r="AA2105" i="1"/>
  <c r="Z2105" i="1"/>
  <c r="AA2104" i="1"/>
  <c r="Z2104" i="1"/>
  <c r="AB2104" i="1" s="1"/>
  <c r="AA2103" i="1"/>
  <c r="Z2103" i="1"/>
  <c r="AB2103" i="1" s="1"/>
  <c r="AA2102" i="1"/>
  <c r="Z2102" i="1"/>
  <c r="AA2101" i="1"/>
  <c r="Z2101" i="1"/>
  <c r="AA2100" i="1"/>
  <c r="Z2100" i="1"/>
  <c r="AA2099" i="1"/>
  <c r="Z2099" i="1"/>
  <c r="AA2098" i="1"/>
  <c r="Z2098" i="1"/>
  <c r="AA2097" i="1"/>
  <c r="Z2097" i="1"/>
  <c r="AB2097" i="1" s="1"/>
  <c r="AA2096" i="1"/>
  <c r="Z2096" i="1"/>
  <c r="AA2095" i="1"/>
  <c r="Z2095" i="1"/>
  <c r="AB2095" i="1" s="1"/>
  <c r="AA2094" i="1"/>
  <c r="Z2094" i="1"/>
  <c r="AB2094" i="1" s="1"/>
  <c r="AA2093" i="1"/>
  <c r="Z2093" i="1"/>
  <c r="AA2092" i="1"/>
  <c r="Z2092" i="1"/>
  <c r="AA2091" i="1"/>
  <c r="Z2091" i="1"/>
  <c r="AB2091" i="1" s="1"/>
  <c r="AA2090" i="1"/>
  <c r="Z2090" i="1"/>
  <c r="AB2090" i="1" s="1"/>
  <c r="AA2089" i="1"/>
  <c r="Z2089" i="1"/>
  <c r="AB2089" i="1" s="1"/>
  <c r="AA2088" i="1"/>
  <c r="Z2088" i="1"/>
  <c r="AB2088" i="1" s="1"/>
  <c r="AA2087" i="1"/>
  <c r="Z2087" i="1"/>
  <c r="AA2086" i="1"/>
  <c r="Z2086" i="1"/>
  <c r="AB2086" i="1" s="1"/>
  <c r="AA2085" i="1"/>
  <c r="Z2085" i="1"/>
  <c r="AB2085" i="1" s="1"/>
  <c r="AA2084" i="1"/>
  <c r="Z2084" i="1"/>
  <c r="AA2082" i="1"/>
  <c r="Z2082" i="1"/>
  <c r="AA2081" i="1"/>
  <c r="Z2081" i="1"/>
  <c r="AB2081" i="1" s="1"/>
  <c r="AA2080" i="1"/>
  <c r="Z2080" i="1"/>
  <c r="AA2079" i="1"/>
  <c r="Z2079" i="1"/>
  <c r="AA2078" i="1"/>
  <c r="Z2078" i="1"/>
  <c r="AB2078" i="1" s="1"/>
  <c r="AA2077" i="1"/>
  <c r="Z2077" i="1"/>
  <c r="AB2077" i="1" s="1"/>
  <c r="AA2076" i="1"/>
  <c r="Z2076" i="1"/>
  <c r="AA2075" i="1"/>
  <c r="Z2075" i="1"/>
  <c r="AA2074" i="1"/>
  <c r="Z2074" i="1"/>
  <c r="AA2073" i="1"/>
  <c r="Z2073" i="1"/>
  <c r="AA2072" i="1"/>
  <c r="Z2072" i="1"/>
  <c r="AA2071" i="1"/>
  <c r="Z2071" i="1"/>
  <c r="AB2071" i="1" s="1"/>
  <c r="AA2070" i="1"/>
  <c r="Z2070" i="1"/>
  <c r="AA2069" i="1"/>
  <c r="Z2069" i="1"/>
  <c r="AB2069" i="1" s="1"/>
  <c r="AA2068" i="1"/>
  <c r="Z2068" i="1"/>
  <c r="AB2068" i="1" s="1"/>
  <c r="AA2067" i="1"/>
  <c r="Z2067" i="1"/>
  <c r="AA2066" i="1"/>
  <c r="Z2066" i="1"/>
  <c r="AA2065" i="1"/>
  <c r="Z2065" i="1"/>
  <c r="AA2064" i="1"/>
  <c r="Z2064" i="1"/>
  <c r="AA2063" i="1"/>
  <c r="Z2063" i="1"/>
  <c r="AA2062" i="1"/>
  <c r="Z2062" i="1"/>
  <c r="AA2061" i="1"/>
  <c r="Z2061" i="1"/>
  <c r="AA2060" i="1"/>
  <c r="Z2060" i="1"/>
  <c r="AA2059" i="1"/>
  <c r="Z2059" i="1"/>
  <c r="AA2058" i="1"/>
  <c r="Z2058" i="1"/>
  <c r="AB2058" i="1" s="1"/>
  <c r="AA2057" i="1"/>
  <c r="Z2057" i="1"/>
  <c r="AA2056" i="1"/>
  <c r="Z2056" i="1"/>
  <c r="AA2055" i="1"/>
  <c r="Z2055" i="1"/>
  <c r="AA2054" i="1"/>
  <c r="Z2054" i="1"/>
  <c r="AA2053" i="1"/>
  <c r="Z2053" i="1"/>
  <c r="AB2053" i="1" s="1"/>
  <c r="AA2052" i="1"/>
  <c r="Z2052" i="1"/>
  <c r="AA2051" i="1"/>
  <c r="Z2051" i="1"/>
  <c r="AB2051" i="1" s="1"/>
  <c r="AA2050" i="1"/>
  <c r="Z2050" i="1"/>
  <c r="AA2049" i="1"/>
  <c r="Z2049" i="1"/>
  <c r="AA2048" i="1"/>
  <c r="Z2048" i="1"/>
  <c r="AA2047" i="1"/>
  <c r="Z2047" i="1"/>
  <c r="AB2047" i="1" s="1"/>
  <c r="AA2046" i="1"/>
  <c r="Z2046" i="1"/>
  <c r="AB2046" i="1" s="1"/>
  <c r="AA2045" i="1"/>
  <c r="Z2045" i="1"/>
  <c r="AB2045" i="1" s="1"/>
  <c r="AA2044" i="1"/>
  <c r="Z2044" i="1"/>
  <c r="AB2044" i="1" s="1"/>
  <c r="AA2043" i="1"/>
  <c r="Z2043" i="1"/>
  <c r="AA2042" i="1"/>
  <c r="Z2042" i="1"/>
  <c r="AB2042" i="1" s="1"/>
  <c r="AA2041" i="1"/>
  <c r="Z2041" i="1"/>
  <c r="AA2040" i="1"/>
  <c r="Z2040" i="1"/>
  <c r="AB2040" i="1" s="1"/>
  <c r="AA2039" i="1"/>
  <c r="Z2039" i="1"/>
  <c r="AA2038" i="1"/>
  <c r="Z2038" i="1"/>
  <c r="AA2037" i="1"/>
  <c r="Z2037" i="1"/>
  <c r="AA2036" i="1"/>
  <c r="Z2036" i="1"/>
  <c r="AA2035" i="1"/>
  <c r="Z2035" i="1"/>
  <c r="AA2034" i="1"/>
  <c r="Z2034" i="1"/>
  <c r="AA2033" i="1"/>
  <c r="Z2033" i="1"/>
  <c r="AB2033" i="1" s="1"/>
  <c r="AA2032" i="1"/>
  <c r="Z2032" i="1"/>
  <c r="AB2032" i="1" s="1"/>
  <c r="AA2031" i="1"/>
  <c r="Z2031" i="1"/>
  <c r="AA2030" i="1"/>
  <c r="Z2030" i="1"/>
  <c r="AA2029" i="1"/>
  <c r="Z2029" i="1"/>
  <c r="AB2029" i="1" s="1"/>
  <c r="AA2028" i="1"/>
  <c r="Z2028" i="1"/>
  <c r="AA2027" i="1"/>
  <c r="Z2027" i="1"/>
  <c r="AA2026" i="1"/>
  <c r="Z2026" i="1"/>
  <c r="AB2026" i="1" s="1"/>
  <c r="AA2025" i="1"/>
  <c r="Z2025" i="1"/>
  <c r="AB2025" i="1" s="1"/>
  <c r="AA2024" i="1"/>
  <c r="Z2024" i="1"/>
  <c r="AB2024" i="1" s="1"/>
  <c r="AA2023" i="1"/>
  <c r="Z2023" i="1"/>
  <c r="AA2022" i="1"/>
  <c r="Z2022" i="1"/>
  <c r="AA2021" i="1"/>
  <c r="Z2021" i="1"/>
  <c r="AA2020" i="1"/>
  <c r="Z2020" i="1"/>
  <c r="AB2020" i="1" s="1"/>
  <c r="AA2019" i="1"/>
  <c r="Z2019" i="1"/>
  <c r="AB2019" i="1" s="1"/>
  <c r="AA2018" i="1"/>
  <c r="Z2018" i="1"/>
  <c r="AB2018" i="1" s="1"/>
  <c r="AA2017" i="1"/>
  <c r="Z2017" i="1"/>
  <c r="AA2016" i="1"/>
  <c r="Z2016" i="1"/>
  <c r="AA2015" i="1"/>
  <c r="Z2015" i="1"/>
  <c r="AA2014" i="1"/>
  <c r="Z2014" i="1"/>
  <c r="AA2013" i="1"/>
  <c r="Z2013" i="1"/>
  <c r="AA2012" i="1"/>
  <c r="Z2012" i="1"/>
  <c r="AA2011" i="1"/>
  <c r="Z2011" i="1"/>
  <c r="AA2010" i="1"/>
  <c r="Z2010" i="1"/>
  <c r="AA2009" i="1"/>
  <c r="Z2009" i="1"/>
  <c r="AB2009" i="1" s="1"/>
  <c r="AA2008" i="1"/>
  <c r="Z2008" i="1"/>
  <c r="AA2007" i="1"/>
  <c r="Z2007" i="1"/>
  <c r="AA2006" i="1"/>
  <c r="Z2006" i="1"/>
  <c r="AA2005" i="1"/>
  <c r="Z2005" i="1"/>
  <c r="AB2005" i="1" s="1"/>
  <c r="AA2004" i="1"/>
  <c r="Z2004" i="1"/>
  <c r="AB2004" i="1" s="1"/>
  <c r="AA2003" i="1"/>
  <c r="Z2003" i="1"/>
  <c r="AB2003" i="1" s="1"/>
  <c r="AA2002" i="1"/>
  <c r="Z2002" i="1"/>
  <c r="AA2001" i="1"/>
  <c r="Z2001" i="1"/>
  <c r="AB2001" i="1" s="1"/>
  <c r="AA2000" i="1"/>
  <c r="Z2000" i="1"/>
  <c r="AB2000" i="1" s="1"/>
  <c r="AA1999" i="1"/>
  <c r="Z1999" i="1"/>
  <c r="AA1998" i="1"/>
  <c r="Z1998" i="1"/>
  <c r="AB1998" i="1" s="1"/>
  <c r="AA1997" i="1"/>
  <c r="Z1997" i="1"/>
  <c r="AA1996" i="1"/>
  <c r="Z1996" i="1"/>
  <c r="AA1995" i="1"/>
  <c r="Z1995" i="1"/>
  <c r="AA1994" i="1"/>
  <c r="Z1994" i="1"/>
  <c r="AB1994" i="1" s="1"/>
  <c r="AA1993" i="1"/>
  <c r="Z1993" i="1"/>
  <c r="AB1993" i="1" s="1"/>
  <c r="AA1992" i="1"/>
  <c r="Z1992" i="1"/>
  <c r="AA1991" i="1"/>
  <c r="Z1991" i="1"/>
  <c r="AB1991" i="1" s="1"/>
  <c r="AA1990" i="1"/>
  <c r="Z1990" i="1"/>
  <c r="AA1989" i="1"/>
  <c r="Z1989" i="1"/>
  <c r="AB1989" i="1" s="1"/>
  <c r="AA1988" i="1"/>
  <c r="Z1988" i="1"/>
  <c r="AA1987" i="1"/>
  <c r="Z1987" i="1"/>
  <c r="AA1986" i="1"/>
  <c r="Z1986" i="1"/>
  <c r="AA1985" i="1"/>
  <c r="Z1985" i="1"/>
  <c r="AA1984" i="1"/>
  <c r="Z1984" i="1"/>
  <c r="AB1984" i="1" s="1"/>
  <c r="AA1983" i="1"/>
  <c r="Z1983" i="1"/>
  <c r="AB1983" i="1" s="1"/>
  <c r="AA1982" i="1"/>
  <c r="Z1982" i="1"/>
  <c r="AB1982" i="1" s="1"/>
  <c r="AA1981" i="1"/>
  <c r="Z1981" i="1"/>
  <c r="AA1980" i="1"/>
  <c r="Z1980" i="1"/>
  <c r="AA1979" i="1"/>
  <c r="Z1979" i="1"/>
  <c r="AB1979" i="1" s="1"/>
  <c r="AA1978" i="1"/>
  <c r="Z1978" i="1"/>
  <c r="AB1978" i="1" s="1"/>
  <c r="AA1977" i="1"/>
  <c r="Z1977" i="1"/>
  <c r="AA1976" i="1"/>
  <c r="Z1976" i="1"/>
  <c r="AA1975" i="1"/>
  <c r="Z1975" i="1"/>
  <c r="AA1974" i="1"/>
  <c r="Z1974" i="1"/>
  <c r="AA1973" i="1"/>
  <c r="Z1973" i="1"/>
  <c r="AA1972" i="1"/>
  <c r="Z1972" i="1"/>
  <c r="AA1971" i="1"/>
  <c r="Z1971" i="1"/>
  <c r="AB1971" i="1" s="1"/>
  <c r="AA1970" i="1"/>
  <c r="Z1970" i="1"/>
  <c r="AA1969" i="1"/>
  <c r="Z1969" i="1"/>
  <c r="AA1968" i="1"/>
  <c r="Z1968" i="1"/>
  <c r="AA1967" i="1"/>
  <c r="Z1967" i="1"/>
  <c r="AA1966" i="1"/>
  <c r="Z1966" i="1"/>
  <c r="AB1966" i="1" s="1"/>
  <c r="AA1965" i="1"/>
  <c r="Z1965" i="1"/>
  <c r="AB1965" i="1" s="1"/>
  <c r="AA1964" i="1"/>
  <c r="Z1964" i="1"/>
  <c r="AA1963" i="1"/>
  <c r="Z1963" i="1"/>
  <c r="AA1962" i="1"/>
  <c r="Z1962" i="1"/>
  <c r="AB1962" i="1" s="1"/>
  <c r="AA1961" i="1"/>
  <c r="Z1961" i="1"/>
  <c r="AA1960" i="1"/>
  <c r="Z1960" i="1"/>
  <c r="AA1959" i="1"/>
  <c r="Z1959" i="1"/>
  <c r="AB1959" i="1" s="1"/>
  <c r="AA1958" i="1"/>
  <c r="Z1958" i="1"/>
  <c r="AB1958" i="1" s="1"/>
  <c r="AA1957" i="1"/>
  <c r="Z1957" i="1"/>
  <c r="AB1957" i="1" s="1"/>
  <c r="AA1956" i="1"/>
  <c r="Z1956" i="1"/>
  <c r="AA1955" i="1"/>
  <c r="Z1955" i="1"/>
  <c r="AA1954" i="1"/>
  <c r="Z1954" i="1"/>
  <c r="AA1953" i="1"/>
  <c r="Z1953" i="1"/>
  <c r="AA1952" i="1"/>
  <c r="Z1952" i="1"/>
  <c r="AB1952" i="1" s="1"/>
  <c r="AA1951" i="1"/>
  <c r="Z1951" i="1"/>
  <c r="AA1950" i="1"/>
  <c r="Z1950" i="1"/>
  <c r="AA1949" i="1"/>
  <c r="Z1949" i="1"/>
  <c r="AA1948" i="1"/>
  <c r="Z1948" i="1"/>
  <c r="AA1947" i="1"/>
  <c r="Z1947" i="1"/>
  <c r="AB1947" i="1" s="1"/>
  <c r="AA1946" i="1"/>
  <c r="Z1946" i="1"/>
  <c r="AA1945" i="1"/>
  <c r="Z1945" i="1"/>
  <c r="AB1945" i="1" s="1"/>
  <c r="AA1944" i="1"/>
  <c r="Z1944" i="1"/>
  <c r="AB1944" i="1" s="1"/>
  <c r="AA1943" i="1"/>
  <c r="Z1943" i="1"/>
  <c r="AA1942" i="1"/>
  <c r="Z1942" i="1"/>
  <c r="AB1942" i="1" s="1"/>
  <c r="AA1941" i="1"/>
  <c r="Z1941" i="1"/>
  <c r="AA1940" i="1"/>
  <c r="Z1940" i="1"/>
  <c r="AB1940" i="1" s="1"/>
  <c r="AA1939" i="1"/>
  <c r="Z1939" i="1"/>
  <c r="AA1938" i="1"/>
  <c r="Z1938" i="1"/>
  <c r="AB1938" i="1" s="1"/>
  <c r="AA1937" i="1"/>
  <c r="Z1937" i="1"/>
  <c r="AA1936" i="1"/>
  <c r="Z1936" i="1"/>
  <c r="AB1936" i="1" s="1"/>
  <c r="AA1935" i="1"/>
  <c r="Z1935" i="1"/>
  <c r="AA1934" i="1"/>
  <c r="Z1934" i="1"/>
  <c r="AA1933" i="1"/>
  <c r="Z1933" i="1"/>
  <c r="AB1933" i="1" s="1"/>
  <c r="AA1932" i="1"/>
  <c r="Z1932" i="1"/>
  <c r="AB1932" i="1" s="1"/>
  <c r="AA1931" i="1"/>
  <c r="Z1931" i="1"/>
  <c r="AB1931" i="1" s="1"/>
  <c r="AA1930" i="1"/>
  <c r="Z1930" i="1"/>
  <c r="AB1930" i="1" s="1"/>
  <c r="AA1929" i="1"/>
  <c r="Z1929" i="1"/>
  <c r="AA1928" i="1"/>
  <c r="Z1928" i="1"/>
  <c r="AA1927" i="1"/>
  <c r="Z1927" i="1"/>
  <c r="AA1926" i="1"/>
  <c r="Z1926" i="1"/>
  <c r="AB1926" i="1" s="1"/>
  <c r="AA1925" i="1"/>
  <c r="Z1925" i="1"/>
  <c r="AA1924" i="1"/>
  <c r="Z1924" i="1"/>
  <c r="AA1923" i="1"/>
  <c r="Z1923" i="1"/>
  <c r="AB1923" i="1" s="1"/>
  <c r="AA1922" i="1"/>
  <c r="Z1922" i="1"/>
  <c r="AA1921" i="1"/>
  <c r="Z1921" i="1"/>
  <c r="AB1921" i="1" s="1"/>
  <c r="AA1920" i="1"/>
  <c r="Z1920" i="1"/>
  <c r="AB1920" i="1" s="1"/>
  <c r="AA1919" i="1"/>
  <c r="Z1919" i="1"/>
  <c r="AA1918" i="1"/>
  <c r="Z1918" i="1"/>
  <c r="AA1917" i="1"/>
  <c r="Z1917" i="1"/>
  <c r="AB1917" i="1" s="1"/>
  <c r="AA1916" i="1"/>
  <c r="Z1916" i="1"/>
  <c r="AA1915" i="1"/>
  <c r="Z1915" i="1"/>
  <c r="AA1914" i="1"/>
  <c r="Z1914" i="1"/>
  <c r="AA1913" i="1"/>
  <c r="Z1913" i="1"/>
  <c r="AB1913" i="1" s="1"/>
  <c r="AA1912" i="1"/>
  <c r="Z1912" i="1"/>
  <c r="AA1911" i="1"/>
  <c r="Z1911" i="1"/>
  <c r="AB1911" i="1" s="1"/>
  <c r="AA1910" i="1"/>
  <c r="Z1910" i="1"/>
  <c r="AA1909" i="1"/>
  <c r="Z1909" i="1"/>
  <c r="AA1908" i="1"/>
  <c r="Z1908" i="1"/>
  <c r="AA1907" i="1"/>
  <c r="Z1907" i="1"/>
  <c r="AB1907" i="1" s="1"/>
  <c r="AA1906" i="1"/>
  <c r="Z1906" i="1"/>
  <c r="AB1906" i="1" s="1"/>
  <c r="AA1905" i="1"/>
  <c r="Z1905" i="1"/>
  <c r="AA1904" i="1"/>
  <c r="Z1904" i="1"/>
  <c r="AB1904" i="1" s="1"/>
  <c r="AA1903" i="1"/>
  <c r="Z1903" i="1"/>
  <c r="AA1902" i="1"/>
  <c r="Z1902" i="1"/>
  <c r="AB1902" i="1" s="1"/>
  <c r="AA1901" i="1"/>
  <c r="Z1901" i="1"/>
  <c r="AA1900" i="1"/>
  <c r="Z1900" i="1"/>
  <c r="AB1900" i="1" s="1"/>
  <c r="AA1899" i="1"/>
  <c r="Z1899" i="1"/>
  <c r="AA1898" i="1"/>
  <c r="Z1898" i="1"/>
  <c r="AB1898" i="1" s="1"/>
  <c r="AA1897" i="1"/>
  <c r="Z1897" i="1"/>
  <c r="AA1896" i="1"/>
  <c r="Z1896" i="1"/>
  <c r="AB1896" i="1" s="1"/>
  <c r="AA1895" i="1"/>
  <c r="Z1895" i="1"/>
  <c r="AB1895" i="1" s="1"/>
  <c r="AA1894" i="1"/>
  <c r="Z1894" i="1"/>
  <c r="AA1893" i="1"/>
  <c r="Z1893" i="1"/>
  <c r="AB1893" i="1" s="1"/>
  <c r="AA1892" i="1"/>
  <c r="Z1892" i="1"/>
  <c r="AB1892" i="1" s="1"/>
  <c r="AA1891" i="1"/>
  <c r="Z1891" i="1"/>
  <c r="AA1890" i="1"/>
  <c r="Z1890" i="1"/>
  <c r="AB1890" i="1" s="1"/>
  <c r="AA1889" i="1"/>
  <c r="Z1889" i="1"/>
  <c r="AA1888" i="1"/>
  <c r="Z1888" i="1"/>
  <c r="AA1887" i="1"/>
  <c r="Z1887" i="1"/>
  <c r="AA1886" i="1"/>
  <c r="Z1886" i="1"/>
  <c r="AA1885" i="1"/>
  <c r="Z1885" i="1"/>
  <c r="AA1884" i="1"/>
  <c r="Z1884" i="1"/>
  <c r="AA1883" i="1"/>
  <c r="Z1883" i="1"/>
  <c r="AB1883" i="1" s="1"/>
  <c r="AA1882" i="1"/>
  <c r="Z1882" i="1"/>
  <c r="AA1881" i="1"/>
  <c r="Z1881" i="1"/>
  <c r="AA1880" i="1"/>
  <c r="Z1880" i="1"/>
  <c r="AB1880" i="1" s="1"/>
  <c r="AA1879" i="1"/>
  <c r="Z1879" i="1"/>
  <c r="AB1879" i="1" s="1"/>
  <c r="AA1878" i="1"/>
  <c r="Z1878" i="1"/>
  <c r="AB1878" i="1" s="1"/>
  <c r="AA1877" i="1"/>
  <c r="Z1877" i="1"/>
  <c r="AB1877" i="1" s="1"/>
  <c r="AA1876" i="1"/>
  <c r="Z1876" i="1"/>
  <c r="AA1875" i="1"/>
  <c r="Z1875" i="1"/>
  <c r="AA1874" i="1"/>
  <c r="Z1874" i="1"/>
  <c r="AA1873" i="1"/>
  <c r="Z1873" i="1"/>
  <c r="AA1872" i="1"/>
  <c r="Z1872" i="1"/>
  <c r="AA1871" i="1"/>
  <c r="Z1871" i="1"/>
  <c r="AA1870" i="1"/>
  <c r="Z1870" i="1"/>
  <c r="AA1869" i="1"/>
  <c r="Z1869" i="1"/>
  <c r="AB1869" i="1" s="1"/>
  <c r="AA1868" i="1"/>
  <c r="Z1868" i="1"/>
  <c r="AB1868" i="1" s="1"/>
  <c r="AA1867" i="1"/>
  <c r="Z1867" i="1"/>
  <c r="AB1867" i="1" s="1"/>
  <c r="AA1866" i="1"/>
  <c r="Z1866" i="1"/>
  <c r="AA1865" i="1"/>
  <c r="Z1865" i="1"/>
  <c r="AB1865" i="1" s="1"/>
  <c r="AA1864" i="1"/>
  <c r="Z1864" i="1"/>
  <c r="AA1863" i="1"/>
  <c r="Z1863" i="1"/>
  <c r="AB1863" i="1" s="1"/>
  <c r="AA1862" i="1"/>
  <c r="Z1862" i="1"/>
  <c r="AA1861" i="1"/>
  <c r="Z1861" i="1"/>
  <c r="AA1860" i="1"/>
  <c r="Z1860" i="1"/>
  <c r="AB1860" i="1" s="1"/>
  <c r="AA1859" i="1"/>
  <c r="Z1859" i="1"/>
  <c r="AB1859" i="1" s="1"/>
  <c r="AA1858" i="1"/>
  <c r="Z1858" i="1"/>
  <c r="AB1858" i="1" s="1"/>
  <c r="AA1857" i="1"/>
  <c r="Z1857" i="1"/>
  <c r="AA1856" i="1"/>
  <c r="Z1856" i="1"/>
  <c r="AA1855" i="1"/>
  <c r="Z1855" i="1"/>
  <c r="AA1854" i="1"/>
  <c r="Z1854" i="1"/>
  <c r="AA1853" i="1"/>
  <c r="Z1853" i="1"/>
  <c r="AB1853" i="1" s="1"/>
  <c r="AA1852" i="1"/>
  <c r="Z1852" i="1"/>
  <c r="AA1851" i="1"/>
  <c r="Z1851" i="1"/>
  <c r="AB1851" i="1" s="1"/>
  <c r="AA1850" i="1"/>
  <c r="Z1850" i="1"/>
  <c r="AA1849" i="1"/>
  <c r="Z1849" i="1"/>
  <c r="AA1848" i="1"/>
  <c r="Z1848" i="1"/>
  <c r="AA1847" i="1"/>
  <c r="Z1847" i="1"/>
  <c r="AA1846" i="1"/>
  <c r="Z1846" i="1"/>
  <c r="AA1845" i="1"/>
  <c r="Z1845" i="1"/>
  <c r="AA1844" i="1"/>
  <c r="Z1844" i="1"/>
  <c r="AA1843" i="1"/>
  <c r="Z1843" i="1"/>
  <c r="AA1842" i="1"/>
  <c r="Z1842" i="1"/>
  <c r="AA1841" i="1"/>
  <c r="Z1841" i="1"/>
  <c r="AA1840" i="1"/>
  <c r="Z1840" i="1"/>
  <c r="AB1840" i="1" s="1"/>
  <c r="AA1839" i="1"/>
  <c r="Z1839" i="1"/>
  <c r="AA1838" i="1"/>
  <c r="Z1838" i="1"/>
  <c r="AA1837" i="1"/>
  <c r="Z1837" i="1"/>
  <c r="AA1836" i="1"/>
  <c r="Z1836" i="1"/>
  <c r="AA1835" i="1"/>
  <c r="Z1835" i="1"/>
  <c r="AB1835" i="1" s="1"/>
  <c r="AA1834" i="1"/>
  <c r="Z1834" i="1"/>
  <c r="AA1833" i="1"/>
  <c r="Z1833" i="1"/>
  <c r="AA1832" i="1"/>
  <c r="Z1832" i="1"/>
  <c r="AA1831" i="1"/>
  <c r="Z1831" i="1"/>
  <c r="AA1830" i="1"/>
  <c r="Z1830" i="1"/>
  <c r="AA1829" i="1"/>
  <c r="Z1829" i="1"/>
  <c r="AA1828" i="1"/>
  <c r="Z1828" i="1"/>
  <c r="AA1827" i="1"/>
  <c r="Z1827" i="1"/>
  <c r="AA1826" i="1"/>
  <c r="Z1826" i="1"/>
  <c r="AA1825" i="1"/>
  <c r="Z1825" i="1"/>
  <c r="AA1824" i="1"/>
  <c r="Z1824" i="1"/>
  <c r="AB1824" i="1" s="1"/>
  <c r="AA1823" i="1"/>
  <c r="Z1823" i="1"/>
  <c r="AA1822" i="1"/>
  <c r="Z1822" i="1"/>
  <c r="AA1821" i="1"/>
  <c r="Z1821" i="1"/>
  <c r="AA1820" i="1"/>
  <c r="Z1820" i="1"/>
  <c r="AB1820" i="1" s="1"/>
  <c r="AA1819" i="1"/>
  <c r="Z1819" i="1"/>
  <c r="AA1818" i="1"/>
  <c r="Z1818" i="1"/>
  <c r="AA1817" i="1"/>
  <c r="Z1817" i="1"/>
  <c r="AB1817" i="1" s="1"/>
  <c r="AA1816" i="1"/>
  <c r="Z1816" i="1"/>
  <c r="AB1816" i="1" s="1"/>
  <c r="AA1815" i="1"/>
  <c r="Z1815" i="1"/>
  <c r="AA1814" i="1"/>
  <c r="Z1814" i="1"/>
  <c r="AB1814" i="1" s="1"/>
  <c r="AA1813" i="1"/>
  <c r="Z1813" i="1"/>
  <c r="AB1813" i="1" s="1"/>
  <c r="AA1812" i="1"/>
  <c r="Z1812" i="1"/>
  <c r="AA1811" i="1"/>
  <c r="Z1811" i="1"/>
  <c r="AA1810" i="1"/>
  <c r="Z1810" i="1"/>
  <c r="AA1809" i="1"/>
  <c r="Z1809" i="1"/>
  <c r="AA1808" i="1"/>
  <c r="Z1808" i="1"/>
  <c r="AA1807" i="1"/>
  <c r="Z1807" i="1"/>
  <c r="AA1806" i="1"/>
  <c r="Z1806" i="1"/>
  <c r="AA1805" i="1"/>
  <c r="Z1805" i="1"/>
  <c r="AB1805" i="1" s="1"/>
  <c r="AA1804" i="1"/>
  <c r="Z1804" i="1"/>
  <c r="AB1804" i="1" s="1"/>
  <c r="AA1803" i="1"/>
  <c r="Z1803" i="1"/>
  <c r="AB1803" i="1" s="1"/>
  <c r="AA1802" i="1"/>
  <c r="Z1802" i="1"/>
  <c r="AB1802" i="1" s="1"/>
  <c r="AA1801" i="1"/>
  <c r="Z1801" i="1"/>
  <c r="AB1801" i="1" s="1"/>
  <c r="AA1800" i="1"/>
  <c r="Z1800" i="1"/>
  <c r="AA1799" i="1"/>
  <c r="Z1799" i="1"/>
  <c r="AA1798" i="1"/>
  <c r="Z1798" i="1"/>
  <c r="AB1798" i="1" s="1"/>
  <c r="AA1797" i="1"/>
  <c r="Z1797" i="1"/>
  <c r="AB1797" i="1" s="1"/>
  <c r="AA1796" i="1"/>
  <c r="Z1796" i="1"/>
  <c r="AB1796" i="1" s="1"/>
  <c r="AA1795" i="1"/>
  <c r="Z1795" i="1"/>
  <c r="AA1794" i="1"/>
  <c r="Z1794" i="1"/>
  <c r="AA1793" i="1"/>
  <c r="Z1793" i="1"/>
  <c r="AA1792" i="1"/>
  <c r="Z1792" i="1"/>
  <c r="AA1791" i="1"/>
  <c r="Z1791" i="1"/>
  <c r="AA1790" i="1"/>
  <c r="Z1790" i="1"/>
  <c r="AA1789" i="1"/>
  <c r="Z1789" i="1"/>
  <c r="AA1788" i="1"/>
  <c r="Z1788" i="1"/>
  <c r="AA1787" i="1"/>
  <c r="Z1787" i="1"/>
  <c r="AA1786" i="1"/>
  <c r="Z1786" i="1"/>
  <c r="AA1785" i="1"/>
  <c r="Z1785" i="1"/>
  <c r="AB1785" i="1" s="1"/>
  <c r="AA1784" i="1"/>
  <c r="Z1784" i="1"/>
  <c r="AB1784" i="1" s="1"/>
  <c r="AA1783" i="1"/>
  <c r="Z1783" i="1"/>
  <c r="AA1782" i="1"/>
  <c r="Z1782" i="1"/>
  <c r="AB1782" i="1" s="1"/>
  <c r="AA1781" i="1"/>
  <c r="Z1781" i="1"/>
  <c r="AA1780" i="1"/>
  <c r="Z1780" i="1"/>
  <c r="AB1780" i="1" s="1"/>
  <c r="AA1779" i="1"/>
  <c r="Z1779" i="1"/>
  <c r="AB1779" i="1" s="1"/>
  <c r="AA1778" i="1"/>
  <c r="Z1778" i="1"/>
  <c r="AB1778" i="1" s="1"/>
  <c r="AA1777" i="1"/>
  <c r="Z1777" i="1"/>
  <c r="AA1776" i="1"/>
  <c r="Z1776" i="1"/>
  <c r="AA1775" i="1"/>
  <c r="Z1775" i="1"/>
  <c r="AA1774" i="1"/>
  <c r="Z1774" i="1"/>
  <c r="AA1773" i="1"/>
  <c r="Z1773" i="1"/>
  <c r="AB1773" i="1" s="1"/>
  <c r="AA1772" i="1"/>
  <c r="Z1772" i="1"/>
  <c r="AB1772" i="1" s="1"/>
  <c r="AA1771" i="1"/>
  <c r="Z1771" i="1"/>
  <c r="AB1771" i="1" s="1"/>
  <c r="AA1770" i="1"/>
  <c r="Z1770" i="1"/>
  <c r="AB1770" i="1" s="1"/>
  <c r="AA1769" i="1"/>
  <c r="Z1769" i="1"/>
  <c r="AA1768" i="1"/>
  <c r="Z1768" i="1"/>
  <c r="AA1767" i="1"/>
  <c r="Z1767" i="1"/>
  <c r="AA1766" i="1"/>
  <c r="Z1766" i="1"/>
  <c r="AB1766" i="1" s="1"/>
  <c r="AA1765" i="1"/>
  <c r="Z1765" i="1"/>
  <c r="AB1765" i="1" s="1"/>
  <c r="AA1764" i="1"/>
  <c r="Z1764" i="1"/>
  <c r="AB1764" i="1" s="1"/>
  <c r="AA1763" i="1"/>
  <c r="Z1763" i="1"/>
  <c r="AB1763" i="1" s="1"/>
  <c r="AA1762" i="1"/>
  <c r="Z1762" i="1"/>
  <c r="AA1761" i="1"/>
  <c r="Z1761" i="1"/>
  <c r="AB1761" i="1" s="1"/>
  <c r="AA1760" i="1"/>
  <c r="Z1760" i="1"/>
  <c r="AA1759" i="1"/>
  <c r="Z1759" i="1"/>
  <c r="AA1758" i="1"/>
  <c r="Z1758" i="1"/>
  <c r="AA1757" i="1"/>
  <c r="Z1757" i="1"/>
  <c r="AB1757" i="1" s="1"/>
  <c r="AA1756" i="1"/>
  <c r="Z1756" i="1"/>
  <c r="AB1756" i="1" s="1"/>
  <c r="AA1755" i="1"/>
  <c r="Z1755" i="1"/>
  <c r="AB1755" i="1" s="1"/>
  <c r="AA1754" i="1"/>
  <c r="Z1754" i="1"/>
  <c r="AA1753" i="1"/>
  <c r="Z1753" i="1"/>
  <c r="AA1752" i="1"/>
  <c r="Z1752" i="1"/>
  <c r="AB1752" i="1" s="1"/>
  <c r="AA1751" i="1"/>
  <c r="Z1751" i="1"/>
  <c r="AA1750" i="1"/>
  <c r="Z1750" i="1"/>
  <c r="AA1749" i="1"/>
  <c r="Z1749" i="1"/>
  <c r="AA1748" i="1"/>
  <c r="Z1748" i="1"/>
  <c r="AB1748" i="1" s="1"/>
  <c r="AA1747" i="1"/>
  <c r="Z1747" i="1"/>
  <c r="AA1746" i="1"/>
  <c r="Z1746" i="1"/>
  <c r="AA1745" i="1"/>
  <c r="Z1745" i="1"/>
  <c r="AA1744" i="1"/>
  <c r="Z1744" i="1"/>
  <c r="AB1744" i="1" s="1"/>
  <c r="AA1743" i="1"/>
  <c r="Z1743" i="1"/>
  <c r="AB1743" i="1" s="1"/>
  <c r="AA1742" i="1"/>
  <c r="Z1742" i="1"/>
  <c r="AA1741" i="1"/>
  <c r="Z1741" i="1"/>
  <c r="AA1740" i="1"/>
  <c r="Z1740" i="1"/>
  <c r="AA1739" i="1"/>
  <c r="Z1739" i="1"/>
  <c r="AB1739" i="1" s="1"/>
  <c r="AA1738" i="1"/>
  <c r="Z1738" i="1"/>
  <c r="AA1737" i="1"/>
  <c r="Z1737" i="1"/>
  <c r="AA1736" i="1"/>
  <c r="Z1736" i="1"/>
  <c r="AB1736" i="1" s="1"/>
  <c r="AA1735" i="1"/>
  <c r="Z1735" i="1"/>
  <c r="AA1734" i="1"/>
  <c r="Z1734" i="1"/>
  <c r="AA1733" i="1"/>
  <c r="Z1733" i="1"/>
  <c r="AB1733" i="1" s="1"/>
  <c r="AA1732" i="1"/>
  <c r="Z1732" i="1"/>
  <c r="AB1732" i="1" s="1"/>
  <c r="AA1731" i="1"/>
  <c r="Z1731" i="1"/>
  <c r="AA1730" i="1"/>
  <c r="Z1730" i="1"/>
  <c r="AB1730" i="1" s="1"/>
  <c r="AA1729" i="1"/>
  <c r="Z1729" i="1"/>
  <c r="AA1728" i="1"/>
  <c r="Z1728" i="1"/>
  <c r="AB1728" i="1" s="1"/>
  <c r="AA1727" i="1"/>
  <c r="Z1727" i="1"/>
  <c r="AB1727" i="1" s="1"/>
  <c r="AA1726" i="1"/>
  <c r="Z1726" i="1"/>
  <c r="AA1725" i="1"/>
  <c r="Z1725" i="1"/>
  <c r="AA1724" i="1"/>
  <c r="Z1724" i="1"/>
  <c r="AA1723" i="1"/>
  <c r="Z1723" i="1"/>
  <c r="AA1722" i="1"/>
  <c r="Z1722" i="1"/>
  <c r="AB1722" i="1" s="1"/>
  <c r="AA1721" i="1"/>
  <c r="Z1721" i="1"/>
  <c r="AA1720" i="1"/>
  <c r="Z1720" i="1"/>
  <c r="AB1720" i="1" s="1"/>
  <c r="AA1719" i="1"/>
  <c r="Z1719" i="1"/>
  <c r="AA1718" i="1"/>
  <c r="Z1718" i="1"/>
  <c r="AB1718" i="1" s="1"/>
  <c r="AA1717" i="1"/>
  <c r="Z1717" i="1"/>
  <c r="AA1716" i="1"/>
  <c r="Z1716" i="1"/>
  <c r="AB1716" i="1" s="1"/>
  <c r="AA1715" i="1"/>
  <c r="Z1715" i="1"/>
  <c r="AA1714" i="1"/>
  <c r="Z1714" i="1"/>
  <c r="AB1714" i="1" s="1"/>
  <c r="AA1713" i="1"/>
  <c r="Z1713" i="1"/>
  <c r="AA1712" i="1"/>
  <c r="Z1712" i="1"/>
  <c r="AA1711" i="1"/>
  <c r="Z1711" i="1"/>
  <c r="AA1710" i="1"/>
  <c r="Z1710" i="1"/>
  <c r="AA1709" i="1"/>
  <c r="Z1709" i="1"/>
  <c r="AB1709" i="1" s="1"/>
  <c r="AA1708" i="1"/>
  <c r="Z1708" i="1"/>
  <c r="AA1707" i="1"/>
  <c r="Z1707" i="1"/>
  <c r="AA1706" i="1"/>
  <c r="Z1706" i="1"/>
  <c r="AB1706" i="1" s="1"/>
  <c r="AA1705" i="1"/>
  <c r="Z1705" i="1"/>
  <c r="AA1704" i="1"/>
  <c r="Z1704" i="1"/>
  <c r="AA1703" i="1"/>
  <c r="Z1703" i="1"/>
  <c r="AB1703" i="1" s="1"/>
  <c r="AA1702" i="1"/>
  <c r="Z1702" i="1"/>
  <c r="AA1701" i="1"/>
  <c r="Z1701" i="1"/>
  <c r="AB1701" i="1" s="1"/>
  <c r="AA1700" i="1"/>
  <c r="Z1700" i="1"/>
  <c r="AA1699" i="1"/>
  <c r="Z1699" i="1"/>
  <c r="AA1698" i="1"/>
  <c r="Z1698" i="1"/>
  <c r="AB1698" i="1" s="1"/>
  <c r="AA1697" i="1"/>
  <c r="Z1697" i="1"/>
  <c r="AA1696" i="1"/>
  <c r="Z1696" i="1"/>
  <c r="AB1696" i="1" s="1"/>
  <c r="AA1695" i="1"/>
  <c r="Z1695" i="1"/>
  <c r="AA1694" i="1"/>
  <c r="Z1694" i="1"/>
  <c r="AA1693" i="1"/>
  <c r="Z1693" i="1"/>
  <c r="AB1693" i="1" s="1"/>
  <c r="AA1692" i="1"/>
  <c r="Z1692" i="1"/>
  <c r="AA1691" i="1"/>
  <c r="Z1691" i="1"/>
  <c r="AB1691" i="1" s="1"/>
  <c r="AA1690" i="1"/>
  <c r="Z1690" i="1"/>
  <c r="AA1689" i="1"/>
  <c r="Z1689" i="1"/>
  <c r="AB1689" i="1" s="1"/>
  <c r="AA1688" i="1"/>
  <c r="Z1688" i="1"/>
  <c r="AB1688" i="1" s="1"/>
  <c r="AA1687" i="1"/>
  <c r="Z1687" i="1"/>
  <c r="AA1686" i="1"/>
  <c r="Z1686" i="1"/>
  <c r="AB1686" i="1" s="1"/>
  <c r="AA1685" i="1"/>
  <c r="Z1685" i="1"/>
  <c r="AA1684" i="1"/>
  <c r="Z1684" i="1"/>
  <c r="AA1683" i="1"/>
  <c r="Z1683" i="1"/>
  <c r="AA1682" i="1"/>
  <c r="Z1682" i="1"/>
  <c r="AA1681" i="1"/>
  <c r="Z1681" i="1"/>
  <c r="AB1681" i="1" s="1"/>
  <c r="AA1680" i="1"/>
  <c r="Z1680" i="1"/>
  <c r="AA1679" i="1"/>
  <c r="Z1679" i="1"/>
  <c r="AB1679" i="1" s="1"/>
  <c r="AA1678" i="1"/>
  <c r="Z1678" i="1"/>
  <c r="AA1677" i="1"/>
  <c r="Z1677" i="1"/>
  <c r="AB1677" i="1" s="1"/>
  <c r="AA1676" i="1"/>
  <c r="Z1676" i="1"/>
  <c r="AB1676" i="1" s="1"/>
  <c r="AA1675" i="1"/>
  <c r="Z1675" i="1"/>
  <c r="AA1674" i="1"/>
  <c r="Z1674" i="1"/>
  <c r="AB1674" i="1" s="1"/>
  <c r="AA1673" i="1"/>
  <c r="Z1673" i="1"/>
  <c r="AA1672" i="1"/>
  <c r="Z1672" i="1"/>
  <c r="AA1671" i="1"/>
  <c r="Z1671" i="1"/>
  <c r="AB1671" i="1" s="1"/>
  <c r="AA1670" i="1"/>
  <c r="Z1670" i="1"/>
  <c r="AB1670" i="1" s="1"/>
  <c r="AA1669" i="1"/>
  <c r="Z1669" i="1"/>
  <c r="AA1668" i="1"/>
  <c r="Z1668" i="1"/>
  <c r="AA1667" i="1"/>
  <c r="Z1667" i="1"/>
  <c r="AA1666" i="1"/>
  <c r="Z1666" i="1"/>
  <c r="AB1666" i="1" s="1"/>
  <c r="AA1665" i="1"/>
  <c r="Z1665" i="1"/>
  <c r="AB1665" i="1" s="1"/>
  <c r="AA1664" i="1"/>
  <c r="Z1664" i="1"/>
  <c r="AA1663" i="1"/>
  <c r="Z1663" i="1"/>
  <c r="AB1663" i="1" s="1"/>
  <c r="AA1662" i="1"/>
  <c r="Z1662" i="1"/>
  <c r="AA1661" i="1"/>
  <c r="Z1661" i="1"/>
  <c r="AA1660" i="1"/>
  <c r="Z1660" i="1"/>
  <c r="AB1660" i="1" s="1"/>
  <c r="AA1659" i="1"/>
  <c r="Z1659" i="1"/>
  <c r="AA1658" i="1"/>
  <c r="Z1658" i="1"/>
  <c r="AA1657" i="1"/>
  <c r="Z1657" i="1"/>
  <c r="AB1657" i="1" s="1"/>
  <c r="AA1656" i="1"/>
  <c r="Z1656" i="1"/>
  <c r="AB1656" i="1" s="1"/>
  <c r="AA1655" i="1"/>
  <c r="Z1655" i="1"/>
  <c r="AA1654" i="1"/>
  <c r="Z1654" i="1"/>
  <c r="AA1653" i="1"/>
  <c r="Z1653" i="1"/>
  <c r="AB1653" i="1" s="1"/>
  <c r="AA1652" i="1"/>
  <c r="Z1652" i="1"/>
  <c r="AA1651" i="1"/>
  <c r="Z1651" i="1"/>
  <c r="AA1650" i="1"/>
  <c r="Z1650" i="1"/>
  <c r="AA1649" i="1"/>
  <c r="Z1649" i="1"/>
  <c r="AB1649" i="1" s="1"/>
  <c r="AA1648" i="1"/>
  <c r="Z1648" i="1"/>
  <c r="AA1647" i="1"/>
  <c r="Z1647" i="1"/>
  <c r="AB1647" i="1" s="1"/>
  <c r="AA1646" i="1"/>
  <c r="Z1646" i="1"/>
  <c r="AB1646" i="1" s="1"/>
  <c r="AA1645" i="1"/>
  <c r="Z1645" i="1"/>
  <c r="AA1644" i="1"/>
  <c r="Z1644" i="1"/>
  <c r="AA1643" i="1"/>
  <c r="Z1643" i="1"/>
  <c r="AB1643" i="1" s="1"/>
  <c r="AA1642" i="1"/>
  <c r="Z1642" i="1"/>
  <c r="AA1641" i="1"/>
  <c r="Z1641" i="1"/>
  <c r="AA1640" i="1"/>
  <c r="Z1640" i="1"/>
  <c r="AB1640" i="1" s="1"/>
  <c r="AA1639" i="1"/>
  <c r="Z1639" i="1"/>
  <c r="AA1638" i="1"/>
  <c r="Z1638" i="1"/>
  <c r="AA1637" i="1"/>
  <c r="Z1637" i="1"/>
  <c r="AB1637" i="1" s="1"/>
  <c r="AA1636" i="1"/>
  <c r="Z1636" i="1"/>
  <c r="AB1636" i="1" s="1"/>
  <c r="AA1635" i="1"/>
  <c r="Z1635" i="1"/>
  <c r="AB1635" i="1" s="1"/>
  <c r="AA1634" i="1"/>
  <c r="Z1634" i="1"/>
  <c r="AA1633" i="1"/>
  <c r="Z1633" i="1"/>
  <c r="AA1632" i="1"/>
  <c r="Z1632" i="1"/>
  <c r="AB1632" i="1" s="1"/>
  <c r="AA1631" i="1"/>
  <c r="Z1631" i="1"/>
  <c r="AA1630" i="1"/>
  <c r="Z1630" i="1"/>
  <c r="AA1629" i="1"/>
  <c r="Z1629" i="1"/>
  <c r="AA1628" i="1"/>
  <c r="Z1628" i="1"/>
  <c r="AB1628" i="1" s="1"/>
  <c r="AA1627" i="1"/>
  <c r="Z1627" i="1"/>
  <c r="AA1626" i="1"/>
  <c r="Z1626" i="1"/>
  <c r="AA1625" i="1"/>
  <c r="Z1625" i="1"/>
  <c r="AA1624" i="1"/>
  <c r="Z1624" i="1"/>
  <c r="AB1624" i="1" s="1"/>
  <c r="AA1623" i="1"/>
  <c r="Z1623" i="1"/>
  <c r="AB1623" i="1" s="1"/>
  <c r="AA1622" i="1"/>
  <c r="Z1622" i="1"/>
  <c r="AA1621" i="1"/>
  <c r="Z1621" i="1"/>
  <c r="AB1621" i="1" s="1"/>
  <c r="AA1620" i="1"/>
  <c r="Z1620" i="1"/>
  <c r="AB1620" i="1" s="1"/>
  <c r="AA1619" i="1"/>
  <c r="Z1619" i="1"/>
  <c r="AA1618" i="1"/>
  <c r="Z1618" i="1"/>
  <c r="AB1618" i="1" s="1"/>
  <c r="AA1617" i="1"/>
  <c r="Z1617" i="1"/>
  <c r="AA1616" i="1"/>
  <c r="Z1616" i="1"/>
  <c r="AB1616" i="1" s="1"/>
  <c r="AA1615" i="1"/>
  <c r="Z1615" i="1"/>
  <c r="AB1615" i="1" s="1"/>
  <c r="AA1614" i="1"/>
  <c r="Z1614" i="1"/>
  <c r="AB1614" i="1" s="1"/>
  <c r="AA1613" i="1"/>
  <c r="Z1613" i="1"/>
  <c r="AA1612" i="1"/>
  <c r="Z1612" i="1"/>
  <c r="AB1612" i="1" s="1"/>
  <c r="AA1611" i="1"/>
  <c r="Z1611" i="1"/>
  <c r="AB1611" i="1" s="1"/>
  <c r="AA1610" i="1"/>
  <c r="Z1610" i="1"/>
  <c r="AB1610" i="1" s="1"/>
  <c r="AA1609" i="1"/>
  <c r="Z1609" i="1"/>
  <c r="AA1608" i="1"/>
  <c r="Z1608" i="1"/>
  <c r="AA1607" i="1"/>
  <c r="Z1607" i="1"/>
  <c r="AB1607" i="1" s="1"/>
  <c r="AA1606" i="1"/>
  <c r="Z1606" i="1"/>
  <c r="AA1605" i="1"/>
  <c r="Z1605" i="1"/>
  <c r="AA1604" i="1"/>
  <c r="Z1604" i="1"/>
  <c r="AB1604" i="1" s="1"/>
  <c r="AA1603" i="1"/>
  <c r="Z1603" i="1"/>
  <c r="AA1602" i="1"/>
  <c r="Z1602" i="1"/>
  <c r="AA1601" i="1"/>
  <c r="Z1601" i="1"/>
  <c r="AB1601" i="1" s="1"/>
  <c r="AA1600" i="1"/>
  <c r="Z1600" i="1"/>
  <c r="AB1600" i="1" s="1"/>
  <c r="AA1599" i="1"/>
  <c r="Z1599" i="1"/>
  <c r="AA1598" i="1"/>
  <c r="Z1598" i="1"/>
  <c r="AB1598" i="1" s="1"/>
  <c r="AA1597" i="1"/>
  <c r="Z1597" i="1"/>
  <c r="AB1597" i="1" s="1"/>
  <c r="AA1596" i="1"/>
  <c r="Z1596" i="1"/>
  <c r="AB1596" i="1" s="1"/>
  <c r="AA1595" i="1"/>
  <c r="Z1595" i="1"/>
  <c r="AA1594" i="1"/>
  <c r="Z1594" i="1"/>
  <c r="AA1593" i="1"/>
  <c r="Z1593" i="1"/>
  <c r="AB1593" i="1" s="1"/>
  <c r="AA1592" i="1"/>
  <c r="Z1592" i="1"/>
  <c r="AA1591" i="1"/>
  <c r="Z1591" i="1"/>
  <c r="AB1591" i="1" s="1"/>
  <c r="AA1590" i="1"/>
  <c r="Z1590" i="1"/>
  <c r="AA1589" i="1"/>
  <c r="Z1589" i="1"/>
  <c r="AB1589" i="1" s="1"/>
  <c r="AA1588" i="1"/>
  <c r="Z1588" i="1"/>
  <c r="AA1587" i="1"/>
  <c r="Z1587" i="1"/>
  <c r="AB1587" i="1" s="1"/>
  <c r="AA1586" i="1"/>
  <c r="Z1586" i="1"/>
  <c r="AA1585" i="1"/>
  <c r="Z1585" i="1"/>
  <c r="AB1585" i="1" s="1"/>
  <c r="AA1584" i="1"/>
  <c r="Z1584" i="1"/>
  <c r="AB1584" i="1" s="1"/>
  <c r="AA1583" i="1"/>
  <c r="Z1583" i="1"/>
  <c r="AA1582" i="1"/>
  <c r="Z1582" i="1"/>
  <c r="AA1581" i="1"/>
  <c r="Z1581" i="1"/>
  <c r="AA1580" i="1"/>
  <c r="Z1580" i="1"/>
  <c r="AB1580" i="1" s="1"/>
  <c r="AA1579" i="1"/>
  <c r="Z1579" i="1"/>
  <c r="AA1578" i="1"/>
  <c r="Z1578" i="1"/>
  <c r="AB1578" i="1" s="1"/>
  <c r="AA1577" i="1"/>
  <c r="Z1577" i="1"/>
  <c r="AB1577" i="1" s="1"/>
  <c r="AA1576" i="1"/>
  <c r="Z1576" i="1"/>
  <c r="AA1575" i="1"/>
  <c r="Z1575" i="1"/>
  <c r="AA1574" i="1"/>
  <c r="Z1574" i="1"/>
  <c r="AA1573" i="1"/>
  <c r="Z1573" i="1"/>
  <c r="AB1573" i="1" s="1"/>
  <c r="AA1572" i="1"/>
  <c r="Z1572" i="1"/>
  <c r="AA1571" i="1"/>
  <c r="Z1571" i="1"/>
  <c r="AA1570" i="1"/>
  <c r="Z1570" i="1"/>
  <c r="AA1569" i="1"/>
  <c r="Z1569" i="1"/>
  <c r="AB1569" i="1" s="1"/>
  <c r="AA1568" i="1"/>
  <c r="Z1568" i="1"/>
  <c r="AA1567" i="1"/>
  <c r="Z1567" i="1"/>
  <c r="AB1567" i="1" s="1"/>
  <c r="AA1566" i="1"/>
  <c r="Z1566" i="1"/>
  <c r="AA1565" i="1"/>
  <c r="Z1565" i="1"/>
  <c r="AB1565" i="1" s="1"/>
  <c r="AA1564" i="1"/>
  <c r="Z1564" i="1"/>
  <c r="AA1563" i="1"/>
  <c r="Z1563" i="1"/>
  <c r="AA1562" i="1"/>
  <c r="Z1562" i="1"/>
  <c r="AA1561" i="1"/>
  <c r="Z1561" i="1"/>
  <c r="AA1560" i="1"/>
  <c r="Z1560" i="1"/>
  <c r="AA1559" i="1"/>
  <c r="Z1559" i="1"/>
  <c r="AA1558" i="1"/>
  <c r="Z1558" i="1"/>
  <c r="AA1557" i="1"/>
  <c r="Z1557" i="1"/>
  <c r="AB1557" i="1" s="1"/>
  <c r="AA1556" i="1"/>
  <c r="Z1556" i="1"/>
  <c r="AA1555" i="1"/>
  <c r="Z1555" i="1"/>
  <c r="AA1554" i="1"/>
  <c r="Z1554" i="1"/>
  <c r="AB1554" i="1" s="1"/>
  <c r="AA1553" i="1"/>
  <c r="Z1553" i="1"/>
  <c r="AB1553" i="1" s="1"/>
  <c r="AA1552" i="1"/>
  <c r="Z1552" i="1"/>
  <c r="AA1551" i="1"/>
  <c r="Z1551" i="1"/>
  <c r="AA1550" i="1"/>
  <c r="Z1550" i="1"/>
  <c r="AB1550" i="1" s="1"/>
  <c r="AA1549" i="1"/>
  <c r="Z1549" i="1"/>
  <c r="AA1548" i="1"/>
  <c r="Z1548" i="1"/>
  <c r="AA1547" i="1"/>
  <c r="Z1547" i="1"/>
  <c r="AB1547" i="1" s="1"/>
  <c r="AA1546" i="1"/>
  <c r="Z1546" i="1"/>
  <c r="AA1545" i="1"/>
  <c r="Z1545" i="1"/>
  <c r="AA1544" i="1"/>
  <c r="Z1544" i="1"/>
  <c r="AB1544" i="1" s="1"/>
  <c r="AA1543" i="1"/>
  <c r="Z1543" i="1"/>
  <c r="AB1543" i="1" s="1"/>
  <c r="AA1542" i="1"/>
  <c r="Z1542" i="1"/>
  <c r="AA1541" i="1"/>
  <c r="Z1541" i="1"/>
  <c r="AA1540" i="1"/>
  <c r="Z1540" i="1"/>
  <c r="AA1539" i="1"/>
  <c r="Z1539" i="1"/>
  <c r="AA1538" i="1"/>
  <c r="Z1538" i="1"/>
  <c r="AA1537" i="1"/>
  <c r="Z1537" i="1"/>
  <c r="AA1536" i="1"/>
  <c r="Z1536" i="1"/>
  <c r="AA1535" i="1"/>
  <c r="Z1535" i="1"/>
  <c r="AA1534" i="1"/>
  <c r="Z1534" i="1"/>
  <c r="AA1533" i="1"/>
  <c r="Z1533" i="1"/>
  <c r="AB1533" i="1" s="1"/>
  <c r="AA1532" i="1"/>
  <c r="Z1532" i="1"/>
  <c r="AA1531" i="1"/>
  <c r="Z1531" i="1"/>
  <c r="AB1531" i="1" s="1"/>
  <c r="AA1530" i="1"/>
  <c r="Z1530" i="1"/>
  <c r="AA1529" i="1"/>
  <c r="Z1529" i="1"/>
  <c r="AB1529" i="1" s="1"/>
  <c r="AA1528" i="1"/>
  <c r="Z1528" i="1"/>
  <c r="AA1527" i="1"/>
  <c r="Z1527" i="1"/>
  <c r="AB1527" i="1" s="1"/>
  <c r="AA1526" i="1"/>
  <c r="Z1526" i="1"/>
  <c r="AA1525" i="1"/>
  <c r="Z1525" i="1"/>
  <c r="AA1524" i="1"/>
  <c r="Z1524" i="1"/>
  <c r="AB1524" i="1" s="1"/>
  <c r="AA1523" i="1"/>
  <c r="Z1523" i="1"/>
  <c r="AB1523" i="1" s="1"/>
  <c r="AA1522" i="1"/>
  <c r="Z1522" i="1"/>
  <c r="AA1520" i="1"/>
  <c r="Z1520" i="1"/>
  <c r="AB1520" i="1" s="1"/>
  <c r="AA1519" i="1"/>
  <c r="Z1519" i="1"/>
  <c r="AB1519" i="1" s="1"/>
  <c r="AA1518" i="1"/>
  <c r="Z1518" i="1"/>
  <c r="AA1517" i="1"/>
  <c r="Z1517" i="1"/>
  <c r="AA1516" i="1"/>
  <c r="Z1516" i="1"/>
  <c r="AA1515" i="1"/>
  <c r="Z1515" i="1"/>
  <c r="AA1514" i="1"/>
  <c r="Z1514" i="1"/>
  <c r="AB1514" i="1" s="1"/>
  <c r="AA1513" i="1"/>
  <c r="Z1513" i="1"/>
  <c r="AB1513" i="1" s="1"/>
  <c r="AA1512" i="1"/>
  <c r="Z1512" i="1"/>
  <c r="AB1512" i="1" s="1"/>
  <c r="AA1511" i="1"/>
  <c r="Z1511" i="1"/>
  <c r="AA1510" i="1"/>
  <c r="Z1510" i="1"/>
  <c r="AA1509" i="1"/>
  <c r="Z1509" i="1"/>
  <c r="AA1508" i="1"/>
  <c r="Z1508" i="1"/>
  <c r="AB1508" i="1" s="1"/>
  <c r="AA1507" i="1"/>
  <c r="Z1507" i="1"/>
  <c r="AA1506" i="1"/>
  <c r="Z1506" i="1"/>
  <c r="AA1505" i="1"/>
  <c r="Z1505" i="1"/>
  <c r="AB1505" i="1" s="1"/>
  <c r="AA1504" i="1"/>
  <c r="Z1504" i="1"/>
  <c r="AA1503" i="1"/>
  <c r="Z1503" i="1"/>
  <c r="AA1502" i="1"/>
  <c r="Z1502" i="1"/>
  <c r="AA1501" i="1"/>
  <c r="Z1501" i="1"/>
  <c r="AA1500" i="1"/>
  <c r="Z1500" i="1"/>
  <c r="AA1499" i="1"/>
  <c r="Z1499" i="1"/>
  <c r="AB1499" i="1" s="1"/>
  <c r="AA1498" i="1"/>
  <c r="Z1498" i="1"/>
  <c r="AA1497" i="1"/>
  <c r="Z1497" i="1"/>
  <c r="AB1497" i="1" s="1"/>
  <c r="AA1496" i="1"/>
  <c r="Z1496" i="1"/>
  <c r="AA1495" i="1"/>
  <c r="Z1495" i="1"/>
  <c r="AB1495" i="1" s="1"/>
  <c r="AA1494" i="1"/>
  <c r="Z1494" i="1"/>
  <c r="AB1494" i="1" s="1"/>
  <c r="AA1493" i="1"/>
  <c r="Z1493" i="1"/>
  <c r="AB1493" i="1" s="1"/>
  <c r="AA1492" i="1"/>
  <c r="Z1492" i="1"/>
  <c r="AB1492" i="1" s="1"/>
  <c r="AA1491" i="1"/>
  <c r="Z1491" i="1"/>
  <c r="AA1490" i="1"/>
  <c r="Z1490" i="1"/>
  <c r="AB1490" i="1" s="1"/>
  <c r="AA1489" i="1"/>
  <c r="Z1489" i="1"/>
  <c r="AA1488" i="1"/>
  <c r="Z1488" i="1"/>
  <c r="AA1487" i="1"/>
  <c r="Z1487" i="1"/>
  <c r="AB1487" i="1" s="1"/>
  <c r="AA1486" i="1"/>
  <c r="Z1486" i="1"/>
  <c r="AB1486" i="1" s="1"/>
  <c r="AA1485" i="1"/>
  <c r="Z1485" i="1"/>
  <c r="AA1484" i="1"/>
  <c r="Z1484" i="1"/>
  <c r="AA1483" i="1"/>
  <c r="Z1483" i="1"/>
  <c r="AA1482" i="1"/>
  <c r="Z1482" i="1"/>
  <c r="AB1482" i="1" s="1"/>
  <c r="AA1481" i="1"/>
  <c r="Z1481" i="1"/>
  <c r="AB1481" i="1" s="1"/>
  <c r="AA1480" i="1"/>
  <c r="Z1480" i="1"/>
  <c r="AB1480" i="1" s="1"/>
  <c r="AA1479" i="1"/>
  <c r="Z1479" i="1"/>
  <c r="AB1479" i="1" s="1"/>
  <c r="AA1478" i="1"/>
  <c r="Z1478" i="1"/>
  <c r="AB1478" i="1" s="1"/>
  <c r="AA1477" i="1"/>
  <c r="Z1477" i="1"/>
  <c r="AA1476" i="1"/>
  <c r="Z1476" i="1"/>
  <c r="AA1475" i="1"/>
  <c r="Z1475" i="1"/>
  <c r="AA1474" i="1"/>
  <c r="Z1474" i="1"/>
  <c r="AB1474" i="1" s="1"/>
  <c r="AA1473" i="1"/>
  <c r="Z1473" i="1"/>
  <c r="AA1472" i="1"/>
  <c r="Z1472" i="1"/>
  <c r="AA1471" i="1"/>
  <c r="Z1471" i="1"/>
  <c r="AA1470" i="1"/>
  <c r="Z1470" i="1"/>
  <c r="AA1469" i="1"/>
  <c r="Z1469" i="1"/>
  <c r="AA1468" i="1"/>
  <c r="Z1468" i="1"/>
  <c r="AA1467" i="1"/>
  <c r="Z1467" i="1"/>
  <c r="AA1466" i="1"/>
  <c r="Z1466" i="1"/>
  <c r="AA1465" i="1"/>
  <c r="Z1465" i="1"/>
  <c r="AA1464" i="1"/>
  <c r="Z1464" i="1"/>
  <c r="AA1463" i="1"/>
  <c r="Z1463" i="1"/>
  <c r="AB1463" i="1" s="1"/>
  <c r="AA1462" i="1"/>
  <c r="Z1462" i="1"/>
  <c r="AA1461" i="1"/>
  <c r="Z1461" i="1"/>
  <c r="AA1460" i="1"/>
  <c r="Z1460" i="1"/>
  <c r="AB1460" i="1" s="1"/>
  <c r="AA1459" i="1"/>
  <c r="Z1459" i="1"/>
  <c r="AA1458" i="1"/>
  <c r="Z1458" i="1"/>
  <c r="AB1458" i="1" s="1"/>
  <c r="AA1457" i="1"/>
  <c r="Z1457" i="1"/>
  <c r="AA1456" i="1"/>
  <c r="Z1456" i="1"/>
  <c r="AB1456" i="1" s="1"/>
  <c r="AA1455" i="1"/>
  <c r="Z1455" i="1"/>
  <c r="AA1454" i="1"/>
  <c r="Z1454" i="1"/>
  <c r="AB1454" i="1" s="1"/>
  <c r="AA1453" i="1"/>
  <c r="Z1453" i="1"/>
  <c r="AA1452" i="1"/>
  <c r="Z1452" i="1"/>
  <c r="AB1452" i="1" s="1"/>
  <c r="AA1451" i="1"/>
  <c r="Z1451" i="1"/>
  <c r="AB1451" i="1" s="1"/>
  <c r="AA1450" i="1"/>
  <c r="Z1450" i="1"/>
  <c r="AB1450" i="1" s="1"/>
  <c r="AA1449" i="1"/>
  <c r="Z1449" i="1"/>
  <c r="AB1449" i="1" s="1"/>
  <c r="AA1448" i="1"/>
  <c r="Z1448" i="1"/>
  <c r="AB1448" i="1" s="1"/>
  <c r="AA1447" i="1"/>
  <c r="Z1447" i="1"/>
  <c r="AA1446" i="1"/>
  <c r="Z1446" i="1"/>
  <c r="AA1445" i="1"/>
  <c r="Z1445" i="1"/>
  <c r="AB1445" i="1" s="1"/>
  <c r="AA1444" i="1"/>
  <c r="Z1444" i="1"/>
  <c r="AA1443" i="1"/>
  <c r="Z1443" i="1"/>
  <c r="AA1442" i="1"/>
  <c r="Z1442" i="1"/>
  <c r="AA1441" i="1"/>
  <c r="Z1441" i="1"/>
  <c r="AA1440" i="1"/>
  <c r="Z1440" i="1"/>
  <c r="AA1439" i="1"/>
  <c r="Z1439" i="1"/>
  <c r="AB1439" i="1" s="1"/>
  <c r="AA1438" i="1"/>
  <c r="Z1438" i="1"/>
  <c r="AB1438" i="1" s="1"/>
  <c r="AA1437" i="1"/>
  <c r="Z1437" i="1"/>
  <c r="AB1437" i="1" s="1"/>
  <c r="AA1436" i="1"/>
  <c r="Z1436" i="1"/>
  <c r="AA1435" i="1"/>
  <c r="Z1435" i="1"/>
  <c r="AA1434" i="1"/>
  <c r="Z1434" i="1"/>
  <c r="AA1433" i="1"/>
  <c r="Z1433" i="1"/>
  <c r="AA1432" i="1"/>
  <c r="Z1432" i="1"/>
  <c r="AB1432" i="1" s="1"/>
  <c r="AA1431" i="1"/>
  <c r="Z1431" i="1"/>
  <c r="AB1431" i="1" s="1"/>
  <c r="AA1430" i="1"/>
  <c r="Z1430" i="1"/>
  <c r="AB1430" i="1" s="1"/>
  <c r="AA1429" i="1"/>
  <c r="Z1429" i="1"/>
  <c r="AA1428" i="1"/>
  <c r="Z1428" i="1"/>
  <c r="AB1428" i="1" s="1"/>
  <c r="AA1427" i="1"/>
  <c r="Z1427" i="1"/>
  <c r="AB1427" i="1" s="1"/>
  <c r="AA1426" i="1"/>
  <c r="Z1426" i="1"/>
  <c r="AA1425" i="1"/>
  <c r="Z1425" i="1"/>
  <c r="AA1424" i="1"/>
  <c r="Z1424" i="1"/>
  <c r="AB1424" i="1" s="1"/>
  <c r="AA1423" i="1"/>
  <c r="Z1423" i="1"/>
  <c r="AA1422" i="1"/>
  <c r="Z1422" i="1"/>
  <c r="AA1421" i="1"/>
  <c r="Z1421" i="1"/>
  <c r="AA1420" i="1"/>
  <c r="Z1420" i="1"/>
  <c r="AA1419" i="1"/>
  <c r="Z1419" i="1"/>
  <c r="AA1418" i="1"/>
  <c r="Z1418" i="1"/>
  <c r="AA1417" i="1"/>
  <c r="Z1417" i="1"/>
  <c r="AA1416" i="1"/>
  <c r="Z1416" i="1"/>
  <c r="AA1415" i="1"/>
  <c r="Z1415" i="1"/>
  <c r="AA1414" i="1"/>
  <c r="Z1414" i="1"/>
  <c r="AA1413" i="1"/>
  <c r="Z1413" i="1"/>
  <c r="AA1412" i="1"/>
  <c r="Z1412" i="1"/>
  <c r="AA1411" i="1"/>
  <c r="Z1411" i="1"/>
  <c r="AA1410" i="1"/>
  <c r="Z1410" i="1"/>
  <c r="AA1409" i="1"/>
  <c r="Z1409" i="1"/>
  <c r="AB1409" i="1" s="1"/>
  <c r="AA1408" i="1"/>
  <c r="Z1408" i="1"/>
  <c r="AA1407" i="1"/>
  <c r="Z1407" i="1"/>
  <c r="AA1406" i="1"/>
  <c r="Z1406" i="1"/>
  <c r="AA1405" i="1"/>
  <c r="Z1405" i="1"/>
  <c r="AA1404" i="1"/>
  <c r="Z1404" i="1"/>
  <c r="AB1404" i="1" s="1"/>
  <c r="AA1403" i="1"/>
  <c r="Z1403" i="1"/>
  <c r="AA1402" i="1"/>
  <c r="Z1402" i="1"/>
  <c r="AB1402" i="1" s="1"/>
  <c r="AA1401" i="1"/>
  <c r="Z1401" i="1"/>
  <c r="AB1401" i="1" s="1"/>
  <c r="AA1400" i="1"/>
  <c r="Z1400" i="1"/>
  <c r="AA1399" i="1"/>
  <c r="Z1399" i="1"/>
  <c r="AA1398" i="1"/>
  <c r="Z1398" i="1"/>
  <c r="AB1398" i="1" s="1"/>
  <c r="AA1397" i="1"/>
  <c r="Z1397" i="1"/>
  <c r="AA1396" i="1"/>
  <c r="Z1396" i="1"/>
  <c r="AB1396" i="1" s="1"/>
  <c r="AA1395" i="1"/>
  <c r="Z1395" i="1"/>
  <c r="AA1394" i="1"/>
  <c r="Z1394" i="1"/>
  <c r="AA1393" i="1"/>
  <c r="Z1393" i="1"/>
  <c r="AA1392" i="1"/>
  <c r="Z1392" i="1"/>
  <c r="AB1392" i="1" s="1"/>
  <c r="AA1391" i="1"/>
  <c r="Z1391" i="1"/>
  <c r="AB1391" i="1" s="1"/>
  <c r="AA1390" i="1"/>
  <c r="Z1390" i="1"/>
  <c r="AA1389" i="1"/>
  <c r="Z1389" i="1"/>
  <c r="AA1388" i="1"/>
  <c r="Z1388" i="1"/>
  <c r="AA1387" i="1"/>
  <c r="Z1387" i="1"/>
  <c r="AB1387" i="1" s="1"/>
  <c r="AA1386" i="1"/>
  <c r="Z1386" i="1"/>
  <c r="AB1386" i="1" s="1"/>
  <c r="AA1385" i="1"/>
  <c r="Z1385" i="1"/>
  <c r="AA1384" i="1"/>
  <c r="Z1384" i="1"/>
  <c r="AB1384" i="1" s="1"/>
  <c r="AA1383" i="1"/>
  <c r="Z1383" i="1"/>
  <c r="AB1383" i="1" s="1"/>
  <c r="AA1382" i="1"/>
  <c r="Z1382" i="1"/>
  <c r="AA1381" i="1"/>
  <c r="Z1381" i="1"/>
  <c r="AA1380" i="1"/>
  <c r="Z1380" i="1"/>
  <c r="AA1379" i="1"/>
  <c r="Z1379" i="1"/>
  <c r="AA1378" i="1"/>
  <c r="Z1378" i="1"/>
  <c r="AA1377" i="1"/>
  <c r="Z1377" i="1"/>
  <c r="AA1376" i="1"/>
  <c r="Z1376" i="1"/>
  <c r="AA1375" i="1"/>
  <c r="Z1375" i="1"/>
  <c r="AA1374" i="1"/>
  <c r="Z1374" i="1"/>
  <c r="AB1374" i="1" s="1"/>
  <c r="AA1373" i="1"/>
  <c r="Z1373" i="1"/>
  <c r="AB1373" i="1" s="1"/>
  <c r="AA1372" i="1"/>
  <c r="Z1372" i="1"/>
  <c r="AB1372" i="1" s="1"/>
  <c r="AA1371" i="1"/>
  <c r="Z1371" i="1"/>
  <c r="AB1371" i="1" s="1"/>
  <c r="AA1370" i="1"/>
  <c r="Z1370" i="1"/>
  <c r="AA1369" i="1"/>
  <c r="Z1369" i="1"/>
  <c r="AA1368" i="1"/>
  <c r="Z1368" i="1"/>
  <c r="AA1367" i="1"/>
  <c r="Z1367" i="1"/>
  <c r="AA1366" i="1"/>
  <c r="Z1366" i="1"/>
  <c r="AA1365" i="1"/>
  <c r="Z1365" i="1"/>
  <c r="AB1365" i="1" s="1"/>
  <c r="AA1364" i="1"/>
  <c r="Z1364" i="1"/>
  <c r="AB1364" i="1" s="1"/>
  <c r="AA1363" i="1"/>
  <c r="Z1363" i="1"/>
  <c r="AA1362" i="1"/>
  <c r="Z1362" i="1"/>
  <c r="AB1362" i="1" s="1"/>
  <c r="AA1361" i="1"/>
  <c r="Z1361" i="1"/>
  <c r="AB1361" i="1" s="1"/>
  <c r="AA1360" i="1"/>
  <c r="Z1360" i="1"/>
  <c r="AB1360" i="1" s="1"/>
  <c r="AA1359" i="1"/>
  <c r="Z1359" i="1"/>
  <c r="AA1358" i="1"/>
  <c r="Z1358" i="1"/>
  <c r="AA1357" i="1"/>
  <c r="Z1357" i="1"/>
  <c r="AB1357" i="1" s="1"/>
  <c r="AA1356" i="1"/>
  <c r="Z1356" i="1"/>
  <c r="AB1356" i="1" s="1"/>
  <c r="AA1355" i="1"/>
  <c r="Z1355" i="1"/>
  <c r="AA1354" i="1"/>
  <c r="Z1354" i="1"/>
  <c r="AB1354" i="1" s="1"/>
  <c r="AA1353" i="1"/>
  <c r="Z1353" i="1"/>
  <c r="AA1352" i="1"/>
  <c r="Z1352" i="1"/>
  <c r="AA1351" i="1"/>
  <c r="Z1351" i="1"/>
  <c r="AA1350" i="1"/>
  <c r="Z1350" i="1"/>
  <c r="AA1349" i="1"/>
  <c r="Z1349" i="1"/>
  <c r="AA1348" i="1"/>
  <c r="Z1348" i="1"/>
  <c r="AB1348" i="1" s="1"/>
  <c r="AA1347" i="1"/>
  <c r="Z1347" i="1"/>
  <c r="AA1346" i="1"/>
  <c r="Z1346" i="1"/>
  <c r="AA1345" i="1"/>
  <c r="Z1345" i="1"/>
  <c r="AB1345" i="1" s="1"/>
  <c r="AA1344" i="1"/>
  <c r="Z1344" i="1"/>
  <c r="AB1344" i="1" s="1"/>
  <c r="AA1343" i="1"/>
  <c r="Z1343" i="1"/>
  <c r="AB1343" i="1" s="1"/>
  <c r="AA1342" i="1"/>
  <c r="Z1342" i="1"/>
  <c r="AA1341" i="1"/>
  <c r="Z1341" i="1"/>
  <c r="AB1341" i="1" s="1"/>
  <c r="AA1340" i="1"/>
  <c r="Z1340" i="1"/>
  <c r="AA1339" i="1"/>
  <c r="Z1339" i="1"/>
  <c r="AA1338" i="1"/>
  <c r="Z1338" i="1"/>
  <c r="AA1337" i="1"/>
  <c r="Z1337" i="1"/>
  <c r="AA1336" i="1"/>
  <c r="Z1336" i="1"/>
  <c r="AA1335" i="1"/>
  <c r="Z1335" i="1"/>
  <c r="AA1334" i="1"/>
  <c r="Z1334" i="1"/>
  <c r="AA1333" i="1"/>
  <c r="Z1333" i="1"/>
  <c r="AB1333" i="1" s="1"/>
  <c r="AA1332" i="1"/>
  <c r="Z1332" i="1"/>
  <c r="AB1332" i="1" s="1"/>
  <c r="AA1331" i="1"/>
  <c r="Z1331" i="1"/>
  <c r="AB1331" i="1" s="1"/>
  <c r="AA1330" i="1"/>
  <c r="Z1330" i="1"/>
  <c r="AA1329" i="1"/>
  <c r="Z1329" i="1"/>
  <c r="AB1329" i="1" s="1"/>
  <c r="AA1328" i="1"/>
  <c r="Z1328" i="1"/>
  <c r="AB1328" i="1" s="1"/>
  <c r="AA1327" i="1"/>
  <c r="Z1327" i="1"/>
  <c r="AA1326" i="1"/>
  <c r="Z1326" i="1"/>
  <c r="AA1325" i="1"/>
  <c r="Z1325" i="1"/>
  <c r="AB1325" i="1" s="1"/>
  <c r="AA1324" i="1"/>
  <c r="Z1324" i="1"/>
  <c r="AA1323" i="1"/>
  <c r="Z1323" i="1"/>
  <c r="AB1323" i="1" s="1"/>
  <c r="AA1322" i="1"/>
  <c r="Z1322" i="1"/>
  <c r="AB1322" i="1" s="1"/>
  <c r="AA1321" i="1"/>
  <c r="Z1321" i="1"/>
  <c r="AA1320" i="1"/>
  <c r="Z1320" i="1"/>
  <c r="AA1319" i="1"/>
  <c r="Z1319" i="1"/>
  <c r="AB1319" i="1" s="1"/>
  <c r="AA1318" i="1"/>
  <c r="Z1318" i="1"/>
  <c r="AA1317" i="1"/>
  <c r="Z1317" i="1"/>
  <c r="AA1316" i="1"/>
  <c r="Z1316" i="1"/>
  <c r="AA1315" i="1"/>
  <c r="Z1315" i="1"/>
  <c r="AA1314" i="1"/>
  <c r="Z1314" i="1"/>
  <c r="AB1314" i="1" s="1"/>
  <c r="AA1313" i="1"/>
  <c r="Z1313" i="1"/>
  <c r="AB1313" i="1" s="1"/>
  <c r="AA1312" i="1"/>
  <c r="Z1312" i="1"/>
  <c r="AA1311" i="1"/>
  <c r="Z1311" i="1"/>
  <c r="AB1311" i="1" s="1"/>
  <c r="AA1310" i="1"/>
  <c r="Z1310" i="1"/>
  <c r="AA1309" i="1"/>
  <c r="Z1309" i="1"/>
  <c r="AA1308" i="1"/>
  <c r="Z1308" i="1"/>
  <c r="AA1307" i="1"/>
  <c r="Z1307" i="1"/>
  <c r="AB1307" i="1" s="1"/>
  <c r="AA1306" i="1"/>
  <c r="Z1306" i="1"/>
  <c r="AB1306" i="1" s="1"/>
  <c r="AA1305" i="1"/>
  <c r="Z1305" i="1"/>
  <c r="AA1304" i="1"/>
  <c r="Z1304" i="1"/>
  <c r="AB1304" i="1" s="1"/>
  <c r="AA1303" i="1"/>
  <c r="Z1303" i="1"/>
  <c r="AB1303" i="1" s="1"/>
  <c r="AA1302" i="1"/>
  <c r="Z1302" i="1"/>
  <c r="AA1301" i="1"/>
  <c r="Z1301" i="1"/>
  <c r="AA1300" i="1"/>
  <c r="Z1300" i="1"/>
  <c r="AB1300" i="1" s="1"/>
  <c r="AA1299" i="1"/>
  <c r="Z1299" i="1"/>
  <c r="AA1298" i="1"/>
  <c r="Z1298" i="1"/>
  <c r="AB1298" i="1" s="1"/>
  <c r="AA1297" i="1"/>
  <c r="Z1297" i="1"/>
  <c r="AA1296" i="1"/>
  <c r="Z1296" i="1"/>
  <c r="AA1295" i="1"/>
  <c r="Z1295" i="1"/>
  <c r="AA1294" i="1"/>
  <c r="Z1294" i="1"/>
  <c r="AA1293" i="1"/>
  <c r="Z1293" i="1"/>
  <c r="AA1292" i="1"/>
  <c r="Z1292" i="1"/>
  <c r="AA1291" i="1"/>
  <c r="Z1291" i="1"/>
  <c r="AA1290" i="1"/>
  <c r="Z1290" i="1"/>
  <c r="AA1289" i="1"/>
  <c r="Z1289" i="1"/>
  <c r="AB1289" i="1" s="1"/>
  <c r="AA1288" i="1"/>
  <c r="Z1288" i="1"/>
  <c r="AA1287" i="1"/>
  <c r="Z1287" i="1"/>
  <c r="AA1286" i="1"/>
  <c r="Z1286" i="1"/>
  <c r="AA1285" i="1"/>
  <c r="Z1285" i="1"/>
  <c r="AA1284" i="1"/>
  <c r="Z1284" i="1"/>
  <c r="AA1283" i="1"/>
  <c r="Z1283" i="1"/>
  <c r="AA1282" i="1"/>
  <c r="Z1282" i="1"/>
  <c r="AA1281" i="1"/>
  <c r="Z1281" i="1"/>
  <c r="AA1280" i="1"/>
  <c r="Z1280" i="1"/>
  <c r="AA1279" i="1"/>
  <c r="Z1279" i="1"/>
  <c r="AB1279" i="1" s="1"/>
  <c r="AA1278" i="1"/>
  <c r="Z1278" i="1"/>
  <c r="AA1277" i="1"/>
  <c r="Z1277" i="1"/>
  <c r="AA1276" i="1"/>
  <c r="Z1276" i="1"/>
  <c r="AA1275" i="1"/>
  <c r="Z1275" i="1"/>
  <c r="AA1274" i="1"/>
  <c r="Z1274" i="1"/>
  <c r="AA1273" i="1"/>
  <c r="Z1273" i="1"/>
  <c r="AA1272" i="1"/>
  <c r="Z1272" i="1"/>
  <c r="AA1271" i="1"/>
  <c r="Z1271" i="1"/>
  <c r="AB1271" i="1" s="1"/>
  <c r="AA1270" i="1"/>
  <c r="Z1270" i="1"/>
  <c r="AA1269" i="1"/>
  <c r="Z1269" i="1"/>
  <c r="AA1268" i="1"/>
  <c r="Z1268" i="1"/>
  <c r="AB1268" i="1" s="1"/>
  <c r="AA1267" i="1"/>
  <c r="Z1267" i="1"/>
  <c r="AA1266" i="1"/>
  <c r="Z1266" i="1"/>
  <c r="AB1266" i="1" s="1"/>
  <c r="AA1265" i="1"/>
  <c r="Z1265" i="1"/>
  <c r="AA1264" i="1"/>
  <c r="Z1264" i="1"/>
  <c r="AB1264" i="1" s="1"/>
  <c r="AA1263" i="1"/>
  <c r="Z1263" i="1"/>
  <c r="AB1263" i="1" s="1"/>
  <c r="AA1262" i="1"/>
  <c r="Z1262" i="1"/>
  <c r="AA1261" i="1"/>
  <c r="Z1261" i="1"/>
  <c r="AB1261" i="1" s="1"/>
  <c r="AA1260" i="1"/>
  <c r="Z1260" i="1"/>
  <c r="AB1260" i="1" s="1"/>
  <c r="AA1259" i="1"/>
  <c r="Z1259" i="1"/>
  <c r="AA1258" i="1"/>
  <c r="Z1258" i="1"/>
  <c r="AB1258" i="1" s="1"/>
  <c r="AA1257" i="1"/>
  <c r="Z1257" i="1"/>
  <c r="AB1257" i="1" s="1"/>
  <c r="AA1256" i="1"/>
  <c r="Z1256" i="1"/>
  <c r="AA1255" i="1"/>
  <c r="Z1255" i="1"/>
  <c r="AA1254" i="1"/>
  <c r="Z1254" i="1"/>
  <c r="AB1254" i="1" s="1"/>
  <c r="AA1253" i="1"/>
  <c r="Z1253" i="1"/>
  <c r="AA1252" i="1"/>
  <c r="Z1252" i="1"/>
  <c r="AB1252" i="1" s="1"/>
  <c r="AA1251" i="1"/>
  <c r="Z1251" i="1"/>
  <c r="AB1251" i="1" s="1"/>
  <c r="AA1250" i="1"/>
  <c r="Z1250" i="1"/>
  <c r="AB1250" i="1" s="1"/>
  <c r="AA1249" i="1"/>
  <c r="Z1249" i="1"/>
  <c r="AA1248" i="1"/>
  <c r="Z1248" i="1"/>
  <c r="AB1248" i="1" s="1"/>
  <c r="AA1247" i="1"/>
  <c r="Z1247" i="1"/>
  <c r="AB1247" i="1" s="1"/>
  <c r="AA1246" i="1"/>
  <c r="Z1246" i="1"/>
  <c r="AA1245" i="1"/>
  <c r="Z1245" i="1"/>
  <c r="AB1245" i="1" s="1"/>
  <c r="AA1244" i="1"/>
  <c r="Z1244" i="1"/>
  <c r="AB1244" i="1" s="1"/>
  <c r="AA1243" i="1"/>
  <c r="Z1243" i="1"/>
  <c r="AB1243" i="1" s="1"/>
  <c r="AA1242" i="1"/>
  <c r="Z1242" i="1"/>
  <c r="AA1241" i="1"/>
  <c r="Z1241" i="1"/>
  <c r="AB1241" i="1" s="1"/>
  <c r="AA1240" i="1"/>
  <c r="Z1240" i="1"/>
  <c r="AB1240" i="1" s="1"/>
  <c r="AA1239" i="1"/>
  <c r="Z1239" i="1"/>
  <c r="AA1238" i="1"/>
  <c r="Z1238" i="1"/>
  <c r="AB1238" i="1" s="1"/>
  <c r="AA1237" i="1"/>
  <c r="Z1237" i="1"/>
  <c r="AB1237" i="1" s="1"/>
  <c r="AA1236" i="1"/>
  <c r="Z1236" i="1"/>
  <c r="AA1235" i="1"/>
  <c r="Z1235" i="1"/>
  <c r="AB1235" i="1" s="1"/>
  <c r="AA1234" i="1"/>
  <c r="Z1234" i="1"/>
  <c r="AB1234" i="1" s="1"/>
  <c r="AA1233" i="1"/>
  <c r="Z1233" i="1"/>
  <c r="AA1232" i="1"/>
  <c r="Z1232" i="1"/>
  <c r="AA1231" i="1"/>
  <c r="Z1231" i="1"/>
  <c r="AA1230" i="1"/>
  <c r="Z1230" i="1"/>
  <c r="AB1230" i="1" s="1"/>
  <c r="AA1229" i="1"/>
  <c r="Z1229" i="1"/>
  <c r="AA1228" i="1"/>
  <c r="Z1228" i="1"/>
  <c r="AB1228" i="1" s="1"/>
  <c r="AA1227" i="1"/>
  <c r="Z1227" i="1"/>
  <c r="AA1226" i="1"/>
  <c r="Z1226" i="1"/>
  <c r="AA1225" i="1"/>
  <c r="Z1225" i="1"/>
  <c r="AA1224" i="1"/>
  <c r="Z1224" i="1"/>
  <c r="AA1223" i="1"/>
  <c r="Z1223" i="1"/>
  <c r="AB1223" i="1" s="1"/>
  <c r="AA1222" i="1"/>
  <c r="Z1222" i="1"/>
  <c r="AA1221" i="1"/>
  <c r="Z1221" i="1"/>
  <c r="AA1220" i="1"/>
  <c r="Z1220" i="1"/>
  <c r="AA1219" i="1"/>
  <c r="Z1219" i="1"/>
  <c r="AA1218" i="1"/>
  <c r="Z1218" i="1"/>
  <c r="AA1217" i="1"/>
  <c r="Z1217" i="1"/>
  <c r="AA1216" i="1"/>
  <c r="Z1216" i="1"/>
  <c r="AB1216" i="1" s="1"/>
  <c r="AA1215" i="1"/>
  <c r="Z1215" i="1"/>
  <c r="AB1215" i="1" s="1"/>
  <c r="AA1214" i="1"/>
  <c r="Z1214" i="1"/>
  <c r="AA1213" i="1"/>
  <c r="Z1213" i="1"/>
  <c r="AA1212" i="1"/>
  <c r="Z1212" i="1"/>
  <c r="AB1212" i="1" s="1"/>
  <c r="AA1211" i="1"/>
  <c r="Z1211" i="1"/>
  <c r="AA1210" i="1"/>
  <c r="Z1210" i="1"/>
  <c r="AA1209" i="1"/>
  <c r="Z1209" i="1"/>
  <c r="AB1209" i="1" s="1"/>
  <c r="AA1208" i="1"/>
  <c r="Z1208" i="1"/>
  <c r="AA1207" i="1"/>
  <c r="Z1207" i="1"/>
  <c r="AA1206" i="1"/>
  <c r="Z1206" i="1"/>
  <c r="AA1205" i="1"/>
  <c r="Z1205" i="1"/>
  <c r="AB1205" i="1" s="1"/>
  <c r="AA1204" i="1"/>
  <c r="Z1204" i="1"/>
  <c r="AA1203" i="1"/>
  <c r="Z1203" i="1"/>
  <c r="AA1202" i="1"/>
  <c r="Z1202" i="1"/>
  <c r="AB1202" i="1" s="1"/>
  <c r="AA1201" i="1"/>
  <c r="Z1201" i="1"/>
  <c r="AA1200" i="1"/>
  <c r="Z1200" i="1"/>
  <c r="AA1199" i="1"/>
  <c r="Z1199" i="1"/>
  <c r="AA1198" i="1"/>
  <c r="Z1198" i="1"/>
  <c r="AB1198" i="1" s="1"/>
  <c r="AA1197" i="1"/>
  <c r="Z1197" i="1"/>
  <c r="AA1196" i="1"/>
  <c r="Z1196" i="1"/>
  <c r="AB1196" i="1" s="1"/>
  <c r="AA1195" i="1"/>
  <c r="Z1195" i="1"/>
  <c r="AA1194" i="1"/>
  <c r="Z1194" i="1"/>
  <c r="AA1193" i="1"/>
  <c r="Z1193" i="1"/>
  <c r="AA1192" i="1"/>
  <c r="Z1192" i="1"/>
  <c r="AB1192" i="1" s="1"/>
  <c r="AA1191" i="1"/>
  <c r="Z1191" i="1"/>
  <c r="AA1190" i="1"/>
  <c r="Z1190" i="1"/>
  <c r="AA1189" i="1"/>
  <c r="Z1189" i="1"/>
  <c r="AA1188" i="1"/>
  <c r="Z1188" i="1"/>
  <c r="AB1188" i="1" s="1"/>
  <c r="AA1187" i="1"/>
  <c r="Z1187" i="1"/>
  <c r="AA1186" i="1"/>
  <c r="Z1186" i="1"/>
  <c r="AA1185" i="1"/>
  <c r="Z1185" i="1"/>
  <c r="AB1185" i="1" s="1"/>
  <c r="AA1184" i="1"/>
  <c r="Z1184" i="1"/>
  <c r="AB1184" i="1" s="1"/>
  <c r="AA1183" i="1"/>
  <c r="Z1183" i="1"/>
  <c r="AB1183" i="1" s="1"/>
  <c r="AA1182" i="1"/>
  <c r="Z1182" i="1"/>
  <c r="AA1181" i="1"/>
  <c r="Z1181" i="1"/>
  <c r="AA1180" i="1"/>
  <c r="Z1180" i="1"/>
  <c r="AB1180" i="1" s="1"/>
  <c r="AA1179" i="1"/>
  <c r="Z1179" i="1"/>
  <c r="AA1178" i="1"/>
  <c r="Z1178" i="1"/>
  <c r="AA1177" i="1"/>
  <c r="Z1177" i="1"/>
  <c r="AB1177" i="1" s="1"/>
  <c r="AA1176" i="1"/>
  <c r="Z1176" i="1"/>
  <c r="AA1175" i="1"/>
  <c r="Z1175" i="1"/>
  <c r="AA1174" i="1"/>
  <c r="Z1174" i="1"/>
  <c r="AB1174" i="1" s="1"/>
  <c r="AA1173" i="1"/>
  <c r="Z1173" i="1"/>
  <c r="AA1172" i="1"/>
  <c r="Z1172" i="1"/>
  <c r="AA1171" i="1"/>
  <c r="Z1171" i="1"/>
  <c r="AA1170" i="1"/>
  <c r="Z1170" i="1"/>
  <c r="AB1170" i="1" s="1"/>
  <c r="AA1169" i="1"/>
  <c r="Z1169" i="1"/>
  <c r="AA1168" i="1"/>
  <c r="Z1168" i="1"/>
  <c r="AB1168" i="1" s="1"/>
  <c r="AA1167" i="1"/>
  <c r="Z1167" i="1"/>
  <c r="AB1167" i="1" s="1"/>
  <c r="AA1166" i="1"/>
  <c r="Z1166" i="1"/>
  <c r="AB1166" i="1" s="1"/>
  <c r="AA1165" i="1"/>
  <c r="Z1165" i="1"/>
  <c r="AA1164" i="1"/>
  <c r="Z1164" i="1"/>
  <c r="AB1164" i="1" s="1"/>
  <c r="AA1163" i="1"/>
  <c r="Z1163" i="1"/>
  <c r="AB1163" i="1" s="1"/>
  <c r="AA1162" i="1"/>
  <c r="Z1162" i="1"/>
  <c r="AA1161" i="1"/>
  <c r="Z1161" i="1"/>
  <c r="AB1161" i="1" s="1"/>
  <c r="AA1160" i="1"/>
  <c r="Z1160" i="1"/>
  <c r="AB1160" i="1" s="1"/>
  <c r="AA1159" i="1"/>
  <c r="Z1159" i="1"/>
  <c r="AB1159" i="1" s="1"/>
  <c r="AA1158" i="1"/>
  <c r="Z1158" i="1"/>
  <c r="AB1158" i="1" s="1"/>
  <c r="AA1157" i="1"/>
  <c r="Z1157" i="1"/>
  <c r="AA1156" i="1"/>
  <c r="Z1156" i="1"/>
  <c r="AA1155" i="1"/>
  <c r="Z1155" i="1"/>
  <c r="AA1154" i="1"/>
  <c r="Z1154" i="1"/>
  <c r="AA1153" i="1"/>
  <c r="Z1153" i="1"/>
  <c r="AB1153" i="1" s="1"/>
  <c r="AA1152" i="1"/>
  <c r="Z1152" i="1"/>
  <c r="AB1152" i="1" s="1"/>
  <c r="AA1151" i="1"/>
  <c r="Z1151" i="1"/>
  <c r="AB1151" i="1" s="1"/>
  <c r="AA1150" i="1"/>
  <c r="Z1150" i="1"/>
  <c r="AA1149" i="1"/>
  <c r="Z1149" i="1"/>
  <c r="AB1149" i="1" s="1"/>
  <c r="AA1148" i="1"/>
  <c r="Z1148" i="1"/>
  <c r="AA1147" i="1"/>
  <c r="Z1147" i="1"/>
  <c r="AA1146" i="1"/>
  <c r="Z1146" i="1"/>
  <c r="AB1146" i="1" s="1"/>
  <c r="AA1145" i="1"/>
  <c r="Z1145" i="1"/>
  <c r="AA1144" i="1"/>
  <c r="Z1144" i="1"/>
  <c r="AA1143" i="1"/>
  <c r="Z1143" i="1"/>
  <c r="AA1142" i="1"/>
  <c r="Z1142" i="1"/>
  <c r="AB1142" i="1" s="1"/>
  <c r="AA1141" i="1"/>
  <c r="Z1141" i="1"/>
  <c r="AA1140" i="1"/>
  <c r="Z1140" i="1"/>
  <c r="AA1139" i="1"/>
  <c r="Z1139" i="1"/>
  <c r="AA1138" i="1"/>
  <c r="Z1138" i="1"/>
  <c r="AA1137" i="1"/>
  <c r="Z1137" i="1"/>
  <c r="AA1136" i="1"/>
  <c r="Z1136" i="1"/>
  <c r="AB1136" i="1" s="1"/>
  <c r="AA1135" i="1"/>
  <c r="Z1135" i="1"/>
  <c r="AB1135" i="1" s="1"/>
  <c r="AA1134" i="1"/>
  <c r="Z1134" i="1"/>
  <c r="AA1133" i="1"/>
  <c r="Z1133" i="1"/>
  <c r="AA1132" i="1"/>
  <c r="Z1132" i="1"/>
  <c r="AB1132" i="1" s="1"/>
  <c r="AA1131" i="1"/>
  <c r="Z1131" i="1"/>
  <c r="AA1130" i="1"/>
  <c r="Z1130" i="1"/>
  <c r="AA1129" i="1"/>
  <c r="Z1129" i="1"/>
  <c r="AA1128" i="1"/>
  <c r="Z1128" i="1"/>
  <c r="AA1127" i="1"/>
  <c r="Z1127" i="1"/>
  <c r="AB1127" i="1" s="1"/>
  <c r="AA1126" i="1"/>
  <c r="Z1126" i="1"/>
  <c r="AA1125" i="1"/>
  <c r="Z1125" i="1"/>
  <c r="AA1124" i="1"/>
  <c r="Z1124" i="1"/>
  <c r="AA1123" i="1"/>
  <c r="Z1123" i="1"/>
  <c r="AB1123" i="1" s="1"/>
  <c r="AA1122" i="1"/>
  <c r="Z1122" i="1"/>
  <c r="AA1121" i="1"/>
  <c r="Z1121" i="1"/>
  <c r="AA1120" i="1"/>
  <c r="Z1120" i="1"/>
  <c r="AA1119" i="1"/>
  <c r="Z1119" i="1"/>
  <c r="AB1119" i="1" s="1"/>
  <c r="AA1118" i="1"/>
  <c r="Z1118" i="1"/>
  <c r="AA1117" i="1"/>
  <c r="Z1117" i="1"/>
  <c r="AA1116" i="1"/>
  <c r="Z1116" i="1"/>
  <c r="AA1115" i="1"/>
  <c r="Z1115" i="1"/>
  <c r="AB1115" i="1" s="1"/>
  <c r="AA1114" i="1"/>
  <c r="Z1114" i="1"/>
  <c r="AA1113" i="1"/>
  <c r="Z1113" i="1"/>
  <c r="AA1112" i="1"/>
  <c r="Z1112" i="1"/>
  <c r="AB1112" i="1" s="1"/>
  <c r="AA1111" i="1"/>
  <c r="Z1111" i="1"/>
  <c r="AB1111" i="1" s="1"/>
  <c r="AA1110" i="1"/>
  <c r="Z1110" i="1"/>
  <c r="AB1110" i="1" s="1"/>
  <c r="AA1109" i="1"/>
  <c r="Z1109" i="1"/>
  <c r="AA1108" i="1"/>
  <c r="Z1108" i="1"/>
  <c r="AB1108" i="1" s="1"/>
  <c r="AA1107" i="1"/>
  <c r="Z1107" i="1"/>
  <c r="AA1106" i="1"/>
  <c r="Z1106" i="1"/>
  <c r="AB1106" i="1" s="1"/>
  <c r="AA1105" i="1"/>
  <c r="Z1105" i="1"/>
  <c r="AB1105" i="1" s="1"/>
  <c r="AA1104" i="1"/>
  <c r="Z1104" i="1"/>
  <c r="AB1104" i="1" s="1"/>
  <c r="AA1103" i="1"/>
  <c r="Z1103" i="1"/>
  <c r="AA1102" i="1"/>
  <c r="Z1102" i="1"/>
  <c r="AA1101" i="1"/>
  <c r="Z1101" i="1"/>
  <c r="AA1100" i="1"/>
  <c r="Z1100" i="1"/>
  <c r="AB1100" i="1" s="1"/>
  <c r="AA1099" i="1"/>
  <c r="Z1099" i="1"/>
  <c r="AB1099" i="1" s="1"/>
  <c r="AA1098" i="1"/>
  <c r="Z1098" i="1"/>
  <c r="AA1097" i="1"/>
  <c r="Z1097" i="1"/>
  <c r="AA1096" i="1"/>
  <c r="Z1096" i="1"/>
  <c r="AA1095" i="1"/>
  <c r="Z1095" i="1"/>
  <c r="AB1095" i="1" s="1"/>
  <c r="AA1094" i="1"/>
  <c r="Z1094" i="1"/>
  <c r="AA1093" i="1"/>
  <c r="Z1093" i="1"/>
  <c r="AA1092" i="1"/>
  <c r="Z1092" i="1"/>
  <c r="AA1091" i="1"/>
  <c r="Z1091" i="1"/>
  <c r="AA1090" i="1"/>
  <c r="Z1090" i="1"/>
  <c r="AB1090" i="1" s="1"/>
  <c r="AA1089" i="1"/>
  <c r="Z1089" i="1"/>
  <c r="AA1088" i="1"/>
  <c r="Z1088" i="1"/>
  <c r="AB1088" i="1" s="1"/>
  <c r="AA1087" i="1"/>
  <c r="Z1087" i="1"/>
  <c r="AA1086" i="1"/>
  <c r="Z1086" i="1"/>
  <c r="AB1086" i="1" s="1"/>
  <c r="AA1085" i="1"/>
  <c r="Z1085" i="1"/>
  <c r="AA1084" i="1"/>
  <c r="Z1084" i="1"/>
  <c r="AA1083" i="1"/>
  <c r="Z1083" i="1"/>
  <c r="AA1082" i="1"/>
  <c r="Z1082" i="1"/>
  <c r="AA1081" i="1"/>
  <c r="Z1081" i="1"/>
  <c r="AB1081" i="1" s="1"/>
  <c r="AA1080" i="1"/>
  <c r="Z1080" i="1"/>
  <c r="AA1079" i="1"/>
  <c r="Z1079" i="1"/>
  <c r="AB1079" i="1" s="1"/>
  <c r="AA1078" i="1"/>
  <c r="Z1078" i="1"/>
  <c r="AB1078" i="1" s="1"/>
  <c r="AA1077" i="1"/>
  <c r="Z1077" i="1"/>
  <c r="AB1077" i="1" s="1"/>
  <c r="AA1076" i="1"/>
  <c r="Z1076" i="1"/>
  <c r="AA1075" i="1"/>
  <c r="Z1075" i="1"/>
  <c r="AA1074" i="1"/>
  <c r="Z1074" i="1"/>
  <c r="AB1074" i="1" s="1"/>
  <c r="AA1073" i="1"/>
  <c r="Z1073" i="1"/>
  <c r="AA1072" i="1"/>
  <c r="Z1072" i="1"/>
  <c r="AA1071" i="1"/>
  <c r="Z1071" i="1"/>
  <c r="AB1071" i="1" s="1"/>
  <c r="AA1070" i="1"/>
  <c r="Z1070" i="1"/>
  <c r="AA1069" i="1"/>
  <c r="Z1069" i="1"/>
  <c r="AA1068" i="1"/>
  <c r="Z1068" i="1"/>
  <c r="AA1067" i="1"/>
  <c r="Z1067" i="1"/>
  <c r="AB1067" i="1" s="1"/>
  <c r="AA1066" i="1"/>
  <c r="Z1066" i="1"/>
  <c r="AA1065" i="1"/>
  <c r="Z1065" i="1"/>
  <c r="AA1064" i="1"/>
  <c r="Z1064" i="1"/>
  <c r="AA1063" i="1"/>
  <c r="Z1063" i="1"/>
  <c r="AA1062" i="1"/>
  <c r="Z1062" i="1"/>
  <c r="AB1062" i="1" s="1"/>
  <c r="AA1061" i="1"/>
  <c r="Z1061" i="1"/>
  <c r="AA1060" i="1"/>
  <c r="Z1060" i="1"/>
  <c r="AA1059" i="1"/>
  <c r="Z1059" i="1"/>
  <c r="AA1058" i="1"/>
  <c r="Z1058" i="1"/>
  <c r="AB1058" i="1" s="1"/>
  <c r="AA1057" i="1"/>
  <c r="Z1057" i="1"/>
  <c r="AA1056" i="1"/>
  <c r="Z1056" i="1"/>
  <c r="AA1055" i="1"/>
  <c r="Z1055" i="1"/>
  <c r="AB1055" i="1" s="1"/>
  <c r="AA1054" i="1"/>
  <c r="Z1054" i="1"/>
  <c r="AB1054" i="1" s="1"/>
  <c r="AA1053" i="1"/>
  <c r="Z1053" i="1"/>
  <c r="AA1052" i="1"/>
  <c r="Z1052" i="1"/>
  <c r="AA1051" i="1"/>
  <c r="Z1051" i="1"/>
  <c r="AB1051" i="1" s="1"/>
  <c r="AA1050" i="1"/>
  <c r="Z1050" i="1"/>
  <c r="AB1050" i="1" s="1"/>
  <c r="AA1049" i="1"/>
  <c r="Z1049" i="1"/>
  <c r="AA1048" i="1"/>
  <c r="Z1048" i="1"/>
  <c r="AA1047" i="1"/>
  <c r="Z1047" i="1"/>
  <c r="AB1047" i="1" s="1"/>
  <c r="AA1046" i="1"/>
  <c r="Z1046" i="1"/>
  <c r="AA1045" i="1"/>
  <c r="Z1045" i="1"/>
  <c r="AB1045" i="1" s="1"/>
  <c r="AA1044" i="1"/>
  <c r="Z1044" i="1"/>
  <c r="AB1044" i="1" s="1"/>
  <c r="AA1043" i="1"/>
  <c r="Z1043" i="1"/>
  <c r="AA1042" i="1"/>
  <c r="Z1042" i="1"/>
  <c r="AB1042" i="1" s="1"/>
  <c r="AA1041" i="1"/>
  <c r="Z1041" i="1"/>
  <c r="AA1040" i="1"/>
  <c r="Z1040" i="1"/>
  <c r="AB1040" i="1" s="1"/>
  <c r="AA1039" i="1"/>
  <c r="Z1039" i="1"/>
  <c r="AA1038" i="1"/>
  <c r="Z1038" i="1"/>
  <c r="AB1038" i="1" s="1"/>
  <c r="AA1037" i="1"/>
  <c r="Z1037" i="1"/>
  <c r="AA1036" i="1"/>
  <c r="Z1036" i="1"/>
  <c r="AA1035" i="1"/>
  <c r="Z1035" i="1"/>
  <c r="AB1035" i="1" s="1"/>
  <c r="AA1034" i="1"/>
  <c r="Z1034" i="1"/>
  <c r="AA1033" i="1"/>
  <c r="Z1033" i="1"/>
  <c r="AA1032" i="1"/>
  <c r="Z1032" i="1"/>
  <c r="AA1031" i="1"/>
  <c r="Z1031" i="1"/>
  <c r="AA1030" i="1"/>
  <c r="Z1030" i="1"/>
  <c r="AA1029" i="1"/>
  <c r="Z1029" i="1"/>
  <c r="AA1028" i="1"/>
  <c r="Z1028" i="1"/>
  <c r="AA1027" i="1"/>
  <c r="Z1027" i="1"/>
  <c r="AA1026" i="1"/>
  <c r="Z1026" i="1"/>
  <c r="AA1025" i="1"/>
  <c r="Z1025" i="1"/>
  <c r="AB1025" i="1" s="1"/>
  <c r="AA1024" i="1"/>
  <c r="Z1024" i="1"/>
  <c r="AB1024" i="1" s="1"/>
  <c r="AA1023" i="1"/>
  <c r="Z1023" i="1"/>
  <c r="AB1023" i="1" s="1"/>
  <c r="AA1022" i="1"/>
  <c r="Z1022" i="1"/>
  <c r="AB1022" i="1" s="1"/>
  <c r="AA1021" i="1"/>
  <c r="Z1021" i="1"/>
  <c r="AB1021" i="1" s="1"/>
  <c r="AA1020" i="1"/>
  <c r="Z1020" i="1"/>
  <c r="AB1020" i="1" s="1"/>
  <c r="AA1019" i="1"/>
  <c r="Z1019" i="1"/>
  <c r="AA1018" i="1"/>
  <c r="Z1018" i="1"/>
  <c r="AA1017" i="1"/>
  <c r="Z1017" i="1"/>
  <c r="AA1016" i="1"/>
  <c r="Z1016" i="1"/>
  <c r="AA1015" i="1"/>
  <c r="Z1015" i="1"/>
  <c r="AA1014" i="1"/>
  <c r="Z1014" i="1"/>
  <c r="AB1014" i="1" s="1"/>
  <c r="AA1013" i="1"/>
  <c r="Z1013" i="1"/>
  <c r="AB1013" i="1" s="1"/>
  <c r="AA1012" i="1"/>
  <c r="Z1012" i="1"/>
  <c r="AA1011" i="1"/>
  <c r="Z1011" i="1"/>
  <c r="AA1010" i="1"/>
  <c r="Z1010" i="1"/>
  <c r="AB1010" i="1" s="1"/>
  <c r="AA1009" i="1"/>
  <c r="Z1009" i="1"/>
  <c r="AA1008" i="1"/>
  <c r="Z1008" i="1"/>
  <c r="AA1007" i="1"/>
  <c r="Z1007" i="1"/>
  <c r="AB1007" i="1" s="1"/>
  <c r="AA1006" i="1"/>
  <c r="Z1006" i="1"/>
  <c r="AA1005" i="1"/>
  <c r="Z1005" i="1"/>
  <c r="AA1004" i="1"/>
  <c r="Z1004" i="1"/>
  <c r="AA1003" i="1"/>
  <c r="Z1003" i="1"/>
  <c r="AB1003" i="1" s="1"/>
  <c r="AA1002" i="1"/>
  <c r="Z1002" i="1"/>
  <c r="AA1001" i="1"/>
  <c r="Z1001" i="1"/>
  <c r="AA1000" i="1"/>
  <c r="Z1000" i="1"/>
  <c r="AA999" i="1"/>
  <c r="Z999" i="1"/>
  <c r="AA998" i="1"/>
  <c r="Z998" i="1"/>
  <c r="AB998" i="1" s="1"/>
  <c r="AA997" i="1"/>
  <c r="Z997" i="1"/>
  <c r="AA996" i="1"/>
  <c r="Z996" i="1"/>
  <c r="AB996" i="1" s="1"/>
  <c r="AA995" i="1"/>
  <c r="Z995" i="1"/>
  <c r="AB995" i="1" s="1"/>
  <c r="AA994" i="1"/>
  <c r="Z994" i="1"/>
  <c r="AA993" i="1"/>
  <c r="Z993" i="1"/>
  <c r="AA992" i="1"/>
  <c r="Z992" i="1"/>
  <c r="AA991" i="1"/>
  <c r="Z991" i="1"/>
  <c r="AB991" i="1" s="1"/>
  <c r="AA990" i="1"/>
  <c r="Z990" i="1"/>
  <c r="AA989" i="1"/>
  <c r="Z989" i="1"/>
  <c r="AA988" i="1"/>
  <c r="Z988" i="1"/>
  <c r="AA987" i="1"/>
  <c r="Z987" i="1"/>
  <c r="AA986" i="1"/>
  <c r="Z986" i="1"/>
  <c r="AB986" i="1" s="1"/>
  <c r="AA985" i="1"/>
  <c r="Z985" i="1"/>
  <c r="AA984" i="1"/>
  <c r="Z984" i="1"/>
  <c r="AA983" i="1"/>
  <c r="Z983" i="1"/>
  <c r="AB983" i="1" s="1"/>
  <c r="AA982" i="1"/>
  <c r="Z982" i="1"/>
  <c r="AA981" i="1"/>
  <c r="Z981" i="1"/>
  <c r="AA980" i="1"/>
  <c r="Z980" i="1"/>
  <c r="AA979" i="1"/>
  <c r="Z979" i="1"/>
  <c r="AA978" i="1"/>
  <c r="Z978" i="1"/>
  <c r="AB978" i="1" s="1"/>
  <c r="AA977" i="1"/>
  <c r="Z977" i="1"/>
  <c r="AA976" i="1"/>
  <c r="Z976" i="1"/>
  <c r="AB976" i="1" s="1"/>
  <c r="AA975" i="1"/>
  <c r="Z975" i="1"/>
  <c r="AA974" i="1"/>
  <c r="Z974" i="1"/>
  <c r="AB974" i="1" s="1"/>
  <c r="AA973" i="1"/>
  <c r="Z973" i="1"/>
  <c r="AA972" i="1"/>
  <c r="Z972" i="1"/>
  <c r="AB972" i="1" s="1"/>
  <c r="AA971" i="1"/>
  <c r="Z971" i="1"/>
  <c r="AB971" i="1" s="1"/>
  <c r="AA970" i="1"/>
  <c r="Z970" i="1"/>
  <c r="AA969" i="1"/>
  <c r="Z969" i="1"/>
  <c r="AB969" i="1" s="1"/>
  <c r="AA968" i="1"/>
  <c r="Z968" i="1"/>
  <c r="AB968" i="1" s="1"/>
  <c r="AA967" i="1"/>
  <c r="Z967" i="1"/>
  <c r="AB967" i="1" s="1"/>
  <c r="AA966" i="1"/>
  <c r="Z966" i="1"/>
  <c r="AB966" i="1" s="1"/>
  <c r="AA965" i="1"/>
  <c r="Z965" i="1"/>
  <c r="AA964" i="1"/>
  <c r="Z964" i="1"/>
  <c r="AA963" i="1"/>
  <c r="Z963" i="1"/>
  <c r="AA962" i="1"/>
  <c r="Z962" i="1"/>
  <c r="AA961" i="1"/>
  <c r="Z961" i="1"/>
  <c r="AB961" i="1" s="1"/>
  <c r="AA960" i="1"/>
  <c r="Z960" i="1"/>
  <c r="AA959" i="1"/>
  <c r="Z959" i="1"/>
  <c r="AA958" i="1"/>
  <c r="Z958" i="1"/>
  <c r="AA957" i="1"/>
  <c r="Z957" i="1"/>
  <c r="AA956" i="1"/>
  <c r="Z956" i="1"/>
  <c r="AA955" i="1"/>
  <c r="Z955" i="1"/>
  <c r="AB955" i="1" s="1"/>
  <c r="AA954" i="1"/>
  <c r="Z954" i="1"/>
  <c r="AB954" i="1" s="1"/>
  <c r="AA953" i="1"/>
  <c r="Z953" i="1"/>
  <c r="AA952" i="1"/>
  <c r="Z952" i="1"/>
  <c r="AB952" i="1" s="1"/>
  <c r="AA951" i="1"/>
  <c r="Z951" i="1"/>
  <c r="AA950" i="1"/>
  <c r="Z950" i="1"/>
  <c r="AB950" i="1" s="1"/>
  <c r="AA949" i="1"/>
  <c r="Z949" i="1"/>
  <c r="AA948" i="1"/>
  <c r="Z948" i="1"/>
  <c r="AB948" i="1" s="1"/>
  <c r="AA947" i="1"/>
  <c r="Z947" i="1"/>
  <c r="AB947" i="1" s="1"/>
  <c r="AA946" i="1"/>
  <c r="Z946" i="1"/>
  <c r="AB946" i="1" s="1"/>
  <c r="AA945" i="1"/>
  <c r="Z945" i="1"/>
  <c r="AA944" i="1"/>
  <c r="Z944" i="1"/>
  <c r="AA943" i="1"/>
  <c r="Z943" i="1"/>
  <c r="AB943" i="1" s="1"/>
  <c r="AA942" i="1"/>
  <c r="Z942" i="1"/>
  <c r="AA941" i="1"/>
  <c r="Z941" i="1"/>
  <c r="AB941" i="1" s="1"/>
  <c r="AA940" i="1"/>
  <c r="Z940" i="1"/>
  <c r="AB940" i="1" s="1"/>
  <c r="AA939" i="1"/>
  <c r="Z939" i="1"/>
  <c r="AA938" i="1"/>
  <c r="Z938" i="1"/>
  <c r="AA937" i="1"/>
  <c r="Z937" i="1"/>
  <c r="AA936" i="1"/>
  <c r="Z936" i="1"/>
  <c r="AA935" i="1"/>
  <c r="Z935" i="1"/>
  <c r="AA934" i="1"/>
  <c r="Z934" i="1"/>
  <c r="AA933" i="1"/>
  <c r="Z933" i="1"/>
  <c r="AB933" i="1" s="1"/>
  <c r="AA932" i="1"/>
  <c r="Z932" i="1"/>
  <c r="AA931" i="1"/>
  <c r="Z931" i="1"/>
  <c r="AA930" i="1"/>
  <c r="Z930" i="1"/>
  <c r="AA929" i="1"/>
  <c r="Z929" i="1"/>
  <c r="AA928" i="1"/>
  <c r="Z928" i="1"/>
  <c r="AA927" i="1"/>
  <c r="Z927" i="1"/>
  <c r="AA926" i="1"/>
  <c r="Z926" i="1"/>
  <c r="AB926" i="1" s="1"/>
  <c r="AA925" i="1"/>
  <c r="Z925" i="1"/>
  <c r="AA924" i="1"/>
  <c r="Z924" i="1"/>
  <c r="AB924" i="1" s="1"/>
  <c r="AA923" i="1"/>
  <c r="Z923" i="1"/>
  <c r="AA922" i="1"/>
  <c r="Z922" i="1"/>
  <c r="AA921" i="1"/>
  <c r="Z921" i="1"/>
  <c r="AA920" i="1"/>
  <c r="Z920" i="1"/>
  <c r="AA919" i="1"/>
  <c r="Z919" i="1"/>
  <c r="AB919" i="1" s="1"/>
  <c r="AA918" i="1"/>
  <c r="Z918" i="1"/>
  <c r="AB918" i="1" s="1"/>
  <c r="AA917" i="1"/>
  <c r="Z917" i="1"/>
  <c r="AB917" i="1" s="1"/>
  <c r="AA916" i="1"/>
  <c r="Z916" i="1"/>
  <c r="AB916" i="1" s="1"/>
  <c r="AA915" i="1"/>
  <c r="Z915" i="1"/>
  <c r="AB915" i="1" s="1"/>
  <c r="AA914" i="1"/>
  <c r="Z914" i="1"/>
  <c r="AA913" i="1"/>
  <c r="Z913" i="1"/>
  <c r="AB913" i="1" s="1"/>
  <c r="AA912" i="1"/>
  <c r="Z912" i="1"/>
  <c r="AA911" i="1"/>
  <c r="Z911" i="1"/>
  <c r="AA910" i="1"/>
  <c r="Z910" i="1"/>
  <c r="AB910" i="1" s="1"/>
  <c r="AA909" i="1"/>
  <c r="Z909" i="1"/>
  <c r="AB909" i="1" s="1"/>
  <c r="AA908" i="1"/>
  <c r="Z908" i="1"/>
  <c r="AB908" i="1" s="1"/>
  <c r="AA907" i="1"/>
  <c r="Z907" i="1"/>
  <c r="AA906" i="1"/>
  <c r="Z906" i="1"/>
  <c r="AA905" i="1"/>
  <c r="Z905" i="1"/>
  <c r="AA904" i="1"/>
  <c r="Z904" i="1"/>
  <c r="AA903" i="1"/>
  <c r="Z903" i="1"/>
  <c r="AA902" i="1"/>
  <c r="Z902" i="1"/>
  <c r="AA901" i="1"/>
  <c r="Z901" i="1"/>
  <c r="AA900" i="1"/>
  <c r="Z900" i="1"/>
  <c r="AA899" i="1"/>
  <c r="Z899" i="1"/>
  <c r="AA898" i="1"/>
  <c r="Z898" i="1"/>
  <c r="AA897" i="1"/>
  <c r="Z897" i="1"/>
  <c r="AB897" i="1" s="1"/>
  <c r="AA896" i="1"/>
  <c r="Z896" i="1"/>
  <c r="AB896" i="1" s="1"/>
  <c r="AA895" i="1"/>
  <c r="Z895" i="1"/>
  <c r="AB895" i="1" s="1"/>
  <c r="AA894" i="1"/>
  <c r="Z894" i="1"/>
  <c r="AA893" i="1"/>
  <c r="Z893" i="1"/>
  <c r="AA892" i="1"/>
  <c r="Z892" i="1"/>
  <c r="AB892" i="1" s="1"/>
  <c r="AA891" i="1"/>
  <c r="Z891" i="1"/>
  <c r="AA890" i="1"/>
  <c r="Z890" i="1"/>
  <c r="AA889" i="1"/>
  <c r="Z889" i="1"/>
  <c r="AA888" i="1"/>
  <c r="Z888" i="1"/>
  <c r="AA887" i="1"/>
  <c r="Z887" i="1"/>
  <c r="AA886" i="1"/>
  <c r="Z886" i="1"/>
  <c r="AA885" i="1"/>
  <c r="Z885" i="1"/>
  <c r="AA884" i="1"/>
  <c r="Z884" i="1"/>
  <c r="AA883" i="1"/>
  <c r="Z883" i="1"/>
  <c r="AB883" i="1" s="1"/>
  <c r="AA882" i="1"/>
  <c r="Z882" i="1"/>
  <c r="AB882" i="1" s="1"/>
  <c r="AA881" i="1"/>
  <c r="Z881" i="1"/>
  <c r="AB881" i="1" s="1"/>
  <c r="AA880" i="1"/>
  <c r="Z880" i="1"/>
  <c r="AA879" i="1"/>
  <c r="Z879" i="1"/>
  <c r="AA878" i="1"/>
  <c r="Z878" i="1"/>
  <c r="AA877" i="1"/>
  <c r="Z877" i="1"/>
  <c r="AB877" i="1" s="1"/>
  <c r="AA876" i="1"/>
  <c r="Z876" i="1"/>
  <c r="AB876" i="1" s="1"/>
  <c r="AA875" i="1"/>
  <c r="Z875" i="1"/>
  <c r="AA874" i="1"/>
  <c r="Z874" i="1"/>
  <c r="AB874" i="1" s="1"/>
  <c r="AA873" i="1"/>
  <c r="Z873" i="1"/>
  <c r="AB873" i="1" s="1"/>
  <c r="AA872" i="1"/>
  <c r="Z872" i="1"/>
  <c r="AA871" i="1"/>
  <c r="Z871" i="1"/>
  <c r="AA870" i="1"/>
  <c r="Z870" i="1"/>
  <c r="AA869" i="1"/>
  <c r="Z869" i="1"/>
  <c r="AA868" i="1"/>
  <c r="Z868" i="1"/>
  <c r="AB868" i="1" s="1"/>
  <c r="AA867" i="1"/>
  <c r="Z867" i="1"/>
  <c r="AB867" i="1" s="1"/>
  <c r="AA866" i="1"/>
  <c r="Z866" i="1"/>
  <c r="AA865" i="1"/>
  <c r="Z865" i="1"/>
  <c r="AB865" i="1" s="1"/>
  <c r="AA864" i="1"/>
  <c r="Z864" i="1"/>
  <c r="AB864" i="1" s="1"/>
  <c r="AA863" i="1"/>
  <c r="Z863" i="1"/>
  <c r="AB863" i="1" s="1"/>
  <c r="AA862" i="1"/>
  <c r="Z862" i="1"/>
  <c r="AA861" i="1"/>
  <c r="Z861" i="1"/>
  <c r="AA860" i="1"/>
  <c r="Z860" i="1"/>
  <c r="AA859" i="1"/>
  <c r="Z859" i="1"/>
  <c r="AA858" i="1"/>
  <c r="Z858" i="1"/>
  <c r="AA857" i="1"/>
  <c r="Z857" i="1"/>
  <c r="AA856" i="1"/>
  <c r="Z856" i="1"/>
  <c r="AA855" i="1"/>
  <c r="Z855" i="1"/>
  <c r="AA854" i="1"/>
  <c r="Z854" i="1"/>
  <c r="AA853" i="1"/>
  <c r="Z853" i="1"/>
  <c r="AA852" i="1"/>
  <c r="Z852" i="1"/>
  <c r="AB852" i="1" s="1"/>
  <c r="AA851" i="1"/>
  <c r="Z851" i="1"/>
  <c r="AB851" i="1" s="1"/>
  <c r="AA850" i="1"/>
  <c r="Z850" i="1"/>
  <c r="AB850" i="1" s="1"/>
  <c r="AA849" i="1"/>
  <c r="Z849" i="1"/>
  <c r="AA848" i="1"/>
  <c r="Z848" i="1"/>
  <c r="AA847" i="1"/>
  <c r="Z847" i="1"/>
  <c r="AB847" i="1" s="1"/>
  <c r="AA846" i="1"/>
  <c r="Z846" i="1"/>
  <c r="AB846" i="1" s="1"/>
  <c r="AA845" i="1"/>
  <c r="Z845" i="1"/>
  <c r="AB845" i="1" s="1"/>
  <c r="AA844" i="1"/>
  <c r="Z844" i="1"/>
  <c r="AB844" i="1" s="1"/>
  <c r="AA843" i="1"/>
  <c r="Z843" i="1"/>
  <c r="AB843" i="1" s="1"/>
  <c r="AA842" i="1"/>
  <c r="Z842" i="1"/>
  <c r="AB842" i="1" s="1"/>
  <c r="AA841" i="1"/>
  <c r="Z841" i="1"/>
  <c r="AA840" i="1"/>
  <c r="Z840" i="1"/>
  <c r="AA839" i="1"/>
  <c r="Z839" i="1"/>
  <c r="AA838" i="1"/>
  <c r="Z838" i="1"/>
  <c r="AA837" i="1"/>
  <c r="Z837" i="1"/>
  <c r="AA836" i="1"/>
  <c r="Z836" i="1"/>
  <c r="AB836" i="1" s="1"/>
  <c r="AA835" i="1"/>
  <c r="Z835" i="1"/>
  <c r="AB835" i="1" s="1"/>
  <c r="AA834" i="1"/>
  <c r="Z834" i="1"/>
  <c r="AA833" i="1"/>
  <c r="Z833" i="1"/>
  <c r="AA832" i="1"/>
  <c r="Z832" i="1"/>
  <c r="AA831" i="1"/>
  <c r="Z831" i="1"/>
  <c r="AB831" i="1" s="1"/>
  <c r="AA830" i="1"/>
  <c r="Z830" i="1"/>
  <c r="AA829" i="1"/>
  <c r="Z829" i="1"/>
  <c r="AA828" i="1"/>
  <c r="Z828" i="1"/>
  <c r="AB828" i="1" s="1"/>
  <c r="AA827" i="1"/>
  <c r="Z827" i="1"/>
  <c r="AA826" i="1"/>
  <c r="Z826" i="1"/>
  <c r="AA825" i="1"/>
  <c r="Z825" i="1"/>
  <c r="AA824" i="1"/>
  <c r="Z824" i="1"/>
  <c r="AB824" i="1" s="1"/>
  <c r="AA823" i="1"/>
  <c r="Z823" i="1"/>
  <c r="AA822" i="1"/>
  <c r="Z822" i="1"/>
  <c r="AB822" i="1" s="1"/>
  <c r="AA821" i="1"/>
  <c r="Z821" i="1"/>
  <c r="AA820" i="1"/>
  <c r="Z820" i="1"/>
  <c r="AB820" i="1" s="1"/>
  <c r="AA819" i="1"/>
  <c r="Z819" i="1"/>
  <c r="AB819" i="1" s="1"/>
  <c r="AA818" i="1"/>
  <c r="Z818" i="1"/>
  <c r="AA817" i="1"/>
  <c r="Z817" i="1"/>
  <c r="AA816" i="1"/>
  <c r="Z816" i="1"/>
  <c r="AA815" i="1"/>
  <c r="Z815" i="1"/>
  <c r="AB815" i="1" s="1"/>
  <c r="AA814" i="1"/>
  <c r="Z814" i="1"/>
  <c r="AB814" i="1" s="1"/>
  <c r="AA813" i="1"/>
  <c r="Z813" i="1"/>
  <c r="AA812" i="1"/>
  <c r="Z812" i="1"/>
  <c r="AA811" i="1"/>
  <c r="Z811" i="1"/>
  <c r="AB811" i="1" s="1"/>
  <c r="AA810" i="1"/>
  <c r="Z810" i="1"/>
  <c r="AA809" i="1"/>
  <c r="Z809" i="1"/>
  <c r="AA808" i="1"/>
  <c r="Z808" i="1"/>
  <c r="AA807" i="1"/>
  <c r="Z807" i="1"/>
  <c r="AA806" i="1"/>
  <c r="Z806" i="1"/>
  <c r="AB806" i="1" s="1"/>
  <c r="AA805" i="1"/>
  <c r="Z805" i="1"/>
  <c r="AA804" i="1"/>
  <c r="Z804" i="1"/>
  <c r="AA803" i="1"/>
  <c r="Z803" i="1"/>
  <c r="AA802" i="1"/>
  <c r="Z802" i="1"/>
  <c r="AA801" i="1"/>
  <c r="Z801" i="1"/>
  <c r="AA800" i="1"/>
  <c r="Z800" i="1"/>
  <c r="AA799" i="1"/>
  <c r="Z799" i="1"/>
  <c r="AB799" i="1" s="1"/>
  <c r="AA798" i="1"/>
  <c r="Z798" i="1"/>
  <c r="AA797" i="1"/>
  <c r="Z797" i="1"/>
  <c r="AA796" i="1"/>
  <c r="Z796" i="1"/>
  <c r="AA795" i="1"/>
  <c r="Z795" i="1"/>
  <c r="AA794" i="1"/>
  <c r="Z794" i="1"/>
  <c r="AB794" i="1" s="1"/>
  <c r="AA793" i="1"/>
  <c r="Z793" i="1"/>
  <c r="AA792" i="1"/>
  <c r="Z792" i="1"/>
  <c r="AB792" i="1" s="1"/>
  <c r="AA791" i="1"/>
  <c r="Z791" i="1"/>
  <c r="AA790" i="1"/>
  <c r="Z790" i="1"/>
  <c r="AA789" i="1"/>
  <c r="Z789" i="1"/>
  <c r="AA788" i="1"/>
  <c r="Z788" i="1"/>
  <c r="AA787" i="1"/>
  <c r="Z787" i="1"/>
  <c r="AA786" i="1"/>
  <c r="Z786" i="1"/>
  <c r="AA785" i="1"/>
  <c r="Z785" i="1"/>
  <c r="AB785" i="1" s="1"/>
  <c r="AA784" i="1"/>
  <c r="Z784" i="1"/>
  <c r="AA783" i="1"/>
  <c r="Z783" i="1"/>
  <c r="AA782" i="1"/>
  <c r="Z782" i="1"/>
  <c r="AA781" i="1"/>
  <c r="Z781" i="1"/>
  <c r="AA780" i="1"/>
  <c r="Z780" i="1"/>
  <c r="AA779" i="1"/>
  <c r="Z779" i="1"/>
  <c r="AB779" i="1" s="1"/>
  <c r="AA778" i="1"/>
  <c r="Z778" i="1"/>
  <c r="AA777" i="1"/>
  <c r="Z777" i="1"/>
  <c r="AA776" i="1"/>
  <c r="Z776" i="1"/>
  <c r="AA775" i="1"/>
  <c r="Z775" i="1"/>
  <c r="AA774" i="1"/>
  <c r="Z774" i="1"/>
  <c r="AA773" i="1"/>
  <c r="Z773" i="1"/>
  <c r="AA772" i="1"/>
  <c r="Z772" i="1"/>
  <c r="AA771" i="1"/>
  <c r="Z771" i="1"/>
  <c r="AA770" i="1"/>
  <c r="Z770" i="1"/>
  <c r="AA769" i="1"/>
  <c r="Z769" i="1"/>
  <c r="AA768" i="1"/>
  <c r="Z768" i="1"/>
  <c r="AA767" i="1"/>
  <c r="Z767" i="1"/>
  <c r="AA766" i="1"/>
  <c r="Z766" i="1"/>
  <c r="AB766" i="1" s="1"/>
  <c r="AA765" i="1"/>
  <c r="Z765" i="1"/>
  <c r="AA764" i="1"/>
  <c r="Z764" i="1"/>
  <c r="AA763" i="1"/>
  <c r="Z763" i="1"/>
  <c r="AA762" i="1"/>
  <c r="Z762" i="1"/>
  <c r="AA761" i="1"/>
  <c r="Z761" i="1"/>
  <c r="AA760" i="1"/>
  <c r="Z760" i="1"/>
  <c r="AA759" i="1"/>
  <c r="Z759" i="1"/>
  <c r="AA758" i="1"/>
  <c r="Z758" i="1"/>
  <c r="AA757" i="1"/>
  <c r="Z757" i="1"/>
  <c r="AB757" i="1" s="1"/>
  <c r="AA756" i="1"/>
  <c r="Z756" i="1"/>
  <c r="AA755" i="1"/>
  <c r="Z755" i="1"/>
  <c r="AA754" i="1"/>
  <c r="Z754" i="1"/>
  <c r="AA753" i="1"/>
  <c r="Z753" i="1"/>
  <c r="AB753" i="1" s="1"/>
  <c r="AA752" i="1"/>
  <c r="Z752" i="1"/>
  <c r="AA751" i="1"/>
  <c r="Z751" i="1"/>
  <c r="AA750" i="1"/>
  <c r="Z750" i="1"/>
  <c r="AB750" i="1" s="1"/>
  <c r="AA749" i="1"/>
  <c r="Z749" i="1"/>
  <c r="AA748" i="1"/>
  <c r="Z748" i="1"/>
  <c r="AA747" i="1"/>
  <c r="Z747" i="1"/>
  <c r="AB747" i="1" s="1"/>
  <c r="AA746" i="1"/>
  <c r="Z746" i="1"/>
  <c r="AA745" i="1"/>
  <c r="Z745" i="1"/>
  <c r="AB745" i="1" s="1"/>
  <c r="AA744" i="1"/>
  <c r="Z744" i="1"/>
  <c r="AA743" i="1"/>
  <c r="Z743" i="1"/>
  <c r="AA742" i="1"/>
  <c r="Z742" i="1"/>
  <c r="AA741" i="1"/>
  <c r="Z741" i="1"/>
  <c r="AA740" i="1"/>
  <c r="Z740" i="1"/>
  <c r="AA739" i="1"/>
  <c r="Z739" i="1"/>
  <c r="AB739" i="1" s="1"/>
  <c r="AA738" i="1"/>
  <c r="Z738" i="1"/>
  <c r="AB738" i="1" s="1"/>
  <c r="AA737" i="1"/>
  <c r="Z737" i="1"/>
  <c r="AA736" i="1"/>
  <c r="Z736" i="1"/>
  <c r="AB736" i="1" s="1"/>
  <c r="AA735" i="1"/>
  <c r="Z735" i="1"/>
  <c r="AA734" i="1"/>
  <c r="Z734" i="1"/>
  <c r="AB734" i="1" s="1"/>
  <c r="AA733" i="1"/>
  <c r="Z733" i="1"/>
  <c r="AA732" i="1"/>
  <c r="Z732" i="1"/>
  <c r="AB732" i="1" s="1"/>
  <c r="AA731" i="1"/>
  <c r="Z731" i="1"/>
  <c r="AB731" i="1" s="1"/>
  <c r="AA730" i="1"/>
  <c r="Z730" i="1"/>
  <c r="AA729" i="1"/>
  <c r="Z729" i="1"/>
  <c r="AA728" i="1"/>
  <c r="Z728" i="1"/>
  <c r="AA727" i="1"/>
  <c r="Z727" i="1"/>
  <c r="AA726" i="1"/>
  <c r="Z726" i="1"/>
  <c r="AA725" i="1"/>
  <c r="Z725" i="1"/>
  <c r="AB725" i="1" s="1"/>
  <c r="AA724" i="1"/>
  <c r="Z724" i="1"/>
  <c r="AB724" i="1" s="1"/>
  <c r="AA723" i="1"/>
  <c r="Z723" i="1"/>
  <c r="AA722" i="1"/>
  <c r="Z722" i="1"/>
  <c r="AA721" i="1"/>
  <c r="Z721" i="1"/>
  <c r="AB721" i="1" s="1"/>
  <c r="AA720" i="1"/>
  <c r="Z720" i="1"/>
  <c r="AA719" i="1"/>
  <c r="Z719" i="1"/>
  <c r="AB719" i="1" s="1"/>
  <c r="AA718" i="1"/>
  <c r="Z718" i="1"/>
  <c r="AB718" i="1" s="1"/>
  <c r="AA717" i="1"/>
  <c r="Z717" i="1"/>
  <c r="AB717" i="1" s="1"/>
  <c r="AA716" i="1"/>
  <c r="Z716" i="1"/>
  <c r="AA715" i="1"/>
  <c r="Z715" i="1"/>
  <c r="AB715" i="1" s="1"/>
  <c r="AA714" i="1"/>
  <c r="Z714" i="1"/>
  <c r="AA713" i="1"/>
  <c r="Z713" i="1"/>
  <c r="AA712" i="1"/>
  <c r="Z712" i="1"/>
  <c r="AA711" i="1"/>
  <c r="Z711" i="1"/>
  <c r="AB711" i="1" s="1"/>
  <c r="AA710" i="1"/>
  <c r="Z710" i="1"/>
  <c r="AB710" i="1" s="1"/>
  <c r="AA709" i="1"/>
  <c r="Z709" i="1"/>
  <c r="AB709" i="1" s="1"/>
  <c r="AA708" i="1"/>
  <c r="Z708" i="1"/>
  <c r="AA707" i="1"/>
  <c r="Z707" i="1"/>
  <c r="AB707" i="1" s="1"/>
  <c r="AA706" i="1"/>
  <c r="Z706" i="1"/>
  <c r="AA705" i="1"/>
  <c r="Z705" i="1"/>
  <c r="AA704" i="1"/>
  <c r="Z704" i="1"/>
  <c r="AB704" i="1" s="1"/>
  <c r="AA703" i="1"/>
  <c r="Z703" i="1"/>
  <c r="AA702" i="1"/>
  <c r="Z702" i="1"/>
  <c r="AB702" i="1" s="1"/>
  <c r="AA701" i="1"/>
  <c r="Z701" i="1"/>
  <c r="AA700" i="1"/>
  <c r="Z700" i="1"/>
  <c r="AB700" i="1" s="1"/>
  <c r="AA699" i="1"/>
  <c r="Z699" i="1"/>
  <c r="AA698" i="1"/>
  <c r="Z698" i="1"/>
  <c r="AA697" i="1"/>
  <c r="Z697" i="1"/>
  <c r="AB697" i="1" s="1"/>
  <c r="AA696" i="1"/>
  <c r="Z696" i="1"/>
  <c r="AB696" i="1" s="1"/>
  <c r="AA695" i="1"/>
  <c r="Z695" i="1"/>
  <c r="AA694" i="1"/>
  <c r="Z694" i="1"/>
  <c r="AA693" i="1"/>
  <c r="Z693" i="1"/>
  <c r="AB693" i="1" s="1"/>
  <c r="AA692" i="1"/>
  <c r="Z692" i="1"/>
  <c r="AA691" i="1"/>
  <c r="Z691" i="1"/>
  <c r="AA690" i="1"/>
  <c r="Z690" i="1"/>
  <c r="AB690" i="1" s="1"/>
  <c r="AA689" i="1"/>
  <c r="Z689" i="1"/>
  <c r="AB689" i="1" s="1"/>
  <c r="AA688" i="1"/>
  <c r="Z688" i="1"/>
  <c r="AA687" i="1"/>
  <c r="Z687" i="1"/>
  <c r="AA686" i="1"/>
  <c r="Z686" i="1"/>
  <c r="AB686" i="1" s="1"/>
  <c r="AA685" i="1"/>
  <c r="Z685" i="1"/>
  <c r="AA684" i="1"/>
  <c r="Z684" i="1"/>
  <c r="AA683" i="1"/>
  <c r="Z683" i="1"/>
  <c r="AB683" i="1" s="1"/>
  <c r="AA682" i="1"/>
  <c r="Z682" i="1"/>
  <c r="AA681" i="1"/>
  <c r="Z681" i="1"/>
  <c r="AA680" i="1"/>
  <c r="Z680" i="1"/>
  <c r="AA679" i="1"/>
  <c r="Z679" i="1"/>
  <c r="AB679" i="1" s="1"/>
  <c r="AA678" i="1"/>
  <c r="Z678" i="1"/>
  <c r="AA677" i="1"/>
  <c r="Z677" i="1"/>
  <c r="AA676" i="1"/>
  <c r="Z676" i="1"/>
  <c r="AA675" i="1"/>
  <c r="Z675" i="1"/>
  <c r="AA674" i="1"/>
  <c r="Z674" i="1"/>
  <c r="AA673" i="1"/>
  <c r="Z673" i="1"/>
  <c r="AA672" i="1"/>
  <c r="Z672" i="1"/>
  <c r="AB672" i="1" s="1"/>
  <c r="AA671" i="1"/>
  <c r="Z671" i="1"/>
  <c r="AA670" i="1"/>
  <c r="Z670" i="1"/>
  <c r="AB670" i="1" s="1"/>
  <c r="AA669" i="1"/>
  <c r="Z669" i="1"/>
  <c r="AA668" i="1"/>
  <c r="Z668" i="1"/>
  <c r="AA667" i="1"/>
  <c r="Z667" i="1"/>
  <c r="AA666" i="1"/>
  <c r="Z666" i="1"/>
  <c r="AB666" i="1" s="1"/>
  <c r="AA665" i="1"/>
  <c r="Z665" i="1"/>
  <c r="AB665" i="1" s="1"/>
  <c r="AA664" i="1"/>
  <c r="Z664" i="1"/>
  <c r="AA663" i="1"/>
  <c r="Z663" i="1"/>
  <c r="AA662" i="1"/>
  <c r="Z662" i="1"/>
  <c r="AA661" i="1"/>
  <c r="Z661" i="1"/>
  <c r="AA660" i="1"/>
  <c r="Z660" i="1"/>
  <c r="AA659" i="1"/>
  <c r="Z659" i="1"/>
  <c r="AA658" i="1"/>
  <c r="Z658" i="1"/>
  <c r="AB658" i="1" s="1"/>
  <c r="AA657" i="1"/>
  <c r="Z657" i="1"/>
  <c r="AB657" i="1" s="1"/>
  <c r="AA656" i="1"/>
  <c r="Z656" i="1"/>
  <c r="AB656" i="1" s="1"/>
  <c r="AA655" i="1"/>
  <c r="Z655" i="1"/>
  <c r="AA654" i="1"/>
  <c r="Z654" i="1"/>
  <c r="AA653" i="1"/>
  <c r="Z653" i="1"/>
  <c r="AA652" i="1"/>
  <c r="Z652" i="1"/>
  <c r="AB652" i="1" s="1"/>
  <c r="AA651" i="1"/>
  <c r="Z651" i="1"/>
  <c r="AA650" i="1"/>
  <c r="Z650" i="1"/>
  <c r="AA649" i="1"/>
  <c r="Z649" i="1"/>
  <c r="AA648" i="1"/>
  <c r="Z648" i="1"/>
  <c r="AA647" i="1"/>
  <c r="Z647" i="1"/>
  <c r="AA646" i="1"/>
  <c r="Z646" i="1"/>
  <c r="AA645" i="1"/>
  <c r="Z645" i="1"/>
  <c r="AB645" i="1" s="1"/>
  <c r="AA644" i="1"/>
  <c r="Z644" i="1"/>
  <c r="AA643" i="1"/>
  <c r="Z643" i="1"/>
  <c r="AB643" i="1" s="1"/>
  <c r="AA642" i="1"/>
  <c r="Z642" i="1"/>
  <c r="AA641" i="1"/>
  <c r="Z641" i="1"/>
  <c r="AA640" i="1"/>
  <c r="Z640" i="1"/>
  <c r="AA639" i="1"/>
  <c r="Z639" i="1"/>
  <c r="AA638" i="1"/>
  <c r="Z638" i="1"/>
  <c r="AB638" i="1" s="1"/>
  <c r="AA637" i="1"/>
  <c r="Z637" i="1"/>
  <c r="AA636" i="1"/>
  <c r="Z636" i="1"/>
  <c r="AB636" i="1" s="1"/>
  <c r="AA635" i="1"/>
  <c r="Z635" i="1"/>
  <c r="AA634" i="1"/>
  <c r="Z634" i="1"/>
  <c r="AA633" i="1"/>
  <c r="Z633" i="1"/>
  <c r="AA632" i="1"/>
  <c r="Z632" i="1"/>
  <c r="AA631" i="1"/>
  <c r="Z631" i="1"/>
  <c r="AA630" i="1"/>
  <c r="Z630" i="1"/>
  <c r="AB630" i="1" s="1"/>
  <c r="AA629" i="1"/>
  <c r="Z629" i="1"/>
  <c r="AB629" i="1" s="1"/>
  <c r="AA628" i="1"/>
  <c r="Z628" i="1"/>
  <c r="AB628" i="1" s="1"/>
  <c r="AA627" i="1"/>
  <c r="Z627" i="1"/>
  <c r="AA626" i="1"/>
  <c r="Z626" i="1"/>
  <c r="AA625" i="1"/>
  <c r="Z625" i="1"/>
  <c r="AB625" i="1" s="1"/>
  <c r="AA624" i="1"/>
  <c r="Z624" i="1"/>
  <c r="AA623" i="1"/>
  <c r="Z623" i="1"/>
  <c r="AB623" i="1" s="1"/>
  <c r="AA622" i="1"/>
  <c r="Z622" i="1"/>
  <c r="AB622" i="1" s="1"/>
  <c r="AA621" i="1"/>
  <c r="Z621" i="1"/>
  <c r="AA620" i="1"/>
  <c r="Z620" i="1"/>
  <c r="AA619" i="1"/>
  <c r="Z619" i="1"/>
  <c r="AB619" i="1" s="1"/>
  <c r="AA618" i="1"/>
  <c r="Z618" i="1"/>
  <c r="AA617" i="1"/>
  <c r="Z617" i="1"/>
  <c r="AA616" i="1"/>
  <c r="Z616" i="1"/>
  <c r="AA615" i="1"/>
  <c r="Z615" i="1"/>
  <c r="AB615" i="1" s="1"/>
  <c r="AA614" i="1"/>
  <c r="Z614" i="1"/>
  <c r="AA613" i="1"/>
  <c r="Z613" i="1"/>
  <c r="AA612" i="1"/>
  <c r="Z612" i="1"/>
  <c r="AA611" i="1"/>
  <c r="Z611" i="1"/>
  <c r="AA610" i="1"/>
  <c r="Z610" i="1"/>
  <c r="AB610" i="1" s="1"/>
  <c r="AA609" i="1"/>
  <c r="Z609" i="1"/>
  <c r="AA608" i="1"/>
  <c r="Z608" i="1"/>
  <c r="AB608" i="1" s="1"/>
  <c r="AA607" i="1"/>
  <c r="Z607" i="1"/>
  <c r="AB607" i="1" s="1"/>
  <c r="AA606" i="1"/>
  <c r="Z606" i="1"/>
  <c r="AB606" i="1" s="1"/>
  <c r="AA605" i="1"/>
  <c r="Z605" i="1"/>
  <c r="AA604" i="1"/>
  <c r="Z604" i="1"/>
  <c r="AB604" i="1" s="1"/>
  <c r="AA603" i="1"/>
  <c r="Z603" i="1"/>
  <c r="AB603" i="1" s="1"/>
  <c r="AA602" i="1"/>
  <c r="Z602" i="1"/>
  <c r="AA601" i="1"/>
  <c r="Z601" i="1"/>
  <c r="AB601" i="1" s="1"/>
  <c r="AA600" i="1"/>
  <c r="Z600" i="1"/>
  <c r="AB600" i="1" s="1"/>
  <c r="AA599" i="1"/>
  <c r="Z599" i="1"/>
  <c r="AA598" i="1"/>
  <c r="Z598" i="1"/>
  <c r="AB598" i="1" s="1"/>
  <c r="AA597" i="1"/>
  <c r="Z597" i="1"/>
  <c r="AA596" i="1"/>
  <c r="Z596" i="1"/>
  <c r="AA595" i="1"/>
  <c r="Z595" i="1"/>
  <c r="AB595" i="1" s="1"/>
  <c r="AA594" i="1"/>
  <c r="Z594" i="1"/>
  <c r="AB594" i="1" s="1"/>
  <c r="AA593" i="1"/>
  <c r="Z593" i="1"/>
  <c r="AB593" i="1" s="1"/>
  <c r="AA592" i="1"/>
  <c r="Z592" i="1"/>
  <c r="AA591" i="1"/>
  <c r="Z591" i="1"/>
  <c r="AB591" i="1" s="1"/>
  <c r="AA590" i="1"/>
  <c r="Z590" i="1"/>
  <c r="AB590" i="1" s="1"/>
  <c r="AA589" i="1"/>
  <c r="Z589" i="1"/>
  <c r="AA588" i="1"/>
  <c r="Z588" i="1"/>
  <c r="AA587" i="1"/>
  <c r="Z587" i="1"/>
  <c r="AB587" i="1" s="1"/>
  <c r="AA586" i="1"/>
  <c r="Z586" i="1"/>
  <c r="AA585" i="1"/>
  <c r="Z585" i="1"/>
  <c r="AA584" i="1"/>
  <c r="Z584" i="1"/>
  <c r="AB584" i="1" s="1"/>
  <c r="AA583" i="1"/>
  <c r="Z583" i="1"/>
  <c r="AA582" i="1"/>
  <c r="Z582" i="1"/>
  <c r="AB582" i="1" s="1"/>
  <c r="AA581" i="1"/>
  <c r="Z581" i="1"/>
  <c r="AB581" i="1" s="1"/>
  <c r="AA580" i="1"/>
  <c r="Z580" i="1"/>
  <c r="AA579" i="1"/>
  <c r="Z579" i="1"/>
  <c r="AB579" i="1" s="1"/>
  <c r="AA578" i="1"/>
  <c r="Z578" i="1"/>
  <c r="AA577" i="1"/>
  <c r="Z577" i="1"/>
  <c r="AB577" i="1" s="1"/>
  <c r="AA576" i="1"/>
  <c r="Z576" i="1"/>
  <c r="AB576" i="1" s="1"/>
  <c r="AA575" i="1"/>
  <c r="Z575" i="1"/>
  <c r="AA574" i="1"/>
  <c r="Z574" i="1"/>
  <c r="AB574" i="1" s="1"/>
  <c r="AA573" i="1"/>
  <c r="Z573" i="1"/>
  <c r="AA572" i="1"/>
  <c r="Z572" i="1"/>
  <c r="AB572" i="1" s="1"/>
  <c r="AA571" i="1"/>
  <c r="Z571" i="1"/>
  <c r="AA570" i="1"/>
  <c r="Z570" i="1"/>
  <c r="AB570" i="1" s="1"/>
  <c r="AA569" i="1"/>
  <c r="Z569" i="1"/>
  <c r="AA568" i="1"/>
  <c r="Z568" i="1"/>
  <c r="AA567" i="1"/>
  <c r="Z567" i="1"/>
  <c r="AA566" i="1"/>
  <c r="Z566" i="1"/>
  <c r="AB566" i="1" s="1"/>
  <c r="AA565" i="1"/>
  <c r="Z565" i="1"/>
  <c r="AA564" i="1"/>
  <c r="Z564" i="1"/>
  <c r="AA563" i="1"/>
  <c r="Z563" i="1"/>
  <c r="AB563" i="1" s="1"/>
  <c r="AA562" i="1"/>
  <c r="Z562" i="1"/>
  <c r="AA561" i="1"/>
  <c r="Z561" i="1"/>
  <c r="AB561" i="1" s="1"/>
  <c r="AA560" i="1"/>
  <c r="Z560" i="1"/>
  <c r="AA559" i="1"/>
  <c r="Z559" i="1"/>
  <c r="AA558" i="1"/>
  <c r="Z558" i="1"/>
  <c r="AA557" i="1"/>
  <c r="Z557" i="1"/>
  <c r="AA556" i="1"/>
  <c r="Z556" i="1"/>
  <c r="AB556" i="1" s="1"/>
  <c r="AA555" i="1"/>
  <c r="Z555" i="1"/>
  <c r="AB555" i="1" s="1"/>
  <c r="AA554" i="1"/>
  <c r="Z554" i="1"/>
  <c r="AA553" i="1"/>
  <c r="Z553" i="1"/>
  <c r="AB553" i="1" s="1"/>
  <c r="AA552" i="1"/>
  <c r="Z552" i="1"/>
  <c r="AA551" i="1"/>
  <c r="Z551" i="1"/>
  <c r="AA550" i="1"/>
  <c r="Z550" i="1"/>
  <c r="AA549" i="1"/>
  <c r="Z549" i="1"/>
  <c r="AB549" i="1" s="1"/>
  <c r="AA548" i="1"/>
  <c r="Z548" i="1"/>
  <c r="AA547" i="1"/>
  <c r="Z547" i="1"/>
  <c r="AA546" i="1"/>
  <c r="Z546" i="1"/>
  <c r="AA545" i="1"/>
  <c r="Z545" i="1"/>
  <c r="AA544" i="1"/>
  <c r="Z544" i="1"/>
  <c r="AA543" i="1"/>
  <c r="Z543" i="1"/>
  <c r="AA542" i="1"/>
  <c r="Z542" i="1"/>
  <c r="AA541" i="1"/>
  <c r="Z541" i="1"/>
  <c r="AA540" i="1"/>
  <c r="Z540" i="1"/>
  <c r="AA539" i="1"/>
  <c r="Z539" i="1"/>
  <c r="AA538" i="1"/>
  <c r="Z538" i="1"/>
  <c r="AB538" i="1" s="1"/>
  <c r="AA537" i="1"/>
  <c r="Z537" i="1"/>
  <c r="AA536" i="1"/>
  <c r="Z536" i="1"/>
  <c r="AA535" i="1"/>
  <c r="Z535" i="1"/>
  <c r="AA534" i="1"/>
  <c r="Z534" i="1"/>
  <c r="AA533" i="1"/>
  <c r="Z533" i="1"/>
  <c r="AB533" i="1" s="1"/>
  <c r="AA532" i="1"/>
  <c r="Z532" i="1"/>
  <c r="AA531" i="1"/>
  <c r="Z531" i="1"/>
  <c r="AB531" i="1" s="1"/>
  <c r="AA530" i="1"/>
  <c r="Z530" i="1"/>
  <c r="AA529" i="1"/>
  <c r="Z529" i="1"/>
  <c r="AB529" i="1" s="1"/>
  <c r="AA528" i="1"/>
  <c r="Z528" i="1"/>
  <c r="AA527" i="1"/>
  <c r="Z527" i="1"/>
  <c r="AA526" i="1"/>
  <c r="Z526" i="1"/>
  <c r="AB526" i="1" s="1"/>
  <c r="AA525" i="1"/>
  <c r="Z525" i="1"/>
  <c r="AA524" i="1"/>
  <c r="Z524" i="1"/>
  <c r="AA523" i="1"/>
  <c r="Z523" i="1"/>
  <c r="AB523" i="1" s="1"/>
  <c r="AA522" i="1"/>
  <c r="Z522" i="1"/>
  <c r="AA521" i="1"/>
  <c r="Z521" i="1"/>
  <c r="AA520" i="1"/>
  <c r="Z520" i="1"/>
  <c r="AA519" i="1"/>
  <c r="Z519" i="1"/>
  <c r="AA518" i="1"/>
  <c r="Z518" i="1"/>
  <c r="AB518" i="1" s="1"/>
  <c r="AA517" i="1"/>
  <c r="Z517" i="1"/>
  <c r="AA516" i="1"/>
  <c r="Z516" i="1"/>
  <c r="AA515" i="1"/>
  <c r="Z515" i="1"/>
  <c r="AA514" i="1"/>
  <c r="Z514" i="1"/>
  <c r="AB514" i="1" s="1"/>
  <c r="AA513" i="1"/>
  <c r="Z513" i="1"/>
  <c r="AA512" i="1"/>
  <c r="Z512" i="1"/>
  <c r="AA511" i="1"/>
  <c r="Z511" i="1"/>
  <c r="AB511" i="1" s="1"/>
  <c r="AA510" i="1"/>
  <c r="Z510" i="1"/>
  <c r="AB510" i="1" s="1"/>
  <c r="AA509" i="1"/>
  <c r="Z509" i="1"/>
  <c r="AA508" i="1"/>
  <c r="Z508" i="1"/>
  <c r="AA507" i="1"/>
  <c r="Z507" i="1"/>
  <c r="AB507" i="1" s="1"/>
  <c r="AA506" i="1"/>
  <c r="Z506" i="1"/>
  <c r="AA505" i="1"/>
  <c r="Z505" i="1"/>
  <c r="AA504" i="1"/>
  <c r="Z504" i="1"/>
  <c r="AA503" i="1"/>
  <c r="Z503" i="1"/>
  <c r="AA502" i="1"/>
  <c r="Z502" i="1"/>
  <c r="AB502" i="1" s="1"/>
  <c r="AA501" i="1"/>
  <c r="Z501" i="1"/>
  <c r="AA500" i="1"/>
  <c r="Z500" i="1"/>
  <c r="AB500" i="1" s="1"/>
  <c r="AA499" i="1"/>
  <c r="Z499" i="1"/>
  <c r="AA498" i="1"/>
  <c r="Z498" i="1"/>
  <c r="AA497" i="1"/>
  <c r="Z497" i="1"/>
  <c r="AB497" i="1" s="1"/>
  <c r="AA496" i="1"/>
  <c r="Z496" i="1"/>
  <c r="AA495" i="1"/>
  <c r="Z495" i="1"/>
  <c r="AA494" i="1"/>
  <c r="Z494" i="1"/>
  <c r="AA493" i="1"/>
  <c r="Z493" i="1"/>
  <c r="AA492" i="1"/>
  <c r="Z492" i="1"/>
  <c r="AA491" i="1"/>
  <c r="Z491" i="1"/>
  <c r="AB491" i="1" s="1"/>
  <c r="AA490" i="1"/>
  <c r="Z490" i="1"/>
  <c r="AA489" i="1"/>
  <c r="Z489" i="1"/>
  <c r="AB489" i="1" s="1"/>
  <c r="AA488" i="1"/>
  <c r="Z488" i="1"/>
  <c r="AB488" i="1" s="1"/>
  <c r="AA487" i="1"/>
  <c r="Z487" i="1"/>
  <c r="AA486" i="1"/>
  <c r="Z486" i="1"/>
  <c r="AA485" i="1"/>
  <c r="Z485" i="1"/>
  <c r="AB485" i="1" s="1"/>
  <c r="AA484" i="1"/>
  <c r="Z484" i="1"/>
  <c r="AA483" i="1"/>
  <c r="Z483" i="1"/>
  <c r="AB483" i="1" s="1"/>
  <c r="AA482" i="1"/>
  <c r="Z482" i="1"/>
  <c r="AB482" i="1" s="1"/>
  <c r="AA481" i="1"/>
  <c r="Z481" i="1"/>
  <c r="AA480" i="1"/>
  <c r="Z480" i="1"/>
  <c r="AA479" i="1"/>
  <c r="Z479" i="1"/>
  <c r="AB479" i="1" s="1"/>
  <c r="AA478" i="1"/>
  <c r="Z478" i="1"/>
  <c r="AB478" i="1" s="1"/>
  <c r="AA477" i="1"/>
  <c r="Z477" i="1"/>
  <c r="AA476" i="1"/>
  <c r="Z476" i="1"/>
  <c r="AB476" i="1" s="1"/>
  <c r="AA475" i="1"/>
  <c r="Z475" i="1"/>
  <c r="AA474" i="1"/>
  <c r="Z474" i="1"/>
  <c r="AB474" i="1" s="1"/>
  <c r="AA473" i="1"/>
  <c r="Z473" i="1"/>
  <c r="AA472" i="1"/>
  <c r="Z472" i="1"/>
  <c r="AB472" i="1" s="1"/>
  <c r="AA471" i="1"/>
  <c r="Z471" i="1"/>
  <c r="AA470" i="1"/>
  <c r="Z470" i="1"/>
  <c r="AA469" i="1"/>
  <c r="Z469" i="1"/>
  <c r="AA468" i="1"/>
  <c r="Z468" i="1"/>
  <c r="AA467" i="1"/>
  <c r="Z467" i="1"/>
  <c r="AA466" i="1"/>
  <c r="Z466" i="1"/>
  <c r="AA465" i="1"/>
  <c r="Z465" i="1"/>
  <c r="AB465" i="1" s="1"/>
  <c r="AA464" i="1"/>
  <c r="Z464" i="1"/>
  <c r="AA463" i="1"/>
  <c r="Z463" i="1"/>
  <c r="AA462" i="1"/>
  <c r="Z462" i="1"/>
  <c r="AA461" i="1"/>
  <c r="Z461" i="1"/>
  <c r="AA460" i="1"/>
  <c r="Z460" i="1"/>
  <c r="AA459" i="1"/>
  <c r="Z459" i="1"/>
  <c r="AB459" i="1" s="1"/>
  <c r="AA458" i="1"/>
  <c r="Z458" i="1"/>
  <c r="AA457" i="1"/>
  <c r="Z457" i="1"/>
  <c r="AB457" i="1" s="1"/>
  <c r="AA456" i="1"/>
  <c r="Z456" i="1"/>
  <c r="AA455" i="1"/>
  <c r="Z455" i="1"/>
  <c r="AB455" i="1" s="1"/>
  <c r="AA454" i="1"/>
  <c r="Z454" i="1"/>
  <c r="AA453" i="1"/>
  <c r="Z453" i="1"/>
  <c r="AB453" i="1" s="1"/>
  <c r="AA452" i="1"/>
  <c r="Z452" i="1"/>
  <c r="AA451" i="1"/>
  <c r="Z451" i="1"/>
  <c r="AA450" i="1"/>
  <c r="Z450" i="1"/>
  <c r="AB450" i="1" s="1"/>
  <c r="AA449" i="1"/>
  <c r="Z449" i="1"/>
  <c r="AA448" i="1"/>
  <c r="Z448" i="1"/>
  <c r="AA447" i="1"/>
  <c r="Z447" i="1"/>
  <c r="AB447" i="1" s="1"/>
  <c r="AA446" i="1"/>
  <c r="Z446" i="1"/>
  <c r="AB446" i="1" s="1"/>
  <c r="AA445" i="1"/>
  <c r="Z445" i="1"/>
  <c r="AA444" i="1"/>
  <c r="Z444" i="1"/>
  <c r="AA443" i="1"/>
  <c r="Z443" i="1"/>
  <c r="AA442" i="1"/>
  <c r="Z442" i="1"/>
  <c r="AB442" i="1" s="1"/>
  <c r="AA441" i="1"/>
  <c r="Z441" i="1"/>
  <c r="AA440" i="1"/>
  <c r="Z440" i="1"/>
  <c r="AB440" i="1" s="1"/>
  <c r="AA439" i="1"/>
  <c r="Z439" i="1"/>
  <c r="AA438" i="1"/>
  <c r="Z438" i="1"/>
  <c r="AA437" i="1"/>
  <c r="Z437" i="1"/>
  <c r="AA436" i="1"/>
  <c r="Z436" i="1"/>
  <c r="AA435" i="1"/>
  <c r="Z435" i="1"/>
  <c r="AB435" i="1" s="1"/>
  <c r="AA434" i="1"/>
  <c r="Z434" i="1"/>
  <c r="AA433" i="1"/>
  <c r="Z433" i="1"/>
  <c r="AB433" i="1" s="1"/>
  <c r="AA432" i="1"/>
  <c r="Z432" i="1"/>
  <c r="AA431" i="1"/>
  <c r="Z431" i="1"/>
  <c r="AA430" i="1"/>
  <c r="Z430" i="1"/>
  <c r="AA429" i="1"/>
  <c r="Z429" i="1"/>
  <c r="AA428" i="1"/>
  <c r="Z428" i="1"/>
  <c r="AB428" i="1" s="1"/>
  <c r="AA427" i="1"/>
  <c r="Z427" i="1"/>
  <c r="AB427" i="1" s="1"/>
  <c r="AA426" i="1"/>
  <c r="Z426" i="1"/>
  <c r="AA425" i="1"/>
  <c r="Z425" i="1"/>
  <c r="AA424" i="1"/>
  <c r="Z424" i="1"/>
  <c r="AA423" i="1"/>
  <c r="Z423" i="1"/>
  <c r="AB423" i="1" s="1"/>
  <c r="AA422" i="1"/>
  <c r="Z422" i="1"/>
  <c r="AA421" i="1"/>
  <c r="Z421" i="1"/>
  <c r="AB421" i="1" s="1"/>
  <c r="AA420" i="1"/>
  <c r="Z420" i="1"/>
  <c r="AA419" i="1"/>
  <c r="Z419" i="1"/>
  <c r="AA418" i="1"/>
  <c r="Z418" i="1"/>
  <c r="AB418" i="1" s="1"/>
  <c r="AA417" i="1"/>
  <c r="Z417" i="1"/>
  <c r="AA416" i="1"/>
  <c r="Z416" i="1"/>
  <c r="AA415" i="1"/>
  <c r="Z415" i="1"/>
  <c r="AA414" i="1"/>
  <c r="Z414" i="1"/>
  <c r="AB414" i="1" s="1"/>
  <c r="AA413" i="1"/>
  <c r="Z413" i="1"/>
  <c r="AA412" i="1"/>
  <c r="Z412" i="1"/>
  <c r="AA411" i="1"/>
  <c r="Z411" i="1"/>
  <c r="AA410" i="1"/>
  <c r="Z410" i="1"/>
  <c r="AA409" i="1"/>
  <c r="Z409" i="1"/>
  <c r="AA408" i="1"/>
  <c r="Z408" i="1"/>
  <c r="AB408" i="1" s="1"/>
  <c r="AA407" i="1"/>
  <c r="Z407" i="1"/>
  <c r="AA406" i="1"/>
  <c r="Z406" i="1"/>
  <c r="AA405" i="1"/>
  <c r="Z405" i="1"/>
  <c r="AB405" i="1" s="1"/>
  <c r="AA404" i="1"/>
  <c r="Z404" i="1"/>
  <c r="AB404" i="1" s="1"/>
  <c r="AA403" i="1"/>
  <c r="Z403" i="1"/>
  <c r="AA402" i="1"/>
  <c r="Z402" i="1"/>
  <c r="AA401" i="1"/>
  <c r="Z401" i="1"/>
  <c r="AB401" i="1" s="1"/>
  <c r="AA400" i="1"/>
  <c r="Z400" i="1"/>
  <c r="AB400" i="1" s="1"/>
  <c r="AA399" i="1"/>
  <c r="Z399" i="1"/>
  <c r="AA398" i="1"/>
  <c r="Z398" i="1"/>
  <c r="AA397" i="1"/>
  <c r="Z397" i="1"/>
  <c r="AB397" i="1" s="1"/>
  <c r="AA396" i="1"/>
  <c r="Z396" i="1"/>
  <c r="AA395" i="1"/>
  <c r="Z395" i="1"/>
  <c r="AB395" i="1" s="1"/>
  <c r="AA394" i="1"/>
  <c r="Z394" i="1"/>
  <c r="AA393" i="1"/>
  <c r="Z393" i="1"/>
  <c r="AA392" i="1"/>
  <c r="Z392" i="1"/>
  <c r="AB392" i="1" s="1"/>
  <c r="AA391" i="1"/>
  <c r="Z391" i="1"/>
  <c r="AA390" i="1"/>
  <c r="Z390" i="1"/>
  <c r="AB390" i="1" s="1"/>
  <c r="AA389" i="1"/>
  <c r="Z389" i="1"/>
  <c r="AB389" i="1" s="1"/>
  <c r="AA388" i="1"/>
  <c r="Z388" i="1"/>
  <c r="AA387" i="1"/>
  <c r="Z387" i="1"/>
  <c r="AA386" i="1"/>
  <c r="Z386" i="1"/>
  <c r="AA385" i="1"/>
  <c r="Z385" i="1"/>
  <c r="AB385" i="1" s="1"/>
  <c r="AA384" i="1"/>
  <c r="Z384" i="1"/>
  <c r="AA383" i="1"/>
  <c r="Z383" i="1"/>
  <c r="AA382" i="1"/>
  <c r="Z382" i="1"/>
  <c r="AA381" i="1"/>
  <c r="Z381" i="1"/>
  <c r="AB381" i="1" s="1"/>
  <c r="AA380" i="1"/>
  <c r="Z380" i="1"/>
  <c r="AB380" i="1" s="1"/>
  <c r="AA379" i="1"/>
  <c r="Z379" i="1"/>
  <c r="AA378" i="1"/>
  <c r="Z378" i="1"/>
  <c r="AA377" i="1"/>
  <c r="Z377" i="1"/>
  <c r="AA376" i="1"/>
  <c r="Z376" i="1"/>
  <c r="AA375" i="1"/>
  <c r="Z375" i="1"/>
  <c r="AA374" i="1"/>
  <c r="Z374" i="1"/>
  <c r="AB374" i="1" s="1"/>
  <c r="AA373" i="1"/>
  <c r="Z373" i="1"/>
  <c r="AA372" i="1"/>
  <c r="Z372" i="1"/>
  <c r="AA371" i="1"/>
  <c r="Z371" i="1"/>
  <c r="AA370" i="1"/>
  <c r="Z370" i="1"/>
  <c r="AB370" i="1" s="1"/>
  <c r="AA369" i="1"/>
  <c r="Z369" i="1"/>
  <c r="AB369" i="1" s="1"/>
  <c r="AA368" i="1"/>
  <c r="Z368" i="1"/>
  <c r="AA367" i="1"/>
  <c r="Z367" i="1"/>
  <c r="AA366" i="1"/>
  <c r="Z366" i="1"/>
  <c r="AA365" i="1"/>
  <c r="Z365" i="1"/>
  <c r="AB365" i="1" s="1"/>
  <c r="AA364" i="1"/>
  <c r="Z364" i="1"/>
  <c r="AA363" i="1"/>
  <c r="Z363" i="1"/>
  <c r="AB363" i="1" s="1"/>
  <c r="AA362" i="1"/>
  <c r="Z362" i="1"/>
  <c r="AB362" i="1" s="1"/>
  <c r="AA361" i="1"/>
  <c r="Z361" i="1"/>
  <c r="AA360" i="1"/>
  <c r="Z360" i="1"/>
  <c r="AB360" i="1" s="1"/>
  <c r="AA359" i="1"/>
  <c r="Z359" i="1"/>
  <c r="AB359" i="1" s="1"/>
  <c r="AA358" i="1"/>
  <c r="Z358" i="1"/>
  <c r="AB358" i="1" s="1"/>
  <c r="AA357" i="1"/>
  <c r="Z357" i="1"/>
  <c r="AA356" i="1"/>
  <c r="Z356" i="1"/>
  <c r="AA355" i="1"/>
  <c r="Z355" i="1"/>
  <c r="AA354" i="1"/>
  <c r="Z354" i="1"/>
  <c r="AB354" i="1" s="1"/>
  <c r="AA353" i="1"/>
  <c r="Z353" i="1"/>
  <c r="AA352" i="1"/>
  <c r="Z352" i="1"/>
  <c r="AB352" i="1" s="1"/>
  <c r="AA351" i="1"/>
  <c r="Z351" i="1"/>
  <c r="AA350" i="1"/>
  <c r="Z350" i="1"/>
  <c r="AB350" i="1" s="1"/>
  <c r="AA349" i="1"/>
  <c r="Z349" i="1"/>
  <c r="AB349" i="1" s="1"/>
  <c r="AA348" i="1"/>
  <c r="Z348" i="1"/>
  <c r="AA347" i="1"/>
  <c r="Z347" i="1"/>
  <c r="AA346" i="1"/>
  <c r="Z346" i="1"/>
  <c r="AA345" i="1"/>
  <c r="Z345" i="1"/>
  <c r="AB345" i="1" s="1"/>
  <c r="AA344" i="1"/>
  <c r="Z344" i="1"/>
  <c r="AB344" i="1" s="1"/>
  <c r="AA343" i="1"/>
  <c r="Z343" i="1"/>
  <c r="AB343" i="1" s="1"/>
  <c r="AA342" i="1"/>
  <c r="Z342" i="1"/>
  <c r="AB342" i="1" s="1"/>
  <c r="AA341" i="1"/>
  <c r="Z341" i="1"/>
  <c r="AA340" i="1"/>
  <c r="Z340" i="1"/>
  <c r="AB340" i="1" s="1"/>
  <c r="AA339" i="1"/>
  <c r="Z339" i="1"/>
  <c r="AA338" i="1"/>
  <c r="Z338" i="1"/>
  <c r="AB338" i="1" s="1"/>
  <c r="AA337" i="1"/>
  <c r="Z337" i="1"/>
  <c r="AB337" i="1" s="1"/>
  <c r="AA336" i="1"/>
  <c r="Z336" i="1"/>
  <c r="AA335" i="1"/>
  <c r="Z335" i="1"/>
  <c r="AA334" i="1"/>
  <c r="Z334" i="1"/>
  <c r="AA333" i="1"/>
  <c r="Z333" i="1"/>
  <c r="AB333" i="1" s="1"/>
  <c r="AA332" i="1"/>
  <c r="Z332" i="1"/>
  <c r="AB332" i="1" s="1"/>
  <c r="AA331" i="1"/>
  <c r="Z331" i="1"/>
  <c r="AB331" i="1" s="1"/>
  <c r="AA330" i="1"/>
  <c r="Z330" i="1"/>
  <c r="AB330" i="1" s="1"/>
  <c r="AA329" i="1"/>
  <c r="Z329" i="1"/>
  <c r="AA328" i="1"/>
  <c r="Z328" i="1"/>
  <c r="AA327" i="1"/>
  <c r="Z327" i="1"/>
  <c r="AB327" i="1" s="1"/>
  <c r="AA326" i="1"/>
  <c r="Z326" i="1"/>
  <c r="AB326" i="1" s="1"/>
  <c r="AA325" i="1"/>
  <c r="Z325" i="1"/>
  <c r="AB325" i="1" s="1"/>
  <c r="AA324" i="1"/>
  <c r="Z324" i="1"/>
  <c r="AA323" i="1"/>
  <c r="Z323" i="1"/>
  <c r="AA322" i="1"/>
  <c r="Z322" i="1"/>
  <c r="AA321" i="1"/>
  <c r="Z321" i="1"/>
  <c r="AA320" i="1"/>
  <c r="Z320" i="1"/>
  <c r="AA319" i="1"/>
  <c r="Z319" i="1"/>
  <c r="AA318" i="1"/>
  <c r="Z318" i="1"/>
  <c r="AB318" i="1" s="1"/>
  <c r="AA317" i="1"/>
  <c r="Z317" i="1"/>
  <c r="AA316" i="1"/>
  <c r="Z316" i="1"/>
  <c r="AB316" i="1" s="1"/>
  <c r="AA315" i="1"/>
  <c r="Z315" i="1"/>
  <c r="AB315" i="1" s="1"/>
  <c r="AA314" i="1"/>
  <c r="Z314" i="1"/>
  <c r="AB314" i="1" s="1"/>
  <c r="AA313" i="1"/>
  <c r="Z313" i="1"/>
  <c r="AB313" i="1" s="1"/>
  <c r="AA312" i="1"/>
  <c r="Z312" i="1"/>
  <c r="AA311" i="1"/>
  <c r="Z311" i="1"/>
  <c r="AA310" i="1"/>
  <c r="Z310" i="1"/>
  <c r="AB310" i="1" s="1"/>
  <c r="AA309" i="1"/>
  <c r="Z309" i="1"/>
  <c r="AA308" i="1"/>
  <c r="Z308" i="1"/>
  <c r="AA307" i="1"/>
  <c r="Z307" i="1"/>
  <c r="AA306" i="1"/>
  <c r="Z306" i="1"/>
  <c r="AA305" i="1"/>
  <c r="Z305" i="1"/>
  <c r="AB305" i="1" s="1"/>
  <c r="AA304" i="1"/>
  <c r="Z304" i="1"/>
  <c r="AA303" i="1"/>
  <c r="Z303" i="1"/>
  <c r="AB303" i="1" s="1"/>
  <c r="AA302" i="1"/>
  <c r="Z302" i="1"/>
  <c r="AA301" i="1"/>
  <c r="Z301" i="1"/>
  <c r="AA300" i="1"/>
  <c r="Z300" i="1"/>
  <c r="AA299" i="1"/>
  <c r="Z299" i="1"/>
  <c r="AA298" i="1"/>
  <c r="Z298" i="1"/>
  <c r="AB298" i="1" s="1"/>
  <c r="AA297" i="1"/>
  <c r="Z297" i="1"/>
  <c r="AA296" i="1"/>
  <c r="Z296" i="1"/>
  <c r="AA295" i="1"/>
  <c r="Z295" i="1"/>
  <c r="AA294" i="1"/>
  <c r="Z294" i="1"/>
  <c r="AA293" i="1"/>
  <c r="Z293" i="1"/>
  <c r="AA292" i="1"/>
  <c r="Z292" i="1"/>
  <c r="AA291" i="1"/>
  <c r="Z291" i="1"/>
  <c r="AA290" i="1"/>
  <c r="Z290" i="1"/>
  <c r="AA289" i="1"/>
  <c r="Z289" i="1"/>
  <c r="AA288" i="1"/>
  <c r="Z288" i="1"/>
  <c r="AB288" i="1" s="1"/>
  <c r="AA287" i="1"/>
  <c r="Z287" i="1"/>
  <c r="AA286" i="1"/>
  <c r="Z286" i="1"/>
  <c r="AB286" i="1" s="1"/>
  <c r="AA285" i="1"/>
  <c r="Z285" i="1"/>
  <c r="AB285" i="1" s="1"/>
  <c r="AA284" i="1"/>
  <c r="Z284" i="1"/>
  <c r="AA283" i="1"/>
  <c r="Z283" i="1"/>
  <c r="AA282" i="1"/>
  <c r="Z282" i="1"/>
  <c r="AA281" i="1"/>
  <c r="Z281" i="1"/>
  <c r="AA280" i="1"/>
  <c r="Z280" i="1"/>
  <c r="AB280" i="1" s="1"/>
  <c r="AA279" i="1"/>
  <c r="Z279" i="1"/>
  <c r="AA278" i="1"/>
  <c r="Z278" i="1"/>
  <c r="AA277" i="1"/>
  <c r="Z277" i="1"/>
  <c r="AB277" i="1" s="1"/>
  <c r="AA276" i="1"/>
  <c r="Z276" i="1"/>
  <c r="AA275" i="1"/>
  <c r="Z275" i="1"/>
  <c r="AA274" i="1"/>
  <c r="Z274" i="1"/>
  <c r="AA273" i="1"/>
  <c r="Z273" i="1"/>
  <c r="AB273" i="1" s="1"/>
  <c r="AA272" i="1"/>
  <c r="Z272" i="1"/>
  <c r="AB272" i="1" s="1"/>
  <c r="AA271" i="1"/>
  <c r="Z271" i="1"/>
  <c r="AA270" i="1"/>
  <c r="Z270" i="1"/>
  <c r="AA269" i="1"/>
  <c r="Z269" i="1"/>
  <c r="AA268" i="1"/>
  <c r="Z268" i="1"/>
  <c r="AB268" i="1" s="1"/>
  <c r="AA267" i="1"/>
  <c r="Z267" i="1"/>
  <c r="AB267" i="1" s="1"/>
  <c r="AA266" i="1"/>
  <c r="Z266" i="1"/>
  <c r="AB266" i="1" s="1"/>
  <c r="AA265" i="1"/>
  <c r="Z265" i="1"/>
  <c r="AB265" i="1" s="1"/>
  <c r="AA264" i="1"/>
  <c r="Z264" i="1"/>
  <c r="AA263" i="1"/>
  <c r="Z263" i="1"/>
  <c r="AA262" i="1"/>
  <c r="Z262" i="1"/>
  <c r="AA261" i="1"/>
  <c r="Z261" i="1"/>
  <c r="AB261" i="1" s="1"/>
  <c r="AA260" i="1"/>
  <c r="Z260" i="1"/>
  <c r="AA259" i="1"/>
  <c r="Z259" i="1"/>
  <c r="AA258" i="1"/>
  <c r="Z258" i="1"/>
  <c r="AB258" i="1" s="1"/>
  <c r="AA257" i="1"/>
  <c r="Z257" i="1"/>
  <c r="AA256" i="1"/>
  <c r="Z256" i="1"/>
  <c r="AA255" i="1"/>
  <c r="Z255" i="1"/>
  <c r="AA254" i="1"/>
  <c r="Z254" i="1"/>
  <c r="AA253" i="1"/>
  <c r="Z253" i="1"/>
  <c r="AA252" i="1"/>
  <c r="Z252" i="1"/>
  <c r="AA251" i="1"/>
  <c r="Z251" i="1"/>
  <c r="AB251" i="1" s="1"/>
  <c r="AA250" i="1"/>
  <c r="Z250" i="1"/>
  <c r="AA249" i="1"/>
  <c r="Z249" i="1"/>
  <c r="AA248" i="1"/>
  <c r="Z248" i="1"/>
  <c r="AA247" i="1"/>
  <c r="Z247" i="1"/>
  <c r="AA246" i="1"/>
  <c r="Z246" i="1"/>
  <c r="AA245" i="1"/>
  <c r="Z245" i="1"/>
  <c r="AA244" i="1"/>
  <c r="Z244" i="1"/>
  <c r="AB244" i="1" s="1"/>
  <c r="AA243" i="1"/>
  <c r="Z243" i="1"/>
  <c r="AA242" i="1"/>
  <c r="Z242" i="1"/>
  <c r="AA241" i="1"/>
  <c r="Z241" i="1"/>
  <c r="AB241" i="1" s="1"/>
  <c r="AA240" i="1"/>
  <c r="Z240" i="1"/>
  <c r="AA239" i="1"/>
  <c r="Z239" i="1"/>
  <c r="AA238" i="1"/>
  <c r="Z238" i="1"/>
  <c r="AB238" i="1" s="1"/>
  <c r="AA237" i="1"/>
  <c r="Z237" i="1"/>
  <c r="AB237" i="1" s="1"/>
  <c r="AA236" i="1"/>
  <c r="Z236" i="1"/>
  <c r="AA235" i="1"/>
  <c r="Z235" i="1"/>
  <c r="AA234" i="1"/>
  <c r="Z234" i="1"/>
  <c r="AA233" i="1"/>
  <c r="Z233" i="1"/>
  <c r="AA232" i="1"/>
  <c r="Z232" i="1"/>
  <c r="AA231" i="1"/>
  <c r="Z231" i="1"/>
  <c r="AA230" i="1"/>
  <c r="Z230" i="1"/>
  <c r="AB230" i="1" s="1"/>
  <c r="AA229" i="1"/>
  <c r="Z229" i="1"/>
  <c r="AA228" i="1"/>
  <c r="Z228" i="1"/>
  <c r="AA227" i="1"/>
  <c r="Z227" i="1"/>
  <c r="AA226" i="1"/>
  <c r="Z226" i="1"/>
  <c r="AB226" i="1" s="1"/>
  <c r="AA225" i="1"/>
  <c r="Z225" i="1"/>
  <c r="AA224" i="1"/>
  <c r="Z224" i="1"/>
  <c r="AA223" i="1"/>
  <c r="Z223" i="1"/>
  <c r="AB223" i="1" s="1"/>
  <c r="AA222" i="1"/>
  <c r="Z222" i="1"/>
  <c r="AA221" i="1"/>
  <c r="Z221" i="1"/>
  <c r="AA220" i="1"/>
  <c r="Z220" i="1"/>
  <c r="AA219" i="1"/>
  <c r="Z219" i="1"/>
  <c r="AB219" i="1" s="1"/>
  <c r="AA218" i="1"/>
  <c r="Z218" i="1"/>
  <c r="AA217" i="1"/>
  <c r="Z217" i="1"/>
  <c r="AB217" i="1" s="1"/>
  <c r="AA216" i="1"/>
  <c r="Z216" i="1"/>
  <c r="AB216" i="1" s="1"/>
  <c r="AA215" i="1"/>
  <c r="Z215" i="1"/>
  <c r="AB215" i="1" s="1"/>
  <c r="AA214" i="1"/>
  <c r="Z214" i="1"/>
  <c r="AA213" i="1"/>
  <c r="Z213" i="1"/>
  <c r="AA212" i="1"/>
  <c r="Z212" i="1"/>
  <c r="AB212" i="1" s="1"/>
  <c r="AA211" i="1"/>
  <c r="Z211" i="1"/>
  <c r="AA210" i="1"/>
  <c r="Z210" i="1"/>
  <c r="AA209" i="1"/>
  <c r="Z209" i="1"/>
  <c r="AB209" i="1" s="1"/>
  <c r="AA208" i="1"/>
  <c r="Z208" i="1"/>
  <c r="AA207" i="1"/>
  <c r="Z207" i="1"/>
  <c r="AA206" i="1"/>
  <c r="Z206" i="1"/>
  <c r="AA205" i="1"/>
  <c r="Z205" i="1"/>
  <c r="AB205" i="1" s="1"/>
  <c r="AA204" i="1"/>
  <c r="Z204" i="1"/>
  <c r="AA203" i="1"/>
  <c r="Z203" i="1"/>
  <c r="AA202" i="1"/>
  <c r="Z202" i="1"/>
  <c r="AA201" i="1"/>
  <c r="Z201" i="1"/>
  <c r="AB201" i="1" s="1"/>
  <c r="AA200" i="1"/>
  <c r="Z200" i="1"/>
  <c r="AA199" i="1"/>
  <c r="Z199" i="1"/>
  <c r="AA198" i="1"/>
  <c r="Z198" i="1"/>
  <c r="AB198" i="1" s="1"/>
  <c r="AA197" i="1"/>
  <c r="Z197" i="1"/>
  <c r="AA196" i="1"/>
  <c r="Z196" i="1"/>
  <c r="AB196" i="1" s="1"/>
  <c r="AA195" i="1"/>
  <c r="Z195" i="1"/>
  <c r="AA194" i="1"/>
  <c r="Z194" i="1"/>
  <c r="AA193" i="1"/>
  <c r="Z193" i="1"/>
  <c r="AA192" i="1"/>
  <c r="Z192" i="1"/>
  <c r="AA191" i="1"/>
  <c r="Z191" i="1"/>
  <c r="AB191" i="1" s="1"/>
  <c r="AA190" i="1"/>
  <c r="Z190" i="1"/>
  <c r="AA189" i="1"/>
  <c r="Z189" i="1"/>
  <c r="AA188" i="1"/>
  <c r="Z188" i="1"/>
  <c r="AA187" i="1"/>
  <c r="Z187" i="1"/>
  <c r="AB187" i="1" s="1"/>
  <c r="AA186" i="1"/>
  <c r="Z186" i="1"/>
  <c r="AA185" i="1"/>
  <c r="Z185" i="1"/>
  <c r="AA184" i="1"/>
  <c r="Z184" i="1"/>
  <c r="AB184" i="1" s="1"/>
  <c r="AA183" i="1"/>
  <c r="Z183" i="1"/>
  <c r="AB183" i="1" s="1"/>
  <c r="AA182" i="1"/>
  <c r="Z182" i="1"/>
  <c r="AA181" i="1"/>
  <c r="Z181" i="1"/>
  <c r="AA180" i="1"/>
  <c r="Z180" i="1"/>
  <c r="AB180" i="1" s="1"/>
  <c r="AA179" i="1"/>
  <c r="Z179" i="1"/>
  <c r="AA178" i="1"/>
  <c r="Z178" i="1"/>
  <c r="AA177" i="1"/>
  <c r="Z177" i="1"/>
  <c r="AA176" i="1"/>
  <c r="Z176" i="1"/>
  <c r="AA175" i="1"/>
  <c r="Z175" i="1"/>
  <c r="AB175" i="1" s="1"/>
  <c r="AA174" i="1"/>
  <c r="Z174" i="1"/>
  <c r="AB174" i="1" s="1"/>
  <c r="AA173" i="1"/>
  <c r="Z173" i="1"/>
  <c r="AB173" i="1" s="1"/>
  <c r="AA172" i="1"/>
  <c r="Z172" i="1"/>
  <c r="AA171" i="1"/>
  <c r="Z171" i="1"/>
  <c r="AA170" i="1"/>
  <c r="Z170" i="1"/>
  <c r="AA169" i="1"/>
  <c r="Z169" i="1"/>
  <c r="AB169" i="1" s="1"/>
  <c r="AA168" i="1"/>
  <c r="Z168" i="1"/>
  <c r="AA167" i="1"/>
  <c r="Z167" i="1"/>
  <c r="AA166" i="1"/>
  <c r="Z166" i="1"/>
  <c r="AB166" i="1" s="1"/>
  <c r="AA165" i="1"/>
  <c r="Z165" i="1"/>
  <c r="AA164" i="1"/>
  <c r="Z164" i="1"/>
  <c r="AB164" i="1" s="1"/>
  <c r="AA163" i="1"/>
  <c r="Z163" i="1"/>
  <c r="AA162" i="1"/>
  <c r="Z162" i="1"/>
  <c r="AB162" i="1" s="1"/>
  <c r="AA161" i="1"/>
  <c r="Z161" i="1"/>
  <c r="AB161" i="1" s="1"/>
  <c r="AA160" i="1"/>
  <c r="Z160" i="1"/>
  <c r="AA159" i="1"/>
  <c r="Z159" i="1"/>
  <c r="AB159" i="1" s="1"/>
  <c r="AA158" i="1"/>
  <c r="Z158" i="1"/>
  <c r="AA157" i="1"/>
  <c r="Z157" i="1"/>
  <c r="AA156" i="1"/>
  <c r="Z156" i="1"/>
  <c r="AA155" i="1"/>
  <c r="Z155" i="1"/>
  <c r="AB155" i="1" s="1"/>
  <c r="AA154" i="1"/>
  <c r="Z154" i="1"/>
  <c r="AA153" i="1"/>
  <c r="Z153" i="1"/>
  <c r="AA152" i="1"/>
  <c r="Z152" i="1"/>
  <c r="AB152" i="1" s="1"/>
  <c r="AA151" i="1"/>
  <c r="Z151" i="1"/>
  <c r="AB151" i="1" s="1"/>
  <c r="AA150" i="1"/>
  <c r="Z150" i="1"/>
  <c r="AB150" i="1" s="1"/>
  <c r="AA149" i="1"/>
  <c r="Z149" i="1"/>
  <c r="AB149" i="1" s="1"/>
  <c r="AA148" i="1"/>
  <c r="Z148" i="1"/>
  <c r="AB148" i="1" s="1"/>
  <c r="AA147" i="1"/>
  <c r="Z147" i="1"/>
  <c r="AA146" i="1"/>
  <c r="Z146" i="1"/>
  <c r="AA145" i="1"/>
  <c r="Z145" i="1"/>
  <c r="AB145" i="1" s="1"/>
  <c r="AA144" i="1"/>
  <c r="Z144" i="1"/>
  <c r="AA143" i="1"/>
  <c r="Z143" i="1"/>
  <c r="AA142" i="1"/>
  <c r="Z142" i="1"/>
  <c r="AA141" i="1"/>
  <c r="Z141" i="1"/>
  <c r="AB141" i="1" s="1"/>
  <c r="AA140" i="1"/>
  <c r="Z140" i="1"/>
  <c r="AA139" i="1"/>
  <c r="Z139" i="1"/>
  <c r="AA138" i="1"/>
  <c r="Z138" i="1"/>
  <c r="AA137" i="1"/>
  <c r="Z137" i="1"/>
  <c r="AA136" i="1"/>
  <c r="Z136" i="1"/>
  <c r="AA135" i="1"/>
  <c r="Z135" i="1"/>
  <c r="AA134" i="1"/>
  <c r="Z134" i="1"/>
  <c r="AA133" i="1"/>
  <c r="Z133" i="1"/>
  <c r="AB133" i="1" s="1"/>
  <c r="AA132" i="1"/>
  <c r="Z132" i="1"/>
  <c r="AB132" i="1" s="1"/>
  <c r="AA131" i="1"/>
  <c r="Z131" i="1"/>
  <c r="AA130" i="1"/>
  <c r="Z130" i="1"/>
  <c r="AA129" i="1"/>
  <c r="Z129" i="1"/>
  <c r="AA128" i="1"/>
  <c r="Z128" i="1"/>
  <c r="AA127" i="1"/>
  <c r="Z127" i="1"/>
  <c r="AA126" i="1"/>
  <c r="Z126" i="1"/>
  <c r="AA125" i="1"/>
  <c r="Z125" i="1"/>
  <c r="AB125" i="1" s="1"/>
  <c r="AA124" i="1"/>
  <c r="Z124" i="1"/>
  <c r="AB124" i="1" s="1"/>
  <c r="AA123" i="1"/>
  <c r="Z123" i="1"/>
  <c r="AA122" i="1"/>
  <c r="Z122" i="1"/>
  <c r="AA121" i="1"/>
  <c r="Z121" i="1"/>
  <c r="AB121" i="1" s="1"/>
  <c r="AA120" i="1"/>
  <c r="Z120" i="1"/>
  <c r="AB120" i="1" s="1"/>
  <c r="AA119" i="1"/>
  <c r="Z119" i="1"/>
  <c r="AB119" i="1" s="1"/>
  <c r="AA118" i="1"/>
  <c r="Z118" i="1"/>
  <c r="AA117" i="1"/>
  <c r="Z117" i="1"/>
  <c r="AB117" i="1" s="1"/>
  <c r="AA116" i="1"/>
  <c r="Z116" i="1"/>
  <c r="AA115" i="1"/>
  <c r="Z115" i="1"/>
  <c r="AB115" i="1" s="1"/>
  <c r="AA114" i="1"/>
  <c r="Z114" i="1"/>
  <c r="AB114" i="1" s="1"/>
  <c r="AA113" i="1"/>
  <c r="Z113" i="1"/>
  <c r="AB113" i="1" s="1"/>
  <c r="AA112" i="1"/>
  <c r="Z112" i="1"/>
  <c r="AA111" i="1"/>
  <c r="Z111" i="1"/>
  <c r="AB111" i="1" s="1"/>
  <c r="AA110" i="1"/>
  <c r="Z110" i="1"/>
  <c r="AB110" i="1" s="1"/>
  <c r="AA109" i="1"/>
  <c r="Z109" i="1"/>
  <c r="AA108" i="1"/>
  <c r="Z108" i="1"/>
  <c r="AB108" i="1" s="1"/>
  <c r="AA107" i="1"/>
  <c r="Z107" i="1"/>
  <c r="AB107" i="1" s="1"/>
  <c r="AA106" i="1"/>
  <c r="Z106" i="1"/>
  <c r="AA105" i="1"/>
  <c r="Z105" i="1"/>
  <c r="AA104" i="1"/>
  <c r="Z104" i="1"/>
  <c r="AA103" i="1"/>
  <c r="Z103" i="1"/>
  <c r="AB103" i="1" s="1"/>
  <c r="AA102" i="1"/>
  <c r="Z102" i="1"/>
  <c r="AA101" i="1"/>
  <c r="Z101" i="1"/>
  <c r="AB101" i="1" s="1"/>
  <c r="AA100" i="1"/>
  <c r="Z100" i="1"/>
  <c r="AB100" i="1" s="1"/>
  <c r="AA99" i="1"/>
  <c r="Z99" i="1"/>
  <c r="AA98" i="1"/>
  <c r="Z98" i="1"/>
  <c r="AA97" i="1"/>
  <c r="Z97" i="1"/>
  <c r="AA96" i="1"/>
  <c r="Z96" i="1"/>
  <c r="AB96" i="1" s="1"/>
  <c r="AA95" i="1"/>
  <c r="Z95" i="1"/>
  <c r="AA94" i="1"/>
  <c r="Z94" i="1"/>
  <c r="AA93" i="1"/>
  <c r="Z93" i="1"/>
  <c r="AA92" i="1"/>
  <c r="Z92" i="1"/>
  <c r="AA91" i="1"/>
  <c r="Z91" i="1"/>
  <c r="AA90" i="1"/>
  <c r="Z90" i="1"/>
  <c r="AB90" i="1" s="1"/>
  <c r="AA89" i="1"/>
  <c r="Z89" i="1"/>
  <c r="AB89" i="1" s="1"/>
  <c r="AA88" i="1"/>
  <c r="Z88" i="1"/>
  <c r="AA87" i="1"/>
  <c r="Z87" i="1"/>
  <c r="AB87" i="1" s="1"/>
  <c r="AA86" i="1"/>
  <c r="Z86" i="1"/>
  <c r="AA85" i="1"/>
  <c r="Z85" i="1"/>
  <c r="AA84" i="1"/>
  <c r="Z84" i="1"/>
  <c r="AA83" i="1"/>
  <c r="Z83" i="1"/>
  <c r="AA82" i="1"/>
  <c r="Z82" i="1"/>
  <c r="AB82" i="1" s="1"/>
  <c r="AA81" i="1"/>
  <c r="Z81" i="1"/>
  <c r="AA80" i="1"/>
  <c r="Z80" i="1"/>
  <c r="AA79" i="1"/>
  <c r="Z79" i="1"/>
  <c r="AA78" i="1"/>
  <c r="Z78" i="1"/>
  <c r="AB78" i="1" s="1"/>
  <c r="AA77" i="1"/>
  <c r="Z77" i="1"/>
  <c r="AA76" i="1"/>
  <c r="Z76" i="1"/>
  <c r="AB76" i="1" s="1"/>
  <c r="AA75" i="1"/>
  <c r="Z75" i="1"/>
  <c r="AB75" i="1" s="1"/>
  <c r="AA74" i="1"/>
  <c r="Z74" i="1"/>
  <c r="AA73" i="1"/>
  <c r="Z73" i="1"/>
  <c r="AA72" i="1"/>
  <c r="Z72" i="1"/>
  <c r="AA71" i="1"/>
  <c r="Z71" i="1"/>
  <c r="AA70" i="1"/>
  <c r="Z70" i="1"/>
  <c r="AA69" i="1"/>
  <c r="Z69" i="1"/>
  <c r="AA68" i="1"/>
  <c r="Z68" i="1"/>
  <c r="AA67" i="1"/>
  <c r="Z67" i="1"/>
  <c r="AA66" i="1"/>
  <c r="Z66" i="1"/>
  <c r="AA65" i="1"/>
  <c r="Z65" i="1"/>
  <c r="AA64" i="1"/>
  <c r="Z64" i="1"/>
  <c r="AB64" i="1" s="1"/>
  <c r="AA63" i="1"/>
  <c r="Z63" i="1"/>
  <c r="AA62" i="1"/>
  <c r="Z62" i="1"/>
  <c r="AA61" i="1"/>
  <c r="Z61" i="1"/>
  <c r="AA60" i="1"/>
  <c r="Z60" i="1"/>
  <c r="AA59" i="1"/>
  <c r="Z59" i="1"/>
  <c r="AA58" i="1"/>
  <c r="Z58" i="1"/>
  <c r="AA57" i="1"/>
  <c r="Z57" i="1"/>
  <c r="AB57" i="1" s="1"/>
  <c r="AA56" i="1"/>
  <c r="Z56" i="1"/>
  <c r="AA55" i="1"/>
  <c r="Z55" i="1"/>
  <c r="AB55" i="1" s="1"/>
  <c r="AA54" i="1"/>
  <c r="Z54" i="1"/>
  <c r="AA53" i="1"/>
  <c r="Z53" i="1"/>
  <c r="AB53" i="1" s="1"/>
  <c r="AA52" i="1"/>
  <c r="Z52" i="1"/>
  <c r="AA51" i="1"/>
  <c r="Z51" i="1"/>
  <c r="AA50" i="1"/>
  <c r="Z50" i="1"/>
  <c r="AB50" i="1" s="1"/>
  <c r="AA49" i="1"/>
  <c r="Z49" i="1"/>
  <c r="AA48" i="1"/>
  <c r="Z48" i="1"/>
  <c r="AA47" i="1"/>
  <c r="Z47" i="1"/>
  <c r="AA46" i="1"/>
  <c r="Z46" i="1"/>
  <c r="AB46" i="1" s="1"/>
  <c r="AA45" i="1"/>
  <c r="Z45" i="1"/>
  <c r="AA44" i="1"/>
  <c r="Z44" i="1"/>
  <c r="AA43" i="1"/>
  <c r="Z43" i="1"/>
  <c r="AB43" i="1" s="1"/>
  <c r="AA42" i="1"/>
  <c r="Z42" i="1"/>
  <c r="AA41" i="1"/>
  <c r="Z41" i="1"/>
  <c r="AB41" i="1" s="1"/>
  <c r="AA40" i="1"/>
  <c r="Z40" i="1"/>
  <c r="AA39" i="1"/>
  <c r="Z39" i="1"/>
  <c r="AB39" i="1" s="1"/>
  <c r="AA38" i="1"/>
  <c r="Z38" i="1"/>
  <c r="AA37" i="1"/>
  <c r="Z37" i="1"/>
  <c r="AA36" i="1"/>
  <c r="Z36" i="1"/>
  <c r="AA35" i="1"/>
  <c r="Z35" i="1"/>
  <c r="AA34" i="1"/>
  <c r="Z34" i="1"/>
  <c r="AA33" i="1"/>
  <c r="Z33" i="1"/>
  <c r="AB33" i="1" s="1"/>
  <c r="AA32" i="1"/>
  <c r="Z32" i="1"/>
  <c r="AB32" i="1" s="1"/>
  <c r="AA31" i="1"/>
  <c r="Z31" i="1"/>
  <c r="AA30" i="1"/>
  <c r="Z30" i="1"/>
  <c r="AA29" i="1"/>
  <c r="Z29" i="1"/>
  <c r="AA28" i="1"/>
  <c r="Z28" i="1"/>
  <c r="AA27" i="1"/>
  <c r="Z27" i="1"/>
  <c r="AA26" i="1"/>
  <c r="Z26" i="1"/>
  <c r="AA25" i="1"/>
  <c r="Z25" i="1"/>
  <c r="AB25" i="1" s="1"/>
  <c r="AA24" i="1"/>
  <c r="Z24" i="1"/>
  <c r="AA23" i="1"/>
  <c r="Z23" i="1"/>
  <c r="AB23" i="1" s="1"/>
  <c r="AA22" i="1"/>
  <c r="Z22" i="1"/>
  <c r="AB22" i="1" s="1"/>
  <c r="AA21" i="1"/>
  <c r="Z21" i="1"/>
  <c r="AA20" i="1"/>
  <c r="Z20" i="1"/>
  <c r="AA19" i="1"/>
  <c r="Z19" i="1"/>
  <c r="AB19" i="1" s="1"/>
  <c r="AA18" i="1"/>
  <c r="Z18" i="1"/>
  <c r="AB18" i="1" s="1"/>
  <c r="AA17" i="1"/>
  <c r="Z17" i="1"/>
  <c r="AA16" i="1"/>
  <c r="Z16" i="1"/>
  <c r="AA15" i="1"/>
  <c r="Z15" i="1"/>
  <c r="AB15" i="1" s="1"/>
  <c r="AA14" i="1"/>
  <c r="Z14" i="1"/>
  <c r="AB14" i="1" s="1"/>
  <c r="AA13" i="1"/>
  <c r="Z13" i="1"/>
  <c r="AA12" i="1"/>
  <c r="Z12" i="1"/>
  <c r="AB12" i="1" s="1"/>
  <c r="AA11" i="1"/>
  <c r="Z11" i="1"/>
  <c r="AB11" i="1" s="1"/>
  <c r="AA10" i="1"/>
  <c r="Z10" i="1"/>
  <c r="AA9" i="1"/>
  <c r="Z9" i="1"/>
  <c r="AB9" i="1" s="1"/>
  <c r="AA8" i="1"/>
  <c r="Z8" i="1"/>
  <c r="AB8" i="1" s="1"/>
  <c r="AA7" i="1"/>
  <c r="Z7" i="1"/>
  <c r="AA6" i="1"/>
  <c r="Z6" i="1"/>
  <c r="AB6" i="1" s="1"/>
  <c r="AA5" i="1"/>
  <c r="Z5" i="1"/>
  <c r="AA4" i="1"/>
  <c r="Z4" i="1"/>
  <c r="AB4" i="1" s="1"/>
  <c r="AA3" i="1"/>
  <c r="Z3" i="1"/>
  <c r="AA2" i="1"/>
  <c r="Z2" i="1"/>
  <c r="AB2" i="1" s="1"/>
  <c r="AC2870" i="1" l="1"/>
  <c r="X2930" i="1"/>
  <c r="AC566" i="1"/>
  <c r="AD566" i="1" s="1"/>
  <c r="AC2135" i="1"/>
  <c r="AD2135" i="1" s="1"/>
  <c r="AC2902" i="1"/>
  <c r="AD2902" i="1" s="1"/>
  <c r="AC2934" i="1"/>
  <c r="AD2934" i="1" s="1"/>
  <c r="AC598" i="1"/>
  <c r="AD598" i="1" s="1"/>
  <c r="AC1926" i="1"/>
  <c r="AD1926" i="1" s="1"/>
  <c r="AC2199" i="1"/>
  <c r="AD2199" i="1" s="1"/>
  <c r="AC2343" i="1"/>
  <c r="AD2343" i="1" s="1"/>
  <c r="AC2391" i="1"/>
  <c r="AD2391" i="1" s="1"/>
  <c r="AC100" i="1"/>
  <c r="AD100" i="1" s="1"/>
  <c r="AC404" i="1"/>
  <c r="AD404" i="1" s="1"/>
  <c r="AC500" i="1"/>
  <c r="AD500" i="1" s="1"/>
  <c r="AC724" i="1"/>
  <c r="AD724" i="1" s="1"/>
  <c r="AC820" i="1"/>
  <c r="AD820" i="1" s="1"/>
  <c r="AC836" i="1"/>
  <c r="AD836" i="1" s="1"/>
  <c r="AC852" i="1"/>
  <c r="AD852" i="1" s="1"/>
  <c r="AC1235" i="1"/>
  <c r="AD1235" i="1" s="1"/>
  <c r="AC1251" i="1"/>
  <c r="AC1427" i="1"/>
  <c r="AD1427" i="1" s="1"/>
  <c r="AC1524" i="1"/>
  <c r="AD1524" i="1" s="1"/>
  <c r="AC1604" i="1"/>
  <c r="AD1604" i="1" s="1"/>
  <c r="AC1636" i="1"/>
  <c r="AD1636" i="1" s="1"/>
  <c r="AC1716" i="1"/>
  <c r="AD1716" i="1" s="1"/>
  <c r="AC1940" i="1"/>
  <c r="AD1940" i="1" s="1"/>
  <c r="AC2261" i="1"/>
  <c r="AD2261" i="1" s="1"/>
  <c r="AC2519" i="1"/>
  <c r="AD2519" i="1" s="1"/>
  <c r="AC2535" i="1"/>
  <c r="AD2535" i="1" s="1"/>
  <c r="AC2551" i="1"/>
  <c r="AD2551" i="1" s="1"/>
  <c r="AC2583" i="1"/>
  <c r="AD2583" i="1" s="1"/>
  <c r="AC2615" i="1"/>
  <c r="AD2615" i="1" s="1"/>
  <c r="AC2647" i="1"/>
  <c r="AD2647" i="1" s="1"/>
  <c r="AC2679" i="1"/>
  <c r="AD2679" i="1" s="1"/>
  <c r="AC2695" i="1"/>
  <c r="AD2695" i="1" s="1"/>
  <c r="AC2711" i="1"/>
  <c r="AD2711" i="1" s="1"/>
  <c r="AC2743" i="1"/>
  <c r="AD2743" i="1" s="1"/>
  <c r="AC2807" i="1"/>
  <c r="AD2807" i="1" s="1"/>
  <c r="AC2839" i="1"/>
  <c r="AC2855" i="1"/>
  <c r="AD2855" i="1" s="1"/>
  <c r="AC2871" i="1"/>
  <c r="AD2871" i="1" s="1"/>
  <c r="AC2887" i="1"/>
  <c r="AD2887" i="1" s="1"/>
  <c r="AC2903" i="1"/>
  <c r="AD2903" i="1" s="1"/>
  <c r="AC2935" i="1"/>
  <c r="AD2935" i="1" s="1"/>
  <c r="AC2504" i="1"/>
  <c r="AD2504" i="1" s="1"/>
  <c r="AC149" i="1"/>
  <c r="AD149" i="1" s="1"/>
  <c r="AC261" i="1"/>
  <c r="AD261" i="1" s="1"/>
  <c r="AC277" i="1"/>
  <c r="AD277" i="1" s="1"/>
  <c r="AC485" i="1"/>
  <c r="AD485" i="1" s="1"/>
  <c r="AC581" i="1"/>
  <c r="AD581" i="1" s="1"/>
  <c r="AC645" i="1"/>
  <c r="AD645" i="1" s="1"/>
  <c r="AC693" i="1"/>
  <c r="AD693" i="1" s="1"/>
  <c r="AC725" i="1"/>
  <c r="AD725" i="1" s="1"/>
  <c r="AC917" i="1"/>
  <c r="AD917" i="1" s="1"/>
  <c r="AC1252" i="1"/>
  <c r="AD1252" i="1" s="1"/>
  <c r="AC1348" i="1"/>
  <c r="AD1348" i="1" s="1"/>
  <c r="AC1428" i="1"/>
  <c r="AD1428" i="1" s="1"/>
  <c r="AC1492" i="1"/>
  <c r="AD1492" i="1" s="1"/>
  <c r="AC1557" i="1"/>
  <c r="AD1557" i="1" s="1"/>
  <c r="AC1637" i="1"/>
  <c r="AD1637" i="1" s="1"/>
  <c r="AC1653" i="1"/>
  <c r="AD1653" i="1" s="1"/>
  <c r="AC1701" i="1"/>
  <c r="AD1701" i="1" s="1"/>
  <c r="AC1733" i="1"/>
  <c r="AD1733" i="1" s="1"/>
  <c r="AC1765" i="1"/>
  <c r="AD1765" i="1" s="1"/>
  <c r="AC1813" i="1"/>
  <c r="AD1813" i="1" s="1"/>
  <c r="AC1957" i="1"/>
  <c r="AD1957" i="1" s="1"/>
  <c r="AC2005" i="1"/>
  <c r="AD2005" i="1" s="1"/>
  <c r="AC2053" i="1"/>
  <c r="AD2053" i="1" s="1"/>
  <c r="AC2166" i="1"/>
  <c r="AD2166" i="1" s="1"/>
  <c r="AC2182" i="1"/>
  <c r="AD2182" i="1" s="1"/>
  <c r="AC2198" i="1"/>
  <c r="AD2198" i="1" s="1"/>
  <c r="AC2278" i="1"/>
  <c r="AD2278" i="1" s="1"/>
  <c r="AC2294" i="1"/>
  <c r="AD2294" i="1" s="1"/>
  <c r="AC2326" i="1"/>
  <c r="AD2326" i="1" s="1"/>
  <c r="AC2423" i="1"/>
  <c r="AD2423" i="1" s="1"/>
  <c r="AC2455" i="1"/>
  <c r="AD2455" i="1" s="1"/>
  <c r="AC2487" i="1"/>
  <c r="AD2487" i="1" s="1"/>
  <c r="AC2664" i="1"/>
  <c r="AD2664" i="1" s="1"/>
  <c r="AC2744" i="1"/>
  <c r="AD2744" i="1" s="1"/>
  <c r="AC2776" i="1"/>
  <c r="AD2776" i="1" s="1"/>
  <c r="AC2808" i="1"/>
  <c r="AD2808" i="1" s="1"/>
  <c r="AC2856" i="1"/>
  <c r="AD2856" i="1" s="1"/>
  <c r="AC710" i="1"/>
  <c r="AD710" i="1" s="1"/>
  <c r="AC198" i="1"/>
  <c r="AD198" i="1" s="1"/>
  <c r="AC39" i="1"/>
  <c r="AD39" i="1" s="1"/>
  <c r="AC87" i="1"/>
  <c r="AD87" i="1" s="1"/>
  <c r="AC183" i="1"/>
  <c r="AD183" i="1" s="1"/>
  <c r="AC359" i="1"/>
  <c r="AD359" i="1" s="1"/>
  <c r="AC423" i="1"/>
  <c r="AD423" i="1" s="1"/>
  <c r="AC711" i="1"/>
  <c r="AD711" i="1" s="1"/>
  <c r="AC950" i="1"/>
  <c r="AD950" i="1" s="1"/>
  <c r="AC966" i="1"/>
  <c r="AD966" i="1" s="1"/>
  <c r="AC1078" i="1"/>
  <c r="AD1078" i="1" s="1"/>
  <c r="AC1110" i="1"/>
  <c r="AD1110" i="1" s="1"/>
  <c r="AC1142" i="1"/>
  <c r="AD1142" i="1" s="1"/>
  <c r="AC1158" i="1"/>
  <c r="AD1158" i="1" s="1"/>
  <c r="AC1174" i="1"/>
  <c r="AD1174" i="1" s="1"/>
  <c r="AC1254" i="1"/>
  <c r="AD1254" i="1" s="1"/>
  <c r="AC1478" i="1"/>
  <c r="AD1478" i="1" s="1"/>
  <c r="AC1527" i="1"/>
  <c r="AD1527" i="1" s="1"/>
  <c r="AC1543" i="1"/>
  <c r="AD1543" i="1" s="1"/>
  <c r="AC1591" i="1"/>
  <c r="AD1591" i="1" s="1"/>
  <c r="AC1671" i="1"/>
  <c r="AD1671" i="1" s="1"/>
  <c r="AC1895" i="1"/>
  <c r="AD1895" i="1" s="1"/>
  <c r="AC1959" i="1"/>
  <c r="AD1959" i="1" s="1"/>
  <c r="AC1991" i="1"/>
  <c r="AD1991" i="1" s="1"/>
  <c r="AC2071" i="1"/>
  <c r="AD2071" i="1" s="1"/>
  <c r="AC2168" i="1"/>
  <c r="AD2168" i="1" s="1"/>
  <c r="AC2408" i="1"/>
  <c r="AD2408" i="1" s="1"/>
  <c r="AC2441" i="1"/>
  <c r="AD2441" i="1" s="1"/>
  <c r="AC2457" i="1"/>
  <c r="AD2457" i="1" s="1"/>
  <c r="AC2538" i="1"/>
  <c r="AD2538" i="1" s="1"/>
  <c r="AC2698" i="1"/>
  <c r="AD2698" i="1" s="1"/>
  <c r="AC2714" i="1"/>
  <c r="AD2714" i="1" s="1"/>
  <c r="AC2762" i="1"/>
  <c r="AD2762" i="1" s="1"/>
  <c r="AC2842" i="1"/>
  <c r="AD2842" i="1" s="1"/>
  <c r="AC2890" i="1"/>
  <c r="AD2890" i="1" s="1"/>
  <c r="AC2906" i="1"/>
  <c r="AD2906" i="1" s="1"/>
  <c r="AC8" i="1"/>
  <c r="AD8" i="1" s="1"/>
  <c r="AC120" i="1"/>
  <c r="AD120" i="1" s="1"/>
  <c r="AC280" i="1"/>
  <c r="AD280" i="1" s="1"/>
  <c r="AC408" i="1"/>
  <c r="AD408" i="1" s="1"/>
  <c r="AC472" i="1"/>
  <c r="AD472" i="1" s="1"/>
  <c r="AC584" i="1"/>
  <c r="AD584" i="1" s="1"/>
  <c r="AC696" i="1"/>
  <c r="AD696" i="1" s="1"/>
  <c r="AC1127" i="1"/>
  <c r="AD1127" i="1" s="1"/>
  <c r="AC1223" i="1"/>
  <c r="AD1223" i="1" s="1"/>
  <c r="AC1271" i="1"/>
  <c r="AD1271" i="1" s="1"/>
  <c r="AC1303" i="1"/>
  <c r="AD1303" i="1" s="1"/>
  <c r="AC1544" i="1"/>
  <c r="AD1544" i="1" s="1"/>
  <c r="AC1624" i="1"/>
  <c r="AD1624" i="1" s="1"/>
  <c r="AC1640" i="1"/>
  <c r="AD1640" i="1" s="1"/>
  <c r="AC1720" i="1"/>
  <c r="AD1720" i="1" s="1"/>
  <c r="AC1736" i="1"/>
  <c r="AD1736" i="1" s="1"/>
  <c r="AC1752" i="1"/>
  <c r="AD1752" i="1" s="1"/>
  <c r="AC1880" i="1"/>
  <c r="AD1880" i="1" s="1"/>
  <c r="AC1896" i="1"/>
  <c r="AD1896" i="1" s="1"/>
  <c r="AC1944" i="1"/>
  <c r="AD1944" i="1" s="1"/>
  <c r="AC2040" i="1"/>
  <c r="AD2040" i="1" s="1"/>
  <c r="AC2089" i="1"/>
  <c r="AD2089" i="1" s="1"/>
  <c r="AC2169" i="1"/>
  <c r="AD2169" i="1" s="1"/>
  <c r="AC2249" i="1"/>
  <c r="AD2249" i="1" s="1"/>
  <c r="AC2281" i="1"/>
  <c r="AD2281" i="1" s="1"/>
  <c r="AC2442" i="1"/>
  <c r="AD2442" i="1" s="1"/>
  <c r="AC2715" i="1"/>
  <c r="AD2715" i="1" s="1"/>
  <c r="AC1798" i="1"/>
  <c r="AD1798" i="1" s="1"/>
  <c r="AC9" i="1"/>
  <c r="AD9" i="1" s="1"/>
  <c r="AC121" i="1"/>
  <c r="AD121" i="1" s="1"/>
  <c r="AC201" i="1"/>
  <c r="AD201" i="1" s="1"/>
  <c r="AC265" i="1"/>
  <c r="AD265" i="1" s="1"/>
  <c r="AC313" i="1"/>
  <c r="AD313" i="1" s="1"/>
  <c r="AC665" i="1"/>
  <c r="AD665" i="1" s="1"/>
  <c r="AC697" i="1"/>
  <c r="AD697" i="1" s="1"/>
  <c r="AC745" i="1"/>
  <c r="AD745" i="1" s="1"/>
  <c r="AC1160" i="1"/>
  <c r="AD1160" i="1" s="1"/>
  <c r="AC1512" i="1"/>
  <c r="AD1512" i="1" s="1"/>
  <c r="AC1785" i="1"/>
  <c r="AD1785" i="1" s="1"/>
  <c r="AC1801" i="1"/>
  <c r="AD1801" i="1" s="1"/>
  <c r="AC2266" i="1"/>
  <c r="AD2266" i="1" s="1"/>
  <c r="AC2346" i="1"/>
  <c r="AD2346" i="1" s="1"/>
  <c r="AC2378" i="1"/>
  <c r="AD2378" i="1" s="1"/>
  <c r="AC2620" i="1"/>
  <c r="AD2620" i="1" s="1"/>
  <c r="AC2780" i="1"/>
  <c r="AD2780" i="1" s="1"/>
  <c r="AC2812" i="1"/>
  <c r="AD2812" i="1" s="1"/>
  <c r="AC2828" i="1"/>
  <c r="AD2828" i="1" s="1"/>
  <c r="AC2844" i="1"/>
  <c r="AD2844" i="1" s="1"/>
  <c r="AC2876" i="1"/>
  <c r="AD2876" i="1" s="1"/>
  <c r="AC538" i="1"/>
  <c r="AD538" i="1" s="1"/>
  <c r="AC570" i="1"/>
  <c r="AD570" i="1" s="1"/>
  <c r="AC842" i="1"/>
  <c r="AD842" i="1" s="1"/>
  <c r="AC874" i="1"/>
  <c r="AD874" i="1" s="1"/>
  <c r="AC969" i="1"/>
  <c r="AD969" i="1" s="1"/>
  <c r="AC1161" i="1"/>
  <c r="AD1161" i="1" s="1"/>
  <c r="AC1209" i="1"/>
  <c r="AD1209" i="1" s="1"/>
  <c r="AC1241" i="1"/>
  <c r="AD1241" i="1" s="1"/>
  <c r="AC1257" i="1"/>
  <c r="AD1257" i="1" s="1"/>
  <c r="AC1289" i="1"/>
  <c r="AD1289" i="1" s="1"/>
  <c r="AC1578" i="1"/>
  <c r="AD1578" i="1" s="1"/>
  <c r="AC1610" i="1"/>
  <c r="AD1610" i="1" s="1"/>
  <c r="AC1674" i="1"/>
  <c r="AD1674" i="1" s="1"/>
  <c r="AC1770" i="1"/>
  <c r="AD1770" i="1" s="1"/>
  <c r="AC1802" i="1"/>
  <c r="AD1802" i="1" s="1"/>
  <c r="AC1898" i="1"/>
  <c r="AD1898" i="1" s="1"/>
  <c r="AC1930" i="1"/>
  <c r="AD1930" i="1" s="1"/>
  <c r="AC1978" i="1"/>
  <c r="AD1978" i="1" s="1"/>
  <c r="AC1994" i="1"/>
  <c r="AD1994" i="1" s="1"/>
  <c r="AC2026" i="1"/>
  <c r="AD2026" i="1" s="1"/>
  <c r="AC2042" i="1"/>
  <c r="AD2042" i="1" s="1"/>
  <c r="AC2058" i="1"/>
  <c r="AD2058" i="1" s="1"/>
  <c r="AC2395" i="1"/>
  <c r="AD2395" i="1" s="1"/>
  <c r="AC2444" i="1"/>
  <c r="AD2444" i="1" s="1"/>
  <c r="AC2509" i="1"/>
  <c r="AD2509" i="1" s="1"/>
  <c r="AC2829" i="1"/>
  <c r="AD2829" i="1" s="1"/>
  <c r="AC502" i="1"/>
  <c r="AD502" i="1" s="1"/>
  <c r="AC75" i="1"/>
  <c r="AD75" i="1" s="1"/>
  <c r="AC107" i="1"/>
  <c r="AD107" i="1" s="1"/>
  <c r="AC267" i="1"/>
  <c r="AD267" i="1" s="1"/>
  <c r="AC331" i="1"/>
  <c r="AD331" i="1" s="1"/>
  <c r="AC395" i="1"/>
  <c r="AD395" i="1" s="1"/>
  <c r="AC427" i="1"/>
  <c r="AD427" i="1" s="1"/>
  <c r="AC459" i="1"/>
  <c r="AD459" i="1" s="1"/>
  <c r="AC491" i="1"/>
  <c r="AD491" i="1" s="1"/>
  <c r="AC507" i="1"/>
  <c r="AD507" i="1" s="1"/>
  <c r="AC523" i="1"/>
  <c r="AD523" i="1" s="1"/>
  <c r="AC555" i="1"/>
  <c r="AD555" i="1" s="1"/>
  <c r="AC587" i="1"/>
  <c r="AD587" i="1" s="1"/>
  <c r="AC603" i="1"/>
  <c r="AD603" i="1" s="1"/>
  <c r="AC619" i="1"/>
  <c r="AD619" i="1" s="1"/>
  <c r="AC683" i="1"/>
  <c r="AD683" i="1" s="1"/>
  <c r="AC715" i="1"/>
  <c r="AD715" i="1" s="1"/>
  <c r="AC731" i="1"/>
  <c r="AD731" i="1" s="1"/>
  <c r="AC747" i="1"/>
  <c r="AD747" i="1" s="1"/>
  <c r="AC779" i="1"/>
  <c r="AD779" i="1" s="1"/>
  <c r="AC811" i="1"/>
  <c r="AD811" i="1" s="1"/>
  <c r="AC843" i="1"/>
  <c r="AD843" i="1" s="1"/>
  <c r="AC1146" i="1"/>
  <c r="AD1146" i="1" s="1"/>
  <c r="AC1258" i="1"/>
  <c r="AD1258" i="1" s="1"/>
  <c r="AC1322" i="1"/>
  <c r="AD1322" i="1" s="1"/>
  <c r="AC1386" i="1"/>
  <c r="AD1386" i="1" s="1"/>
  <c r="AC1402" i="1"/>
  <c r="AD1402" i="1" s="1"/>
  <c r="AC1450" i="1"/>
  <c r="AD1450" i="1" s="1"/>
  <c r="AC1482" i="1"/>
  <c r="AD1482" i="1" s="1"/>
  <c r="AC1514" i="1"/>
  <c r="AD1514" i="1" s="1"/>
  <c r="AC1547" i="1"/>
  <c r="AD1547" i="1" s="1"/>
  <c r="AC1883" i="1"/>
  <c r="AD1883" i="1" s="1"/>
  <c r="AC1979" i="1"/>
  <c r="AD1979" i="1" s="1"/>
  <c r="AC2396" i="1"/>
  <c r="AD2396" i="1" s="1"/>
  <c r="AC2510" i="1"/>
  <c r="AD2510" i="1" s="1"/>
  <c r="AC2734" i="1"/>
  <c r="AD2734" i="1" s="1"/>
  <c r="AC2798" i="1"/>
  <c r="AD2798" i="1" s="1"/>
  <c r="AC2814" i="1"/>
  <c r="AD2814" i="1" s="1"/>
  <c r="AC2263" i="1"/>
  <c r="AD2263" i="1" s="1"/>
  <c r="AC76" i="1"/>
  <c r="AD76" i="1" s="1"/>
  <c r="AC268" i="1"/>
  <c r="AD268" i="1" s="1"/>
  <c r="AC316" i="1"/>
  <c r="AD316" i="1" s="1"/>
  <c r="AC380" i="1"/>
  <c r="AD380" i="1" s="1"/>
  <c r="AC556" i="1"/>
  <c r="AD556" i="1" s="1"/>
  <c r="AC572" i="1"/>
  <c r="AD572" i="1" s="1"/>
  <c r="AC732" i="1"/>
  <c r="AD732" i="1" s="1"/>
  <c r="AC908" i="1"/>
  <c r="AD908" i="1" s="1"/>
  <c r="AC924" i="1"/>
  <c r="AD924" i="1" s="1"/>
  <c r="AC1243" i="1"/>
  <c r="AD1243" i="1" s="1"/>
  <c r="AC1307" i="1"/>
  <c r="AD1307" i="1" s="1"/>
  <c r="AC1499" i="1"/>
  <c r="AD1499" i="1" s="1"/>
  <c r="AC1612" i="1"/>
  <c r="AD1612" i="1" s="1"/>
  <c r="AC1660" i="1"/>
  <c r="AD1660" i="1" s="1"/>
  <c r="AC1676" i="1"/>
  <c r="AD1676" i="1" s="1"/>
  <c r="AC1772" i="1"/>
  <c r="AD1772" i="1" s="1"/>
  <c r="AC1804" i="1"/>
  <c r="AD1804" i="1" s="1"/>
  <c r="AC1868" i="1"/>
  <c r="AD1868" i="1" s="1"/>
  <c r="AC1900" i="1"/>
  <c r="AD1900" i="1" s="1"/>
  <c r="AC2189" i="1"/>
  <c r="AD2189" i="1" s="1"/>
  <c r="AC2446" i="1"/>
  <c r="AD2446" i="1" s="1"/>
  <c r="AC2559" i="1"/>
  <c r="AD2559" i="1" s="1"/>
  <c r="AC2751" i="1"/>
  <c r="AD2751" i="1" s="1"/>
  <c r="AC205" i="1"/>
  <c r="AD205" i="1" s="1"/>
  <c r="AC333" i="1"/>
  <c r="AD333" i="1" s="1"/>
  <c r="AC365" i="1"/>
  <c r="AD365" i="1" s="1"/>
  <c r="AC717" i="1"/>
  <c r="AD717" i="1" s="1"/>
  <c r="AC845" i="1"/>
  <c r="AD845" i="1" s="1"/>
  <c r="AC877" i="1"/>
  <c r="AD877" i="1" s="1"/>
  <c r="AC941" i="1"/>
  <c r="AD941" i="1" s="1"/>
  <c r="AC972" i="1"/>
  <c r="AD972" i="1" s="1"/>
  <c r="AC1100" i="1"/>
  <c r="AD1100" i="1" s="1"/>
  <c r="AC1132" i="1"/>
  <c r="AD1132" i="1" s="1"/>
  <c r="AC1164" i="1"/>
  <c r="AD1164" i="1" s="1"/>
  <c r="AC1180" i="1"/>
  <c r="AD1180" i="1" s="1"/>
  <c r="AC1196" i="1"/>
  <c r="AD1196" i="1" s="1"/>
  <c r="AC1212" i="1"/>
  <c r="AD1212" i="1" s="1"/>
  <c r="AC1228" i="1"/>
  <c r="AD1228" i="1" s="1"/>
  <c r="AC1244" i="1"/>
  <c r="AD1244" i="1" s="1"/>
  <c r="AC1260" i="1"/>
  <c r="AD1260" i="1" s="1"/>
  <c r="AC1356" i="1"/>
  <c r="AD1356" i="1" s="1"/>
  <c r="AC1372" i="1"/>
  <c r="AD1372" i="1" s="1"/>
  <c r="AC1452" i="1"/>
  <c r="AD1452" i="1" s="1"/>
  <c r="AC1853" i="1"/>
  <c r="AD1853" i="1" s="1"/>
  <c r="AC1965" i="1"/>
  <c r="AD1965" i="1" s="1"/>
  <c r="AC2029" i="1"/>
  <c r="AD2029" i="1" s="1"/>
  <c r="AC2158" i="1"/>
  <c r="AD2158" i="1" s="1"/>
  <c r="AC2206" i="1"/>
  <c r="AD2206" i="1" s="1"/>
  <c r="AC2238" i="1"/>
  <c r="AD2238" i="1" s="1"/>
  <c r="AC2334" i="1"/>
  <c r="AD2334" i="1" s="1"/>
  <c r="AC2431" i="1"/>
  <c r="AD2431" i="1" s="1"/>
  <c r="AC2848" i="1"/>
  <c r="AD2848" i="1" s="1"/>
  <c r="AC1205" i="1"/>
  <c r="AD1205" i="1" s="1"/>
  <c r="AC174" i="1"/>
  <c r="AD174" i="1" s="1"/>
  <c r="AC510" i="1"/>
  <c r="AD510" i="1" s="1"/>
  <c r="AC638" i="1"/>
  <c r="AD638" i="1" s="1"/>
  <c r="AC686" i="1"/>
  <c r="AD686" i="1" s="1"/>
  <c r="AC718" i="1"/>
  <c r="AD718" i="1" s="1"/>
  <c r="AC750" i="1"/>
  <c r="AD750" i="1" s="1"/>
  <c r="AC846" i="1"/>
  <c r="AD846" i="1" s="1"/>
  <c r="AC926" i="1"/>
  <c r="AD926" i="1" s="1"/>
  <c r="AC1245" i="1"/>
  <c r="AD1245" i="1" s="1"/>
  <c r="AC1325" i="1"/>
  <c r="AD1325" i="1" s="1"/>
  <c r="AC1598" i="1"/>
  <c r="AD1598" i="1" s="1"/>
  <c r="AC1614" i="1"/>
  <c r="AD1614" i="1" s="1"/>
  <c r="AC1646" i="1"/>
  <c r="AD1646" i="1" s="1"/>
  <c r="AC1982" i="1"/>
  <c r="AD1982" i="1" s="1"/>
  <c r="AC2175" i="1"/>
  <c r="AD2175" i="1" s="1"/>
  <c r="AC2303" i="1"/>
  <c r="AD2303" i="1" s="1"/>
  <c r="AC2657" i="1"/>
  <c r="AD2657" i="1" s="1"/>
  <c r="AC2849" i="1"/>
  <c r="AD2849" i="1" s="1"/>
  <c r="AC1333" i="1"/>
  <c r="AD1333" i="1" s="1"/>
  <c r="AC15" i="1"/>
  <c r="AD15" i="1" s="1"/>
  <c r="AC303" i="1"/>
  <c r="AD303" i="1" s="1"/>
  <c r="AC447" i="1"/>
  <c r="AD447" i="1" s="1"/>
  <c r="AC479" i="1"/>
  <c r="AD479" i="1" s="1"/>
  <c r="AC591" i="1"/>
  <c r="AD591" i="1" s="1"/>
  <c r="AC815" i="1"/>
  <c r="AD815" i="1" s="1"/>
  <c r="AC974" i="1"/>
  <c r="AD974" i="1" s="1"/>
  <c r="AC1198" i="1"/>
  <c r="AD1198" i="1" s="1"/>
  <c r="AC1230" i="1"/>
  <c r="AD1230" i="1" s="1"/>
  <c r="AC1374" i="1"/>
  <c r="AD1374" i="1" s="1"/>
  <c r="AC1438" i="1"/>
  <c r="AD1438" i="1" s="1"/>
  <c r="AC1454" i="1"/>
  <c r="AD1454" i="1" s="1"/>
  <c r="AC1486" i="1"/>
  <c r="AD1486" i="1" s="1"/>
  <c r="AC1615" i="1"/>
  <c r="AD1615" i="1" s="1"/>
  <c r="AC1679" i="1"/>
  <c r="AD1679" i="1" s="1"/>
  <c r="AC1743" i="1"/>
  <c r="AD1743" i="1" s="1"/>
  <c r="AC2144" i="1"/>
  <c r="AD2144" i="1" s="1"/>
  <c r="AC2304" i="1"/>
  <c r="AD2304" i="1" s="1"/>
  <c r="AC2481" i="1"/>
  <c r="AD2481" i="1" s="1"/>
  <c r="AC2594" i="1"/>
  <c r="AD2594" i="1" s="1"/>
  <c r="AC2658" i="1"/>
  <c r="AD2658" i="1" s="1"/>
  <c r="AC2674" i="1"/>
  <c r="AD2674" i="1" s="1"/>
  <c r="AC32" i="1"/>
  <c r="AD32" i="1" s="1"/>
  <c r="AC272" i="1"/>
  <c r="AD272" i="1" s="1"/>
  <c r="AC288" i="1"/>
  <c r="AD288" i="1" s="1"/>
  <c r="AC400" i="1"/>
  <c r="AD400" i="1" s="1"/>
  <c r="AC672" i="1"/>
  <c r="AD672" i="1" s="1"/>
  <c r="AC704" i="1"/>
  <c r="AD704" i="1" s="1"/>
  <c r="AC991" i="1"/>
  <c r="AD991" i="1" s="1"/>
  <c r="AC1007" i="1"/>
  <c r="AD1007" i="1" s="1"/>
  <c r="AC1071" i="1"/>
  <c r="AD1071" i="1" s="1"/>
  <c r="AC1119" i="1"/>
  <c r="AD1119" i="1" s="1"/>
  <c r="AC1167" i="1"/>
  <c r="AD1167" i="1" s="1"/>
  <c r="AC1263" i="1"/>
  <c r="AD1263" i="1" s="1"/>
  <c r="AC1279" i="1"/>
  <c r="AD1279" i="1" s="1"/>
  <c r="AC1391" i="1"/>
  <c r="AD1391" i="1" s="1"/>
  <c r="AC1519" i="1"/>
  <c r="AD1519" i="1" s="1"/>
  <c r="AC1632" i="1"/>
  <c r="AD1632" i="1" s="1"/>
  <c r="AC1696" i="1"/>
  <c r="AD1696" i="1" s="1"/>
  <c r="AC1744" i="1"/>
  <c r="AD1744" i="1" s="1"/>
  <c r="AC1824" i="1"/>
  <c r="AD1824" i="1" s="1"/>
  <c r="AC1840" i="1"/>
  <c r="AD1840" i="1" s="1"/>
  <c r="AC1920" i="1"/>
  <c r="AD1920" i="1" s="1"/>
  <c r="AC2097" i="1"/>
  <c r="AD2097" i="1" s="1"/>
  <c r="AC2225" i="1"/>
  <c r="AD2225" i="1" s="1"/>
  <c r="AC2241" i="1"/>
  <c r="AD2241" i="1" s="1"/>
  <c r="AC2273" i="1"/>
  <c r="AD2273" i="1" s="1"/>
  <c r="AC2289" i="1"/>
  <c r="AD2289" i="1" s="1"/>
  <c r="AC2835" i="1"/>
  <c r="AD2835" i="1" s="1"/>
  <c r="AC2931" i="1"/>
  <c r="AD2931" i="1" s="1"/>
  <c r="AC2617" i="1"/>
  <c r="AD2617" i="1" s="1"/>
  <c r="AC33" i="1"/>
  <c r="AD33" i="1" s="1"/>
  <c r="AC113" i="1"/>
  <c r="AD113" i="1" s="1"/>
  <c r="AC209" i="1"/>
  <c r="AD209" i="1" s="1"/>
  <c r="AC385" i="1"/>
  <c r="AD385" i="1" s="1"/>
  <c r="AC561" i="1"/>
  <c r="AD561" i="1" s="1"/>
  <c r="AC577" i="1"/>
  <c r="AD577" i="1" s="1"/>
  <c r="AC721" i="1"/>
  <c r="AD721" i="1" s="1"/>
  <c r="AC865" i="1"/>
  <c r="AD865" i="1" s="1"/>
  <c r="AC881" i="1"/>
  <c r="AD881" i="1" s="1"/>
  <c r="AC913" i="1"/>
  <c r="AD913" i="1" s="1"/>
  <c r="AC1024" i="1"/>
  <c r="AD1024" i="1" s="1"/>
  <c r="AC1088" i="1"/>
  <c r="AD1088" i="1" s="1"/>
  <c r="AC1136" i="1"/>
  <c r="AD1136" i="1" s="1"/>
  <c r="AC1184" i="1"/>
  <c r="AD1184" i="1" s="1"/>
  <c r="AC1216" i="1"/>
  <c r="AD1216" i="1" s="1"/>
  <c r="AC1248" i="1"/>
  <c r="AD1248" i="1" s="1"/>
  <c r="AC1264" i="1"/>
  <c r="AD1264" i="1" s="1"/>
  <c r="AC1569" i="1"/>
  <c r="AD1569" i="1" s="1"/>
  <c r="AC1585" i="1"/>
  <c r="AD1585" i="1" s="1"/>
  <c r="AC1601" i="1"/>
  <c r="AD1601" i="1" s="1"/>
  <c r="AC1761" i="1"/>
  <c r="AD1761" i="1" s="1"/>
  <c r="AC2001" i="1"/>
  <c r="AD2001" i="1" s="1"/>
  <c r="AC2033" i="1"/>
  <c r="AD2033" i="1" s="1"/>
  <c r="AC2130" i="1"/>
  <c r="AD2130" i="1" s="1"/>
  <c r="AC2194" i="1"/>
  <c r="AD2194" i="1" s="1"/>
  <c r="AC2258" i="1"/>
  <c r="AD2258" i="1" s="1"/>
  <c r="AC2274" i="1"/>
  <c r="AD2274" i="1" s="1"/>
  <c r="AC2612" i="1"/>
  <c r="AD2612" i="1" s="1"/>
  <c r="AC2676" i="1"/>
  <c r="AD2676" i="1" s="1"/>
  <c r="AC2692" i="1"/>
  <c r="AD2692" i="1" s="1"/>
  <c r="AC2740" i="1"/>
  <c r="AD2740" i="1" s="1"/>
  <c r="AC1237" i="1"/>
  <c r="AD1237" i="1" s="1"/>
  <c r="AC1814" i="1"/>
  <c r="AD1814" i="1" s="1"/>
  <c r="AC1942" i="1"/>
  <c r="AD1942" i="1" s="1"/>
  <c r="AC2231" i="1"/>
  <c r="AD2231" i="1" s="1"/>
  <c r="AC2359" i="1"/>
  <c r="AD2359" i="1" s="1"/>
  <c r="AC114" i="1"/>
  <c r="AD114" i="1" s="1"/>
  <c r="AC370" i="1"/>
  <c r="AD370" i="1" s="1"/>
  <c r="AC418" i="1"/>
  <c r="AD418" i="1" s="1"/>
  <c r="AC450" i="1"/>
  <c r="AD450" i="1" s="1"/>
  <c r="AC482" i="1"/>
  <c r="AD482" i="1" s="1"/>
  <c r="AC610" i="1"/>
  <c r="AD610" i="1" s="1"/>
  <c r="AC658" i="1"/>
  <c r="AD658" i="1" s="1"/>
  <c r="AC690" i="1"/>
  <c r="AD690" i="1" s="1"/>
  <c r="AC738" i="1"/>
  <c r="AD738" i="1" s="1"/>
  <c r="AC946" i="1"/>
  <c r="AD946" i="1" s="1"/>
  <c r="AC961" i="1"/>
  <c r="AD961" i="1" s="1"/>
  <c r="AC1025" i="1"/>
  <c r="AD1025" i="1" s="1"/>
  <c r="AC1105" i="1"/>
  <c r="AD1105" i="1" s="1"/>
  <c r="AC1329" i="1"/>
  <c r="AD1329" i="1" s="1"/>
  <c r="AC1345" i="1"/>
  <c r="AD1345" i="1" s="1"/>
  <c r="AC1409" i="1"/>
  <c r="AD1409" i="1" s="1"/>
  <c r="AC1618" i="1"/>
  <c r="AD1618" i="1" s="1"/>
  <c r="AC1714" i="1"/>
  <c r="AD1714" i="1" s="1"/>
  <c r="AC1858" i="1"/>
  <c r="AD1858" i="1" s="1"/>
  <c r="AC2323" i="1"/>
  <c r="AD2323" i="1" s="1"/>
  <c r="AC2500" i="1"/>
  <c r="AD2500" i="1" s="1"/>
  <c r="AC2597" i="1"/>
  <c r="AD2597" i="1" s="1"/>
  <c r="AC326" i="1"/>
  <c r="AD326" i="1" s="1"/>
  <c r="AC19" i="1"/>
  <c r="AD19" i="1" s="1"/>
  <c r="AC483" i="1"/>
  <c r="AD483" i="1" s="1"/>
  <c r="AC579" i="1"/>
  <c r="AD579" i="1" s="1"/>
  <c r="AC643" i="1"/>
  <c r="AD643" i="1" s="1"/>
  <c r="AC707" i="1"/>
  <c r="AD707" i="1" s="1"/>
  <c r="AC739" i="1"/>
  <c r="AD739" i="1" s="1"/>
  <c r="AC835" i="1"/>
  <c r="AD835" i="1" s="1"/>
  <c r="AC867" i="1"/>
  <c r="AD867" i="1" s="1"/>
  <c r="AC1058" i="1"/>
  <c r="AD1058" i="1" s="1"/>
  <c r="AC1250" i="1"/>
  <c r="AD1250" i="1" s="1"/>
  <c r="AC1314" i="1"/>
  <c r="AD1314" i="1" s="1"/>
  <c r="AC1362" i="1"/>
  <c r="AD1362" i="1" s="1"/>
  <c r="AC1458" i="1"/>
  <c r="AD1458" i="1" s="1"/>
  <c r="AC1474" i="1"/>
  <c r="AD1474" i="1" s="1"/>
  <c r="AC1490" i="1"/>
  <c r="AD1490" i="1" s="1"/>
  <c r="AC1763" i="1"/>
  <c r="AD1763" i="1" s="1"/>
  <c r="AC1779" i="1"/>
  <c r="AD1779" i="1" s="1"/>
  <c r="AC1859" i="1"/>
  <c r="AD1859" i="1" s="1"/>
  <c r="AC1971" i="1"/>
  <c r="AD1971" i="1" s="1"/>
  <c r="AC2292" i="1"/>
  <c r="AD2292" i="1" s="1"/>
  <c r="AC2324" i="1"/>
  <c r="AD2324" i="1" s="1"/>
  <c r="AC2372" i="1"/>
  <c r="AD2372" i="1" s="1"/>
  <c r="AC2404" i="1"/>
  <c r="AD2404" i="1" s="1"/>
  <c r="AC2550" i="1"/>
  <c r="AD2550" i="1" s="1"/>
  <c r="AC2566" i="1"/>
  <c r="AD2566" i="1" s="1"/>
  <c r="AC2582" i="1"/>
  <c r="AD2582" i="1" s="1"/>
  <c r="AC2678" i="1"/>
  <c r="AD2678" i="1" s="1"/>
  <c r="AC2710" i="1"/>
  <c r="AD2710" i="1" s="1"/>
  <c r="AC2742" i="1"/>
  <c r="AD2742" i="1" s="1"/>
  <c r="AC2758" i="1"/>
  <c r="AD2758" i="1" s="1"/>
  <c r="AC2806" i="1"/>
  <c r="AD2806" i="1" s="1"/>
  <c r="AC2630" i="1"/>
  <c r="AD2630" i="1" s="1"/>
  <c r="AB262" i="1"/>
  <c r="AC2685" i="1"/>
  <c r="AD2685" i="1" s="1"/>
  <c r="AC266" i="1"/>
  <c r="AD266" i="1" s="1"/>
  <c r="AC1722" i="1"/>
  <c r="AD1722" i="1" s="1"/>
  <c r="AC2069" i="1"/>
  <c r="AD2069" i="1" s="1"/>
  <c r="AC1933" i="1"/>
  <c r="AD1933" i="1" s="1"/>
  <c r="AC397" i="1"/>
  <c r="AD397" i="1" s="1"/>
  <c r="AC298" i="1"/>
  <c r="AD298" i="1" s="1"/>
  <c r="AB848" i="1"/>
  <c r="AB993" i="1"/>
  <c r="AB1293" i="1"/>
  <c r="AB1321" i="1"/>
  <c r="AB1996" i="1"/>
  <c r="AB255" i="1"/>
  <c r="AC82" i="1"/>
  <c r="AD82" i="1" s="1"/>
  <c r="AB1191" i="1"/>
  <c r="AC1577" i="1"/>
  <c r="AD1577" i="1" s="1"/>
  <c r="AB1710" i="1"/>
  <c r="AC315" i="1"/>
  <c r="AD315" i="1" s="1"/>
  <c r="AB1336" i="1"/>
  <c r="AB1831" i="1"/>
  <c r="AB329" i="1"/>
  <c r="AC1163" i="1"/>
  <c r="AD1163" i="1" s="1"/>
  <c r="AB1351" i="1"/>
  <c r="AB2488" i="1"/>
  <c r="AB1282" i="1"/>
  <c r="AB2287" i="1"/>
  <c r="AB2120" i="1"/>
  <c r="AC2427" i="1"/>
  <c r="AD2427" i="1" s="1"/>
  <c r="AB142" i="1"/>
  <c r="AB1380" i="1"/>
  <c r="AB1501" i="1"/>
  <c r="AC2845" i="1"/>
  <c r="AD2845" i="1" s="1"/>
  <c r="AB71" i="1"/>
  <c r="AB156" i="1"/>
  <c r="AC318" i="1"/>
  <c r="AD318" i="1" s="1"/>
  <c r="AB506" i="1"/>
  <c r="AB1367" i="1"/>
  <c r="AB2599" i="1"/>
  <c r="AB880" i="1"/>
  <c r="AB1472" i="1"/>
  <c r="AC230" i="1"/>
  <c r="AD230" i="1" s="1"/>
  <c r="AC273" i="1"/>
  <c r="AD273" i="1" s="1"/>
  <c r="AC1135" i="1"/>
  <c r="AD1135" i="1" s="1"/>
  <c r="AC1865" i="1"/>
  <c r="AD1865" i="1" s="1"/>
  <c r="AB143" i="1"/>
  <c r="AC390" i="1"/>
  <c r="AD390" i="1" s="1"/>
  <c r="AC689" i="1"/>
  <c r="AD689" i="1" s="1"/>
  <c r="AC103" i="1"/>
  <c r="AD103" i="1" s="1"/>
  <c r="AB1286" i="1"/>
  <c r="AC465" i="1"/>
  <c r="AD465" i="1" s="1"/>
  <c r="AC2540" i="1"/>
  <c r="AD2540" i="1" s="1"/>
  <c r="AC89" i="1"/>
  <c r="AD89" i="1" s="1"/>
  <c r="AB248" i="1"/>
  <c r="AC883" i="1"/>
  <c r="AD883" i="1" s="1"/>
  <c r="AC1505" i="1"/>
  <c r="AD1505" i="1" s="1"/>
  <c r="AB60" i="1"/>
  <c r="AB393" i="1"/>
  <c r="AB322" i="1"/>
  <c r="AB872" i="1"/>
  <c r="AB899" i="1"/>
  <c r="AC497" i="1"/>
  <c r="AD497" i="1" s="1"/>
  <c r="AC1170" i="1"/>
  <c r="AD1170" i="1" s="1"/>
  <c r="AB542" i="1"/>
  <c r="AB1318" i="1"/>
  <c r="AB2605" i="1"/>
  <c r="AB2775" i="1"/>
  <c r="AC337" i="1"/>
  <c r="AD337" i="1" s="1"/>
  <c r="AB366" i="1"/>
  <c r="AC604" i="1"/>
  <c r="AD604" i="1" s="1"/>
  <c r="AC1587" i="1"/>
  <c r="AD1587" i="1" s="1"/>
  <c r="AC1932" i="1"/>
  <c r="AD1932" i="1" s="1"/>
  <c r="AC2838" i="1"/>
  <c r="AD2838" i="1" s="1"/>
  <c r="AC2103" i="1"/>
  <c r="AD2103" i="1" s="1"/>
  <c r="AC563" i="1"/>
  <c r="AD563" i="1" s="1"/>
  <c r="AC2474" i="1"/>
  <c r="AD2474" i="1" s="1"/>
  <c r="AC1044" i="1"/>
  <c r="AD1044" i="1" s="1"/>
  <c r="AC1183" i="1"/>
  <c r="AD1183" i="1" s="1"/>
  <c r="AC2280" i="1"/>
  <c r="AD2280" i="1" s="1"/>
  <c r="AC184" i="1"/>
  <c r="AD184" i="1" s="1"/>
  <c r="AC344" i="1"/>
  <c r="AD344" i="1" s="1"/>
  <c r="AC943" i="1"/>
  <c r="AD943" i="1" s="1"/>
  <c r="AC995" i="1"/>
  <c r="AD995" i="1" s="1"/>
  <c r="AC1238" i="1"/>
  <c r="AD1238" i="1" s="1"/>
  <c r="AC1304" i="1"/>
  <c r="AD1304" i="1" s="1"/>
  <c r="AC1460" i="1"/>
  <c r="AD1460" i="1" s="1"/>
  <c r="AC1805" i="1"/>
  <c r="AD1805" i="1" s="1"/>
  <c r="AC2138" i="1"/>
  <c r="AD2138" i="1" s="1"/>
  <c r="AC2151" i="1"/>
  <c r="AD2151" i="1" s="1"/>
  <c r="AC2163" i="1"/>
  <c r="AD2163" i="1" s="1"/>
  <c r="AC2200" i="1"/>
  <c r="AD2200" i="1" s="1"/>
  <c r="AC2593" i="1"/>
  <c r="AD2593" i="1" s="1"/>
  <c r="AC2700" i="1"/>
  <c r="AD2700" i="1" s="1"/>
  <c r="AB136" i="1"/>
  <c r="AB460" i="1"/>
  <c r="AB495" i="1"/>
  <c r="AC607" i="1"/>
  <c r="AD607" i="1" s="1"/>
  <c r="AB903" i="1"/>
  <c r="AB929" i="1"/>
  <c r="AB981" i="1"/>
  <c r="AC1095" i="1"/>
  <c r="AD1095" i="1" s="1"/>
  <c r="AB1292" i="1"/>
  <c r="AC1691" i="1"/>
  <c r="AD1691" i="1" s="1"/>
  <c r="AB1704" i="1"/>
  <c r="AB1740" i="1"/>
  <c r="AB2014" i="1"/>
  <c r="AB2052" i="1"/>
  <c r="AC2125" i="1"/>
  <c r="AD2125" i="1" s="1"/>
  <c r="AC2434" i="1"/>
  <c r="AD2434" i="1" s="1"/>
  <c r="AC345" i="1"/>
  <c r="AD345" i="1" s="1"/>
  <c r="AC358" i="1"/>
  <c r="AD358" i="1" s="1"/>
  <c r="AB956" i="1"/>
  <c r="AC996" i="1"/>
  <c r="AD996" i="1" s="1"/>
  <c r="AC1020" i="1"/>
  <c r="AD1020" i="1" s="1"/>
  <c r="AB1084" i="1"/>
  <c r="AB1109" i="1"/>
  <c r="AC1123" i="1"/>
  <c r="AD1123" i="1" s="1"/>
  <c r="AB1173" i="1"/>
  <c r="AC1396" i="1"/>
  <c r="AD1396" i="1" s="1"/>
  <c r="AB1408" i="1"/>
  <c r="AB1525" i="1"/>
  <c r="AB1667" i="1"/>
  <c r="AB1717" i="1"/>
  <c r="AB1729" i="1"/>
  <c r="AB1819" i="1"/>
  <c r="AB1846" i="1"/>
  <c r="AB1924" i="1"/>
  <c r="AB2213" i="1"/>
  <c r="AB2239" i="1"/>
  <c r="AB2368" i="1"/>
  <c r="AB2580" i="1"/>
  <c r="AB2730" i="1"/>
  <c r="AB1629" i="1"/>
  <c r="AC1693" i="1"/>
  <c r="AD1693" i="1" s="1"/>
  <c r="AB1705" i="1"/>
  <c r="AB1794" i="1"/>
  <c r="AB1885" i="1"/>
  <c r="AB2410" i="1"/>
  <c r="AC2449" i="1"/>
  <c r="AD2449" i="1" s="1"/>
  <c r="AB2619" i="1"/>
  <c r="AC2716" i="1"/>
  <c r="AD2716" i="1" s="1"/>
  <c r="AC78" i="1"/>
  <c r="AD78" i="1" s="1"/>
  <c r="AC162" i="1"/>
  <c r="AD162" i="1" s="1"/>
  <c r="AB583" i="1"/>
  <c r="AC868" i="1"/>
  <c r="AD868" i="1" s="1"/>
  <c r="AC1240" i="1"/>
  <c r="AD1240" i="1" s="1"/>
  <c r="AC1306" i="1"/>
  <c r="AD1306" i="1" s="1"/>
  <c r="AC1357" i="1"/>
  <c r="AD1357" i="1" s="1"/>
  <c r="AC1593" i="1"/>
  <c r="AD1593" i="1" s="1"/>
  <c r="AB2028" i="1"/>
  <c r="AB2065" i="1"/>
  <c r="AC2078" i="1"/>
  <c r="AD2078" i="1" s="1"/>
  <c r="AB2164" i="1"/>
  <c r="AB2201" i="1"/>
  <c r="AC2227" i="1"/>
  <c r="AD2227" i="1" s="1"/>
  <c r="AC2301" i="1"/>
  <c r="AD2301" i="1" s="1"/>
  <c r="AB2502" i="1"/>
  <c r="AB28" i="1"/>
  <c r="AB68" i="1"/>
  <c r="AB299" i="1"/>
  <c r="AB411" i="1"/>
  <c r="AB436" i="1"/>
  <c r="AB557" i="1"/>
  <c r="AC608" i="1"/>
  <c r="AD608" i="1" s="1"/>
  <c r="AB816" i="1"/>
  <c r="AB893" i="1"/>
  <c r="AB1009" i="1"/>
  <c r="AB1085" i="1"/>
  <c r="AC1319" i="1"/>
  <c r="AD1319" i="1" s="1"/>
  <c r="AB1489" i="1"/>
  <c r="AB1768" i="1"/>
  <c r="AB2041" i="1"/>
  <c r="AC2091" i="1"/>
  <c r="AD2091" i="1" s="1"/>
  <c r="AB2176" i="1"/>
  <c r="AB2369" i="1"/>
  <c r="AB2464" i="1"/>
  <c r="AC2854" i="1"/>
  <c r="AD2854" i="1" s="1"/>
  <c r="AC2409" i="1"/>
  <c r="AD2409" i="1" s="1"/>
  <c r="AC1730" i="1"/>
  <c r="AD1730" i="1" s="1"/>
  <c r="AB1992" i="1"/>
  <c r="AB2016" i="1"/>
  <c r="AB2240" i="1"/>
  <c r="AB2490" i="1"/>
  <c r="AB2731" i="1"/>
  <c r="AB128" i="1"/>
  <c r="AB451" i="1"/>
  <c r="AB462" i="1"/>
  <c r="AB520" i="1"/>
  <c r="AB597" i="1"/>
  <c r="AB635" i="1"/>
  <c r="AB1098" i="1"/>
  <c r="AB2264" i="1"/>
  <c r="AB2357" i="1"/>
  <c r="AB2437" i="1"/>
  <c r="AB2634" i="1"/>
  <c r="AB2675" i="1"/>
  <c r="AB2867" i="1"/>
  <c r="AC2908" i="1"/>
  <c r="AD2908" i="1" s="1"/>
  <c r="AC125" i="1"/>
  <c r="AD125" i="1" s="1"/>
  <c r="AB17" i="1"/>
  <c r="AB276" i="1"/>
  <c r="AB347" i="1"/>
  <c r="AB437" i="1"/>
  <c r="AB609" i="1"/>
  <c r="AB621" i="1"/>
  <c r="AB649" i="1"/>
  <c r="AC1010" i="1"/>
  <c r="AD1010" i="1" s="1"/>
  <c r="AB1410" i="1"/>
  <c r="AB1644" i="1"/>
  <c r="AB1669" i="1"/>
  <c r="AB1808" i="1"/>
  <c r="AB1848" i="1"/>
  <c r="AB1861" i="1"/>
  <c r="AB2202" i="1"/>
  <c r="AB2252" i="1"/>
  <c r="AB2543" i="1"/>
  <c r="AC2557" i="1"/>
  <c r="AD2557" i="1" s="1"/>
  <c r="AC117" i="1"/>
  <c r="AD117" i="1" s="1"/>
  <c r="AB412" i="1"/>
  <c r="AB498" i="1"/>
  <c r="AC719" i="1"/>
  <c r="AD719" i="1" s="1"/>
  <c r="AB832" i="1"/>
  <c r="AB959" i="1"/>
  <c r="AC971" i="1"/>
  <c r="AD971" i="1" s="1"/>
  <c r="AC998" i="1"/>
  <c r="AD998" i="1" s="1"/>
  <c r="AB1036" i="1"/>
  <c r="AB1229" i="1"/>
  <c r="AB1358" i="1"/>
  <c r="AB1731" i="1"/>
  <c r="AB1875" i="1"/>
  <c r="AC1993" i="1"/>
  <c r="AD1993" i="1" s="1"/>
  <c r="AB2080" i="1"/>
  <c r="AB2317" i="1"/>
  <c r="AC2344" i="1"/>
  <c r="AD2344" i="1" s="1"/>
  <c r="AB69" i="1"/>
  <c r="AB92" i="1"/>
  <c r="AC141" i="1"/>
  <c r="AD141" i="1" s="1"/>
  <c r="AB228" i="1"/>
  <c r="AB254" i="1"/>
  <c r="AB300" i="1"/>
  <c r="AC1152" i="1"/>
  <c r="AD1152" i="1" s="1"/>
  <c r="AB1176" i="1"/>
  <c r="AC1202" i="1"/>
  <c r="AD1202" i="1" s="1"/>
  <c r="AC1424" i="1"/>
  <c r="AD1424" i="1" s="1"/>
  <c r="AB1465" i="1"/>
  <c r="AB1516" i="1"/>
  <c r="AB1658" i="1"/>
  <c r="AB1901" i="1"/>
  <c r="AB2092" i="1"/>
  <c r="AB2216" i="1"/>
  <c r="AC2530" i="1"/>
  <c r="AD2530" i="1" s="1"/>
  <c r="AB2570" i="1"/>
  <c r="AC2909" i="1"/>
  <c r="AD2909" i="1" s="1"/>
  <c r="AB129" i="1"/>
  <c r="AB521" i="1"/>
  <c r="AB1049" i="1"/>
  <c r="AB1140" i="1"/>
  <c r="AB1619" i="1"/>
  <c r="AC1835" i="1"/>
  <c r="AD1835" i="1" s="1"/>
  <c r="AB2178" i="1"/>
  <c r="AB2242" i="1"/>
  <c r="AB2291" i="1"/>
  <c r="AB2331" i="1"/>
  <c r="AC2413" i="1"/>
  <c r="AD2413" i="1" s="1"/>
  <c r="AB2733" i="1"/>
  <c r="AB2745" i="1"/>
  <c r="AB2774" i="1"/>
  <c r="AC2786" i="1"/>
  <c r="AD2786" i="1" s="1"/>
  <c r="AB81" i="1"/>
  <c r="AB177" i="1"/>
  <c r="AB499" i="1"/>
  <c r="AB534" i="1"/>
  <c r="AB1075" i="1"/>
  <c r="AB1087" i="1"/>
  <c r="AB1296" i="1"/>
  <c r="AB1570" i="1"/>
  <c r="AC1620" i="1"/>
  <c r="AD1620" i="1" s="1"/>
  <c r="AB2006" i="1"/>
  <c r="AC2019" i="1"/>
  <c r="AD2019" i="1" s="1"/>
  <c r="AC2081" i="1"/>
  <c r="AD2081" i="1" s="1"/>
  <c r="AB2105" i="1"/>
  <c r="AB2167" i="1"/>
  <c r="AC2318" i="1"/>
  <c r="AD2318" i="1" s="1"/>
  <c r="AC2414" i="1"/>
  <c r="AD2414" i="1" s="1"/>
  <c r="AC2517" i="1"/>
  <c r="AD2517" i="1" s="1"/>
  <c r="AB2558" i="1"/>
  <c r="AB2843" i="1"/>
  <c r="AC148" i="1"/>
  <c r="AD148" i="1" s="1"/>
  <c r="AC489" i="1"/>
  <c r="AD489" i="1" s="1"/>
  <c r="AC600" i="1"/>
  <c r="AD600" i="1" s="1"/>
  <c r="AB651" i="1"/>
  <c r="AB1272" i="1"/>
  <c r="AC1771" i="1"/>
  <c r="AD1771" i="1" s="1"/>
  <c r="AB1889" i="1"/>
  <c r="AB1916" i="1"/>
  <c r="AB1954" i="1"/>
  <c r="AC2045" i="1"/>
  <c r="AD2045" i="1" s="1"/>
  <c r="AC2131" i="1"/>
  <c r="AD2131" i="1" s="1"/>
  <c r="AC2156" i="1"/>
  <c r="AD2156" i="1" s="1"/>
  <c r="AC453" i="1"/>
  <c r="AD453" i="1" s="1"/>
  <c r="AB611" i="1"/>
  <c r="AC847" i="1"/>
  <c r="AD847" i="1" s="1"/>
  <c r="AC1401" i="1"/>
  <c r="AD1401" i="1" s="1"/>
  <c r="AC1647" i="1"/>
  <c r="AD1647" i="1" s="1"/>
  <c r="AC2482" i="1"/>
  <c r="AD2482" i="1" s="1"/>
  <c r="AC2803" i="1"/>
  <c r="AD2803" i="1" s="1"/>
  <c r="AC327" i="1"/>
  <c r="AD327" i="1" s="1"/>
  <c r="AC897" i="1"/>
  <c r="AD897" i="1" s="1"/>
  <c r="AC1698" i="1"/>
  <c r="AD1698" i="1" s="1"/>
  <c r="AC155" i="1"/>
  <c r="AD155" i="1" s="1"/>
  <c r="AC191" i="1"/>
  <c r="AD191" i="1" s="1"/>
  <c r="AC873" i="1"/>
  <c r="AD873" i="1" s="1"/>
  <c r="AC1192" i="1"/>
  <c r="AD1192" i="1" s="1"/>
  <c r="AC1323" i="1"/>
  <c r="AD1323" i="1" s="1"/>
  <c r="AC1597" i="1"/>
  <c r="AD1597" i="1" s="1"/>
  <c r="AC1773" i="1"/>
  <c r="AD1773" i="1" s="1"/>
  <c r="AC2106" i="1"/>
  <c r="AD2106" i="1" s="1"/>
  <c r="AB588" i="1"/>
  <c r="AC601" i="1"/>
  <c r="AD601" i="1" s="1"/>
  <c r="AB861" i="1"/>
  <c r="AB884" i="1"/>
  <c r="AC1115" i="1"/>
  <c r="AD1115" i="1" s="1"/>
  <c r="AB1956" i="1"/>
  <c r="AC1984" i="1"/>
  <c r="AD1984" i="1" s="1"/>
  <c r="AC2244" i="1"/>
  <c r="AD2244" i="1" s="1"/>
  <c r="AC2415" i="1"/>
  <c r="AD2415" i="1" s="1"/>
  <c r="AC2506" i="1"/>
  <c r="AD2506" i="1" s="1"/>
  <c r="AB2573" i="1"/>
  <c r="AC2534" i="1"/>
  <c r="AD2534" i="1" s="1"/>
  <c r="AB2587" i="1"/>
  <c r="AB2859" i="1"/>
  <c r="AB21" i="1"/>
  <c r="AB328" i="1"/>
  <c r="AB429" i="1"/>
  <c r="AB467" i="1"/>
  <c r="AB938" i="1"/>
  <c r="AC1003" i="1"/>
  <c r="AD1003" i="1" s="1"/>
  <c r="AB1156" i="1"/>
  <c r="AB1275" i="1"/>
  <c r="AC1456" i="1"/>
  <c r="AD1456" i="1" s="1"/>
  <c r="AB1469" i="1"/>
  <c r="AB1546" i="1"/>
  <c r="AB1560" i="1"/>
  <c r="AB1724" i="1"/>
  <c r="AC2207" i="1"/>
  <c r="AD2207" i="1" s="1"/>
  <c r="AC2470" i="1"/>
  <c r="AD2470" i="1" s="1"/>
  <c r="AC96" i="1"/>
  <c r="AD96" i="1" s="1"/>
  <c r="AC169" i="1"/>
  <c r="AD169" i="1" s="1"/>
  <c r="AC457" i="1"/>
  <c r="AD457" i="1" s="1"/>
  <c r="AB513" i="1"/>
  <c r="AC590" i="1"/>
  <c r="AD590" i="1" s="1"/>
  <c r="AB614" i="1"/>
  <c r="AC628" i="1"/>
  <c r="AD628" i="1" s="1"/>
  <c r="AB963" i="1"/>
  <c r="AB1041" i="1"/>
  <c r="AB1144" i="1"/>
  <c r="AC1234" i="1"/>
  <c r="AD1234" i="1" s="1"/>
  <c r="AC1313" i="1"/>
  <c r="AD1313" i="1" s="1"/>
  <c r="AB1416" i="1"/>
  <c r="AC1508" i="1"/>
  <c r="AD1508" i="1" s="1"/>
  <c r="AC1520" i="1"/>
  <c r="AD1520" i="1" s="1"/>
  <c r="AB1712" i="1"/>
  <c r="AB1827" i="1"/>
  <c r="AB1919" i="1"/>
  <c r="AB1985" i="1"/>
  <c r="AC2085" i="1"/>
  <c r="AD2085" i="1" s="1"/>
  <c r="AC2322" i="1"/>
  <c r="AD2322" i="1" s="1"/>
  <c r="AB2614" i="1"/>
  <c r="AB2060" i="1"/>
  <c r="AB2134" i="1"/>
  <c r="AB2159" i="1"/>
  <c r="AB2170" i="1"/>
  <c r="AB2295" i="1"/>
  <c r="AB2777" i="1"/>
  <c r="AB85" i="1"/>
  <c r="AC110" i="1"/>
  <c r="AD110" i="1" s="1"/>
  <c r="AB122" i="1"/>
  <c r="AB1004" i="1"/>
  <c r="AC1300" i="1"/>
  <c r="AD1300" i="1" s="1"/>
  <c r="AC2108" i="1"/>
  <c r="AD2108" i="1" s="1"/>
  <c r="AB2208" i="1"/>
  <c r="AC2350" i="1"/>
  <c r="AD2350" i="1" s="1"/>
  <c r="AB2417" i="1"/>
  <c r="AB2458" i="1"/>
  <c r="AB2641" i="1"/>
  <c r="AB2668" i="1"/>
  <c r="AC2765" i="1"/>
  <c r="AD2765" i="1" s="1"/>
  <c r="AB36" i="1"/>
  <c r="AB233" i="1"/>
  <c r="AB295" i="1"/>
  <c r="AB306" i="1"/>
  <c r="AC342" i="1"/>
  <c r="AD342" i="1" s="1"/>
  <c r="AB481" i="1"/>
  <c r="AB492" i="1"/>
  <c r="AB642" i="1"/>
  <c r="AB798" i="1"/>
  <c r="AB1017" i="1"/>
  <c r="AC1042" i="1"/>
  <c r="AD1042" i="1" s="1"/>
  <c r="AB1068" i="1"/>
  <c r="AB1208" i="1"/>
  <c r="AB1222" i="1"/>
  <c r="AB1509" i="1"/>
  <c r="AB1575" i="1"/>
  <c r="AB1725" i="1"/>
  <c r="AB1737" i="1"/>
  <c r="AB2011" i="1"/>
  <c r="AB2036" i="1"/>
  <c r="AB2073" i="1"/>
  <c r="AB2183" i="1"/>
  <c r="AC2222" i="1"/>
  <c r="AD2222" i="1" s="1"/>
  <c r="AB2246" i="1"/>
  <c r="AC2284" i="1"/>
  <c r="AD2284" i="1" s="1"/>
  <c r="AB2377" i="1"/>
  <c r="AB2498" i="1"/>
  <c r="AB49" i="1"/>
  <c r="AB134" i="1"/>
  <c r="AB194" i="1"/>
  <c r="AB353" i="1"/>
  <c r="AB914" i="1"/>
  <c r="AC940" i="1"/>
  <c r="AD940" i="1" s="1"/>
  <c r="AB1338" i="1"/>
  <c r="AB1485" i="1"/>
  <c r="AB1535" i="1"/>
  <c r="AB1664" i="1"/>
  <c r="AC2778" i="1"/>
  <c r="AD2778" i="1" s="1"/>
  <c r="AB2916" i="1"/>
  <c r="AB527" i="1"/>
  <c r="AB539" i="1"/>
  <c r="AB712" i="1"/>
  <c r="AB1249" i="1"/>
  <c r="AB1405" i="1"/>
  <c r="AC1600" i="1"/>
  <c r="AD1600" i="1" s="1"/>
  <c r="AC1764" i="1"/>
  <c r="AD1764" i="1" s="1"/>
  <c r="AB1855" i="1"/>
  <c r="AB2337" i="1"/>
  <c r="AC2351" i="1"/>
  <c r="AD2351" i="1" s="1"/>
  <c r="AC2365" i="1"/>
  <c r="AD2365" i="1" s="1"/>
  <c r="AC2459" i="1"/>
  <c r="AD2459" i="1" s="1"/>
  <c r="AC2590" i="1"/>
  <c r="AD2590" i="1" s="1"/>
  <c r="AB284" i="1"/>
  <c r="AB307" i="1"/>
  <c r="AC785" i="1"/>
  <c r="AD785" i="1" s="1"/>
  <c r="AB1236" i="1"/>
  <c r="AB1418" i="1"/>
  <c r="AB1498" i="1"/>
  <c r="AB1791" i="1"/>
  <c r="AB1829" i="1"/>
  <c r="AB2149" i="1"/>
  <c r="AB2432" i="1"/>
  <c r="AC2523" i="1"/>
  <c r="AD2523" i="1" s="1"/>
  <c r="AB2642" i="1"/>
  <c r="AB135" i="1"/>
  <c r="AB271" i="1"/>
  <c r="AB296" i="1"/>
  <c r="AB382" i="1"/>
  <c r="AB617" i="1"/>
  <c r="AB726" i="1"/>
  <c r="AB813" i="1"/>
  <c r="AC876" i="1"/>
  <c r="AD876" i="1" s="1"/>
  <c r="AC916" i="1"/>
  <c r="AD916" i="1" s="1"/>
  <c r="AB928" i="1"/>
  <c r="AB1069" i="1"/>
  <c r="AC1665" i="1"/>
  <c r="AD1665" i="1" s="1"/>
  <c r="AB2062" i="1"/>
  <c r="AC2088" i="1"/>
  <c r="AD2088" i="1" s="1"/>
  <c r="AB2099" i="1"/>
  <c r="AB2875" i="1"/>
  <c r="AB2932" i="1"/>
  <c r="AC14" i="1"/>
  <c r="AD14" i="1" s="1"/>
  <c r="AB839" i="1"/>
  <c r="AC967" i="1"/>
  <c r="AD967" i="1" s="1"/>
  <c r="AB980" i="1"/>
  <c r="AB1082" i="1"/>
  <c r="AC1739" i="1"/>
  <c r="AD1739" i="1" s="1"/>
  <c r="AB1909" i="1"/>
  <c r="AB1961" i="1"/>
  <c r="AB1975" i="1"/>
  <c r="AB2038" i="1"/>
  <c r="AC2111" i="1"/>
  <c r="AD2111" i="1" s="1"/>
  <c r="AB2565" i="1"/>
  <c r="AB2728" i="1"/>
  <c r="AC12" i="1"/>
  <c r="AD12" i="1" s="1"/>
  <c r="AB195" i="1"/>
  <c r="AB218" i="1"/>
  <c r="AC652" i="1"/>
  <c r="AD652" i="1" s="1"/>
  <c r="AC53" i="1"/>
  <c r="AD53" i="1" s="1"/>
  <c r="AC145" i="1"/>
  <c r="AD145" i="1" s="1"/>
  <c r="AB154" i="1"/>
  <c r="AC175" i="1"/>
  <c r="AD175" i="1" s="1"/>
  <c r="AB448" i="1"/>
  <c r="AC666" i="1"/>
  <c r="AD666" i="1" s="1"/>
  <c r="AC1185" i="1"/>
  <c r="AD1185" i="1" s="1"/>
  <c r="AC43" i="1"/>
  <c r="AD43" i="1" s="1"/>
  <c r="AB126" i="1"/>
  <c r="AC219" i="1"/>
  <c r="AD219" i="1" s="1"/>
  <c r="AC340" i="1"/>
  <c r="AD340" i="1" s="1"/>
  <c r="AB319" i="1"/>
  <c r="AC363" i="1"/>
  <c r="AD363" i="1" s="1"/>
  <c r="AB105" i="1"/>
  <c r="AB13" i="1"/>
  <c r="AC23" i="1"/>
  <c r="AD23" i="1" s="1"/>
  <c r="AB54" i="1"/>
  <c r="AB146" i="1"/>
  <c r="AC196" i="1"/>
  <c r="AD196" i="1" s="1"/>
  <c r="AB231" i="1"/>
  <c r="AB275" i="1"/>
  <c r="AB341" i="1"/>
  <c r="AC553" i="1"/>
  <c r="AD553" i="1" s="1"/>
  <c r="AC4" i="1"/>
  <c r="AD4" i="1" s="1"/>
  <c r="AB197" i="1"/>
  <c r="AB232" i="1"/>
  <c r="AC244" i="1"/>
  <c r="AD244" i="1" s="1"/>
  <c r="AC615" i="1"/>
  <c r="AD615" i="1" s="1"/>
  <c r="AC933" i="1"/>
  <c r="AD933" i="1" s="1"/>
  <c r="AB24" i="1"/>
  <c r="AB77" i="1"/>
  <c r="AC166" i="1"/>
  <c r="AD166" i="1" s="1"/>
  <c r="AC709" i="1"/>
  <c r="AD709" i="1" s="1"/>
  <c r="AB859" i="1"/>
  <c r="AC55" i="1"/>
  <c r="AD55" i="1" s="1"/>
  <c r="AB97" i="1"/>
  <c r="AC108" i="1"/>
  <c r="AD108" i="1" s="1"/>
  <c r="AB118" i="1"/>
  <c r="AC401" i="1"/>
  <c r="AD401" i="1" s="1"/>
  <c r="AC736" i="1"/>
  <c r="AD736" i="1" s="1"/>
  <c r="AB5" i="1"/>
  <c r="AB34" i="1"/>
  <c r="AB56" i="1"/>
  <c r="AB147" i="1"/>
  <c r="AB167" i="1"/>
  <c r="AC187" i="1"/>
  <c r="AD187" i="1" s="1"/>
  <c r="AB245" i="1"/>
  <c r="AB378" i="1"/>
  <c r="AB98" i="1"/>
  <c r="AC119" i="1"/>
  <c r="AD119" i="1" s="1"/>
  <c r="AB246" i="1"/>
  <c r="AC518" i="1"/>
  <c r="AD518" i="1" s="1"/>
  <c r="AC6" i="1"/>
  <c r="AD6" i="1" s="1"/>
  <c r="AC25" i="1"/>
  <c r="AD25" i="1" s="1"/>
  <c r="AC46" i="1"/>
  <c r="AD46" i="1" s="1"/>
  <c r="AC57" i="1"/>
  <c r="AD57" i="1" s="1"/>
  <c r="AB139" i="1"/>
  <c r="AC310" i="1"/>
  <c r="AD310" i="1" s="1"/>
  <c r="AB519" i="1"/>
  <c r="AC910" i="1"/>
  <c r="AD910" i="1" s="1"/>
  <c r="AB188" i="1"/>
  <c r="AC223" i="1"/>
  <c r="AD223" i="1" s="1"/>
  <c r="AC332" i="1"/>
  <c r="AD332" i="1" s="1"/>
  <c r="AC354" i="1"/>
  <c r="AD354" i="1" s="1"/>
  <c r="AC531" i="1"/>
  <c r="AD531" i="1" s="1"/>
  <c r="AC582" i="1"/>
  <c r="AD582" i="1" s="1"/>
  <c r="AB26" i="1"/>
  <c r="AB47" i="1"/>
  <c r="AB168" i="1"/>
  <c r="AB210" i="1"/>
  <c r="AB311" i="1"/>
  <c r="AC392" i="1"/>
  <c r="AD392" i="1" s="1"/>
  <c r="AC476" i="1"/>
  <c r="AD476" i="1" s="1"/>
  <c r="AB487" i="1"/>
  <c r="AB211" i="1"/>
  <c r="AB289" i="1"/>
  <c r="AB312" i="1"/>
  <c r="AC440" i="1"/>
  <c r="AD440" i="1" s="1"/>
  <c r="AB70" i="1"/>
  <c r="AB131" i="1"/>
  <c r="AB140" i="1"/>
  <c r="AC159" i="1"/>
  <c r="AD159" i="1" s="1"/>
  <c r="AB224" i="1"/>
  <c r="AC595" i="1"/>
  <c r="AD595" i="1" s="1"/>
  <c r="AB48" i="1"/>
  <c r="AB190" i="1"/>
  <c r="AC212" i="1"/>
  <c r="AD212" i="1" s="1"/>
  <c r="AB225" i="1"/>
  <c r="AC90" i="1"/>
  <c r="AD90" i="1" s="1"/>
  <c r="AC101" i="1"/>
  <c r="AD101" i="1" s="1"/>
  <c r="AC111" i="1"/>
  <c r="AD111" i="1" s="1"/>
  <c r="AC180" i="1"/>
  <c r="AD180" i="1" s="1"/>
  <c r="AB416" i="1"/>
  <c r="AB688" i="1"/>
  <c r="AB27" i="1"/>
  <c r="AB160" i="1"/>
  <c r="AC226" i="1"/>
  <c r="AD226" i="1" s="1"/>
  <c r="AC237" i="1"/>
  <c r="AD237" i="1" s="1"/>
  <c r="AC258" i="1"/>
  <c r="AD258" i="1" s="1"/>
  <c r="AC533" i="1"/>
  <c r="AD533" i="1" s="1"/>
  <c r="AB888" i="1"/>
  <c r="AC976" i="1"/>
  <c r="AD976" i="1" s="1"/>
  <c r="AB91" i="1"/>
  <c r="AB112" i="1"/>
  <c r="AC18" i="1"/>
  <c r="AD18" i="1" s="1"/>
  <c r="AC132" i="1"/>
  <c r="AD132" i="1" s="1"/>
  <c r="AB181" i="1"/>
  <c r="AC238" i="1"/>
  <c r="AD238" i="1" s="1"/>
  <c r="AC325" i="1"/>
  <c r="AD325" i="1" s="1"/>
  <c r="AC455" i="1"/>
  <c r="AD455" i="1" s="1"/>
  <c r="AC511" i="1"/>
  <c r="AD511" i="1" s="1"/>
  <c r="AC161" i="1"/>
  <c r="AD161" i="1" s="1"/>
  <c r="AB259" i="1"/>
  <c r="AC814" i="1"/>
  <c r="AD814" i="1" s="1"/>
  <c r="AC1079" i="1"/>
  <c r="AD1079" i="1" s="1"/>
  <c r="AC133" i="1"/>
  <c r="AD133" i="1" s="1"/>
  <c r="AC50" i="1"/>
  <c r="AD50" i="1" s="1"/>
  <c r="AB239" i="1"/>
  <c r="AB62" i="1"/>
  <c r="AC152" i="1"/>
  <c r="AD152" i="1" s="1"/>
  <c r="AB203" i="1"/>
  <c r="AB282" i="1"/>
  <c r="AB304" i="1"/>
  <c r="AB730" i="1"/>
  <c r="AB40" i="1"/>
  <c r="AB182" i="1"/>
  <c r="AB204" i="1"/>
  <c r="AC251" i="1"/>
  <c r="AD251" i="1" s="1"/>
  <c r="AB348" i="1"/>
  <c r="AC360" i="1"/>
  <c r="AD360" i="1" s="1"/>
  <c r="AB83" i="1"/>
  <c r="AC124" i="1"/>
  <c r="AD124" i="1" s="1"/>
  <c r="AC173" i="1"/>
  <c r="AD173" i="1" s="1"/>
  <c r="AC216" i="1"/>
  <c r="AD216" i="1" s="1"/>
  <c r="AC11" i="1"/>
  <c r="AD11" i="1" s="1"/>
  <c r="AB63" i="1"/>
  <c r="AB104" i="1"/>
  <c r="AB153" i="1"/>
  <c r="AC338" i="1"/>
  <c r="AD338" i="1" s="1"/>
  <c r="AB432" i="1"/>
  <c r="AC623" i="1"/>
  <c r="AD623" i="1" s="1"/>
  <c r="AC955" i="1"/>
  <c r="AD955" i="1" s="1"/>
  <c r="AB20" i="1"/>
  <c r="AC41" i="1"/>
  <c r="AD41" i="1" s="1"/>
  <c r="AC115" i="1"/>
  <c r="AD115" i="1" s="1"/>
  <c r="AC217" i="1"/>
  <c r="AD217" i="1" s="1"/>
  <c r="AB252" i="1"/>
  <c r="AC549" i="1"/>
  <c r="AD549" i="1" s="1"/>
  <c r="AC64" i="1"/>
  <c r="AD64" i="1" s="1"/>
  <c r="AB84" i="1"/>
  <c r="AC526" i="1"/>
  <c r="AD526" i="1" s="1"/>
  <c r="AB550" i="1"/>
  <c r="AC576" i="1"/>
  <c r="AD576" i="1" s="1"/>
  <c r="AB463" i="1"/>
  <c r="AB667" i="1"/>
  <c r="AB977" i="1"/>
  <c r="AB1145" i="1"/>
  <c r="AB480" i="1"/>
  <c r="AB646" i="1"/>
  <c r="AC679" i="1"/>
  <c r="AD679" i="1" s="1"/>
  <c r="AC700" i="1"/>
  <c r="AD700" i="1" s="1"/>
  <c r="AC806" i="1"/>
  <c r="AD806" i="1" s="1"/>
  <c r="AC1168" i="1"/>
  <c r="AD1168" i="1" s="1"/>
  <c r="AB1206" i="1"/>
  <c r="AB456" i="1"/>
  <c r="AB773" i="1"/>
  <c r="AB889" i="1"/>
  <c r="AB911" i="1"/>
  <c r="AB371" i="1"/>
  <c r="AB386" i="1"/>
  <c r="AB409" i="1"/>
  <c r="AB417" i="1"/>
  <c r="AC488" i="1"/>
  <c r="AD488" i="1" s="1"/>
  <c r="AB504" i="1"/>
  <c r="AB701" i="1"/>
  <c r="AB751" i="1"/>
  <c r="AB1284" i="1"/>
  <c r="AB394" i="1"/>
  <c r="AB425" i="1"/>
  <c r="AC433" i="1"/>
  <c r="AD433" i="1" s="1"/>
  <c r="AB441" i="1"/>
  <c r="AB464" i="1"/>
  <c r="AB473" i="1"/>
  <c r="AB496" i="1"/>
  <c r="AB559" i="1"/>
  <c r="AB596" i="1"/>
  <c r="AB624" i="1"/>
  <c r="AC636" i="1"/>
  <c r="AD636" i="1" s="1"/>
  <c r="AB722" i="1"/>
  <c r="AB786" i="1"/>
  <c r="AB890" i="1"/>
  <c r="AC948" i="1"/>
  <c r="AD948" i="1" s="1"/>
  <c r="AC968" i="1"/>
  <c r="AD968" i="1" s="1"/>
  <c r="AB992" i="1"/>
  <c r="AC1014" i="1"/>
  <c r="AD1014" i="1" s="1"/>
  <c r="AB1120" i="1"/>
  <c r="AB1194" i="1"/>
  <c r="AB253" i="1"/>
  <c r="AB364" i="1"/>
  <c r="AB379" i="1"/>
  <c r="AB449" i="1"/>
  <c r="AB512" i="1"/>
  <c r="AB568" i="1"/>
  <c r="AC625" i="1"/>
  <c r="AD625" i="1" s="1"/>
  <c r="AB680" i="1"/>
  <c r="AB807" i="1"/>
  <c r="AC828" i="1"/>
  <c r="AD828" i="1" s="1"/>
  <c r="AB860" i="1"/>
  <c r="AB925" i="1"/>
  <c r="AC1038" i="1"/>
  <c r="AD1038" i="1" s="1"/>
  <c r="AC1657" i="1"/>
  <c r="AD1657" i="1" s="1"/>
  <c r="AB297" i="1"/>
  <c r="AB334" i="1"/>
  <c r="AB357" i="1"/>
  <c r="AB402" i="1"/>
  <c r="AB410" i="1"/>
  <c r="AB543" i="1"/>
  <c r="AB616" i="1"/>
  <c r="AB637" i="1"/>
  <c r="AB1015" i="1"/>
  <c r="AC1479" i="1"/>
  <c r="AD1479" i="1" s="1"/>
  <c r="AB426" i="1"/>
  <c r="AB626" i="1"/>
  <c r="AB1039" i="1"/>
  <c r="AC1062" i="1"/>
  <c r="AD1062" i="1" s="1"/>
  <c r="AB290" i="1"/>
  <c r="AC305" i="1"/>
  <c r="AD305" i="1" s="1"/>
  <c r="AB372" i="1"/>
  <c r="AB387" i="1"/>
  <c r="AB434" i="1"/>
  <c r="AB505" i="1"/>
  <c r="AB659" i="1"/>
  <c r="AB681" i="1"/>
  <c r="AC702" i="1"/>
  <c r="AD702" i="1" s="1"/>
  <c r="AB743" i="1"/>
  <c r="AB764" i="1"/>
  <c r="AB283" i="1"/>
  <c r="AB320" i="1"/>
  <c r="AC343" i="1"/>
  <c r="AD343" i="1" s="1"/>
  <c r="AC350" i="1"/>
  <c r="AD350" i="1" s="1"/>
  <c r="AB403" i="1"/>
  <c r="AC442" i="1"/>
  <c r="AD442" i="1" s="1"/>
  <c r="AB466" i="1"/>
  <c r="AC474" i="1"/>
  <c r="AD474" i="1" s="1"/>
  <c r="AB536" i="1"/>
  <c r="AB552" i="1"/>
  <c r="AB560" i="1"/>
  <c r="AB723" i="1"/>
  <c r="AB787" i="1"/>
  <c r="AB829" i="1"/>
  <c r="AB35" i="1"/>
  <c r="AB176" i="1"/>
  <c r="AB458" i="1"/>
  <c r="AB490" i="1"/>
  <c r="AB528" i="1"/>
  <c r="AB569" i="1"/>
  <c r="AB808" i="1"/>
  <c r="AB1063" i="1"/>
  <c r="AB1414" i="1"/>
  <c r="AB660" i="1"/>
  <c r="AB765" i="1"/>
  <c r="AB970" i="1"/>
  <c r="AB7" i="1"/>
  <c r="AB99" i="1"/>
  <c r="AB127" i="1"/>
  <c r="AB240" i="1"/>
  <c r="AB321" i="1"/>
  <c r="AB419" i="1"/>
  <c r="AB589" i="1"/>
  <c r="AB778" i="1"/>
  <c r="AC799" i="1"/>
  <c r="AD799" i="1" s="1"/>
  <c r="AB830" i="1"/>
  <c r="AB927" i="1"/>
  <c r="AB269" i="1"/>
  <c r="AB291" i="1"/>
  <c r="AC314" i="1"/>
  <c r="AD314" i="1" s="1"/>
  <c r="AB336" i="1"/>
  <c r="AB351" i="1"/>
  <c r="AB373" i="1"/>
  <c r="AC381" i="1"/>
  <c r="AD381" i="1" s="1"/>
  <c r="AB396" i="1"/>
  <c r="AC435" i="1"/>
  <c r="AD435" i="1" s="1"/>
  <c r="AB443" i="1"/>
  <c r="AB475" i="1"/>
  <c r="AC529" i="1"/>
  <c r="AD529" i="1" s="1"/>
  <c r="AB545" i="1"/>
  <c r="AB639" i="1"/>
  <c r="AB744" i="1"/>
  <c r="AC882" i="1"/>
  <c r="AD882" i="1" s="1"/>
  <c r="AB1608" i="1"/>
  <c r="AC389" i="1"/>
  <c r="AD389" i="1" s="1"/>
  <c r="AC428" i="1"/>
  <c r="AD428" i="1" s="1"/>
  <c r="AB571" i="1"/>
  <c r="AB904" i="1"/>
  <c r="AC22" i="1"/>
  <c r="AD22" i="1" s="1"/>
  <c r="AB163" i="1"/>
  <c r="AB522" i="1"/>
  <c r="AC766" i="1"/>
  <c r="AD766" i="1" s="1"/>
  <c r="AC514" i="1"/>
  <c r="AD514" i="1" s="1"/>
  <c r="AB562" i="1"/>
  <c r="AC629" i="1"/>
  <c r="AD629" i="1" s="1"/>
  <c r="AB694" i="1"/>
  <c r="AB800" i="1"/>
  <c r="AB821" i="1"/>
  <c r="AC983" i="1"/>
  <c r="AD983" i="1" s="1"/>
  <c r="AB227" i="1"/>
  <c r="AC241" i="1"/>
  <c r="AD241" i="1" s="1"/>
  <c r="AC285" i="1"/>
  <c r="AD285" i="1" s="1"/>
  <c r="AB554" i="1"/>
  <c r="AB673" i="1"/>
  <c r="AB853" i="1"/>
  <c r="AB270" i="1"/>
  <c r="AC421" i="1"/>
  <c r="AD421" i="1" s="1"/>
  <c r="AB444" i="1"/>
  <c r="AB468" i="1"/>
  <c r="AB515" i="1"/>
  <c r="AB546" i="1"/>
  <c r="AB573" i="1"/>
  <c r="AB716" i="1"/>
  <c r="AB962" i="1"/>
  <c r="AB30" i="1"/>
  <c r="AB37" i="1"/>
  <c r="AB44" i="1"/>
  <c r="AB51" i="1"/>
  <c r="AB58" i="1"/>
  <c r="AB65" i="1"/>
  <c r="AB72" i="1"/>
  <c r="AB79" i="1"/>
  <c r="AB86" i="1"/>
  <c r="AB171" i="1"/>
  <c r="AB178" i="1"/>
  <c r="AB185" i="1"/>
  <c r="AB192" i="1"/>
  <c r="AB199" i="1"/>
  <c r="AB206" i="1"/>
  <c r="AB213" i="1"/>
  <c r="AB220" i="1"/>
  <c r="AB249" i="1"/>
  <c r="AB256" i="1"/>
  <c r="AB263" i="1"/>
  <c r="AC352" i="1"/>
  <c r="AD352" i="1" s="1"/>
  <c r="AC374" i="1"/>
  <c r="AD374" i="1" s="1"/>
  <c r="AC405" i="1"/>
  <c r="AD405" i="1" s="1"/>
  <c r="AB984" i="1"/>
  <c r="AB1031" i="1"/>
  <c r="AB16" i="1"/>
  <c r="AC150" i="1"/>
  <c r="AD150" i="1" s="1"/>
  <c r="AC164" i="1"/>
  <c r="AD164" i="1" s="1"/>
  <c r="AC330" i="1"/>
  <c r="AD330" i="1" s="1"/>
  <c r="AB367" i="1"/>
  <c r="AB398" i="1"/>
  <c r="AB413" i="1"/>
  <c r="AB674" i="1"/>
  <c r="AC757" i="1"/>
  <c r="AD757" i="1" s="1"/>
  <c r="AB985" i="1"/>
  <c r="AB1214" i="1"/>
  <c r="AB94" i="1"/>
  <c r="AB235" i="1"/>
  <c r="AB242" i="1"/>
  <c r="AB278" i="1"/>
  <c r="AB293" i="1"/>
  <c r="AB323" i="1"/>
  <c r="AB375" i="1"/>
  <c r="AB477" i="1"/>
  <c r="AB508" i="1"/>
  <c r="AC630" i="1"/>
  <c r="AD630" i="1" s="1"/>
  <c r="AB780" i="1"/>
  <c r="AC792" i="1"/>
  <c r="AD792" i="1" s="1"/>
  <c r="AB801" i="1"/>
  <c r="AB942" i="1"/>
  <c r="AB80" i="1"/>
  <c r="AB524" i="1"/>
  <c r="AB653" i="1"/>
  <c r="AC822" i="1"/>
  <c r="AD822" i="1" s="1"/>
  <c r="AC1153" i="1"/>
  <c r="AD1153" i="1" s="1"/>
  <c r="AB391" i="1"/>
  <c r="AB406" i="1"/>
  <c r="AB461" i="1"/>
  <c r="AB469" i="1"/>
  <c r="AB547" i="1"/>
  <c r="AC574" i="1"/>
  <c r="AD574" i="1" s="1"/>
  <c r="AB602" i="1"/>
  <c r="AB737" i="1"/>
  <c r="AB875" i="1"/>
  <c r="AC896" i="1"/>
  <c r="AD896" i="1" s="1"/>
  <c r="AB31" i="1"/>
  <c r="AB38" i="1"/>
  <c r="AB45" i="1"/>
  <c r="AB52" i="1"/>
  <c r="AB59" i="1"/>
  <c r="AB66" i="1"/>
  <c r="AB73" i="1"/>
  <c r="AB158" i="1"/>
  <c r="AB165" i="1"/>
  <c r="AB172" i="1"/>
  <c r="AB179" i="1"/>
  <c r="AB186" i="1"/>
  <c r="AB193" i="1"/>
  <c r="AB200" i="1"/>
  <c r="AB207" i="1"/>
  <c r="AB214" i="1"/>
  <c r="AB250" i="1"/>
  <c r="AB257" i="1"/>
  <c r="AB264" i="1"/>
  <c r="AC286" i="1"/>
  <c r="AD286" i="1" s="1"/>
  <c r="AB294" i="1"/>
  <c r="AB309" i="1"/>
  <c r="AB346" i="1"/>
  <c r="AC414" i="1"/>
  <c r="AD414" i="1" s="1"/>
  <c r="AB422" i="1"/>
  <c r="AB493" i="1"/>
  <c r="AB501" i="1"/>
  <c r="AB517" i="1"/>
  <c r="AB532" i="1"/>
  <c r="AB564" i="1"/>
  <c r="AB758" i="1"/>
  <c r="AB823" i="1"/>
  <c r="AB1103" i="1"/>
  <c r="AC1354" i="1"/>
  <c r="AD1354" i="1" s="1"/>
  <c r="AB3" i="1"/>
  <c r="AB144" i="1"/>
  <c r="AC151" i="1"/>
  <c r="AD151" i="1" s="1"/>
  <c r="AB368" i="1"/>
  <c r="AB384" i="1"/>
  <c r="AB399" i="1"/>
  <c r="AB430" i="1"/>
  <c r="AC446" i="1"/>
  <c r="AD446" i="1" s="1"/>
  <c r="AB632" i="1"/>
  <c r="AB793" i="1"/>
  <c r="AB866" i="1"/>
  <c r="AC954" i="1"/>
  <c r="AD954" i="1" s="1"/>
  <c r="AC1177" i="1"/>
  <c r="AD1177" i="1" s="1"/>
  <c r="AB88" i="1"/>
  <c r="AB95" i="1"/>
  <c r="AB102" i="1"/>
  <c r="AB109" i="1"/>
  <c r="AB116" i="1"/>
  <c r="AB123" i="1"/>
  <c r="AB222" i="1"/>
  <c r="AB229" i="1"/>
  <c r="AB236" i="1"/>
  <c r="AB243" i="1"/>
  <c r="AB279" i="1"/>
  <c r="AB287" i="1"/>
  <c r="AB302" i="1"/>
  <c r="AB339" i="1"/>
  <c r="AB361" i="1"/>
  <c r="AB407" i="1"/>
  <c r="AB454" i="1"/>
  <c r="AB470" i="1"/>
  <c r="AC478" i="1"/>
  <c r="AD478" i="1" s="1"/>
  <c r="AB540" i="1"/>
  <c r="AB687" i="1"/>
  <c r="AC919" i="1"/>
  <c r="AD919" i="1" s="1"/>
  <c r="AC1021" i="1"/>
  <c r="AD1021" i="1" s="1"/>
  <c r="AC1045" i="1"/>
  <c r="AD1045" i="1" s="1"/>
  <c r="AB1255" i="1"/>
  <c r="AB67" i="1"/>
  <c r="AB130" i="1"/>
  <c r="AB137" i="1"/>
  <c r="AB208" i="1"/>
  <c r="AC215" i="1"/>
  <c r="AD215" i="1" s="1"/>
  <c r="AB317" i="1"/>
  <c r="AB377" i="1"/>
  <c r="AB415" i="1"/>
  <c r="AB486" i="1"/>
  <c r="AB494" i="1"/>
  <c r="AB525" i="1"/>
  <c r="AB575" i="1"/>
  <c r="AC594" i="1"/>
  <c r="AD594" i="1" s="1"/>
  <c r="AC622" i="1"/>
  <c r="AD622" i="1" s="1"/>
  <c r="AB729" i="1"/>
  <c r="AB771" i="1"/>
  <c r="AC1022" i="1"/>
  <c r="AD1022" i="1" s="1"/>
  <c r="AB1342" i="1"/>
  <c r="AB1434" i="1"/>
  <c r="AC794" i="1"/>
  <c r="AD794" i="1" s="1"/>
  <c r="AB1000" i="1"/>
  <c r="AC918" i="1"/>
  <c r="AD918" i="1" s="1"/>
  <c r="AB1046" i="1"/>
  <c r="AC1111" i="1"/>
  <c r="AD1111" i="1" s="1"/>
  <c r="AB1195" i="1"/>
  <c r="AC1445" i="1"/>
  <c r="AD1445" i="1" s="1"/>
  <c r="AC1480" i="1"/>
  <c r="AD1480" i="1" s="1"/>
  <c r="AB1502" i="1"/>
  <c r="AC2554" i="1"/>
  <c r="AD2554" i="1" s="1"/>
  <c r="AB1457" i="1"/>
  <c r="AB1586" i="1"/>
  <c r="AB1609" i="1"/>
  <c r="AC1384" i="1"/>
  <c r="AD1384" i="1" s="1"/>
  <c r="AC1621" i="1"/>
  <c r="AD1621" i="1" s="1"/>
  <c r="AB2214" i="1"/>
  <c r="AB1064" i="1"/>
  <c r="AB1080" i="1"/>
  <c r="AB1305" i="1"/>
  <c r="AB1334" i="1"/>
  <c r="AB1363" i="1"/>
  <c r="AB1562" i="1"/>
  <c r="AC1047" i="1"/>
  <c r="AD1047" i="1" s="1"/>
  <c r="AC1055" i="1"/>
  <c r="AD1055" i="1" s="1"/>
  <c r="AB1072" i="1"/>
  <c r="AB1096" i="1"/>
  <c r="AB1162" i="1"/>
  <c r="AB1197" i="1"/>
  <c r="AB1226" i="1"/>
  <c r="AB1276" i="1"/>
  <c r="AB1335" i="1"/>
  <c r="AC1364" i="1"/>
  <c r="AD1364" i="1" s="1"/>
  <c r="AB1406" i="1"/>
  <c r="AB1435" i="1"/>
  <c r="AC1706" i="1"/>
  <c r="AD1706" i="1" s="1"/>
  <c r="AC1718" i="1"/>
  <c r="AD1718" i="1" s="1"/>
  <c r="AC1104" i="1"/>
  <c r="AD1104" i="1" s="1"/>
  <c r="AB1129" i="1"/>
  <c r="AB1178" i="1"/>
  <c r="AB1186" i="1"/>
  <c r="AB1256" i="1"/>
  <c r="AB1355" i="1"/>
  <c r="AC1493" i="1"/>
  <c r="AD1493" i="1" s="1"/>
  <c r="AB1707" i="1"/>
  <c r="AC1766" i="1"/>
  <c r="AD1766" i="1" s="1"/>
  <c r="AB1008" i="1"/>
  <c r="AC1023" i="1"/>
  <c r="AD1023" i="1" s="1"/>
  <c r="AB1137" i="1"/>
  <c r="AB1154" i="1"/>
  <c r="AB1187" i="1"/>
  <c r="AC1247" i="1"/>
  <c r="AD1247" i="1" s="1"/>
  <c r="AC1365" i="1"/>
  <c r="AD1365" i="1" s="1"/>
  <c r="AB1385" i="1"/>
  <c r="AB1436" i="1"/>
  <c r="AB1563" i="1"/>
  <c r="AB1682" i="1"/>
  <c r="AB2412" i="1"/>
  <c r="AC1040" i="1"/>
  <c r="AD1040" i="1" s="1"/>
  <c r="AB1073" i="1"/>
  <c r="AC1081" i="1"/>
  <c r="AD1081" i="1" s="1"/>
  <c r="AB1097" i="1"/>
  <c r="AB1113" i="1"/>
  <c r="AB1138" i="1"/>
  <c r="AB1227" i="1"/>
  <c r="AB1326" i="1"/>
  <c r="AC2020" i="1"/>
  <c r="AD2020" i="1" s="1"/>
  <c r="AB920" i="1"/>
  <c r="AB935" i="1"/>
  <c r="AC986" i="1"/>
  <c r="AD986" i="1" s="1"/>
  <c r="AB1001" i="1"/>
  <c r="AB1048" i="1"/>
  <c r="AB1056" i="1"/>
  <c r="AB1065" i="1"/>
  <c r="AB1171" i="1"/>
  <c r="AB1207" i="1"/>
  <c r="AC1448" i="1"/>
  <c r="AD1448" i="1" s="1"/>
  <c r="AB1540" i="1"/>
  <c r="AC1540" i="1" s="1"/>
  <c r="AC1623" i="1"/>
  <c r="AD1623" i="1" s="1"/>
  <c r="AB1767" i="1"/>
  <c r="AB1843" i="1"/>
  <c r="AB618" i="1"/>
  <c r="AB949" i="1"/>
  <c r="AC978" i="1"/>
  <c r="AD978" i="1" s="1"/>
  <c r="AB1016" i="1"/>
  <c r="AB1032" i="1"/>
  <c r="AB1139" i="1"/>
  <c r="AB1155" i="1"/>
  <c r="AC1188" i="1"/>
  <c r="AD1188" i="1" s="1"/>
  <c r="AC1268" i="1"/>
  <c r="AD1268" i="1" s="1"/>
  <c r="AB1277" i="1"/>
  <c r="AB1347" i="1"/>
  <c r="AB1407" i="1"/>
  <c r="AB1517" i="1"/>
  <c r="AC1589" i="1"/>
  <c r="AD1589" i="1" s="1"/>
  <c r="AC1780" i="1"/>
  <c r="AD1780" i="1" s="1"/>
  <c r="AC1907" i="1"/>
  <c r="AD1907" i="1" s="1"/>
  <c r="AC2094" i="1"/>
  <c r="AD2094" i="1" s="1"/>
  <c r="AB703" i="1"/>
  <c r="AB752" i="1"/>
  <c r="AB898" i="1"/>
  <c r="AB994" i="1"/>
  <c r="AB1089" i="1"/>
  <c r="AB1114" i="1"/>
  <c r="AB1122" i="1"/>
  <c r="AB1130" i="1"/>
  <c r="AB1147" i="1"/>
  <c r="AB1179" i="1"/>
  <c r="AB1297" i="1"/>
  <c r="AB1376" i="1"/>
  <c r="AB1683" i="1"/>
  <c r="AC1921" i="1"/>
  <c r="AD1921" i="1" s="1"/>
  <c r="AB682" i="1"/>
  <c r="AC1387" i="1"/>
  <c r="AD1387" i="1" s="1"/>
  <c r="AC1869" i="1"/>
  <c r="AD1869" i="1" s="1"/>
  <c r="AB541" i="1"/>
  <c r="AB760" i="1"/>
  <c r="AB767" i="1"/>
  <c r="AB774" i="1"/>
  <c r="AB781" i="1"/>
  <c r="AB788" i="1"/>
  <c r="AB795" i="1"/>
  <c r="AB802" i="1"/>
  <c r="AB809" i="1"/>
  <c r="AC824" i="1"/>
  <c r="AD824" i="1" s="1"/>
  <c r="AB906" i="1"/>
  <c r="AB957" i="1"/>
  <c r="AB964" i="1"/>
  <c r="AB987" i="1"/>
  <c r="AC1106" i="1"/>
  <c r="AD1106" i="1" s="1"/>
  <c r="AB1327" i="1"/>
  <c r="AB1399" i="1"/>
  <c r="AC1449" i="1"/>
  <c r="AD1449" i="1" s="1"/>
  <c r="AC1495" i="1"/>
  <c r="AD1495" i="1" s="1"/>
  <c r="AC1757" i="1"/>
  <c r="AD1757" i="1" s="1"/>
  <c r="AB633" i="1"/>
  <c r="AB640" i="1"/>
  <c r="AB647" i="1"/>
  <c r="AB654" i="1"/>
  <c r="AB661" i="1"/>
  <c r="AB668" i="1"/>
  <c r="AB675" i="1"/>
  <c r="AB746" i="1"/>
  <c r="AC753" i="1"/>
  <c r="AD753" i="1" s="1"/>
  <c r="AB854" i="1"/>
  <c r="AB891" i="1"/>
  <c r="AB921" i="1"/>
  <c r="AB936" i="1"/>
  <c r="AB1002" i="1"/>
  <c r="AB1066" i="1"/>
  <c r="AC1090" i="1"/>
  <c r="AD1090" i="1" s="1"/>
  <c r="AB1131" i="1"/>
  <c r="AB1148" i="1"/>
  <c r="AB1172" i="1"/>
  <c r="AB1199" i="1"/>
  <c r="AB1219" i="1"/>
  <c r="AB1269" i="1"/>
  <c r="AC1298" i="1"/>
  <c r="AD1298" i="1" s="1"/>
  <c r="AB1473" i="1"/>
  <c r="AB1625" i="1"/>
  <c r="AB2319" i="1"/>
  <c r="AB605" i="1"/>
  <c r="AB1190" i="1"/>
  <c r="AC1439" i="1"/>
  <c r="AD1439" i="1" s="1"/>
  <c r="AC1554" i="1"/>
  <c r="AD1554" i="1" s="1"/>
  <c r="AB1650" i="1"/>
  <c r="AB1673" i="1"/>
  <c r="AC1998" i="1"/>
  <c r="AD1998" i="1" s="1"/>
  <c r="AB810" i="1"/>
  <c r="AB958" i="1"/>
  <c r="AB1299" i="1"/>
  <c r="AC1497" i="1"/>
  <c r="AD1497" i="1" s="1"/>
  <c r="AC1567" i="1"/>
  <c r="AD1567" i="1" s="1"/>
  <c r="AC1686" i="1"/>
  <c r="AD1686" i="1" s="1"/>
  <c r="AB1999" i="1"/>
  <c r="AB669" i="1"/>
  <c r="AB825" i="1"/>
  <c r="AB840" i="1"/>
  <c r="AB862" i="1"/>
  <c r="AB869" i="1"/>
  <c r="AC892" i="1"/>
  <c r="AD892" i="1" s="1"/>
  <c r="AB922" i="1"/>
  <c r="AB944" i="1"/>
  <c r="AB1034" i="1"/>
  <c r="AC1050" i="1"/>
  <c r="AD1050" i="1" s="1"/>
  <c r="AB1083" i="1"/>
  <c r="AB1091" i="1"/>
  <c r="AB1107" i="1"/>
  <c r="AB1165" i="1"/>
  <c r="AB1181" i="1"/>
  <c r="AB1310" i="1"/>
  <c r="AB1555" i="1"/>
  <c r="AB754" i="1"/>
  <c r="AB761" i="1"/>
  <c r="AB768" i="1"/>
  <c r="AB775" i="1"/>
  <c r="AB782" i="1"/>
  <c r="AB789" i="1"/>
  <c r="AB796" i="1"/>
  <c r="AB803" i="1"/>
  <c r="AB907" i="1"/>
  <c r="AB951" i="1"/>
  <c r="AB973" i="1"/>
  <c r="AB988" i="1"/>
  <c r="AB1018" i="1"/>
  <c r="AC1099" i="1"/>
  <c r="AD1099" i="1" s="1"/>
  <c r="AB1378" i="1"/>
  <c r="AB1400" i="1"/>
  <c r="AC1531" i="1"/>
  <c r="AD1531" i="1" s="1"/>
  <c r="AB1699" i="1"/>
  <c r="AC2086" i="1"/>
  <c r="AD2086" i="1" s="1"/>
  <c r="AB613" i="1"/>
  <c r="AB620" i="1"/>
  <c r="AB627" i="1"/>
  <c r="AB634" i="1"/>
  <c r="AB641" i="1"/>
  <c r="AB648" i="1"/>
  <c r="AB655" i="1"/>
  <c r="AB662" i="1"/>
  <c r="AB733" i="1"/>
  <c r="AB818" i="1"/>
  <c r="AB833" i="1"/>
  <c r="AB855" i="1"/>
  <c r="AB937" i="1"/>
  <c r="AB1124" i="1"/>
  <c r="AC1149" i="1"/>
  <c r="AD1149" i="1" s="1"/>
  <c r="AB1200" i="1"/>
  <c r="AB1220" i="1"/>
  <c r="AB1270" i="1"/>
  <c r="AB1290" i="1"/>
  <c r="AB1320" i="1"/>
  <c r="AC1463" i="1"/>
  <c r="AD1463" i="1" s="1"/>
  <c r="AB1723" i="1"/>
  <c r="AC606" i="1"/>
  <c r="AD606" i="1" s="1"/>
  <c r="AB826" i="1"/>
  <c r="AC863" i="1"/>
  <c r="AD863" i="1" s="1"/>
  <c r="AB900" i="1"/>
  <c r="AC915" i="1"/>
  <c r="AD915" i="1" s="1"/>
  <c r="AB1011" i="1"/>
  <c r="AB1043" i="1"/>
  <c r="AB1059" i="1"/>
  <c r="AB1076" i="1"/>
  <c r="AC1108" i="1"/>
  <c r="AD1108" i="1" s="1"/>
  <c r="AB1116" i="1"/>
  <c r="AB1141" i="1"/>
  <c r="AC1166" i="1"/>
  <c r="AD1166" i="1" s="1"/>
  <c r="AB1182" i="1"/>
  <c r="AC1261" i="1"/>
  <c r="AD1261" i="1" s="1"/>
  <c r="AB1349" i="1"/>
  <c r="AB1369" i="1"/>
  <c r="AC1487" i="1"/>
  <c r="AD1487" i="1" s="1"/>
  <c r="AB1935" i="1"/>
  <c r="AC1989" i="1"/>
  <c r="AD1989" i="1" s="1"/>
  <c r="AB677" i="1"/>
  <c r="AB684" i="1"/>
  <c r="AB691" i="1"/>
  <c r="AB698" i="1"/>
  <c r="AB705" i="1"/>
  <c r="AB797" i="1"/>
  <c r="AB930" i="1"/>
  <c r="AB1019" i="1"/>
  <c r="AC1051" i="1"/>
  <c r="AD1051" i="1" s="1"/>
  <c r="AB1150" i="1"/>
  <c r="AB1420" i="1"/>
  <c r="AB1441" i="1"/>
  <c r="AB1464" i="1"/>
  <c r="AB1833" i="1"/>
  <c r="AB578" i="1"/>
  <c r="AB585" i="1"/>
  <c r="AB592" i="1"/>
  <c r="AC656" i="1"/>
  <c r="AD656" i="1" s="1"/>
  <c r="AC670" i="1"/>
  <c r="AD670" i="1" s="1"/>
  <c r="AB841" i="1"/>
  <c r="AB923" i="1"/>
  <c r="AB945" i="1"/>
  <c r="AB1027" i="1"/>
  <c r="AC1035" i="1"/>
  <c r="AD1035" i="1" s="1"/>
  <c r="AB1092" i="1"/>
  <c r="AB1133" i="1"/>
  <c r="AB1291" i="1"/>
  <c r="AC1311" i="1"/>
  <c r="AD1311" i="1" s="1"/>
  <c r="AB1340" i="1"/>
  <c r="AC1784" i="1"/>
  <c r="AD1784" i="1" s="1"/>
  <c r="AB741" i="1"/>
  <c r="AB748" i="1"/>
  <c r="AB755" i="1"/>
  <c r="AB762" i="1"/>
  <c r="AB769" i="1"/>
  <c r="AB776" i="1"/>
  <c r="AB783" i="1"/>
  <c r="AB790" i="1"/>
  <c r="AC819" i="1"/>
  <c r="AD819" i="1" s="1"/>
  <c r="AB871" i="1"/>
  <c r="AB886" i="1"/>
  <c r="AB989" i="1"/>
  <c r="AB1370" i="1"/>
  <c r="AB1488" i="1"/>
  <c r="AC1616" i="1"/>
  <c r="AD1616" i="1" s="1"/>
  <c r="AC734" i="1"/>
  <c r="AD734" i="1" s="1"/>
  <c r="AB834" i="1"/>
  <c r="AB856" i="1"/>
  <c r="AB1262" i="1"/>
  <c r="AB1594" i="1"/>
  <c r="AB1617" i="1"/>
  <c r="AC2259" i="1"/>
  <c r="AD2259" i="1" s="1"/>
  <c r="AB586" i="1"/>
  <c r="AC593" i="1"/>
  <c r="AD593" i="1" s="1"/>
  <c r="AB805" i="1"/>
  <c r="AB812" i="1"/>
  <c r="AB827" i="1"/>
  <c r="AB879" i="1"/>
  <c r="AB901" i="1"/>
  <c r="AB953" i="1"/>
  <c r="AB960" i="1"/>
  <c r="AB1012" i="1"/>
  <c r="AB1052" i="1"/>
  <c r="AC1077" i="1"/>
  <c r="AD1077" i="1" s="1"/>
  <c r="AB1117" i="1"/>
  <c r="AB1175" i="1"/>
  <c r="AB445" i="1"/>
  <c r="AB664" i="1"/>
  <c r="AB671" i="1"/>
  <c r="AB678" i="1"/>
  <c r="AB685" i="1"/>
  <c r="AB692" i="1"/>
  <c r="AB699" i="1"/>
  <c r="AB706" i="1"/>
  <c r="AB713" i="1"/>
  <c r="AB720" i="1"/>
  <c r="AB849" i="1"/>
  <c r="AB894" i="1"/>
  <c r="AB931" i="1"/>
  <c r="AB982" i="1"/>
  <c r="AB1126" i="1"/>
  <c r="AC1159" i="1"/>
  <c r="AD1159" i="1" s="1"/>
  <c r="AB1242" i="1"/>
  <c r="AB1312" i="1"/>
  <c r="AB1421" i="1"/>
  <c r="AC1432" i="1"/>
  <c r="AD1432" i="1" s="1"/>
  <c r="AB1442" i="1"/>
  <c r="AB1690" i="1"/>
  <c r="AB29" i="1"/>
  <c r="AB61" i="1"/>
  <c r="AB93" i="1"/>
  <c r="AB157" i="1"/>
  <c r="AB189" i="1"/>
  <c r="AB221" i="1"/>
  <c r="AB274" i="1"/>
  <c r="AB301" i="1"/>
  <c r="AB355" i="1"/>
  <c r="AB376" i="1"/>
  <c r="AB424" i="1"/>
  <c r="AB431" i="1"/>
  <c r="AB530" i="1"/>
  <c r="AB537" i="1"/>
  <c r="AB544" i="1"/>
  <c r="AB551" i="1"/>
  <c r="AB558" i="1"/>
  <c r="AB565" i="1"/>
  <c r="AB650" i="1"/>
  <c r="AC657" i="1"/>
  <c r="AD657" i="1" s="1"/>
  <c r="AB857" i="1"/>
  <c r="AC909" i="1"/>
  <c r="AD909" i="1" s="1"/>
  <c r="AB990" i="1"/>
  <c r="AB1005" i="1"/>
  <c r="AB1028" i="1"/>
  <c r="AB1037" i="1"/>
  <c r="AB1070" i="1"/>
  <c r="AB1134" i="1"/>
  <c r="AB1143" i="1"/>
  <c r="AC1151" i="1"/>
  <c r="AD1151" i="1" s="1"/>
  <c r="AB1204" i="1"/>
  <c r="AB1233" i="1"/>
  <c r="AC1332" i="1"/>
  <c r="AD1332" i="1" s="1"/>
  <c r="AC1361" i="1"/>
  <c r="AD1361" i="1" s="1"/>
  <c r="AC1392" i="1"/>
  <c r="AD1392" i="1" s="1"/>
  <c r="AC1523" i="1"/>
  <c r="AD1523" i="1" s="1"/>
  <c r="AB1876" i="1"/>
  <c r="AB10" i="1"/>
  <c r="AB42" i="1"/>
  <c r="AB74" i="1"/>
  <c r="AB106" i="1"/>
  <c r="AB138" i="1"/>
  <c r="AB170" i="1"/>
  <c r="AB202" i="1"/>
  <c r="AB234" i="1"/>
  <c r="AB281" i="1"/>
  <c r="AB308" i="1"/>
  <c r="AB335" i="1"/>
  <c r="AC349" i="1"/>
  <c r="AD349" i="1" s="1"/>
  <c r="AC362" i="1"/>
  <c r="AD362" i="1" s="1"/>
  <c r="AC369" i="1"/>
  <c r="AD369" i="1" s="1"/>
  <c r="AB383" i="1"/>
  <c r="AB438" i="1"/>
  <c r="AB509" i="1"/>
  <c r="AB728" i="1"/>
  <c r="AB735" i="1"/>
  <c r="AB742" i="1"/>
  <c r="AB749" i="1"/>
  <c r="AB756" i="1"/>
  <c r="AB763" i="1"/>
  <c r="AB770" i="1"/>
  <c r="AB777" i="1"/>
  <c r="AB784" i="1"/>
  <c r="AB887" i="1"/>
  <c r="AC947" i="1"/>
  <c r="AD947" i="1" s="1"/>
  <c r="AB975" i="1"/>
  <c r="AC1013" i="1"/>
  <c r="AD1013" i="1" s="1"/>
  <c r="AB1053" i="1"/>
  <c r="AC1086" i="1"/>
  <c r="AD1086" i="1" s="1"/>
  <c r="AB1102" i="1"/>
  <c r="AB1213" i="1"/>
  <c r="AB1283" i="1"/>
  <c r="AC1341" i="1"/>
  <c r="AD1341" i="1" s="1"/>
  <c r="AC1371" i="1"/>
  <c r="AD1371" i="1" s="1"/>
  <c r="AB1413" i="1"/>
  <c r="AB247" i="1"/>
  <c r="AB714" i="1"/>
  <c r="AC850" i="1"/>
  <c r="AD850" i="1" s="1"/>
  <c r="AC895" i="1"/>
  <c r="AD895" i="1" s="1"/>
  <c r="AB1193" i="1"/>
  <c r="AB1393" i="1"/>
  <c r="AB1422" i="1"/>
  <c r="AC1966" i="1"/>
  <c r="AD1966" i="1" s="1"/>
  <c r="AB2127" i="1"/>
  <c r="AC2152" i="1"/>
  <c r="AD2152" i="1" s="1"/>
  <c r="AC1494" i="1"/>
  <c r="AD1494" i="1" s="1"/>
  <c r="AC1666" i="1"/>
  <c r="AD1666" i="1" s="1"/>
  <c r="AB2063" i="1"/>
  <c r="AC2260" i="1"/>
  <c r="AD2260" i="1" s="1"/>
  <c r="AB1715" i="1"/>
  <c r="AC1917" i="1"/>
  <c r="AD1917" i="1" s="1"/>
  <c r="AB1908" i="1"/>
  <c r="AB1990" i="1"/>
  <c r="AB2360" i="1"/>
  <c r="AB1633" i="1"/>
  <c r="AB1750" i="1"/>
  <c r="AB1777" i="1"/>
  <c r="AB1825" i="1"/>
  <c r="AC2116" i="1"/>
  <c r="AD2116" i="1" s="1"/>
  <c r="AB2478" i="1"/>
  <c r="AB1579" i="1"/>
  <c r="AB1659" i="1"/>
  <c r="AB1741" i="1"/>
  <c r="AB1795" i="1"/>
  <c r="AB1928" i="1"/>
  <c r="AB2373" i="1"/>
  <c r="AB1651" i="1"/>
  <c r="AB1675" i="1"/>
  <c r="AB1759" i="1"/>
  <c r="AC1778" i="1"/>
  <c r="AD1778" i="1" s="1"/>
  <c r="AC1816" i="1"/>
  <c r="AD1816" i="1" s="1"/>
  <c r="AC1877" i="1"/>
  <c r="AD1877" i="1" s="1"/>
  <c r="AC1936" i="1"/>
  <c r="AD1936" i="1" s="1"/>
  <c r="AB1968" i="1"/>
  <c r="AB2021" i="1"/>
  <c r="AB2087" i="1"/>
  <c r="AB2215" i="1"/>
  <c r="AB1510" i="1"/>
  <c r="AC1533" i="1"/>
  <c r="AD1533" i="1" s="1"/>
  <c r="AB1602" i="1"/>
  <c r="AB1692" i="1"/>
  <c r="AC1732" i="1"/>
  <c r="AD1732" i="1" s="1"/>
  <c r="AB1826" i="1"/>
  <c r="AB1856" i="1"/>
  <c r="AB1888" i="1"/>
  <c r="AC1947" i="1"/>
  <c r="AD1947" i="1" s="1"/>
  <c r="AC1958" i="1"/>
  <c r="AD1958" i="1" s="1"/>
  <c r="AC2205" i="1"/>
  <c r="AD2205" i="1" s="1"/>
  <c r="AB1518" i="1"/>
  <c r="AB1548" i="1"/>
  <c r="AB1556" i="1"/>
  <c r="AB1595" i="1"/>
  <c r="AC1643" i="1"/>
  <c r="AD1643" i="1" s="1"/>
  <c r="AB1700" i="1"/>
  <c r="AB1760" i="1"/>
  <c r="AB1937" i="1"/>
  <c r="AC2161" i="1"/>
  <c r="AD2161" i="1" s="1"/>
  <c r="AC2250" i="1"/>
  <c r="AD2250" i="1" s="1"/>
  <c r="AB1429" i="1"/>
  <c r="AC1451" i="1"/>
  <c r="AD1451" i="1" s="1"/>
  <c r="AB1466" i="1"/>
  <c r="AB1503" i="1"/>
  <c r="AB1541" i="1"/>
  <c r="AB1652" i="1"/>
  <c r="AB1708" i="1"/>
  <c r="AB1751" i="1"/>
  <c r="AB1787" i="1"/>
  <c r="AB1806" i="1"/>
  <c r="AC1817" i="1"/>
  <c r="AD1817" i="1" s="1"/>
  <c r="AB2055" i="1"/>
  <c r="AB2403" i="1"/>
  <c r="AB1496" i="1"/>
  <c r="AB1511" i="1"/>
  <c r="AB1526" i="1"/>
  <c r="AB1564" i="1"/>
  <c r="AC1580" i="1"/>
  <c r="AD1580" i="1" s="1"/>
  <c r="AB1588" i="1"/>
  <c r="AB1626" i="1"/>
  <c r="AB1668" i="1"/>
  <c r="AB1685" i="1"/>
  <c r="AB1929" i="1"/>
  <c r="AB1970" i="1"/>
  <c r="AB2013" i="1"/>
  <c r="AB2162" i="1"/>
  <c r="AB1379" i="1"/>
  <c r="AB1415" i="1"/>
  <c r="AB1459" i="1"/>
  <c r="AC1481" i="1"/>
  <c r="AD1481" i="1" s="1"/>
  <c r="AB1534" i="1"/>
  <c r="AB1572" i="1"/>
  <c r="AC1596" i="1"/>
  <c r="AD1596" i="1" s="1"/>
  <c r="AC1635" i="1"/>
  <c r="AD1635" i="1" s="1"/>
  <c r="AB1847" i="1"/>
  <c r="AC1878" i="1"/>
  <c r="AD1878" i="1" s="1"/>
  <c r="AB2022" i="1"/>
  <c r="AC2297" i="1"/>
  <c r="AD2297" i="1" s="1"/>
  <c r="AB1278" i="1"/>
  <c r="AB1350" i="1"/>
  <c r="AC1709" i="1"/>
  <c r="AD1709" i="1" s="1"/>
  <c r="AB2119" i="1"/>
  <c r="AB2390" i="1"/>
  <c r="AB1030" i="1"/>
  <c r="AB1057" i="1"/>
  <c r="AB1118" i="1"/>
  <c r="AC1215" i="1"/>
  <c r="AD1215" i="1" s="1"/>
  <c r="AB1423" i="1"/>
  <c r="AB1549" i="1"/>
  <c r="AC1611" i="1"/>
  <c r="AD1611" i="1" s="1"/>
  <c r="AB1818" i="1"/>
  <c r="AB1828" i="1"/>
  <c r="AB2079" i="1"/>
  <c r="AC2142" i="1"/>
  <c r="AD2142" i="1" s="1"/>
  <c r="AB2197" i="1"/>
  <c r="AB1201" i="1"/>
  <c r="AC1328" i="1"/>
  <c r="AD1328" i="1" s="1"/>
  <c r="AC1343" i="1"/>
  <c r="AD1343" i="1" s="1"/>
  <c r="AB1394" i="1"/>
  <c r="AB1467" i="1"/>
  <c r="AB1504" i="1"/>
  <c r="AB1542" i="1"/>
  <c r="AC1573" i="1"/>
  <c r="AD1573" i="1" s="1"/>
  <c r="AB1581" i="1"/>
  <c r="AB1661" i="1"/>
  <c r="AC1677" i="1"/>
  <c r="AD1677" i="1" s="1"/>
  <c r="AB1788" i="1"/>
  <c r="AC1890" i="1"/>
  <c r="AD1890" i="1" s="1"/>
  <c r="AB1950" i="1"/>
  <c r="AC1983" i="1"/>
  <c r="AD1983" i="1" s="1"/>
  <c r="AB2153" i="1"/>
  <c r="AB2298" i="1"/>
  <c r="AC1112" i="1"/>
  <c r="AD1112" i="1" s="1"/>
  <c r="AC1565" i="1"/>
  <c r="AD1565" i="1" s="1"/>
  <c r="AC1628" i="1"/>
  <c r="AD1628" i="1" s="1"/>
  <c r="AB1645" i="1"/>
  <c r="AB1694" i="1"/>
  <c r="AB1726" i="1"/>
  <c r="AB1735" i="1"/>
  <c r="AC2046" i="1"/>
  <c r="AD2046" i="1" s="1"/>
  <c r="AB2443" i="1"/>
  <c r="AB2352" i="1"/>
  <c r="AC1550" i="1"/>
  <c r="AD1550" i="1" s="1"/>
  <c r="AB1789" i="1"/>
  <c r="AB1265" i="1"/>
  <c r="AC1431" i="1"/>
  <c r="AD1431" i="1" s="1"/>
  <c r="AB1453" i="1"/>
  <c r="AB1528" i="1"/>
  <c r="AB1558" i="1"/>
  <c r="AB1574" i="1"/>
  <c r="AB1590" i="1"/>
  <c r="AB1654" i="1"/>
  <c r="AB1678" i="1"/>
  <c r="AB1719" i="1"/>
  <c r="AB1839" i="1"/>
  <c r="AC1902" i="1"/>
  <c r="AD1902" i="1" s="1"/>
  <c r="AC1913" i="1"/>
  <c r="AD1913" i="1" s="1"/>
  <c r="AB1973" i="1"/>
  <c r="AB2015" i="1"/>
  <c r="AC2047" i="1"/>
  <c r="AD2047" i="1" s="1"/>
  <c r="AB2070" i="1"/>
  <c r="AC2154" i="1"/>
  <c r="AD2154" i="1" s="1"/>
  <c r="AB1337" i="1"/>
  <c r="AC1344" i="1"/>
  <c r="AD1344" i="1" s="1"/>
  <c r="AC1373" i="1"/>
  <c r="AD1373" i="1" s="1"/>
  <c r="AB1395" i="1"/>
  <c r="AB1468" i="1"/>
  <c r="AB1483" i="1"/>
  <c r="AC1513" i="1"/>
  <c r="AD1513" i="1" s="1"/>
  <c r="AB1559" i="1"/>
  <c r="AB1582" i="1"/>
  <c r="AC1670" i="1"/>
  <c r="AD1670" i="1" s="1"/>
  <c r="AC1727" i="1"/>
  <c r="AD1727" i="1" s="1"/>
  <c r="AB1754" i="1"/>
  <c r="AB1951" i="1"/>
  <c r="AC2109" i="1"/>
  <c r="AD2109" i="1" s="1"/>
  <c r="AB2232" i="1"/>
  <c r="AB1315" i="1"/>
  <c r="AB1366" i="1"/>
  <c r="AB1388" i="1"/>
  <c r="AB1446" i="1"/>
  <c r="AB1491" i="1"/>
  <c r="AB1605" i="1"/>
  <c r="AB1613" i="1"/>
  <c r="AC1663" i="1"/>
  <c r="AD1663" i="1" s="1"/>
  <c r="AB1687" i="1"/>
  <c r="AC1703" i="1"/>
  <c r="AD1703" i="1" s="1"/>
  <c r="AB1711" i="1"/>
  <c r="AB1781" i="1"/>
  <c r="AB1809" i="1"/>
  <c r="AB1870" i="1"/>
  <c r="AB1922" i="1"/>
  <c r="AC1952" i="1"/>
  <c r="AD1952" i="1" s="1"/>
  <c r="AC2186" i="1"/>
  <c r="AD2186" i="1" s="1"/>
  <c r="AB1203" i="1"/>
  <c r="AB1259" i="1"/>
  <c r="AC1266" i="1"/>
  <c r="AD1266" i="1" s="1"/>
  <c r="AB1273" i="1"/>
  <c r="AB1280" i="1"/>
  <c r="AB1287" i="1"/>
  <c r="AB1294" i="1"/>
  <c r="AB1301" i="1"/>
  <c r="AB1330" i="1"/>
  <c r="AB1352" i="1"/>
  <c r="AB1359" i="1"/>
  <c r="AB1381" i="1"/>
  <c r="AB1425" i="1"/>
  <c r="AB1461" i="1"/>
  <c r="AB1476" i="1"/>
  <c r="AB1506" i="1"/>
  <c r="AC1529" i="1"/>
  <c r="AD1529" i="1" s="1"/>
  <c r="AB1536" i="1"/>
  <c r="AB1551" i="1"/>
  <c r="AB1638" i="1"/>
  <c r="AC1728" i="1"/>
  <c r="AD1728" i="1" s="1"/>
  <c r="AB1745" i="1"/>
  <c r="AC1962" i="1"/>
  <c r="AD1962" i="1" s="1"/>
  <c r="AB2101" i="1"/>
  <c r="AB2110" i="1"/>
  <c r="AC2221" i="1"/>
  <c r="AD2221" i="1" s="1"/>
  <c r="AB1210" i="1"/>
  <c r="AB1217" i="1"/>
  <c r="AB1224" i="1"/>
  <c r="AB1231" i="1"/>
  <c r="AB1308" i="1"/>
  <c r="AB1403" i="1"/>
  <c r="AB1484" i="1"/>
  <c r="AB1583" i="1"/>
  <c r="AB1746" i="1"/>
  <c r="AC1755" i="1"/>
  <c r="AD1755" i="1" s="1"/>
  <c r="AC1820" i="1"/>
  <c r="AD1820" i="1" s="1"/>
  <c r="AB1914" i="1"/>
  <c r="AC2187" i="1"/>
  <c r="AD2187" i="1" s="1"/>
  <c r="AC2327" i="1"/>
  <c r="AD2327" i="1" s="1"/>
  <c r="AB1411" i="1"/>
  <c r="AB1552" i="1"/>
  <c r="AB1606" i="1"/>
  <c r="AB2145" i="1"/>
  <c r="AB2328" i="1"/>
  <c r="AB1630" i="1"/>
  <c r="AC1893" i="1"/>
  <c r="AD1893" i="1" s="1"/>
  <c r="AC2380" i="1"/>
  <c r="AD2380" i="1" s="1"/>
  <c r="AB1267" i="1"/>
  <c r="AB1316" i="1"/>
  <c r="AB1389" i="1"/>
  <c r="AC1404" i="1"/>
  <c r="AD1404" i="1" s="1"/>
  <c r="AB1447" i="1"/>
  <c r="AB1522" i="1"/>
  <c r="AB1639" i="1"/>
  <c r="AC1656" i="1"/>
  <c r="AD1656" i="1" s="1"/>
  <c r="AB1811" i="1"/>
  <c r="AB1862" i="1"/>
  <c r="AB2061" i="1"/>
  <c r="AC2564" i="1"/>
  <c r="AD2564" i="1" s="1"/>
  <c r="AB2669" i="1"/>
  <c r="AC864" i="1"/>
  <c r="AD864" i="1" s="1"/>
  <c r="AB1246" i="1"/>
  <c r="AB1274" i="1"/>
  <c r="AB1281" i="1"/>
  <c r="AB1288" i="1"/>
  <c r="AB1295" i="1"/>
  <c r="AB1302" i="1"/>
  <c r="AC1331" i="1"/>
  <c r="AD1331" i="1" s="1"/>
  <c r="AB1353" i="1"/>
  <c r="AC1360" i="1"/>
  <c r="AD1360" i="1" s="1"/>
  <c r="AB1382" i="1"/>
  <c r="AB1426" i="1"/>
  <c r="AB1462" i="1"/>
  <c r="AB1477" i="1"/>
  <c r="AB1537" i="1"/>
  <c r="AB1545" i="1"/>
  <c r="AB1568" i="1"/>
  <c r="AC1584" i="1"/>
  <c r="AD1584" i="1" s="1"/>
  <c r="AB1622" i="1"/>
  <c r="AB1680" i="1"/>
  <c r="AB1738" i="1"/>
  <c r="AB1747" i="1"/>
  <c r="AB1792" i="1"/>
  <c r="AB1841" i="1"/>
  <c r="AB1873" i="1"/>
  <c r="AB1943" i="1"/>
  <c r="AB2007" i="1"/>
  <c r="AB2102" i="1"/>
  <c r="AC2177" i="1"/>
  <c r="AD2177" i="1" s="1"/>
  <c r="AB2421" i="1"/>
  <c r="AB439" i="1"/>
  <c r="AB471" i="1"/>
  <c r="AB503" i="1"/>
  <c r="AB535" i="1"/>
  <c r="AB567" i="1"/>
  <c r="AB599" i="1"/>
  <c r="AB631" i="1"/>
  <c r="AB663" i="1"/>
  <c r="AB695" i="1"/>
  <c r="AB727" i="1"/>
  <c r="AB759" i="1"/>
  <c r="AB791" i="1"/>
  <c r="AB837" i="1"/>
  <c r="AB878" i="1"/>
  <c r="AB905" i="1"/>
  <c r="AB932" i="1"/>
  <c r="AB999" i="1"/>
  <c r="AB1026" i="1"/>
  <c r="AB1094" i="1"/>
  <c r="AB1121" i="1"/>
  <c r="AB1169" i="1"/>
  <c r="AB1211" i="1"/>
  <c r="AB1218" i="1"/>
  <c r="AB1225" i="1"/>
  <c r="AB1232" i="1"/>
  <c r="AB1239" i="1"/>
  <c r="AB1309" i="1"/>
  <c r="AB1419" i="1"/>
  <c r="AB1433" i="1"/>
  <c r="AB1440" i="1"/>
  <c r="AB1515" i="1"/>
  <c r="AB1530" i="1"/>
  <c r="AB1592" i="1"/>
  <c r="AB1599" i="1"/>
  <c r="AB1631" i="1"/>
  <c r="AB1697" i="1"/>
  <c r="AB1721" i="1"/>
  <c r="AB1915" i="1"/>
  <c r="AB2093" i="1"/>
  <c r="AC2329" i="1"/>
  <c r="AD2329" i="1" s="1"/>
  <c r="AC2381" i="1"/>
  <c r="AD2381" i="1" s="1"/>
  <c r="AB260" i="1"/>
  <c r="AB292" i="1"/>
  <c r="AB324" i="1"/>
  <c r="AB356" i="1"/>
  <c r="AB388" i="1"/>
  <c r="AB420" i="1"/>
  <c r="AB452" i="1"/>
  <c r="AB484" i="1"/>
  <c r="AB516" i="1"/>
  <c r="AB548" i="1"/>
  <c r="AB580" i="1"/>
  <c r="AB612" i="1"/>
  <c r="AB644" i="1"/>
  <c r="AB676" i="1"/>
  <c r="AB708" i="1"/>
  <c r="AB740" i="1"/>
  <c r="AB772" i="1"/>
  <c r="AB804" i="1"/>
  <c r="AB817" i="1"/>
  <c r="AC831" i="1"/>
  <c r="AD831" i="1" s="1"/>
  <c r="AC844" i="1"/>
  <c r="AD844" i="1" s="1"/>
  <c r="AC851" i="1"/>
  <c r="AD851" i="1" s="1"/>
  <c r="AB858" i="1"/>
  <c r="AB885" i="1"/>
  <c r="AB912" i="1"/>
  <c r="AB939" i="1"/>
  <c r="AC952" i="1"/>
  <c r="AD952" i="1" s="1"/>
  <c r="AB979" i="1"/>
  <c r="AB1006" i="1"/>
  <c r="AB1033" i="1"/>
  <c r="AB1060" i="1"/>
  <c r="AB1101" i="1"/>
  <c r="AB1128" i="1"/>
  <c r="AB1317" i="1"/>
  <c r="AB1339" i="1"/>
  <c r="AB1346" i="1"/>
  <c r="AB1368" i="1"/>
  <c r="AB1375" i="1"/>
  <c r="AB1390" i="1"/>
  <c r="AB1412" i="1"/>
  <c r="AB1455" i="1"/>
  <c r="AB1470" i="1"/>
  <c r="AB1500" i="1"/>
  <c r="AC1553" i="1"/>
  <c r="AD1553" i="1" s="1"/>
  <c r="AB1561" i="1"/>
  <c r="AB1576" i="1"/>
  <c r="AC1607" i="1"/>
  <c r="AD1607" i="1" s="1"/>
  <c r="AB1672" i="1"/>
  <c r="AC1689" i="1"/>
  <c r="AD1689" i="1" s="1"/>
  <c r="AB1713" i="1"/>
  <c r="AB1832" i="1"/>
  <c r="AC1863" i="1"/>
  <c r="AD1863" i="1" s="1"/>
  <c r="AB1884" i="1"/>
  <c r="AC1906" i="1"/>
  <c r="AD1906" i="1" s="1"/>
  <c r="AB2382" i="1"/>
  <c r="AB2435" i="1"/>
  <c r="AC1054" i="1"/>
  <c r="AD1054" i="1" s="1"/>
  <c r="AC1067" i="1"/>
  <c r="AD1067" i="1" s="1"/>
  <c r="AC1074" i="1"/>
  <c r="AD1074" i="1" s="1"/>
  <c r="AC1383" i="1"/>
  <c r="AD1383" i="1" s="1"/>
  <c r="AC1398" i="1"/>
  <c r="AD1398" i="1" s="1"/>
  <c r="AB1538" i="1"/>
  <c r="AC1748" i="1"/>
  <c r="AD1748" i="1" s="1"/>
  <c r="AB1774" i="1"/>
  <c r="AC2117" i="1"/>
  <c r="AD2117" i="1" s="1"/>
  <c r="AB2143" i="1"/>
  <c r="AB2269" i="1"/>
  <c r="AC2477" i="1"/>
  <c r="AD2477" i="1" s="1"/>
  <c r="AB2251" i="1"/>
  <c r="AC2290" i="1"/>
  <c r="AD2290" i="1" s="1"/>
  <c r="AC2466" i="1"/>
  <c r="AD2466" i="1" s="1"/>
  <c r="AB2600" i="1"/>
  <c r="AB2659" i="1"/>
  <c r="AB2272" i="1"/>
  <c r="AB2300" i="1"/>
  <c r="AB2520" i="1"/>
  <c r="AB2555" i="1"/>
  <c r="AC2712" i="1"/>
  <c r="AD2712" i="1" s="1"/>
  <c r="AC2479" i="1"/>
  <c r="AD2479" i="1" s="1"/>
  <c r="AB2508" i="1"/>
  <c r="AB2039" i="1"/>
  <c r="AB2320" i="1"/>
  <c r="AB2353" i="1"/>
  <c r="AB2405" i="1"/>
  <c r="AB2467" i="1"/>
  <c r="AB2649" i="1"/>
  <c r="AC2660" i="1"/>
  <c r="AD2660" i="1" s="1"/>
  <c r="AC1782" i="1"/>
  <c r="AD1782" i="1" s="1"/>
  <c r="AC1879" i="1"/>
  <c r="AD1879" i="1" s="1"/>
  <c r="AC1923" i="1"/>
  <c r="AD1923" i="1" s="1"/>
  <c r="AC2234" i="1"/>
  <c r="AD2234" i="1" s="1"/>
  <c r="AC2243" i="1"/>
  <c r="AD2243" i="1" s="1"/>
  <c r="AC2311" i="1"/>
  <c r="AD2311" i="1" s="1"/>
  <c r="AC2426" i="1"/>
  <c r="AD2426" i="1" s="1"/>
  <c r="AC2468" i="1"/>
  <c r="AD2468" i="1" s="1"/>
  <c r="AC2545" i="1"/>
  <c r="AD2545" i="1" s="1"/>
  <c r="AB2591" i="1"/>
  <c r="AB2766" i="1"/>
  <c r="AC1945" i="1"/>
  <c r="AD1945" i="1" s="1"/>
  <c r="AB1976" i="1"/>
  <c r="AB2023" i="1"/>
  <c r="AB2031" i="1"/>
  <c r="AB2072" i="1"/>
  <c r="AC2095" i="1"/>
  <c r="AD2095" i="1" s="1"/>
  <c r="AB2137" i="1"/>
  <c r="AB2146" i="1"/>
  <c r="AB2179" i="1"/>
  <c r="AB2342" i="1"/>
  <c r="AC2354" i="1"/>
  <c r="AD2354" i="1" s="1"/>
  <c r="AB2374" i="1"/>
  <c r="AB2436" i="1"/>
  <c r="AB2713" i="1"/>
  <c r="AC1797" i="1"/>
  <c r="AD1797" i="1" s="1"/>
  <c r="AB2096" i="1"/>
  <c r="AB2180" i="1"/>
  <c r="AB2833" i="1"/>
  <c r="AB2898" i="1"/>
  <c r="AB1695" i="1"/>
  <c r="AB1812" i="1"/>
  <c r="AB1834" i="1"/>
  <c r="AB1849" i="1"/>
  <c r="AB1894" i="1"/>
  <c r="AC1931" i="1"/>
  <c r="AD1931" i="1" s="1"/>
  <c r="AC1938" i="1"/>
  <c r="AD1938" i="1" s="1"/>
  <c r="AB1946" i="1"/>
  <c r="AC2000" i="1"/>
  <c r="AD2000" i="1" s="1"/>
  <c r="AB2008" i="1"/>
  <c r="AC2129" i="1"/>
  <c r="AD2129" i="1" s="1"/>
  <c r="AB2155" i="1"/>
  <c r="AC2171" i="1"/>
  <c r="AD2171" i="1" s="1"/>
  <c r="AB2217" i="1"/>
  <c r="AC2282" i="1"/>
  <c r="AD2282" i="1" s="1"/>
  <c r="AB1753" i="1"/>
  <c r="AB1775" i="1"/>
  <c r="AB1842" i="1"/>
  <c r="AB1857" i="1"/>
  <c r="AB1872" i="1"/>
  <c r="AB1887" i="1"/>
  <c r="AB1969" i="1"/>
  <c r="AB1977" i="1"/>
  <c r="AB2048" i="1"/>
  <c r="AB2056" i="1"/>
  <c r="AC2104" i="1"/>
  <c r="AD2104" i="1" s="1"/>
  <c r="AB2235" i="1"/>
  <c r="AB2312" i="1"/>
  <c r="AB2321" i="1"/>
  <c r="AB2366" i="1"/>
  <c r="AC2638" i="1"/>
  <c r="AD2638" i="1" s="1"/>
  <c r="AC2650" i="1"/>
  <c r="AD2650" i="1" s="1"/>
  <c r="AC2024" i="1"/>
  <c r="AD2024" i="1" s="1"/>
  <c r="AC2172" i="1"/>
  <c r="AD2172" i="1" s="1"/>
  <c r="AB2254" i="1"/>
  <c r="AC2491" i="1"/>
  <c r="AD2491" i="1" s="1"/>
  <c r="AB2501" i="1"/>
  <c r="AB2592" i="1"/>
  <c r="AB2689" i="1"/>
  <c r="AB2899" i="1"/>
  <c r="AC1681" i="1"/>
  <c r="AD1681" i="1" s="1"/>
  <c r="AC1688" i="1"/>
  <c r="AD1688" i="1" s="1"/>
  <c r="AB1850" i="1"/>
  <c r="AB1939" i="1"/>
  <c r="AC2009" i="1"/>
  <c r="AD2009" i="1" s="1"/>
  <c r="AC2148" i="1"/>
  <c r="AD2148" i="1" s="1"/>
  <c r="AB2190" i="1"/>
  <c r="AB2375" i="1"/>
  <c r="AB2651" i="1"/>
  <c r="AC2122" i="1"/>
  <c r="AD2122" i="1" s="1"/>
  <c r="AC2245" i="1"/>
  <c r="AD2245" i="1" s="1"/>
  <c r="AB2265" i="1"/>
  <c r="AC2548" i="1"/>
  <c r="AD2548" i="1" s="1"/>
  <c r="AB2822" i="1"/>
  <c r="AB1925" i="1"/>
  <c r="AB2049" i="1"/>
  <c r="AB2191" i="1"/>
  <c r="AB2228" i="1"/>
  <c r="AB2236" i="1"/>
  <c r="AB2313" i="1"/>
  <c r="AB2345" i="1"/>
  <c r="AB2367" i="1"/>
  <c r="AB2428" i="1"/>
  <c r="AB2492" i="1"/>
  <c r="AB1910" i="1"/>
  <c r="AB1918" i="1"/>
  <c r="AB1955" i="1"/>
  <c r="AB2002" i="1"/>
  <c r="AB2066" i="1"/>
  <c r="AB2139" i="1"/>
  <c r="AB2165" i="1"/>
  <c r="AB2285" i="1"/>
  <c r="AC2628" i="1"/>
  <c r="AD2628" i="1" s="1"/>
  <c r="AB2690" i="1"/>
  <c r="AB1762" i="1"/>
  <c r="AB1799" i="1"/>
  <c r="AB1836" i="1"/>
  <c r="AC1851" i="1"/>
  <c r="AD1851" i="1" s="1"/>
  <c r="AB1866" i="1"/>
  <c r="AB1881" i="1"/>
  <c r="AB1986" i="1"/>
  <c r="AB2074" i="1"/>
  <c r="AB2082" i="1"/>
  <c r="AB2114" i="1"/>
  <c r="AC2157" i="1"/>
  <c r="AD2157" i="1" s="1"/>
  <c r="AB2174" i="1"/>
  <c r="AB2398" i="1"/>
  <c r="AC2418" i="1"/>
  <c r="AD2418" i="1" s="1"/>
  <c r="AC2450" i="1"/>
  <c r="AD2450" i="1" s="1"/>
  <c r="AB2460" i="1"/>
  <c r="AB2536" i="1"/>
  <c r="AB2888" i="1"/>
  <c r="AB1821" i="1"/>
  <c r="AB1874" i="1"/>
  <c r="AB1903" i="1"/>
  <c r="AC1911" i="1"/>
  <c r="AD1911" i="1" s="1"/>
  <c r="AB1948" i="1"/>
  <c r="AB1963" i="1"/>
  <c r="AC2018" i="1"/>
  <c r="AD2018" i="1" s="1"/>
  <c r="AB2034" i="1"/>
  <c r="AC2090" i="1"/>
  <c r="AD2090" i="1" s="1"/>
  <c r="AB2123" i="1"/>
  <c r="AB2192" i="1"/>
  <c r="AB2257" i="1"/>
  <c r="AB2388" i="1"/>
  <c r="AB2429" i="1"/>
  <c r="AC2484" i="1"/>
  <c r="AD2484" i="1" s="1"/>
  <c r="AC2526" i="1"/>
  <c r="AD2526" i="1" s="1"/>
  <c r="AB2537" i="1"/>
  <c r="AB2571" i="1"/>
  <c r="AC2140" i="1"/>
  <c r="AD2140" i="1" s="1"/>
  <c r="AB2358" i="1"/>
  <c r="AB1995" i="1"/>
  <c r="AB2220" i="1"/>
  <c r="AB2229" i="1"/>
  <c r="AB2335" i="1"/>
  <c r="AB2451" i="1"/>
  <c r="AC2493" i="1"/>
  <c r="AD2493" i="1" s="1"/>
  <c r="AB2572" i="1"/>
  <c r="AB2629" i="1"/>
  <c r="AC1430" i="1"/>
  <c r="AD1430" i="1" s="1"/>
  <c r="AB1807" i="1"/>
  <c r="AB1852" i="1"/>
  <c r="AC1867" i="1"/>
  <c r="AD1867" i="1" s="1"/>
  <c r="AB1941" i="1"/>
  <c r="AB2059" i="1"/>
  <c r="AB2067" i="1"/>
  <c r="AB2193" i="1"/>
  <c r="AB2277" i="1"/>
  <c r="AB2305" i="1"/>
  <c r="AB2419" i="1"/>
  <c r="AB2584" i="1"/>
  <c r="AB2680" i="1"/>
  <c r="AB1655" i="1"/>
  <c r="AB1793" i="1"/>
  <c r="AB1800" i="1"/>
  <c r="AB1830" i="1"/>
  <c r="AB1845" i="1"/>
  <c r="AB1882" i="1"/>
  <c r="AB1987" i="1"/>
  <c r="AB2027" i="1"/>
  <c r="AB2043" i="1"/>
  <c r="AB2075" i="1"/>
  <c r="AB2115" i="1"/>
  <c r="AB2132" i="1"/>
  <c r="AB2150" i="1"/>
  <c r="AC2212" i="1"/>
  <c r="AD2212" i="1" s="1"/>
  <c r="AB2485" i="1"/>
  <c r="AB2494" i="1"/>
  <c r="AB2527" i="1"/>
  <c r="AB2562" i="1"/>
  <c r="AC1904" i="1"/>
  <c r="AD1904" i="1" s="1"/>
  <c r="AB1927" i="1"/>
  <c r="AB1949" i="1"/>
  <c r="AB1964" i="1"/>
  <c r="AB1972" i="1"/>
  <c r="AC2004" i="1"/>
  <c r="AD2004" i="1" s="1"/>
  <c r="AB2035" i="1"/>
  <c r="AB2107" i="1"/>
  <c r="AB2124" i="1"/>
  <c r="AC2267" i="1"/>
  <c r="AD2267" i="1" s="1"/>
  <c r="AC2336" i="1"/>
  <c r="AD2336" i="1" s="1"/>
  <c r="AB2389" i="1"/>
  <c r="AB2799" i="1"/>
  <c r="AB838" i="1"/>
  <c r="AB870" i="1"/>
  <c r="AB902" i="1"/>
  <c r="AB934" i="1"/>
  <c r="AB965" i="1"/>
  <c r="AB997" i="1"/>
  <c r="AB1029" i="1"/>
  <c r="AB1061" i="1"/>
  <c r="AB1093" i="1"/>
  <c r="AB1125" i="1"/>
  <c r="AB1157" i="1"/>
  <c r="AB1189" i="1"/>
  <c r="AB1221" i="1"/>
  <c r="AB1253" i="1"/>
  <c r="AB1285" i="1"/>
  <c r="AB1324" i="1"/>
  <c r="AB1377" i="1"/>
  <c r="AB1397" i="1"/>
  <c r="AB1417" i="1"/>
  <c r="AC1437" i="1"/>
  <c r="AD1437" i="1" s="1"/>
  <c r="AB1444" i="1"/>
  <c r="AB1471" i="1"/>
  <c r="AB1532" i="1"/>
  <c r="AB1566" i="1"/>
  <c r="AB1627" i="1"/>
  <c r="AB1634" i="1"/>
  <c r="AB1641" i="1"/>
  <c r="AB1648" i="1"/>
  <c r="AB1684" i="1"/>
  <c r="AB1734" i="1"/>
  <c r="AC1756" i="1"/>
  <c r="AD1756" i="1" s="1"/>
  <c r="AB1786" i="1"/>
  <c r="AB1815" i="1"/>
  <c r="AB1823" i="1"/>
  <c r="AB1838" i="1"/>
  <c r="AC1860" i="1"/>
  <c r="AD1860" i="1" s="1"/>
  <c r="AB1897" i="1"/>
  <c r="AB1934" i="1"/>
  <c r="AB1980" i="1"/>
  <c r="AB2012" i="1"/>
  <c r="AC2068" i="1"/>
  <c r="AD2068" i="1" s="1"/>
  <c r="AB2100" i="1"/>
  <c r="AB2184" i="1"/>
  <c r="AB2296" i="1"/>
  <c r="AB2306" i="1"/>
  <c r="AB2411" i="1"/>
  <c r="AB2681" i="1"/>
  <c r="AC2721" i="1"/>
  <c r="AD2721" i="1" s="1"/>
  <c r="AB1742" i="1"/>
  <c r="AB2185" i="1"/>
  <c r="AB2288" i="1"/>
  <c r="AC2452" i="1"/>
  <c r="AD2452" i="1" s="1"/>
  <c r="AB2475" i="1"/>
  <c r="AB2486" i="1"/>
  <c r="AB2528" i="1"/>
  <c r="AB2865" i="1"/>
  <c r="AB2900" i="1"/>
  <c r="AB2937" i="1"/>
  <c r="AB2790" i="1"/>
  <c r="AC2878" i="1"/>
  <c r="AD2878" i="1" s="1"/>
  <c r="AB2889" i="1"/>
  <c r="AC2621" i="1"/>
  <c r="AD2621" i="1" s="1"/>
  <c r="AC2631" i="1"/>
  <c r="AD2631" i="1" s="1"/>
  <c r="AB2662" i="1"/>
  <c r="AC2846" i="1"/>
  <c r="AD2846" i="1" s="1"/>
  <c r="AB2769" i="1"/>
  <c r="AB2824" i="1"/>
  <c r="AB2879" i="1"/>
  <c r="AC2275" i="1"/>
  <c r="AD2275" i="1" s="1"/>
  <c r="AC2652" i="1"/>
  <c r="AD2652" i="1" s="1"/>
  <c r="AB2703" i="1"/>
  <c r="AB2735" i="1"/>
  <c r="AB2857" i="1"/>
  <c r="AB2330" i="1"/>
  <c r="AC2547" i="1"/>
  <c r="AD2547" i="1" s="1"/>
  <c r="AB2556" i="1"/>
  <c r="AC2575" i="1"/>
  <c r="AD2575" i="1" s="1"/>
  <c r="AB2613" i="1"/>
  <c r="AB2673" i="1"/>
  <c r="AB2682" i="1"/>
  <c r="AB2791" i="1"/>
  <c r="AB2825" i="1"/>
  <c r="AC2314" i="1"/>
  <c r="AD2314" i="1" s="1"/>
  <c r="AB2383" i="1"/>
  <c r="AB2461" i="1"/>
  <c r="AC2622" i="1"/>
  <c r="AD2622" i="1" s="1"/>
  <c r="AB2727" i="1"/>
  <c r="AB2847" i="1"/>
  <c r="AB2927" i="1"/>
  <c r="AB2283" i="1"/>
  <c r="AB2407" i="1"/>
  <c r="AB2445" i="1"/>
  <c r="AB2453" i="1"/>
  <c r="AB2585" i="1"/>
  <c r="AB2771" i="1"/>
  <c r="AB2299" i="1"/>
  <c r="AB2307" i="1"/>
  <c r="AB2338" i="1"/>
  <c r="AB2376" i="1"/>
  <c r="AB2422" i="1"/>
  <c r="AB2495" i="1"/>
  <c r="AB2529" i="1"/>
  <c r="AB2759" i="1"/>
  <c r="AB2792" i="1"/>
  <c r="AC2880" i="1"/>
  <c r="AD2880" i="1" s="1"/>
  <c r="AB2253" i="1"/>
  <c r="AB2268" i="1"/>
  <c r="AB2276" i="1"/>
  <c r="AC2315" i="1"/>
  <c r="AD2315" i="1" s="1"/>
  <c r="AB2361" i="1"/>
  <c r="AC2430" i="1"/>
  <c r="AD2430" i="1" s="1"/>
  <c r="AB2438" i="1"/>
  <c r="AB2471" i="1"/>
  <c r="AB2513" i="1"/>
  <c r="AB2521" i="1"/>
  <c r="AC2624" i="1"/>
  <c r="AD2624" i="1" s="1"/>
  <c r="AB2737" i="1"/>
  <c r="AB2782" i="1"/>
  <c r="AB2815" i="1"/>
  <c r="AC2118" i="1"/>
  <c r="AD2118" i="1" s="1"/>
  <c r="AC2141" i="1"/>
  <c r="AD2141" i="1" s="1"/>
  <c r="AB2454" i="1"/>
  <c r="AB2496" i="1"/>
  <c r="AB2567" i="1"/>
  <c r="AB2654" i="1"/>
  <c r="AB2463" i="1"/>
  <c r="AB2706" i="1"/>
  <c r="AC2400" i="1"/>
  <c r="AD2400" i="1" s="1"/>
  <c r="AC2577" i="1"/>
  <c r="AD2577" i="1" s="1"/>
  <c r="AB2665" i="1"/>
  <c r="AB2881" i="1"/>
  <c r="AB2917" i="1"/>
  <c r="AB2316" i="1"/>
  <c r="AB2339" i="1"/>
  <c r="AB2480" i="1"/>
  <c r="AB2531" i="1"/>
  <c r="AB2644" i="1"/>
  <c r="AB2707" i="1"/>
  <c r="AB2750" i="1"/>
  <c r="AB2293" i="1"/>
  <c r="AB2347" i="1"/>
  <c r="AB2362" i="1"/>
  <c r="AB2370" i="1"/>
  <c r="AB2393" i="1"/>
  <c r="AB2416" i="1"/>
  <c r="AB2439" i="1"/>
  <c r="AB2472" i="1"/>
  <c r="AB2514" i="1"/>
  <c r="AB2522" i="1"/>
  <c r="AB2549" i="1"/>
  <c r="AB2645" i="1"/>
  <c r="AB2729" i="1"/>
  <c r="AB2783" i="1"/>
  <c r="AB2817" i="1"/>
  <c r="AB2309" i="1"/>
  <c r="AB2332" i="1"/>
  <c r="AB2355" i="1"/>
  <c r="AB2424" i="1"/>
  <c r="AB2447" i="1"/>
  <c r="AC2489" i="1"/>
  <c r="AD2489" i="1" s="1"/>
  <c r="AB2532" i="1"/>
  <c r="AB2541" i="1"/>
  <c r="AC2569" i="1"/>
  <c r="AD2569" i="1" s="1"/>
  <c r="AB2606" i="1"/>
  <c r="AB2635" i="1"/>
  <c r="AB2696" i="1"/>
  <c r="AB2210" i="1"/>
  <c r="AB2247" i="1"/>
  <c r="AB2262" i="1"/>
  <c r="AB2340" i="1"/>
  <c r="AB2386" i="1"/>
  <c r="AB2401" i="1"/>
  <c r="AB2578" i="1"/>
  <c r="AC2626" i="1"/>
  <c r="AD2626" i="1" s="1"/>
  <c r="AB2646" i="1"/>
  <c r="AC2719" i="1"/>
  <c r="AD2719" i="1" s="1"/>
  <c r="AC2218" i="1"/>
  <c r="AD2218" i="1" s="1"/>
  <c r="AB2226" i="1"/>
  <c r="AB2363" i="1"/>
  <c r="AC2666" i="1"/>
  <c r="AD2666" i="1" s="1"/>
  <c r="AB2784" i="1"/>
  <c r="AB2840" i="1"/>
  <c r="AB2872" i="1"/>
  <c r="AB2918" i="1"/>
  <c r="AB2098" i="1"/>
  <c r="AB2128" i="1"/>
  <c r="AB2203" i="1"/>
  <c r="AB2233" i="1"/>
  <c r="AB2270" i="1"/>
  <c r="AB2286" i="1"/>
  <c r="AB2325" i="1"/>
  <c r="AB2456" i="1"/>
  <c r="AB2560" i="1"/>
  <c r="AB2579" i="1"/>
  <c r="AB2598" i="1"/>
  <c r="AB2607" i="1"/>
  <c r="AB2763" i="1"/>
  <c r="AB2211" i="1"/>
  <c r="AB2255" i="1"/>
  <c r="AB2302" i="1"/>
  <c r="AB2348" i="1"/>
  <c r="AB2394" i="1"/>
  <c r="AB2440" i="1"/>
  <c r="AB2473" i="1"/>
  <c r="AB2515" i="1"/>
  <c r="AB2841" i="1"/>
  <c r="AB2862" i="1"/>
  <c r="AB1662" i="1"/>
  <c r="AB1769" i="1"/>
  <c r="AC1796" i="1"/>
  <c r="AD1796" i="1" s="1"/>
  <c r="AC1803" i="1"/>
  <c r="AD1803" i="1" s="1"/>
  <c r="AB1810" i="1"/>
  <c r="AB1837" i="1"/>
  <c r="AB1864" i="1"/>
  <c r="AB1891" i="1"/>
  <c r="AB1953" i="1"/>
  <c r="AB1960" i="1"/>
  <c r="AB1981" i="1"/>
  <c r="AB1988" i="1"/>
  <c r="AB2010" i="1"/>
  <c r="AC2032" i="1"/>
  <c r="AD2032" i="1" s="1"/>
  <c r="AB2054" i="1"/>
  <c r="AB2113" i="1"/>
  <c r="AB2196" i="1"/>
  <c r="AB2279" i="1"/>
  <c r="AB2310" i="1"/>
  <c r="AC2333" i="1"/>
  <c r="AD2333" i="1" s="1"/>
  <c r="AB2356" i="1"/>
  <c r="AB2379" i="1"/>
  <c r="AB2425" i="1"/>
  <c r="AB2542" i="1"/>
  <c r="AB2627" i="1"/>
  <c r="AB2697" i="1"/>
  <c r="AB2720" i="1"/>
  <c r="AB1443" i="1"/>
  <c r="AB1475" i="1"/>
  <c r="AB1507" i="1"/>
  <c r="AB1539" i="1"/>
  <c r="AB1571" i="1"/>
  <c r="AB1603" i="1"/>
  <c r="AB1642" i="1"/>
  <c r="AC1649" i="1"/>
  <c r="AD1649" i="1" s="1"/>
  <c r="AB1702" i="1"/>
  <c r="AB1749" i="1"/>
  <c r="AB1776" i="1"/>
  <c r="AB1844" i="1"/>
  <c r="AB1871" i="1"/>
  <c r="AB1905" i="1"/>
  <c r="AB1967" i="1"/>
  <c r="AB1974" i="1"/>
  <c r="AC2003" i="1"/>
  <c r="AD2003" i="1" s="1"/>
  <c r="AB2076" i="1"/>
  <c r="AB2084" i="1"/>
  <c r="AB2121" i="1"/>
  <c r="AB2136" i="1"/>
  <c r="AB2181" i="1"/>
  <c r="AC2204" i="1"/>
  <c r="AD2204" i="1" s="1"/>
  <c r="AB2219" i="1"/>
  <c r="AB2248" i="1"/>
  <c r="AB2271" i="1"/>
  <c r="AB2341" i="1"/>
  <c r="AB2387" i="1"/>
  <c r="AB2402" i="1"/>
  <c r="AB2465" i="1"/>
  <c r="AB2499" i="1"/>
  <c r="AB2507" i="1"/>
  <c r="AC2524" i="1"/>
  <c r="AD2524" i="1" s="1"/>
  <c r="AB2667" i="1"/>
  <c r="AB2688" i="1"/>
  <c r="AC2831" i="1"/>
  <c r="AD2831" i="1" s="1"/>
  <c r="AC2873" i="1"/>
  <c r="AD2873" i="1" s="1"/>
  <c r="AB2897" i="1"/>
  <c r="AB1783" i="1"/>
  <c r="AC1892" i="1"/>
  <c r="AD1892" i="1" s="1"/>
  <c r="AB1912" i="1"/>
  <c r="AC2025" i="1"/>
  <c r="AD2025" i="1" s="1"/>
  <c r="AC2173" i="1"/>
  <c r="AD2173" i="1" s="1"/>
  <c r="AB2256" i="1"/>
  <c r="AB2349" i="1"/>
  <c r="AB2433" i="1"/>
  <c r="AC2552" i="1"/>
  <c r="AD2552" i="1" s="1"/>
  <c r="AC2637" i="1"/>
  <c r="AD2637" i="1" s="1"/>
  <c r="AB2752" i="1"/>
  <c r="AC2938" i="1"/>
  <c r="AD2938" i="1" s="1"/>
  <c r="AB2891" i="1"/>
  <c r="AB2910" i="1"/>
  <c r="AB2939" i="1"/>
  <c r="AB2761" i="1"/>
  <c r="AB2793" i="1"/>
  <c r="AB2801" i="1"/>
  <c r="AB2920" i="1"/>
  <c r="AB2930" i="1"/>
  <c r="AB2544" i="1"/>
  <c r="AB2586" i="1"/>
  <c r="AB2608" i="1"/>
  <c r="AB2683" i="1"/>
  <c r="AB2699" i="1"/>
  <c r="AB2722" i="1"/>
  <c r="AC2866" i="1"/>
  <c r="AD2866" i="1" s="1"/>
  <c r="AB2874" i="1"/>
  <c r="AC2882" i="1"/>
  <c r="AD2882" i="1" s="1"/>
  <c r="AB2911" i="1"/>
  <c r="AB2921" i="1"/>
  <c r="AC2516" i="1"/>
  <c r="AD2516" i="1" s="1"/>
  <c r="AB2738" i="1"/>
  <c r="AC2785" i="1"/>
  <c r="AD2785" i="1" s="1"/>
  <c r="AB2810" i="1"/>
  <c r="AB2834" i="1"/>
  <c r="AC2850" i="1"/>
  <c r="AD2850" i="1" s="1"/>
  <c r="AB2883" i="1"/>
  <c r="AB2601" i="1"/>
  <c r="AB2616" i="1"/>
  <c r="AB2723" i="1"/>
  <c r="AB2754" i="1"/>
  <c r="AB2770" i="1"/>
  <c r="AC2818" i="1"/>
  <c r="AD2818" i="1" s="1"/>
  <c r="AC2826" i="1"/>
  <c r="AD2826" i="1" s="1"/>
  <c r="AB2851" i="1"/>
  <c r="AB2892" i="1"/>
  <c r="AB2912" i="1"/>
  <c r="AC2609" i="1"/>
  <c r="AD2609" i="1" s="1"/>
  <c r="AC2653" i="1"/>
  <c r="AD2653" i="1" s="1"/>
  <c r="AC2661" i="1"/>
  <c r="AD2661" i="1" s="1"/>
  <c r="AC2794" i="1"/>
  <c r="AD2794" i="1" s="1"/>
  <c r="AC2819" i="1"/>
  <c r="AD2819" i="1" s="1"/>
  <c r="AC2884" i="1"/>
  <c r="AD2884" i="1" s="1"/>
  <c r="AB2739" i="1"/>
  <c r="AB2893" i="1"/>
  <c r="AB2503" i="1"/>
  <c r="AB2693" i="1"/>
  <c r="AB2708" i="1"/>
  <c r="AB2724" i="1"/>
  <c r="AB2747" i="1"/>
  <c r="AB2755" i="1"/>
  <c r="AB2811" i="1"/>
  <c r="AB2827" i="1"/>
  <c r="AC2852" i="1"/>
  <c r="AD2852" i="1" s="1"/>
  <c r="AB2913" i="1"/>
  <c r="AB2923" i="1"/>
  <c r="AC2602" i="1"/>
  <c r="AD2602" i="1" s="1"/>
  <c r="AC2610" i="1"/>
  <c r="AD2610" i="1" s="1"/>
  <c r="AB2632" i="1"/>
  <c r="AB2639" i="1"/>
  <c r="AB2732" i="1"/>
  <c r="AB2779" i="1"/>
  <c r="AB2787" i="1"/>
  <c r="AB2820" i="1"/>
  <c r="AB2885" i="1"/>
  <c r="AB2595" i="1"/>
  <c r="AB2686" i="1"/>
  <c r="AB2756" i="1"/>
  <c r="AB2796" i="1"/>
  <c r="AB2860" i="1"/>
  <c r="AB2868" i="1"/>
  <c r="AC2894" i="1"/>
  <c r="AD2894" i="1" s="1"/>
  <c r="AB2904" i="1"/>
  <c r="AB2539" i="1"/>
  <c r="AB2546" i="1"/>
  <c r="AB2553" i="1"/>
  <c r="AB2574" i="1"/>
  <c r="AB2581" i="1"/>
  <c r="AB2588" i="1"/>
  <c r="AB2596" i="1"/>
  <c r="AB2625" i="1"/>
  <c r="AB2663" i="1"/>
  <c r="AB2701" i="1"/>
  <c r="AB2764" i="1"/>
  <c r="AB2772" i="1"/>
  <c r="AB2804" i="1"/>
  <c r="AB2836" i="1"/>
  <c r="AB2853" i="1"/>
  <c r="AB2877" i="1"/>
  <c r="AB2160" i="1"/>
  <c r="AC2230" i="1"/>
  <c r="AD2230" i="1" s="1"/>
  <c r="AB2483" i="1"/>
  <c r="AB2518" i="1"/>
  <c r="AC2525" i="1"/>
  <c r="AD2525" i="1" s="1"/>
  <c r="AB2618" i="1"/>
  <c r="AB2640" i="1"/>
  <c r="AB2655" i="1"/>
  <c r="AB2694" i="1"/>
  <c r="AC2709" i="1"/>
  <c r="AD2709" i="1" s="1"/>
  <c r="AC2717" i="1"/>
  <c r="AD2717" i="1" s="1"/>
  <c r="AB2725" i="1"/>
  <c r="AC2748" i="1"/>
  <c r="AD2748" i="1" s="1"/>
  <c r="AB2905" i="1"/>
  <c r="AB2237" i="1"/>
  <c r="AB2497" i="1"/>
  <c r="AB2511" i="1"/>
  <c r="AB2611" i="1"/>
  <c r="AB2924" i="1"/>
  <c r="AB2030" i="1"/>
  <c r="AB2050" i="1"/>
  <c r="AC2077" i="1"/>
  <c r="AD2077" i="1" s="1"/>
  <c r="AB2112" i="1"/>
  <c r="AB2195" i="1"/>
  <c r="AB2385" i="1"/>
  <c r="AB2406" i="1"/>
  <c r="AB2469" i="1"/>
  <c r="AB2589" i="1"/>
  <c r="AB2633" i="1"/>
  <c r="AB2671" i="1"/>
  <c r="AB2741" i="1"/>
  <c r="AB2773" i="1"/>
  <c r="AB2789" i="1"/>
  <c r="AB2869" i="1"/>
  <c r="AB2895" i="1"/>
  <c r="AB1758" i="1"/>
  <c r="AB1790" i="1"/>
  <c r="AB1822" i="1"/>
  <c r="AB1854" i="1"/>
  <c r="AB1886" i="1"/>
  <c r="AB1899" i="1"/>
  <c r="AB1997" i="1"/>
  <c r="AB2017" i="1"/>
  <c r="AB2037" i="1"/>
  <c r="AC2044" i="1"/>
  <c r="AD2044" i="1" s="1"/>
  <c r="AB2057" i="1"/>
  <c r="AB2064" i="1"/>
  <c r="AB2126" i="1"/>
  <c r="AB2133" i="1"/>
  <c r="AC2147" i="1"/>
  <c r="AD2147" i="1" s="1"/>
  <c r="AB2188" i="1"/>
  <c r="AB2209" i="1"/>
  <c r="AB2223" i="1"/>
  <c r="AB2308" i="1"/>
  <c r="AB2364" i="1"/>
  <c r="AB2371" i="1"/>
  <c r="AB2392" i="1"/>
  <c r="AB2399" i="1"/>
  <c r="AB2448" i="1"/>
  <c r="AB2462" i="1"/>
  <c r="AB2476" i="1"/>
  <c r="AB2533" i="1"/>
  <c r="AB2561" i="1"/>
  <c r="AB2568" i="1"/>
  <c r="AB2604" i="1"/>
  <c r="AB2648" i="1"/>
  <c r="AB2656" i="1"/>
  <c r="AB2687" i="1"/>
  <c r="AC2726" i="1"/>
  <c r="AD2726" i="1" s="1"/>
  <c r="AC2749" i="1"/>
  <c r="AD2749" i="1" s="1"/>
  <c r="AB2757" i="1"/>
  <c r="AB2797" i="1"/>
  <c r="AC2813" i="1"/>
  <c r="AD2813" i="1" s="1"/>
  <c r="AC2821" i="1"/>
  <c r="AD2821" i="1" s="1"/>
  <c r="AB2861" i="1"/>
  <c r="AB2512" i="1"/>
  <c r="AC2702" i="1"/>
  <c r="AD2702" i="1" s="1"/>
  <c r="AB2718" i="1"/>
  <c r="AB2805" i="1"/>
  <c r="AB2925" i="1"/>
  <c r="AB2919" i="1"/>
  <c r="AB2926" i="1"/>
  <c r="AB2933" i="1"/>
  <c r="AC2941" i="1"/>
  <c r="AD2941" i="1" s="1"/>
  <c r="AC2863" i="1"/>
  <c r="AD2863" i="1" s="1"/>
  <c r="AC2942" i="1"/>
  <c r="AD2942" i="1" s="1"/>
  <c r="AB2886" i="1"/>
  <c r="AB2576" i="1"/>
  <c r="AB2907" i="1"/>
  <c r="AC2914" i="1"/>
  <c r="AD2914" i="1" s="1"/>
  <c r="AC2051" i="1"/>
  <c r="AD2051" i="1" s="1"/>
  <c r="AC2858" i="1"/>
  <c r="AD2858" i="1" s="1"/>
  <c r="AB2224" i="1"/>
  <c r="AB2636" i="1"/>
  <c r="AB2788" i="1"/>
  <c r="AB2823" i="1"/>
  <c r="AB2929" i="1"/>
  <c r="AB2936" i="1"/>
  <c r="AB2563" i="1"/>
  <c r="AB2603" i="1"/>
  <c r="AB2623" i="1"/>
  <c r="AB2643" i="1"/>
  <c r="AB2670" i="1"/>
  <c r="AB2677" i="1"/>
  <c r="AB2691" i="1"/>
  <c r="AB2705" i="1"/>
  <c r="AB2746" i="1"/>
  <c r="AB2753" i="1"/>
  <c r="AB2760" i="1"/>
  <c r="AC2767" i="1"/>
  <c r="AD2767" i="1" s="1"/>
  <c r="AB2795" i="1"/>
  <c r="AB2802" i="1"/>
  <c r="AB2809" i="1"/>
  <c r="AB2816" i="1"/>
  <c r="AB2830" i="1"/>
  <c r="AB2837" i="1"/>
  <c r="AC2901" i="1"/>
  <c r="AD2901" i="1" s="1"/>
  <c r="AB2915" i="1"/>
  <c r="AC2922" i="1"/>
  <c r="AD2922" i="1" s="1"/>
  <c r="AB2384" i="1"/>
  <c r="AC2397" i="1"/>
  <c r="AD2397" i="1" s="1"/>
  <c r="AC2684" i="1"/>
  <c r="AD2684" i="1" s="1"/>
  <c r="AC2781" i="1"/>
  <c r="AD2781" i="1" s="1"/>
  <c r="AB2943" i="1"/>
  <c r="AB2944" i="1"/>
  <c r="AB2945" i="1"/>
  <c r="AB2946" i="1"/>
  <c r="AB2940" i="1"/>
  <c r="AB2947" i="1"/>
  <c r="AB2672" i="1"/>
  <c r="AB2704" i="1"/>
  <c r="AB2736" i="1"/>
  <c r="AB2768" i="1"/>
  <c r="AB2800" i="1"/>
  <c r="AB2832" i="1"/>
  <c r="AB2864" i="1"/>
  <c r="AB2896" i="1"/>
  <c r="AB2928" i="1"/>
  <c r="AC2" i="1"/>
  <c r="AD2" i="1" s="1"/>
  <c r="AD2870" i="1" l="1"/>
  <c r="Y2930" i="1"/>
  <c r="AD2839" i="1"/>
  <c r="AD1251" i="1"/>
  <c r="AC2043" i="1"/>
  <c r="AD2043" i="1" s="1"/>
  <c r="AC2886" i="1"/>
  <c r="AD2886" i="1" s="1"/>
  <c r="AC2364" i="1"/>
  <c r="AD2364" i="1" s="1"/>
  <c r="AC2112" i="1"/>
  <c r="AD2112" i="1" s="1"/>
  <c r="AC2596" i="1"/>
  <c r="AD2596" i="1" s="1"/>
  <c r="AC1443" i="1"/>
  <c r="AD1443" i="1" s="1"/>
  <c r="AC2184" i="1"/>
  <c r="AD2184" i="1"/>
  <c r="AC2075" i="1"/>
  <c r="AD2075" i="1" s="1"/>
  <c r="AC1866" i="1"/>
  <c r="AD1866" i="1" s="1"/>
  <c r="AC2190" i="1"/>
  <c r="AD2190" i="1" s="1"/>
  <c r="AC1976" i="1"/>
  <c r="AD1976" i="1" s="1"/>
  <c r="AC837" i="1"/>
  <c r="AD837" i="1" s="1"/>
  <c r="AC1382" i="1"/>
  <c r="AD1382" i="1" s="1"/>
  <c r="AC1559" i="1"/>
  <c r="AC1726" i="1"/>
  <c r="AD1726" i="1" s="1"/>
  <c r="AC1602" i="1"/>
  <c r="AD1602" i="1"/>
  <c r="AC2063" i="1"/>
  <c r="AD2063" i="1" s="1"/>
  <c r="AC735" i="1"/>
  <c r="AD735" i="1" s="1"/>
  <c r="AC1005" i="1"/>
  <c r="AD1005" i="1" s="1"/>
  <c r="AC982" i="1"/>
  <c r="AD982" i="1" s="1"/>
  <c r="AC1018" i="1"/>
  <c r="AD1018" i="1" s="1"/>
  <c r="AC668" i="1"/>
  <c r="AD668" i="1" s="1"/>
  <c r="AC1609" i="1"/>
  <c r="AD1609" i="1" s="1"/>
  <c r="AC158" i="1"/>
  <c r="AD158" i="1" s="1"/>
  <c r="AC86" i="1"/>
  <c r="AD86" i="1" s="1"/>
  <c r="AC512" i="1"/>
  <c r="AD512" i="1" s="1"/>
  <c r="AC386" i="1"/>
  <c r="AD386" i="1" s="1"/>
  <c r="AC153" i="1"/>
  <c r="AD153" i="1" s="1"/>
  <c r="AC34" i="1"/>
  <c r="AD34" i="1" s="1"/>
  <c r="AC1405" i="1"/>
  <c r="AD1405" i="1" s="1"/>
  <c r="AC1068" i="1"/>
  <c r="AD1068" i="1" s="1"/>
  <c r="AC499" i="1"/>
  <c r="AD499" i="1" s="1"/>
  <c r="AC2369" i="1"/>
  <c r="AD2369" i="1" s="1"/>
  <c r="AC2330" i="1"/>
  <c r="AD2330" i="1" s="1"/>
  <c r="AC384" i="1"/>
  <c r="AD384" i="1" s="1"/>
  <c r="AC2503" i="1"/>
  <c r="AD2503" i="1" s="1"/>
  <c r="AC2697" i="1"/>
  <c r="AD2697" i="1" s="1"/>
  <c r="AC2262" i="1"/>
  <c r="AD2262" i="1" s="1"/>
  <c r="AC2644" i="1"/>
  <c r="AD2644" i="1" s="1"/>
  <c r="AC2027" i="1"/>
  <c r="AD2027" i="1" s="1"/>
  <c r="AC1836" i="1"/>
  <c r="AD1836" i="1" s="1"/>
  <c r="AC2766" i="1"/>
  <c r="AD2766" i="1" s="1"/>
  <c r="AC2143" i="1"/>
  <c r="AD2143" i="1" s="1"/>
  <c r="AC1317" i="1"/>
  <c r="AD1317" i="1" s="1"/>
  <c r="AC759" i="1"/>
  <c r="AD759" i="1" s="1"/>
  <c r="AC1353" i="1"/>
  <c r="AD1353" i="1" s="1"/>
  <c r="AC1914" i="1"/>
  <c r="AD1914" i="1" s="1"/>
  <c r="AC1287" i="1"/>
  <c r="AD1287" i="1" s="1"/>
  <c r="AC1483" i="1"/>
  <c r="AD1483" i="1" s="1"/>
  <c r="AC1645" i="1"/>
  <c r="AD1645" i="1" s="1"/>
  <c r="AC2055" i="1"/>
  <c r="AD2055" i="1" s="1"/>
  <c r="AC1510" i="1"/>
  <c r="AD1510" i="1" s="1"/>
  <c r="AC894" i="1"/>
  <c r="AD894" i="1" s="1"/>
  <c r="AC1299" i="1"/>
  <c r="AD1299" i="1" s="1"/>
  <c r="AC1147" i="1"/>
  <c r="AD1147" i="1" s="1"/>
  <c r="AC1457" i="1"/>
  <c r="AD1457" i="1" s="1"/>
  <c r="AC368" i="1"/>
  <c r="AD368" i="1" s="1"/>
  <c r="AC66" i="1"/>
  <c r="AD66" i="1" s="1"/>
  <c r="AC72" i="1"/>
  <c r="AD72" i="1" s="1"/>
  <c r="AC911" i="1"/>
  <c r="AD911" i="1" s="1"/>
  <c r="AC112" i="1"/>
  <c r="AD112" i="1" s="1"/>
  <c r="AC712" i="1"/>
  <c r="AD712" i="1" s="1"/>
  <c r="AC1017" i="1"/>
  <c r="AD1017" i="1" s="1"/>
  <c r="AC1985" i="1"/>
  <c r="AD1985" i="1" s="1"/>
  <c r="AC621" i="1"/>
  <c r="AD621" i="1" s="1"/>
  <c r="AC1996" i="1"/>
  <c r="AD1996" i="1" s="1"/>
  <c r="AC2217" i="1"/>
  <c r="AD2217" i="1" s="1"/>
  <c r="AC1179" i="1"/>
  <c r="AD1179" i="1" s="1"/>
  <c r="AC143" i="1"/>
  <c r="AD143" i="1" s="1"/>
  <c r="AC2627" i="1"/>
  <c r="AD2627" i="1" s="1"/>
  <c r="AC2247" i="1"/>
  <c r="AD2247" i="1" s="1"/>
  <c r="AC2792" i="1"/>
  <c r="AD2792" i="1" s="1"/>
  <c r="AC2735" i="1"/>
  <c r="AD2735" i="1" s="1"/>
  <c r="AC1799" i="1"/>
  <c r="AD1799" i="1" s="1"/>
  <c r="AC2591" i="1"/>
  <c r="AD2591" i="1" s="1"/>
  <c r="AC1280" i="1"/>
  <c r="AD1280" i="1" s="1"/>
  <c r="AC2390" i="1"/>
  <c r="AD2390" i="1" s="1"/>
  <c r="AC2215" i="1"/>
  <c r="AD2215" i="1" s="1"/>
  <c r="AC438" i="1"/>
  <c r="AD438" i="1" s="1"/>
  <c r="AC857" i="1"/>
  <c r="AD857" i="1" s="1"/>
  <c r="AC849" i="1"/>
  <c r="AD849" i="1" s="1"/>
  <c r="AC1464" i="1"/>
  <c r="AD1464" i="1" s="1"/>
  <c r="AC647" i="1"/>
  <c r="AD647" i="1" s="1"/>
  <c r="AC1355" i="1"/>
  <c r="AD1355" i="1" s="1"/>
  <c r="AC59" i="1"/>
  <c r="AD59" i="1" s="1"/>
  <c r="AC235" i="1"/>
  <c r="AD235" i="1" s="1"/>
  <c r="AC65" i="1"/>
  <c r="AD65" i="1"/>
  <c r="AC970" i="1"/>
  <c r="AD970" i="1" s="1"/>
  <c r="AC889" i="1"/>
  <c r="AD889" i="1" s="1"/>
  <c r="AC311" i="1"/>
  <c r="AD311" i="1" s="1"/>
  <c r="AC539" i="1"/>
  <c r="AD539" i="1" s="1"/>
  <c r="AC798" i="1"/>
  <c r="AD798" i="1" s="1"/>
  <c r="AC1919" i="1"/>
  <c r="AD1919" i="1" s="1"/>
  <c r="AC92" i="1"/>
  <c r="AD92" i="1" s="1"/>
  <c r="AC609" i="1"/>
  <c r="AD609" i="1" s="1"/>
  <c r="AC2041" i="1"/>
  <c r="AD2041" i="1" s="1"/>
  <c r="AC2619" i="1"/>
  <c r="AD2619" i="1" s="1"/>
  <c r="AC1321" i="1"/>
  <c r="AD1321" i="1" s="1"/>
  <c r="AC1586" i="1"/>
  <c r="AD1586" i="1" s="1"/>
  <c r="AC2893" i="1"/>
  <c r="AD2893" i="1" s="1"/>
  <c r="AC2933" i="1"/>
  <c r="AD2933" i="1" s="1"/>
  <c r="AC2188" i="1"/>
  <c r="AD2188" i="1" s="1"/>
  <c r="AC2924" i="1"/>
  <c r="AD2924" i="1" s="1"/>
  <c r="AC2739" i="1"/>
  <c r="AD2739" i="1" s="1"/>
  <c r="AC2210" i="1"/>
  <c r="AD2210" i="1" s="1"/>
  <c r="AC2759" i="1"/>
  <c r="AD2759" i="1" s="1"/>
  <c r="AC2703" i="1"/>
  <c r="AD2703" i="1" s="1"/>
  <c r="AC1980" i="1"/>
  <c r="AD1980" i="1" s="1"/>
  <c r="AC1029" i="1"/>
  <c r="AD1029" i="1" s="1"/>
  <c r="AC1882" i="1"/>
  <c r="AD1882" i="1" s="1"/>
  <c r="AC1850" i="1"/>
  <c r="AD1850" i="1" s="1"/>
  <c r="AC1273" i="1"/>
  <c r="AD1273" i="1" s="1"/>
  <c r="AC1395" i="1"/>
  <c r="AD1395" i="1" s="1"/>
  <c r="AC1806" i="1"/>
  <c r="AD1806" i="1" s="1"/>
  <c r="AC2087" i="1"/>
  <c r="AD2087" i="1" s="1"/>
  <c r="AC2127" i="1"/>
  <c r="AD2127" i="1" s="1"/>
  <c r="AC720" i="1"/>
  <c r="AD720" i="1" s="1"/>
  <c r="AC1488" i="1"/>
  <c r="AD1488" i="1" s="1"/>
  <c r="AC1441" i="1"/>
  <c r="AD1441" i="1" s="1"/>
  <c r="AC1723" i="1"/>
  <c r="AD1723" i="1" s="1"/>
  <c r="AC640" i="1"/>
  <c r="AD640" i="1" s="1"/>
  <c r="AC1122" i="1"/>
  <c r="AD1122" i="1" s="1"/>
  <c r="AC1256" i="1"/>
  <c r="AD1256" i="1" s="1"/>
  <c r="AC1502" i="1"/>
  <c r="AD1502" i="1" s="1"/>
  <c r="AC687" i="1"/>
  <c r="AD687" i="1" s="1"/>
  <c r="AC571" i="1"/>
  <c r="AD571" i="1" s="1"/>
  <c r="AC765" i="1"/>
  <c r="AD765" i="1" s="1"/>
  <c r="AC253" i="1"/>
  <c r="AD253" i="1" s="1"/>
  <c r="AC210" i="1"/>
  <c r="AD210" i="1" s="1"/>
  <c r="AC1827" i="1"/>
  <c r="AD1827" i="1" s="1"/>
  <c r="AC2859" i="1"/>
  <c r="AD2859" i="1" s="1"/>
  <c r="AC2774" i="1"/>
  <c r="AD2774" i="1" s="1"/>
  <c r="AC69" i="1"/>
  <c r="AD69" i="1" s="1"/>
  <c r="AC437" i="1"/>
  <c r="AD437" i="1" s="1"/>
  <c r="AC1768" i="1"/>
  <c r="AD1768" i="1" s="1"/>
  <c r="AC2052" i="1"/>
  <c r="AD2052" i="1" s="1"/>
  <c r="AC1293" i="1"/>
  <c r="AD1293" i="1" s="1"/>
  <c r="AC681" i="1"/>
  <c r="AD681" i="1" s="1"/>
  <c r="AC2926" i="1"/>
  <c r="AD2926" i="1" s="1"/>
  <c r="AC2425" i="1"/>
  <c r="AD2425" i="1" s="1"/>
  <c r="AC2339" i="1"/>
  <c r="AD2339" i="1" s="1"/>
  <c r="AC2529" i="1"/>
  <c r="AD2529" i="1" s="1"/>
  <c r="AC1934" i="1"/>
  <c r="AD1934" i="1" s="1"/>
  <c r="AC2429" i="1"/>
  <c r="AD2429" i="1" s="1"/>
  <c r="AC2008" i="1"/>
  <c r="AD2008" i="1" s="1"/>
  <c r="AC1746" i="1"/>
  <c r="AD1746" i="1" s="1"/>
  <c r="AC650" i="1"/>
  <c r="AD650" i="1" s="1"/>
  <c r="AC713" i="1"/>
  <c r="AD713" i="1" s="1"/>
  <c r="AC1370" i="1"/>
  <c r="AD1370" i="1" s="1"/>
  <c r="AC1420" i="1"/>
  <c r="AD1420" i="1" s="1"/>
  <c r="AC803" i="1"/>
  <c r="AD803" i="1" s="1"/>
  <c r="AC633" i="1"/>
  <c r="AD633" i="1" s="1"/>
  <c r="AC1114" i="1"/>
  <c r="AD1114" i="1" s="1"/>
  <c r="AC1186" i="1"/>
  <c r="AD1186" i="1" s="1"/>
  <c r="AC1214" i="1"/>
  <c r="AD1214" i="1" s="1"/>
  <c r="AC51" i="1"/>
  <c r="AD51" i="1" s="1"/>
  <c r="AC660" i="1"/>
  <c r="AD660" i="1" s="1"/>
  <c r="AC387" i="1"/>
  <c r="AD387" i="1" s="1"/>
  <c r="AC168" i="1"/>
  <c r="AD168" i="1" s="1"/>
  <c r="AC813" i="1"/>
  <c r="AD813" i="1" s="1"/>
  <c r="AC2916" i="1"/>
  <c r="AD2916" i="1" s="1"/>
  <c r="AC492" i="1"/>
  <c r="AD492" i="1" s="1"/>
  <c r="AC2745" i="1"/>
  <c r="AD2745" i="1" s="1"/>
  <c r="AC1489" i="1"/>
  <c r="AD1489" i="1" s="1"/>
  <c r="AC2410" i="1"/>
  <c r="AD2410" i="1" s="1"/>
  <c r="AC2014" i="1"/>
  <c r="AD2014" i="1" s="1"/>
  <c r="AC993" i="1"/>
  <c r="AD993" i="1" s="1"/>
  <c r="AC2919" i="1"/>
  <c r="AD2919" i="1" s="1"/>
  <c r="AC2133" i="1"/>
  <c r="AD2133" i="1" s="1"/>
  <c r="AC2763" i="1"/>
  <c r="AD2763" i="1" s="1"/>
  <c r="AC2635" i="1"/>
  <c r="AD2635" i="1" s="1"/>
  <c r="AC2316" i="1"/>
  <c r="AD2316" i="1" s="1"/>
  <c r="AC2495" i="1"/>
  <c r="AD2495" i="1" s="1"/>
  <c r="AC1897" i="1"/>
  <c r="AD1897" i="1" s="1"/>
  <c r="AC965" i="1"/>
  <c r="AD965" i="1" s="1"/>
  <c r="AC1830" i="1"/>
  <c r="AD1830" i="1" s="1"/>
  <c r="AC2388" i="1"/>
  <c r="AD2388" i="1" s="1"/>
  <c r="AC1288" i="1"/>
  <c r="AD1288" i="1" s="1"/>
  <c r="AC1350" i="1"/>
  <c r="AD1350" i="1" s="1"/>
  <c r="AC1751" i="1"/>
  <c r="AD1751" i="1" s="1"/>
  <c r="AC1968" i="1"/>
  <c r="AD1968" i="1" s="1"/>
  <c r="AC1422" i="1"/>
  <c r="AD1422" i="1" s="1"/>
  <c r="AC565" i="1"/>
  <c r="AD565" i="1" s="1"/>
  <c r="AC706" i="1"/>
  <c r="AD706" i="1" s="1"/>
  <c r="AC989" i="1"/>
  <c r="AD989" i="1" s="1"/>
  <c r="AC1320" i="1"/>
  <c r="AD1320" i="1" s="1"/>
  <c r="AC1673" i="1"/>
  <c r="AD1673" i="1" s="1"/>
  <c r="AC985" i="1"/>
  <c r="AD985" i="1" s="1"/>
  <c r="AC44" i="1"/>
  <c r="AD44" i="1" s="1"/>
  <c r="AC1120" i="1"/>
  <c r="AD1120" i="1" s="1"/>
  <c r="AC47" i="1"/>
  <c r="AD47" i="1" s="1"/>
  <c r="AC97" i="1"/>
  <c r="AD97" i="1" s="1"/>
  <c r="AC726" i="1"/>
  <c r="AD726" i="1" s="1"/>
  <c r="AC2733" i="1"/>
  <c r="AD2733" i="1" s="1"/>
  <c r="AC2317" i="1"/>
  <c r="AD2317" i="1" s="1"/>
  <c r="AC276" i="1"/>
  <c r="AD276" i="1" s="1"/>
  <c r="AC1885" i="1"/>
  <c r="AD1885" i="1" s="1"/>
  <c r="AC1740" i="1"/>
  <c r="AD1740" i="1" s="1"/>
  <c r="AC1472" i="1"/>
  <c r="AD1472" i="1" s="1"/>
  <c r="AC177" i="1"/>
  <c r="AD177" i="1" s="1"/>
  <c r="AC2209" i="1"/>
  <c r="AD2209" i="1" s="1"/>
  <c r="AC2126" i="1"/>
  <c r="AD2126" i="1" s="1"/>
  <c r="AC2497" i="1"/>
  <c r="AD2497" i="1" s="1"/>
  <c r="AC2930" i="1"/>
  <c r="AD2930" i="1" s="1"/>
  <c r="AC2271" i="1"/>
  <c r="AD2271" i="1" s="1"/>
  <c r="AC2356" i="1"/>
  <c r="AD2356" i="1" s="1"/>
  <c r="AC2917" i="1"/>
  <c r="AD2917" i="1" s="1"/>
  <c r="AC2879" i="1"/>
  <c r="AD2879" i="1" s="1"/>
  <c r="AC1800" i="1"/>
  <c r="AD1800" i="1" s="1"/>
  <c r="AC2257" i="1"/>
  <c r="AD2257" i="1" s="1"/>
  <c r="AC2285" i="1"/>
  <c r="AD2285" i="1" s="1"/>
  <c r="AC2899" i="1"/>
  <c r="AD2899" i="1" s="1"/>
  <c r="AC1006" i="1"/>
  <c r="AD1006" i="1" s="1"/>
  <c r="AC1281" i="1"/>
  <c r="AD1281" i="1" s="1"/>
  <c r="AC1203" i="1"/>
  <c r="AD1203" i="1" s="1"/>
  <c r="AC1278" i="1"/>
  <c r="AD1278" i="1" s="1"/>
  <c r="AC1708" i="1"/>
  <c r="AD1708" i="1" s="1"/>
  <c r="AC1393" i="1"/>
  <c r="AD1393" i="1" s="1"/>
  <c r="AC699" i="1"/>
  <c r="AD699" i="1" s="1"/>
  <c r="AC1290" i="1"/>
  <c r="AD1290" i="1" s="1"/>
  <c r="AC994" i="1"/>
  <c r="AD994" i="1" s="1"/>
  <c r="AC1129" i="1"/>
  <c r="AD1129" i="1" s="1"/>
  <c r="AC1195" i="1"/>
  <c r="AD1195" i="1" s="1"/>
  <c r="AC1103" i="1"/>
  <c r="AD1103" i="1" s="1"/>
  <c r="AC37" i="1"/>
  <c r="AD37" i="1" s="1"/>
  <c r="AC1608" i="1"/>
  <c r="AD1608" i="1" s="1"/>
  <c r="AC26" i="1"/>
  <c r="AD26" i="1" s="1"/>
  <c r="AC154" i="1"/>
  <c r="AD154" i="1" s="1"/>
  <c r="AC617" i="1"/>
  <c r="AD617" i="1" s="1"/>
  <c r="AC2573" i="1"/>
  <c r="AD2573" i="1" s="1"/>
  <c r="AC1954" i="1"/>
  <c r="AD1954" i="1" s="1"/>
  <c r="AC1085" i="1"/>
  <c r="AD1085" i="1" s="1"/>
  <c r="AC1794" i="1"/>
  <c r="AD1794" i="1" s="1"/>
  <c r="AC1704" i="1"/>
  <c r="AD1704" i="1" s="1"/>
  <c r="AC880" i="1"/>
  <c r="AD880" i="1" s="1"/>
  <c r="AC104" i="1"/>
  <c r="AD104" i="1" s="1"/>
  <c r="AC2237" i="1"/>
  <c r="AD2237" i="1" s="1"/>
  <c r="AC2248" i="1"/>
  <c r="AD2248" i="1" s="1"/>
  <c r="AC2881" i="1"/>
  <c r="AD2881" i="1" s="1"/>
  <c r="AC2376" i="1"/>
  <c r="AD2376" i="1" s="1"/>
  <c r="AC2824" i="1"/>
  <c r="AD2824" i="1" s="1"/>
  <c r="AC2165" i="1"/>
  <c r="AD2165" i="1" s="1"/>
  <c r="AC2689" i="1"/>
  <c r="AD2689" i="1" s="1"/>
  <c r="AC1721" i="1"/>
  <c r="AD1721" i="1" s="1"/>
  <c r="AC1274" i="1"/>
  <c r="AD1274" i="1" s="1"/>
  <c r="AC1403" i="1"/>
  <c r="AD1403" i="1" s="1"/>
  <c r="AC1652" i="1"/>
  <c r="AD1652" i="1" s="1"/>
  <c r="AC1193" i="1"/>
  <c r="AD1193" i="1" s="1"/>
  <c r="AC692" i="1"/>
  <c r="AD692" i="1" s="1"/>
  <c r="AC871" i="1"/>
  <c r="AD871" i="1" s="1"/>
  <c r="AC1019" i="1"/>
  <c r="AD1019" i="1" s="1"/>
  <c r="AC1270" i="1"/>
  <c r="AD1270" i="1" s="1"/>
  <c r="AC782" i="1"/>
  <c r="AD782" i="1" s="1"/>
  <c r="AC898" i="1"/>
  <c r="AD898" i="1" s="1"/>
  <c r="AC823" i="1"/>
  <c r="AD823" i="1" s="1"/>
  <c r="AC674" i="1"/>
  <c r="AD674" i="1" s="1"/>
  <c r="AC30" i="1"/>
  <c r="AD30" i="1" s="1"/>
  <c r="AC808" i="1"/>
  <c r="AD808" i="1" s="1"/>
  <c r="AC290" i="1"/>
  <c r="AD290" i="1" s="1"/>
  <c r="AC992" i="1"/>
  <c r="AD992" i="1" s="1"/>
  <c r="AC382" i="1"/>
  <c r="AD382" i="1" s="1"/>
  <c r="AC1535" i="1"/>
  <c r="AD1535" i="1" s="1"/>
  <c r="AC306" i="1"/>
  <c r="AD306" i="1" s="1"/>
  <c r="AC1416" i="1"/>
  <c r="AD1416" i="1" s="1"/>
  <c r="AC1916" i="1"/>
  <c r="AD1916" i="1" s="1"/>
  <c r="AC2331" i="1"/>
  <c r="AD2331" i="1" s="1"/>
  <c r="AC1009" i="1"/>
  <c r="AD1009" i="1" s="1"/>
  <c r="AC1705" i="1"/>
  <c r="AD1705" i="1" s="1"/>
  <c r="AC1125" i="1"/>
  <c r="AD1125" i="1" s="1"/>
  <c r="AC1707" i="1"/>
  <c r="AD1707" i="1" s="1"/>
  <c r="AC5" i="1"/>
  <c r="AD5" i="1" s="1"/>
  <c r="AC429" i="1"/>
  <c r="AD429" i="1" s="1"/>
  <c r="AC649" i="1"/>
  <c r="AD649" i="1" s="1"/>
  <c r="AC2310" i="1"/>
  <c r="AD2310" i="1" s="1"/>
  <c r="AC2579" i="1"/>
  <c r="AD2579" i="1" s="1"/>
  <c r="AC2665" i="1"/>
  <c r="AD2665" i="1" s="1"/>
  <c r="AC2338" i="1"/>
  <c r="AD2338" i="1" s="1"/>
  <c r="AC2769" i="1"/>
  <c r="AD2769" i="1" s="1"/>
  <c r="AC1655" i="1"/>
  <c r="AD1655" i="1" s="1"/>
  <c r="AC2139" i="1"/>
  <c r="AD2139" i="1" s="1"/>
  <c r="AC2592" i="1"/>
  <c r="AD2592" i="1" s="1"/>
  <c r="AC1246" i="1"/>
  <c r="AD1246" i="1" s="1"/>
  <c r="AC1308" i="1"/>
  <c r="AD1308" i="1" s="1"/>
  <c r="AC2070" i="1"/>
  <c r="AD2070" i="1" s="1"/>
  <c r="AC1950" i="1"/>
  <c r="AD1950" i="1" s="1"/>
  <c r="AC2022" i="1"/>
  <c r="AD2022" i="1" s="1"/>
  <c r="AC1541" i="1"/>
  <c r="AD1541" i="1" s="1"/>
  <c r="AC1220" i="1"/>
  <c r="AD1220" i="1" s="1"/>
  <c r="AC775" i="1"/>
  <c r="AD775" i="1" s="1"/>
  <c r="AC752" i="1"/>
  <c r="AD752" i="1" s="1"/>
  <c r="AC920" i="1"/>
  <c r="AD920" i="1" s="1"/>
  <c r="AC1046" i="1"/>
  <c r="AD1046" i="1" s="1"/>
  <c r="AC758" i="1"/>
  <c r="AD758" i="1" s="1"/>
  <c r="AC413" i="1"/>
  <c r="AD413" i="1" s="1"/>
  <c r="AC744" i="1"/>
  <c r="AD744" i="1" s="1"/>
  <c r="AC569" i="1"/>
  <c r="AD569" i="1" s="1"/>
  <c r="AC296" i="1"/>
  <c r="AD296" i="1" s="1"/>
  <c r="AC1485" i="1"/>
  <c r="AD1485" i="1" s="1"/>
  <c r="AC295" i="1"/>
  <c r="AD295" i="1" s="1"/>
  <c r="AC1889" i="1"/>
  <c r="AD1889" i="1" s="1"/>
  <c r="AC2291" i="1"/>
  <c r="AD2291" i="1" s="1"/>
  <c r="AC1875" i="1"/>
  <c r="AD1875" i="1" s="1"/>
  <c r="AC893" i="1"/>
  <c r="AD893" i="1" s="1"/>
  <c r="AC1367" i="1"/>
  <c r="AD1367" i="1" s="1"/>
  <c r="AC2403" i="1"/>
  <c r="AD2403" i="1" s="1"/>
  <c r="AC73" i="1"/>
  <c r="AD73" i="1" s="1"/>
  <c r="AC2560" i="1"/>
  <c r="AD2560" i="1" s="1"/>
  <c r="AC2532" i="1"/>
  <c r="AD2532" i="1" s="1"/>
  <c r="AC2307" i="1"/>
  <c r="AD2307" i="1" s="1"/>
  <c r="AC2680" i="1"/>
  <c r="AD2680" i="1" s="1"/>
  <c r="AC2501" i="1"/>
  <c r="AD2501" i="1" s="1"/>
  <c r="AC1894" i="1"/>
  <c r="AD1894" i="1" s="1"/>
  <c r="AC939" i="1"/>
  <c r="AD939" i="1" s="1"/>
  <c r="AC1631" i="1"/>
  <c r="AD1631" i="1" s="1"/>
  <c r="AC503" i="1"/>
  <c r="AD503" i="1" s="1"/>
  <c r="AC1231" i="1"/>
  <c r="AD1231" i="1" s="1"/>
  <c r="AC1922" i="1"/>
  <c r="AD1922" i="1" s="1"/>
  <c r="AC678" i="1"/>
  <c r="AD678" i="1" s="1"/>
  <c r="AC790" i="1"/>
  <c r="AD790" i="1" s="1"/>
  <c r="AC1200" i="1"/>
  <c r="AD1200" i="1" s="1"/>
  <c r="AC768" i="1"/>
  <c r="AD768" i="1" s="1"/>
  <c r="AC1327" i="1"/>
  <c r="AD1327" i="1" s="1"/>
  <c r="AC564" i="1"/>
  <c r="AD564" i="1" s="1"/>
  <c r="AC737" i="1"/>
  <c r="AD737" i="1" s="1"/>
  <c r="AC639" i="1"/>
  <c r="AD639" i="1" s="1"/>
  <c r="AC528" i="1"/>
  <c r="AD528" i="1" s="1"/>
  <c r="AC1039" i="1"/>
  <c r="AD1039" i="1" s="1"/>
  <c r="AC160" i="1"/>
  <c r="AD160" i="1" s="1"/>
  <c r="AC271" i="1"/>
  <c r="AD271" i="1" s="1"/>
  <c r="AC1338" i="1"/>
  <c r="AD1338" i="1" s="1"/>
  <c r="AC2242" i="1"/>
  <c r="AD2242" i="1" s="1"/>
  <c r="AC1731" i="1"/>
  <c r="AD1731" i="1" s="1"/>
  <c r="AC816" i="1"/>
  <c r="AD816" i="1" s="1"/>
  <c r="AC1629" i="1"/>
  <c r="AD1629" i="1" s="1"/>
  <c r="AC366" i="1"/>
  <c r="AD366" i="1" s="1"/>
  <c r="AC2796" i="1"/>
  <c r="AD2796" i="1" s="1"/>
  <c r="AC2761" i="1"/>
  <c r="AD2761" i="1" s="1"/>
  <c r="AC2181" i="1"/>
  <c r="AD2181" i="1" s="1"/>
  <c r="AC2299" i="1"/>
  <c r="AD2299" i="1" s="1"/>
  <c r="AC2662" i="1"/>
  <c r="AD2662" i="1" s="1"/>
  <c r="AC1786" i="1"/>
  <c r="AD1786" i="1" s="1"/>
  <c r="AC2584" i="1"/>
  <c r="AD2584" i="1" s="1"/>
  <c r="AC2034" i="1"/>
  <c r="AD2034" i="1" s="1"/>
  <c r="AC1849" i="1"/>
  <c r="AD1849" i="1" s="1"/>
  <c r="AC1599" i="1"/>
  <c r="AD1599" i="1" s="1"/>
  <c r="AC1788" i="1"/>
  <c r="AD1788" i="1" s="1"/>
  <c r="AC1466" i="1"/>
  <c r="AD1466" i="1" s="1"/>
  <c r="AC671" i="1"/>
  <c r="AD671" i="1" s="1"/>
  <c r="AC783" i="1"/>
  <c r="AD783" i="1" s="1"/>
  <c r="AC705" i="1"/>
  <c r="AD705" i="1" s="1"/>
  <c r="AC1326" i="1"/>
  <c r="AD1326" i="1" s="1"/>
  <c r="AC532" i="1"/>
  <c r="AD532" i="1" s="1"/>
  <c r="AC602" i="1"/>
  <c r="AD602" i="1" s="1"/>
  <c r="AC367" i="1"/>
  <c r="AD367" i="1" s="1"/>
  <c r="AC573" i="1"/>
  <c r="AD573" i="1" s="1"/>
  <c r="AC545" i="1"/>
  <c r="AD545" i="1" s="1"/>
  <c r="AC490" i="1"/>
  <c r="AD490" i="1" s="1"/>
  <c r="AC890" i="1"/>
  <c r="AD890" i="1" s="1"/>
  <c r="AC27" i="1"/>
  <c r="AD27" i="1" s="1"/>
  <c r="AC218" i="1"/>
  <c r="AD218" i="1" s="1"/>
  <c r="AC135" i="1"/>
  <c r="AD135" i="1" s="1"/>
  <c r="AC36" i="1"/>
  <c r="AD36" i="1" s="1"/>
  <c r="AC1144" i="1"/>
  <c r="AD1144" i="1" s="1"/>
  <c r="AC1272" i="1"/>
  <c r="AD1272" i="1" s="1"/>
  <c r="AC2178" i="1"/>
  <c r="AD2178" i="1" s="1"/>
  <c r="AC1358" i="1"/>
  <c r="AD1358" i="1" s="1"/>
  <c r="AC2675" i="1"/>
  <c r="AD2675" i="1" s="1"/>
  <c r="AC2730" i="1"/>
  <c r="AD2730" i="1" s="1"/>
  <c r="AC981" i="1"/>
  <c r="AD981" i="1" s="1"/>
  <c r="AC2756" i="1"/>
  <c r="AD2756" i="1" s="1"/>
  <c r="AC2113" i="1"/>
  <c r="AD2113" i="1" s="1"/>
  <c r="AC2447" i="1"/>
  <c r="AD2447" i="1" s="1"/>
  <c r="AC2419" i="1"/>
  <c r="AD2419" i="1" s="1"/>
  <c r="AC1955" i="1"/>
  <c r="AD1955" i="1" s="1"/>
  <c r="AC2435" i="1"/>
  <c r="AD2435" i="1" s="1"/>
  <c r="AC885" i="1"/>
  <c r="AD885" i="1" s="1"/>
  <c r="AC1217" i="1"/>
  <c r="AD1217" i="1" s="1"/>
  <c r="AC1809" i="1"/>
  <c r="AD1809" i="1" s="1"/>
  <c r="AC1973" i="1"/>
  <c r="AD1973" i="1" s="1"/>
  <c r="AC1675" i="1"/>
  <c r="AD1675" i="1" s="1"/>
  <c r="AC664" i="1"/>
  <c r="AD664" i="1" s="1"/>
  <c r="AC698" i="1"/>
  <c r="AD698" i="1" s="1"/>
  <c r="AC1406" i="1"/>
  <c r="AD1406" i="1" s="1"/>
  <c r="AC546" i="1"/>
  <c r="AD546" i="1" s="1"/>
  <c r="AC426" i="1"/>
  <c r="AD426" i="1" s="1"/>
  <c r="AC786" i="1"/>
  <c r="AD786" i="1" s="1"/>
  <c r="AC182" i="1"/>
  <c r="AD182" i="1" s="1"/>
  <c r="AC688" i="1"/>
  <c r="AD688" i="1" s="1"/>
  <c r="AC24" i="1"/>
  <c r="AD24" i="1" s="1"/>
  <c r="AC195" i="1"/>
  <c r="AD195" i="1" s="1"/>
  <c r="AC2642" i="1"/>
  <c r="AD2642" i="1" s="1"/>
  <c r="AC1956" i="1"/>
  <c r="AD1956" i="1" s="1"/>
  <c r="AC1229" i="1"/>
  <c r="AD1229" i="1" s="1"/>
  <c r="AC2634" i="1"/>
  <c r="AD2634" i="1" s="1"/>
  <c r="AC557" i="1"/>
  <c r="AD557" i="1" s="1"/>
  <c r="AC929" i="1"/>
  <c r="AD929" i="1" s="1"/>
  <c r="AC2775" i="1"/>
  <c r="AD2775" i="1" s="1"/>
  <c r="AC156" i="1"/>
  <c r="AD156" i="1" s="1"/>
  <c r="AC2851" i="1"/>
  <c r="AD2851" i="1" s="1"/>
  <c r="AC2910" i="1"/>
  <c r="AD2910" i="1" s="1"/>
  <c r="AC2121" i="1"/>
  <c r="AD2121" i="1" s="1"/>
  <c r="AC2286" i="1"/>
  <c r="AD2286" i="1" s="1"/>
  <c r="AC2585" i="1"/>
  <c r="AD2585" i="1" s="1"/>
  <c r="AC1918" i="1"/>
  <c r="AD1918" i="1" s="1"/>
  <c r="AC1812" i="1"/>
  <c r="AD1812" i="1" s="1"/>
  <c r="AC858" i="1"/>
  <c r="AD858" i="1" s="1"/>
  <c r="AC2061" i="1"/>
  <c r="AD2061" i="1" s="1"/>
  <c r="AC1781" i="1"/>
  <c r="AD1781" i="1" s="1"/>
  <c r="AC1429" i="1"/>
  <c r="AD1429" i="1" s="1"/>
  <c r="AC1651" i="1"/>
  <c r="AD1651" i="1" s="1"/>
  <c r="AC445" i="1"/>
  <c r="AD445" i="1" s="1"/>
  <c r="AC691" i="1"/>
  <c r="AD691" i="1" s="1"/>
  <c r="AC937" i="1"/>
  <c r="AD937" i="1" s="1"/>
  <c r="AC1625" i="1"/>
  <c r="AD1625" i="1" s="1"/>
  <c r="AC1138" i="1"/>
  <c r="AD1138" i="1" s="1"/>
  <c r="AC515" i="1"/>
  <c r="AD515" i="1" s="1"/>
  <c r="AC176" i="1"/>
  <c r="AD176" i="1" s="1"/>
  <c r="AC1145" i="1"/>
  <c r="AD1145" i="1" s="1"/>
  <c r="AC188" i="1"/>
  <c r="AD188" i="1" s="1"/>
  <c r="AC353" i="1"/>
  <c r="AD353" i="1" s="1"/>
  <c r="AC963" i="1"/>
  <c r="AD963" i="1" s="1"/>
  <c r="AC1619" i="1"/>
  <c r="AD1619" i="1" s="1"/>
  <c r="AC1036" i="1"/>
  <c r="AD1036" i="1" s="1"/>
  <c r="AC2437" i="1"/>
  <c r="AD2437" i="1" s="1"/>
  <c r="AC2368" i="1"/>
  <c r="AD2368" i="1" s="1"/>
  <c r="AC903" i="1"/>
  <c r="AD903" i="1" s="1"/>
  <c r="AC2605" i="1"/>
  <c r="AD2605" i="1" s="1"/>
  <c r="AC71" i="1"/>
  <c r="AD71" i="1" s="1"/>
  <c r="AC2694" i="1"/>
  <c r="AD2694" i="1" s="1"/>
  <c r="AC2084" i="1"/>
  <c r="AD2084" i="1" s="1"/>
  <c r="AC2654" i="1"/>
  <c r="AD2654" i="1" s="1"/>
  <c r="AC2453" i="1"/>
  <c r="AD2453" i="1" s="1"/>
  <c r="AC1684" i="1"/>
  <c r="AD1684" i="1" s="1"/>
  <c r="AC1910" i="1"/>
  <c r="AD1910" i="1" s="1"/>
  <c r="AC1695" i="1"/>
  <c r="AD1695" i="1" s="1"/>
  <c r="AC2649" i="1"/>
  <c r="AD2649" i="1" s="1"/>
  <c r="AC1862" i="1"/>
  <c r="AD1862" i="1" s="1"/>
  <c r="AC1711" i="1"/>
  <c r="AD1711" i="1" s="1"/>
  <c r="AC1572" i="1"/>
  <c r="AD1572" i="1" s="1"/>
  <c r="AC2373" i="1"/>
  <c r="AD2373" i="1" s="1"/>
  <c r="AC138" i="1"/>
  <c r="AD138" i="1" s="1"/>
  <c r="AC376" i="1"/>
  <c r="AD376" i="1" s="1"/>
  <c r="AC1175" i="1"/>
  <c r="AD1175" i="1" s="1"/>
  <c r="AC762" i="1"/>
  <c r="AD762" i="1" s="1"/>
  <c r="AC684" i="1"/>
  <c r="AD684" i="1" s="1"/>
  <c r="AC1310" i="1"/>
  <c r="AD1310" i="1" s="1"/>
  <c r="AC1473" i="1"/>
  <c r="AD1473" i="1" s="1"/>
  <c r="AC1113" i="1"/>
  <c r="AD1113" i="1" s="1"/>
  <c r="AC469" i="1"/>
  <c r="AD469" i="1" s="1"/>
  <c r="AC468" i="1"/>
  <c r="AD468" i="1" s="1"/>
  <c r="AC2728" i="1"/>
  <c r="AD2728" i="1" s="1"/>
  <c r="AC2432" i="1"/>
  <c r="AD2432" i="1" s="1"/>
  <c r="AC194" i="1"/>
  <c r="AD194" i="1" s="1"/>
  <c r="AC2641" i="1"/>
  <c r="AD2641" i="1" s="1"/>
  <c r="AC1140" i="1"/>
  <c r="AD1140" i="1" s="1"/>
  <c r="AC411" i="1"/>
  <c r="AD411" i="1" s="1"/>
  <c r="AC2239" i="1"/>
  <c r="AD2239" i="1" s="1"/>
  <c r="AC1318" i="1"/>
  <c r="AD1318" i="1" s="1"/>
  <c r="AC262" i="1"/>
  <c r="AD262" i="1" s="1"/>
  <c r="AC2076" i="1"/>
  <c r="AD2076" i="1" s="1"/>
  <c r="AC2567" i="1"/>
  <c r="AD2567" i="1" s="1"/>
  <c r="AC2445" i="1"/>
  <c r="AD2445" i="1" s="1"/>
  <c r="AC1648" i="1"/>
  <c r="AD1648" i="1" s="1"/>
  <c r="AC2124" i="1"/>
  <c r="AD2124" i="1" s="1"/>
  <c r="AC2193" i="1"/>
  <c r="AD2193" i="1" s="1"/>
  <c r="AC2492" i="1"/>
  <c r="AD2492" i="1" s="1"/>
  <c r="AC2467" i="1"/>
  <c r="AD2467" i="1" s="1"/>
  <c r="AC2102" i="1"/>
  <c r="AD2102" i="1" s="1"/>
  <c r="AC1811" i="1"/>
  <c r="AD1811" i="1" s="1"/>
  <c r="AC1839" i="1"/>
  <c r="AD1839" i="1" s="1"/>
  <c r="AC1534" i="1"/>
  <c r="AD1534" i="1" s="1"/>
  <c r="AC1928" i="1"/>
  <c r="AD1928" i="1" s="1"/>
  <c r="AC1117" i="1"/>
  <c r="AD1117" i="1" s="1"/>
  <c r="AC677" i="1"/>
  <c r="AD677" i="1" s="1"/>
  <c r="AC906" i="1"/>
  <c r="AD906" i="1" s="1"/>
  <c r="AC1517" i="1"/>
  <c r="AD1517" i="1" s="1"/>
  <c r="AC461" i="1"/>
  <c r="AD461" i="1" s="1"/>
  <c r="AC16" i="1"/>
  <c r="AD16" i="1" s="1"/>
  <c r="AC444" i="1"/>
  <c r="AD444" i="1" s="1"/>
  <c r="AC624" i="1"/>
  <c r="AD624" i="1" s="1"/>
  <c r="AC2565" i="1"/>
  <c r="AD2565" i="1" s="1"/>
  <c r="AC134" i="1"/>
  <c r="AD134" i="1" s="1"/>
  <c r="AC2458" i="1"/>
  <c r="AD2458" i="1" s="1"/>
  <c r="AC614" i="1"/>
  <c r="AD614" i="1" s="1"/>
  <c r="AC1049" i="1"/>
  <c r="AD1049" i="1" s="1"/>
  <c r="AC2264" i="1"/>
  <c r="AD2264" i="1" s="1"/>
  <c r="AC299" i="1"/>
  <c r="AD299" i="1" s="1"/>
  <c r="AC2213" i="1"/>
  <c r="AD2213" i="1" s="1"/>
  <c r="AC495" i="1"/>
  <c r="AD495" i="1" s="1"/>
  <c r="AC542" i="1"/>
  <c r="AD542" i="1" s="1"/>
  <c r="AC1501" i="1"/>
  <c r="AD1501" i="1" s="1"/>
  <c r="AC2752" i="1"/>
  <c r="AD2752" i="1" s="1"/>
  <c r="AC1903" i="1"/>
  <c r="AD1903" i="1" s="1"/>
  <c r="AC2405" i="1"/>
  <c r="AD2405" i="1" s="1"/>
  <c r="AC1937" i="1"/>
  <c r="AD1937" i="1" s="1"/>
  <c r="AC1795" i="1"/>
  <c r="AD1795" i="1" s="1"/>
  <c r="AC818" i="1"/>
  <c r="AD818" i="1" s="1"/>
  <c r="AC1269" i="1"/>
  <c r="AD1269" i="1" s="1"/>
  <c r="AC1407" i="1"/>
  <c r="AD1407" i="1" s="1"/>
  <c r="AC1226" i="1"/>
  <c r="AD1226" i="1" s="1"/>
  <c r="AC1031" i="1"/>
  <c r="AD1031" i="1" s="1"/>
  <c r="AC396" i="1"/>
  <c r="AD396" i="1" s="1"/>
  <c r="AC787" i="1"/>
  <c r="AD787" i="1" s="1"/>
  <c r="AC616" i="1"/>
  <c r="AD616" i="1" s="1"/>
  <c r="AC596" i="1"/>
  <c r="AD596" i="1" s="1"/>
  <c r="AC463" i="1"/>
  <c r="AD463" i="1" s="1"/>
  <c r="AC282" i="1"/>
  <c r="AD282" i="1" s="1"/>
  <c r="AC1829" i="1"/>
  <c r="AD1829" i="1" s="1"/>
  <c r="AC49" i="1"/>
  <c r="AD49" i="1" s="1"/>
  <c r="AC2417" i="1"/>
  <c r="AD2417" i="1" s="1"/>
  <c r="AC2843" i="1"/>
  <c r="AD2843" i="1" s="1"/>
  <c r="AC521" i="1"/>
  <c r="AD521" i="1" s="1"/>
  <c r="AC1924" i="1"/>
  <c r="AD1924" i="1" s="1"/>
  <c r="AC460" i="1"/>
  <c r="AD460" i="1" s="1"/>
  <c r="AC1380" i="1"/>
  <c r="AD1380" i="1" s="1"/>
  <c r="AC2367" i="1"/>
  <c r="AD2367" i="1" s="1"/>
  <c r="AC1052" i="1"/>
  <c r="AD1052" i="1" s="1"/>
  <c r="AC809" i="1"/>
  <c r="AD809" i="1" s="1"/>
  <c r="AC1197" i="1"/>
  <c r="AD1197" i="1" s="1"/>
  <c r="AC543" i="1"/>
  <c r="AD543" i="1" s="1"/>
  <c r="AC203" i="1"/>
  <c r="AD203" i="1" s="1"/>
  <c r="AC139" i="1"/>
  <c r="AD139" i="1" s="1"/>
  <c r="AC2038" i="1"/>
  <c r="AD2038" i="1" s="1"/>
  <c r="AC1791" i="1"/>
  <c r="AD1791" i="1" s="1"/>
  <c r="AC513" i="1"/>
  <c r="AD513" i="1" s="1"/>
  <c r="AC129" i="1"/>
  <c r="AD129" i="1" s="1"/>
  <c r="AC832" i="1"/>
  <c r="AD832" i="1" s="1"/>
  <c r="AC635" i="1"/>
  <c r="AD635" i="1" s="1"/>
  <c r="AC28" i="1"/>
  <c r="AD28" i="1" s="1"/>
  <c r="AC1846" i="1"/>
  <c r="AD1846" i="1" s="1"/>
  <c r="AC136" i="1"/>
  <c r="AD136" i="1" s="1"/>
  <c r="AC142" i="1"/>
  <c r="AD142" i="1" s="1"/>
  <c r="AC2269" i="1"/>
  <c r="AD2269" i="1" s="1"/>
  <c r="AC661" i="1"/>
  <c r="AD661" i="1" s="1"/>
  <c r="AC371" i="1"/>
  <c r="AD371" i="1" s="1"/>
  <c r="AC2718" i="1"/>
  <c r="AD2718" i="1" s="1"/>
  <c r="AC2686" i="1"/>
  <c r="AD2686" i="1" s="1"/>
  <c r="AC2691" i="1"/>
  <c r="AD2691" i="1" s="1"/>
  <c r="AC2820" i="1"/>
  <c r="AD2820" i="1" s="1"/>
  <c r="AC2309" i="1"/>
  <c r="AD2309" i="1" s="1"/>
  <c r="AC2790" i="1"/>
  <c r="AD2790" i="1" s="1"/>
  <c r="AC2067" i="1"/>
  <c r="AD2067" i="1" s="1"/>
  <c r="AC1433" i="1"/>
  <c r="AD1433" i="1" s="1"/>
  <c r="AC1719" i="1"/>
  <c r="AD1719" i="1" s="1"/>
  <c r="AC2787" i="1"/>
  <c r="AD2787" i="1" s="1"/>
  <c r="AC1974" i="1"/>
  <c r="AD1974" i="1" s="1"/>
  <c r="AC1634" i="1"/>
  <c r="AD1634" i="1" s="1"/>
  <c r="AC2180" i="1"/>
  <c r="AD2180" i="1" s="1"/>
  <c r="AC1832" i="1"/>
  <c r="AD1832" i="1" s="1"/>
  <c r="AC1459" i="1"/>
  <c r="AD1459" i="1" s="1"/>
  <c r="AC1219" i="1"/>
  <c r="AD1219" i="1" s="1"/>
  <c r="AC1073" i="1"/>
  <c r="AD1073" i="1" s="1"/>
  <c r="AC2623" i="1"/>
  <c r="AD2623" i="1" s="1"/>
  <c r="AC2723" i="1"/>
  <c r="AD2723" i="1" s="1"/>
  <c r="AC1967" i="1"/>
  <c r="AD1967" i="1" s="1"/>
  <c r="AC1960" i="1"/>
  <c r="AD1960" i="1" s="1"/>
  <c r="AC2098" i="1"/>
  <c r="AD2098" i="1" s="1"/>
  <c r="AC2783" i="1"/>
  <c r="AD2783" i="1" s="1"/>
  <c r="AC2900" i="1"/>
  <c r="AD2900" i="1" s="1"/>
  <c r="AC1627" i="1"/>
  <c r="AD1627" i="1" s="1"/>
  <c r="AC1941" i="1"/>
  <c r="AD1941" i="1" s="1"/>
  <c r="AC1821" i="1"/>
  <c r="AD1821" i="1" s="1"/>
  <c r="AC2345" i="1"/>
  <c r="AD2345" i="1" s="1"/>
  <c r="AC2320" i="1"/>
  <c r="AD2320" i="1" s="1"/>
  <c r="AC1713" i="1"/>
  <c r="AD1713" i="1" s="1"/>
  <c r="AC804" i="1"/>
  <c r="AD804" i="1" s="1"/>
  <c r="AC1873" i="1"/>
  <c r="AD1873" i="1" s="1"/>
  <c r="AC1522" i="1"/>
  <c r="AD1522" i="1" s="1"/>
  <c r="AC1745" i="1"/>
  <c r="AD1745" i="1" s="1"/>
  <c r="AC1613" i="1"/>
  <c r="AD1613" i="1" s="1"/>
  <c r="AC1700" i="1"/>
  <c r="AD1700" i="1" s="1"/>
  <c r="AC1659" i="1"/>
  <c r="AD1659" i="1" s="1"/>
  <c r="AC10" i="1"/>
  <c r="AD10" i="1" s="1"/>
  <c r="AC1012" i="1"/>
  <c r="AD1012" i="1" s="1"/>
  <c r="AC662" i="1"/>
  <c r="AD662" i="1" s="1"/>
  <c r="AC1091" i="1"/>
  <c r="AD1091" i="1" s="1"/>
  <c r="AC1199" i="1"/>
  <c r="AD1199" i="1" s="1"/>
  <c r="AC802" i="1"/>
  <c r="AD802" i="1" s="1"/>
  <c r="AC1277" i="1"/>
  <c r="AD1277" i="1" s="1"/>
  <c r="AC222" i="1"/>
  <c r="AD222" i="1" s="1"/>
  <c r="AC853" i="1"/>
  <c r="AD853" i="1" s="1"/>
  <c r="AC410" i="1"/>
  <c r="AD410" i="1" s="1"/>
  <c r="AC550" i="1"/>
  <c r="AD550" i="1" s="1"/>
  <c r="AC1975" i="1"/>
  <c r="AD1975" i="1" s="1"/>
  <c r="AC2377" i="1"/>
  <c r="AD2377" i="1" s="1"/>
  <c r="AC597" i="1"/>
  <c r="AD597" i="1" s="1"/>
  <c r="AC2502" i="1"/>
  <c r="AD2502" i="1" s="1"/>
  <c r="AC1819" i="1"/>
  <c r="AD1819" i="1" s="1"/>
  <c r="AC899" i="1"/>
  <c r="AD899" i="1" s="1"/>
  <c r="AC2722" i="1"/>
  <c r="AD2722" i="1" s="1"/>
  <c r="AC2219" i="1"/>
  <c r="AD2219" i="1" s="1"/>
  <c r="AC2037" i="1"/>
  <c r="AD2037" i="1" s="1"/>
  <c r="AC2595" i="1"/>
  <c r="AD2595" i="1" s="1"/>
  <c r="AC1886" i="1"/>
  <c r="AD1886" i="1" s="1"/>
  <c r="AC2640" i="1"/>
  <c r="AD2640" i="1" s="1"/>
  <c r="AC2366" i="1"/>
  <c r="AD2366" i="1" s="1"/>
  <c r="AC1935" i="1"/>
  <c r="AD1935" i="1" s="1"/>
  <c r="AC2736" i="1"/>
  <c r="AD2736" i="1" s="1"/>
  <c r="AC1758" i="1"/>
  <c r="AD1758" i="1" s="1"/>
  <c r="AC2518" i="1"/>
  <c r="AD2518" i="1" s="1"/>
  <c r="AC2732" i="1"/>
  <c r="AD2732" i="1" s="1"/>
  <c r="AC2616" i="1"/>
  <c r="AD2616" i="1" s="1"/>
  <c r="AC2433" i="1"/>
  <c r="AD2433" i="1" s="1"/>
  <c r="AC1905" i="1"/>
  <c r="AD1905" i="1" s="1"/>
  <c r="AC1953" i="1"/>
  <c r="AD1953" i="1" s="1"/>
  <c r="AC2729" i="1"/>
  <c r="AD2729" i="1" s="1"/>
  <c r="AC2847" i="1"/>
  <c r="AD2847" i="1" s="1"/>
  <c r="AC1566" i="1"/>
  <c r="AD1566" i="1" s="1"/>
  <c r="AC2312" i="1"/>
  <c r="AD2312" i="1" s="1"/>
  <c r="AC2039" i="1"/>
  <c r="AD2039" i="1" s="1"/>
  <c r="AC772" i="1"/>
  <c r="AD772" i="1" s="1"/>
  <c r="AC1239" i="1"/>
  <c r="AD1239" i="1" s="1"/>
  <c r="AC1841" i="1"/>
  <c r="AD1841" i="1" s="1"/>
  <c r="AC1605" i="1"/>
  <c r="AD1605" i="1" s="1"/>
  <c r="AC1379" i="1"/>
  <c r="AD1379" i="1" s="1"/>
  <c r="AC1579" i="1"/>
  <c r="AD1579" i="1" s="1"/>
  <c r="AC1876" i="1"/>
  <c r="AD1876" i="1" s="1"/>
  <c r="AC189" i="1"/>
  <c r="AD189" i="1" s="1"/>
  <c r="AC1340" i="1"/>
  <c r="AD1340" i="1" s="1"/>
  <c r="AC1369" i="1"/>
  <c r="AD1369" i="1" s="1"/>
  <c r="AC655" i="1"/>
  <c r="AD655" i="1" s="1"/>
  <c r="AC1083" i="1"/>
  <c r="AD1083" i="1" s="1"/>
  <c r="AC2412" i="1"/>
  <c r="AD2412" i="1" s="1"/>
  <c r="AC123" i="1"/>
  <c r="AD123" i="1" s="1"/>
  <c r="AC673" i="1"/>
  <c r="AD673" i="1" s="1"/>
  <c r="AC552" i="1"/>
  <c r="AD552" i="1" s="1"/>
  <c r="AC402" i="1"/>
  <c r="AD402" i="1" s="1"/>
  <c r="AC62" i="1"/>
  <c r="AD62" i="1" s="1"/>
  <c r="AC1961" i="1"/>
  <c r="AD1961" i="1" s="1"/>
  <c r="AC1418" i="1"/>
  <c r="AD1418" i="1" s="1"/>
  <c r="AC2570" i="1"/>
  <c r="AD2570" i="1" s="1"/>
  <c r="AC498" i="1"/>
  <c r="AD498" i="1" s="1"/>
  <c r="AC520" i="1"/>
  <c r="AD520" i="1" s="1"/>
  <c r="AC872" i="1"/>
  <c r="AD872" i="1" s="1"/>
  <c r="AC2120" i="1"/>
  <c r="AD2120" i="1" s="1"/>
  <c r="AC1249" i="1"/>
  <c r="AD1249" i="1" s="1"/>
  <c r="AC2861" i="1"/>
  <c r="AD2861" i="1" s="1"/>
  <c r="AC2705" i="1"/>
  <c r="AD2705" i="1" s="1"/>
  <c r="AC2757" i="1"/>
  <c r="AD2757" i="1" s="1"/>
  <c r="AC2643" i="1"/>
  <c r="AD2643" i="1" s="1"/>
  <c r="AC1741" i="1"/>
  <c r="AD1741" i="1" s="1"/>
  <c r="AC2704" i="1"/>
  <c r="AD2704" i="1" s="1"/>
  <c r="AC2895" i="1"/>
  <c r="AD2895" i="1" s="1"/>
  <c r="AC2639" i="1"/>
  <c r="AD2639" i="1" s="1"/>
  <c r="AC2601" i="1"/>
  <c r="AD2601" i="1" s="1"/>
  <c r="AC1871" i="1"/>
  <c r="AD1871" i="1" s="1"/>
  <c r="AC1891" i="1"/>
  <c r="AD1891" i="1" s="1"/>
  <c r="AC2645" i="1"/>
  <c r="AD2645" i="1" s="1"/>
  <c r="AC1852" i="1"/>
  <c r="AD1852" i="1" s="1"/>
  <c r="AC2536" i="1"/>
  <c r="AD2536" i="1" s="1"/>
  <c r="AC2235" i="1"/>
  <c r="AD2235" i="1" s="1"/>
  <c r="AC2508" i="1"/>
  <c r="AD2508" i="1" s="1"/>
  <c r="AC740" i="1"/>
  <c r="AD740" i="1" s="1"/>
  <c r="AC1792" i="1"/>
  <c r="AD1792" i="1" s="1"/>
  <c r="AC1638" i="1"/>
  <c r="AD1638" i="1" s="1"/>
  <c r="AC2162" i="1"/>
  <c r="AD2162" i="1" s="1"/>
  <c r="AC1595" i="1"/>
  <c r="AD1595" i="1" s="1"/>
  <c r="AC2478" i="1"/>
  <c r="AD2478" i="1" s="1"/>
  <c r="AC1053" i="1"/>
  <c r="AD1053" i="1" s="1"/>
  <c r="AC1349" i="1"/>
  <c r="AD1349" i="1" s="1"/>
  <c r="AC1682" i="1"/>
  <c r="AD1682" i="1" s="1"/>
  <c r="AC116" i="1"/>
  <c r="AD116" i="1" s="1"/>
  <c r="AC653" i="1"/>
  <c r="AD653" i="1" s="1"/>
  <c r="AC554" i="1"/>
  <c r="AD554" i="1" s="1"/>
  <c r="AC336" i="1"/>
  <c r="AD336" i="1" s="1"/>
  <c r="AC536" i="1"/>
  <c r="AD536" i="1" s="1"/>
  <c r="AC357" i="1"/>
  <c r="AD357" i="1" s="1"/>
  <c r="AC464" i="1"/>
  <c r="AD464" i="1" s="1"/>
  <c r="AC1909" i="1"/>
  <c r="AD1909" i="1" s="1"/>
  <c r="AC1236" i="1"/>
  <c r="AD1236" i="1" s="1"/>
  <c r="AC2246" i="1"/>
  <c r="AD2246" i="1" s="1"/>
  <c r="AC412" i="1"/>
  <c r="AD412" i="1" s="1"/>
  <c r="AC462" i="1"/>
  <c r="AD462" i="1" s="1"/>
  <c r="AC1717" i="1"/>
  <c r="AD1717" i="1" s="1"/>
  <c r="AC322" i="1"/>
  <c r="AD322" i="1" s="1"/>
  <c r="AC163" i="1"/>
  <c r="AD163" i="1" s="1"/>
  <c r="AC2057" i="1"/>
  <c r="AD2057" i="1" s="1"/>
  <c r="AC2928" i="1"/>
  <c r="AD2928" i="1" s="1"/>
  <c r="AC723" i="1"/>
  <c r="AD723" i="1" s="1"/>
  <c r="AC2672" i="1"/>
  <c r="AD2672" i="1" s="1"/>
  <c r="AC2936" i="1"/>
  <c r="AD2936" i="1" s="1"/>
  <c r="AC2648" i="1"/>
  <c r="AD2648" i="1" s="1"/>
  <c r="AC2869" i="1"/>
  <c r="AD2869" i="1" s="1"/>
  <c r="AC2883" i="1"/>
  <c r="AD2883" i="1" s="1"/>
  <c r="AC2840" i="1"/>
  <c r="AD2840" i="1" s="1"/>
  <c r="AC2782" i="1"/>
  <c r="AD2782" i="1" s="1"/>
  <c r="AC1949" i="1"/>
  <c r="AD1949" i="1" s="1"/>
  <c r="AC2460" i="1"/>
  <c r="AD2460" i="1" s="1"/>
  <c r="AC2228" i="1"/>
  <c r="AD2228" i="1" s="1"/>
  <c r="AC708" i="1"/>
  <c r="AD708" i="1" s="1"/>
  <c r="AC1747" i="1"/>
  <c r="AD1747" i="1" s="1"/>
  <c r="AC1389" i="1"/>
  <c r="AD1389" i="1" s="1"/>
  <c r="AC1551" i="1"/>
  <c r="AD1551" i="1" s="1"/>
  <c r="AC1558" i="1"/>
  <c r="AD1558" i="1" s="1"/>
  <c r="AC2013" i="1"/>
  <c r="AD2013" i="1" s="1"/>
  <c r="AC1556" i="1"/>
  <c r="AD1556" i="1" s="1"/>
  <c r="AC93" i="1"/>
  <c r="AD93" i="1" s="1"/>
  <c r="AC1034" i="1"/>
  <c r="AD1034" i="1" s="1"/>
  <c r="AC781" i="1"/>
  <c r="AD781" i="1" s="1"/>
  <c r="AC109" i="1"/>
  <c r="AD109" i="1" s="1"/>
  <c r="AC263" i="1"/>
  <c r="AD263" i="1" s="1"/>
  <c r="AC2216" i="1"/>
  <c r="AD2216" i="1" s="1"/>
  <c r="AC2201" i="1"/>
  <c r="AD2201" i="1" s="1"/>
  <c r="AC1667" i="1"/>
  <c r="AD1667" i="1" s="1"/>
  <c r="AC393" i="1"/>
  <c r="AD393" i="1" s="1"/>
  <c r="AC1282" i="1"/>
  <c r="AD1282" i="1" s="1"/>
  <c r="AC2707" i="1"/>
  <c r="AD2707" i="1" s="1"/>
  <c r="AC1107" i="1"/>
  <c r="AD1107" i="1" s="1"/>
  <c r="AC2947" i="1"/>
  <c r="AD2947" i="1" s="1"/>
  <c r="AC2929" i="1"/>
  <c r="AD2929" i="1" s="1"/>
  <c r="AC2522" i="1"/>
  <c r="AD2522" i="1" s="1"/>
  <c r="AC2737" i="1"/>
  <c r="AD2737" i="1" s="1"/>
  <c r="AC2461" i="1"/>
  <c r="AD2461" i="1" s="1"/>
  <c r="AC1927" i="1"/>
  <c r="AD1927" i="1" s="1"/>
  <c r="AC1576" i="1"/>
  <c r="AD1576" i="1" s="1"/>
  <c r="AC676" i="1"/>
  <c r="AD676" i="1" s="1"/>
  <c r="AC1218" i="1"/>
  <c r="AD1218" i="1" s="1"/>
  <c r="AC1201" i="1"/>
  <c r="AD1201" i="1" s="1"/>
  <c r="AC1970" i="1"/>
  <c r="AD1970" i="1" s="1"/>
  <c r="AC1825" i="1"/>
  <c r="AD1825" i="1" s="1"/>
  <c r="AC975" i="1"/>
  <c r="AD975" i="1" s="1"/>
  <c r="AC1133" i="1"/>
  <c r="AD1133" i="1" s="1"/>
  <c r="AC1182" i="1"/>
  <c r="AD1182" i="1" s="1"/>
  <c r="AC944" i="1"/>
  <c r="AD944" i="1" s="1"/>
  <c r="AC774" i="1"/>
  <c r="AD774" i="1" s="1"/>
  <c r="AC494" i="1"/>
  <c r="AD494" i="1" s="1"/>
  <c r="AC102" i="1"/>
  <c r="AD102" i="1" s="1"/>
  <c r="AC80" i="1"/>
  <c r="AD80" i="1" s="1"/>
  <c r="AC256" i="1"/>
  <c r="AD256" i="1" s="1"/>
  <c r="AC291" i="1"/>
  <c r="AD291" i="1" s="1"/>
  <c r="AC466" i="1"/>
  <c r="AD466" i="1" s="1"/>
  <c r="AC297" i="1"/>
  <c r="AD297" i="1" s="1"/>
  <c r="AC231" i="1"/>
  <c r="AD231" i="1" s="1"/>
  <c r="AC307" i="1"/>
  <c r="AD307" i="1" s="1"/>
  <c r="AC2183" i="1"/>
  <c r="AD2183" i="1" s="1"/>
  <c r="AC122" i="1"/>
  <c r="AD122" i="1" s="1"/>
  <c r="AC2105" i="1"/>
  <c r="AD2105" i="1" s="1"/>
  <c r="AC2092" i="1"/>
  <c r="AD2092" i="1" s="1"/>
  <c r="AC128" i="1"/>
  <c r="AD128" i="1" s="1"/>
  <c r="AC2164" i="1"/>
  <c r="AD2164" i="1" s="1"/>
  <c r="AC60" i="1"/>
  <c r="AD60" i="1" s="1"/>
  <c r="AC1069" i="1"/>
  <c r="AD1069" i="1" s="1"/>
  <c r="AC2868" i="1"/>
  <c r="AD2868" i="1" s="1"/>
  <c r="AC2746" i="1"/>
  <c r="AD2746" i="1" s="1"/>
  <c r="AC2655" i="1"/>
  <c r="AD2655" i="1" s="1"/>
  <c r="AC2754" i="1"/>
  <c r="AD2754" i="1" s="1"/>
  <c r="AC1213" i="1"/>
  <c r="AD1213" i="1" s="1"/>
  <c r="AC2940" i="1"/>
  <c r="AD2940" i="1" s="1"/>
  <c r="AC2823" i="1"/>
  <c r="AD2823" i="1" s="1"/>
  <c r="AC2568" i="1"/>
  <c r="AD2568" i="1" s="1"/>
  <c r="AC2877" i="1"/>
  <c r="AD2877" i="1" s="1"/>
  <c r="AC2834" i="1"/>
  <c r="AD2834" i="1" s="1"/>
  <c r="AC1810" i="1"/>
  <c r="AD1810" i="1" s="1"/>
  <c r="AC2514" i="1"/>
  <c r="AD2514" i="1" s="1"/>
  <c r="AC2629" i="1"/>
  <c r="AD2629" i="1" s="1"/>
  <c r="AC2048" i="1"/>
  <c r="AD2048" i="1" s="1"/>
  <c r="AC2555" i="1"/>
  <c r="AD2555" i="1" s="1"/>
  <c r="AC1561" i="1"/>
  <c r="AD1561" i="1" s="1"/>
  <c r="AC1211" i="1"/>
  <c r="AD1211" i="1" s="1"/>
  <c r="AC1680" i="1"/>
  <c r="AD1680" i="1" s="1"/>
  <c r="AC1366" i="1"/>
  <c r="AD1366" i="1" s="1"/>
  <c r="AC2197" i="1"/>
  <c r="AD2197" i="1" s="1"/>
  <c r="AC1518" i="1"/>
  <c r="AD1518" i="1" s="1"/>
  <c r="AC1777" i="1"/>
  <c r="AD1777" i="1" s="1"/>
  <c r="AC1092" i="1"/>
  <c r="AD1092" i="1" s="1"/>
  <c r="AC1066" i="1"/>
  <c r="AD1066" i="1" s="1"/>
  <c r="AC767" i="1"/>
  <c r="AD767" i="1" s="1"/>
  <c r="AC1032" i="1"/>
  <c r="AD1032" i="1" s="1"/>
  <c r="AC1436" i="1"/>
  <c r="AD1436" i="1" s="1"/>
  <c r="AC1562" i="1"/>
  <c r="AD1562" i="1" s="1"/>
  <c r="AC486" i="1"/>
  <c r="AD486" i="1" s="1"/>
  <c r="AC942" i="1"/>
  <c r="AD942" i="1" s="1"/>
  <c r="AC227" i="1"/>
  <c r="AD227" i="1" s="1"/>
  <c r="AC425" i="1"/>
  <c r="AD425" i="1" s="1"/>
  <c r="AC252" i="1"/>
  <c r="AD252" i="1" s="1"/>
  <c r="AC224" i="1"/>
  <c r="AD224" i="1" s="1"/>
  <c r="AC246" i="1"/>
  <c r="AD246" i="1" s="1"/>
  <c r="AC980" i="1"/>
  <c r="AD980" i="1" s="1"/>
  <c r="AC284" i="1"/>
  <c r="AD284" i="1" s="1"/>
  <c r="AC2073" i="1"/>
  <c r="AD2073" i="1" s="1"/>
  <c r="AC1724" i="1"/>
  <c r="AD1724" i="1" s="1"/>
  <c r="AC2543" i="1"/>
  <c r="AD2543" i="1" s="1"/>
  <c r="AC2731" i="1"/>
  <c r="AD2731" i="1" s="1"/>
  <c r="AC1408" i="1"/>
  <c r="AD1408" i="1" s="1"/>
  <c r="AC1351" i="1"/>
  <c r="AD1351" i="1" s="1"/>
  <c r="AC324" i="1"/>
  <c r="AD324" i="1" s="1"/>
  <c r="AC1207" i="1"/>
  <c r="AD1207" i="1" s="1"/>
  <c r="AC2176" i="1"/>
  <c r="AD2176" i="1" s="1"/>
  <c r="AC2677" i="1"/>
  <c r="AD2677" i="1" s="1"/>
  <c r="AC2770" i="1"/>
  <c r="AD2770" i="1" s="1"/>
  <c r="AC1988" i="1"/>
  <c r="AD1988" i="1" s="1"/>
  <c r="AC2496" i="1"/>
  <c r="AD2496" i="1" s="1"/>
  <c r="AC1641" i="1"/>
  <c r="AD1641" i="1" s="1"/>
  <c r="AC2428" i="1"/>
  <c r="AD2428" i="1" s="1"/>
  <c r="AC1687" i="1"/>
  <c r="AD1687" i="1" s="1"/>
  <c r="AC2618" i="1"/>
  <c r="AD2618" i="1" s="1"/>
  <c r="AC1981" i="1"/>
  <c r="AD1981" i="1" s="1"/>
  <c r="AC2454" i="1"/>
  <c r="AD2454" i="1" s="1"/>
  <c r="AC2937" i="1"/>
  <c r="AD2937" i="1" s="1"/>
  <c r="AC2035" i="1"/>
  <c r="AD2035" i="1" s="1"/>
  <c r="AC1874" i="1"/>
  <c r="AD1874" i="1" s="1"/>
  <c r="AC817" i="1"/>
  <c r="AD817" i="1" s="1"/>
  <c r="AC1639" i="1"/>
  <c r="AD1639" i="1" s="1"/>
  <c r="AC741" i="1"/>
  <c r="AD741" i="1" s="1"/>
  <c r="AC2946" i="1"/>
  <c r="AD2946" i="1" s="1"/>
  <c r="AC2561" i="1"/>
  <c r="AD2561" i="1" s="1"/>
  <c r="AC2741" i="1"/>
  <c r="AD2741" i="1" s="1"/>
  <c r="AC2853" i="1"/>
  <c r="AD2853" i="1" s="1"/>
  <c r="AC2810" i="1"/>
  <c r="AD2810" i="1" s="1"/>
  <c r="AC2363" i="1"/>
  <c r="AD2363" i="1" s="1"/>
  <c r="AC2472" i="1"/>
  <c r="AD2472" i="1" s="1"/>
  <c r="AC2521" i="1"/>
  <c r="AD2521" i="1" s="1"/>
  <c r="AC2288" i="1"/>
  <c r="AD2288" i="1" s="1"/>
  <c r="AC2562" i="1"/>
  <c r="AD2562" i="1" s="1"/>
  <c r="AC2572" i="1"/>
  <c r="AD2572" i="1" s="1"/>
  <c r="AC2398" i="1"/>
  <c r="AD2398" i="1" s="1"/>
  <c r="AC1925" i="1"/>
  <c r="AD1925" i="1" s="1"/>
  <c r="AC2342" i="1"/>
  <c r="AD2342" i="1" s="1"/>
  <c r="AC2520" i="1"/>
  <c r="AD2520" i="1" s="1"/>
  <c r="AC1506" i="1"/>
  <c r="AD1506" i="1" s="1"/>
  <c r="AC1685" i="1"/>
  <c r="AD1685" i="1" s="1"/>
  <c r="AC1233" i="1"/>
  <c r="AD1233" i="1" s="1"/>
  <c r="AC1690" i="1"/>
  <c r="AD1690" i="1" s="1"/>
  <c r="AC812" i="1"/>
  <c r="AD812" i="1" s="1"/>
  <c r="AC760" i="1"/>
  <c r="AD760" i="1" s="1"/>
  <c r="AC1016" i="1"/>
  <c r="AD1016" i="1" s="1"/>
  <c r="AC1385" i="1"/>
  <c r="AD1385" i="1" s="1"/>
  <c r="AC88" i="1"/>
  <c r="AD88" i="1" s="1"/>
  <c r="AC214" i="1"/>
  <c r="AD214" i="1" s="1"/>
  <c r="AC801" i="1"/>
  <c r="AD801" i="1" s="1"/>
  <c r="AC394" i="1"/>
  <c r="AD394" i="1" s="1"/>
  <c r="AC146" i="1"/>
  <c r="AD146" i="1" s="1"/>
  <c r="AC2036" i="1"/>
  <c r="AD2036" i="1" s="1"/>
  <c r="AC85" i="1"/>
  <c r="AD85" i="1" s="1"/>
  <c r="AC1658" i="1"/>
  <c r="AD1658" i="1" s="1"/>
  <c r="AC2252" i="1"/>
  <c r="AD2252" i="1" s="1"/>
  <c r="AC2490" i="1"/>
  <c r="AD2490" i="1" s="1"/>
  <c r="AC2065" i="1"/>
  <c r="AD2065" i="1" s="1"/>
  <c r="AC2915" i="1"/>
  <c r="AD2915" i="1" s="1"/>
  <c r="AC2945" i="1"/>
  <c r="AD2945" i="1" s="1"/>
  <c r="AC2636" i="1"/>
  <c r="AD2636" i="1" s="1"/>
  <c r="AC2671" i="1"/>
  <c r="AD2671" i="1" s="1"/>
  <c r="AC2836" i="1"/>
  <c r="AD2836" i="1" s="1"/>
  <c r="AC2913" i="1"/>
  <c r="AD2913" i="1" s="1"/>
  <c r="AC2439" i="1"/>
  <c r="AD2439" i="1" s="1"/>
  <c r="AC2513" i="1"/>
  <c r="AD2513" i="1" s="1"/>
  <c r="AC2825" i="1"/>
  <c r="AD2825" i="1" s="1"/>
  <c r="AC2527" i="1"/>
  <c r="AD2527" i="1" s="1"/>
  <c r="AC2174" i="1"/>
  <c r="AD2174" i="1" s="1"/>
  <c r="AC2822" i="1"/>
  <c r="AD2822" i="1" s="1"/>
  <c r="AC1969" i="1"/>
  <c r="AD1969" i="1" s="1"/>
  <c r="AC2179" i="1"/>
  <c r="AD2179" i="1" s="1"/>
  <c r="AC2300" i="1"/>
  <c r="AD2300" i="1" s="1"/>
  <c r="AC1500" i="1"/>
  <c r="AD1500" i="1" s="1"/>
  <c r="AC1121" i="1"/>
  <c r="AD1121" i="1" s="1"/>
  <c r="AC2232" i="1"/>
  <c r="AD2232" i="1" s="1"/>
  <c r="AC1265" i="1"/>
  <c r="AD1265" i="1" s="1"/>
  <c r="AC1668" i="1"/>
  <c r="AD1668" i="1" s="1"/>
  <c r="AC1204" i="1"/>
  <c r="AD1204" i="1" s="1"/>
  <c r="AC1442" i="1"/>
  <c r="AD1442" i="1" s="1"/>
  <c r="AC805" i="1"/>
  <c r="AD805" i="1" s="1"/>
  <c r="AC613" i="1"/>
  <c r="AD613" i="1" s="1"/>
  <c r="AC541" i="1"/>
  <c r="AD541" i="1" s="1"/>
  <c r="AC377" i="1"/>
  <c r="AD377" i="1" s="1"/>
  <c r="AC1284" i="1"/>
  <c r="AD1284" i="1" s="1"/>
  <c r="AC259" i="1"/>
  <c r="AD259" i="1" s="1"/>
  <c r="AC140" i="1"/>
  <c r="AD140" i="1" s="1"/>
  <c r="AC54" i="1"/>
  <c r="AD54" i="1" s="1"/>
  <c r="AC839" i="1"/>
  <c r="AD839" i="1" s="1"/>
  <c r="AC2777" i="1"/>
  <c r="AD2777" i="1" s="1"/>
  <c r="AC1546" i="1"/>
  <c r="AD1546" i="1" s="1"/>
  <c r="AC2006" i="1"/>
  <c r="AD2006" i="1" s="1"/>
  <c r="AC1516" i="1"/>
  <c r="AD1516" i="1" s="1"/>
  <c r="AC2202" i="1"/>
  <c r="AD2202" i="1" s="1"/>
  <c r="AC2240" i="1"/>
  <c r="AD2240" i="1" s="1"/>
  <c r="AC2028" i="1"/>
  <c r="AD2028" i="1" s="1"/>
  <c r="AC1173" i="1"/>
  <c r="AD1173" i="1" s="1"/>
  <c r="AC248" i="1"/>
  <c r="AD248" i="1" s="1"/>
  <c r="AC329" i="1"/>
  <c r="AD329" i="1" s="1"/>
  <c r="AC2944" i="1"/>
  <c r="AD2944" i="1" s="1"/>
  <c r="AC2224" i="1"/>
  <c r="AD2224" i="1" s="1"/>
  <c r="AC2476" i="1"/>
  <c r="AD2476" i="1" s="1"/>
  <c r="AC2633" i="1"/>
  <c r="AD2633" i="1" s="1"/>
  <c r="AC1642" i="1"/>
  <c r="AD1642" i="1" s="1"/>
  <c r="AC1769" i="1"/>
  <c r="AD1769" i="1" s="1"/>
  <c r="AC2416" i="1"/>
  <c r="AD2416" i="1" s="1"/>
  <c r="AC2471" i="1"/>
  <c r="AD2471" i="1" s="1"/>
  <c r="AC1742" i="1"/>
  <c r="AD1742" i="1" s="1"/>
  <c r="AC2494" i="1"/>
  <c r="AD2494" i="1" s="1"/>
  <c r="AC2451" i="1"/>
  <c r="AD2451" i="1" s="1"/>
  <c r="AC2272" i="1"/>
  <c r="AD2272" i="1" s="1"/>
  <c r="AC1470" i="1"/>
  <c r="AD1470" i="1" s="1"/>
  <c r="AC1094" i="1"/>
  <c r="AD1094" i="1" s="1"/>
  <c r="AC1568" i="1"/>
  <c r="AD1568" i="1" s="1"/>
  <c r="AC1461" i="1"/>
  <c r="AD1461" i="1" s="1"/>
  <c r="AC1789" i="1"/>
  <c r="AD1789" i="1" s="1"/>
  <c r="AC1828" i="1"/>
  <c r="AD1828" i="1" s="1"/>
  <c r="AC2360" i="1"/>
  <c r="AD2360" i="1" s="1"/>
  <c r="AC777" i="1"/>
  <c r="AD777" i="1" s="1"/>
  <c r="AC945" i="1"/>
  <c r="AD945" i="1" s="1"/>
  <c r="AC921" i="1"/>
  <c r="AD921" i="1" s="1"/>
  <c r="AC1305" i="1"/>
  <c r="AD1305" i="1" s="1"/>
  <c r="AC317" i="1"/>
  <c r="AD317" i="1" s="1"/>
  <c r="AC780" i="1"/>
  <c r="AD780" i="1" s="1"/>
  <c r="AC860" i="1"/>
  <c r="AD860" i="1" s="1"/>
  <c r="AC131" i="1"/>
  <c r="AD131" i="1" s="1"/>
  <c r="AC1737" i="1"/>
  <c r="AD1737" i="1" s="1"/>
  <c r="AC2295" i="1"/>
  <c r="AD2295" i="1" s="1"/>
  <c r="AC1469" i="1"/>
  <c r="AD1469" i="1" s="1"/>
  <c r="AC1861" i="1"/>
  <c r="AD1861" i="1" s="1"/>
  <c r="AC2016" i="1"/>
  <c r="AD2016" i="1" s="1"/>
  <c r="AC2308" i="1"/>
  <c r="AD2308" i="1" s="1"/>
  <c r="AC2943" i="1"/>
  <c r="AD2943" i="1" s="1"/>
  <c r="AC2589" i="1"/>
  <c r="AD2589" i="1" s="1"/>
  <c r="AC2827" i="1"/>
  <c r="AD2827" i="1" s="1"/>
  <c r="AC1662" i="1"/>
  <c r="AD1662" i="1" s="1"/>
  <c r="AC2393" i="1"/>
  <c r="AD2393" i="1" s="1"/>
  <c r="AC2438" i="1"/>
  <c r="AD2438" i="1" s="1"/>
  <c r="AC2682" i="1"/>
  <c r="AD2682" i="1" s="1"/>
  <c r="AC2485" i="1"/>
  <c r="AD2485" i="1" s="1"/>
  <c r="AC2265" i="1"/>
  <c r="AD2265" i="1" s="1"/>
  <c r="AC2659" i="1"/>
  <c r="AD2659" i="1" s="1"/>
  <c r="AC516" i="1"/>
  <c r="AD516" i="1" s="1"/>
  <c r="AC1026" i="1"/>
  <c r="AD1026" i="1" s="1"/>
  <c r="AC1545" i="1"/>
  <c r="AD1545" i="1" s="1"/>
  <c r="AC1951" i="1"/>
  <c r="AD1951" i="1" s="1"/>
  <c r="AC1888" i="1"/>
  <c r="AD1888" i="1" s="1"/>
  <c r="AC1990" i="1"/>
  <c r="AD1990" i="1" s="1"/>
  <c r="AC770" i="1"/>
  <c r="AD770" i="1" s="1"/>
  <c r="AC586" i="1"/>
  <c r="AD586" i="1" s="1"/>
  <c r="AC1076" i="1"/>
  <c r="AD1076" i="1" s="1"/>
  <c r="AC1699" i="1"/>
  <c r="AD1699" i="1" s="1"/>
  <c r="AC840" i="1"/>
  <c r="AD840" i="1" s="1"/>
  <c r="AC1080" i="1"/>
  <c r="AD1080" i="1" s="1"/>
  <c r="AC866" i="1"/>
  <c r="AD866" i="1" s="1"/>
  <c r="AC193" i="1"/>
  <c r="AD193" i="1" s="1"/>
  <c r="AC199" i="1"/>
  <c r="AD199" i="1" s="1"/>
  <c r="AC694" i="1"/>
  <c r="AD694" i="1" s="1"/>
  <c r="AC701" i="1"/>
  <c r="AD701" i="1" s="1"/>
  <c r="AC245" i="1"/>
  <c r="AD245" i="1" s="1"/>
  <c r="AC13" i="1"/>
  <c r="AD13" i="1" s="1"/>
  <c r="AC2932" i="1"/>
  <c r="AD2932" i="1" s="1"/>
  <c r="AC1725" i="1"/>
  <c r="AD1725" i="1" s="1"/>
  <c r="AC2170" i="1"/>
  <c r="AD2170" i="1" s="1"/>
  <c r="AC1570" i="1"/>
  <c r="AD1570" i="1" s="1"/>
  <c r="AC1848" i="1"/>
  <c r="AD1848" i="1" s="1"/>
  <c r="AC1992" i="1"/>
  <c r="AD1992" i="1" s="1"/>
  <c r="AC1109" i="1"/>
  <c r="AD1109" i="1" s="1"/>
  <c r="AC1336" i="1"/>
  <c r="AD1336" i="1" s="1"/>
  <c r="AC2469" i="1"/>
  <c r="AD2469" i="1" s="1"/>
  <c r="AC2646" i="1"/>
  <c r="AD2646" i="1" s="1"/>
  <c r="AC2370" i="1"/>
  <c r="AD2370" i="1" s="1"/>
  <c r="AC2673" i="1"/>
  <c r="AD2673" i="1" s="1"/>
  <c r="AC2681" i="1"/>
  <c r="AD2681" i="1" s="1"/>
  <c r="AC1285" i="1"/>
  <c r="AD1285" i="1" s="1"/>
  <c r="AC2229" i="1"/>
  <c r="AD2229" i="1" s="1"/>
  <c r="AC2082" i="1"/>
  <c r="AD2082" i="1" s="1"/>
  <c r="AC1412" i="1"/>
  <c r="AD1412" i="1" s="1"/>
  <c r="AC999" i="1"/>
  <c r="AD999" i="1" s="1"/>
  <c r="AC2145" i="1"/>
  <c r="AD2145" i="1" s="1"/>
  <c r="AC1754" i="1"/>
  <c r="AD1754" i="1" s="1"/>
  <c r="AC2352" i="1"/>
  <c r="AD2352" i="1" s="1"/>
  <c r="AC1856" i="1"/>
  <c r="AD1856" i="1" s="1"/>
  <c r="AC763" i="1"/>
  <c r="AD763" i="1" s="1"/>
  <c r="AC1134" i="1"/>
  <c r="AD1134" i="1" s="1"/>
  <c r="AC1312" i="1"/>
  <c r="AD1312" i="1" s="1"/>
  <c r="AC825" i="1"/>
  <c r="AD825" i="1" s="1"/>
  <c r="AC1843" i="1"/>
  <c r="AD1843" i="1" s="1"/>
  <c r="AC208" i="1"/>
  <c r="AD208" i="1" s="1"/>
  <c r="AC793" i="1"/>
  <c r="AD793" i="1" s="1"/>
  <c r="AC508" i="1"/>
  <c r="AD508" i="1" s="1"/>
  <c r="AC192" i="1"/>
  <c r="AD192" i="1" s="1"/>
  <c r="AC504" i="1"/>
  <c r="AD504" i="1" s="1"/>
  <c r="AC105" i="1"/>
  <c r="AD105" i="1" s="1"/>
  <c r="AC2875" i="1"/>
  <c r="AD2875" i="1" s="1"/>
  <c r="AC2337" i="1"/>
  <c r="AD2337" i="1" s="1"/>
  <c r="AC1575" i="1"/>
  <c r="AD1575" i="1" s="1"/>
  <c r="AC2159" i="1"/>
  <c r="AD2159" i="1" s="1"/>
  <c r="AC1275" i="1"/>
  <c r="AD1275" i="1" s="1"/>
  <c r="AC1808" i="1"/>
  <c r="AD1808" i="1" s="1"/>
  <c r="AC1084" i="1"/>
  <c r="AD1084" i="1" s="1"/>
  <c r="AC2394" i="1"/>
  <c r="AD2394" i="1" s="1"/>
  <c r="AC2399" i="1"/>
  <c r="AD2399" i="1" s="1"/>
  <c r="AC2406" i="1"/>
  <c r="AD2406" i="1" s="1"/>
  <c r="AC2701" i="1"/>
  <c r="AD2701" i="1" s="1"/>
  <c r="AC2755" i="1"/>
  <c r="AD2755" i="1" s="1"/>
  <c r="AC1539" i="1"/>
  <c r="AD1539" i="1" s="1"/>
  <c r="AC2841" i="1"/>
  <c r="AD2841" i="1" s="1"/>
  <c r="AC2362" i="1"/>
  <c r="AD2362" i="1" s="1"/>
  <c r="AC2361" i="1"/>
  <c r="AD2361" i="1" s="1"/>
  <c r="AC1253" i="1"/>
  <c r="AD1253" i="1" s="1"/>
  <c r="AC2220" i="1"/>
  <c r="AD2220" i="1" s="1"/>
  <c r="AC2074" i="1"/>
  <c r="AD2074" i="1" s="1"/>
  <c r="AC1842" i="1"/>
  <c r="AD1842" i="1" s="1"/>
  <c r="AC932" i="1"/>
  <c r="AD932" i="1" s="1"/>
  <c r="AC1477" i="1"/>
  <c r="AD1477" i="1" s="1"/>
  <c r="AC1359" i="1"/>
  <c r="AD1359" i="1" s="1"/>
  <c r="AC2443" i="1"/>
  <c r="AD2443" i="1" s="1"/>
  <c r="AC1549" i="1"/>
  <c r="AD1549" i="1" s="1"/>
  <c r="AC1564" i="1"/>
  <c r="AD1564" i="1" s="1"/>
  <c r="AC1826" i="1"/>
  <c r="AD1826" i="1" s="1"/>
  <c r="AC756" i="1"/>
  <c r="AD756" i="1" s="1"/>
  <c r="AC1400" i="1"/>
  <c r="AD1400" i="1" s="1"/>
  <c r="AC1767" i="1"/>
  <c r="AD1767" i="1" s="1"/>
  <c r="AC137" i="1"/>
  <c r="AD137" i="1" s="1"/>
  <c r="AC477" i="1"/>
  <c r="AD477" i="1" s="1"/>
  <c r="AC185" i="1"/>
  <c r="AD185" i="1" s="1"/>
  <c r="AC562" i="1"/>
  <c r="AD562" i="1" s="1"/>
  <c r="AC419" i="1"/>
  <c r="AD419" i="1" s="1"/>
  <c r="AC167" i="1"/>
  <c r="AD167" i="1" s="1"/>
  <c r="AC2099" i="1"/>
  <c r="AD2099" i="1" s="1"/>
  <c r="AC1855" i="1"/>
  <c r="AD1855" i="1" s="1"/>
  <c r="AC1509" i="1"/>
  <c r="AD1509" i="1" s="1"/>
  <c r="AC1156" i="1"/>
  <c r="AD1156" i="1" s="1"/>
  <c r="AC1087" i="1"/>
  <c r="AD1087" i="1" s="1"/>
  <c r="AC1176" i="1"/>
  <c r="AD1176" i="1" s="1"/>
  <c r="AC1669" i="1"/>
  <c r="AD1669" i="1" s="1"/>
  <c r="AC1286" i="1"/>
  <c r="AD1286" i="1" s="1"/>
  <c r="AC1710" i="1"/>
  <c r="AD1710" i="1" s="1"/>
  <c r="AC2571" i="1"/>
  <c r="AD2571" i="1" s="1"/>
  <c r="AC228" i="1"/>
  <c r="AD228" i="1" s="1"/>
  <c r="AC255" i="1"/>
  <c r="AD255" i="1" s="1"/>
  <c r="AC2392" i="1"/>
  <c r="AD2392" i="1" s="1"/>
  <c r="AC2385" i="1"/>
  <c r="AD2385" i="1" s="1"/>
  <c r="AC2747" i="1"/>
  <c r="AD2747" i="1" s="1"/>
  <c r="AC2688" i="1"/>
  <c r="AD2688" i="1" s="1"/>
  <c r="AC1507" i="1"/>
  <c r="AD1507" i="1" s="1"/>
  <c r="AC2578" i="1"/>
  <c r="AD2578" i="1" s="1"/>
  <c r="AC2347" i="1"/>
  <c r="AD2347" i="1" s="1"/>
  <c r="AC2132" i="1"/>
  <c r="AD2132" i="1" s="1"/>
  <c r="AC1995" i="1"/>
  <c r="AD1995" i="1" s="1"/>
  <c r="AC2031" i="1"/>
  <c r="AD2031" i="1" s="1"/>
  <c r="AC905" i="1"/>
  <c r="AD905" i="1" s="1"/>
  <c r="AC1462" i="1"/>
  <c r="AD1462" i="1" s="1"/>
  <c r="AC1552" i="1"/>
  <c r="AD1552" i="1" s="1"/>
  <c r="AC1715" i="1"/>
  <c r="AD1715" i="1" s="1"/>
  <c r="AC749" i="1"/>
  <c r="AD749" i="1" s="1"/>
  <c r="AC1594" i="1"/>
  <c r="AD1594" i="1" s="1"/>
  <c r="AC1011" i="1"/>
  <c r="AD1011" i="1" s="1"/>
  <c r="AC1378" i="1"/>
  <c r="AD1378" i="1" s="1"/>
  <c r="AC1999" i="1"/>
  <c r="AD1999" i="1" s="1"/>
  <c r="AC1683" i="1"/>
  <c r="AD1683" i="1" s="1"/>
  <c r="AC178" i="1"/>
  <c r="AD178" i="1" s="1"/>
  <c r="AC321" i="1"/>
  <c r="AD321" i="1" s="1"/>
  <c r="AC764" i="1"/>
  <c r="AD764" i="1" s="1"/>
  <c r="AC417" i="1"/>
  <c r="AD417" i="1" s="1"/>
  <c r="AC289" i="1"/>
  <c r="AD289" i="1" s="1"/>
  <c r="AC147" i="1"/>
  <c r="AD147" i="1" s="1"/>
  <c r="AC319" i="1"/>
  <c r="AD319" i="1" s="1"/>
  <c r="AC1222" i="1"/>
  <c r="AD1222" i="1" s="1"/>
  <c r="AC2060" i="1"/>
  <c r="AD2060" i="1" s="1"/>
  <c r="AC1075" i="1"/>
  <c r="AD1075" i="1" s="1"/>
  <c r="AC1644" i="1"/>
  <c r="AD1644" i="1" s="1"/>
  <c r="AC2907" i="1"/>
  <c r="AD2907" i="1" s="1"/>
  <c r="AC2195" i="1"/>
  <c r="AD2195" i="1" s="1"/>
  <c r="AC2625" i="1"/>
  <c r="AD2625" i="1" s="1"/>
  <c r="AC2724" i="1"/>
  <c r="AD2724" i="1" s="1"/>
  <c r="AC2874" i="1"/>
  <c r="AD2874" i="1" s="1"/>
  <c r="AC2667" i="1"/>
  <c r="AD2667" i="1" s="1"/>
  <c r="AC1475" i="1"/>
  <c r="AD1475" i="1" s="1"/>
  <c r="AC2401" i="1"/>
  <c r="AD2401" i="1" s="1"/>
  <c r="AC2293" i="1"/>
  <c r="AD2293" i="1" s="1"/>
  <c r="AC2556" i="1"/>
  <c r="AD2556" i="1" s="1"/>
  <c r="AC1189" i="1"/>
  <c r="AD1189" i="1" s="1"/>
  <c r="AC1881" i="1"/>
  <c r="AD1881" i="1" s="1"/>
  <c r="AC2375" i="1"/>
  <c r="AD2375" i="1" s="1"/>
  <c r="AC2023" i="1"/>
  <c r="AD2023" i="1" s="1"/>
  <c r="AC878" i="1"/>
  <c r="AD878" i="1" s="1"/>
  <c r="AC1411" i="1"/>
  <c r="AD1411" i="1" s="1"/>
  <c r="AC1330" i="1"/>
  <c r="AD1330" i="1" s="1"/>
  <c r="AC1582" i="1"/>
  <c r="AD1582" i="1" s="1"/>
  <c r="AC1692" i="1"/>
  <c r="AD1692" i="1" s="1"/>
  <c r="AC1262" i="1"/>
  <c r="AD1262" i="1" s="1"/>
  <c r="AC675" i="1"/>
  <c r="AD675" i="1" s="1"/>
  <c r="AD1540" i="1"/>
  <c r="AC1008" i="1"/>
  <c r="AD1008" i="1" s="1"/>
  <c r="AC165" i="1"/>
  <c r="AD165" i="1" s="1"/>
  <c r="AC171" i="1"/>
  <c r="AD171" i="1" s="1"/>
  <c r="AC240" i="1"/>
  <c r="AD240" i="1" s="1"/>
  <c r="AC568" i="1"/>
  <c r="AD568" i="1" s="1"/>
  <c r="AC409" i="1"/>
  <c r="AD409" i="1" s="1"/>
  <c r="AC181" i="1"/>
  <c r="AD181" i="1" s="1"/>
  <c r="AC2062" i="1"/>
  <c r="AD2062" i="1" s="1"/>
  <c r="AC1208" i="1"/>
  <c r="AD1208" i="1" s="1"/>
  <c r="AC2614" i="1"/>
  <c r="AD2614" i="1" s="1"/>
  <c r="AC534" i="1"/>
  <c r="AD534" i="1" s="1"/>
  <c r="AC1410" i="1"/>
  <c r="AD1410" i="1" s="1"/>
  <c r="AC2464" i="1"/>
  <c r="AD2464" i="1" s="1"/>
  <c r="AC583" i="1"/>
  <c r="AD583" i="1" s="1"/>
  <c r="AC1191" i="1"/>
  <c r="AD1191" i="1" s="1"/>
  <c r="AC1901" i="1"/>
  <c r="AD1901" i="1" s="1"/>
  <c r="AC1664" i="1"/>
  <c r="AD1664" i="1" s="1"/>
  <c r="AC2287" i="1"/>
  <c r="AD2287" i="1" s="1"/>
  <c r="AC2015" i="1"/>
  <c r="AD2015" i="1" s="1"/>
  <c r="AC1291" i="1"/>
  <c r="AD1291" i="1" s="1"/>
  <c r="AC1498" i="1"/>
  <c r="AD1498" i="1" s="1"/>
  <c r="AC547" i="1"/>
  <c r="AD547" i="1" s="1"/>
  <c r="AC848" i="1"/>
  <c r="AD848" i="1" s="1"/>
  <c r="AC1165" i="1"/>
  <c r="AD1165" i="1" s="1"/>
  <c r="AC2080" i="1"/>
  <c r="AD2080" i="1" s="1"/>
  <c r="AC2817" i="1"/>
  <c r="AD2817" i="1" s="1"/>
  <c r="AC2920" i="1"/>
  <c r="AD2920" i="1" s="1"/>
  <c r="AC2134" i="1"/>
  <c r="AD2134" i="1" s="1"/>
  <c r="AC2791" i="1"/>
  <c r="AD2791" i="1" s="1"/>
  <c r="AC746" i="1"/>
  <c r="AD746" i="1" s="1"/>
  <c r="AC467" i="1"/>
  <c r="AD467" i="1" s="1"/>
  <c r="AC2007" i="1"/>
  <c r="AD2007" i="1" s="1"/>
  <c r="AC1823" i="1"/>
  <c r="AD1823" i="1" s="1"/>
  <c r="AC2422" i="1"/>
  <c r="AD2422" i="1" s="1"/>
  <c r="AC1833" i="1"/>
  <c r="AD1833" i="1" s="1"/>
  <c r="AC984" i="1"/>
  <c r="AD984" i="1" s="1"/>
  <c r="AC481" i="1"/>
  <c r="AD481" i="1" s="1"/>
  <c r="AC1525" i="1"/>
  <c r="AD1525" i="1" s="1"/>
  <c r="AC68" i="1"/>
  <c r="AD68" i="1" s="1"/>
  <c r="AC506" i="1"/>
  <c r="AD506" i="1" s="1"/>
  <c r="AC1831" i="1"/>
  <c r="AD1831" i="1" s="1"/>
  <c r="AC436" i="1"/>
  <c r="AD436" i="1" s="1"/>
  <c r="AC2011" i="1"/>
  <c r="AD2011" i="1" s="1"/>
  <c r="AC2021" i="1"/>
  <c r="AD2021" i="1" s="1"/>
  <c r="AC642" i="1"/>
  <c r="AD642" i="1" s="1"/>
  <c r="AC81" i="1"/>
  <c r="AD81" i="1" s="1"/>
  <c r="AC2321" i="1"/>
  <c r="AD2321" i="1" s="1"/>
  <c r="AC956" i="1"/>
  <c r="AD956" i="1" s="1"/>
  <c r="AC2531" i="1"/>
  <c r="AD2531" i="1" s="1"/>
  <c r="AC1082" i="1"/>
  <c r="AD1082" i="1" s="1"/>
  <c r="AC1292" i="1"/>
  <c r="AD1292" i="1" s="1"/>
  <c r="AC1098" i="1"/>
  <c r="AD1098" i="1" s="1"/>
  <c r="AC527" i="1"/>
  <c r="AD527" i="1" s="1"/>
  <c r="AC2788" i="1"/>
  <c r="AD2788" i="1" s="1"/>
  <c r="AC1465" i="1"/>
  <c r="AD1465" i="1" s="1"/>
  <c r="AC2488" i="1"/>
  <c r="AD2488" i="1" s="1"/>
  <c r="AC2599" i="1"/>
  <c r="AD2599" i="1" s="1"/>
  <c r="AC2865" i="1"/>
  <c r="AD2865" i="1" s="1"/>
  <c r="AC1908" i="1"/>
  <c r="AD1908" i="1" s="1"/>
  <c r="AC2706" i="1"/>
  <c r="AD2706" i="1" s="1"/>
  <c r="AC1834" i="1"/>
  <c r="AD1834" i="1" s="1"/>
  <c r="AC375" i="1"/>
  <c r="AD375" i="1" s="1"/>
  <c r="AC95" i="1"/>
  <c r="AD95" i="1" s="1"/>
  <c r="AC2558" i="1"/>
  <c r="AD2558" i="1" s="1"/>
  <c r="AC2708" i="1"/>
  <c r="AD2708" i="1" s="1"/>
  <c r="AC2632" i="1"/>
  <c r="AD2632" i="1" s="1"/>
  <c r="AC1857" i="1"/>
  <c r="AD1857" i="1" s="1"/>
  <c r="AC247" i="1"/>
  <c r="AD247" i="1" s="1"/>
  <c r="AC1302" i="1"/>
  <c r="AD1302" i="1" s="1"/>
  <c r="AC1626" i="1"/>
  <c r="AD1626" i="1" s="1"/>
  <c r="AC1162" i="1"/>
  <c r="AD1162" i="1" s="1"/>
  <c r="AC458" i="1"/>
  <c r="AD458" i="1" s="1"/>
  <c r="AC2049" i="1"/>
  <c r="AD2049" i="1" s="1"/>
  <c r="AC2167" i="1"/>
  <c r="AD2167" i="1" s="1"/>
  <c r="AC1697" i="1"/>
  <c r="AD1697" i="1" s="1"/>
  <c r="AC2872" i="1"/>
  <c r="AD2872" i="1" s="1"/>
  <c r="AC1762" i="1"/>
  <c r="AD1762" i="1" s="1"/>
  <c r="AC938" i="1"/>
  <c r="AD938" i="1" s="1"/>
  <c r="AC2862" i="1"/>
  <c r="AD2862" i="1" s="1"/>
  <c r="AC1169" i="1"/>
  <c r="AD1169" i="1" s="1"/>
  <c r="AC1004" i="1"/>
  <c r="AD1004" i="1" s="1"/>
  <c r="AC1296" i="1"/>
  <c r="AD1296" i="1" s="1"/>
  <c r="AC2588" i="1"/>
  <c r="AD2588" i="1" s="1"/>
  <c r="AC2515" i="1"/>
  <c r="AD2515" i="1" s="1"/>
  <c r="AC2773" i="1"/>
  <c r="AD2773" i="1" s="1"/>
  <c r="AC2860" i="1"/>
  <c r="AD2860" i="1" s="1"/>
  <c r="AC99" i="1"/>
  <c r="AD99" i="1" s="1"/>
  <c r="AC2925" i="1"/>
  <c r="AD2925" i="1" s="1"/>
  <c r="AC2784" i="1"/>
  <c r="AD2784" i="1" s="1"/>
  <c r="AC2727" i="1"/>
  <c r="AD2727" i="1" s="1"/>
  <c r="AC2421" i="1"/>
  <c r="AD2421" i="1" s="1"/>
  <c r="AC1337" i="1"/>
  <c r="AD1337" i="1" s="1"/>
  <c r="AC1787" i="1"/>
  <c r="AD1787" i="1" s="1"/>
  <c r="AC2668" i="1"/>
  <c r="AD2668" i="1" s="1"/>
  <c r="AC2185" i="1"/>
  <c r="AD2185" i="1" s="1"/>
  <c r="AC1468" i="1"/>
  <c r="AD1468" i="1" s="1"/>
  <c r="AC451" i="1"/>
  <c r="AD451" i="1" s="1"/>
  <c r="AC1560" i="1"/>
  <c r="AD1560" i="1" s="1"/>
  <c r="AC2498" i="1"/>
  <c r="AD2498" i="1" s="1"/>
  <c r="AC2440" i="1"/>
  <c r="AD2440" i="1" s="1"/>
  <c r="AC1872" i="1"/>
  <c r="AD1872" i="1" s="1"/>
  <c r="AC1678" i="1"/>
  <c r="AD1678" i="1" s="1"/>
  <c r="AC448" i="1"/>
  <c r="AD448" i="1" s="1"/>
  <c r="AC914" i="1"/>
  <c r="AD914" i="1" s="1"/>
  <c r="AC328" i="1"/>
  <c r="AD328" i="1" s="1"/>
  <c r="AC884" i="1"/>
  <c r="AD884" i="1" s="1"/>
  <c r="AC233" i="1"/>
  <c r="AD233" i="1" s="1"/>
  <c r="AC1887" i="1"/>
  <c r="AD1887" i="1" s="1"/>
  <c r="AC861" i="1"/>
  <c r="AD861" i="1" s="1"/>
  <c r="AC2750" i="1"/>
  <c r="AD2750" i="1" s="1"/>
  <c r="AC743" i="1"/>
  <c r="AD743" i="1" s="1"/>
  <c r="AC206" i="1"/>
  <c r="AD206" i="1" s="1"/>
  <c r="AC21" i="1"/>
  <c r="AD21" i="1" s="1"/>
  <c r="AC588" i="1"/>
  <c r="AD588" i="1" s="1"/>
  <c r="AC2149" i="1"/>
  <c r="AD2149" i="1" s="1"/>
  <c r="AC334" i="1"/>
  <c r="AD334" i="1" s="1"/>
  <c r="AC1712" i="1"/>
  <c r="AD1712" i="1" s="1"/>
  <c r="AC2480" i="1"/>
  <c r="AD2480" i="1" s="1"/>
  <c r="AC2328" i="1"/>
  <c r="AD2328" i="1" s="1"/>
  <c r="AC2119" i="1"/>
  <c r="AD2119" i="1" s="1"/>
  <c r="AC2436" i="1"/>
  <c r="AD2436" i="1" s="1"/>
  <c r="AC886" i="1"/>
  <c r="AD886" i="1" s="1"/>
  <c r="AC659" i="1"/>
  <c r="AD659" i="1" s="1"/>
  <c r="AC2208" i="1"/>
  <c r="AD2208" i="1" s="1"/>
  <c r="AC2587" i="1"/>
  <c r="AD2587" i="1" s="1"/>
  <c r="AC300" i="1"/>
  <c r="AD300" i="1" s="1"/>
  <c r="AC17" i="1"/>
  <c r="AD17" i="1" s="1"/>
  <c r="AC2867" i="1"/>
  <c r="AD2867" i="1" s="1"/>
  <c r="AC2693" i="1"/>
  <c r="AD2693" i="1" s="1"/>
  <c r="AC2353" i="1"/>
  <c r="AD2353" i="1" s="1"/>
  <c r="AC2002" i="1"/>
  <c r="AD2002" i="1" s="1"/>
  <c r="AC1775" i="1"/>
  <c r="AD1775" i="1" s="1"/>
  <c r="AC685" i="1"/>
  <c r="AD685" i="1" s="1"/>
  <c r="AC2374" i="1"/>
  <c r="AD2374" i="1" s="1"/>
  <c r="AC179" i="1"/>
  <c r="AD179" i="1" s="1"/>
  <c r="AC1041" i="1"/>
  <c r="AD1041" i="1" s="1"/>
  <c r="AC2789" i="1"/>
  <c r="AD2789" i="1" s="1"/>
  <c r="AC79" i="1"/>
  <c r="AD79" i="1" s="1"/>
  <c r="AC2713" i="1"/>
  <c r="AD2713" i="1" s="1"/>
  <c r="AC58" i="1"/>
  <c r="AD58" i="1" s="1"/>
  <c r="AC2357" i="1"/>
  <c r="AD2357" i="1" s="1"/>
  <c r="AC347" i="1"/>
  <c r="AD347" i="1" s="1"/>
  <c r="AC651" i="1"/>
  <c r="AD651" i="1" s="1"/>
  <c r="AC795" i="1"/>
  <c r="AD795" i="1" s="1"/>
  <c r="AC2580" i="1"/>
  <c r="AD2580" i="1" s="1"/>
  <c r="AC959" i="1"/>
  <c r="AD959" i="1" s="1"/>
  <c r="AC254" i="1"/>
  <c r="AD254" i="1" s="1"/>
  <c r="AC2696" i="1"/>
  <c r="AD2696" i="1" s="1"/>
  <c r="AC1130" i="1"/>
  <c r="AD1130" i="1" s="1"/>
  <c r="AC611" i="1"/>
  <c r="AD611" i="1" s="1"/>
  <c r="AC1807" i="1"/>
  <c r="AD1807" i="1" s="1"/>
  <c r="AC1124" i="1"/>
  <c r="AD1124" i="1" s="1"/>
  <c r="AC1729" i="1"/>
  <c r="AD1729" i="1" s="1"/>
  <c r="AC784" i="1"/>
  <c r="AD784" i="1" s="1"/>
  <c r="AC250" i="1"/>
  <c r="AD250" i="1" s="1"/>
  <c r="AC1342" i="1"/>
  <c r="AD1342" i="1" s="1"/>
  <c r="AC126" i="1"/>
  <c r="AD126" i="1" s="1"/>
  <c r="AC1964" i="1"/>
  <c r="AD1964" i="1" s="1"/>
  <c r="AC1915" i="1"/>
  <c r="AD1915" i="1" s="1"/>
  <c r="AC1089" i="1"/>
  <c r="AD1089" i="1" s="1"/>
  <c r="AC52" i="1"/>
  <c r="AD52" i="1" s="1"/>
  <c r="AC928" i="1"/>
  <c r="AD928" i="1" s="1"/>
  <c r="AC789" i="1"/>
  <c r="AD789" i="1" s="1"/>
  <c r="AC1753" i="1"/>
  <c r="AD1753" i="1" s="1"/>
  <c r="AC1581" i="1"/>
  <c r="AD1581" i="1" s="1"/>
  <c r="AC1423" i="1"/>
  <c r="AD1423" i="1" s="1"/>
  <c r="AC2030" i="1"/>
  <c r="AD2030" i="1" s="1"/>
  <c r="AC551" i="1"/>
  <c r="AD551" i="1" s="1"/>
  <c r="AC769" i="1"/>
  <c r="AD769" i="1" s="1"/>
  <c r="AC663" i="1"/>
  <c r="AD663" i="1" s="1"/>
  <c r="AC854" i="1"/>
  <c r="AD854" i="1" s="1"/>
  <c r="AC618" i="1"/>
  <c r="AD618" i="1" s="1"/>
  <c r="AC45" i="1"/>
  <c r="AD45" i="1" s="1"/>
  <c r="AC1126" i="1"/>
  <c r="AD1126" i="1" s="1"/>
  <c r="AC2857" i="1"/>
  <c r="AD2857" i="1" s="1"/>
  <c r="AC2888" i="1"/>
  <c r="AD2888" i="1" s="1"/>
  <c r="AC2611" i="1"/>
  <c r="AD2611" i="1" s="1"/>
  <c r="AC1447" i="1"/>
  <c r="AD1447" i="1" s="1"/>
  <c r="AC2196" i="1"/>
  <c r="AD2196" i="1" s="1"/>
  <c r="AC544" i="1"/>
  <c r="AD544" i="1" s="1"/>
  <c r="AC648" i="1"/>
  <c r="AD648" i="1" s="1"/>
  <c r="AC2358" i="1"/>
  <c r="AD2358" i="1" s="1"/>
  <c r="AC1064" i="1"/>
  <c r="AD1064" i="1" s="1"/>
  <c r="AC38" i="1"/>
  <c r="AD38" i="1" s="1"/>
  <c r="AC20" i="1"/>
  <c r="AD20" i="1" s="1"/>
  <c r="AC1776" i="1"/>
  <c r="AD1776" i="1" s="1"/>
  <c r="AC2279" i="1"/>
  <c r="AD2279" i="1" s="1"/>
  <c r="AC2528" i="1"/>
  <c r="AD2528" i="1" s="1"/>
  <c r="AC2203" i="1"/>
  <c r="AD2203" i="1" s="1"/>
  <c r="AC2898" i="1"/>
  <c r="AD2898" i="1" s="1"/>
  <c r="AC2226" i="1"/>
  <c r="AD2226" i="1" s="1"/>
  <c r="AC2923" i="1"/>
  <c r="AD2923" i="1" s="1"/>
  <c r="AC2542" i="1"/>
  <c r="AD2542" i="1" s="1"/>
  <c r="AC1538" i="1"/>
  <c r="AD1538" i="1" s="1"/>
  <c r="AC791" i="1"/>
  <c r="AD791" i="1" s="1"/>
  <c r="AC1738" i="1"/>
  <c r="AD1738" i="1" s="1"/>
  <c r="AC1259" i="1"/>
  <c r="AD1259" i="1" s="1"/>
  <c r="AC1491" i="1"/>
  <c r="AD1491" i="1" s="1"/>
  <c r="AC1735" i="1"/>
  <c r="AD1735" i="1" s="1"/>
  <c r="AC1899" i="1"/>
  <c r="AD1899" i="1" s="1"/>
  <c r="AC537" i="1"/>
  <c r="AD537" i="1" s="1"/>
  <c r="AC755" i="1"/>
  <c r="AD755" i="1" s="1"/>
  <c r="AC592" i="1"/>
  <c r="AD592" i="1" s="1"/>
  <c r="AC641" i="1"/>
  <c r="AD641" i="1" s="1"/>
  <c r="AC605" i="1"/>
  <c r="AD605" i="1" s="1"/>
  <c r="AC31" i="1"/>
  <c r="AD31" i="1" s="1"/>
  <c r="AC323" i="1"/>
  <c r="AD323" i="1" s="1"/>
  <c r="AC695" i="1"/>
  <c r="AD695" i="1" s="1"/>
  <c r="AC2837" i="1"/>
  <c r="AD2837" i="1" s="1"/>
  <c r="AC2683" i="1"/>
  <c r="AD2683" i="1" s="1"/>
  <c r="AC2424" i="1"/>
  <c r="AD2424" i="1" s="1"/>
  <c r="AC2801" i="1"/>
  <c r="AD2801" i="1" s="1"/>
  <c r="AC2306" i="1"/>
  <c r="AD2306" i="1" s="1"/>
  <c r="AC1446" i="1"/>
  <c r="AD1446" i="1" s="1"/>
  <c r="AC2107" i="1"/>
  <c r="AD2107" i="1" s="1"/>
  <c r="AC530" i="1"/>
  <c r="AD530" i="1" s="1"/>
  <c r="AC748" i="1"/>
  <c r="AD748" i="1" s="1"/>
  <c r="AC634" i="1"/>
  <c r="AD634" i="1" s="1"/>
  <c r="AC958" i="1"/>
  <c r="AD958" i="1" s="1"/>
  <c r="AC1818" i="1"/>
  <c r="AD1818" i="1" s="1"/>
  <c r="AC1187" i="1"/>
  <c r="AD1187" i="1" s="1"/>
  <c r="AC517" i="1"/>
  <c r="AD517" i="1" s="1"/>
  <c r="AC293" i="1"/>
  <c r="AD293" i="1" s="1"/>
  <c r="AC2656" i="1"/>
  <c r="AD2656" i="1" s="1"/>
  <c r="AC1854" i="1"/>
  <c r="AD1854" i="1" s="1"/>
  <c r="AC2771" i="1"/>
  <c r="AD2771" i="1" s="1"/>
  <c r="AC2779" i="1"/>
  <c r="AD2779" i="1" s="1"/>
  <c r="AC2537" i="1"/>
  <c r="AD2537" i="1" s="1"/>
  <c r="AC1939" i="1"/>
  <c r="AD1939" i="1" s="1"/>
  <c r="AC2546" i="1"/>
  <c r="AD2546" i="1" s="1"/>
  <c r="AC2600" i="1"/>
  <c r="AD2600" i="1" s="1"/>
  <c r="AC2056" i="1"/>
  <c r="AD2056" i="1" s="1"/>
  <c r="AC856" i="1"/>
  <c r="AD856" i="1" s="1"/>
  <c r="AC578" i="1"/>
  <c r="AD578" i="1" s="1"/>
  <c r="AC627" i="1"/>
  <c r="AD627" i="1" s="1"/>
  <c r="AC540" i="1"/>
  <c r="AD540" i="1" s="1"/>
  <c r="AC278" i="1"/>
  <c r="AD278" i="1" s="1"/>
  <c r="AC2563" i="1"/>
  <c r="AD2563" i="1" s="1"/>
  <c r="AC1822" i="1"/>
  <c r="AD1822" i="1" s="1"/>
  <c r="AC2483" i="1"/>
  <c r="AD2483" i="1" s="1"/>
  <c r="AC2349" i="1"/>
  <c r="AD2349" i="1" s="1"/>
  <c r="AC2574" i="1"/>
  <c r="AD2574" i="1" s="1"/>
  <c r="AC2486" i="1"/>
  <c r="AD2486" i="1" s="1"/>
  <c r="AC2277" i="1"/>
  <c r="AD2277" i="1" s="1"/>
  <c r="AC2549" i="1"/>
  <c r="AD2549" i="1" s="1"/>
  <c r="AC2833" i="1"/>
  <c r="AD2833" i="1" s="1"/>
  <c r="AC2146" i="1"/>
  <c r="AD2146" i="1" s="1"/>
  <c r="AC1388" i="1"/>
  <c r="AD1388" i="1" s="1"/>
  <c r="AC1702" i="1"/>
  <c r="AD1702" i="1" s="1"/>
  <c r="AC1845" i="1"/>
  <c r="AD1845" i="1" s="1"/>
  <c r="AC1455" i="1"/>
  <c r="AD1455" i="1" s="1"/>
  <c r="AC834" i="1"/>
  <c r="AD834" i="1" s="1"/>
  <c r="AC1870" i="1"/>
  <c r="AD1870" i="1" s="1"/>
  <c r="AC1227" i="1"/>
  <c r="AD1227" i="1" s="1"/>
  <c r="AC1335" i="1"/>
  <c r="AD1335" i="1" s="1"/>
  <c r="AC501" i="1"/>
  <c r="AD501" i="1" s="1"/>
  <c r="AC1548" i="1"/>
  <c r="AD1548" i="1" s="1"/>
  <c r="AC2904" i="1"/>
  <c r="AD2904" i="1" s="1"/>
  <c r="AC2939" i="1"/>
  <c r="AD2939" i="1" s="1"/>
  <c r="AC2054" i="1"/>
  <c r="AD2054" i="1" s="1"/>
  <c r="AC2613" i="1"/>
  <c r="AD2613" i="1" s="1"/>
  <c r="AC2669" i="1"/>
  <c r="AD2669" i="1" s="1"/>
  <c r="AC1929" i="1"/>
  <c r="AD1929" i="1" s="1"/>
  <c r="AC431" i="1"/>
  <c r="AD431" i="1" s="1"/>
  <c r="AC810" i="1"/>
  <c r="AD810" i="1" s="1"/>
  <c r="AC1376" i="1"/>
  <c r="AD1376" i="1" s="1"/>
  <c r="AC1316" i="1"/>
  <c r="AD1316" i="1" s="1"/>
  <c r="AC493" i="1"/>
  <c r="AD493" i="1" s="1"/>
  <c r="AC2607" i="1"/>
  <c r="AD2607" i="1" s="1"/>
  <c r="AC2383" i="1"/>
  <c r="AD2383" i="1" s="1"/>
  <c r="AC2475" i="1"/>
  <c r="AD2475" i="1" s="1"/>
  <c r="AC2407" i="1"/>
  <c r="AD2407" i="1" s="1"/>
  <c r="AC2355" i="1"/>
  <c r="AD2355" i="1" s="1"/>
  <c r="AC2815" i="1"/>
  <c r="AD2815" i="1" s="1"/>
  <c r="AC631" i="1"/>
  <c r="AD631" i="1" s="1"/>
  <c r="AC1622" i="1"/>
  <c r="AD1622" i="1" s="1"/>
  <c r="AC1694" i="1"/>
  <c r="AD1694" i="1" s="1"/>
  <c r="AC2150" i="1"/>
  <c r="AD2150" i="1" s="1"/>
  <c r="AC742" i="1"/>
  <c r="AD742" i="1" s="1"/>
  <c r="AC424" i="1"/>
  <c r="AD424" i="1" s="1"/>
  <c r="AC1276" i="1"/>
  <c r="AD1276" i="1" s="1"/>
  <c r="AC470" i="1"/>
  <c r="AD470" i="1" s="1"/>
  <c r="AC2160" i="1"/>
  <c r="AD2160" i="1" s="1"/>
  <c r="AC2912" i="1"/>
  <c r="AD2912" i="1" s="1"/>
  <c r="AC2256" i="1"/>
  <c r="AD2256" i="1" s="1"/>
  <c r="AC2332" i="1"/>
  <c r="AD2332" i="1" s="1"/>
  <c r="AC644" i="1"/>
  <c r="AD644" i="1" s="1"/>
  <c r="AC599" i="1"/>
  <c r="AD599" i="1" s="1"/>
  <c r="AC1583" i="1"/>
  <c r="AD1583" i="1" s="1"/>
  <c r="AC1315" i="1"/>
  <c r="AD1315" i="1" s="1"/>
  <c r="AC1590" i="1"/>
  <c r="AD1590" i="1" s="1"/>
  <c r="AC2313" i="1"/>
  <c r="AD2313" i="1" s="1"/>
  <c r="AC1057" i="1"/>
  <c r="AD1057" i="1" s="1"/>
  <c r="AC1847" i="1"/>
  <c r="AD1847" i="1" s="1"/>
  <c r="AC1759" i="1"/>
  <c r="AD1759" i="1" s="1"/>
  <c r="AC727" i="1"/>
  <c r="AD727" i="1" s="1"/>
  <c r="AC1267" i="1"/>
  <c r="AD1267" i="1" s="1"/>
  <c r="AC454" i="1"/>
  <c r="AD454" i="1" s="1"/>
  <c r="AC422" i="1"/>
  <c r="AD422" i="1" s="1"/>
  <c r="AC1154" i="1"/>
  <c r="AD1154" i="1" s="1"/>
  <c r="AC35" i="1"/>
  <c r="AD35" i="1" s="1"/>
  <c r="AC887" i="1"/>
  <c r="AD887" i="1" s="1"/>
  <c r="AC2896" i="1"/>
  <c r="AD2896" i="1" s="1"/>
  <c r="AC2921" i="1"/>
  <c r="AD2921" i="1" s="1"/>
  <c r="AC2465" i="1"/>
  <c r="AD2465" i="1" s="1"/>
  <c r="AC2010" i="1"/>
  <c r="AD2010" i="1" s="1"/>
  <c r="AC2499" i="1"/>
  <c r="AD2499" i="1" s="1"/>
  <c r="AC2270" i="1"/>
  <c r="AD2270" i="1" s="1"/>
  <c r="AC1972" i="1"/>
  <c r="AD1972" i="1" s="1"/>
  <c r="AC2115" i="1"/>
  <c r="AD2115" i="1" s="1"/>
  <c r="AC2255" i="1"/>
  <c r="AD2255" i="1" s="1"/>
  <c r="AC2832" i="1"/>
  <c r="AD2832" i="1" s="1"/>
  <c r="AC612" i="1"/>
  <c r="AD612" i="1" s="1"/>
  <c r="AC567" i="1"/>
  <c r="AD567" i="1" s="1"/>
  <c r="AC2340" i="1"/>
  <c r="AD2340" i="1" s="1"/>
  <c r="AC1574" i="1"/>
  <c r="AD1574" i="1" s="1"/>
  <c r="AC1030" i="1"/>
  <c r="AD1030" i="1" s="1"/>
  <c r="AC1413" i="1"/>
  <c r="AD1413" i="1" s="1"/>
  <c r="AC728" i="1"/>
  <c r="AD728" i="1" s="1"/>
  <c r="AC1352" i="1"/>
  <c r="AD1352" i="1" s="1"/>
  <c r="AC931" i="1"/>
  <c r="AD931" i="1" s="1"/>
  <c r="AC922" i="1"/>
  <c r="AD922" i="1" s="1"/>
  <c r="AC524" i="1"/>
  <c r="AD524" i="1" s="1"/>
  <c r="AC1467" i="1"/>
  <c r="AD1467" i="1" s="1"/>
  <c r="AC505" i="1"/>
  <c r="AD505" i="1" s="1"/>
  <c r="AC2891" i="1"/>
  <c r="AD2891" i="1" s="1"/>
  <c r="AC2768" i="1"/>
  <c r="AD2768" i="1" s="1"/>
  <c r="AC2302" i="1"/>
  <c r="AD2302" i="1" s="1"/>
  <c r="AC535" i="1"/>
  <c r="AD535" i="1" s="1"/>
  <c r="AC1606" i="1"/>
  <c r="AD1606" i="1" s="1"/>
  <c r="AC1484" i="1"/>
  <c r="AD1484" i="1" s="1"/>
  <c r="AC2233" i="1"/>
  <c r="AD2233" i="1" s="1"/>
  <c r="AC355" i="1"/>
  <c r="AD355" i="1" s="1"/>
  <c r="AC2319" i="1"/>
  <c r="AD2319" i="1" s="1"/>
  <c r="AC1000" i="1"/>
  <c r="AD1000" i="1" s="1"/>
  <c r="AC407" i="1"/>
  <c r="AD407" i="1" s="1"/>
  <c r="AC434" i="1"/>
  <c r="AD434" i="1" s="1"/>
  <c r="AC2371" i="1"/>
  <c r="AD2371" i="1" s="1"/>
  <c r="AC2911" i="1"/>
  <c r="AD2911" i="1" s="1"/>
  <c r="AC2539" i="1"/>
  <c r="AD2539" i="1" s="1"/>
  <c r="AC2253" i="1"/>
  <c r="AD2253" i="1" s="1"/>
  <c r="AC2699" i="1"/>
  <c r="AD2699" i="1" s="1"/>
  <c r="AC1390" i="1"/>
  <c r="AD1390" i="1" s="1"/>
  <c r="AC548" i="1"/>
  <c r="AD548" i="1" s="1"/>
  <c r="AC1530" i="1"/>
  <c r="AD1530" i="1" s="1"/>
  <c r="AC1528" i="1"/>
  <c r="AD1528" i="1" s="1"/>
  <c r="AC1760" i="1"/>
  <c r="AD1760" i="1" s="1"/>
  <c r="AC869" i="1"/>
  <c r="AD869" i="1" s="1"/>
  <c r="AC2305" i="1"/>
  <c r="AD2305" i="1" s="1"/>
  <c r="AC2753" i="1"/>
  <c r="AD2753" i="1" s="1"/>
  <c r="AC2387" i="1"/>
  <c r="AD2387" i="1" s="1"/>
  <c r="AC2533" i="1"/>
  <c r="AD2533" i="1" s="1"/>
  <c r="AC2816" i="1"/>
  <c r="AD2816" i="1" s="1"/>
  <c r="AC2804" i="1"/>
  <c r="AD2804" i="1" s="1"/>
  <c r="AC2012" i="1"/>
  <c r="AD2012" i="1" s="1"/>
  <c r="AC1987" i="1"/>
  <c r="AD1987" i="1" s="1"/>
  <c r="AC2456" i="1"/>
  <c r="AD2456" i="1" s="1"/>
  <c r="AC1515" i="1"/>
  <c r="AD1515" i="1" s="1"/>
  <c r="AC471" i="1"/>
  <c r="AD471" i="1" s="1"/>
  <c r="AC2100" i="1"/>
  <c r="AD2100" i="1" s="1"/>
  <c r="AC274" i="1"/>
  <c r="AD274" i="1" s="1"/>
  <c r="AC862" i="1"/>
  <c r="AD862" i="1" s="1"/>
  <c r="AC1297" i="1"/>
  <c r="AD1297" i="1" s="1"/>
  <c r="AC1097" i="1"/>
  <c r="AD1097" i="1" s="1"/>
  <c r="AC346" i="1"/>
  <c r="AD346" i="1" s="1"/>
  <c r="AC722" i="1"/>
  <c r="AD722" i="1" s="1"/>
  <c r="AC773" i="1"/>
  <c r="AD773" i="1" s="1"/>
  <c r="AC2805" i="1"/>
  <c r="AD2805" i="1" s="1"/>
  <c r="AC2341" i="1"/>
  <c r="AD2341" i="1" s="1"/>
  <c r="AC2473" i="1"/>
  <c r="AD2473" i="1" s="1"/>
  <c r="AC2738" i="1"/>
  <c r="AD2738" i="1" s="1"/>
  <c r="AC1837" i="1"/>
  <c r="AD1837" i="1" s="1"/>
  <c r="AC2335" i="1"/>
  <c r="AD2335" i="1" s="1"/>
  <c r="AC1368" i="1"/>
  <c r="AD1368" i="1" s="1"/>
  <c r="AC484" i="1"/>
  <c r="AD484" i="1" s="1"/>
  <c r="AC439" i="1"/>
  <c r="AD439" i="1" s="1"/>
  <c r="AC1453" i="1"/>
  <c r="AD1453" i="1" s="1"/>
  <c r="AC2298" i="1"/>
  <c r="AD2298" i="1" s="1"/>
  <c r="AC509" i="1"/>
  <c r="AD509" i="1" s="1"/>
  <c r="AC1426" i="1"/>
  <c r="AD1426" i="1" s="1"/>
  <c r="AC301" i="1"/>
  <c r="AD301" i="1" s="1"/>
  <c r="AC2576" i="1"/>
  <c r="AD2576" i="1" s="1"/>
  <c r="AC2448" i="1"/>
  <c r="AD2448" i="1" s="1"/>
  <c r="AC2885" i="1"/>
  <c r="AD2885" i="1" s="1"/>
  <c r="AC2892" i="1"/>
  <c r="AD2892" i="1" s="1"/>
  <c r="AC2889" i="1"/>
  <c r="AD2889" i="1" s="1"/>
  <c r="AC2268" i="1"/>
  <c r="AD2268" i="1" s="1"/>
  <c r="AC2811" i="1"/>
  <c r="AD2811" i="1" s="1"/>
  <c r="AC2325" i="1"/>
  <c r="AD2325" i="1" s="1"/>
  <c r="AC2382" i="1"/>
  <c r="AD2382" i="1" s="1"/>
  <c r="AC2072" i="1"/>
  <c r="AD2072" i="1" s="1"/>
  <c r="AC2155" i="1"/>
  <c r="AD2155" i="1" s="1"/>
  <c r="AC1603" i="1"/>
  <c r="AD1603" i="1" s="1"/>
  <c r="AC960" i="1"/>
  <c r="AD960" i="1" s="1"/>
  <c r="AC1650" i="1"/>
  <c r="AD1650" i="1" s="1"/>
  <c r="AC221" i="1"/>
  <c r="AD221" i="1" s="1"/>
  <c r="AC2725" i="1"/>
  <c r="AD2725" i="1" s="1"/>
  <c r="AC1912" i="1"/>
  <c r="AD1912" i="1" s="1"/>
  <c r="AC2918" i="1"/>
  <c r="AD2918" i="1" s="1"/>
  <c r="AC1093" i="1"/>
  <c r="AD1093" i="1" s="1"/>
  <c r="AC2276" i="1"/>
  <c r="AD2276" i="1" s="1"/>
  <c r="AC2581" i="1"/>
  <c r="AD2581" i="1" s="1"/>
  <c r="AC2283" i="1"/>
  <c r="AD2283" i="1" s="1"/>
  <c r="AC420" i="1"/>
  <c r="AD420" i="1" s="1"/>
  <c r="AC1417" i="1"/>
  <c r="AD1417" i="1" s="1"/>
  <c r="AC1588" i="1"/>
  <c r="AD1588" i="1" s="1"/>
  <c r="AC1283" i="1"/>
  <c r="AD1283" i="1" s="1"/>
  <c r="AC953" i="1"/>
  <c r="AD953" i="1" s="1"/>
  <c r="AC1221" i="1"/>
  <c r="AD1221" i="1" s="1"/>
  <c r="AC1375" i="1"/>
  <c r="AD1375" i="1" s="1"/>
  <c r="AC1061" i="1"/>
  <c r="AD1061" i="1" s="1"/>
  <c r="AC388" i="1"/>
  <c r="AD388" i="1" s="1"/>
  <c r="AC1986" i="1"/>
  <c r="AD1986" i="1" s="1"/>
  <c r="AC2059" i="1"/>
  <c r="AD2059" i="1" s="1"/>
  <c r="AC157" i="1"/>
  <c r="AD157" i="1" s="1"/>
  <c r="AC901" i="1"/>
  <c r="AD901" i="1" s="1"/>
  <c r="AC1592" i="1"/>
  <c r="AD1592" i="1" s="1"/>
  <c r="AC1137" i="1"/>
  <c r="AD1137" i="1" s="1"/>
  <c r="AC2802" i="1"/>
  <c r="AD2802" i="1" s="1"/>
  <c r="AC2809" i="1"/>
  <c r="AD2809" i="1" s="1"/>
  <c r="AC1790" i="1"/>
  <c r="AD1790" i="1" s="1"/>
  <c r="AC1749" i="1"/>
  <c r="AD1749" i="1" s="1"/>
  <c r="AC2192" i="1"/>
  <c r="AD2192" i="1" s="1"/>
  <c r="AC2066" i="1"/>
  <c r="AD2066" i="1" s="1"/>
  <c r="AC356" i="1"/>
  <c r="AD356" i="1" s="1"/>
  <c r="AC1571" i="1"/>
  <c r="AD1571" i="1" s="1"/>
  <c r="AC1143" i="1"/>
  <c r="AD1143" i="1" s="1"/>
  <c r="AC879" i="1"/>
  <c r="AD879" i="1" s="1"/>
  <c r="AC585" i="1"/>
  <c r="AD585" i="1" s="1"/>
  <c r="AC2512" i="1"/>
  <c r="AD2512" i="1" s="1"/>
  <c r="AC2905" i="1"/>
  <c r="AD2905" i="1" s="1"/>
  <c r="AC2603" i="1"/>
  <c r="AD2603" i="1" s="1"/>
  <c r="AC2793" i="1"/>
  <c r="AD2793" i="1" s="1"/>
  <c r="AC997" i="1"/>
  <c r="AD997" i="1" s="1"/>
  <c r="AC2114" i="1"/>
  <c r="AD2114" i="1" s="1"/>
  <c r="AC2690" i="1"/>
  <c r="AD2690" i="1" s="1"/>
  <c r="AC2651" i="1"/>
  <c r="AD2651" i="1" s="1"/>
  <c r="AC1128" i="1"/>
  <c r="AD1128" i="1" s="1"/>
  <c r="AC1309" i="1"/>
  <c r="AD1309" i="1" s="1"/>
  <c r="AC827" i="1"/>
  <c r="AD827" i="1" s="1"/>
  <c r="AC1150" i="1"/>
  <c r="AD1150" i="1" s="1"/>
  <c r="AC1555" i="1"/>
  <c r="AD1555" i="1" s="1"/>
  <c r="AC669" i="1"/>
  <c r="AD669" i="1" s="1"/>
  <c r="AC1171" i="1"/>
  <c r="AD1171" i="1" s="1"/>
  <c r="AC1096" i="1"/>
  <c r="AD1096" i="1" s="1"/>
  <c r="AC130" i="1"/>
  <c r="AD130" i="1" s="1"/>
  <c r="AC144" i="1"/>
  <c r="AD144" i="1" s="1"/>
  <c r="AC1838" i="1"/>
  <c r="AD1838" i="1" s="1"/>
  <c r="AC2606" i="1"/>
  <c r="AD2606" i="1" s="1"/>
  <c r="AC2096" i="1"/>
  <c r="AD2096" i="1" s="1"/>
  <c r="AC1101" i="1"/>
  <c r="AD1101" i="1" s="1"/>
  <c r="AC292" i="1"/>
  <c r="AD292" i="1" s="1"/>
  <c r="AC1397" i="1"/>
  <c r="AD1397" i="1" s="1"/>
  <c r="AC1425" i="1"/>
  <c r="AD1425" i="1" s="1"/>
  <c r="AC1633" i="1"/>
  <c r="AD1633" i="1" s="1"/>
  <c r="AC335" i="1"/>
  <c r="AD335" i="1" s="1"/>
  <c r="AC1116" i="1"/>
  <c r="AD1116" i="1" s="1"/>
  <c r="AC1172" i="1"/>
  <c r="AD1172" i="1" s="1"/>
  <c r="AC1399" i="1"/>
  <c r="AD1399" i="1" s="1"/>
  <c r="AC1672" i="1"/>
  <c r="AD1672" i="1" s="1"/>
  <c r="AC1072" i="1"/>
  <c r="AD1072" i="1" s="1"/>
  <c r="AC620" i="1"/>
  <c r="AD620" i="1" s="1"/>
  <c r="AC821" i="1"/>
  <c r="AD821" i="1" s="1"/>
  <c r="AC934" i="1"/>
  <c r="AD934" i="1" s="1"/>
  <c r="AC2864" i="1"/>
  <c r="AD2864" i="1" s="1"/>
  <c r="AC1815" i="1"/>
  <c r="AD1815" i="1" s="1"/>
  <c r="AC1884" i="1"/>
  <c r="AD1884" i="1" s="1"/>
  <c r="AC2223" i="1"/>
  <c r="AD2223" i="1" s="1"/>
  <c r="AC308" i="1"/>
  <c r="AD308" i="1" s="1"/>
  <c r="AC1070" i="1"/>
  <c r="AD1070" i="1" s="1"/>
  <c r="AC1377" i="1"/>
  <c r="AD1377" i="1" s="1"/>
  <c r="AC1661" i="1"/>
  <c r="AD1661" i="1" s="1"/>
  <c r="AC1065" i="1"/>
  <c r="AD1065" i="1" s="1"/>
  <c r="AC1563" i="1"/>
  <c r="AD1563" i="1" s="1"/>
  <c r="AC67" i="1"/>
  <c r="AD67" i="1" s="1"/>
  <c r="AC3" i="1"/>
  <c r="AD3" i="1" s="1"/>
  <c r="AC406" i="1"/>
  <c r="AD406" i="1" s="1"/>
  <c r="AC800" i="1"/>
  <c r="AD800" i="1" s="1"/>
  <c r="AC2764" i="1"/>
  <c r="AD2764" i="1" s="1"/>
  <c r="AC2897" i="1"/>
  <c r="AD2897" i="1" s="1"/>
  <c r="AC2211" i="1"/>
  <c r="AD2211" i="1" s="1"/>
  <c r="AC2463" i="1"/>
  <c r="AD2463" i="1" s="1"/>
  <c r="AC2772" i="1"/>
  <c r="AD2772" i="1" s="1"/>
  <c r="AC2800" i="1"/>
  <c r="AD2800" i="1" s="1"/>
  <c r="AC2720" i="1"/>
  <c r="AD2720" i="1" s="1"/>
  <c r="AC2050" i="1"/>
  <c r="AD2050" i="1" s="1"/>
  <c r="AC2386" i="1"/>
  <c r="AD2386" i="1" s="1"/>
  <c r="AC2553" i="1"/>
  <c r="AD2553" i="1" s="1"/>
  <c r="AC1232" i="1"/>
  <c r="AD1232" i="1" s="1"/>
  <c r="AC1997" i="1"/>
  <c r="AD1997" i="1" s="1"/>
  <c r="AC2079" i="1"/>
  <c r="AD2079" i="1" s="1"/>
  <c r="AC1504" i="1"/>
  <c r="AD1504" i="1" s="1"/>
  <c r="AC1118" i="1"/>
  <c r="AD1118" i="1" s="1"/>
  <c r="AC1511" i="1"/>
  <c r="AD1511" i="1" s="1"/>
  <c r="AC281" i="1"/>
  <c r="AD281" i="1" s="1"/>
  <c r="AC1060" i="1"/>
  <c r="AD1060" i="1" s="1"/>
  <c r="AC1148" i="1"/>
  <c r="AD1148" i="1" s="1"/>
  <c r="AC1155" i="1"/>
  <c r="AD1155" i="1" s="1"/>
  <c r="AC1056" i="1"/>
  <c r="AD1056" i="1" s="1"/>
  <c r="AC391" i="1"/>
  <c r="AD391" i="1" s="1"/>
  <c r="AC398" i="1"/>
  <c r="AD398" i="1" s="1"/>
  <c r="AC1783" i="1"/>
  <c r="AD1783" i="1" s="1"/>
  <c r="AC2927" i="1"/>
  <c r="AD2927" i="1" s="1"/>
  <c r="AC870" i="1"/>
  <c r="AD870" i="1" s="1"/>
  <c r="AC2511" i="1"/>
  <c r="AD2511" i="1" s="1"/>
  <c r="AC1946" i="1"/>
  <c r="AD1946" i="1" s="1"/>
  <c r="AC1864" i="1"/>
  <c r="AD1864" i="1" s="1"/>
  <c r="AC1033" i="1"/>
  <c r="AD1033" i="1" s="1"/>
  <c r="AC1225" i="1"/>
  <c r="AD1225" i="1" s="1"/>
  <c r="AC1630" i="1"/>
  <c r="AD1630" i="1" s="1"/>
  <c r="AC2153" i="1"/>
  <c r="AD2153" i="1" s="1"/>
  <c r="AC1496" i="1"/>
  <c r="AD1496" i="1" s="1"/>
  <c r="AC1526" i="1"/>
  <c r="AD1526" i="1" s="1"/>
  <c r="AC1102" i="1"/>
  <c r="AD1102" i="1" s="1"/>
  <c r="AC1037" i="1"/>
  <c r="AD1037" i="1" s="1"/>
  <c r="AC1141" i="1"/>
  <c r="AD1141" i="1" s="1"/>
  <c r="AC1440" i="1"/>
  <c r="AD1440" i="1" s="1"/>
  <c r="AC1131" i="1"/>
  <c r="AD1131" i="1" s="1"/>
  <c r="AC1542" i="1"/>
  <c r="AD1542" i="1" s="1"/>
  <c r="AC1048" i="1"/>
  <c r="AD1048" i="1" s="1"/>
  <c r="AC1394" i="1"/>
  <c r="AD1394" i="1" s="1"/>
  <c r="AC383" i="1"/>
  <c r="AD383" i="1" s="1"/>
  <c r="AC2608" i="1"/>
  <c r="AD2608" i="1" s="1"/>
  <c r="AC2604" i="1"/>
  <c r="AD2604" i="1" s="1"/>
  <c r="AC838" i="1"/>
  <c r="AD838" i="1" s="1"/>
  <c r="AC234" i="1"/>
  <c r="AD234" i="1" s="1"/>
  <c r="AC1028" i="1"/>
  <c r="AD1028" i="1" s="1"/>
  <c r="AC1027" i="1"/>
  <c r="AD1027" i="1" s="1"/>
  <c r="AC1059" i="1"/>
  <c r="AD1059" i="1" s="1"/>
  <c r="AC1419" i="1"/>
  <c r="AD1419" i="1" s="1"/>
  <c r="AC1139" i="1"/>
  <c r="AD1139" i="1" s="1"/>
  <c r="AC2411" i="1"/>
  <c r="AD2411" i="1" s="1"/>
  <c r="AC1977" i="1"/>
  <c r="AD1977" i="1" s="1"/>
  <c r="AC2136" i="1"/>
  <c r="AD2136" i="1" s="1"/>
  <c r="AC979" i="1"/>
  <c r="AD979" i="1" s="1"/>
  <c r="AC1324" i="1"/>
  <c r="AD1324" i="1" s="1"/>
  <c r="AC1444" i="1"/>
  <c r="AD1444" i="1" s="1"/>
  <c r="AC2296" i="1"/>
  <c r="AD2296" i="1" s="1"/>
  <c r="AC714" i="1"/>
  <c r="AD714" i="1" s="1"/>
  <c r="AC202" i="1"/>
  <c r="AD202" i="1" s="1"/>
  <c r="AC1043" i="1"/>
  <c r="AD1043" i="1" s="1"/>
  <c r="AC1190" i="1"/>
  <c r="AD1190" i="1" s="1"/>
  <c r="AC1001" i="1"/>
  <c r="AD1001" i="1" s="1"/>
  <c r="AC1415" i="1"/>
  <c r="AD1415" i="1" s="1"/>
  <c r="AC927" i="1"/>
  <c r="AD927" i="1" s="1"/>
  <c r="AC776" i="1"/>
  <c r="AD776" i="1" s="1"/>
  <c r="AC2384" i="1"/>
  <c r="AD2384" i="1" s="1"/>
  <c r="AC2462" i="1"/>
  <c r="AD2462" i="1" s="1"/>
  <c r="AC1734" i="1"/>
  <c r="AD1734" i="1" s="1"/>
  <c r="AC2799" i="1"/>
  <c r="AD2799" i="1" s="1"/>
  <c r="AC1948" i="1"/>
  <c r="AD1948" i="1" s="1"/>
  <c r="AC2389" i="1"/>
  <c r="AD2389" i="1" s="1"/>
  <c r="AC1503" i="1"/>
  <c r="AD1503" i="1" s="1"/>
  <c r="AC580" i="1"/>
  <c r="AD580" i="1" s="1"/>
  <c r="AC170" i="1"/>
  <c r="AD170" i="1" s="1"/>
  <c r="AC990" i="1"/>
  <c r="AD990" i="1" s="1"/>
  <c r="AC1363" i="1"/>
  <c r="AD1363" i="1" s="1"/>
  <c r="AC1255" i="1"/>
  <c r="AD1255" i="1" s="1"/>
  <c r="AC270" i="1"/>
  <c r="AD270" i="1" s="1"/>
  <c r="AC2663" i="1"/>
  <c r="AD2663" i="1" s="1"/>
  <c r="AC2795" i="1"/>
  <c r="AD2795" i="1" s="1"/>
  <c r="AC2544" i="1"/>
  <c r="AD2544" i="1" s="1"/>
  <c r="AC2128" i="1"/>
  <c r="AD2128" i="1" s="1"/>
  <c r="AC1532" i="1"/>
  <c r="AD1532" i="1" s="1"/>
  <c r="AC2254" i="1"/>
  <c r="AD2254" i="1" s="1"/>
  <c r="AC2236" i="1"/>
  <c r="AD2236" i="1" s="1"/>
  <c r="AC1943" i="1"/>
  <c r="AD1943" i="1" s="1"/>
  <c r="AC452" i="1"/>
  <c r="AD452" i="1" s="1"/>
  <c r="AC923" i="1"/>
  <c r="AD923" i="1" s="1"/>
  <c r="AC930" i="1"/>
  <c r="AD930" i="1" s="1"/>
  <c r="AC855" i="1"/>
  <c r="AD855" i="1" s="1"/>
  <c r="AC1002" i="1"/>
  <c r="AD1002" i="1" s="1"/>
  <c r="AC987" i="1"/>
  <c r="AD987" i="1" s="1"/>
  <c r="AC1334" i="1"/>
  <c r="AD1334" i="1" s="1"/>
  <c r="AC1537" i="1"/>
  <c r="AD1537" i="1" s="1"/>
  <c r="AC1242" i="1"/>
  <c r="AD1242" i="1" s="1"/>
  <c r="AC1063" i="1"/>
  <c r="AD1063" i="1" s="1"/>
  <c r="AC403" i="1"/>
  <c r="AD403" i="1" s="1"/>
  <c r="AC449" i="1"/>
  <c r="AD449" i="1" s="1"/>
  <c r="AC2670" i="1"/>
  <c r="AD2670" i="1" s="1"/>
  <c r="AC2586" i="1"/>
  <c r="AD2586" i="1" s="1"/>
  <c r="AC1844" i="1"/>
  <c r="AD1844" i="1" s="1"/>
  <c r="AC2137" i="1"/>
  <c r="AD2137" i="1" s="1"/>
  <c r="AC1793" i="1"/>
  <c r="AD1793" i="1" s="1"/>
  <c r="AC2093" i="1"/>
  <c r="AD2093" i="1" s="1"/>
  <c r="AC1301" i="1"/>
  <c r="AD1301" i="1" s="1"/>
  <c r="AC2598" i="1"/>
  <c r="AD2598" i="1" s="1"/>
  <c r="AC106" i="1"/>
  <c r="AD106" i="1" s="1"/>
  <c r="AC1421" i="1"/>
  <c r="AD1421" i="1" s="1"/>
  <c r="AC260" i="1"/>
  <c r="AD260" i="1" s="1"/>
  <c r="AC833" i="1"/>
  <c r="AD833" i="1" s="1"/>
  <c r="AC988" i="1"/>
  <c r="AD988" i="1" s="1"/>
  <c r="AC1339" i="1"/>
  <c r="AD1339" i="1" s="1"/>
  <c r="AC964" i="1"/>
  <c r="AD964" i="1" s="1"/>
  <c r="AC949" i="1"/>
  <c r="AD949" i="1" s="1"/>
  <c r="AC1178" i="1"/>
  <c r="AD1178" i="1" s="1"/>
  <c r="AC830" i="1"/>
  <c r="AD830" i="1" s="1"/>
  <c r="AC646" i="1"/>
  <c r="AD646" i="1" s="1"/>
  <c r="AC2064" i="1"/>
  <c r="AD2064" i="1" s="1"/>
  <c r="AC2687" i="1"/>
  <c r="AD2687" i="1" s="1"/>
  <c r="AC2379" i="1"/>
  <c r="AD2379" i="1" s="1"/>
  <c r="AC2507" i="1"/>
  <c r="AD2507" i="1" s="1"/>
  <c r="AC912" i="1"/>
  <c r="AD912" i="1" s="1"/>
  <c r="AC1963" i="1"/>
  <c r="AD1963" i="1" s="1"/>
  <c r="AC2110" i="1"/>
  <c r="AD2110" i="1" s="1"/>
  <c r="AC1294" i="1"/>
  <c r="AD1294" i="1" s="1"/>
  <c r="AC2402" i="1"/>
  <c r="AD2402" i="1" s="1"/>
  <c r="AC74" i="1"/>
  <c r="AD74" i="1" s="1"/>
  <c r="AC1381" i="1"/>
  <c r="AD1381" i="1" s="1"/>
  <c r="AC973" i="1"/>
  <c r="AD973" i="1" s="1"/>
  <c r="AC936" i="1"/>
  <c r="AD936" i="1" s="1"/>
  <c r="AC957" i="1"/>
  <c r="AD957" i="1" s="1"/>
  <c r="AC703" i="1"/>
  <c r="AD703" i="1" s="1"/>
  <c r="AC771" i="1"/>
  <c r="AD771" i="1" s="1"/>
  <c r="AC379" i="1"/>
  <c r="AD379" i="1" s="1"/>
  <c r="AC907" i="1"/>
  <c r="AD907" i="1" s="1"/>
  <c r="AC2830" i="1"/>
  <c r="AD2830" i="1" s="1"/>
  <c r="AC2541" i="1"/>
  <c r="AD2541" i="1" s="1"/>
  <c r="AC2760" i="1"/>
  <c r="AD2760" i="1" s="1"/>
  <c r="AC2348" i="1"/>
  <c r="AD2348" i="1" s="1"/>
  <c r="AC1774" i="1"/>
  <c r="AD1774" i="1" s="1"/>
  <c r="AC2101" i="1"/>
  <c r="AD2101" i="1" s="1"/>
  <c r="AC42" i="1"/>
  <c r="AD42" i="1" s="1"/>
  <c r="AC1750" i="1"/>
  <c r="AD1750" i="1" s="1"/>
  <c r="AC1654" i="1"/>
  <c r="AD1654" i="1" s="1"/>
  <c r="AC841" i="1"/>
  <c r="AD841" i="1" s="1"/>
  <c r="AC797" i="1"/>
  <c r="AD797" i="1" s="1"/>
  <c r="AC1346" i="1"/>
  <c r="AD1346" i="1" s="1"/>
  <c r="AC558" i="1"/>
  <c r="AD558" i="1" s="1"/>
  <c r="AC2797" i="1"/>
  <c r="AD2797" i="1" s="1"/>
  <c r="AC2017" i="1"/>
  <c r="AD2017" i="1" s="1"/>
  <c r="AC2123" i="1"/>
  <c r="AD2123" i="1" s="1"/>
  <c r="AC902" i="1"/>
  <c r="AD902" i="1" s="1"/>
  <c r="AC1617" i="1"/>
  <c r="AD1617" i="1" s="1"/>
  <c r="AC733" i="1"/>
  <c r="AD733" i="1" s="1"/>
  <c r="AC951" i="1"/>
  <c r="AD951" i="1" s="1"/>
  <c r="AC1157" i="1"/>
  <c r="AD1157" i="1" s="1"/>
  <c r="AC891" i="1"/>
  <c r="AD891" i="1" s="1"/>
  <c r="AC1471" i="1"/>
  <c r="AD1471" i="1" s="1"/>
  <c r="AC729" i="1"/>
  <c r="AD729" i="1" s="1"/>
  <c r="AC751" i="1"/>
  <c r="AD751" i="1" s="1"/>
  <c r="AC40" i="1"/>
  <c r="AD40" i="1" s="1"/>
  <c r="AC70" i="1"/>
  <c r="AD70" i="1" s="1"/>
  <c r="AC243" i="1"/>
  <c r="AD243" i="1" s="1"/>
  <c r="AC83" i="1"/>
  <c r="AD83" i="1" s="1"/>
  <c r="AC91" i="1"/>
  <c r="AD91" i="1" s="1"/>
  <c r="AC225" i="1"/>
  <c r="AD225" i="1" s="1"/>
  <c r="AC341" i="1"/>
  <c r="AD341" i="1" s="1"/>
  <c r="AC339" i="1"/>
  <c r="AD339" i="1" s="1"/>
  <c r="AC730" i="1"/>
  <c r="AD730" i="1" s="1"/>
  <c r="AC239" i="1"/>
  <c r="AD239" i="1" s="1"/>
  <c r="AC496" i="1"/>
  <c r="AD496" i="1" s="1"/>
  <c r="AC480" i="1"/>
  <c r="AD480" i="1" s="1"/>
  <c r="AC977" i="1"/>
  <c r="AD977" i="1" s="1"/>
  <c r="AC487" i="1"/>
  <c r="AD487" i="1" s="1"/>
  <c r="AC888" i="1"/>
  <c r="AD888" i="1" s="1"/>
  <c r="AC190" i="1"/>
  <c r="AD190" i="1" s="1"/>
  <c r="AC61" i="1"/>
  <c r="AD61" i="1" s="1"/>
  <c r="AC962" i="1"/>
  <c r="AD962" i="1" s="1"/>
  <c r="AC364" i="1"/>
  <c r="AD364" i="1" s="1"/>
  <c r="AC275" i="1"/>
  <c r="AD275" i="1" s="1"/>
  <c r="AC1015" i="1"/>
  <c r="AD1015" i="1" s="1"/>
  <c r="AC98" i="1"/>
  <c r="AD98" i="1" s="1"/>
  <c r="AC320" i="1"/>
  <c r="AD320" i="1" s="1"/>
  <c r="AC778" i="1"/>
  <c r="AD778" i="1" s="1"/>
  <c r="AC456" i="1"/>
  <c r="AD456" i="1" s="1"/>
  <c r="AC761" i="1"/>
  <c r="AD761" i="1" s="1"/>
  <c r="AC361" i="1"/>
  <c r="AD361" i="1" s="1"/>
  <c r="AC48" i="1"/>
  <c r="AD48" i="1" s="1"/>
  <c r="AC859" i="1"/>
  <c r="AD859" i="1" s="1"/>
  <c r="AC925" i="1"/>
  <c r="AD925" i="1" s="1"/>
  <c r="AC473" i="1"/>
  <c r="AD473" i="1" s="1"/>
  <c r="AC220" i="1"/>
  <c r="AD220" i="1" s="1"/>
  <c r="AC207" i="1"/>
  <c r="AD207" i="1" s="1"/>
  <c r="AC522" i="1"/>
  <c r="AD522" i="1" s="1"/>
  <c r="AC1181" i="1"/>
  <c r="AD1181" i="1" s="1"/>
  <c r="AC667" i="1"/>
  <c r="AD667" i="1" s="1"/>
  <c r="AC84" i="1"/>
  <c r="AD84" i="1" s="1"/>
  <c r="AC372" i="1"/>
  <c r="AD372" i="1" s="1"/>
  <c r="AC519" i="1"/>
  <c r="AD519" i="1" s="1"/>
  <c r="AC264" i="1"/>
  <c r="AD264" i="1" s="1"/>
  <c r="AC294" i="1"/>
  <c r="AD294" i="1" s="1"/>
  <c r="AC875" i="1"/>
  <c r="AD875" i="1" s="1"/>
  <c r="AC788" i="1"/>
  <c r="AD788" i="1" s="1"/>
  <c r="AC229" i="1"/>
  <c r="AD229" i="1" s="1"/>
  <c r="AC430" i="1"/>
  <c r="AD430" i="1" s="1"/>
  <c r="AC242" i="1"/>
  <c r="AD242" i="1" s="1"/>
  <c r="AC287" i="1"/>
  <c r="AD287" i="1" s="1"/>
  <c r="AC754" i="1"/>
  <c r="AD754" i="1" s="1"/>
  <c r="AC1194" i="1"/>
  <c r="AD1194" i="1" s="1"/>
  <c r="AC1206" i="1"/>
  <c r="AD1206" i="1" s="1"/>
  <c r="AC304" i="1"/>
  <c r="AD304" i="1" s="1"/>
  <c r="AC127" i="1"/>
  <c r="AD127" i="1" s="1"/>
  <c r="AC279" i="1"/>
  <c r="AD279" i="1" s="1"/>
  <c r="AC312" i="1"/>
  <c r="AD312" i="1" s="1"/>
  <c r="AC232" i="1"/>
  <c r="AD232" i="1" s="1"/>
  <c r="AC186" i="1"/>
  <c r="AD186" i="1" s="1"/>
  <c r="AC680" i="1"/>
  <c r="AD680" i="1" s="1"/>
  <c r="AC432" i="1"/>
  <c r="AD432" i="1" s="1"/>
  <c r="AC559" i="1"/>
  <c r="AD559" i="1" s="1"/>
  <c r="AC257" i="1"/>
  <c r="AD257" i="1" s="1"/>
  <c r="AC2214" i="1"/>
  <c r="AD2214" i="1" s="1"/>
  <c r="AC29" i="1"/>
  <c r="AD29" i="1" s="1"/>
  <c r="AC302" i="1"/>
  <c r="AD302" i="1" s="1"/>
  <c r="AC63" i="1"/>
  <c r="AD63" i="1" s="1"/>
  <c r="AC197" i="1"/>
  <c r="AD197" i="1" s="1"/>
  <c r="AC807" i="1"/>
  <c r="AD807" i="1" s="1"/>
  <c r="AC589" i="1"/>
  <c r="AD589" i="1" s="1"/>
  <c r="AC1434" i="1"/>
  <c r="AD1434" i="1" s="1"/>
  <c r="AC716" i="1"/>
  <c r="AD716" i="1" s="1"/>
  <c r="AC249" i="1"/>
  <c r="AD249" i="1" s="1"/>
  <c r="AC236" i="1"/>
  <c r="AD236" i="1" s="1"/>
  <c r="AC200" i="1"/>
  <c r="AD200" i="1" s="1"/>
  <c r="AC309" i="1"/>
  <c r="AD309" i="1" s="1"/>
  <c r="AC632" i="1"/>
  <c r="AD632" i="1" s="1"/>
  <c r="AC637" i="1"/>
  <c r="AD637" i="1" s="1"/>
  <c r="AC172" i="1"/>
  <c r="AD172" i="1" s="1"/>
  <c r="AC348" i="1"/>
  <c r="AD348" i="1" s="1"/>
  <c r="AC443" i="1"/>
  <c r="AD443" i="1" s="1"/>
  <c r="AC441" i="1"/>
  <c r="AD441" i="1" s="1"/>
  <c r="AC211" i="1"/>
  <c r="AD211" i="1" s="1"/>
  <c r="AC475" i="1"/>
  <c r="AD475" i="1" s="1"/>
  <c r="AC118" i="1"/>
  <c r="AD118" i="1" s="1"/>
  <c r="AC283" i="1"/>
  <c r="AD283" i="1" s="1"/>
  <c r="AC213" i="1"/>
  <c r="AD213" i="1" s="1"/>
  <c r="AC416" i="1"/>
  <c r="AD416" i="1" s="1"/>
  <c r="AC826" i="1"/>
  <c r="AD826" i="1" s="1"/>
  <c r="AC935" i="1"/>
  <c r="AD935" i="1" s="1"/>
  <c r="AC575" i="1"/>
  <c r="AD575" i="1" s="1"/>
  <c r="AC829" i="1"/>
  <c r="AD829" i="1" s="1"/>
  <c r="AC1347" i="1"/>
  <c r="AD1347" i="1" s="1"/>
  <c r="AC796" i="1"/>
  <c r="AD796" i="1" s="1"/>
  <c r="AC525" i="1"/>
  <c r="AD525" i="1" s="1"/>
  <c r="AC204" i="1"/>
  <c r="AD204" i="1" s="1"/>
  <c r="AC269" i="1"/>
  <c r="AD269" i="1" s="1"/>
  <c r="AC77" i="1"/>
  <c r="AD77" i="1" s="1"/>
  <c r="AC1435" i="1"/>
  <c r="AD1435" i="1" s="1"/>
  <c r="AC399" i="1"/>
  <c r="AD399" i="1" s="1"/>
  <c r="AC900" i="1"/>
  <c r="AD900" i="1" s="1"/>
  <c r="AC7" i="1"/>
  <c r="AD7" i="1" s="1"/>
  <c r="AC56" i="1"/>
  <c r="AD56" i="1" s="1"/>
  <c r="AC378" i="1"/>
  <c r="AD378" i="1" s="1"/>
  <c r="AC351" i="1"/>
  <c r="AD351" i="1" s="1"/>
  <c r="AC2191" i="1"/>
  <c r="AD2191" i="1" s="1"/>
  <c r="AC682" i="1"/>
  <c r="AD682" i="1" s="1"/>
  <c r="AC654" i="1"/>
  <c r="AD654" i="1" s="1"/>
  <c r="AC904" i="1"/>
  <c r="AD904" i="1" s="1"/>
  <c r="AC626" i="1"/>
  <c r="AD626" i="1" s="1"/>
  <c r="AC373" i="1"/>
  <c r="AD373" i="1" s="1"/>
  <c r="AC1224" i="1"/>
  <c r="AD1224" i="1" s="1"/>
  <c r="AC560" i="1"/>
  <c r="AD560" i="1" s="1"/>
  <c r="AC1295" i="1"/>
  <c r="AD1295" i="1" s="1"/>
  <c r="AC2251" i="1"/>
  <c r="AD2251" i="1" s="1"/>
  <c r="AC1536" i="1"/>
  <c r="AD1536" i="1" s="1"/>
  <c r="AC94" i="1"/>
  <c r="AD94" i="1" s="1"/>
  <c r="AC1476" i="1"/>
  <c r="AD1476" i="1" s="1"/>
  <c r="AC1210" i="1"/>
  <c r="AD1210" i="1" s="1"/>
  <c r="AC1414" i="1"/>
  <c r="AD1414" i="1" s="1"/>
  <c r="AC415" i="1"/>
  <c r="AD415" i="1" s="1"/>
  <c r="AD1559" i="1" l="1"/>
  <c r="S2110" i="1"/>
  <c r="T2505" i="1"/>
  <c r="T2083" i="1"/>
  <c r="T1726" i="1"/>
  <c r="T1521" i="1"/>
  <c r="Q2505" i="1"/>
  <c r="A2505" i="1" s="1"/>
  <c r="Q2420" i="1"/>
  <c r="A2420" i="1" s="1"/>
  <c r="V2420" i="1" s="1"/>
  <c r="Q2083" i="1"/>
  <c r="A2083" i="1" s="1"/>
  <c r="Q1521" i="1"/>
  <c r="R1521" i="1" s="1"/>
  <c r="E1521" i="1" s="1"/>
  <c r="S2505" i="1"/>
  <c r="U2505" i="1" s="1"/>
  <c r="S2083" i="1"/>
  <c r="U2083" i="1" s="1"/>
  <c r="S1726" i="1"/>
  <c r="U1726" i="1" s="1"/>
  <c r="S1521" i="1"/>
  <c r="U1521" i="1" s="1"/>
  <c r="S2600" i="1"/>
  <c r="U2600" i="1" s="1"/>
  <c r="S2162" i="1"/>
  <c r="U2162" i="1" s="1"/>
  <c r="S2161" i="1"/>
  <c r="U2161" i="1" s="1"/>
  <c r="S550" i="1"/>
  <c r="U550" i="1" s="1"/>
  <c r="Q2600" i="1"/>
  <c r="R2600" i="1" s="1"/>
  <c r="Q2162" i="1"/>
  <c r="R2162" i="1" s="1"/>
  <c r="Q2161" i="1"/>
  <c r="R2161" i="1" s="1"/>
  <c r="Q550" i="1"/>
  <c r="R550" i="1" s="1"/>
  <c r="W1521" i="1" l="1"/>
  <c r="AK2083" i="1"/>
  <c r="V2083" i="1"/>
  <c r="AK2505" i="1"/>
  <c r="V2505" i="1"/>
  <c r="Z2083" i="1"/>
  <c r="AB2083" i="1" s="1"/>
  <c r="AC2083" i="1" s="1"/>
  <c r="AO2083" i="1"/>
  <c r="Z2420" i="1"/>
  <c r="AO2420" i="1"/>
  <c r="Z2505" i="1"/>
  <c r="AO2505" i="1"/>
  <c r="AA1521" i="1"/>
  <c r="AB2420" i="1"/>
  <c r="AC2420" i="1" s="1"/>
  <c r="R2420" i="1"/>
  <c r="E2420" i="1" s="1"/>
  <c r="R2505" i="1"/>
  <c r="E2505" i="1" s="1"/>
  <c r="R2083" i="1"/>
  <c r="E2083" i="1" s="1"/>
  <c r="A1521" i="1"/>
  <c r="V1521" i="1" s="1"/>
  <c r="AR2505" i="1" a="1"/>
  <c r="AR2083" i="1" a="1"/>
  <c r="BB2505" i="1" a="1"/>
  <c r="BB2083" i="1" a="1"/>
  <c r="BB2420" i="1" a="1"/>
  <c r="AS2083" i="1" s="1"/>
  <c r="AX2083" i="1" s="1"/>
  <c r="BD2083" i="1" s="1"/>
  <c r="AS2505" i="1" s="1"/>
  <c r="AX2505" i="1" s="1"/>
  <c r="BD2505" i="1" s="1"/>
  <c r="Q1726" i="1"/>
  <c r="R1726" i="1" s="1"/>
  <c r="AB2505" i="1" l="1"/>
  <c r="AC2505" i="1" s="1"/>
  <c r="AD2505" i="1" s="1"/>
  <c r="W2083" i="1"/>
  <c r="X2083" i="1" s="1"/>
  <c r="W2420" i="1"/>
  <c r="X2420" i="1" s="1"/>
  <c r="X1521" i="1"/>
  <c r="W2505" i="1"/>
  <c r="X2505" i="1" s="1"/>
  <c r="AM2505" i="1"/>
  <c r="AM2083" i="1"/>
  <c r="AD2083" i="1"/>
  <c r="AA2420" i="1"/>
  <c r="AD2420" i="1"/>
  <c r="AM1521" i="1"/>
  <c r="AK1521" i="1"/>
  <c r="AM2420" i="1"/>
  <c r="AY2083" i="1" s="1"/>
  <c r="AY2505" i="1" s="1"/>
  <c r="Z1521" i="1"/>
  <c r="AO1521" i="1"/>
  <c r="AA2083" i="1"/>
  <c r="AA2505" i="1"/>
  <c r="Y2420" i="1" l="1"/>
  <c r="AL2083" i="1"/>
  <c r="AN2083" i="1" s="1"/>
  <c r="Y2083" i="1"/>
  <c r="AL1521" i="1"/>
  <c r="AN1521" i="1" s="1"/>
  <c r="AN2950" i="1" s="1" a="1"/>
  <c r="Y1521" i="1"/>
  <c r="AL2505" i="1"/>
  <c r="AN2505" i="1" s="1"/>
  <c r="Y2505" i="1"/>
  <c r="AB1521" i="1"/>
  <c r="BB1521" i="1" a="1"/>
  <c r="AS1521" i="1" s="1"/>
  <c r="AX1521" i="1" s="1"/>
  <c r="BD1521" i="1" s="1"/>
  <c r="AR1521" i="1" a="1"/>
  <c r="BF2505" i="1" l="1"/>
  <c r="BF2083" i="1"/>
  <c r="BF2930" i="1"/>
  <c r="BF2609" i="1"/>
  <c r="BF2833" i="1"/>
  <c r="BF2849" i="1"/>
  <c r="BF673" i="1"/>
  <c r="BF1136" i="1"/>
  <c r="BF770" i="1"/>
  <c r="BF1010" i="1"/>
  <c r="BF1704" i="1"/>
  <c r="BF1912" i="1"/>
  <c r="BF2233" i="1"/>
  <c r="BF2635" i="1"/>
  <c r="BF2907" i="1"/>
  <c r="BF2880" i="1"/>
  <c r="BF2908" i="1"/>
  <c r="BF2187" i="1"/>
  <c r="BF2251" i="1"/>
  <c r="BF2784" i="1"/>
  <c r="BF1402" i="1"/>
  <c r="BF2300" i="1"/>
  <c r="BF2332" i="1"/>
  <c r="BF2380" i="1"/>
  <c r="BF1597" i="1"/>
  <c r="BF2142" i="1"/>
  <c r="BF2206" i="1"/>
  <c r="BF2914" i="1"/>
  <c r="BF755" i="1"/>
  <c r="BF1011" i="1"/>
  <c r="BF2261" i="1"/>
  <c r="BF1797" i="1"/>
  <c r="BF1879" i="1"/>
  <c r="BF2344" i="1"/>
  <c r="BF503" i="1"/>
  <c r="BF617" i="1"/>
  <c r="BF729" i="1"/>
  <c r="BF873" i="1"/>
  <c r="BF985" i="1"/>
  <c r="BF1097" i="1"/>
  <c r="BF1113" i="1"/>
  <c r="BF1465" i="1"/>
  <c r="BF1562" i="1"/>
  <c r="BF2315" i="1"/>
  <c r="BF986" i="1"/>
  <c r="BF587" i="1"/>
  <c r="BF987" i="1"/>
  <c r="BF1820" i="1"/>
  <c r="BF1741" i="1"/>
  <c r="BF1934" i="1"/>
  <c r="BF1950" i="1"/>
  <c r="BF942" i="1"/>
  <c r="BF1054" i="1"/>
  <c r="BF1808" i="1"/>
  <c r="BF1840" i="1"/>
  <c r="BF977" i="1"/>
  <c r="BF1089" i="1"/>
  <c r="BF1105" i="1"/>
  <c r="BF1121" i="1"/>
  <c r="BF1137" i="1"/>
  <c r="BF1153" i="1"/>
  <c r="BF1169" i="1"/>
  <c r="BF1185" i="1"/>
  <c r="BF1201" i="1"/>
  <c r="BF1217" i="1"/>
  <c r="BF1233" i="1"/>
  <c r="BF1249" i="1"/>
  <c r="BF1265" i="1"/>
  <c r="BF1281" i="1"/>
  <c r="BF1297" i="1"/>
  <c r="BF1313" i="1"/>
  <c r="BF1329" i="1"/>
  <c r="BF1345" i="1"/>
  <c r="BF1393" i="1"/>
  <c r="BF1409" i="1"/>
  <c r="BF1425" i="1"/>
  <c r="BF1441" i="1"/>
  <c r="BF1457" i="1"/>
  <c r="BF1473" i="1"/>
  <c r="BF1489" i="1"/>
  <c r="BF1554" i="1"/>
  <c r="BF1570" i="1"/>
  <c r="BF1634" i="1"/>
  <c r="BF1650" i="1"/>
  <c r="BF1682" i="1"/>
  <c r="BF1714" i="1"/>
  <c r="BF1730" i="1"/>
  <c r="BF1970" i="1"/>
  <c r="BF2066" i="1"/>
  <c r="BF2099" i="1"/>
  <c r="BF2163" i="1"/>
  <c r="BF2227" i="1"/>
  <c r="BF2291" i="1"/>
  <c r="BF2890" i="1"/>
  <c r="BF2406" i="1"/>
  <c r="BF2423" i="1"/>
  <c r="BF2439" i="1"/>
  <c r="BF2471" i="1"/>
  <c r="BF2520" i="1"/>
  <c r="BF2536" i="1"/>
  <c r="BF2411" i="1"/>
  <c r="BF2444" i="1"/>
  <c r="BF2492" i="1"/>
  <c r="BF2509" i="1"/>
  <c r="BF2525" i="1"/>
  <c r="BF2589" i="1"/>
  <c r="BF2621" i="1"/>
  <c r="BF2669" i="1"/>
  <c r="BF2685" i="1"/>
  <c r="BF2701" i="1"/>
  <c r="BF2781" i="1"/>
  <c r="BF2797" i="1"/>
  <c r="BF2813" i="1"/>
  <c r="BF2829" i="1"/>
  <c r="BF2845" i="1"/>
  <c r="BF2861" i="1"/>
  <c r="BF2877" i="1"/>
  <c r="BF2893" i="1"/>
  <c r="BF2909" i="1"/>
  <c r="BF2925" i="1"/>
  <c r="BF2403" i="1"/>
  <c r="BF2419" i="1"/>
  <c r="BF2517" i="1"/>
  <c r="BF2597" i="1"/>
  <c r="BF2629" i="1"/>
  <c r="BF2645" i="1"/>
  <c r="BF2661" i="1"/>
  <c r="BF2773" i="1"/>
  <c r="BF2789" i="1"/>
  <c r="BF2805" i="1"/>
  <c r="BF2821" i="1"/>
  <c r="BF2837" i="1"/>
  <c r="BF2853" i="1"/>
  <c r="BF2869" i="1"/>
  <c r="BF2885" i="1"/>
  <c r="BF2901" i="1"/>
  <c r="BF2771" i="1"/>
  <c r="BF1298" i="1"/>
  <c r="BF2902" i="1"/>
  <c r="BF2863" i="1"/>
  <c r="BF2864" i="1"/>
  <c r="BF2840" i="1"/>
  <c r="BF1398" i="1"/>
  <c r="BF666" i="1"/>
  <c r="BF1003" i="1"/>
  <c r="BF749" i="1"/>
  <c r="BF781" i="1"/>
  <c r="BF1103" i="1"/>
  <c r="BF172" i="1"/>
  <c r="BF284" i="1"/>
  <c r="BF460" i="1"/>
  <c r="BF492" i="1"/>
  <c r="BF508" i="1"/>
  <c r="BF540" i="1"/>
  <c r="BF556" i="1"/>
  <c r="BF572" i="1"/>
  <c r="BF908" i="1"/>
  <c r="BF924" i="1"/>
  <c r="BF972" i="1"/>
  <c r="BF2933" i="1"/>
  <c r="BF2448" i="1"/>
  <c r="BF1205" i="1"/>
  <c r="BF294" i="1"/>
  <c r="BF257" i="1"/>
  <c r="BF1216" i="1"/>
  <c r="BF1360" i="1"/>
  <c r="BF1617" i="1"/>
  <c r="BF1793" i="1"/>
  <c r="BF2098" i="1"/>
  <c r="BF2499" i="1"/>
  <c r="BF2900" i="1"/>
  <c r="BF328" i="1"/>
  <c r="BF568" i="1"/>
  <c r="BF808" i="1"/>
  <c r="BF1239" i="1"/>
  <c r="BF1369" i="1"/>
  <c r="BF1592" i="1"/>
  <c r="BF2185" i="1"/>
  <c r="BF2603" i="1"/>
  <c r="BF2795" i="1"/>
  <c r="BF2891" i="1"/>
  <c r="BF2706" i="1"/>
  <c r="BF2611" i="1"/>
  <c r="BF2835" i="1"/>
  <c r="BF1027" i="1"/>
  <c r="BF645" i="1"/>
  <c r="BF1478" i="1"/>
  <c r="BF2586" i="1"/>
  <c r="BF2874" i="1"/>
  <c r="BF615" i="1"/>
  <c r="BF2123" i="1"/>
  <c r="BF2302" i="1"/>
  <c r="BF1005" i="1"/>
  <c r="BF2143" i="1"/>
  <c r="BF238" i="1"/>
  <c r="BF1128" i="1"/>
  <c r="BF1897" i="1"/>
  <c r="BF2459" i="1"/>
  <c r="BF2491" i="1"/>
  <c r="BF2508" i="1"/>
  <c r="BF2540" i="1"/>
  <c r="BF41" i="1"/>
  <c r="BF569" i="1"/>
  <c r="BF633" i="1"/>
  <c r="BF697" i="1"/>
  <c r="BF809" i="1"/>
  <c r="BF825" i="1"/>
  <c r="BF841" i="1"/>
  <c r="BF857" i="1"/>
  <c r="BF889" i="1"/>
  <c r="BF905" i="1"/>
  <c r="BF921" i="1"/>
  <c r="BF1337" i="1"/>
  <c r="BF1578" i="1"/>
  <c r="BF2042" i="1"/>
  <c r="BF2171" i="1"/>
  <c r="BF2395" i="1"/>
  <c r="BF1466" i="1"/>
  <c r="BF2140" i="1"/>
  <c r="BF811" i="1"/>
  <c r="BF1916" i="1"/>
  <c r="BF2462" i="1"/>
  <c r="BF2511" i="1"/>
  <c r="BF782" i="1"/>
  <c r="BF2809" i="1"/>
  <c r="BF2582" i="1"/>
  <c r="BF2854" i="1"/>
  <c r="BF2556" i="1"/>
  <c r="BF2572" i="1"/>
  <c r="BF2588" i="1"/>
  <c r="BF2604" i="1"/>
  <c r="BF2620" i="1"/>
  <c r="BF2636" i="1"/>
  <c r="BF2652" i="1"/>
  <c r="BF2668" i="1"/>
  <c r="BF2684" i="1"/>
  <c r="BF2700" i="1"/>
  <c r="BF2716" i="1"/>
  <c r="BF2732" i="1"/>
  <c r="BF2748" i="1"/>
  <c r="BF2780" i="1"/>
  <c r="BF2796" i="1"/>
  <c r="BF2574" i="1"/>
  <c r="BF2590" i="1"/>
  <c r="BF2606" i="1"/>
  <c r="BF2622" i="1"/>
  <c r="BF2638" i="1"/>
  <c r="BF2654" i="1"/>
  <c r="BF2670" i="1"/>
  <c r="BF2686" i="1"/>
  <c r="BF2702" i="1"/>
  <c r="BF2718" i="1"/>
  <c r="BF2886" i="1"/>
  <c r="BF1540" i="1"/>
  <c r="BF2133" i="1"/>
  <c r="BF2551" i="1"/>
  <c r="BF2743" i="1"/>
  <c r="BF2922" i="1"/>
  <c r="BF1706" i="1"/>
  <c r="BF1050" i="1"/>
  <c r="BF2092" i="1"/>
  <c r="BF2558" i="1"/>
  <c r="BF2802" i="1"/>
  <c r="BF2337" i="1"/>
  <c r="BF176" i="1"/>
  <c r="BF192" i="1"/>
  <c r="BF1667" i="1"/>
  <c r="BF1091" i="1"/>
  <c r="BF1411" i="1"/>
  <c r="BF2165" i="1"/>
  <c r="BF2245" i="1"/>
  <c r="BF2293" i="1"/>
  <c r="BF2309" i="1"/>
  <c r="BF2759" i="1"/>
  <c r="BF773" i="1"/>
  <c r="BF2135" i="1"/>
  <c r="BF2521" i="1"/>
  <c r="BF2921" i="1"/>
  <c r="BF473" i="1"/>
  <c r="BF665" i="1"/>
  <c r="BF1626" i="1"/>
  <c r="BF2379" i="1"/>
  <c r="BF1035" i="1"/>
  <c r="BF1115" i="1"/>
  <c r="BF1147" i="1"/>
  <c r="BF1211" i="1"/>
  <c r="BF1564" i="1"/>
  <c r="BF1628" i="1"/>
  <c r="BF1772" i="1"/>
  <c r="BF2076" i="1"/>
  <c r="BF2253" i="1"/>
  <c r="BF2285" i="1"/>
  <c r="BF2317" i="1"/>
  <c r="BF2349" i="1"/>
  <c r="BF2430" i="1"/>
  <c r="BF2446" i="1"/>
  <c r="BF2238" i="1"/>
  <c r="BF2350" i="1"/>
  <c r="BF1743" i="1"/>
  <c r="BF2353" i="1"/>
  <c r="BF946" i="1"/>
  <c r="BF2182" i="1"/>
  <c r="BF2665" i="1"/>
  <c r="BF1639" i="1"/>
  <c r="BF1655" i="1"/>
  <c r="BF1671" i="1"/>
  <c r="BF1703" i="1"/>
  <c r="BF1719" i="1"/>
  <c r="BF1735" i="1"/>
  <c r="BF1751" i="1"/>
  <c r="BF1767" i="1"/>
  <c r="BF1783" i="1"/>
  <c r="BF1799" i="1"/>
  <c r="BF1815" i="1"/>
  <c r="BF1831" i="1"/>
  <c r="BF1847" i="1"/>
  <c r="BF1863" i="1"/>
  <c r="BF1895" i="1"/>
  <c r="BF1911" i="1"/>
  <c r="BF2762" i="1"/>
  <c r="BF2778" i="1"/>
  <c r="BF2188" i="1"/>
  <c r="BF2204" i="1"/>
  <c r="BF2220" i="1"/>
  <c r="BF2284" i="1"/>
  <c r="BF2316" i="1"/>
  <c r="BF2348" i="1"/>
  <c r="BF2364" i="1"/>
  <c r="BF2396" i="1"/>
  <c r="BF2412" i="1"/>
  <c r="BF2429" i="1"/>
  <c r="BF2461" i="1"/>
  <c r="BF2926" i="1"/>
  <c r="BF1548" i="1"/>
  <c r="BF2847" i="1"/>
  <c r="BF2879" i="1"/>
  <c r="BF2512" i="1"/>
  <c r="BF1246" i="1"/>
  <c r="BF1807" i="1"/>
  <c r="BF2177" i="1"/>
  <c r="BF98" i="1"/>
  <c r="BF1058" i="1"/>
  <c r="BF1154" i="1"/>
  <c r="BF2340" i="1"/>
  <c r="BF2004" i="1"/>
  <c r="BF2085" i="1"/>
  <c r="BF2325" i="1"/>
  <c r="BF2711" i="1"/>
  <c r="BF2727" i="1"/>
  <c r="BF2775" i="1"/>
  <c r="BF2584" i="1"/>
  <c r="BF789" i="1"/>
  <c r="BF2074" i="1"/>
  <c r="BF2219" i="1"/>
  <c r="BF1098" i="1"/>
  <c r="BF1563" i="1"/>
  <c r="BF1867" i="1"/>
  <c r="BF2124" i="1"/>
  <c r="BF795" i="1"/>
  <c r="BF923" i="1"/>
  <c r="BF1131" i="1"/>
  <c r="BF1179" i="1"/>
  <c r="BF1227" i="1"/>
  <c r="BF2301" i="1"/>
  <c r="BF2333" i="1"/>
  <c r="BF2478" i="1"/>
  <c r="BF2735" i="1"/>
  <c r="BF684" i="1"/>
  <c r="BF2366" i="1"/>
  <c r="BF2528" i="1"/>
  <c r="BF589" i="1"/>
  <c r="BF605" i="1"/>
  <c r="BF621" i="1"/>
  <c r="BF637" i="1"/>
  <c r="BF653" i="1"/>
  <c r="BF1070" i="1"/>
  <c r="BF1134" i="1"/>
  <c r="BF1470" i="1"/>
  <c r="BF1486" i="1"/>
  <c r="BF208" i="1"/>
  <c r="BF224" i="1"/>
  <c r="BF240" i="1"/>
  <c r="BF256" i="1"/>
  <c r="BF272" i="1"/>
  <c r="BF288" i="1"/>
  <c r="BF304" i="1"/>
  <c r="BF320" i="1"/>
  <c r="BF336" i="1"/>
  <c r="BF352" i="1"/>
  <c r="BF368" i="1"/>
  <c r="BF384" i="1"/>
  <c r="BF400" i="1"/>
  <c r="BF416" i="1"/>
  <c r="BF432" i="1"/>
  <c r="BF448" i="1"/>
  <c r="BF464" i="1"/>
  <c r="BF480" i="1"/>
  <c r="BF512" i="1"/>
  <c r="BF528" i="1"/>
  <c r="BF544" i="1"/>
  <c r="BF560" i="1"/>
  <c r="BF576" i="1"/>
  <c r="BF592" i="1"/>
  <c r="BF608" i="1"/>
  <c r="BF624" i="1"/>
  <c r="BF640" i="1"/>
  <c r="BF656" i="1"/>
  <c r="BF672" i="1"/>
  <c r="BF688" i="1"/>
  <c r="BF704" i="1"/>
  <c r="BF1026" i="1"/>
  <c r="BF1074" i="1"/>
  <c r="BF1523" i="1"/>
  <c r="BF1555" i="1"/>
  <c r="BF2228" i="1"/>
  <c r="BF1203" i="1"/>
  <c r="BF1331" i="1"/>
  <c r="BF1524" i="1"/>
  <c r="BF2695" i="1"/>
  <c r="BF916" i="1"/>
  <c r="BF1188" i="1"/>
  <c r="BF1829" i="1"/>
  <c r="BF1877" i="1"/>
  <c r="BF1973" i="1"/>
  <c r="BF2278" i="1"/>
  <c r="BF2600" i="1"/>
  <c r="BF2856" i="1"/>
  <c r="BF2456" i="1"/>
  <c r="BF2488" i="1"/>
  <c r="BF2537" i="1"/>
  <c r="BF2825" i="1"/>
  <c r="BF1543" i="1"/>
  <c r="BF1559" i="1"/>
  <c r="BF1575" i="1"/>
  <c r="BF890" i="1"/>
  <c r="BF1018" i="1"/>
  <c r="BF1210" i="1"/>
  <c r="BF2075" i="1"/>
  <c r="BF2445" i="1"/>
  <c r="BF843" i="1"/>
  <c r="BF1419" i="1"/>
  <c r="BF1580" i="1"/>
  <c r="BF1644" i="1"/>
  <c r="BF1660" i="1"/>
  <c r="BF1884" i="1"/>
  <c r="BF1948" i="1"/>
  <c r="BF1581" i="1"/>
  <c r="BF2398" i="1"/>
  <c r="BF2495" i="1"/>
  <c r="BF2704" i="1"/>
  <c r="BF798" i="1"/>
  <c r="BF1086" i="1"/>
  <c r="BF1102" i="1"/>
  <c r="BF1262" i="1"/>
  <c r="BF1406" i="1"/>
  <c r="BF1422" i="1"/>
  <c r="BF1502" i="1"/>
  <c r="BF1518" i="1"/>
  <c r="BF2176" i="1"/>
  <c r="BF2224" i="1"/>
  <c r="BF2546" i="1"/>
  <c r="BF2866" i="1"/>
  <c r="BF1215" i="1"/>
  <c r="BF1327" i="1"/>
  <c r="BF1423" i="1"/>
  <c r="BF1792" i="1"/>
  <c r="BF2289" i="1"/>
  <c r="BF498" i="1"/>
  <c r="BF1090" i="1"/>
  <c r="BF2919" i="1"/>
  <c r="BF852" i="1"/>
  <c r="BF1300" i="1"/>
  <c r="BF1557" i="1"/>
  <c r="BF1573" i="1"/>
  <c r="BF2326" i="1"/>
  <c r="BF2728" i="1"/>
  <c r="BF2744" i="1"/>
  <c r="BF2359" i="1"/>
  <c r="BF2553" i="1"/>
  <c r="BF1481" i="1"/>
  <c r="BF2155" i="1"/>
  <c r="BF586" i="1"/>
  <c r="BF1514" i="1"/>
  <c r="BF1979" i="1"/>
  <c r="BF1195" i="1"/>
  <c r="BF1243" i="1"/>
  <c r="BF2175" i="1"/>
  <c r="BF2351" i="1"/>
  <c r="BF2801" i="1"/>
  <c r="BF22" i="1"/>
  <c r="BF598" i="1"/>
  <c r="BF886" i="1"/>
  <c r="BF705" i="1"/>
  <c r="BF913" i="1"/>
  <c r="BF1168" i="1"/>
  <c r="BF1408" i="1"/>
  <c r="BF1905" i="1"/>
  <c r="BF504" i="1"/>
  <c r="BF1159" i="1"/>
  <c r="BF1319" i="1"/>
  <c r="BF1864" i="1"/>
  <c r="BF2913" i="1"/>
  <c r="BF2000" i="1"/>
  <c r="BF2498" i="1"/>
  <c r="BF160" i="1"/>
  <c r="BF800" i="1"/>
  <c r="BF196" i="1"/>
  <c r="BF293" i="1"/>
  <c r="BF2566" i="1"/>
  <c r="BF1126" i="1"/>
  <c r="BF2794" i="1"/>
  <c r="BF519" i="1"/>
  <c r="BF759" i="1"/>
  <c r="BF919" i="1"/>
  <c r="BF521" i="1"/>
  <c r="BF1213" i="1"/>
  <c r="BF1678" i="1"/>
  <c r="BF1464" i="1"/>
  <c r="BF1801" i="1"/>
  <c r="BF2025" i="1"/>
  <c r="BF2330" i="1"/>
  <c r="BF1259" i="1"/>
  <c r="BF2158" i="1"/>
  <c r="BF31" i="1"/>
  <c r="BF418" i="1"/>
  <c r="BF434" i="1"/>
  <c r="BF443" i="1"/>
  <c r="BF446" i="1"/>
  <c r="BF459" i="1"/>
  <c r="BF469" i="1"/>
  <c r="BF475" i="1"/>
  <c r="BF489" i="1"/>
  <c r="BF500" i="1"/>
  <c r="BF658" i="1"/>
  <c r="BF677" i="1"/>
  <c r="BF731" i="1"/>
  <c r="BF748" i="1"/>
  <c r="BF757" i="1"/>
  <c r="BF818" i="1"/>
  <c r="BF828" i="1"/>
  <c r="BF846" i="1"/>
  <c r="BF1989" i="1"/>
  <c r="BF2029" i="1"/>
  <c r="BF2068" i="1"/>
  <c r="BF2279" i="1"/>
  <c r="BF539" i="1"/>
  <c r="BF549" i="1"/>
  <c r="BF564" i="1"/>
  <c r="BF581" i="1"/>
  <c r="BF585" i="1"/>
  <c r="BF604" i="1"/>
  <c r="BF610" i="1"/>
  <c r="BF626" i="1"/>
  <c r="BF652" i="1"/>
  <c r="BF668" i="1"/>
  <c r="BF708" i="1"/>
  <c r="BF738" i="1"/>
  <c r="BF756" i="1"/>
  <c r="BF780" i="1"/>
  <c r="BF836" i="1"/>
  <c r="BF2058" i="1"/>
  <c r="BF2117" i="1"/>
  <c r="BF2375" i="1"/>
  <c r="BF862" i="1"/>
  <c r="BF878" i="1"/>
  <c r="BF891" i="1"/>
  <c r="BF933" i="1"/>
  <c r="BF971" i="1"/>
  <c r="BF980" i="1"/>
  <c r="BF1012" i="1"/>
  <c r="BF1083" i="1"/>
  <c r="BF1339" i="1"/>
  <c r="BF1348" i="1"/>
  <c r="BF1364" i="1"/>
  <c r="BF1981" i="1"/>
  <c r="BF2045" i="1"/>
  <c r="BF2094" i="1"/>
  <c r="BF2247" i="1"/>
  <c r="BF1218" i="1"/>
  <c r="BF1220" i="1"/>
  <c r="BF1234" i="1"/>
  <c r="BF1257" i="1"/>
  <c r="BF1283" i="1"/>
  <c r="BF1308" i="1"/>
  <c r="BF1347" i="1"/>
  <c r="BF1353" i="1"/>
  <c r="BF1396" i="1"/>
  <c r="BF1436" i="1"/>
  <c r="BF1468" i="1"/>
  <c r="BF1475" i="1"/>
  <c r="BF1483" i="1"/>
  <c r="BF1497" i="1"/>
  <c r="BF1507" i="1"/>
  <c r="BF1515" i="1"/>
  <c r="BF1925" i="1"/>
  <c r="BF1932" i="1"/>
  <c r="BF1972" i="1"/>
  <c r="BF1997" i="1"/>
  <c r="BF2037" i="1"/>
  <c r="BF2093" i="1"/>
  <c r="BF2231" i="1"/>
  <c r="BF1629" i="1"/>
  <c r="BF1636" i="1"/>
  <c r="BF1637" i="1"/>
  <c r="BF1668" i="1"/>
  <c r="BF1677" i="1"/>
  <c r="BF1733" i="1"/>
  <c r="BF1754" i="1"/>
  <c r="BF1756" i="1"/>
  <c r="BF1770" i="1"/>
  <c r="BF1780" i="1"/>
  <c r="BF1786" i="1"/>
  <c r="BF1788" i="1"/>
  <c r="BF1796" i="1"/>
  <c r="BF1861" i="1"/>
  <c r="BF1868" i="1"/>
  <c r="BF1909" i="1"/>
  <c r="BF1956" i="1"/>
  <c r="BF1978" i="1"/>
  <c r="BF2010" i="1"/>
  <c r="BF2060" i="1"/>
  <c r="BF2189" i="1"/>
  <c r="BF1885" i="1"/>
  <c r="BF2575" i="1"/>
  <c r="BF2601" i="1"/>
  <c r="BF2616" i="1"/>
  <c r="BF2631" i="1"/>
  <c r="BF2632" i="1"/>
  <c r="BF2633" i="1"/>
  <c r="BF2647" i="1"/>
  <c r="BF2648" i="1"/>
  <c r="BF2663" i="1"/>
  <c r="BF2664" i="1"/>
  <c r="BF2679" i="1"/>
  <c r="BF2681" i="1"/>
  <c r="BF2688" i="1"/>
  <c r="BF2736" i="1"/>
  <c r="BF2760" i="1"/>
  <c r="BF2767" i="1"/>
  <c r="BF50" i="1"/>
  <c r="BF66" i="1"/>
  <c r="BF75" i="1"/>
  <c r="BF107" i="1"/>
  <c r="BF114" i="1"/>
  <c r="BF123" i="1"/>
  <c r="BF130" i="1"/>
  <c r="BF187" i="1"/>
  <c r="BF203" i="1"/>
  <c r="BF219" i="1"/>
  <c r="BF235" i="1"/>
  <c r="BF251" i="1"/>
  <c r="BF267" i="1"/>
  <c r="BF283" i="1"/>
  <c r="BF292" i="1"/>
  <c r="BF315" i="1"/>
  <c r="BF318" i="1"/>
  <c r="BF334" i="1"/>
  <c r="BF338" i="1"/>
  <c r="BF354" i="1"/>
  <c r="BF366" i="1"/>
  <c r="BF372" i="1"/>
  <c r="BF379" i="1"/>
  <c r="BF395" i="1"/>
  <c r="BF404" i="1"/>
  <c r="BF2440" i="1"/>
  <c r="BF178" i="1"/>
  <c r="BF340" i="1"/>
  <c r="BF370" i="1"/>
  <c r="BF386" i="1"/>
  <c r="BF398" i="1"/>
  <c r="BF2157" i="1"/>
  <c r="BF146" i="1"/>
  <c r="BF356" i="1"/>
  <c r="BF388" i="1"/>
  <c r="BF2199" i="1"/>
  <c r="BF644" i="1"/>
  <c r="BF1043" i="1"/>
  <c r="BF1099" i="1"/>
  <c r="BF1164" i="1"/>
  <c r="BF1236" i="1"/>
  <c r="BF1305" i="1"/>
  <c r="BF1371" i="1"/>
  <c r="BF1404" i="1"/>
  <c r="BF1452" i="1"/>
  <c r="BF1565" i="1"/>
  <c r="BF1709" i="1"/>
  <c r="BF1957" i="1"/>
  <c r="BF2295" i="1"/>
  <c r="BF2463" i="1"/>
  <c r="BF2680" i="1"/>
  <c r="BF2792" i="1"/>
  <c r="BF2887" i="1"/>
  <c r="BF868" i="1"/>
  <c r="BF1084" i="1"/>
  <c r="BF1156" i="1"/>
  <c r="BF1219" i="1"/>
  <c r="BF1292" i="1"/>
  <c r="BF1379" i="1"/>
  <c r="BF1412" i="1"/>
  <c r="BF1467" i="1"/>
  <c r="BF1653" i="1"/>
  <c r="BF1893" i="1"/>
  <c r="BF2405" i="1"/>
  <c r="BF2672" i="1"/>
  <c r="BF2783" i="1"/>
  <c r="BF2823" i="1"/>
  <c r="BF2061" i="1"/>
  <c r="BF2671" i="1"/>
  <c r="BF2761" i="1"/>
  <c r="BF2892" i="1"/>
  <c r="BF299" i="1"/>
  <c r="BF411" i="1"/>
  <c r="BF430" i="1"/>
  <c r="BF462" i="1"/>
  <c r="BF478" i="1"/>
  <c r="BF485" i="1"/>
  <c r="BF532" i="1"/>
  <c r="BF555" i="1"/>
  <c r="BF612" i="1"/>
  <c r="BF628" i="1"/>
  <c r="BF636" i="1"/>
  <c r="BF649" i="1"/>
  <c r="BF693" i="1"/>
  <c r="BF700" i="1"/>
  <c r="BF820" i="1"/>
  <c r="BF837" i="1"/>
  <c r="BF884" i="1"/>
  <c r="BF953" i="1"/>
  <c r="BF1067" i="1"/>
  <c r="BF1100" i="1"/>
  <c r="BF1148" i="1"/>
  <c r="BF1187" i="1"/>
  <c r="BF1251" i="1"/>
  <c r="BF1321" i="1"/>
  <c r="BF1387" i="1"/>
  <c r="BF1428" i="1"/>
  <c r="BF1499" i="1"/>
  <c r="BF1701" i="1"/>
  <c r="BF1765" i="1"/>
  <c r="BF1994" i="1"/>
  <c r="BF2431" i="1"/>
  <c r="BF2639" i="1"/>
  <c r="BF2799" i="1"/>
  <c r="BF2855" i="1"/>
  <c r="BF2904" i="1"/>
  <c r="BF1310" i="1"/>
  <c r="BF1661" i="1"/>
  <c r="BF1725" i="1"/>
  <c r="BF1876" i="1"/>
  <c r="BF2021" i="1"/>
  <c r="BF2543" i="1"/>
  <c r="BF2720" i="1"/>
  <c r="BF2815" i="1"/>
  <c r="BF2839" i="1"/>
  <c r="BF2876" i="1"/>
  <c r="BF306" i="1"/>
  <c r="BF533" i="1"/>
  <c r="BF597" i="1"/>
  <c r="BF620" i="1"/>
  <c r="BF642" i="1"/>
  <c r="BF683" i="1"/>
  <c r="BF699" i="1"/>
  <c r="BF741" i="1"/>
  <c r="BF827" i="1"/>
  <c r="BF875" i="1"/>
  <c r="BF917" i="1"/>
  <c r="BF969" i="1"/>
  <c r="BF1075" i="1"/>
  <c r="BF1124" i="1"/>
  <c r="BF1180" i="1"/>
  <c r="BF1244" i="1"/>
  <c r="BF1299" i="1"/>
  <c r="BF1363" i="1"/>
  <c r="BF1403" i="1"/>
  <c r="BF1420" i="1"/>
  <c r="BF1533" i="1"/>
  <c r="BF1690" i="1"/>
  <c r="BF1740" i="1"/>
  <c r="BF2052" i="1"/>
  <c r="BF2424" i="1"/>
  <c r="BF2559" i="1"/>
  <c r="BF2696" i="1"/>
  <c r="BF2808" i="1"/>
  <c r="BF2816" i="1"/>
  <c r="BF43" i="1"/>
  <c r="BF274" i="1"/>
  <c r="BF308" i="1"/>
  <c r="BF324" i="1"/>
  <c r="BF347" i="1"/>
  <c r="BF363" i="1"/>
  <c r="BF382" i="1"/>
  <c r="BF420" i="1"/>
  <c r="BF436" i="1"/>
  <c r="BF468" i="1"/>
  <c r="BF482" i="1"/>
  <c r="BF491" i="1"/>
  <c r="BF548" i="1"/>
  <c r="BF580" i="1"/>
  <c r="BF613" i="1"/>
  <c r="BF629" i="1"/>
  <c r="BF661" i="1"/>
  <c r="BF716" i="1"/>
  <c r="BF821" i="1"/>
  <c r="BF869" i="1"/>
  <c r="BF901" i="1"/>
  <c r="BF1059" i="1"/>
  <c r="BF1116" i="1"/>
  <c r="BF1171" i="1"/>
  <c r="BF1235" i="1"/>
  <c r="BF1268" i="1"/>
  <c r="BF1307" i="1"/>
  <c r="BF1380" i="1"/>
  <c r="BF1417" i="1"/>
  <c r="BF1476" i="1"/>
  <c r="BF1620" i="1"/>
  <c r="BF1716" i="1"/>
  <c r="BF1757" i="1"/>
  <c r="BF1965" i="1"/>
  <c r="BF2407" i="1"/>
  <c r="BF2527" i="1"/>
  <c r="BF2712" i="1"/>
  <c r="BF2812" i="1"/>
  <c r="BF2832" i="1"/>
  <c r="BF2860" i="1"/>
  <c r="BF2903" i="1"/>
  <c r="BF59" i="1"/>
  <c r="BF82" i="1"/>
  <c r="BF139" i="1"/>
  <c r="BF155" i="1"/>
  <c r="BF171" i="1"/>
  <c r="BF276" i="1"/>
  <c r="BF302" i="1"/>
  <c r="BF322" i="1"/>
  <c r="BF331" i="1"/>
  <c r="BF350" i="1"/>
  <c r="BF402" i="1"/>
  <c r="BF427" i="1"/>
  <c r="BF466" i="1"/>
  <c r="BF484" i="1"/>
  <c r="BF523" i="1"/>
  <c r="BF571" i="1"/>
  <c r="BF619" i="1"/>
  <c r="BF635" i="1"/>
  <c r="BF651" i="1"/>
  <c r="BF709" i="1"/>
  <c r="BF802" i="1"/>
  <c r="BF834" i="1"/>
  <c r="BF876" i="1"/>
  <c r="BF964" i="1"/>
  <c r="BF1081" i="1"/>
  <c r="BF1132" i="1"/>
  <c r="BF1202" i="1"/>
  <c r="BF1260" i="1"/>
  <c r="BF1355" i="1"/>
  <c r="BF1388" i="1"/>
  <c r="BF1451" i="1"/>
  <c r="BF1549" i="1"/>
  <c r="BF1693" i="1"/>
  <c r="BF1748" i="1"/>
  <c r="BF2263" i="1"/>
  <c r="BF2479" i="1"/>
  <c r="BF2777" i="1"/>
  <c r="BF2844" i="1"/>
  <c r="BF2888" i="1"/>
  <c r="BF525" i="1"/>
  <c r="BF872" i="1"/>
  <c r="BF2658" i="1"/>
  <c r="BF2384" i="1"/>
  <c r="BF2160" i="1"/>
  <c r="BF286" i="1"/>
  <c r="BF270" i="1"/>
  <c r="BF254" i="1"/>
  <c r="BF222" i="1"/>
  <c r="BF190" i="1"/>
  <c r="BF174" i="1"/>
  <c r="BF158" i="1"/>
  <c r="BF126" i="1"/>
  <c r="BF110" i="1"/>
  <c r="BF78" i="1"/>
  <c r="BF62" i="1"/>
  <c r="BF14" i="1"/>
  <c r="BF2111" i="1"/>
  <c r="BF2062" i="1"/>
  <c r="BF1998" i="1"/>
  <c r="BF1966" i="1"/>
  <c r="BF1838" i="1"/>
  <c r="BF1774" i="1"/>
  <c r="BF1694" i="1"/>
  <c r="BF1630" i="1"/>
  <c r="BF1582" i="1"/>
  <c r="BF1501" i="1"/>
  <c r="BF1357" i="1"/>
  <c r="BF909" i="1"/>
  <c r="BF1963" i="1"/>
  <c r="BF1033" i="1"/>
  <c r="BF2234" i="1"/>
  <c r="BF391" i="1"/>
  <c r="BF311" i="1"/>
  <c r="BF199" i="1"/>
  <c r="BF119" i="1"/>
  <c r="BF2650" i="1"/>
  <c r="BF2200" i="1"/>
  <c r="BF1927" i="1"/>
  <c r="BF2472" i="1"/>
  <c r="BF2534" i="1"/>
  <c r="BF2591" i="1"/>
  <c r="BF244" i="1"/>
  <c r="BF100" i="1"/>
  <c r="BF2213" i="1"/>
  <c r="BF963" i="1"/>
  <c r="BF835" i="1"/>
  <c r="BF563" i="1"/>
  <c r="BF307" i="1"/>
  <c r="BF144" i="1"/>
  <c r="BF2723" i="1"/>
  <c r="BF2434" i="1"/>
  <c r="BF269" i="1"/>
  <c r="BF1063" i="1"/>
  <c r="BF2112" i="1"/>
  <c r="BF46" i="1"/>
  <c r="BF2367" i="1"/>
  <c r="BF2078" i="1"/>
  <c r="BF2030" i="1"/>
  <c r="BF2014" i="1"/>
  <c r="BF1982" i="1"/>
  <c r="BF1854" i="1"/>
  <c r="BF1822" i="1"/>
  <c r="BF1790" i="1"/>
  <c r="BF1726" i="1"/>
  <c r="BF1646" i="1"/>
  <c r="BF1614" i="1"/>
  <c r="BF1598" i="1"/>
  <c r="BF1517" i="1"/>
  <c r="BF1485" i="1"/>
  <c r="BF1405" i="1"/>
  <c r="BF1245" i="1"/>
  <c r="BF861" i="1"/>
  <c r="BF2108" i="1"/>
  <c r="BF2283" i="1"/>
  <c r="BF2362" i="1"/>
  <c r="BF2250" i="1"/>
  <c r="BF1000" i="1"/>
  <c r="BF743" i="1"/>
  <c r="BF599" i="1"/>
  <c r="BF439" i="1"/>
  <c r="BF359" i="1"/>
  <c r="BF295" i="1"/>
  <c r="BF215" i="1"/>
  <c r="BF151" i="1"/>
  <c r="BF103" i="1"/>
  <c r="BF2714" i="1"/>
  <c r="BF2570" i="1"/>
  <c r="BF2264" i="1"/>
  <c r="BF2104" i="1"/>
  <c r="BF1991" i="1"/>
  <c r="BF1510" i="1"/>
  <c r="BF2214" i="1"/>
  <c r="BF2116" i="1"/>
  <c r="BF1014" i="1"/>
  <c r="BF228" i="1"/>
  <c r="BF148" i="1"/>
  <c r="BF36" i="1"/>
  <c r="BF2197" i="1"/>
  <c r="BF931" i="1"/>
  <c r="BF691" i="1"/>
  <c r="BF515" i="1"/>
  <c r="BF355" i="1"/>
  <c r="BF944" i="1"/>
  <c r="BF848" i="1"/>
  <c r="BF2755" i="1"/>
  <c r="BF2627" i="1"/>
  <c r="BF301" i="1"/>
  <c r="BF2149" i="1"/>
  <c r="BF499" i="1"/>
  <c r="BF259" i="1"/>
  <c r="BF912" i="1"/>
  <c r="BF128" i="1"/>
  <c r="BF2739" i="1"/>
  <c r="BF2659" i="1"/>
  <c r="BF2161" i="1"/>
  <c r="BF365" i="1"/>
  <c r="BF1805" i="1"/>
  <c r="BF714" i="1"/>
  <c r="BF904" i="1"/>
  <c r="BF840" i="1"/>
  <c r="BF93" i="1"/>
  <c r="BF77" i="1"/>
  <c r="BF45" i="1"/>
  <c r="BF2270" i="1"/>
  <c r="BF1645" i="1"/>
  <c r="BF1036" i="1"/>
  <c r="BF1020" i="1"/>
  <c r="BF956" i="1"/>
  <c r="BF940" i="1"/>
  <c r="BF892" i="1"/>
  <c r="BF524" i="1"/>
  <c r="BF476" i="1"/>
  <c r="BF444" i="1"/>
  <c r="BF428" i="1"/>
  <c r="BF412" i="1"/>
  <c r="BF396" i="1"/>
  <c r="BF380" i="1"/>
  <c r="BF364" i="1"/>
  <c r="BF348" i="1"/>
  <c r="BF332" i="1"/>
  <c r="BF316" i="1"/>
  <c r="BF300" i="1"/>
  <c r="BF268" i="1"/>
  <c r="BF252" i="1"/>
  <c r="BF236" i="1"/>
  <c r="BF220" i="1"/>
  <c r="BF204" i="1"/>
  <c r="BF188" i="1"/>
  <c r="BF156" i="1"/>
  <c r="BF140" i="1"/>
  <c r="BF124" i="1"/>
  <c r="BF108" i="1"/>
  <c r="BF92" i="1"/>
  <c r="BF76" i="1"/>
  <c r="BF2595" i="1"/>
  <c r="BF907" i="1"/>
  <c r="BF2268" i="1"/>
  <c r="BF2554" i="1"/>
  <c r="BF2770" i="1"/>
  <c r="BF2053" i="1"/>
  <c r="BF2764" i="1"/>
  <c r="BF850" i="1"/>
  <c r="BF242" i="1"/>
  <c r="BF18" i="1"/>
  <c r="BF2757" i="1"/>
  <c r="BF2741" i="1"/>
  <c r="BF2725" i="1"/>
  <c r="BF2709" i="1"/>
  <c r="BF2693" i="1"/>
  <c r="BF2677" i="1"/>
  <c r="BF2613" i="1"/>
  <c r="BF2581" i="1"/>
  <c r="BF2565" i="1"/>
  <c r="BF2533" i="1"/>
  <c r="BF2500" i="1"/>
  <c r="BF2484" i="1"/>
  <c r="BF2468" i="1"/>
  <c r="BF2452" i="1"/>
  <c r="BF2436" i="1"/>
  <c r="BF2765" i="1"/>
  <c r="BF2749" i="1"/>
  <c r="BF2733" i="1"/>
  <c r="BF2717" i="1"/>
  <c r="BF2653" i="1"/>
  <c r="BF2637" i="1"/>
  <c r="BF2605" i="1"/>
  <c r="BF2573" i="1"/>
  <c r="BF2541" i="1"/>
  <c r="BF2476" i="1"/>
  <c r="BF2460" i="1"/>
  <c r="BF2428" i="1"/>
  <c r="BF2522" i="1"/>
  <c r="BF2552" i="1"/>
  <c r="BF2503" i="1"/>
  <c r="BF2487" i="1"/>
  <c r="BF2455" i="1"/>
  <c r="BF2646" i="1"/>
  <c r="BF2387" i="1"/>
  <c r="BF2371" i="1"/>
  <c r="BF2339" i="1"/>
  <c r="BF2323" i="1"/>
  <c r="BF2307" i="1"/>
  <c r="BF2275" i="1"/>
  <c r="BF2259" i="1"/>
  <c r="BF2243" i="1"/>
  <c r="BF2211" i="1"/>
  <c r="BF2179" i="1"/>
  <c r="BF2147" i="1"/>
  <c r="BF2131" i="1"/>
  <c r="BF2115" i="1"/>
  <c r="BF2082" i="1"/>
  <c r="BF2050" i="1"/>
  <c r="BF2034" i="1"/>
  <c r="BF2018" i="1"/>
  <c r="BF2002" i="1"/>
  <c r="BF1986" i="1"/>
  <c r="BF1954" i="1"/>
  <c r="BF1938" i="1"/>
  <c r="BF1922" i="1"/>
  <c r="BF1906" i="1"/>
  <c r="BF1890" i="1"/>
  <c r="BF1874" i="1"/>
  <c r="BF1858" i="1"/>
  <c r="BF1842" i="1"/>
  <c r="BF1826" i="1"/>
  <c r="BF1810" i="1"/>
  <c r="BF1794" i="1"/>
  <c r="BF1778" i="1"/>
  <c r="BF1762" i="1"/>
  <c r="BF1746" i="1"/>
  <c r="BF1698" i="1"/>
  <c r="BF1666" i="1"/>
  <c r="BF1618" i="1"/>
  <c r="BF1602" i="1"/>
  <c r="BF1586" i="1"/>
  <c r="BF1538" i="1"/>
  <c r="BF1522" i="1"/>
  <c r="BF1377" i="1"/>
  <c r="BF1361" i="1"/>
  <c r="BF1057" i="1"/>
  <c r="BF1025" i="1"/>
  <c r="BF1009" i="1"/>
  <c r="BF993" i="1"/>
  <c r="BF961" i="1"/>
  <c r="BF1872" i="1"/>
  <c r="BF1856" i="1"/>
  <c r="BF1824" i="1"/>
  <c r="BF1871" i="1"/>
  <c r="BF1918" i="1"/>
  <c r="BF1902" i="1"/>
  <c r="BF1886" i="1"/>
  <c r="BF1870" i="1"/>
  <c r="BF765" i="1"/>
  <c r="BF1532" i="1"/>
  <c r="BF667" i="1"/>
  <c r="BF1851" i="1"/>
  <c r="BF1835" i="1"/>
  <c r="BF1338" i="1"/>
  <c r="BF746" i="1"/>
  <c r="BF506" i="1"/>
  <c r="BF490" i="1"/>
  <c r="BF2107" i="1"/>
  <c r="BF2091" i="1"/>
  <c r="BF1962" i="1"/>
  <c r="BF1818" i="1"/>
  <c r="BF1802" i="1"/>
  <c r="BF1594" i="1"/>
  <c r="BF1513" i="1"/>
  <c r="BF1225" i="1"/>
  <c r="BF601" i="1"/>
  <c r="BF553" i="1"/>
  <c r="BF505" i="1"/>
  <c r="BF25" i="1"/>
  <c r="BF565" i="1"/>
  <c r="BF2069" i="1"/>
  <c r="BF1781" i="1"/>
  <c r="BF1828" i="1"/>
  <c r="BF1812" i="1"/>
  <c r="BF1139" i="1"/>
  <c r="BF2544" i="1"/>
  <c r="BF2286" i="1"/>
  <c r="BF2254" i="1"/>
  <c r="BF2174" i="1"/>
  <c r="BF2110" i="1"/>
  <c r="BF2734" i="1"/>
  <c r="BF2542" i="1"/>
  <c r="BF2236" i="1"/>
  <c r="BF2156" i="1"/>
  <c r="BF2027" i="1"/>
  <c r="BF2557" i="1"/>
  <c r="BF2331" i="1"/>
  <c r="BF2524" i="1"/>
  <c r="BF2218" i="1"/>
  <c r="BF2747" i="1"/>
  <c r="BF2731" i="1"/>
  <c r="BF2715" i="1"/>
  <c r="BF2667" i="1"/>
  <c r="BF2651" i="1"/>
  <c r="BF2619" i="1"/>
  <c r="BF2587" i="1"/>
  <c r="BF2571" i="1"/>
  <c r="BF2555" i="1"/>
  <c r="BF2523" i="1"/>
  <c r="BF2507" i="1"/>
  <c r="BF2474" i="1"/>
  <c r="BF2458" i="1"/>
  <c r="BF2442" i="1"/>
  <c r="BF2426" i="1"/>
  <c r="BF2345" i="1"/>
  <c r="BF2329" i="1"/>
  <c r="BF2313" i="1"/>
  <c r="BF2297" i="1"/>
  <c r="BF2281" i="1"/>
  <c r="BF2265" i="1"/>
  <c r="BF2217" i="1"/>
  <c r="BF2201" i="1"/>
  <c r="BF2137" i="1"/>
  <c r="BF2121" i="1"/>
  <c r="BF2105" i="1"/>
  <c r="BF2072" i="1"/>
  <c r="BF2056" i="1"/>
  <c r="BF2040" i="1"/>
  <c r="BF2024" i="1"/>
  <c r="BF2008" i="1"/>
  <c r="BF1992" i="1"/>
  <c r="BF1976" i="1"/>
  <c r="BF1896" i="1"/>
  <c r="BF1848" i="1"/>
  <c r="BF1832" i="1"/>
  <c r="BF1816" i="1"/>
  <c r="BF1800" i="1"/>
  <c r="BF1752" i="1"/>
  <c r="BF1736" i="1"/>
  <c r="BF1720" i="1"/>
  <c r="BF1688" i="1"/>
  <c r="BF1656" i="1"/>
  <c r="BF1640" i="1"/>
  <c r="BF1624" i="1"/>
  <c r="BF1608" i="1"/>
  <c r="BF1576" i="1"/>
  <c r="BF1528" i="1"/>
  <c r="BF1511" i="1"/>
  <c r="BF2312" i="1"/>
  <c r="BF2216" i="1"/>
  <c r="BF2150" i="1"/>
  <c r="BF2550" i="1"/>
  <c r="BF2196" i="1"/>
  <c r="BF1506" i="1"/>
  <c r="BF1458" i="1"/>
  <c r="BF1442" i="1"/>
  <c r="BF1426" i="1"/>
  <c r="BF2776" i="1"/>
  <c r="BF2355" i="1"/>
  <c r="BF1505" i="1"/>
  <c r="BF1004" i="1"/>
  <c r="BF573" i="1"/>
  <c r="BF1031" i="1"/>
  <c r="BF456" i="1"/>
  <c r="BF440" i="1"/>
  <c r="BF424" i="1"/>
  <c r="BF408" i="1"/>
  <c r="BF376" i="1"/>
  <c r="BF344" i="1"/>
  <c r="BF312" i="1"/>
  <c r="BF296" i="1"/>
  <c r="BF264" i="1"/>
  <c r="BF232" i="1"/>
  <c r="BF184" i="1"/>
  <c r="BF168" i="1"/>
  <c r="BF152" i="1"/>
  <c r="BF120" i="1"/>
  <c r="BF88" i="1"/>
  <c r="BF72" i="1"/>
  <c r="BF56" i="1"/>
  <c r="BF40" i="1"/>
  <c r="BF23" i="1"/>
  <c r="BF1060" i="1"/>
  <c r="BF1042" i="1"/>
  <c r="BF531" i="1"/>
  <c r="BF211" i="1"/>
  <c r="BF195" i="1"/>
  <c r="BF179" i="1"/>
  <c r="BF163" i="1"/>
  <c r="BF147" i="1"/>
  <c r="BF131" i="1"/>
  <c r="BF99" i="1"/>
  <c r="BF83" i="1"/>
  <c r="BF67" i="1"/>
  <c r="BF35" i="1"/>
  <c r="BF19" i="1"/>
  <c r="BF1073" i="1"/>
  <c r="BF786" i="1"/>
  <c r="BF722" i="1"/>
  <c r="BF530" i="1"/>
  <c r="BF9" i="1"/>
  <c r="BF24" i="1"/>
  <c r="BF258" i="1"/>
  <c r="BF2724" i="1"/>
  <c r="BF2660" i="1"/>
  <c r="BF2644" i="1"/>
  <c r="BF2628" i="1"/>
  <c r="BF2612" i="1"/>
  <c r="BF2580" i="1"/>
  <c r="BF2548" i="1"/>
  <c r="BF2516" i="1"/>
  <c r="BF2483" i="1"/>
  <c r="BF2451" i="1"/>
  <c r="BF2435" i="1"/>
  <c r="BF2402" i="1"/>
  <c r="BF2386" i="1"/>
  <c r="BF2370" i="1"/>
  <c r="BF2338" i="1"/>
  <c r="BF2322" i="1"/>
  <c r="BF2290" i="1"/>
  <c r="BF2274" i="1"/>
  <c r="BF2258" i="1"/>
  <c r="BF2194" i="1"/>
  <c r="BF2178" i="1"/>
  <c r="BF2162" i="1"/>
  <c r="BF2146" i="1"/>
  <c r="BF2081" i="1"/>
  <c r="BF2017" i="1"/>
  <c r="BF2001" i="1"/>
  <c r="BF1985" i="1"/>
  <c r="BF1969" i="1"/>
  <c r="BF1953" i="1"/>
  <c r="BF1857" i="1"/>
  <c r="BF1841" i="1"/>
  <c r="BF1825" i="1"/>
  <c r="BF1777" i="1"/>
  <c r="BF1745" i="1"/>
  <c r="BF1697" i="1"/>
  <c r="BF1649" i="1"/>
  <c r="BF1601" i="1"/>
  <c r="BF1585" i="1"/>
  <c r="BF1553" i="1"/>
  <c r="BF1537" i="1"/>
  <c r="BF1488" i="1"/>
  <c r="BF1440" i="1"/>
  <c r="BF1376" i="1"/>
  <c r="BF1344" i="1"/>
  <c r="BF1312" i="1"/>
  <c r="BF1264" i="1"/>
  <c r="BF1248" i="1"/>
  <c r="BF1104" i="1"/>
  <c r="BF1072" i="1"/>
  <c r="BF1056" i="1"/>
  <c r="BF1008" i="1"/>
  <c r="BF992" i="1"/>
  <c r="BF865" i="1"/>
  <c r="BF849" i="1"/>
  <c r="BF753" i="1"/>
  <c r="BF689" i="1"/>
  <c r="BF625" i="1"/>
  <c r="BF561" i="1"/>
  <c r="BF497" i="1"/>
  <c r="BF481" i="1"/>
  <c r="BF465" i="1"/>
  <c r="BF449" i="1"/>
  <c r="BF433" i="1"/>
  <c r="BF417" i="1"/>
  <c r="BF401" i="1"/>
  <c r="BF369" i="1"/>
  <c r="BF353" i="1"/>
  <c r="BF321" i="1"/>
  <c r="BF305" i="1"/>
  <c r="BF289" i="1"/>
  <c r="BF273" i="1"/>
  <c r="BF241" i="1"/>
  <c r="BF225" i="1"/>
  <c r="BF209" i="1"/>
  <c r="BF193" i="1"/>
  <c r="BF161" i="1"/>
  <c r="BF145" i="1"/>
  <c r="BF129" i="1"/>
  <c r="BF113" i="1"/>
  <c r="BF81" i="1"/>
  <c r="BF65" i="1"/>
  <c r="BF49" i="1"/>
  <c r="BF33" i="1"/>
  <c r="BF17" i="1"/>
  <c r="BF8" i="1"/>
  <c r="BF2103" i="1"/>
  <c r="BF2087" i="1"/>
  <c r="BF2070" i="1"/>
  <c r="BF2038" i="1"/>
  <c r="BF1990" i="1"/>
  <c r="BF1974" i="1"/>
  <c r="BF1958" i="1"/>
  <c r="BF1942" i="1"/>
  <c r="BF1926" i="1"/>
  <c r="BF1910" i="1"/>
  <c r="BF1894" i="1"/>
  <c r="BF1862" i="1"/>
  <c r="BF1846" i="1"/>
  <c r="BF1830" i="1"/>
  <c r="BF1814" i="1"/>
  <c r="BF1798" i="1"/>
  <c r="BF1782" i="1"/>
  <c r="BF1766" i="1"/>
  <c r="BF1750" i="1"/>
  <c r="BF1734" i="1"/>
  <c r="BF1702" i="1"/>
  <c r="BF1686" i="1"/>
  <c r="BF1654" i="1"/>
  <c r="BF1606" i="1"/>
  <c r="BF1590" i="1"/>
  <c r="BF1542" i="1"/>
  <c r="BF1477" i="1"/>
  <c r="BF1461" i="1"/>
  <c r="BF1445" i="1"/>
  <c r="BF1429" i="1"/>
  <c r="BF1397" i="1"/>
  <c r="BF1349" i="1"/>
  <c r="BF1333" i="1"/>
  <c r="BF1301" i="1"/>
  <c r="BF1269" i="1"/>
  <c r="BF1253" i="1"/>
  <c r="BF1189" i="1"/>
  <c r="BF1141" i="1"/>
  <c r="BF1125" i="1"/>
  <c r="BF1093" i="1"/>
  <c r="BF1029" i="1"/>
  <c r="BF997" i="1"/>
  <c r="BF934" i="1"/>
  <c r="BF918" i="1"/>
  <c r="BF806" i="1"/>
  <c r="BF774" i="1"/>
  <c r="BF726" i="1"/>
  <c r="BF582" i="1"/>
  <c r="BF566" i="1"/>
  <c r="BF550" i="1"/>
  <c r="BF534" i="1"/>
  <c r="BF518" i="1"/>
  <c r="BF438" i="1"/>
  <c r="BF422" i="1"/>
  <c r="BF374" i="1"/>
  <c r="BF342" i="1"/>
  <c r="BF326" i="1"/>
  <c r="BF310" i="1"/>
  <c r="BF278" i="1"/>
  <c r="BF246" i="1"/>
  <c r="BF230" i="1"/>
  <c r="BF214" i="1"/>
  <c r="BF166" i="1"/>
  <c r="BF134" i="1"/>
  <c r="BF102" i="1"/>
  <c r="BF86" i="1"/>
  <c r="BF54" i="1"/>
  <c r="BF38" i="1"/>
  <c r="BF6" i="1"/>
  <c r="BF117" i="1"/>
  <c r="BF26" i="1"/>
  <c r="BF10" i="1"/>
  <c r="BF2769" i="1"/>
  <c r="BF2753" i="1"/>
  <c r="BF2721" i="1"/>
  <c r="BF2705" i="1"/>
  <c r="BF2689" i="1"/>
  <c r="BF2673" i="1"/>
  <c r="BF2657" i="1"/>
  <c r="BF2593" i="1"/>
  <c r="BF2577" i="1"/>
  <c r="BF2545" i="1"/>
  <c r="BF2496" i="1"/>
  <c r="BF2480" i="1"/>
  <c r="BF2464" i="1"/>
  <c r="BF2432" i="1"/>
  <c r="BF2399" i="1"/>
  <c r="BF2383" i="1"/>
  <c r="BF2335" i="1"/>
  <c r="BF2287" i="1"/>
  <c r="BF2239" i="1"/>
  <c r="BF2207" i="1"/>
  <c r="BF2191" i="1"/>
  <c r="BF2159" i="1"/>
  <c r="BF453" i="1"/>
  <c r="BF437" i="1"/>
  <c r="BF421" i="1"/>
  <c r="BF405" i="1"/>
  <c r="BF357" i="1"/>
  <c r="BF325" i="1"/>
  <c r="BF277" i="1"/>
  <c r="BF261" i="1"/>
  <c r="BF197" i="1"/>
  <c r="BF181" i="1"/>
  <c r="BF149" i="1"/>
  <c r="BF133" i="1"/>
  <c r="BF101" i="1"/>
  <c r="BF85" i="1"/>
  <c r="BF69" i="1"/>
  <c r="BF53" i="1"/>
  <c r="BF37" i="1"/>
  <c r="BF21" i="1"/>
  <c r="BF60" i="1"/>
  <c r="BF44" i="1"/>
  <c r="BF28" i="1"/>
  <c r="BF12" i="1"/>
  <c r="BF29" i="1"/>
  <c r="BF13" i="1"/>
  <c r="BF1351" i="1"/>
  <c r="BF973" i="1"/>
  <c r="BF247" i="1"/>
  <c r="BF39" i="1"/>
  <c r="BF2457" i="1"/>
  <c r="BF2055" i="1"/>
  <c r="BF1302" i="1"/>
  <c r="BF2535" i="1"/>
  <c r="BF1138" i="1"/>
  <c r="BF2166" i="1"/>
  <c r="BF1326" i="1"/>
  <c r="BF1133" i="1"/>
  <c r="BF333" i="1"/>
  <c r="BF1367" i="1"/>
  <c r="BF696" i="1"/>
  <c r="BF91" i="1"/>
  <c r="BF234" i="1"/>
  <c r="BF202" i="1"/>
  <c r="BF2102" i="1"/>
  <c r="BF2086" i="1"/>
  <c r="BF2585" i="1"/>
  <c r="BF860" i="1"/>
  <c r="BF138" i="1"/>
  <c r="BF106" i="1"/>
  <c r="BF1204" i="1"/>
  <c r="BF425" i="1"/>
  <c r="BF2774" i="1"/>
  <c r="BF2710" i="1"/>
  <c r="BF2388" i="1"/>
  <c r="BF2035" i="1"/>
  <c r="BF2003" i="1"/>
  <c r="BF1939" i="1"/>
  <c r="BF1843" i="1"/>
  <c r="BF1763" i="1"/>
  <c r="BF1619" i="1"/>
  <c r="BF882" i="1"/>
  <c r="BF2568" i="1"/>
  <c r="BF844" i="1"/>
  <c r="BF345" i="1"/>
  <c r="BF1699" i="1"/>
  <c r="BF1547" i="1"/>
  <c r="BF1450" i="1"/>
  <c r="BF426" i="1"/>
  <c r="BF378" i="1"/>
  <c r="BF74" i="1"/>
  <c r="BF1844" i="1"/>
  <c r="BF2649" i="1"/>
  <c r="BF1556" i="1"/>
  <c r="BF2414" i="1"/>
  <c r="BF1437" i="1"/>
  <c r="BF1277" i="1"/>
  <c r="BF1069" i="1"/>
  <c r="BF893" i="1"/>
  <c r="BF2252" i="1"/>
  <c r="BF2299" i="1"/>
  <c r="BF2139" i="1"/>
  <c r="BF2346" i="1"/>
  <c r="BF1096" i="1"/>
  <c r="BF775" i="1"/>
  <c r="BF631" i="1"/>
  <c r="BF487" i="1"/>
  <c r="BF407" i="1"/>
  <c r="BF343" i="1"/>
  <c r="BF231" i="1"/>
  <c r="BF167" i="1"/>
  <c r="BF55" i="1"/>
  <c r="BF2602" i="1"/>
  <c r="BF2328" i="1"/>
  <c r="BF1959" i="1"/>
  <c r="BF1462" i="1"/>
  <c r="BF1078" i="1"/>
  <c r="BF1140" i="1"/>
  <c r="BF2180" i="1"/>
  <c r="BF1687" i="1"/>
  <c r="BF2118" i="1"/>
  <c r="BF132" i="1"/>
  <c r="BF2181" i="1"/>
  <c r="BF899" i="1"/>
  <c r="BF595" i="1"/>
  <c r="BF483" i="1"/>
  <c r="BF323" i="1"/>
  <c r="BF34" i="1"/>
  <c r="BF64" i="1"/>
  <c r="BF2707" i="1"/>
  <c r="BF397" i="1"/>
  <c r="BF109" i="1"/>
  <c r="BF541" i="1"/>
  <c r="BF983" i="1"/>
  <c r="BF205" i="1"/>
  <c r="BF1836" i="1"/>
  <c r="BF1430" i="1"/>
  <c r="BF451" i="1"/>
  <c r="BF2321" i="1"/>
  <c r="BF2288" i="1"/>
  <c r="BF2095" i="1"/>
  <c r="BF461" i="1"/>
  <c r="BF285" i="1"/>
  <c r="BF189" i="1"/>
  <c r="BF1082" i="1"/>
  <c r="BF1335" i="1"/>
  <c r="BF1015" i="1"/>
  <c r="BF792" i="1"/>
  <c r="BF888" i="1"/>
  <c r="BF1449" i="1"/>
  <c r="BF1722" i="1"/>
  <c r="BF516" i="1"/>
  <c r="BF596" i="1"/>
  <c r="BF507" i="1"/>
  <c r="BF2012" i="1"/>
  <c r="BF314" i="1"/>
  <c r="BF298" i="1"/>
  <c r="BF266" i="1"/>
  <c r="BF250" i="1"/>
  <c r="BF218" i="1"/>
  <c r="BF186" i="1"/>
  <c r="BF170" i="1"/>
  <c r="BF1541" i="1"/>
  <c r="BF1433" i="1"/>
  <c r="BF194" i="1"/>
  <c r="BF2389" i="1"/>
  <c r="BF154" i="1"/>
  <c r="BF122" i="1"/>
  <c r="BF90" i="1"/>
  <c r="BF457" i="1"/>
  <c r="BF409" i="1"/>
  <c r="BF1604" i="1"/>
  <c r="BF2742" i="1"/>
  <c r="BF2404" i="1"/>
  <c r="BF2356" i="1"/>
  <c r="BF2019" i="1"/>
  <c r="BF1971" i="1"/>
  <c r="BF1875" i="1"/>
  <c r="BF1779" i="1"/>
  <c r="BF1651" i="1"/>
  <c r="BF1394" i="1"/>
  <c r="BF2719" i="1"/>
  <c r="BF1845" i="1"/>
  <c r="BF1700" i="1"/>
  <c r="BF361" i="1"/>
  <c r="BF2510" i="1"/>
  <c r="BF1482" i="1"/>
  <c r="BF474" i="1"/>
  <c r="BF410" i="1"/>
  <c r="BF362" i="1"/>
  <c r="BF1924" i="1"/>
  <c r="BF249" i="1"/>
  <c r="BF2230" i="1"/>
  <c r="BF1923" i="1"/>
  <c r="BF898" i="1"/>
  <c r="BF1421" i="1"/>
  <c r="BF1341" i="1"/>
  <c r="BF1197" i="1"/>
  <c r="BF925" i="1"/>
  <c r="BF813" i="1"/>
  <c r="BF1947" i="1"/>
  <c r="BF2267" i="1"/>
  <c r="BF2266" i="1"/>
  <c r="BF807" i="1"/>
  <c r="BF471" i="1"/>
  <c r="BF375" i="1"/>
  <c r="BF327" i="1"/>
  <c r="BF183" i="1"/>
  <c r="BF71" i="1"/>
  <c r="BF2618" i="1"/>
  <c r="BF2232" i="1"/>
  <c r="BF1943" i="1"/>
  <c r="BF1366" i="1"/>
  <c r="BF1813" i="1"/>
  <c r="BF2164" i="1"/>
  <c r="BF966" i="1"/>
  <c r="BF164" i="1"/>
  <c r="BF20" i="1"/>
  <c r="BF979" i="1"/>
  <c r="BF867" i="1"/>
  <c r="BF243" i="1"/>
  <c r="BF928" i="1"/>
  <c r="BF80" i="1"/>
  <c r="BF2675" i="1"/>
  <c r="BF317" i="1"/>
  <c r="BF616" i="1"/>
  <c r="BF403" i="1"/>
  <c r="BF141" i="1"/>
  <c r="BF988" i="1"/>
  <c r="BF1047" i="1"/>
  <c r="BF632" i="1"/>
  <c r="BF1652" i="1"/>
  <c r="BF371" i="1"/>
  <c r="BF2256" i="1"/>
  <c r="BF349" i="1"/>
  <c r="BF157" i="1"/>
  <c r="BF715" i="1"/>
  <c r="BF1287" i="1"/>
  <c r="BF744" i="1"/>
  <c r="BF567" i="1"/>
  <c r="BF87" i="1"/>
  <c r="BF2473" i="1"/>
  <c r="BF2023" i="1"/>
  <c r="BF1190" i="1"/>
  <c r="BF2519" i="1"/>
  <c r="BF514" i="1"/>
  <c r="BF212" i="1"/>
  <c r="BF675" i="1"/>
  <c r="BF864" i="1"/>
  <c r="BF2305" i="1"/>
  <c r="BF2320" i="1"/>
  <c r="BF381" i="1"/>
  <c r="BF253" i="1"/>
  <c r="BF2132" i="1"/>
  <c r="BF663" i="1"/>
  <c r="BF423" i="1"/>
  <c r="BF279" i="1"/>
  <c r="BF135" i="1"/>
  <c r="BF2730" i="1"/>
  <c r="BF2489" i="1"/>
  <c r="BF2184" i="1"/>
  <c r="BF1527" i="1"/>
  <c r="BF1334" i="1"/>
  <c r="BF1076" i="1"/>
  <c r="BF2277" i="1"/>
  <c r="BF1635" i="1"/>
  <c r="BF2390" i="1"/>
  <c r="BF180" i="1"/>
  <c r="BF68" i="1"/>
  <c r="BF419" i="1"/>
  <c r="BF16" i="1"/>
  <c r="BF2417" i="1"/>
  <c r="BF2257" i="1"/>
  <c r="BF2127" i="1"/>
  <c r="BF557" i="1"/>
  <c r="BF776" i="1"/>
  <c r="BF1789" i="1"/>
  <c r="BF227" i="1"/>
  <c r="BF2385" i="1"/>
  <c r="BF2304" i="1"/>
  <c r="BF1274" i="1"/>
  <c r="BF951" i="1"/>
  <c r="BF2746" i="1"/>
  <c r="BF2518" i="1"/>
  <c r="BF2294" i="1"/>
  <c r="BF2229" i="1"/>
  <c r="BF2368" i="1"/>
  <c r="BF1534" i="1"/>
  <c r="BF125" i="1"/>
  <c r="BF760" i="1"/>
  <c r="BF2513" i="1"/>
  <c r="BF2897" i="1"/>
  <c r="BF790" i="1"/>
  <c r="BF1221" i="1"/>
  <c r="BF1713" i="1"/>
  <c r="BF1937" i="1"/>
  <c r="BF2884" i="1"/>
  <c r="BF104" i="1"/>
  <c r="BF552" i="1"/>
  <c r="BF1130" i="1"/>
  <c r="BF1149" i="1"/>
  <c r="BF2401" i="1"/>
  <c r="BF2803" i="1"/>
  <c r="BF2883" i="1"/>
  <c r="BF720" i="1"/>
  <c r="BF52" i="1"/>
  <c r="BF2167" i="1"/>
  <c r="BF1046" i="1"/>
  <c r="BF2136" i="1"/>
  <c r="BF871" i="1"/>
  <c r="BF1144" i="1"/>
  <c r="BF1146" i="1"/>
  <c r="BF1165" i="1"/>
  <c r="BF30" i="1"/>
  <c r="BF1160" i="1"/>
  <c r="BF1304" i="1"/>
  <c r="BF1529" i="1"/>
  <c r="BF1849" i="1"/>
  <c r="BF1977" i="1"/>
  <c r="BF2106" i="1"/>
  <c r="BF15" i="1"/>
  <c r="BF287" i="1"/>
  <c r="BF2" i="1"/>
  <c r="BF2415" i="1"/>
  <c r="BF3" i="1"/>
  <c r="BF945" i="1"/>
  <c r="BF1392" i="1"/>
  <c r="BF2772" i="1"/>
  <c r="BF883" i="1"/>
  <c r="BF536" i="1"/>
  <c r="BF712" i="1"/>
  <c r="BF2917" i="1"/>
  <c r="BF2843" i="1"/>
  <c r="BF477" i="1"/>
  <c r="BF643" i="1"/>
  <c r="BF900" i="1"/>
  <c r="BF2810" i="1"/>
  <c r="BF583" i="1"/>
  <c r="BF1037" i="1"/>
  <c r="BF2642" i="1"/>
  <c r="BF1368" i="1"/>
  <c r="BF191" i="1"/>
  <c r="BF351" i="1"/>
  <c r="BF1071" i="1"/>
  <c r="BF1343" i="1"/>
  <c r="BF42" i="1"/>
  <c r="BF2703" i="1"/>
  <c r="BF1908" i="1"/>
  <c r="BF2044" i="1"/>
  <c r="BF2327" i="1"/>
  <c r="BF1322" i="1"/>
  <c r="BF494" i="1"/>
  <c r="BF590" i="1"/>
  <c r="BF670" i="1"/>
  <c r="BF2020" i="1"/>
  <c r="BF73" i="1"/>
  <c r="BF937" i="1"/>
  <c r="BF1531" i="1"/>
  <c r="BF162" i="1"/>
  <c r="BF2486" i="1"/>
  <c r="BF1460" i="1"/>
  <c r="BF2148" i="1"/>
  <c r="BF1771" i="1"/>
  <c r="BF1435" i="1"/>
  <c r="BF2318" i="1"/>
  <c r="BF169" i="1"/>
  <c r="BF1418" i="1"/>
  <c r="BF914" i="1"/>
  <c r="BF676" i="1"/>
  <c r="BF1492" i="1"/>
  <c r="BF1161" i="1"/>
  <c r="BF1163" i="1"/>
  <c r="BF669" i="1"/>
  <c r="BF1170" i="1"/>
  <c r="BF1588" i="1"/>
  <c r="BF1065" i="1"/>
  <c r="BF1882" i="1"/>
  <c r="BF1853" i="1"/>
  <c r="BF2569" i="1"/>
  <c r="BF281" i="1"/>
  <c r="BF27" i="1"/>
  <c r="BF2357" i="1"/>
  <c r="BF2026" i="1"/>
  <c r="BF1019" i="1"/>
  <c r="BF994" i="1"/>
  <c r="BF2212" i="1"/>
  <c r="BF313" i="1"/>
  <c r="BF346" i="1"/>
  <c r="BF522" i="1"/>
  <c r="BF906" i="1"/>
  <c r="BF1370" i="1"/>
  <c r="BF1915" i="1"/>
  <c r="BF2477" i="1"/>
  <c r="BF2862" i="1"/>
  <c r="BF2878" i="1"/>
  <c r="BF2013" i="1"/>
  <c r="BF1674" i="1"/>
  <c r="BF1980" i="1"/>
  <c r="BF2373" i="1"/>
  <c r="BF1385" i="1"/>
  <c r="BF1266" i="1"/>
  <c r="BF1346" i="1"/>
  <c r="BF1603" i="1"/>
  <c r="BF1747" i="1"/>
  <c r="BF1891" i="1"/>
  <c r="BF2260" i="1"/>
  <c r="BF2694" i="1"/>
  <c r="BF2036" i="1"/>
  <c r="BF441" i="1"/>
  <c r="BF764" i="1"/>
  <c r="BF853" i="1"/>
  <c r="BF1996" i="1"/>
  <c r="BF2173" i="1"/>
  <c r="BF1186" i="1"/>
  <c r="BF1525" i="1"/>
  <c r="BF1051" i="1"/>
  <c r="BF2871" i="1"/>
  <c r="BF725" i="1"/>
  <c r="BF2271" i="1"/>
  <c r="BF2561" i="1"/>
  <c r="BF2817" i="1"/>
  <c r="BF198" i="1"/>
  <c r="BF614" i="1"/>
  <c r="BF902" i="1"/>
  <c r="BF1509" i="1"/>
  <c r="BF545" i="1"/>
  <c r="BF785" i="1"/>
  <c r="BF1184" i="1"/>
  <c r="BF1504" i="1"/>
  <c r="BF1729" i="1"/>
  <c r="BF2065" i="1"/>
  <c r="BF2692" i="1"/>
  <c r="BF2868" i="1"/>
  <c r="BF280" i="1"/>
  <c r="BF856" i="1"/>
  <c r="BF1127" i="1"/>
  <c r="BF570" i="1"/>
  <c r="BF701" i="1"/>
  <c r="BF1490" i="1"/>
  <c r="BF1463" i="1"/>
  <c r="BF2361" i="1"/>
  <c r="BF2409" i="1"/>
  <c r="BF2827" i="1"/>
  <c r="BF2896" i="1"/>
  <c r="BF2450" i="1"/>
  <c r="BF2579" i="1"/>
  <c r="BF96" i="1"/>
  <c r="BF736" i="1"/>
  <c r="BF2614" i="1"/>
  <c r="BF739" i="1"/>
  <c r="BF84" i="1"/>
  <c r="BF998" i="1"/>
  <c r="BF578" i="1"/>
  <c r="BF1975" i="1"/>
  <c r="BF2248" i="1"/>
  <c r="BF839" i="1"/>
  <c r="BF2828" i="1"/>
  <c r="BF1229" i="1"/>
  <c r="BF1550" i="1"/>
  <c r="BF984" i="1"/>
  <c r="BF1256" i="1"/>
  <c r="BF1561" i="1"/>
  <c r="BF1641" i="1"/>
  <c r="BF1753" i="1"/>
  <c r="BF1833" i="1"/>
  <c r="BF1993" i="1"/>
  <c r="BF2154" i="1"/>
  <c r="BF2378" i="1"/>
  <c r="BF1273" i="1"/>
  <c r="BF79" i="1"/>
  <c r="BF639" i="1"/>
  <c r="BF847" i="1"/>
  <c r="BF1151" i="1"/>
  <c r="BF1391" i="1"/>
  <c r="BF1712" i="1"/>
  <c r="BF2064" i="1"/>
  <c r="BF2241" i="1"/>
  <c r="BF1494" i="1"/>
  <c r="BF2397" i="1"/>
  <c r="BF1454" i="1"/>
  <c r="BF1615" i="1"/>
  <c r="BF1903" i="1"/>
  <c r="BF2063" i="1"/>
  <c r="BF2610" i="1"/>
  <c r="BF2882" i="1"/>
  <c r="BF1988" i="1"/>
  <c r="BF2172" i="1"/>
  <c r="BF2504" i="1"/>
  <c r="BF2830" i="1"/>
  <c r="BF1821" i="1"/>
  <c r="BF452" i="1"/>
  <c r="BF2848" i="1"/>
  <c r="BF638" i="1"/>
  <c r="BF2470" i="1"/>
  <c r="BF698" i="1"/>
  <c r="BF2437" i="1"/>
  <c r="BF2342" i="1"/>
  <c r="BF1708" i="1"/>
  <c r="BF1627" i="1"/>
  <c r="BF1739" i="1"/>
  <c r="BF859" i="1"/>
  <c r="BF1683" i="1"/>
  <c r="BF2793" i="1"/>
  <c r="BF2782" i="1"/>
  <c r="BF1572" i="1"/>
  <c r="BF2308" i="1"/>
  <c r="BF11" i="1"/>
  <c r="BF685" i="1"/>
  <c r="BF1859" i="1"/>
  <c r="BF2391" i="1"/>
  <c r="BF1773" i="1"/>
  <c r="BF233" i="1"/>
  <c r="BF2790" i="1"/>
  <c r="BF1930" i="1"/>
  <c r="BF1837" i="1"/>
  <c r="BF394" i="1"/>
  <c r="BF938" i="1"/>
  <c r="BF1579" i="1"/>
  <c r="BF2838" i="1"/>
  <c r="BF502" i="1"/>
  <c r="BF758" i="1"/>
  <c r="BF1013" i="1"/>
  <c r="BF1285" i="1"/>
  <c r="BF1493" i="1"/>
  <c r="BF1718" i="1"/>
  <c r="BF385" i="1"/>
  <c r="BF1889" i="1"/>
  <c r="BF2916" i="1"/>
  <c r="BF51" i="1"/>
  <c r="BF1122" i="1"/>
  <c r="BF2100" i="1"/>
  <c r="BF1784" i="1"/>
  <c r="BF851" i="1"/>
  <c r="BF2374" i="1"/>
  <c r="BF2310" i="1"/>
  <c r="BF1446" i="1"/>
  <c r="BF2376" i="1"/>
  <c r="BF855" i="1"/>
  <c r="BF1309" i="1"/>
  <c r="BF1758" i="1"/>
  <c r="BF290" i="1"/>
  <c r="BF1609" i="1"/>
  <c r="BF1214" i="1"/>
  <c r="BF239" i="1"/>
  <c r="BF399" i="1"/>
  <c r="BF543" i="1"/>
  <c r="BF1007" i="1"/>
  <c r="BF1087" i="1"/>
  <c r="BF2145" i="1"/>
  <c r="BF1695" i="1"/>
  <c r="BF1596" i="1"/>
  <c r="BF2752" i="1"/>
  <c r="BF2526" i="1"/>
  <c r="BF2831" i="1"/>
  <c r="BF2134" i="1"/>
  <c r="BF1610" i="1"/>
  <c r="BF654" i="1"/>
  <c r="BF2567" i="1"/>
  <c r="BF137" i="1"/>
  <c r="BF2494" i="1"/>
  <c r="BF1444" i="1"/>
  <c r="BF955" i="1"/>
  <c r="BF2824" i="1"/>
  <c r="BF1819" i="1"/>
  <c r="BF1044" i="1"/>
  <c r="BF939" i="1"/>
  <c r="BF1443" i="1"/>
  <c r="BF2889" i="1"/>
  <c r="BF185" i="1"/>
  <c r="BF866" i="1"/>
  <c r="BF692" i="1"/>
  <c r="BF2656" i="1"/>
  <c r="BF594" i="1"/>
  <c r="BF58" i="1"/>
  <c r="BF930" i="1"/>
  <c r="BF1764" i="1"/>
  <c r="BF1946" i="1"/>
  <c r="BF842" i="1"/>
  <c r="BF1386" i="1"/>
  <c r="BF2011" i="1"/>
  <c r="BF2910" i="1"/>
  <c r="BF1267" i="1"/>
  <c r="BF1869" i="1"/>
  <c r="BF2183" i="1"/>
  <c r="BF1282" i="1"/>
  <c r="BF1715" i="1"/>
  <c r="BF1827" i="1"/>
  <c r="BF2485" i="1"/>
  <c r="BF2822" i="1"/>
  <c r="BF393" i="1"/>
  <c r="BF1940" i="1"/>
  <c r="BF747" i="1"/>
  <c r="BF2608" i="1"/>
  <c r="BF724" i="1"/>
  <c r="BF2932" i="1"/>
  <c r="BF2223" i="1"/>
  <c r="BF2529" i="1"/>
  <c r="BF1670" i="1"/>
  <c r="BF881" i="1"/>
  <c r="BF976" i="1"/>
  <c r="BF1456" i="1"/>
  <c r="BF2788" i="1"/>
  <c r="BF488" i="1"/>
  <c r="BF648" i="1"/>
  <c r="BF936" i="1"/>
  <c r="BF762" i="1"/>
  <c r="BF1544" i="1"/>
  <c r="BF2539" i="1"/>
  <c r="BF803" i="1"/>
  <c r="BF2682" i="1"/>
  <c r="BF455" i="1"/>
  <c r="BF1001" i="1"/>
  <c r="BF957" i="1"/>
  <c r="BF1181" i="1"/>
  <c r="BF2128" i="1"/>
  <c r="BF1432" i="1"/>
  <c r="BF910" i="1"/>
  <c r="BF383" i="1"/>
  <c r="BF447" i="1"/>
  <c r="BF1231" i="1"/>
  <c r="BF1439" i="1"/>
  <c r="BF1776" i="1"/>
  <c r="BF390" i="1"/>
  <c r="BF486" i="1"/>
  <c r="BF662" i="1"/>
  <c r="BF1077" i="1"/>
  <c r="BF1381" i="1"/>
  <c r="BF1622" i="1"/>
  <c r="BF337" i="1"/>
  <c r="BF577" i="1"/>
  <c r="BF1040" i="1"/>
  <c r="BF1633" i="1"/>
  <c r="BF2114" i="1"/>
  <c r="BF2226" i="1"/>
  <c r="BF2532" i="1"/>
  <c r="BF546" i="1"/>
  <c r="BF967" i="1"/>
  <c r="BF1207" i="1"/>
  <c r="BF1383" i="1"/>
  <c r="BF603" i="1"/>
  <c r="BF766" i="1"/>
  <c r="BF1410" i="1"/>
  <c r="BF2276" i="1"/>
  <c r="BF1399" i="1"/>
  <c r="BF1495" i="1"/>
  <c r="BF2683" i="1"/>
  <c r="BF2859" i="1"/>
  <c r="BF2936" i="1"/>
  <c r="BF509" i="1"/>
  <c r="BF2352" i="1"/>
  <c r="BF2547" i="1"/>
  <c r="BF2598" i="1"/>
  <c r="BF435" i="1"/>
  <c r="BF915" i="1"/>
  <c r="BF1108" i="1"/>
  <c r="BF1222" i="1"/>
  <c r="BF1382" i="1"/>
  <c r="BF2360" i="1"/>
  <c r="BF2425" i="1"/>
  <c r="BF2666" i="1"/>
  <c r="BF2842" i="1"/>
  <c r="BF695" i="1"/>
  <c r="BF791" i="1"/>
  <c r="BF903" i="1"/>
  <c r="BF2347" i="1"/>
  <c r="BF1162" i="1"/>
  <c r="BF797" i="1"/>
  <c r="BF1453" i="1"/>
  <c r="BF2046" i="1"/>
  <c r="BF1416" i="1"/>
  <c r="BF1785" i="1"/>
  <c r="BF1913" i="1"/>
  <c r="BF1275" i="1"/>
  <c r="BF2125" i="1"/>
  <c r="BF1949" i="1"/>
  <c r="BF974" i="1"/>
  <c r="BF1150" i="1"/>
  <c r="BF1278" i="1"/>
  <c r="BF223" i="1"/>
  <c r="BF527" i="1"/>
  <c r="BF735" i="1"/>
  <c r="BF943" i="1"/>
  <c r="BF2048" i="1"/>
  <c r="BF2745" i="1"/>
  <c r="BF1358" i="1"/>
  <c r="BF1775" i="1"/>
  <c r="BF1951" i="1"/>
  <c r="BF2031" i="1"/>
  <c r="BF2208" i="1"/>
  <c r="BF2562" i="1"/>
  <c r="BF2690" i="1"/>
  <c r="BF2818" i="1"/>
  <c r="BF2372" i="1"/>
  <c r="BF2028" i="1"/>
  <c r="BF2501" i="1"/>
  <c r="BF1209" i="1"/>
  <c r="BF1907" i="1"/>
  <c r="BF2311" i="1"/>
  <c r="BF2857" i="1"/>
  <c r="BF574" i="1"/>
  <c r="BF894" i="1"/>
  <c r="BF89" i="1"/>
  <c r="BF1546" i="1"/>
  <c r="BF2334" i="1"/>
  <c r="BF1491" i="1"/>
  <c r="BF1914" i="1"/>
  <c r="BF1613" i="1"/>
  <c r="BF858" i="1"/>
  <c r="BF1803" i="1"/>
  <c r="BF1899" i="1"/>
  <c r="BF2255" i="1"/>
  <c r="BF406" i="1"/>
  <c r="BF710" i="1"/>
  <c r="BF838" i="1"/>
  <c r="BF769" i="1"/>
  <c r="BF897" i="1"/>
  <c r="BF1296" i="1"/>
  <c r="BF1921" i="1"/>
  <c r="BF2354" i="1"/>
  <c r="BF787" i="1"/>
  <c r="BF472" i="1"/>
  <c r="BF1223" i="1"/>
  <c r="BF1431" i="1"/>
  <c r="BF1479" i="1"/>
  <c r="BF2923" i="1"/>
  <c r="BF61" i="1"/>
  <c r="BF493" i="1"/>
  <c r="BF832" i="1"/>
  <c r="BF339" i="1"/>
  <c r="BF1028" i="1"/>
  <c r="BF1270" i="1"/>
  <c r="BF1193" i="1"/>
  <c r="BF2413" i="1"/>
  <c r="BF1742" i="1"/>
  <c r="BF94" i="1"/>
  <c r="BF1657" i="1"/>
  <c r="BF1817" i="1"/>
  <c r="BF1961" i="1"/>
  <c r="BF2410" i="1"/>
  <c r="BF2655" i="1"/>
  <c r="BF926" i="1"/>
  <c r="BF1118" i="1"/>
  <c r="BF2400" i="1"/>
  <c r="BF127" i="1"/>
  <c r="BF335" i="1"/>
  <c r="BF463" i="1"/>
  <c r="BF703" i="1"/>
  <c r="BF815" i="1"/>
  <c r="BF1279" i="1"/>
  <c r="BF1455" i="1"/>
  <c r="BF1664" i="1"/>
  <c r="BF1952" i="1"/>
  <c r="BF1591" i="1"/>
  <c r="BF1919" i="1"/>
  <c r="BF2047" i="1"/>
  <c r="BF2481" i="1"/>
  <c r="BF2850" i="1"/>
  <c r="BF812" i="1"/>
  <c r="BF1900" i="1"/>
  <c r="BF1850" i="1"/>
  <c r="BF1901" i="1"/>
  <c r="BF686" i="1"/>
  <c r="BF2713" i="1"/>
  <c r="BF153" i="1"/>
  <c r="BF618" i="1"/>
  <c r="BF450" i="1"/>
  <c r="BF2084" i="1"/>
  <c r="BF1723" i="1"/>
  <c r="BF2750" i="1"/>
  <c r="BF1324" i="1"/>
  <c r="BF948" i="1"/>
  <c r="BF2624" i="1"/>
  <c r="BF1092" i="1"/>
  <c r="BF1955" i="1"/>
  <c r="BF2363" i="1"/>
  <c r="BF1294" i="1"/>
  <c r="BF1605" i="1"/>
  <c r="BF1866" i="1"/>
  <c r="BF1724" i="1"/>
  <c r="BF2151" i="1"/>
  <c r="BF1530" i="1"/>
  <c r="BF681" i="1"/>
  <c r="BF730" i="1"/>
  <c r="BF1933" i="1"/>
  <c r="BF978" i="1"/>
  <c r="BF1860" i="1"/>
  <c r="BF1177" i="1"/>
  <c r="BF458" i="1"/>
  <c r="BF922" i="1"/>
  <c r="BF1258" i="1"/>
  <c r="BF1883" i="1"/>
  <c r="BF2059" i="1"/>
  <c r="BF2846" i="1"/>
  <c r="BF2894" i="1"/>
  <c r="BF2800" i="1"/>
  <c r="BF1685" i="1"/>
  <c r="BF1898" i="1"/>
  <c r="BF830" i="1"/>
  <c r="BF517" i="1"/>
  <c r="BF1738" i="1"/>
  <c r="BF1212" i="1"/>
  <c r="BF1330" i="1"/>
  <c r="BF1378" i="1"/>
  <c r="BF1731" i="1"/>
  <c r="BF1811" i="1"/>
  <c r="BF1987" i="1"/>
  <c r="BF2067" i="1"/>
  <c r="BF2630" i="1"/>
  <c r="BF2758" i="1"/>
  <c r="BF1941" i="1"/>
  <c r="BF377" i="1"/>
  <c r="BF2927" i="1"/>
  <c r="BF740" i="1"/>
  <c r="BF1717" i="1"/>
  <c r="BF2841" i="1"/>
  <c r="BF414" i="1"/>
  <c r="BF2785" i="1"/>
  <c r="BF70" i="1"/>
  <c r="BF646" i="1"/>
  <c r="BF949" i="1"/>
  <c r="BF1173" i="1"/>
  <c r="BF1558" i="1"/>
  <c r="BF513" i="1"/>
  <c r="BF609" i="1"/>
  <c r="BF2306" i="1"/>
  <c r="BF2708" i="1"/>
  <c r="BF2820" i="1"/>
  <c r="BF392" i="1"/>
  <c r="BF1768" i="1"/>
  <c r="BF1944" i="1"/>
  <c r="BF413" i="1"/>
  <c r="BF2515" i="1"/>
  <c r="BF2899" i="1"/>
  <c r="BF4" i="1"/>
  <c r="BF1284" i="1"/>
  <c r="BF1315" i="1"/>
  <c r="BF1158" i="1"/>
  <c r="BF1318" i="1"/>
  <c r="BF2088" i="1"/>
  <c r="BF2506" i="1"/>
  <c r="BF263" i="1"/>
  <c r="BF711" i="1"/>
  <c r="BF935" i="1"/>
  <c r="BF2475" i="1"/>
  <c r="BF877" i="1"/>
  <c r="BF1101" i="1"/>
  <c r="BF1566" i="1"/>
  <c r="BF1352" i="1"/>
  <c r="BF1721" i="1"/>
  <c r="BF1945" i="1"/>
  <c r="BF2394" i="1"/>
  <c r="BF143" i="1"/>
  <c r="BF655" i="1"/>
  <c r="BF863" i="1"/>
  <c r="BF1183" i="1"/>
  <c r="BF674" i="1"/>
  <c r="BF1600" i="1"/>
  <c r="BF1728" i="1"/>
  <c r="BF1968" i="1"/>
  <c r="BF2080" i="1"/>
  <c r="BF2225" i="1"/>
  <c r="BF2438" i="1"/>
  <c r="BF1623" i="1"/>
  <c r="BF1438" i="1"/>
  <c r="BF1583" i="1"/>
  <c r="BF1759" i="1"/>
  <c r="BF1839" i="1"/>
  <c r="BF1999" i="1"/>
  <c r="BF2240" i="1"/>
  <c r="BF2514" i="1"/>
  <c r="BF2674" i="1"/>
  <c r="BF2292" i="1"/>
  <c r="BF554" i="1"/>
  <c r="BF2607" i="1"/>
  <c r="BF1252" i="1"/>
  <c r="BF1995" i="1"/>
  <c r="BF2454" i="1"/>
  <c r="BF1306" i="1"/>
  <c r="BF558" i="1"/>
  <c r="BF718" i="1"/>
  <c r="BF121" i="1"/>
  <c r="BF2205" i="1"/>
  <c r="BF2324" i="1"/>
  <c r="BF1316" i="1"/>
  <c r="BF2381" i="1"/>
  <c r="BF1332" i="1"/>
  <c r="BF1659" i="1"/>
  <c r="BF2766" i="1"/>
  <c r="BF2341" i="1"/>
  <c r="BF826" i="1"/>
  <c r="BF1692" i="1"/>
  <c r="BF1226" i="1"/>
  <c r="BF1434" i="1"/>
  <c r="BF717" i="1"/>
  <c r="BF2583" i="1"/>
  <c r="BF1241" i="1"/>
  <c r="BF201" i="1"/>
  <c r="BF470" i="1"/>
  <c r="BF742" i="1"/>
  <c r="BF981" i="1"/>
  <c r="BF1413" i="1"/>
  <c r="BF1569" i="1"/>
  <c r="BF2049" i="1"/>
  <c r="BF2418" i="1"/>
  <c r="BF2836" i="1"/>
  <c r="BF216" i="1"/>
  <c r="BF2246" i="1"/>
  <c r="BF1672" i="1"/>
  <c r="BF429" i="1"/>
  <c r="BF896" i="1"/>
  <c r="BF627" i="1"/>
  <c r="BF2502" i="1"/>
  <c r="BF2120" i="1"/>
  <c r="BF2826" i="1"/>
  <c r="BF2203" i="1"/>
  <c r="BF1068" i="1"/>
  <c r="BF1293" i="1"/>
  <c r="BF2090" i="1"/>
  <c r="BF2282" i="1"/>
  <c r="BF1230" i="1"/>
  <c r="BF255" i="1"/>
  <c r="BF431" i="1"/>
  <c r="BF831" i="1"/>
  <c r="BF2032" i="1"/>
  <c r="BF1631" i="1"/>
  <c r="BF2594" i="1"/>
  <c r="BF2786" i="1"/>
  <c r="BF2043" i="1"/>
  <c r="BF226" i="1"/>
  <c r="BF1707" i="1"/>
  <c r="BF2662" i="1"/>
  <c r="BF1589" i="1"/>
  <c r="BF2617" i="1"/>
  <c r="BF606" i="1"/>
  <c r="BF814" i="1"/>
  <c r="BF777" i="1"/>
  <c r="BF2126" i="1"/>
  <c r="BF805" i="1"/>
  <c r="BF1314" i="1"/>
  <c r="BF1755" i="1"/>
  <c r="BF1340" i="1"/>
  <c r="BF2918" i="1"/>
  <c r="BF1172" i="1"/>
  <c r="BF1669" i="1"/>
  <c r="BF732" i="1"/>
  <c r="BF1571" i="1"/>
  <c r="BF713" i="1"/>
  <c r="BF2768" i="1"/>
  <c r="BF297" i="1"/>
  <c r="BF2615" i="1"/>
  <c r="BF1484" i="1"/>
  <c r="BF1587" i="1"/>
  <c r="BF1658" i="1"/>
  <c r="BF682" i="1"/>
  <c r="BF1354" i="1"/>
  <c r="BF1931" i="1"/>
  <c r="BF2814" i="1"/>
  <c r="BF1917" i="1"/>
  <c r="BF1642" i="1"/>
  <c r="BF2447" i="1"/>
  <c r="BF885" i="1"/>
  <c r="BF1250" i="1"/>
  <c r="BF1362" i="1"/>
  <c r="BF1795" i="1"/>
  <c r="BF2051" i="1"/>
  <c r="BF2726" i="1"/>
  <c r="BF2697" i="1"/>
  <c r="BF1852" i="1"/>
  <c r="BF1621" i="1"/>
  <c r="BF2807" i="1"/>
  <c r="BF1459" i="1"/>
  <c r="BF1289" i="1"/>
  <c r="BF282" i="1"/>
  <c r="BF1500" i="1"/>
  <c r="BF2641" i="1"/>
  <c r="BF2881" i="1"/>
  <c r="BF2940" i="1"/>
  <c r="BF150" i="1"/>
  <c r="BF454" i="1"/>
  <c r="BF870" i="1"/>
  <c r="BF1157" i="1"/>
  <c r="BF1237" i="1"/>
  <c r="BF2022" i="1"/>
  <c r="BF593" i="1"/>
  <c r="BF721" i="1"/>
  <c r="BF929" i="1"/>
  <c r="BF1120" i="1"/>
  <c r="BF1280" i="1"/>
  <c r="BF1520" i="1"/>
  <c r="BF1681" i="1"/>
  <c r="BF1873" i="1"/>
  <c r="BF2210" i="1"/>
  <c r="BF2676" i="1"/>
  <c r="BF2804" i="1"/>
  <c r="BF115" i="1"/>
  <c r="BF200" i="1"/>
  <c r="BF520" i="1"/>
  <c r="BF920" i="1"/>
  <c r="BF1095" i="1"/>
  <c r="BF1175" i="1"/>
  <c r="BF763" i="1"/>
  <c r="BF2195" i="1"/>
  <c r="BF1928" i="1"/>
  <c r="BF2249" i="1"/>
  <c r="BF2490" i="1"/>
  <c r="BF2779" i="1"/>
  <c r="BF2912" i="1"/>
  <c r="BF221" i="1"/>
  <c r="BF2905" i="1"/>
  <c r="BF2691" i="1"/>
  <c r="BF32" i="1"/>
  <c r="BF752" i="1"/>
  <c r="BF880" i="1"/>
  <c r="BF611" i="1"/>
  <c r="BF771" i="1"/>
  <c r="BF2262" i="1"/>
  <c r="BF1142" i="1"/>
  <c r="BF1286" i="1"/>
  <c r="BF1414" i="1"/>
  <c r="BF2408" i="1"/>
  <c r="BF2698" i="1"/>
  <c r="BF551" i="1"/>
  <c r="BF1048" i="1"/>
  <c r="BF745" i="1"/>
  <c r="BF1002" i="1"/>
  <c r="BF733" i="1"/>
  <c r="BF1373" i="1"/>
  <c r="BF2924" i="1"/>
  <c r="BF1240" i="1"/>
  <c r="BF1336" i="1"/>
  <c r="BF1512" i="1"/>
  <c r="BF1593" i="1"/>
  <c r="BF1689" i="1"/>
  <c r="BF1865" i="1"/>
  <c r="BF2041" i="1"/>
  <c r="BF2170" i="1"/>
  <c r="BF2314" i="1"/>
  <c r="BF2427" i="1"/>
  <c r="BF329" i="1"/>
  <c r="BF111" i="1"/>
  <c r="BF559" i="1"/>
  <c r="BF671" i="1"/>
  <c r="BF799" i="1"/>
  <c r="BF975" i="1"/>
  <c r="BF1167" i="1"/>
  <c r="BF1263" i="1"/>
  <c r="BF1471" i="1"/>
  <c r="BF1696" i="1"/>
  <c r="BF1920" i="1"/>
  <c r="BF2129" i="1"/>
  <c r="BF2915" i="1"/>
  <c r="BF1607" i="1"/>
  <c r="BF1647" i="1"/>
  <c r="BF2625" i="1"/>
  <c r="BF2929" i="1"/>
  <c r="BF182" i="1"/>
  <c r="BF822" i="1"/>
  <c r="BF1109" i="1"/>
  <c r="BF2054" i="1"/>
  <c r="BF1024" i="1"/>
  <c r="BF1200" i="1"/>
  <c r="BF2564" i="1"/>
  <c r="BF1303" i="1"/>
  <c r="BF1021" i="1"/>
  <c r="BF2153" i="1"/>
  <c r="BF2763" i="1"/>
  <c r="BF2851" i="1"/>
  <c r="BF112" i="1"/>
  <c r="BF816" i="1"/>
  <c r="BF275" i="1"/>
  <c r="BF723" i="1"/>
  <c r="BF982" i="1"/>
  <c r="BF2392" i="1"/>
  <c r="BF887" i="1"/>
  <c r="BF1272" i="1"/>
  <c r="BF794" i="1"/>
  <c r="BF1194" i="1"/>
  <c r="BF2222" i="1"/>
  <c r="BF142" i="1"/>
  <c r="BF1208" i="1"/>
  <c r="BF1496" i="1"/>
  <c r="BF2009" i="1"/>
  <c r="BF1166" i="1"/>
  <c r="BF591" i="1"/>
  <c r="BF879" i="1"/>
  <c r="BF1023" i="1"/>
  <c r="BF1199" i="1"/>
  <c r="BF1519" i="1"/>
  <c r="BF1616" i="1"/>
  <c r="BF1744" i="1"/>
  <c r="BF2209" i="1"/>
  <c r="BF2077" i="1"/>
  <c r="BF1599" i="1"/>
  <c r="BF1727" i="1"/>
  <c r="BF1855" i="1"/>
  <c r="BF2015" i="1"/>
  <c r="BF2433" i="1"/>
  <c r="BF2626" i="1"/>
  <c r="BF2754" i="1"/>
  <c r="BF2870" i="1"/>
  <c r="BF1178" i="1"/>
  <c r="BF1427" i="1"/>
  <c r="BF2190" i="1"/>
  <c r="BF2141" i="1"/>
  <c r="BF542" i="1"/>
  <c r="BF702" i="1"/>
  <c r="BF105" i="1"/>
  <c r="BF779" i="1"/>
  <c r="BF2453" i="1"/>
  <c r="BF932" i="1"/>
  <c r="BF2729" i="1"/>
  <c r="BF2101" i="1"/>
  <c r="BF1643" i="1"/>
  <c r="BF1787" i="1"/>
  <c r="BF804" i="1"/>
  <c r="BF970" i="1"/>
  <c r="BF1372" i="1"/>
  <c r="BF1508" i="1"/>
  <c r="BF1323" i="1"/>
  <c r="BF2806" i="1"/>
  <c r="BF2911" i="1"/>
  <c r="BF217" i="1"/>
  <c r="BF1892" i="1"/>
  <c r="BF602" i="1"/>
  <c r="BF962" i="1"/>
  <c r="BF1401" i="1"/>
  <c r="BF650" i="1"/>
  <c r="BF1242" i="1"/>
  <c r="BF2798" i="1"/>
  <c r="BF2865" i="1"/>
  <c r="BF118" i="1"/>
  <c r="BF630" i="1"/>
  <c r="BF1045" i="1"/>
  <c r="BF97" i="1"/>
  <c r="BF529" i="1"/>
  <c r="BF737" i="1"/>
  <c r="BF1472" i="1"/>
  <c r="BF2033" i="1"/>
  <c r="BF2467" i="1"/>
  <c r="BF706" i="1"/>
  <c r="BF1106" i="1"/>
  <c r="BF360" i="1"/>
  <c r="BF728" i="1"/>
  <c r="BF1079" i="1"/>
  <c r="BF1191" i="1"/>
  <c r="BF538" i="1"/>
  <c r="BF2215" i="1"/>
  <c r="BF1880" i="1"/>
  <c r="BF2393" i="1"/>
  <c r="BF2811" i="1"/>
  <c r="BF2482" i="1"/>
  <c r="BF496" i="1"/>
  <c r="BF784" i="1"/>
  <c r="BF467" i="1"/>
  <c r="BF1123" i="1"/>
  <c r="BF1094" i="1"/>
  <c r="BF1238" i="1"/>
  <c r="BF2039" i="1"/>
  <c r="BF2280" i="1"/>
  <c r="BF535" i="1"/>
  <c r="BF727" i="1"/>
  <c r="BF1834" i="1"/>
  <c r="BF1066" i="1"/>
  <c r="BF796" i="1"/>
  <c r="BF1469" i="1"/>
  <c r="BF206" i="1"/>
  <c r="BF1224" i="1"/>
  <c r="BF1320" i="1"/>
  <c r="BF1448" i="1"/>
  <c r="BF1577" i="1"/>
  <c r="BF1673" i="1"/>
  <c r="BF1881" i="1"/>
  <c r="BF2057" i="1"/>
  <c r="BF2202" i="1"/>
  <c r="BF1291" i="1"/>
  <c r="BF1022" i="1"/>
  <c r="BF95" i="1"/>
  <c r="BF623" i="1"/>
  <c r="BF895" i="1"/>
  <c r="BF959" i="1"/>
  <c r="BF1135" i="1"/>
  <c r="BF1311" i="1"/>
  <c r="BF1503" i="1"/>
  <c r="BF1584" i="1"/>
  <c r="BF1680" i="1"/>
  <c r="BF1904" i="1"/>
  <c r="BF2097" i="1"/>
  <c r="BF2369" i="1"/>
  <c r="BF2687" i="1"/>
  <c r="BF1535" i="1"/>
  <c r="BF1663" i="1"/>
  <c r="BF1823" i="1"/>
  <c r="BF1967" i="1"/>
  <c r="BF2497" i="1"/>
  <c r="BF2722" i="1"/>
  <c r="BF1684" i="1"/>
  <c r="BF2109" i="1"/>
  <c r="BF810" i="1"/>
  <c r="BF2895" i="1"/>
  <c r="BF788" i="1"/>
  <c r="BF1145" i="1"/>
  <c r="BF2421" i="1"/>
  <c r="BF1749" i="1"/>
  <c r="BF2382" i="1"/>
  <c r="BF1611" i="1"/>
  <c r="BF1675" i="1"/>
  <c r="BF1964" i="1"/>
  <c r="BF1107" i="1"/>
  <c r="BF1356" i="1"/>
  <c r="BF2791" i="1"/>
  <c r="BF1017" i="1"/>
  <c r="BF2237" i="1"/>
  <c r="BF690" i="1"/>
  <c r="BF1395" i="1"/>
  <c r="BF1612" i="1"/>
  <c r="BF2244" i="1"/>
  <c r="BF265" i="1"/>
  <c r="BF1155" i="1"/>
  <c r="BF634" i="1"/>
  <c r="BF2592" i="1"/>
  <c r="BF442" i="1"/>
  <c r="BF874" i="1"/>
  <c r="BF1498" i="1"/>
  <c r="BF2493" i="1"/>
  <c r="BF2469" i="1"/>
  <c r="BF2319" i="1"/>
  <c r="BF358" i="1"/>
  <c r="BF678" i="1"/>
  <c r="BF1061" i="1"/>
  <c r="BF1526" i="1"/>
  <c r="BF1638" i="1"/>
  <c r="BF1878" i="1"/>
  <c r="BF641" i="1"/>
  <c r="BF1152" i="1"/>
  <c r="BF1232" i="1"/>
  <c r="BF1665" i="1"/>
  <c r="BF1809" i="1"/>
  <c r="BF2130" i="1"/>
  <c r="BF2596" i="1"/>
  <c r="BF2740" i="1"/>
  <c r="BF210" i="1"/>
  <c r="BF248" i="1"/>
  <c r="BF584" i="1"/>
  <c r="BF664" i="1"/>
  <c r="BF999" i="1"/>
  <c r="BF1143" i="1"/>
  <c r="BF1255" i="1"/>
  <c r="BF1049" i="1"/>
  <c r="BF2549" i="1"/>
  <c r="BF2198" i="1"/>
  <c r="BF1560" i="1"/>
  <c r="BF2089" i="1"/>
  <c r="BF2377" i="1"/>
  <c r="BF2875" i="1"/>
  <c r="BF2920" i="1"/>
  <c r="BF237" i="1"/>
  <c r="BF2272" i="1"/>
  <c r="BF2819" i="1"/>
  <c r="BF291" i="1"/>
  <c r="BF579" i="1"/>
  <c r="BF707" i="1"/>
  <c r="BF260" i="1"/>
  <c r="BF950" i="1"/>
  <c r="BF754" i="1"/>
  <c r="BF2599" i="1"/>
  <c r="BF1030" i="1"/>
  <c r="BF1206" i="1"/>
  <c r="BF2634" i="1"/>
  <c r="BF2906" i="1"/>
  <c r="BF823" i="1"/>
  <c r="BF793" i="1"/>
  <c r="BF1034" i="1"/>
  <c r="BF1053" i="1"/>
  <c r="BF1389" i="1"/>
  <c r="BF1806" i="1"/>
  <c r="BF2144" i="1"/>
  <c r="BF952" i="1"/>
  <c r="BF1192" i="1"/>
  <c r="BF1400" i="1"/>
  <c r="BF2298" i="1"/>
  <c r="BF2443" i="1"/>
  <c r="BF1052" i="1"/>
  <c r="BF958" i="1"/>
  <c r="BF1038" i="1"/>
  <c r="BF1182" i="1"/>
  <c r="BF2934" i="1"/>
  <c r="BF303" i="1"/>
  <c r="BF415" i="1"/>
  <c r="BF511" i="1"/>
  <c r="BF687" i="1"/>
  <c r="BF767" i="1"/>
  <c r="BF911" i="1"/>
  <c r="BF1039" i="1"/>
  <c r="BF1359" i="1"/>
  <c r="BF1936" i="1"/>
  <c r="BF2193" i="1"/>
  <c r="BF1567" i="1"/>
  <c r="BF1935" i="1"/>
  <c r="BF2079" i="1"/>
  <c r="BF2834" i="1"/>
  <c r="BF2678" i="1"/>
  <c r="BF2873" i="1"/>
  <c r="BF1676" i="1"/>
  <c r="BF1516" i="1"/>
  <c r="BF954" i="1"/>
  <c r="BF2623" i="1"/>
  <c r="BF501" i="1"/>
  <c r="BF2343" i="1"/>
  <c r="BF1114" i="1"/>
  <c r="BF1276" i="1"/>
  <c r="BF510" i="1"/>
  <c r="BF622" i="1"/>
  <c r="BF734" i="1"/>
  <c r="BF2005" i="1"/>
  <c r="BF2872" i="1"/>
  <c r="BF2942" i="1"/>
  <c r="BF262" i="1"/>
  <c r="BF854" i="1"/>
  <c r="BF965" i="1"/>
  <c r="BF1574" i="1"/>
  <c r="BF177" i="1"/>
  <c r="BF801" i="1"/>
  <c r="BF1088" i="1"/>
  <c r="BF1328" i="1"/>
  <c r="BF2242" i="1"/>
  <c r="BF2852" i="1"/>
  <c r="BF600" i="1"/>
  <c r="BF1111" i="1"/>
  <c r="BF1415" i="1"/>
  <c r="BF1960" i="1"/>
  <c r="BF2928" i="1"/>
  <c r="BF173" i="1"/>
  <c r="BF445" i="1"/>
  <c r="BF1117" i="1"/>
  <c r="BF2273" i="1"/>
  <c r="BF2563" i="1"/>
  <c r="BF48" i="1"/>
  <c r="BF387" i="1"/>
  <c r="BF116" i="1"/>
  <c r="BF2168" i="1"/>
  <c r="BF772" i="1"/>
  <c r="BF1110" i="1"/>
  <c r="BF1254" i="1"/>
  <c r="BF2007" i="1"/>
  <c r="BF647" i="1"/>
  <c r="BF761" i="1"/>
  <c r="BF2235" i="1"/>
  <c r="BF845" i="1"/>
  <c r="BF1710" i="1"/>
  <c r="BF968" i="1"/>
  <c r="BF1176" i="1"/>
  <c r="BF1737" i="1"/>
  <c r="BF2186" i="1"/>
  <c r="BF2269" i="1"/>
  <c r="BF2560" i="1"/>
  <c r="BF2416" i="1"/>
  <c r="BF63" i="1"/>
  <c r="BF175" i="1"/>
  <c r="BF367" i="1"/>
  <c r="BF495" i="1"/>
  <c r="BF719" i="1"/>
  <c r="BF927" i="1"/>
  <c r="BF991" i="1"/>
  <c r="BF1055" i="1"/>
  <c r="BF1407" i="1"/>
  <c r="BF1568" i="1"/>
  <c r="BF1760" i="1"/>
  <c r="BF1887" i="1"/>
  <c r="BF2465" i="1"/>
  <c r="BF2898" i="1"/>
  <c r="BF694" i="1"/>
  <c r="BF1365" i="1"/>
  <c r="BF833" i="1"/>
  <c r="BF1761" i="1"/>
  <c r="BF2119" i="1"/>
  <c r="BF824" i="1"/>
  <c r="BF1085" i="1"/>
  <c r="BF2466" i="1"/>
  <c r="BF1129" i="1"/>
  <c r="BF1290" i="1"/>
  <c r="BF989" i="1"/>
  <c r="BF1261" i="1"/>
  <c r="BF1064" i="1"/>
  <c r="BF1288" i="1"/>
  <c r="BF1705" i="1"/>
  <c r="BF2122" i="1"/>
  <c r="BF588" i="1"/>
  <c r="BF1006" i="1"/>
  <c r="BF330" i="1"/>
  <c r="BF207" i="1"/>
  <c r="BF319" i="1"/>
  <c r="BF479" i="1"/>
  <c r="BF751" i="1"/>
  <c r="BF1487" i="1"/>
  <c r="BF1632" i="1"/>
  <c r="BF1984" i="1"/>
  <c r="BF1390" i="1"/>
  <c r="BF1679" i="1"/>
  <c r="BF2096" i="1"/>
  <c r="BF2530" i="1"/>
  <c r="BF2738" i="1"/>
  <c r="BF1732" i="1"/>
  <c r="BF57" i="1"/>
  <c r="BF2737" i="1"/>
  <c r="BF7" i="1"/>
  <c r="BF2006" i="1"/>
  <c r="BF657" i="1"/>
  <c r="BF1424" i="1"/>
  <c r="BF2756" i="1"/>
  <c r="BF1041" i="1"/>
  <c r="BF947" i="1"/>
  <c r="BF136" i="1"/>
  <c r="BF1271" i="1"/>
  <c r="BF2152" i="1"/>
  <c r="BF2169" i="1"/>
  <c r="BF2531" i="1"/>
  <c r="BF2643" i="1"/>
  <c r="BF2867" i="1"/>
  <c r="BF768" i="1"/>
  <c r="BF659" i="1"/>
  <c r="BF995" i="1"/>
  <c r="BF2221" i="1"/>
  <c r="BF1062" i="1"/>
  <c r="BF1350" i="1"/>
  <c r="BF2071" i="1"/>
  <c r="BF2296" i="1"/>
  <c r="BF2538" i="1"/>
  <c r="BF679" i="1"/>
  <c r="BF1080" i="1"/>
  <c r="BF537" i="1"/>
  <c r="BF829" i="1"/>
  <c r="BF1325" i="1"/>
  <c r="BF1662" i="1"/>
  <c r="BF1016" i="1"/>
  <c r="BF1384" i="1"/>
  <c r="BF1545" i="1"/>
  <c r="BF1769" i="1"/>
  <c r="BF1929" i="1"/>
  <c r="BF2073" i="1"/>
  <c r="BF1804" i="1"/>
  <c r="BF990" i="1"/>
  <c r="BF1198" i="1"/>
  <c r="BF47" i="1"/>
  <c r="BF159" i="1"/>
  <c r="BF607" i="1"/>
  <c r="BF783" i="1"/>
  <c r="BF1119" i="1"/>
  <c r="BF1247" i="1"/>
  <c r="BF1375" i="1"/>
  <c r="BF1536" i="1"/>
  <c r="BF1648" i="1"/>
  <c r="BF1888" i="1"/>
  <c r="BF2113" i="1"/>
  <c r="BF2422" i="1"/>
  <c r="BF2640" i="1"/>
  <c r="BF1374" i="1"/>
  <c r="BF1551" i="1"/>
  <c r="BF1711" i="1"/>
  <c r="BF1791" i="1"/>
  <c r="BF1983" i="1"/>
  <c r="BF2449" i="1"/>
  <c r="BF2578" i="1"/>
  <c r="BF778" i="1"/>
  <c r="BF2576" i="1"/>
  <c r="BF996" i="1"/>
  <c r="BF526" i="1"/>
  <c r="BF750" i="1"/>
  <c r="BF1539" i="1"/>
  <c r="BF660" i="1"/>
  <c r="BF2358" i="1"/>
  <c r="BF2751" i="1"/>
  <c r="BF1595" i="1"/>
  <c r="BF1691" i="1"/>
  <c r="BF1228" i="1"/>
  <c r="BF1196" i="1"/>
  <c r="BF2303" i="1"/>
  <c r="BF1317" i="1"/>
  <c r="BF817" i="1"/>
  <c r="BF960" i="1"/>
  <c r="BF562" i="1"/>
  <c r="BF547" i="1"/>
  <c r="BF680" i="1"/>
  <c r="BF1474" i="1"/>
  <c r="BF1447" i="1"/>
  <c r="BF2699" i="1"/>
  <c r="BF2336" i="1"/>
  <c r="BF2787" i="1"/>
  <c r="BF819" i="1"/>
  <c r="BF2858" i="1"/>
  <c r="BF1174" i="1"/>
  <c r="BF2441" i="1"/>
  <c r="BF1112" i="1"/>
  <c r="BF941" i="1"/>
  <c r="BF1032" i="1"/>
  <c r="BF1480" i="1"/>
  <c r="BF1625" i="1"/>
  <c r="BF2138" i="1"/>
  <c r="BF2365" i="1"/>
  <c r="BF2192" i="1"/>
  <c r="BF271" i="1"/>
  <c r="BF575" i="1"/>
  <c r="BF1295" i="1"/>
  <c r="BF1552" i="1"/>
  <c r="BF2016" i="1"/>
  <c r="BF1342" i="1"/>
  <c r="BF2947" i="1"/>
  <c r="BF2946" i="1"/>
  <c r="BF2931" i="1"/>
  <c r="BF2945" i="1"/>
  <c r="BF2944" i="1"/>
  <c r="BF2943" i="1"/>
  <c r="BF2941" i="1"/>
  <c r="BF2939" i="1"/>
  <c r="BF2938" i="1"/>
  <c r="BF2937" i="1"/>
  <c r="BF2935" i="1"/>
  <c r="BF5" i="1"/>
  <c r="BF165" i="1"/>
  <c r="BF213" i="1"/>
  <c r="BF229" i="1"/>
  <c r="BF245" i="1"/>
  <c r="BF309" i="1"/>
  <c r="BF341" i="1"/>
  <c r="BF373" i="1"/>
  <c r="BF389" i="1"/>
  <c r="BF2420" i="1"/>
  <c r="BF1521" i="1"/>
  <c r="AC1521" i="1"/>
  <c r="AD1521" i="1" s="1"/>
  <c r="AY1521" i="1" s="1"/>
  <c r="AT2673" i="1" a="1"/>
  <c r="AT132" i="1" a="1"/>
  <c r="AT190" i="1" a="1"/>
  <c r="AT287" i="1" a="1"/>
  <c r="AT2219" i="1" a="1"/>
  <c r="AT1946" i="1" a="1"/>
  <c r="AT148" i="1" a="1"/>
  <c r="AT2385" i="1" a="1"/>
  <c r="AT2072" i="1" a="1"/>
  <c r="AT191" i="1" a="1"/>
  <c r="AT2244" i="1" a="1"/>
  <c r="AT166" i="1" a="1"/>
  <c r="AT2104" i="1" a="1"/>
  <c r="AT26" i="1" a="1"/>
  <c r="AT133" i="1" a="1"/>
  <c r="AT296" i="1" a="1"/>
  <c r="AT168" i="1" a="1"/>
  <c r="AT1969" i="1" a="1"/>
  <c r="AT2137" i="1" a="1"/>
  <c r="AT17" i="1" a="1"/>
  <c r="AT2404" i="1" a="1"/>
  <c r="AT16" i="1" a="1"/>
  <c r="AT129" i="1" a="1"/>
  <c r="AT285" i="1" a="1"/>
  <c r="AT1861" i="1" a="1"/>
  <c r="AT181" i="1" a="1"/>
  <c r="AT2355" i="1" a="1"/>
  <c r="AT2202" i="1" a="1"/>
  <c r="AT28" i="1" a="1"/>
  <c r="AT144" i="1" a="1"/>
  <c r="AT189" i="1" a="1"/>
  <c r="AT300" i="1" a="1"/>
  <c r="AT2211" i="1" a="1"/>
  <c r="AT1981" i="1" a="1"/>
  <c r="AT2412" i="1" a="1"/>
  <c r="AU2673" i="1" a="1"/>
  <c r="AU181" i="1" a="1"/>
  <c r="AU2355" i="1" a="1"/>
  <c r="AU132" i="1" a="1"/>
  <c r="AU2202" i="1" a="1"/>
  <c r="AU190" i="1" a="1"/>
  <c r="AU287" i="1" a="1"/>
  <c r="AU26" i="1" a="1"/>
  <c r="AU2219" i="1" a="1"/>
  <c r="AU1946" i="1" a="1"/>
  <c r="AU148" i="1" a="1"/>
  <c r="AU133" i="1" a="1"/>
  <c r="AU2385" i="1" a="1"/>
  <c r="AU2072" i="1" a="1"/>
  <c r="AU296" i="1" a="1"/>
  <c r="AU168" i="1" a="1"/>
  <c r="AU28" i="1" a="1"/>
  <c r="AU1969" i="1" a="1"/>
  <c r="AU2137" i="1" a="1"/>
  <c r="AU17" i="1" a="1"/>
  <c r="AU144" i="1" a="1"/>
  <c r="AU189" i="1" a="1"/>
  <c r="AU2404" i="1" a="1"/>
  <c r="AU300" i="1" a="1"/>
  <c r="AU16" i="1" a="1"/>
  <c r="AU2211" i="1" a="1"/>
  <c r="AU191" i="1" a="1"/>
  <c r="AU1981" i="1" a="1"/>
  <c r="AU129" i="1" a="1"/>
  <c r="AU2244" i="1" a="1"/>
  <c r="AU2412" i="1" a="1"/>
  <c r="AU166" i="1" a="1"/>
  <c r="AU285" i="1" a="1"/>
  <c r="AU2104" i="1" a="1"/>
  <c r="AU1861" i="1" a="1"/>
  <c r="AV1861" i="1" s="1"/>
  <c r="AV2104" i="1" s="1"/>
  <c r="AV285" i="1" s="1"/>
  <c r="AV166" i="1" s="1"/>
  <c r="AV2412" i="1" s="1"/>
  <c r="AV2244" i="1" s="1"/>
  <c r="AV129" i="1" s="1"/>
  <c r="AV1981" i="1" s="1"/>
  <c r="AV191" i="1" s="1"/>
  <c r="AV2211" i="1" s="1"/>
  <c r="AV16" i="1" s="1"/>
  <c r="AV300" i="1" s="1"/>
  <c r="AV2404" i="1" s="1"/>
  <c r="AV189" i="1" s="1"/>
  <c r="AV144" i="1" s="1"/>
  <c r="AV17" i="1" s="1"/>
  <c r="AV2137" i="1" s="1"/>
  <c r="AV1969" i="1" s="1"/>
  <c r="AT2541" i="1" a="1"/>
  <c r="AT270" i="1" a="1"/>
  <c r="AT1835" i="1" a="1"/>
  <c r="AT2433" i="1" a="1"/>
  <c r="AT2283" i="1" a="1"/>
  <c r="AT2556" i="1" a="1"/>
  <c r="AT313" i="1" a="1"/>
  <c r="AT78" i="1" a="1"/>
  <c r="AT100" i="1" a="1"/>
  <c r="AT277" i="1" a="1"/>
  <c r="AT439" i="1" a="1"/>
  <c r="AT1058" i="1" a="1"/>
  <c r="AT444" i="1" a="1"/>
  <c r="AT29" i="1" a="1"/>
  <c r="AT117" i="1" a="1"/>
  <c r="AT2304" i="1" a="1"/>
  <c r="AT193" i="1" a="1"/>
  <c r="AT2442" i="1" a="1"/>
  <c r="AT44" i="1" a="1"/>
  <c r="AT35" i="1" a="1"/>
  <c r="AT2572" i="1" a="1"/>
  <c r="AT85" i="1" a="1"/>
  <c r="AT1234" i="1" a="1"/>
  <c r="AT475" i="1" a="1"/>
  <c r="AT2454" i="1" a="1"/>
  <c r="AT2322" i="1" a="1"/>
  <c r="AT2421" i="1" a="1"/>
  <c r="AT2481" i="1" a="1"/>
  <c r="AT207" i="1" a="1"/>
  <c r="AT722" i="1" a="1"/>
  <c r="AT1477" i="1" a="1"/>
  <c r="AT2480" i="1" a="1"/>
  <c r="AT993" i="1" a="1"/>
  <c r="AT2605" i="1" a="1"/>
  <c r="AT91" i="1" a="1"/>
  <c r="AT66" i="1" a="1"/>
  <c r="AT215" i="1" a="1"/>
  <c r="AT846" i="1" a="1"/>
  <c r="AT2659" i="1" a="1"/>
  <c r="AT2335" i="1" a="1"/>
  <c r="AT98" i="1" a="1"/>
  <c r="AT77" i="1" a="1"/>
  <c r="AT58" i="1" a="1"/>
  <c r="AT1561" i="1" a="1"/>
  <c r="AT2436" i="1" a="1"/>
  <c r="AT2343" i="1" a="1"/>
  <c r="AU2556" i="1" a="1"/>
  <c r="AU35" i="1" a="1"/>
  <c r="AU2480" i="1" a="1"/>
  <c r="AU1561" i="1" a="1"/>
  <c r="AU313" i="1" a="1"/>
  <c r="AU2436" i="1" a="1"/>
  <c r="AU2572" i="1" a="1"/>
  <c r="AU2343" i="1" a="1"/>
  <c r="AU78" i="1" a="1"/>
  <c r="AU100" i="1" a="1"/>
  <c r="AU85" i="1" a="1"/>
  <c r="AU277" i="1" a="1"/>
  <c r="AU993" i="1" a="1"/>
  <c r="AU439" i="1" a="1"/>
  <c r="AU1234" i="1" a="1"/>
  <c r="AU2605" i="1" a="1"/>
  <c r="AU475" i="1" a="1"/>
  <c r="AU91" i="1" a="1"/>
  <c r="AU66" i="1" a="1"/>
  <c r="AU2454" i="1" a="1"/>
  <c r="AU215" i="1" a="1"/>
  <c r="AU1058" i="1" a="1"/>
  <c r="AU2322" i="1" a="1"/>
  <c r="AU846" i="1" a="1"/>
  <c r="AU444" i="1" a="1"/>
  <c r="AU29" i="1" a="1"/>
  <c r="AU2541" i="1" a="1"/>
  <c r="AU117" i="1" a="1"/>
  <c r="AU2421" i="1" a="1"/>
  <c r="AU270" i="1" a="1"/>
  <c r="AU2659" i="1" a="1"/>
  <c r="AU1835" i="1" a="1"/>
  <c r="AU2335" i="1" a="1"/>
  <c r="AU2433" i="1" a="1"/>
  <c r="AU2304" i="1" a="1"/>
  <c r="AU98" i="1" a="1"/>
  <c r="AU193" i="1" a="1"/>
  <c r="AU2481" i="1" a="1"/>
  <c r="AU207" i="1" a="1"/>
  <c r="AU722" i="1" a="1"/>
  <c r="AU77" i="1" a="1"/>
  <c r="AU2283" i="1" a="1"/>
  <c r="AU2442" i="1" a="1"/>
  <c r="AU1477" i="1" a="1"/>
  <c r="AU58" i="1" a="1"/>
  <c r="AU44" i="1" a="1"/>
  <c r="AV44" i="1" s="1"/>
  <c r="AV58" i="1" s="1"/>
  <c r="AV1477" i="1" s="1"/>
  <c r="AV2442" i="1" s="1"/>
  <c r="AV2283" i="1" s="1"/>
  <c r="AV77" i="1" s="1"/>
  <c r="AV722" i="1" s="1"/>
  <c r="AV207" i="1" s="1"/>
  <c r="AV2481" i="1" s="1"/>
  <c r="AV193" i="1" s="1"/>
  <c r="AV98" i="1" s="1"/>
  <c r="AV2304" i="1" s="1"/>
  <c r="AV2433" i="1" s="1"/>
  <c r="AV2335" i="1" s="1"/>
  <c r="AV1835" i="1" s="1"/>
  <c r="AV2659" i="1" s="1"/>
  <c r="AV270" i="1" s="1"/>
  <c r="AV2421" i="1" s="1"/>
  <c r="AV117" i="1" s="1"/>
  <c r="AV2541" i="1" l="1"/>
  <c r="AV29" i="1" s="1"/>
  <c r="AV444" i="1" s="1"/>
  <c r="AV846" i="1" s="1"/>
  <c r="AV2322" i="1" s="1"/>
  <c r="AV1058" i="1" s="1"/>
  <c r="AV215" i="1" s="1"/>
  <c r="AV2454" i="1" s="1"/>
  <c r="AV66" i="1" s="1"/>
  <c r="AV91" i="1" s="1"/>
  <c r="AV475" i="1" s="1"/>
  <c r="AV2605" i="1" s="1"/>
  <c r="AV1234" i="1" s="1"/>
  <c r="AX1234" i="1" s="1"/>
  <c r="BD1234" i="1" s="1"/>
  <c r="AV439" i="1" s="1"/>
  <c r="AV993" i="1" s="1"/>
  <c r="AX993" i="1" s="1"/>
  <c r="BD993" i="1" s="1"/>
  <c r="AV277" i="1" s="1"/>
  <c r="AV85" i="1" s="1"/>
  <c r="AV100" i="1" s="1"/>
  <c r="AV78" i="1" s="1"/>
  <c r="AV2343" i="1" s="1"/>
  <c r="AV2572" i="1" s="1"/>
  <c r="AV2436" i="1" s="1"/>
  <c r="AV313" i="1" s="1"/>
  <c r="AY2951" i="1"/>
  <c r="AY2950" i="1"/>
  <c r="AV28" i="1"/>
  <c r="AV168" i="1" s="1"/>
  <c r="AV296" i="1" s="1"/>
  <c r="AV2072" i="1" s="1"/>
  <c r="AV2385" i="1" s="1"/>
  <c r="AV133" i="1" s="1"/>
  <c r="AV148" i="1" s="1"/>
  <c r="AV1946" i="1" s="1"/>
  <c r="AV2219" i="1" s="1"/>
  <c r="AV26" i="1" s="1"/>
  <c r="AV287" i="1" s="1"/>
  <c r="AV1561" i="1"/>
  <c r="AV2480" i="1" s="1"/>
  <c r="AV35" i="1" s="1"/>
  <c r="AV2556" i="1" s="1"/>
  <c r="AV190" i="1"/>
  <c r="AV2202" i="1" s="1"/>
  <c r="AV132" i="1" s="1"/>
  <c r="AV2355" i="1" s="1"/>
  <c r="AV181" i="1" s="1"/>
  <c r="AV2673" i="1" s="1"/>
  <c r="AW1234" i="1"/>
  <c r="AW993" i="1"/>
  <c r="AZ2707" i="1" l="1"/>
  <c r="AZ1000" i="1"/>
  <c r="AZ1096" i="1"/>
  <c r="AZ1279" i="1"/>
  <c r="AZ996" i="1"/>
  <c r="AZ1497" i="1"/>
  <c r="AZ1542" i="1"/>
  <c r="AZ1687" i="1"/>
  <c r="AZ45" i="1"/>
  <c r="AZ1688" i="1"/>
  <c r="AZ95" i="1"/>
  <c r="AZ1766" i="1"/>
  <c r="AZ140" i="1"/>
  <c r="AZ1770" i="1"/>
  <c r="AZ141" i="1"/>
  <c r="AZ1822" i="1"/>
  <c r="AZ188" i="1"/>
  <c r="AZ189" i="1"/>
  <c r="AZ1870" i="1"/>
  <c r="AZ1609" i="1"/>
  <c r="BE1609" i="1" s="1"/>
  <c r="AZ1824" i="1"/>
  <c r="AZ236" i="1"/>
  <c r="AZ1914" i="1"/>
  <c r="AZ1494" i="1"/>
  <c r="AZ239" i="1"/>
  <c r="AZ1961" i="1"/>
  <c r="AZ2044" i="1"/>
  <c r="AZ2138" i="1"/>
  <c r="AZ2194" i="1"/>
  <c r="AZ1377" i="1"/>
  <c r="AZ2095" i="1"/>
  <c r="AZ704" i="1"/>
  <c r="AZ2414" i="1"/>
  <c r="AZ2003" i="1"/>
  <c r="AZ384" i="1"/>
  <c r="AZ818" i="1"/>
  <c r="AZ2530" i="1"/>
  <c r="AZ336" i="1"/>
  <c r="AZ438" i="1"/>
  <c r="AZ498" i="1"/>
  <c r="BE498" i="1" s="1"/>
  <c r="AZ2297" i="1"/>
  <c r="AZ2356" i="1"/>
  <c r="AZ814" i="1"/>
  <c r="BE814" i="1" s="1"/>
  <c r="AZ909" i="1"/>
  <c r="AZ2587" i="1"/>
  <c r="AZ1614" i="1"/>
  <c r="AZ287" i="1"/>
  <c r="AZ439" i="1"/>
  <c r="AZ2247" i="1"/>
  <c r="AZ573" i="1"/>
  <c r="AZ689" i="1"/>
  <c r="AZ2472" i="1"/>
  <c r="AZ2473" i="1"/>
  <c r="AZ98" i="1"/>
  <c r="AZ338" i="1"/>
  <c r="AZ581" i="1"/>
  <c r="AZ1396" i="1"/>
  <c r="BE1396" i="1" s="1"/>
  <c r="AZ2646" i="1"/>
  <c r="AZ49" i="1"/>
  <c r="AZ99" i="1"/>
  <c r="AZ143" i="1"/>
  <c r="AZ190" i="1"/>
  <c r="AZ240" i="1"/>
  <c r="AZ290" i="1"/>
  <c r="AZ340" i="1"/>
  <c r="AZ388" i="1"/>
  <c r="AZ440" i="1"/>
  <c r="AZ500" i="1"/>
  <c r="AZ585" i="1"/>
  <c r="AZ714" i="1"/>
  <c r="AZ828" i="1"/>
  <c r="AZ916" i="1"/>
  <c r="AZ1004" i="1"/>
  <c r="AZ1125" i="1"/>
  <c r="BE1125" i="1" s="1"/>
  <c r="AZ1294" i="1"/>
  <c r="AZ1397" i="1"/>
  <c r="AZ1501" i="1"/>
  <c r="AZ1548" i="1"/>
  <c r="AZ1615" i="1"/>
  <c r="AZ1691" i="1"/>
  <c r="AZ1771" i="1"/>
  <c r="AZ1825" i="1"/>
  <c r="AZ1872" i="1"/>
  <c r="AZ1917" i="1"/>
  <c r="AZ1963" i="1"/>
  <c r="AZ2005" i="1"/>
  <c r="AZ2050" i="1"/>
  <c r="AZ2101" i="1"/>
  <c r="AZ2145" i="1"/>
  <c r="AZ2590" i="1"/>
  <c r="AZ2647" i="1"/>
  <c r="AZ50" i="1"/>
  <c r="AZ191" i="1"/>
  <c r="AZ292" i="1"/>
  <c r="AZ342" i="1"/>
  <c r="AZ391" i="1"/>
  <c r="AZ442" i="1"/>
  <c r="AZ505" i="1"/>
  <c r="AZ591" i="1"/>
  <c r="AZ722" i="1"/>
  <c r="BE722" i="1" s="1"/>
  <c r="AZ835" i="1"/>
  <c r="BE835" i="1" s="1"/>
  <c r="AZ918" i="1"/>
  <c r="AZ1008" i="1"/>
  <c r="BE1008" i="1" s="1"/>
  <c r="AZ1135" i="1"/>
  <c r="BE1135" i="1" s="1"/>
  <c r="AZ1301" i="1"/>
  <c r="AZ1405" i="1"/>
  <c r="BE1405" i="1" s="1"/>
  <c r="AZ1502" i="1"/>
  <c r="AZ1551" i="1"/>
  <c r="AZ1619" i="1"/>
  <c r="AZ1694" i="1"/>
  <c r="AZ1774" i="1"/>
  <c r="AZ1826" i="1"/>
  <c r="AZ1874" i="1"/>
  <c r="AZ1918" i="1"/>
  <c r="AZ1966" i="1"/>
  <c r="AZ2008" i="1"/>
  <c r="AZ2051" i="1"/>
  <c r="AZ2102" i="1"/>
  <c r="AZ2146" i="1"/>
  <c r="AZ2199" i="1"/>
  <c r="AZ2253" i="1"/>
  <c r="AZ2304" i="1"/>
  <c r="BE2304" i="1" s="1"/>
  <c r="AZ2363" i="1"/>
  <c r="AZ2422" i="1"/>
  <c r="AZ2476" i="1"/>
  <c r="AZ2535" i="1"/>
  <c r="AZ2591" i="1"/>
  <c r="AZ2648" i="1"/>
  <c r="AZ9" i="1"/>
  <c r="AZ53" i="1"/>
  <c r="AZ101" i="1"/>
  <c r="AZ145" i="1"/>
  <c r="AZ192" i="1"/>
  <c r="AZ242" i="1"/>
  <c r="AZ2534" i="1"/>
  <c r="AZ6" i="1"/>
  <c r="AZ100" i="1"/>
  <c r="AZ144" i="1"/>
  <c r="AZ241" i="1"/>
  <c r="AZ295" i="1"/>
  <c r="AZ343" i="1"/>
  <c r="AZ394" i="1"/>
  <c r="AZ443" i="1"/>
  <c r="AZ506" i="1"/>
  <c r="AZ592" i="1"/>
  <c r="AZ726" i="1"/>
  <c r="AZ836" i="1"/>
  <c r="BE836" i="1" s="1"/>
  <c r="AZ921" i="1"/>
  <c r="AZ1009" i="1"/>
  <c r="AZ1138" i="1"/>
  <c r="AZ1302" i="1"/>
  <c r="AZ1416" i="1"/>
  <c r="AZ1503" i="1"/>
  <c r="AZ1552" i="1"/>
  <c r="AZ1624" i="1"/>
  <c r="AZ1697" i="1"/>
  <c r="AZ1776" i="1"/>
  <c r="AZ1828" i="1"/>
  <c r="AZ1875" i="1"/>
  <c r="AZ1919" i="1"/>
  <c r="AZ1967" i="1"/>
  <c r="AZ2009" i="1"/>
  <c r="AZ2053" i="1"/>
  <c r="AZ2103" i="1"/>
  <c r="AZ2147" i="1"/>
  <c r="BE2147" i="1" s="1"/>
  <c r="AZ2200" i="1"/>
  <c r="AZ2254" i="1"/>
  <c r="AZ2305" i="1"/>
  <c r="AZ2365" i="1"/>
  <c r="AZ2426" i="1"/>
  <c r="AZ2477" i="1"/>
  <c r="AZ2541" i="1"/>
  <c r="AZ2593" i="1"/>
  <c r="AZ2649" i="1"/>
  <c r="AZ10" i="1"/>
  <c r="AZ54" i="1"/>
  <c r="AZ102" i="1"/>
  <c r="AZ146" i="1"/>
  <c r="AZ193" i="1"/>
  <c r="AZ244" i="1"/>
  <c r="AZ296" i="1"/>
  <c r="AZ344" i="1"/>
  <c r="AZ395" i="1"/>
  <c r="AZ444" i="1"/>
  <c r="AZ507" i="1"/>
  <c r="AZ595" i="1"/>
  <c r="AZ731" i="1"/>
  <c r="AZ840" i="1"/>
  <c r="AZ923" i="1"/>
  <c r="BE923" i="1" s="1"/>
  <c r="AZ1012" i="1"/>
  <c r="AZ1140" i="1"/>
  <c r="BE1140" i="1" s="1"/>
  <c r="AZ1304" i="1"/>
  <c r="AZ1418" i="1"/>
  <c r="AZ2299" i="1"/>
  <c r="AZ2421" i="1"/>
  <c r="AZ2307" i="1"/>
  <c r="AZ2427" i="1"/>
  <c r="AZ2478" i="1"/>
  <c r="AZ2542" i="1"/>
  <c r="AZ2594" i="1"/>
  <c r="AZ2650" i="1"/>
  <c r="AZ12" i="1"/>
  <c r="AZ55" i="1"/>
  <c r="AZ103" i="1"/>
  <c r="AZ147" i="1"/>
  <c r="AZ194" i="1"/>
  <c r="AZ246" i="1"/>
  <c r="AZ298" i="1"/>
  <c r="AZ345" i="1"/>
  <c r="AZ396" i="1"/>
  <c r="AZ446" i="1"/>
  <c r="AZ511" i="1"/>
  <c r="AZ596" i="1"/>
  <c r="AZ732" i="1"/>
  <c r="AZ844" i="1"/>
  <c r="AZ925" i="1"/>
  <c r="AZ1015" i="1"/>
  <c r="AZ1141" i="1"/>
  <c r="AZ1306" i="1"/>
  <c r="AZ1421" i="1"/>
  <c r="AZ1506" i="1"/>
  <c r="AZ1555" i="1"/>
  <c r="AZ1629" i="1"/>
  <c r="AZ1699" i="1"/>
  <c r="AZ1778" i="1"/>
  <c r="AZ1835" i="1"/>
  <c r="BE1835" i="1" s="1"/>
  <c r="AZ1881" i="1"/>
  <c r="AZ1922" i="1"/>
  <c r="AZ1971" i="1"/>
  <c r="AZ2012" i="1"/>
  <c r="AZ2056" i="1"/>
  <c r="AZ2105" i="1"/>
  <c r="AZ2149" i="1"/>
  <c r="BE2149" i="1" s="1"/>
  <c r="AZ2202" i="1"/>
  <c r="AZ2474" i="1"/>
  <c r="AZ1829" i="1"/>
  <c r="AZ2368" i="1"/>
  <c r="AZ2257" i="1"/>
  <c r="AZ2308" i="1"/>
  <c r="AZ2370" i="1"/>
  <c r="AZ2428" i="1"/>
  <c r="AZ2480" i="1"/>
  <c r="BE2480" i="1" s="1"/>
  <c r="AZ2544" i="1"/>
  <c r="AZ2595" i="1"/>
  <c r="AZ2651" i="1"/>
  <c r="AZ13" i="1"/>
  <c r="AZ58" i="1"/>
  <c r="AZ106" i="1"/>
  <c r="AZ148" i="1"/>
  <c r="AZ195" i="1"/>
  <c r="AZ247" i="1"/>
  <c r="AZ300" i="1"/>
  <c r="AZ346" i="1"/>
  <c r="AZ397" i="1"/>
  <c r="AZ447" i="1"/>
  <c r="AZ514" i="1"/>
  <c r="AZ599" i="1"/>
  <c r="AZ738" i="1"/>
  <c r="AZ846" i="1"/>
  <c r="BE846" i="1" s="1"/>
  <c r="AZ928" i="1"/>
  <c r="AZ1020" i="1"/>
  <c r="AZ1154" i="1"/>
  <c r="AZ1308" i="1"/>
  <c r="AZ1426" i="1"/>
  <c r="AZ1507" i="1"/>
  <c r="AZ1556" i="1"/>
  <c r="AZ1630" i="1"/>
  <c r="AZ1700" i="1"/>
  <c r="AZ1779" i="1"/>
  <c r="AZ1836" i="1"/>
  <c r="AZ1883" i="1"/>
  <c r="AZ1923" i="1"/>
  <c r="AZ1972" i="1"/>
  <c r="AZ2013" i="1"/>
  <c r="AZ2058" i="1"/>
  <c r="BE2058" i="1" s="1"/>
  <c r="AZ2106" i="1"/>
  <c r="AZ2150" i="1"/>
  <c r="BE2150" i="1" s="1"/>
  <c r="AZ2205" i="1"/>
  <c r="AZ2258" i="1"/>
  <c r="AZ2309" i="1"/>
  <c r="AZ2371" i="1"/>
  <c r="AZ2432" i="1"/>
  <c r="AZ2481" i="1"/>
  <c r="AZ2545" i="1"/>
  <c r="AZ2600" i="1"/>
  <c r="AZ2653" i="1"/>
  <c r="AZ14" i="1"/>
  <c r="AZ60" i="1"/>
  <c r="AZ107" i="1"/>
  <c r="AZ149" i="1"/>
  <c r="AZ197" i="1"/>
  <c r="AZ250" i="1"/>
  <c r="AZ2250" i="1"/>
  <c r="AZ398" i="1"/>
  <c r="AZ1631" i="1"/>
  <c r="AZ1702" i="1"/>
  <c r="AZ1780" i="1"/>
  <c r="AZ1837" i="1"/>
  <c r="AZ1884" i="1"/>
  <c r="AZ1924" i="1"/>
  <c r="AZ1973" i="1"/>
  <c r="AZ2014" i="1"/>
  <c r="AZ2059" i="1"/>
  <c r="AZ2107" i="1"/>
  <c r="AZ2151" i="1"/>
  <c r="AZ2207" i="1"/>
  <c r="AZ2259" i="1"/>
  <c r="AZ2312" i="1"/>
  <c r="AZ2372" i="1"/>
  <c r="BE2372" i="1" s="1"/>
  <c r="AZ2433" i="1"/>
  <c r="AZ2483" i="1"/>
  <c r="AZ2548" i="1"/>
  <c r="AZ2601" i="1"/>
  <c r="AZ2654" i="1"/>
  <c r="AZ15" i="1"/>
  <c r="AZ62" i="1"/>
  <c r="AZ108" i="1"/>
  <c r="AZ151" i="1"/>
  <c r="AZ199" i="1"/>
  <c r="AZ251" i="1"/>
  <c r="AZ303" i="1"/>
  <c r="AZ349" i="1"/>
  <c r="AZ399" i="1"/>
  <c r="AZ449" i="1"/>
  <c r="AZ516" i="1"/>
  <c r="AZ607" i="1"/>
  <c r="AZ744" i="1"/>
  <c r="AZ849" i="1"/>
  <c r="AZ931" i="1"/>
  <c r="BE931" i="1" s="1"/>
  <c r="AZ1029" i="1"/>
  <c r="AZ1182" i="1"/>
  <c r="AZ1316" i="1"/>
  <c r="AZ1432" i="1"/>
  <c r="AZ1969" i="1"/>
  <c r="BE1969" i="1" s="1"/>
  <c r="AZ2104" i="1"/>
  <c r="BE2104" i="1" s="1"/>
  <c r="AZ2201" i="1"/>
  <c r="AZ1781" i="1"/>
  <c r="AZ1885" i="1"/>
  <c r="AZ1925" i="1"/>
  <c r="AZ1974" i="1"/>
  <c r="AZ2015" i="1"/>
  <c r="AZ2062" i="1"/>
  <c r="AZ2108" i="1"/>
  <c r="AZ2156" i="1"/>
  <c r="AZ2208" i="1"/>
  <c r="BE2208" i="1" s="1"/>
  <c r="AZ2264" i="1"/>
  <c r="BE2264" i="1" s="1"/>
  <c r="AZ2313" i="1"/>
  <c r="AZ2373" i="1"/>
  <c r="AZ2434" i="1"/>
  <c r="AZ2484" i="1"/>
  <c r="AZ2550" i="1"/>
  <c r="AZ2602" i="1"/>
  <c r="AZ2655" i="1"/>
  <c r="AZ16" i="1"/>
  <c r="AZ65" i="1"/>
  <c r="AZ109" i="1"/>
  <c r="AZ152" i="1"/>
  <c r="AZ203" i="1"/>
  <c r="AZ252" i="1"/>
  <c r="AZ304" i="1"/>
  <c r="BE304" i="1" s="1"/>
  <c r="AZ352" i="1"/>
  <c r="AZ401" i="1"/>
  <c r="AZ450" i="1"/>
  <c r="AZ517" i="1"/>
  <c r="AZ608" i="1"/>
  <c r="AZ746" i="1"/>
  <c r="AZ850" i="1"/>
  <c r="AZ932" i="1"/>
  <c r="AZ1031" i="1"/>
  <c r="AZ1189" i="1"/>
  <c r="AZ1320" i="1"/>
  <c r="AZ1433" i="1"/>
  <c r="AZ1512" i="1"/>
  <c r="AZ1561" i="1"/>
  <c r="BE1561" i="1" s="1"/>
  <c r="AZ1636" i="1"/>
  <c r="AZ1706" i="1"/>
  <c r="AZ1782" i="1"/>
  <c r="AZ1841" i="1"/>
  <c r="AZ1886" i="1"/>
  <c r="AZ1926" i="1"/>
  <c r="AZ1976" i="1"/>
  <c r="AZ2016" i="1"/>
  <c r="AZ2063" i="1"/>
  <c r="AZ2109" i="1"/>
  <c r="AZ2157" i="1"/>
  <c r="AZ1118" i="1"/>
  <c r="AZ2045" i="1"/>
  <c r="AZ2301" i="1"/>
  <c r="AZ1511" i="1"/>
  <c r="AZ2435" i="1"/>
  <c r="AZ2487" i="1"/>
  <c r="AZ2552" i="1"/>
  <c r="AZ2604" i="1"/>
  <c r="AZ2656" i="1"/>
  <c r="AZ46" i="1"/>
  <c r="AZ289" i="1"/>
  <c r="AZ499" i="1"/>
  <c r="AZ1283" i="1"/>
  <c r="AZ2588" i="1"/>
  <c r="AZ17" i="1"/>
  <c r="AZ66" i="1"/>
  <c r="AZ110" i="1"/>
  <c r="BE110" i="1" s="1"/>
  <c r="AZ154" i="1"/>
  <c r="AZ205" i="1"/>
  <c r="AZ253" i="1"/>
  <c r="AZ305" i="1"/>
  <c r="AZ353" i="1"/>
  <c r="AZ403" i="1"/>
  <c r="AZ451" i="1"/>
  <c r="AZ518" i="1"/>
  <c r="AZ610" i="1"/>
  <c r="AZ748" i="1"/>
  <c r="AZ860" i="1"/>
  <c r="BE860" i="1" s="1"/>
  <c r="AZ933" i="1"/>
  <c r="AZ1032" i="1"/>
  <c r="AZ1190" i="1"/>
  <c r="AZ1324" i="1"/>
  <c r="AZ1435" i="1"/>
  <c r="AZ1513" i="1"/>
  <c r="AZ1564" i="1"/>
  <c r="AZ1637" i="1"/>
  <c r="AZ1708" i="1"/>
  <c r="AZ1786" i="1"/>
  <c r="AZ1842" i="1"/>
  <c r="AZ1887" i="1"/>
  <c r="AZ1927" i="1"/>
  <c r="AZ1978" i="1"/>
  <c r="AZ2017" i="1"/>
  <c r="AZ2064" i="1"/>
  <c r="AZ2110" i="1"/>
  <c r="AZ2158" i="1"/>
  <c r="AZ2211" i="1"/>
  <c r="BE2211" i="1" s="1"/>
  <c r="AZ2266" i="1"/>
  <c r="AZ2316" i="1"/>
  <c r="AZ2378" i="1"/>
  <c r="AZ2436" i="1"/>
  <c r="AZ2488" i="1"/>
  <c r="AZ2554" i="1"/>
  <c r="AZ2605" i="1"/>
  <c r="BE2605" i="1" s="1"/>
  <c r="AZ386" i="1"/>
  <c r="AZ606" i="1"/>
  <c r="BE606" i="1" s="1"/>
  <c r="AZ848" i="1"/>
  <c r="AZ1510" i="1"/>
  <c r="AZ2657" i="1"/>
  <c r="AZ1436" i="1"/>
  <c r="AZ1640" i="1"/>
  <c r="AZ1712" i="1"/>
  <c r="AZ1787" i="1"/>
  <c r="AZ1843" i="1"/>
  <c r="AZ1888" i="1"/>
  <c r="AZ1929" i="1"/>
  <c r="AZ1979" i="1"/>
  <c r="AZ2018" i="1"/>
  <c r="AZ2067" i="1"/>
  <c r="AZ2111" i="1"/>
  <c r="AZ2159" i="1"/>
  <c r="AZ2212" i="1"/>
  <c r="AZ2267" i="1"/>
  <c r="AZ2320" i="1"/>
  <c r="AZ2382" i="1"/>
  <c r="AZ2437" i="1"/>
  <c r="AZ2489" i="1"/>
  <c r="AZ2555" i="1"/>
  <c r="AZ2607" i="1"/>
  <c r="AZ2658" i="1"/>
  <c r="AZ19" i="1"/>
  <c r="AZ68" i="1"/>
  <c r="AZ113" i="1"/>
  <c r="AZ157" i="1"/>
  <c r="AZ208" i="1"/>
  <c r="AZ256" i="1"/>
  <c r="AZ310" i="1"/>
  <c r="AZ355" i="1"/>
  <c r="AZ405" i="1"/>
  <c r="AZ456" i="1"/>
  <c r="AZ524" i="1"/>
  <c r="AZ618" i="1"/>
  <c r="AZ2096" i="1"/>
  <c r="AZ1514" i="1"/>
  <c r="AZ1515" i="1"/>
  <c r="AZ1931" i="1"/>
  <c r="AZ1980" i="1"/>
  <c r="AZ2019" i="1"/>
  <c r="AZ2068" i="1"/>
  <c r="AZ2112" i="1"/>
  <c r="AZ2160" i="1"/>
  <c r="AZ2213" i="1"/>
  <c r="AZ2268" i="1"/>
  <c r="AZ2321" i="1"/>
  <c r="AZ2383" i="1"/>
  <c r="BE2383" i="1" s="1"/>
  <c r="AZ2440" i="1"/>
  <c r="AZ2491" i="1"/>
  <c r="AZ2556" i="1"/>
  <c r="BE2556" i="1" s="1"/>
  <c r="AZ2608" i="1"/>
  <c r="AZ2659" i="1"/>
  <c r="AZ20" i="1"/>
  <c r="AZ69" i="1"/>
  <c r="AZ114" i="1"/>
  <c r="AZ159" i="1"/>
  <c r="AZ209" i="1"/>
  <c r="BE209" i="1" s="1"/>
  <c r="AZ258" i="1"/>
  <c r="AZ311" i="1"/>
  <c r="AZ357" i="1"/>
  <c r="AZ407" i="1"/>
  <c r="AZ457" i="1"/>
  <c r="AZ525" i="1"/>
  <c r="AZ621" i="1"/>
  <c r="BE621" i="1" s="1"/>
  <c r="AZ757" i="1"/>
  <c r="AZ863" i="1"/>
  <c r="AZ943" i="1"/>
  <c r="AZ1036" i="1"/>
  <c r="AZ1214" i="1"/>
  <c r="AZ1334" i="1"/>
  <c r="AZ1439" i="1"/>
  <c r="AZ1516" i="1"/>
  <c r="AZ1581" i="1"/>
  <c r="AZ1643" i="1"/>
  <c r="AZ1722" i="1"/>
  <c r="AZ1789" i="1"/>
  <c r="AZ1845" i="1"/>
  <c r="AZ1891" i="1"/>
  <c r="AZ348" i="1"/>
  <c r="AZ743" i="1"/>
  <c r="AZ1575" i="1"/>
  <c r="AZ1844" i="1"/>
  <c r="AZ1932" i="1"/>
  <c r="AZ2069" i="1"/>
  <c r="AZ2113" i="1"/>
  <c r="BE2113" i="1" s="1"/>
  <c r="AZ2161" i="1"/>
  <c r="AZ2214" i="1"/>
  <c r="AZ2269" i="1"/>
  <c r="AZ2322" i="1"/>
  <c r="AZ2384" i="1"/>
  <c r="AZ2442" i="1"/>
  <c r="AZ2494" i="1"/>
  <c r="AZ2557" i="1"/>
  <c r="AZ2612" i="1"/>
  <c r="AZ2660" i="1"/>
  <c r="AZ21" i="1"/>
  <c r="AZ71" i="1"/>
  <c r="AZ117" i="1"/>
  <c r="BE117" i="1" s="1"/>
  <c r="AZ161" i="1"/>
  <c r="AZ211" i="1"/>
  <c r="AZ259" i="1"/>
  <c r="AZ312" i="1"/>
  <c r="AZ359" i="1"/>
  <c r="AZ409" i="1"/>
  <c r="AZ459" i="1"/>
  <c r="AZ527" i="1"/>
  <c r="AZ625" i="1"/>
  <c r="AZ760" i="1"/>
  <c r="AZ864" i="1"/>
  <c r="AZ944" i="1"/>
  <c r="AZ1038" i="1"/>
  <c r="AZ1218" i="1"/>
  <c r="AZ1335" i="1"/>
  <c r="AZ1442" i="1"/>
  <c r="AZ1517" i="1"/>
  <c r="AZ1582" i="1"/>
  <c r="AZ1645" i="1"/>
  <c r="AZ1726" i="1"/>
  <c r="AZ1791" i="1"/>
  <c r="AZ1846" i="1"/>
  <c r="AZ1892" i="1"/>
  <c r="AZ1933" i="1"/>
  <c r="AZ1982" i="1"/>
  <c r="AZ2023" i="1"/>
  <c r="AZ2070" i="1"/>
  <c r="AZ2115" i="1"/>
  <c r="AZ2162" i="1"/>
  <c r="BE2162" i="1" s="1"/>
  <c r="AZ2216" i="1"/>
  <c r="AZ2270" i="1"/>
  <c r="AZ2323" i="1"/>
  <c r="BE2323" i="1" s="1"/>
  <c r="AZ2385" i="1"/>
  <c r="BE2385" i="1" s="1"/>
  <c r="AZ2445" i="1"/>
  <c r="BE2445" i="1" s="1"/>
  <c r="AZ2495" i="1"/>
  <c r="AZ2558" i="1"/>
  <c r="AZ2004" i="1"/>
  <c r="AZ2362" i="1"/>
  <c r="AZ1777" i="1"/>
  <c r="AZ2055" i="1"/>
  <c r="AZ156" i="1"/>
  <c r="AZ934" i="1"/>
  <c r="AZ1788" i="1"/>
  <c r="AZ1890" i="1"/>
  <c r="AZ1981" i="1"/>
  <c r="BE1981" i="1" s="1"/>
  <c r="AZ23" i="1"/>
  <c r="BE23" i="1" s="1"/>
  <c r="AZ163" i="1"/>
  <c r="AZ361" i="1"/>
  <c r="AZ461" i="1"/>
  <c r="AZ631" i="1"/>
  <c r="AZ765" i="1"/>
  <c r="AZ865" i="1"/>
  <c r="AZ946" i="1"/>
  <c r="AZ1042" i="1"/>
  <c r="AZ1220" i="1"/>
  <c r="AZ1336" i="1"/>
  <c r="AZ1445" i="1"/>
  <c r="AZ1518" i="1"/>
  <c r="AZ1583" i="1"/>
  <c r="AZ1646" i="1"/>
  <c r="AZ1734" i="1"/>
  <c r="AZ1792" i="1"/>
  <c r="AZ1847" i="1"/>
  <c r="AZ1894" i="1"/>
  <c r="BE1894" i="1" s="1"/>
  <c r="AZ1935" i="1"/>
  <c r="AZ1983" i="1"/>
  <c r="AZ2024" i="1"/>
  <c r="AZ2072" i="1"/>
  <c r="AZ2116" i="1"/>
  <c r="AZ2164" i="1"/>
  <c r="AZ2217" i="1"/>
  <c r="AZ2274" i="1"/>
  <c r="AZ2324" i="1"/>
  <c r="AZ2386" i="1"/>
  <c r="AZ2446" i="1"/>
  <c r="AZ2496" i="1"/>
  <c r="AZ2560" i="1"/>
  <c r="AZ2615" i="1"/>
  <c r="AZ2664" i="1"/>
  <c r="AZ24" i="1"/>
  <c r="AZ73" i="1"/>
  <c r="AZ122" i="1"/>
  <c r="AZ164" i="1"/>
  <c r="AZ214" i="1"/>
  <c r="AZ266" i="1"/>
  <c r="AZ315" i="1"/>
  <c r="AZ362" i="1"/>
  <c r="AZ412" i="1"/>
  <c r="AZ463" i="1"/>
  <c r="AZ530" i="1"/>
  <c r="AZ1877" i="1"/>
  <c r="AZ67" i="1"/>
  <c r="AZ453" i="1"/>
  <c r="AZ1327" i="1"/>
  <c r="AZ1720" i="1"/>
  <c r="AZ120" i="1"/>
  <c r="AZ212" i="1"/>
  <c r="AZ313" i="1"/>
  <c r="BE313" i="1" s="1"/>
  <c r="AZ774" i="1"/>
  <c r="AZ1047" i="1"/>
  <c r="AZ1339" i="1"/>
  <c r="AZ1647" i="1"/>
  <c r="AZ2025" i="1"/>
  <c r="AZ2275" i="1"/>
  <c r="AZ2325" i="1"/>
  <c r="BE2325" i="1" s="1"/>
  <c r="AZ2616" i="1"/>
  <c r="AZ215" i="1"/>
  <c r="AZ417" i="1"/>
  <c r="AZ465" i="1"/>
  <c r="AZ531" i="1"/>
  <c r="AZ650" i="1"/>
  <c r="AZ775" i="1"/>
  <c r="AZ872" i="1"/>
  <c r="AZ955" i="1"/>
  <c r="AZ1056" i="1"/>
  <c r="AZ1227" i="1"/>
  <c r="AZ1340" i="1"/>
  <c r="AZ1454" i="1"/>
  <c r="AZ1521" i="1"/>
  <c r="AZ1586" i="1"/>
  <c r="AZ1649" i="1"/>
  <c r="AZ1736" i="1"/>
  <c r="AZ1796" i="1"/>
  <c r="AZ1962" i="1"/>
  <c r="AZ2010" i="1"/>
  <c r="AZ1838" i="1"/>
  <c r="AZ2375" i="1"/>
  <c r="AZ207" i="1"/>
  <c r="AZ861" i="1"/>
  <c r="AZ1033" i="1"/>
  <c r="AZ756" i="1"/>
  <c r="BE756" i="1" s="1"/>
  <c r="AZ1333" i="1"/>
  <c r="BE1333" i="1" s="1"/>
  <c r="AZ2663" i="1"/>
  <c r="AZ1735" i="1"/>
  <c r="AZ1984" i="1"/>
  <c r="AZ2218" i="1"/>
  <c r="AZ2387" i="1"/>
  <c r="AZ1916" i="1"/>
  <c r="AZ316" i="1"/>
  <c r="AZ2026" i="1"/>
  <c r="AZ2219" i="1"/>
  <c r="AZ2501" i="1"/>
  <c r="AZ75" i="1"/>
  <c r="AZ167" i="1"/>
  <c r="AZ217" i="1"/>
  <c r="AZ268" i="1"/>
  <c r="AZ317" i="1"/>
  <c r="AZ366" i="1"/>
  <c r="AZ418" i="1"/>
  <c r="AZ469" i="1"/>
  <c r="AZ534" i="1"/>
  <c r="AZ653" i="1"/>
  <c r="AZ776" i="1"/>
  <c r="AZ878" i="1"/>
  <c r="BE878" i="1" s="1"/>
  <c r="AZ961" i="1"/>
  <c r="AZ1058" i="1"/>
  <c r="AZ1230" i="1"/>
  <c r="AZ1341" i="1"/>
  <c r="AZ1458" i="1"/>
  <c r="AZ1522" i="1"/>
  <c r="AZ1589" i="1"/>
  <c r="BE1589" i="1" s="1"/>
  <c r="AZ1651" i="1"/>
  <c r="AZ1737" i="1"/>
  <c r="AZ1798" i="1"/>
  <c r="AZ1852" i="1"/>
  <c r="AZ1897" i="1"/>
  <c r="AZ1939" i="1"/>
  <c r="AZ1986" i="1"/>
  <c r="AZ2027" i="1"/>
  <c r="AZ2075" i="1"/>
  <c r="AZ2121" i="1"/>
  <c r="AZ2172" i="1"/>
  <c r="AZ2220" i="1"/>
  <c r="AZ2278" i="1"/>
  <c r="AZ2328" i="1"/>
  <c r="AZ2389" i="1"/>
  <c r="AZ2452" i="1"/>
  <c r="AZ912" i="1"/>
  <c r="BE912" i="1" s="1"/>
  <c r="AZ307" i="1"/>
  <c r="AZ862" i="1"/>
  <c r="AZ1035" i="1"/>
  <c r="AZ1437" i="1"/>
  <c r="AZ2020" i="1"/>
  <c r="AZ410" i="1"/>
  <c r="AZ632" i="1"/>
  <c r="AZ1225" i="1"/>
  <c r="AZ1519" i="1"/>
  <c r="AZ1848" i="1"/>
  <c r="AZ2117" i="1"/>
  <c r="AZ2500" i="1"/>
  <c r="AZ123" i="1"/>
  <c r="AZ1851" i="1"/>
  <c r="AZ1985" i="1"/>
  <c r="AZ2170" i="1"/>
  <c r="AZ2326" i="1"/>
  <c r="AZ2565" i="1"/>
  <c r="AZ26" i="1"/>
  <c r="AZ2503" i="1"/>
  <c r="AZ2618" i="1"/>
  <c r="AZ77" i="1"/>
  <c r="BE77" i="1" s="1"/>
  <c r="AZ218" i="1"/>
  <c r="AZ369" i="1"/>
  <c r="AZ419" i="1"/>
  <c r="AZ471" i="1"/>
  <c r="AZ539" i="1"/>
  <c r="AZ654" i="1"/>
  <c r="AZ777" i="1"/>
  <c r="AZ882" i="1"/>
  <c r="AZ963" i="1"/>
  <c r="AZ1060" i="1"/>
  <c r="AZ1231" i="1"/>
  <c r="AZ1343" i="1"/>
  <c r="AZ1461" i="1"/>
  <c r="AZ1524" i="1"/>
  <c r="AZ1590" i="1"/>
  <c r="AZ1652" i="1"/>
  <c r="AZ1745" i="1"/>
  <c r="AZ1800" i="1"/>
  <c r="AZ1853" i="1"/>
  <c r="AZ1898" i="1"/>
  <c r="AZ1942" i="1"/>
  <c r="AZ1989" i="1"/>
  <c r="AZ2029" i="1"/>
  <c r="AZ2077" i="1"/>
  <c r="AZ2122" i="1"/>
  <c r="AZ2174" i="1"/>
  <c r="AZ2229" i="1"/>
  <c r="AZ2279" i="1"/>
  <c r="AZ2329" i="1"/>
  <c r="BE2329" i="1" s="1"/>
  <c r="AZ2390" i="1"/>
  <c r="BE2390" i="1" s="1"/>
  <c r="AZ2453" i="1"/>
  <c r="BE2453" i="1" s="1"/>
  <c r="AZ2504" i="1"/>
  <c r="AZ2570" i="1"/>
  <c r="AZ2619" i="1"/>
  <c r="AZ2674" i="1"/>
  <c r="AZ29" i="1"/>
  <c r="BE29" i="1" s="1"/>
  <c r="AZ78" i="1"/>
  <c r="AZ126" i="1"/>
  <c r="AZ170" i="1"/>
  <c r="AZ219" i="1"/>
  <c r="AZ270" i="1"/>
  <c r="AZ320" i="1"/>
  <c r="AZ370" i="1"/>
  <c r="AZ421" i="1"/>
  <c r="AZ2139" i="1"/>
  <c r="AZ18" i="1"/>
  <c r="AZ254" i="1"/>
  <c r="AZ354" i="1"/>
  <c r="AZ522" i="1"/>
  <c r="AZ753" i="1"/>
  <c r="AZ1199" i="1"/>
  <c r="AZ1204" i="1"/>
  <c r="AZ1577" i="1"/>
  <c r="AZ72" i="1"/>
  <c r="AZ867" i="1"/>
  <c r="AZ1449" i="1"/>
  <c r="AZ1794" i="1"/>
  <c r="AZ1895" i="1"/>
  <c r="AZ2166" i="1"/>
  <c r="AZ2449" i="1"/>
  <c r="AZ74" i="1"/>
  <c r="AZ267" i="1"/>
  <c r="AZ1938" i="1"/>
  <c r="AZ2118" i="1"/>
  <c r="AZ2388" i="1"/>
  <c r="AZ2670" i="1"/>
  <c r="AZ2568" i="1"/>
  <c r="AZ28" i="1"/>
  <c r="AZ168" i="1"/>
  <c r="BE168" i="1" s="1"/>
  <c r="AZ318" i="1"/>
  <c r="AZ541" i="1"/>
  <c r="AZ779" i="1"/>
  <c r="BE779" i="1" s="1"/>
  <c r="AZ966" i="1"/>
  <c r="AZ1063" i="1"/>
  <c r="AZ1462" i="1"/>
  <c r="AZ1527" i="1"/>
  <c r="AZ1591" i="1"/>
  <c r="AZ1654" i="1"/>
  <c r="AZ1746" i="1"/>
  <c r="AZ1802" i="1"/>
  <c r="AZ1854" i="1"/>
  <c r="AZ1899" i="1"/>
  <c r="AZ1943" i="1"/>
  <c r="AZ1990" i="1"/>
  <c r="AZ2030" i="1"/>
  <c r="AZ2078" i="1"/>
  <c r="AZ2124" i="1"/>
  <c r="AZ2176" i="1"/>
  <c r="AZ2230" i="1"/>
  <c r="AZ2281" i="1"/>
  <c r="AZ2331" i="1"/>
  <c r="AZ2391" i="1"/>
  <c r="AZ2454" i="1"/>
  <c r="AZ2505" i="1"/>
  <c r="AZ2571" i="1"/>
  <c r="AZ2622" i="1"/>
  <c r="AZ2675" i="1"/>
  <c r="AZ33" i="1"/>
  <c r="AZ80" i="1"/>
  <c r="AZ127" i="1"/>
  <c r="AZ174" i="1"/>
  <c r="AZ220" i="1"/>
  <c r="AZ271" i="1"/>
  <c r="BE271" i="1" s="1"/>
  <c r="AZ321" i="1"/>
  <c r="AZ371" i="1"/>
  <c r="AZ422" i="1"/>
  <c r="AZ475" i="1"/>
  <c r="AZ542" i="1"/>
  <c r="AZ656" i="1"/>
  <c r="AZ780" i="1"/>
  <c r="AZ889" i="1"/>
  <c r="AZ970" i="1"/>
  <c r="AZ1064" i="1"/>
  <c r="AZ1242" i="1"/>
  <c r="AZ1348" i="1"/>
  <c r="AZ1468" i="1"/>
  <c r="AZ1528" i="1"/>
  <c r="AZ1593" i="1"/>
  <c r="AZ1656" i="1"/>
  <c r="AZ1750" i="1"/>
  <c r="AZ1628" i="1"/>
  <c r="AZ2265" i="1"/>
  <c r="BE2265" i="1" s="1"/>
  <c r="AZ111" i="1"/>
  <c r="AZ404" i="1"/>
  <c r="AZ616" i="1"/>
  <c r="AZ940" i="1"/>
  <c r="AZ1641" i="1"/>
  <c r="AZ2613" i="1"/>
  <c r="AZ261" i="1"/>
  <c r="AZ528" i="1"/>
  <c r="AZ948" i="1"/>
  <c r="BE948" i="1" s="1"/>
  <c r="AZ1585" i="1"/>
  <c r="AZ1936" i="1"/>
  <c r="AZ2073" i="1"/>
  <c r="AZ2562" i="1"/>
  <c r="AZ2667" i="1"/>
  <c r="AZ25" i="1"/>
  <c r="AZ166" i="1"/>
  <c r="AZ365" i="1"/>
  <c r="AZ1896" i="1"/>
  <c r="AZ2074" i="1"/>
  <c r="AZ2277" i="1"/>
  <c r="AZ2451" i="1"/>
  <c r="AZ2617" i="1"/>
  <c r="AZ124" i="1"/>
  <c r="AZ2673" i="1"/>
  <c r="AZ125" i="1"/>
  <c r="AZ269" i="1"/>
  <c r="AZ473" i="1"/>
  <c r="AZ655" i="1"/>
  <c r="BE655" i="1" s="1"/>
  <c r="AZ888" i="1"/>
  <c r="AZ1344" i="1"/>
  <c r="AZ1805" i="1"/>
  <c r="AZ1855" i="1"/>
  <c r="AZ1901" i="1"/>
  <c r="AZ1946" i="1"/>
  <c r="AZ1991" i="1"/>
  <c r="BE1991" i="1" s="1"/>
  <c r="AZ2032" i="1"/>
  <c r="BE2032" i="1" s="1"/>
  <c r="AZ2081" i="1"/>
  <c r="AZ2125" i="1"/>
  <c r="AZ2178" i="1"/>
  <c r="AZ2231" i="1"/>
  <c r="AZ2282" i="1"/>
  <c r="AZ2333" i="1"/>
  <c r="AZ2394" i="1"/>
  <c r="AZ2455" i="1"/>
  <c r="AZ2507" i="1"/>
  <c r="AZ2572" i="1"/>
  <c r="AZ2623" i="1"/>
  <c r="AZ2677" i="1"/>
  <c r="AZ34" i="1"/>
  <c r="AZ81" i="1"/>
  <c r="AZ128" i="1"/>
  <c r="AZ176" i="1"/>
  <c r="AZ222" i="1"/>
  <c r="AZ272" i="1"/>
  <c r="AZ323" i="1"/>
  <c r="AZ372" i="1"/>
  <c r="AZ423" i="1"/>
  <c r="AZ476" i="1"/>
  <c r="AZ544" i="1"/>
  <c r="AZ658" i="1"/>
  <c r="AZ783" i="1"/>
  <c r="AZ890" i="1"/>
  <c r="AZ971" i="1"/>
  <c r="BE971" i="1" s="1"/>
  <c r="AZ1070" i="1"/>
  <c r="AZ1245" i="1"/>
  <c r="AZ1351" i="1"/>
  <c r="AZ1470" i="1"/>
  <c r="AZ1530" i="1"/>
  <c r="AZ1594" i="1"/>
  <c r="AZ1658" i="1"/>
  <c r="AZ1751" i="1"/>
  <c r="AZ1807" i="1"/>
  <c r="AZ1856" i="1"/>
  <c r="AZ1902" i="1"/>
  <c r="AZ1947" i="1"/>
  <c r="AZ1992" i="1"/>
  <c r="AZ2034" i="1"/>
  <c r="AZ2082" i="1"/>
  <c r="AZ2126" i="1"/>
  <c r="BE2126" i="1" s="1"/>
  <c r="AZ2179" i="1"/>
  <c r="AZ2232" i="1"/>
  <c r="AZ2283" i="1"/>
  <c r="AZ2335" i="1"/>
  <c r="AZ2395" i="1"/>
  <c r="AZ1871" i="1"/>
  <c r="AZ1635" i="1"/>
  <c r="BE1635" i="1" s="1"/>
  <c r="AZ2510" i="1"/>
  <c r="AZ2626" i="1"/>
  <c r="AZ35" i="1"/>
  <c r="BE35" i="1" s="1"/>
  <c r="AZ85" i="1"/>
  <c r="AZ178" i="1"/>
  <c r="AZ273" i="1"/>
  <c r="AZ424" i="1"/>
  <c r="AZ549" i="1"/>
  <c r="AZ786" i="1"/>
  <c r="AZ891" i="1"/>
  <c r="AZ1248" i="1"/>
  <c r="AZ1475" i="1"/>
  <c r="AZ1531" i="1"/>
  <c r="AZ1596" i="1"/>
  <c r="AZ1810" i="1"/>
  <c r="AZ1903" i="1"/>
  <c r="AZ1948" i="1"/>
  <c r="AZ1993" i="1"/>
  <c r="AZ2035" i="1"/>
  <c r="AZ2083" i="1"/>
  <c r="AZ2127" i="1"/>
  <c r="BE2127" i="1" s="1"/>
  <c r="AZ2180" i="1"/>
  <c r="AZ2234" i="1"/>
  <c r="AZ2284" i="1"/>
  <c r="AZ2337" i="1"/>
  <c r="AZ2396" i="1"/>
  <c r="AZ2457" i="1"/>
  <c r="AZ2512" i="1"/>
  <c r="AZ2575" i="1"/>
  <c r="AZ2627" i="1"/>
  <c r="AZ2679" i="1"/>
  <c r="AZ36" i="1"/>
  <c r="AZ87" i="1"/>
  <c r="AZ130" i="1"/>
  <c r="AZ179" i="1"/>
  <c r="BE179" i="1" s="1"/>
  <c r="AZ225" i="1"/>
  <c r="AZ277" i="1"/>
  <c r="AZ326" i="1"/>
  <c r="AZ375" i="1"/>
  <c r="AZ425" i="1"/>
  <c r="AZ1505" i="1"/>
  <c r="BE1505" i="1" s="1"/>
  <c r="AZ1179" i="1"/>
  <c r="AZ2209" i="1"/>
  <c r="AZ2573" i="1"/>
  <c r="AZ2678" i="1"/>
  <c r="AZ129" i="1"/>
  <c r="AZ223" i="1"/>
  <c r="AZ325" i="1"/>
  <c r="AZ374" i="1"/>
  <c r="AZ479" i="1"/>
  <c r="AZ660" i="1"/>
  <c r="AZ973" i="1"/>
  <c r="AZ1072" i="1"/>
  <c r="AZ1352" i="1"/>
  <c r="AZ1666" i="1"/>
  <c r="BE1666" i="1" s="1"/>
  <c r="AZ1752" i="1"/>
  <c r="AZ1857" i="1"/>
  <c r="BE1857" i="1" s="1"/>
  <c r="AZ480" i="1"/>
  <c r="AZ553" i="1"/>
  <c r="AZ663" i="1"/>
  <c r="BE663" i="1" s="1"/>
  <c r="AZ789" i="1"/>
  <c r="AZ892" i="1"/>
  <c r="AZ975" i="1"/>
  <c r="AZ1073" i="1"/>
  <c r="AZ1253" i="1"/>
  <c r="AZ1353" i="1"/>
  <c r="AZ1477" i="1"/>
  <c r="BE1477" i="1" s="1"/>
  <c r="AZ1532" i="1"/>
  <c r="AZ1598" i="1"/>
  <c r="AZ1667" i="1"/>
  <c r="AZ1753" i="1"/>
  <c r="AZ1812" i="1"/>
  <c r="AZ1858" i="1"/>
  <c r="AZ1904" i="1"/>
  <c r="AZ1951" i="1"/>
  <c r="AZ1995" i="1"/>
  <c r="AZ2036" i="1"/>
  <c r="AZ2084" i="1"/>
  <c r="AZ2129" i="1"/>
  <c r="AZ2181" i="1"/>
  <c r="AZ2236" i="1"/>
  <c r="AZ2285" i="1"/>
  <c r="AZ2338" i="1"/>
  <c r="AZ2397" i="1"/>
  <c r="AZ2458" i="1"/>
  <c r="AZ2516" i="1"/>
  <c r="AZ2576" i="1"/>
  <c r="AZ2628" i="1"/>
  <c r="AZ2681" i="1"/>
  <c r="AZ37" i="1"/>
  <c r="AZ88" i="1"/>
  <c r="AZ131" i="1"/>
  <c r="AZ180" i="1"/>
  <c r="AZ227" i="1"/>
  <c r="AZ278" i="1"/>
  <c r="AZ327" i="1"/>
  <c r="AZ376" i="1"/>
  <c r="AZ426" i="1"/>
  <c r="AZ481" i="1"/>
  <c r="BE481" i="1" s="1"/>
  <c r="AZ557" i="1"/>
  <c r="AZ667" i="1"/>
  <c r="AZ792" i="1"/>
  <c r="AZ893" i="1"/>
  <c r="AZ979" i="1"/>
  <c r="AZ1078" i="1"/>
  <c r="AZ1257" i="1"/>
  <c r="AZ1361" i="1"/>
  <c r="AZ1481" i="1"/>
  <c r="BE1481" i="1" s="1"/>
  <c r="AZ1534" i="1"/>
  <c r="AZ1601" i="1"/>
  <c r="AZ1668" i="1"/>
  <c r="AZ301" i="1"/>
  <c r="AZ1996" i="1"/>
  <c r="AZ2131" i="1"/>
  <c r="AZ2687" i="1"/>
  <c r="AZ329" i="1"/>
  <c r="AZ428" i="1"/>
  <c r="BE428" i="1" s="1"/>
  <c r="AZ483" i="1"/>
  <c r="AZ560" i="1"/>
  <c r="AZ668" i="1"/>
  <c r="AZ799" i="1"/>
  <c r="AZ898" i="1"/>
  <c r="AZ980" i="1"/>
  <c r="AZ1082" i="1"/>
  <c r="AZ1264" i="1"/>
  <c r="AZ1364" i="1"/>
  <c r="BE1364" i="1" s="1"/>
  <c r="AZ1483" i="1"/>
  <c r="AZ1535" i="1"/>
  <c r="AZ1602" i="1"/>
  <c r="AZ1674" i="1"/>
  <c r="AZ1755" i="1"/>
  <c r="AZ1814" i="1"/>
  <c r="AZ1862" i="1"/>
  <c r="AZ1907" i="1"/>
  <c r="AZ1953" i="1"/>
  <c r="AZ1997" i="1"/>
  <c r="AZ2038" i="1"/>
  <c r="BE2038" i="1" s="1"/>
  <c r="AZ2087" i="1"/>
  <c r="AZ2132" i="1"/>
  <c r="AZ2189" i="1"/>
  <c r="AZ2239" i="1"/>
  <c r="AZ2287" i="1"/>
  <c r="AZ2343" i="1"/>
  <c r="AZ1430" i="1"/>
  <c r="AZ2237" i="1"/>
  <c r="AZ2577" i="1"/>
  <c r="AZ281" i="1"/>
  <c r="AZ487" i="1"/>
  <c r="BE487" i="1" s="1"/>
  <c r="AZ2133" i="1"/>
  <c r="AZ2190" i="1"/>
  <c r="AZ2240" i="1"/>
  <c r="AZ2288" i="1"/>
  <c r="BE2288" i="1" s="1"/>
  <c r="AZ2345" i="1"/>
  <c r="AZ2402" i="1"/>
  <c r="AZ2461" i="1"/>
  <c r="AZ2522" i="1"/>
  <c r="BE2522" i="1" s="1"/>
  <c r="AZ2580" i="1"/>
  <c r="AZ2632" i="1"/>
  <c r="AZ2689" i="1"/>
  <c r="AZ41" i="1"/>
  <c r="AZ91" i="1"/>
  <c r="AZ134" i="1"/>
  <c r="BE134" i="1" s="1"/>
  <c r="AZ184" i="1"/>
  <c r="AZ233" i="1"/>
  <c r="AZ283" i="1"/>
  <c r="BE283" i="1" s="1"/>
  <c r="AZ333" i="1"/>
  <c r="AZ2417" i="1"/>
  <c r="AZ2533" i="1"/>
  <c r="AZ1920" i="1"/>
  <c r="AZ448" i="1"/>
  <c r="AZ2456" i="1"/>
  <c r="AZ1813" i="1"/>
  <c r="AZ1906" i="1"/>
  <c r="BE1906" i="1" s="1"/>
  <c r="AZ2630" i="1"/>
  <c r="AZ2399" i="1"/>
  <c r="AZ90" i="1"/>
  <c r="AZ563" i="1"/>
  <c r="AZ1366" i="1"/>
  <c r="AZ1604" i="1"/>
  <c r="BE1604" i="1" s="1"/>
  <c r="AZ1816" i="1"/>
  <c r="AZ1998" i="1"/>
  <c r="AZ380" i="1"/>
  <c r="AZ1538" i="1"/>
  <c r="AZ1547" i="1"/>
  <c r="AZ2314" i="1"/>
  <c r="BE2314" i="1" s="1"/>
  <c r="AZ2037" i="1"/>
  <c r="AZ132" i="1"/>
  <c r="AZ1909" i="1"/>
  <c r="AZ2040" i="1"/>
  <c r="BE2040" i="1" s="1"/>
  <c r="AZ807" i="1"/>
  <c r="AZ1090" i="1"/>
  <c r="AZ1605" i="1"/>
  <c r="AZ1818" i="1"/>
  <c r="AZ1999" i="1"/>
  <c r="AZ2191" i="1"/>
  <c r="AZ2404" i="1"/>
  <c r="BE2404" i="1" s="1"/>
  <c r="AZ42" i="1"/>
  <c r="AZ135" i="1"/>
  <c r="AZ285" i="1"/>
  <c r="AZ495" i="1"/>
  <c r="AZ905" i="1"/>
  <c r="AZ1274" i="1"/>
  <c r="AZ1539" i="1"/>
  <c r="AZ1819" i="1"/>
  <c r="AZ2093" i="1"/>
  <c r="AZ2293" i="1"/>
  <c r="AZ2524" i="1"/>
  <c r="AZ2636" i="1"/>
  <c r="AZ286" i="1"/>
  <c r="AZ497" i="1"/>
  <c r="AZ907" i="1"/>
  <c r="AZ2196" i="1"/>
  <c r="AZ2357" i="1"/>
  <c r="AZ89" i="1"/>
  <c r="AZ2631" i="1"/>
  <c r="AZ332" i="1"/>
  <c r="AZ1537" i="1"/>
  <c r="AZ1954" i="1"/>
  <c r="AZ490" i="1"/>
  <c r="AZ1956" i="1"/>
  <c r="AZ2241" i="1"/>
  <c r="AZ2464" i="1"/>
  <c r="AZ2523" i="1"/>
  <c r="AZ2703" i="1"/>
  <c r="AZ92" i="1"/>
  <c r="AZ234" i="1"/>
  <c r="AZ565" i="1"/>
  <c r="AZ1091" i="1"/>
  <c r="AZ1374" i="1"/>
  <c r="AZ1685" i="1"/>
  <c r="AZ1911" i="1"/>
  <c r="AZ2042" i="1"/>
  <c r="AZ2192" i="1"/>
  <c r="AZ2465" i="1"/>
  <c r="AZ93" i="1"/>
  <c r="AZ335" i="1"/>
  <c r="AZ567" i="1"/>
  <c r="AZ1093" i="1"/>
  <c r="AZ2339" i="1"/>
  <c r="AZ232" i="1"/>
  <c r="AZ379" i="1"/>
  <c r="BE379" i="1" s="1"/>
  <c r="AZ984" i="1"/>
  <c r="AZ1025" i="1"/>
  <c r="AZ2398" i="1"/>
  <c r="BE2398" i="1" s="1"/>
  <c r="AZ181" i="1"/>
  <c r="BE181" i="1" s="1"/>
  <c r="AZ899" i="1"/>
  <c r="AZ1273" i="1"/>
  <c r="AZ1487" i="1"/>
  <c r="AZ1677" i="1"/>
  <c r="AZ1910" i="1"/>
  <c r="AZ2041" i="1"/>
  <c r="AZ2134" i="1"/>
  <c r="AZ2346" i="1"/>
  <c r="AZ2581" i="1"/>
  <c r="AZ185" i="1"/>
  <c r="AZ334" i="1"/>
  <c r="AZ434" i="1"/>
  <c r="AZ685" i="1"/>
  <c r="AZ1606" i="1"/>
  <c r="AZ1762" i="1"/>
  <c r="AZ1958" i="1"/>
  <c r="AZ2135" i="1"/>
  <c r="AZ2243" i="1"/>
  <c r="BE2243" i="1" s="1"/>
  <c r="AZ2410" i="1"/>
  <c r="AZ44" i="1"/>
  <c r="AZ187" i="1"/>
  <c r="AZ383" i="1"/>
  <c r="AZ688" i="1"/>
  <c r="AZ1277" i="1"/>
  <c r="AZ1492" i="1"/>
  <c r="AZ1608" i="1"/>
  <c r="AZ1686" i="1"/>
  <c r="AZ1821" i="1"/>
  <c r="AZ1913" i="1"/>
  <c r="AZ1959" i="1"/>
  <c r="AZ2002" i="1"/>
  <c r="AZ2043" i="1"/>
  <c r="AZ2137" i="1"/>
  <c r="BE2137" i="1" s="1"/>
  <c r="AZ2193" i="1"/>
  <c r="AZ2244" i="1"/>
  <c r="AZ2294" i="1"/>
  <c r="AZ2355" i="1"/>
  <c r="BE2355" i="1" s="1"/>
  <c r="AZ2412" i="1"/>
  <c r="AZ2468" i="1"/>
  <c r="AZ2526" i="1"/>
  <c r="AZ2585" i="1"/>
  <c r="AZ2637" i="1"/>
  <c r="AZ2705" i="1"/>
  <c r="AZ1861" i="1"/>
  <c r="BE1861" i="1" s="1"/>
  <c r="AZ1952" i="1"/>
  <c r="BE1952" i="1" s="1"/>
  <c r="AZ2086" i="1"/>
  <c r="AZ279" i="1"/>
  <c r="AZ2578" i="1"/>
  <c r="AZ2688" i="1"/>
  <c r="AZ133" i="1"/>
  <c r="AZ1086" i="1"/>
  <c r="AZ1485" i="1"/>
  <c r="AZ1675" i="1"/>
  <c r="AZ1863" i="1"/>
  <c r="AZ2091" i="1"/>
  <c r="AZ433" i="1"/>
  <c r="AZ677" i="1"/>
  <c r="AZ988" i="1"/>
  <c r="AZ1865" i="1"/>
  <c r="AZ2197" i="1"/>
  <c r="AZ1703" i="1"/>
  <c r="AZ1754" i="1"/>
  <c r="AZ2286" i="1"/>
  <c r="AZ2459" i="1"/>
  <c r="AZ39" i="1"/>
  <c r="AZ183" i="1"/>
  <c r="AZ675" i="1"/>
  <c r="AZ1269" i="1"/>
  <c r="AZ1756" i="1"/>
  <c r="AZ1553" i="1"/>
  <c r="AZ2256" i="1"/>
  <c r="AZ515" i="1"/>
  <c r="AZ1312" i="1"/>
  <c r="AZ1557" i="1"/>
  <c r="BE1557" i="1" s="1"/>
  <c r="AZ2184" i="1"/>
  <c r="AZ378" i="1"/>
  <c r="AZ2460" i="1"/>
  <c r="AZ40" i="1"/>
  <c r="AZ431" i="1"/>
  <c r="AZ2644" i="1"/>
  <c r="AZ1698" i="1"/>
  <c r="AZ930" i="1"/>
  <c r="BE930" i="1" s="1"/>
  <c r="AZ1559" i="1"/>
  <c r="AZ2518" i="1"/>
  <c r="AZ228" i="1"/>
  <c r="AZ2519" i="1"/>
  <c r="AZ806" i="1"/>
  <c r="BE806" i="1" s="1"/>
  <c r="AZ564" i="1"/>
  <c r="AZ904" i="1"/>
  <c r="AZ1367" i="1"/>
  <c r="AZ1760" i="1"/>
  <c r="AZ2092" i="1"/>
  <c r="AZ2290" i="1"/>
  <c r="AZ2633" i="1"/>
  <c r="AZ381" i="1"/>
  <c r="AZ811" i="1"/>
  <c r="AZ992" i="1"/>
  <c r="AZ1488" i="1"/>
  <c r="BE1488" i="1" s="1"/>
  <c r="AZ1866" i="1"/>
  <c r="AZ2001" i="1"/>
  <c r="AZ2348" i="1"/>
  <c r="AZ2584" i="1"/>
  <c r="AZ2704" i="1"/>
  <c r="AZ138" i="1"/>
  <c r="AZ235" i="1"/>
  <c r="AZ437" i="1"/>
  <c r="AZ813" i="1"/>
  <c r="AZ1376" i="1"/>
  <c r="AZ1541" i="1"/>
  <c r="AZ1763" i="1"/>
  <c r="AZ1868" i="1"/>
  <c r="AZ2094" i="1"/>
  <c r="AZ2252" i="1"/>
  <c r="AZ2148" i="1"/>
  <c r="AY2952" i="1" a="1"/>
  <c r="AZ1234" i="1"/>
  <c r="AZ993" i="1"/>
  <c r="BE993" i="1" s="1"/>
  <c r="BE1234" i="1" l="1"/>
  <c r="BC2707" i="1"/>
  <c r="BA2707" i="1"/>
  <c r="BA2951" i="1" s="1" a="1"/>
  <c r="BE2707" i="1"/>
  <c r="BA1000" i="1"/>
  <c r="BC1000" i="1"/>
  <c r="BE1000" i="1"/>
  <c r="BA1096" i="1"/>
  <c r="BC1096" i="1"/>
  <c r="BE1096" i="1"/>
  <c r="BA1279" i="1"/>
  <c r="BC1279" i="1"/>
  <c r="BE1279" i="1"/>
  <c r="BA996" i="1"/>
  <c r="BC996" i="1"/>
  <c r="BE996" i="1"/>
  <c r="BA1497" i="1"/>
  <c r="BC1497" i="1"/>
  <c r="BE1497" i="1"/>
  <c r="BA1542" i="1"/>
  <c r="BC1542" i="1"/>
  <c r="BE1542" i="1"/>
  <c r="BA1687" i="1"/>
  <c r="BC1687" i="1"/>
  <c r="BE1687" i="1"/>
  <c r="BC45" i="1"/>
  <c r="BA45" i="1"/>
  <c r="BE45" i="1"/>
  <c r="BA1688" i="1"/>
  <c r="BC1688" i="1"/>
  <c r="BE1688" i="1"/>
  <c r="BA95" i="1"/>
  <c r="BC95" i="1"/>
  <c r="BE95" i="1"/>
  <c r="BA1766" i="1"/>
  <c r="BC1766" i="1"/>
  <c r="BE1766" i="1"/>
  <c r="BA140" i="1"/>
  <c r="BC140" i="1"/>
  <c r="BE140" i="1"/>
  <c r="BA1770" i="1"/>
  <c r="BC1770" i="1"/>
  <c r="BE1770" i="1"/>
  <c r="BA141" i="1"/>
  <c r="BC141" i="1"/>
  <c r="BE141" i="1"/>
  <c r="BA1822" i="1"/>
  <c r="BC1822" i="1"/>
  <c r="BE1822" i="1"/>
  <c r="BA188" i="1"/>
  <c r="BC188" i="1"/>
  <c r="BE188" i="1"/>
  <c r="BA189" i="1"/>
  <c r="BC189" i="1"/>
  <c r="BE189" i="1"/>
  <c r="BA1870" i="1"/>
  <c r="BC1870" i="1"/>
  <c r="BE1870" i="1"/>
  <c r="BA1824" i="1"/>
  <c r="BC1824" i="1"/>
  <c r="BE1824" i="1"/>
  <c r="BA236" i="1"/>
  <c r="BC236" i="1"/>
  <c r="BE236" i="1"/>
  <c r="BA1914" i="1"/>
  <c r="BC1914" i="1"/>
  <c r="BE1914" i="1"/>
  <c r="BA1494" i="1"/>
  <c r="BC1494" i="1"/>
  <c r="BE1494" i="1"/>
  <c r="BA239" i="1"/>
  <c r="BC239" i="1"/>
  <c r="BE239" i="1"/>
  <c r="BA1961" i="1"/>
  <c r="BC1961" i="1"/>
  <c r="BE1961" i="1"/>
  <c r="BA2044" i="1"/>
  <c r="BC2044" i="1"/>
  <c r="BE2044" i="1"/>
  <c r="BA2138" i="1"/>
  <c r="BC2138" i="1"/>
  <c r="BE2138" i="1"/>
  <c r="BA2194" i="1"/>
  <c r="BC2194" i="1"/>
  <c r="BE2194" i="1"/>
  <c r="BA1377" i="1"/>
  <c r="BC1377" i="1"/>
  <c r="BE1377" i="1"/>
  <c r="BA2095" i="1"/>
  <c r="BC2095" i="1"/>
  <c r="BE2095" i="1"/>
  <c r="BA704" i="1"/>
  <c r="BC704" i="1"/>
  <c r="BE704" i="1"/>
  <c r="BA2414" i="1"/>
  <c r="BC2414" i="1"/>
  <c r="BE2414" i="1"/>
  <c r="BA2003" i="1"/>
  <c r="BC2003" i="1"/>
  <c r="BE2003" i="1"/>
  <c r="BA384" i="1"/>
  <c r="BC384" i="1"/>
  <c r="BE384" i="1"/>
  <c r="BA818" i="1"/>
  <c r="BC818" i="1"/>
  <c r="BE818" i="1"/>
  <c r="BA2530" i="1"/>
  <c r="BC2530" i="1"/>
  <c r="BE2530" i="1"/>
  <c r="BA336" i="1"/>
  <c r="BC336" i="1"/>
  <c r="BE336" i="1"/>
  <c r="BA438" i="1"/>
  <c r="BC438" i="1"/>
  <c r="BE438" i="1"/>
  <c r="BA2297" i="1"/>
  <c r="BC2297" i="1"/>
  <c r="BE2297" i="1"/>
  <c r="BC2356" i="1"/>
  <c r="BA2356" i="1"/>
  <c r="BE2356" i="1"/>
  <c r="BA909" i="1"/>
  <c r="BC909" i="1"/>
  <c r="BE909" i="1"/>
  <c r="BA2587" i="1"/>
  <c r="BC2587" i="1"/>
  <c r="BE2587" i="1"/>
  <c r="BA1614" i="1"/>
  <c r="BC1614" i="1"/>
  <c r="BE1614" i="1"/>
  <c r="BA287" i="1"/>
  <c r="BC287" i="1"/>
  <c r="BE287" i="1"/>
  <c r="BA439" i="1"/>
  <c r="BC439" i="1"/>
  <c r="BE439" i="1"/>
  <c r="BA2247" i="1"/>
  <c r="BC2247" i="1"/>
  <c r="BE2247" i="1"/>
  <c r="BA573" i="1"/>
  <c r="BC573" i="1"/>
  <c r="BE573" i="1"/>
  <c r="BA689" i="1"/>
  <c r="BC689" i="1"/>
  <c r="BE689" i="1"/>
  <c r="BA2472" i="1"/>
  <c r="BC2472" i="1"/>
  <c r="BE2472" i="1"/>
  <c r="BA2473" i="1"/>
  <c r="BC2473" i="1"/>
  <c r="BE2473" i="1"/>
  <c r="BA98" i="1"/>
  <c r="BC98" i="1"/>
  <c r="BE98" i="1"/>
  <c r="BA338" i="1"/>
  <c r="BC338" i="1"/>
  <c r="BE338" i="1"/>
  <c r="BA581" i="1"/>
  <c r="BC581" i="1"/>
  <c r="BE581" i="1"/>
  <c r="BA2646" i="1"/>
  <c r="BC2646" i="1"/>
  <c r="BE2646" i="1"/>
  <c r="BA49" i="1"/>
  <c r="BC49" i="1"/>
  <c r="BE49" i="1"/>
  <c r="BA99" i="1"/>
  <c r="BC99" i="1"/>
  <c r="BE99" i="1"/>
  <c r="BA143" i="1"/>
  <c r="BC143" i="1"/>
  <c r="BE143" i="1"/>
  <c r="BA190" i="1"/>
  <c r="BC190" i="1"/>
  <c r="BE190" i="1"/>
  <c r="BA240" i="1"/>
  <c r="BC240" i="1"/>
  <c r="BE240" i="1"/>
  <c r="BA290" i="1"/>
  <c r="BC290" i="1"/>
  <c r="BE290" i="1"/>
  <c r="BA340" i="1"/>
  <c r="BC340" i="1"/>
  <c r="BE340" i="1"/>
  <c r="BA388" i="1"/>
  <c r="BC388" i="1"/>
  <c r="BE388" i="1"/>
  <c r="BA440" i="1"/>
  <c r="BC440" i="1"/>
  <c r="BE440" i="1"/>
  <c r="BA500" i="1"/>
  <c r="BC500" i="1"/>
  <c r="BE500" i="1"/>
  <c r="BA585" i="1"/>
  <c r="BC585" i="1"/>
  <c r="BE585" i="1"/>
  <c r="BA714" i="1"/>
  <c r="BC714" i="1"/>
  <c r="BE714" i="1"/>
  <c r="BA828" i="1"/>
  <c r="BC828" i="1"/>
  <c r="BE828" i="1"/>
  <c r="BA916" i="1"/>
  <c r="BC916" i="1"/>
  <c r="BE916" i="1"/>
  <c r="BA1004" i="1"/>
  <c r="BC1004" i="1"/>
  <c r="BE1004" i="1"/>
  <c r="BA1294" i="1"/>
  <c r="BC1294" i="1"/>
  <c r="BE1294" i="1"/>
  <c r="BA1397" i="1"/>
  <c r="BC1397" i="1"/>
  <c r="BE1397" i="1"/>
  <c r="BA1501" i="1"/>
  <c r="BC1501" i="1"/>
  <c r="BE1501" i="1"/>
  <c r="BA1548" i="1"/>
  <c r="BC1548" i="1"/>
  <c r="BE1548" i="1"/>
  <c r="BA1615" i="1"/>
  <c r="BC1615" i="1"/>
  <c r="BE1615" i="1"/>
  <c r="BA1691" i="1"/>
  <c r="BC1691" i="1"/>
  <c r="BE1691" i="1"/>
  <c r="BA1771" i="1"/>
  <c r="BC1771" i="1"/>
  <c r="BE1771" i="1"/>
  <c r="BA1825" i="1"/>
  <c r="BC1825" i="1"/>
  <c r="BE1825" i="1"/>
  <c r="BA1872" i="1"/>
  <c r="BC1872" i="1"/>
  <c r="BE1872" i="1"/>
  <c r="BA1917" i="1"/>
  <c r="BC1917" i="1"/>
  <c r="BE1917" i="1"/>
  <c r="BA1963" i="1"/>
  <c r="BC1963" i="1"/>
  <c r="BE1963" i="1"/>
  <c r="BA2005" i="1"/>
  <c r="BC2005" i="1"/>
  <c r="BE2005" i="1"/>
  <c r="BA2050" i="1"/>
  <c r="BC2050" i="1"/>
  <c r="BE2050" i="1"/>
  <c r="BA2101" i="1"/>
  <c r="BC2101" i="1"/>
  <c r="BE2101" i="1"/>
  <c r="BA2145" i="1"/>
  <c r="BC2145" i="1"/>
  <c r="BE2145" i="1"/>
  <c r="BA2590" i="1"/>
  <c r="BC2590" i="1"/>
  <c r="BE2590" i="1"/>
  <c r="BA2647" i="1"/>
  <c r="BC2647" i="1"/>
  <c r="BE2647" i="1"/>
  <c r="BA50" i="1"/>
  <c r="BC50" i="1"/>
  <c r="BE50" i="1"/>
  <c r="BA191" i="1"/>
  <c r="BC191" i="1"/>
  <c r="BE191" i="1"/>
  <c r="BA292" i="1"/>
  <c r="BC292" i="1"/>
  <c r="BE292" i="1"/>
  <c r="BA342" i="1"/>
  <c r="BC342" i="1"/>
  <c r="BE342" i="1"/>
  <c r="BA391" i="1"/>
  <c r="BC391" i="1"/>
  <c r="BE391" i="1"/>
  <c r="BA442" i="1"/>
  <c r="BC442" i="1"/>
  <c r="BE442" i="1"/>
  <c r="BA505" i="1"/>
  <c r="BC505" i="1"/>
  <c r="BE505" i="1"/>
  <c r="BA591" i="1"/>
  <c r="BC591" i="1"/>
  <c r="BE591" i="1"/>
  <c r="BA918" i="1"/>
  <c r="BC918" i="1"/>
  <c r="BE918" i="1"/>
  <c r="BA1301" i="1"/>
  <c r="BC1301" i="1"/>
  <c r="BE1301" i="1"/>
  <c r="BC1502" i="1"/>
  <c r="BA1502" i="1"/>
  <c r="BE1502" i="1"/>
  <c r="BA1551" i="1"/>
  <c r="BC1551" i="1"/>
  <c r="BE1551" i="1"/>
  <c r="BA1619" i="1"/>
  <c r="BC1619" i="1"/>
  <c r="BE1619" i="1"/>
  <c r="BA1694" i="1"/>
  <c r="BC1694" i="1"/>
  <c r="BE1694" i="1"/>
  <c r="BA1774" i="1"/>
  <c r="BC1774" i="1"/>
  <c r="BE1774" i="1"/>
  <c r="BA1826" i="1"/>
  <c r="BC1826" i="1"/>
  <c r="BE1826" i="1"/>
  <c r="BA1874" i="1"/>
  <c r="BC1874" i="1"/>
  <c r="BE1874" i="1"/>
  <c r="BA1918" i="1"/>
  <c r="BC1918" i="1"/>
  <c r="BE1918" i="1"/>
  <c r="BA1966" i="1"/>
  <c r="BC1966" i="1"/>
  <c r="BE1966" i="1"/>
  <c r="BA2008" i="1"/>
  <c r="BC2008" i="1"/>
  <c r="BE2008" i="1"/>
  <c r="BA2051" i="1"/>
  <c r="BC2051" i="1"/>
  <c r="BE2051" i="1"/>
  <c r="BA2102" i="1"/>
  <c r="BC2102" i="1"/>
  <c r="BE2102" i="1"/>
  <c r="BA2146" i="1"/>
  <c r="BC2146" i="1"/>
  <c r="BE2146" i="1"/>
  <c r="BA2199" i="1"/>
  <c r="BC2199" i="1"/>
  <c r="BE2199" i="1"/>
  <c r="BA2253" i="1"/>
  <c r="BC2253" i="1"/>
  <c r="BE2253" i="1"/>
  <c r="BA2363" i="1"/>
  <c r="BC2363" i="1"/>
  <c r="BE2363" i="1"/>
  <c r="BA2422" i="1"/>
  <c r="BC2422" i="1"/>
  <c r="BE2422" i="1"/>
  <c r="BA2476" i="1"/>
  <c r="BC2476" i="1"/>
  <c r="BE2476" i="1"/>
  <c r="BA2535" i="1"/>
  <c r="BC2535" i="1"/>
  <c r="BE2535" i="1"/>
  <c r="BA2591" i="1"/>
  <c r="BC2591" i="1"/>
  <c r="BE2591" i="1"/>
  <c r="BA2648" i="1"/>
  <c r="BC2648" i="1"/>
  <c r="BE2648" i="1"/>
  <c r="BC9" i="1"/>
  <c r="BE9" i="1"/>
  <c r="BA9" i="1"/>
  <c r="BA53" i="1"/>
  <c r="BC53" i="1"/>
  <c r="BE53" i="1"/>
  <c r="BC101" i="1"/>
  <c r="BA101" i="1"/>
  <c r="BE101" i="1"/>
  <c r="BA145" i="1"/>
  <c r="BC145" i="1"/>
  <c r="BE145" i="1"/>
  <c r="BA192" i="1"/>
  <c r="BC192" i="1"/>
  <c r="BE192" i="1"/>
  <c r="BA242" i="1"/>
  <c r="BC242" i="1"/>
  <c r="BE242" i="1"/>
  <c r="BA2534" i="1"/>
  <c r="BC2534" i="1"/>
  <c r="BE2534" i="1"/>
  <c r="BC6" i="1"/>
  <c r="BA6" i="1"/>
  <c r="BA2952" i="1" s="1" a="1"/>
  <c r="BE6" i="1"/>
  <c r="BC100" i="1"/>
  <c r="BA100" i="1"/>
  <c r="BE100" i="1"/>
  <c r="BA144" i="1"/>
  <c r="BC144" i="1"/>
  <c r="BE144" i="1"/>
  <c r="BA241" i="1"/>
  <c r="BC241" i="1"/>
  <c r="BE241" i="1"/>
  <c r="BA295" i="1"/>
  <c r="BC295" i="1"/>
  <c r="BE295" i="1"/>
  <c r="BA343" i="1"/>
  <c r="BC343" i="1"/>
  <c r="BE343" i="1"/>
  <c r="BA394" i="1"/>
  <c r="BC394" i="1"/>
  <c r="BE394" i="1"/>
  <c r="BA443" i="1"/>
  <c r="BC443" i="1"/>
  <c r="BE443" i="1"/>
  <c r="BA506" i="1"/>
  <c r="BC506" i="1"/>
  <c r="BE506" i="1"/>
  <c r="BA592" i="1"/>
  <c r="BC592" i="1"/>
  <c r="BE592" i="1"/>
  <c r="BA726" i="1"/>
  <c r="BC726" i="1"/>
  <c r="BE726" i="1"/>
  <c r="BA921" i="1"/>
  <c r="BC921" i="1"/>
  <c r="BE921" i="1"/>
  <c r="BA1009" i="1"/>
  <c r="BC1009" i="1"/>
  <c r="BE1009" i="1"/>
  <c r="BA1138" i="1"/>
  <c r="BC1138" i="1"/>
  <c r="BE1138" i="1"/>
  <c r="BA1302" i="1"/>
  <c r="BC1302" i="1"/>
  <c r="BE1302" i="1"/>
  <c r="BA1416" i="1"/>
  <c r="BC1416" i="1"/>
  <c r="BE1416" i="1"/>
  <c r="BA1503" i="1"/>
  <c r="BC1503" i="1"/>
  <c r="BE1503" i="1"/>
  <c r="BA1552" i="1"/>
  <c r="BC1552" i="1"/>
  <c r="BE1552" i="1"/>
  <c r="BA1624" i="1"/>
  <c r="BC1624" i="1"/>
  <c r="BE1624" i="1"/>
  <c r="BA1697" i="1"/>
  <c r="BC1697" i="1"/>
  <c r="BE1697" i="1"/>
  <c r="BA1776" i="1"/>
  <c r="BC1776" i="1"/>
  <c r="BE1776" i="1"/>
  <c r="BA1828" i="1"/>
  <c r="BC1828" i="1"/>
  <c r="BE1828" i="1"/>
  <c r="BA1875" i="1"/>
  <c r="BC1875" i="1"/>
  <c r="BE1875" i="1"/>
  <c r="BA1919" i="1"/>
  <c r="BC1919" i="1"/>
  <c r="BE1919" i="1"/>
  <c r="BA1967" i="1"/>
  <c r="BC1967" i="1"/>
  <c r="BE1967" i="1"/>
  <c r="BA2009" i="1"/>
  <c r="BC2009" i="1"/>
  <c r="BE2009" i="1"/>
  <c r="BA2053" i="1"/>
  <c r="BC2053" i="1"/>
  <c r="BE2053" i="1"/>
  <c r="BA2103" i="1"/>
  <c r="BC2103" i="1"/>
  <c r="BE2103" i="1"/>
  <c r="BA2200" i="1"/>
  <c r="BC2200" i="1"/>
  <c r="BE2200" i="1"/>
  <c r="BA2254" i="1"/>
  <c r="BC2254" i="1"/>
  <c r="BE2254" i="1"/>
  <c r="BA2305" i="1"/>
  <c r="BC2305" i="1"/>
  <c r="BE2305" i="1"/>
  <c r="BA2365" i="1"/>
  <c r="BC2365" i="1"/>
  <c r="BE2365" i="1"/>
  <c r="BA2426" i="1"/>
  <c r="BC2426" i="1"/>
  <c r="BE2426" i="1"/>
  <c r="BA2477" i="1"/>
  <c r="BC2477" i="1"/>
  <c r="BE2477" i="1"/>
  <c r="BA2541" i="1"/>
  <c r="BC2541" i="1"/>
  <c r="BE2541" i="1"/>
  <c r="BA2593" i="1"/>
  <c r="BC2593" i="1"/>
  <c r="BE2593" i="1"/>
  <c r="BC2649" i="1"/>
  <c r="BA2649" i="1"/>
  <c r="BE2649" i="1"/>
  <c r="BC10" i="1"/>
  <c r="BE10" i="1"/>
  <c r="BA10" i="1"/>
  <c r="BA54" i="1"/>
  <c r="BC54" i="1"/>
  <c r="BE54" i="1"/>
  <c r="BA102" i="1"/>
  <c r="BC102" i="1"/>
  <c r="BE102" i="1"/>
  <c r="BA146" i="1"/>
  <c r="BC146" i="1"/>
  <c r="BE146" i="1"/>
  <c r="BA193" i="1"/>
  <c r="BC193" i="1"/>
  <c r="BE193" i="1"/>
  <c r="BA244" i="1"/>
  <c r="BC244" i="1"/>
  <c r="BE244" i="1"/>
  <c r="BC296" i="1"/>
  <c r="BA296" i="1"/>
  <c r="BE296" i="1"/>
  <c r="BC344" i="1"/>
  <c r="BA344" i="1"/>
  <c r="BE344" i="1"/>
  <c r="BA395" i="1"/>
  <c r="BC395" i="1"/>
  <c r="BE395" i="1"/>
  <c r="BA444" i="1"/>
  <c r="BC444" i="1"/>
  <c r="BE444" i="1"/>
  <c r="BA507" i="1"/>
  <c r="BC507" i="1"/>
  <c r="BE507" i="1"/>
  <c r="BA595" i="1"/>
  <c r="BC595" i="1"/>
  <c r="BE595" i="1"/>
  <c r="BA731" i="1"/>
  <c r="BC731" i="1"/>
  <c r="BE731" i="1"/>
  <c r="BA840" i="1"/>
  <c r="BC840" i="1"/>
  <c r="BE840" i="1"/>
  <c r="BA1012" i="1"/>
  <c r="BC1012" i="1"/>
  <c r="BE1012" i="1"/>
  <c r="BA1304" i="1"/>
  <c r="BC1304" i="1"/>
  <c r="BE1304" i="1"/>
  <c r="BA1418" i="1"/>
  <c r="BC1418" i="1"/>
  <c r="BE1418" i="1"/>
  <c r="BA2299" i="1"/>
  <c r="BC2299" i="1"/>
  <c r="BE2299" i="1"/>
  <c r="BA2421" i="1"/>
  <c r="BC2421" i="1"/>
  <c r="BE2421" i="1"/>
  <c r="BA2307" i="1"/>
  <c r="BC2307" i="1"/>
  <c r="BE2307" i="1"/>
  <c r="BA2427" i="1"/>
  <c r="BC2427" i="1"/>
  <c r="BE2427" i="1"/>
  <c r="BA2478" i="1"/>
  <c r="BC2478" i="1"/>
  <c r="BE2478" i="1"/>
  <c r="BA2542" i="1"/>
  <c r="BC2542" i="1"/>
  <c r="BE2542" i="1"/>
  <c r="BA2594" i="1"/>
  <c r="BC2594" i="1"/>
  <c r="BE2594" i="1"/>
  <c r="BA2650" i="1"/>
  <c r="BC2650" i="1"/>
  <c r="BE2650" i="1"/>
  <c r="BC12" i="1"/>
  <c r="BE12" i="1"/>
  <c r="BA12" i="1"/>
  <c r="BA55" i="1"/>
  <c r="BC55" i="1"/>
  <c r="BE55" i="1"/>
  <c r="BA103" i="1"/>
  <c r="BC103" i="1"/>
  <c r="BE103" i="1"/>
  <c r="BA147" i="1"/>
  <c r="BC147" i="1"/>
  <c r="BE147" i="1"/>
  <c r="BA194" i="1"/>
  <c r="BC194" i="1"/>
  <c r="BE194" i="1"/>
  <c r="BA246" i="1"/>
  <c r="BC246" i="1"/>
  <c r="BE246" i="1"/>
  <c r="BA298" i="1"/>
  <c r="BC298" i="1"/>
  <c r="BE298" i="1"/>
  <c r="BC345" i="1"/>
  <c r="BA345" i="1"/>
  <c r="BE345" i="1"/>
  <c r="BA396" i="1"/>
  <c r="BC396" i="1"/>
  <c r="BE396" i="1"/>
  <c r="BA446" i="1"/>
  <c r="BC446" i="1"/>
  <c r="BE446" i="1"/>
  <c r="BA511" i="1"/>
  <c r="BC511" i="1"/>
  <c r="BE511" i="1"/>
  <c r="BA596" i="1"/>
  <c r="BC596" i="1"/>
  <c r="BE596" i="1"/>
  <c r="BA732" i="1"/>
  <c r="BC732" i="1"/>
  <c r="BE732" i="1"/>
  <c r="BA844" i="1"/>
  <c r="BC844" i="1"/>
  <c r="BE844" i="1"/>
  <c r="BA925" i="1"/>
  <c r="BC925" i="1"/>
  <c r="BE925" i="1"/>
  <c r="BA1015" i="1"/>
  <c r="BC1015" i="1"/>
  <c r="BE1015" i="1"/>
  <c r="BA1141" i="1"/>
  <c r="BC1141" i="1"/>
  <c r="BE1141" i="1"/>
  <c r="BA1306" i="1"/>
  <c r="BC1306" i="1"/>
  <c r="BE1306" i="1"/>
  <c r="BA1421" i="1"/>
  <c r="BC1421" i="1"/>
  <c r="BE1421" i="1"/>
  <c r="BC1506" i="1"/>
  <c r="BA1506" i="1"/>
  <c r="BE1506" i="1"/>
  <c r="BA1555" i="1"/>
  <c r="BC1555" i="1"/>
  <c r="BE1555" i="1"/>
  <c r="BA1629" i="1"/>
  <c r="BC1629" i="1"/>
  <c r="BE1629" i="1"/>
  <c r="BA1699" i="1"/>
  <c r="BC1699" i="1"/>
  <c r="BE1699" i="1"/>
  <c r="BA1778" i="1"/>
  <c r="BC1778" i="1"/>
  <c r="BE1778" i="1"/>
  <c r="BA1881" i="1"/>
  <c r="BC1881" i="1"/>
  <c r="BE1881" i="1"/>
  <c r="BA1922" i="1"/>
  <c r="BC1922" i="1"/>
  <c r="BE1922" i="1"/>
  <c r="BA1971" i="1"/>
  <c r="BC1971" i="1"/>
  <c r="BE1971" i="1"/>
  <c r="BA2012" i="1"/>
  <c r="BC2012" i="1"/>
  <c r="BE2012" i="1"/>
  <c r="BA2056" i="1"/>
  <c r="BC2056" i="1"/>
  <c r="BE2056" i="1"/>
  <c r="BC2105" i="1"/>
  <c r="BA2105" i="1"/>
  <c r="BE2105" i="1"/>
  <c r="BA2202" i="1"/>
  <c r="BC2202" i="1"/>
  <c r="BE2202" i="1"/>
  <c r="BA2474" i="1"/>
  <c r="BC2474" i="1"/>
  <c r="BE2474" i="1"/>
  <c r="BA1829" i="1"/>
  <c r="BC1829" i="1"/>
  <c r="BE1829" i="1"/>
  <c r="BA2368" i="1"/>
  <c r="BC2368" i="1"/>
  <c r="BE2368" i="1"/>
  <c r="BA2257" i="1"/>
  <c r="BC2257" i="1"/>
  <c r="BE2257" i="1"/>
  <c r="BA2308" i="1"/>
  <c r="BC2308" i="1"/>
  <c r="BE2308" i="1"/>
  <c r="BA2370" i="1"/>
  <c r="BC2370" i="1"/>
  <c r="BE2370" i="1"/>
  <c r="BA2428" i="1"/>
  <c r="BC2428" i="1"/>
  <c r="BE2428" i="1"/>
  <c r="BA2544" i="1"/>
  <c r="BC2544" i="1"/>
  <c r="BE2544" i="1"/>
  <c r="BA2595" i="1"/>
  <c r="BC2595" i="1"/>
  <c r="BE2595" i="1"/>
  <c r="BA2651" i="1"/>
  <c r="BC2651" i="1"/>
  <c r="BE2651" i="1"/>
  <c r="BC13" i="1"/>
  <c r="BE13" i="1"/>
  <c r="BA13" i="1"/>
  <c r="BA58" i="1"/>
  <c r="BC58" i="1"/>
  <c r="BE58" i="1"/>
  <c r="BA106" i="1"/>
  <c r="BC106" i="1"/>
  <c r="BE106" i="1"/>
  <c r="BA148" i="1"/>
  <c r="BC148" i="1"/>
  <c r="BE148" i="1"/>
  <c r="BA195" i="1"/>
  <c r="BC195" i="1"/>
  <c r="BE195" i="1"/>
  <c r="BA247" i="1"/>
  <c r="BC247" i="1"/>
  <c r="BE247" i="1"/>
  <c r="BA300" i="1"/>
  <c r="BC300" i="1"/>
  <c r="BE300" i="1"/>
  <c r="BA346" i="1"/>
  <c r="BC346" i="1"/>
  <c r="BE346" i="1"/>
  <c r="BA397" i="1"/>
  <c r="BC397" i="1"/>
  <c r="BE397" i="1"/>
  <c r="BA447" i="1"/>
  <c r="BC447" i="1"/>
  <c r="BE447" i="1"/>
  <c r="BA514" i="1"/>
  <c r="BC514" i="1"/>
  <c r="BE514" i="1"/>
  <c r="BA599" i="1"/>
  <c r="BC599" i="1"/>
  <c r="BE599" i="1"/>
  <c r="BA738" i="1"/>
  <c r="BC738" i="1"/>
  <c r="BE738" i="1"/>
  <c r="BA928" i="1"/>
  <c r="BC928" i="1"/>
  <c r="BE928" i="1"/>
  <c r="BA1020" i="1"/>
  <c r="BC1020" i="1"/>
  <c r="BE1020" i="1"/>
  <c r="BA1154" i="1"/>
  <c r="BC1154" i="1"/>
  <c r="BE1154" i="1"/>
  <c r="BA1308" i="1"/>
  <c r="BC1308" i="1"/>
  <c r="BE1308" i="1"/>
  <c r="BA1426" i="1"/>
  <c r="BC1426" i="1"/>
  <c r="BE1426" i="1"/>
  <c r="BA1507" i="1"/>
  <c r="BC1507" i="1"/>
  <c r="BE1507" i="1"/>
  <c r="BA1556" i="1"/>
  <c r="BC1556" i="1"/>
  <c r="BE1556" i="1"/>
  <c r="BA1630" i="1"/>
  <c r="BC1630" i="1"/>
  <c r="BE1630" i="1"/>
  <c r="BA1700" i="1"/>
  <c r="BC1700" i="1"/>
  <c r="BE1700" i="1"/>
  <c r="BA1779" i="1"/>
  <c r="BC1779" i="1"/>
  <c r="BE1779" i="1"/>
  <c r="BA1836" i="1"/>
  <c r="BC1836" i="1"/>
  <c r="BE1836" i="1"/>
  <c r="BA1883" i="1"/>
  <c r="BC1883" i="1"/>
  <c r="BE1883" i="1"/>
  <c r="BA1923" i="1"/>
  <c r="BC1923" i="1"/>
  <c r="BE1923" i="1"/>
  <c r="BA1972" i="1"/>
  <c r="BC1972" i="1"/>
  <c r="BE1972" i="1"/>
  <c r="BA2013" i="1"/>
  <c r="BC2013" i="1"/>
  <c r="BE2013" i="1"/>
  <c r="BA2106" i="1"/>
  <c r="BC2106" i="1"/>
  <c r="BE2106" i="1"/>
  <c r="BA2205" i="1"/>
  <c r="BC2205" i="1"/>
  <c r="BE2205" i="1"/>
  <c r="BA2258" i="1"/>
  <c r="BC2258" i="1"/>
  <c r="BE2258" i="1"/>
  <c r="BA2309" i="1"/>
  <c r="BC2309" i="1"/>
  <c r="BE2309" i="1"/>
  <c r="BA2371" i="1"/>
  <c r="BC2371" i="1"/>
  <c r="BE2371" i="1"/>
  <c r="BA2432" i="1"/>
  <c r="BC2432" i="1"/>
  <c r="BE2432" i="1"/>
  <c r="BA2481" i="1"/>
  <c r="BC2481" i="1"/>
  <c r="BE2481" i="1"/>
  <c r="BA2545" i="1"/>
  <c r="BC2545" i="1"/>
  <c r="BE2545" i="1"/>
  <c r="BA2600" i="1"/>
  <c r="BC2600" i="1"/>
  <c r="BE2600" i="1"/>
  <c r="BA2653" i="1"/>
  <c r="BC2653" i="1"/>
  <c r="BE2653" i="1"/>
  <c r="BA14" i="1"/>
  <c r="BC14" i="1"/>
  <c r="BE14" i="1"/>
  <c r="BA60" i="1"/>
  <c r="BC60" i="1"/>
  <c r="BE60" i="1"/>
  <c r="BC107" i="1"/>
  <c r="BA107" i="1"/>
  <c r="BE107" i="1"/>
  <c r="BA149" i="1"/>
  <c r="BC149" i="1"/>
  <c r="BE149" i="1"/>
  <c r="BA197" i="1"/>
  <c r="BC197" i="1"/>
  <c r="BE197" i="1"/>
  <c r="BA250" i="1"/>
  <c r="BC250" i="1"/>
  <c r="BE250" i="1"/>
  <c r="BA2250" i="1"/>
  <c r="BC2250" i="1"/>
  <c r="BE2250" i="1"/>
  <c r="BA398" i="1"/>
  <c r="BC398" i="1"/>
  <c r="BE398" i="1"/>
  <c r="BA1631" i="1"/>
  <c r="BC1631" i="1"/>
  <c r="BE1631" i="1"/>
  <c r="BA1702" i="1"/>
  <c r="BC1702" i="1"/>
  <c r="BE1702" i="1"/>
  <c r="BA1780" i="1"/>
  <c r="BC1780" i="1"/>
  <c r="BE1780" i="1"/>
  <c r="BA1837" i="1"/>
  <c r="BC1837" i="1"/>
  <c r="BE1837" i="1"/>
  <c r="BA1884" i="1"/>
  <c r="BC1884" i="1"/>
  <c r="BE1884" i="1"/>
  <c r="BA1924" i="1"/>
  <c r="BC1924" i="1"/>
  <c r="BE1924" i="1"/>
  <c r="BC1973" i="1"/>
  <c r="BA1973" i="1"/>
  <c r="BE1973" i="1"/>
  <c r="BA2014" i="1"/>
  <c r="BC2014" i="1"/>
  <c r="BE2014" i="1"/>
  <c r="BA2059" i="1"/>
  <c r="BC2059" i="1"/>
  <c r="BE2059" i="1"/>
  <c r="BC2107" i="1"/>
  <c r="BA2107" i="1"/>
  <c r="BE2107" i="1"/>
  <c r="BA2151" i="1"/>
  <c r="BC2151" i="1"/>
  <c r="BE2151" i="1"/>
  <c r="BA2207" i="1"/>
  <c r="BC2207" i="1"/>
  <c r="BE2207" i="1"/>
  <c r="BA2259" i="1"/>
  <c r="BC2259" i="1"/>
  <c r="BE2259" i="1"/>
  <c r="BA2312" i="1"/>
  <c r="BC2312" i="1"/>
  <c r="BE2312" i="1"/>
  <c r="BA2433" i="1"/>
  <c r="BC2433" i="1"/>
  <c r="BE2433" i="1"/>
  <c r="BA2483" i="1"/>
  <c r="BC2483" i="1"/>
  <c r="BE2483" i="1"/>
  <c r="BA2548" i="1"/>
  <c r="BC2548" i="1"/>
  <c r="BE2548" i="1"/>
  <c r="BA2601" i="1"/>
  <c r="BC2601" i="1"/>
  <c r="BE2601" i="1"/>
  <c r="BA2654" i="1"/>
  <c r="BC2654" i="1"/>
  <c r="BE2654" i="1"/>
  <c r="BA15" i="1"/>
  <c r="BC15" i="1"/>
  <c r="BE15" i="1"/>
  <c r="BA62" i="1"/>
  <c r="BC62" i="1"/>
  <c r="BE62" i="1"/>
  <c r="BA108" i="1"/>
  <c r="BC108" i="1"/>
  <c r="BE108" i="1"/>
  <c r="BA151" i="1"/>
  <c r="BC151" i="1"/>
  <c r="BE151" i="1"/>
  <c r="BA199" i="1"/>
  <c r="BC199" i="1"/>
  <c r="BE199" i="1"/>
  <c r="BA251" i="1"/>
  <c r="BC251" i="1"/>
  <c r="BE251" i="1"/>
  <c r="BA303" i="1"/>
  <c r="BC303" i="1"/>
  <c r="BE303" i="1"/>
  <c r="BA349" i="1"/>
  <c r="BC349" i="1"/>
  <c r="BE349" i="1"/>
  <c r="BA399" i="1"/>
  <c r="BC399" i="1"/>
  <c r="BE399" i="1"/>
  <c r="BA449" i="1"/>
  <c r="BC449" i="1"/>
  <c r="BE449" i="1"/>
  <c r="BA516" i="1"/>
  <c r="BC516" i="1"/>
  <c r="BE516" i="1"/>
  <c r="BA607" i="1"/>
  <c r="BC607" i="1"/>
  <c r="BE607" i="1"/>
  <c r="BA744" i="1"/>
  <c r="BC744" i="1"/>
  <c r="BE744" i="1"/>
  <c r="BA849" i="1"/>
  <c r="BC849" i="1"/>
  <c r="BE849" i="1"/>
  <c r="BA1029" i="1"/>
  <c r="BC1029" i="1"/>
  <c r="BE1029" i="1"/>
  <c r="BA1182" i="1"/>
  <c r="BC1182" i="1"/>
  <c r="BE1182" i="1"/>
  <c r="BA1316" i="1"/>
  <c r="BC1316" i="1"/>
  <c r="BE1316" i="1"/>
  <c r="BC1432" i="1"/>
  <c r="BA1432" i="1"/>
  <c r="BE1432" i="1"/>
  <c r="BA2201" i="1"/>
  <c r="BC2201" i="1"/>
  <c r="BE2201" i="1"/>
  <c r="BA1781" i="1"/>
  <c r="BC1781" i="1"/>
  <c r="BE1781" i="1"/>
  <c r="BA1885" i="1"/>
  <c r="BC1885" i="1"/>
  <c r="BE1885" i="1"/>
  <c r="BA1925" i="1"/>
  <c r="BC1925" i="1"/>
  <c r="BE1925" i="1"/>
  <c r="BA1974" i="1"/>
  <c r="BC1974" i="1"/>
  <c r="BE1974" i="1"/>
  <c r="BA2015" i="1"/>
  <c r="BC2015" i="1"/>
  <c r="BE2015" i="1"/>
  <c r="BA2062" i="1"/>
  <c r="BC2062" i="1"/>
  <c r="BE2062" i="1"/>
  <c r="BA2108" i="1"/>
  <c r="BC2108" i="1"/>
  <c r="BE2108" i="1"/>
  <c r="BA2156" i="1"/>
  <c r="BC2156" i="1"/>
  <c r="BE2156" i="1"/>
  <c r="BA2313" i="1"/>
  <c r="BC2313" i="1"/>
  <c r="BE2313" i="1"/>
  <c r="BA2373" i="1"/>
  <c r="BC2373" i="1"/>
  <c r="BE2373" i="1"/>
  <c r="BA2434" i="1"/>
  <c r="BC2434" i="1"/>
  <c r="BE2434" i="1"/>
  <c r="BA2484" i="1"/>
  <c r="BC2484" i="1"/>
  <c r="BE2484" i="1"/>
  <c r="BA2550" i="1"/>
  <c r="BC2550" i="1"/>
  <c r="BE2550" i="1"/>
  <c r="BA2602" i="1"/>
  <c r="BC2602" i="1"/>
  <c r="BE2602" i="1"/>
  <c r="BA2655" i="1"/>
  <c r="BC2655" i="1"/>
  <c r="BE2655" i="1"/>
  <c r="BA16" i="1"/>
  <c r="BC16" i="1"/>
  <c r="BE16" i="1"/>
  <c r="BA65" i="1"/>
  <c r="BC65" i="1"/>
  <c r="BE65" i="1"/>
  <c r="BA109" i="1"/>
  <c r="BC109" i="1"/>
  <c r="BE109" i="1"/>
  <c r="BA152" i="1"/>
  <c r="BC152" i="1"/>
  <c r="BE152" i="1"/>
  <c r="BA203" i="1"/>
  <c r="BC203" i="1"/>
  <c r="BE203" i="1"/>
  <c r="BA252" i="1"/>
  <c r="BC252" i="1"/>
  <c r="BE252" i="1"/>
  <c r="BA352" i="1"/>
  <c r="BC352" i="1"/>
  <c r="BE352" i="1"/>
  <c r="BA401" i="1"/>
  <c r="BC401" i="1"/>
  <c r="BE401" i="1"/>
  <c r="BA450" i="1"/>
  <c r="BC450" i="1"/>
  <c r="BE450" i="1"/>
  <c r="BA517" i="1"/>
  <c r="BC517" i="1"/>
  <c r="BE517" i="1"/>
  <c r="BA608" i="1"/>
  <c r="BC608" i="1"/>
  <c r="BE608" i="1"/>
  <c r="BA746" i="1"/>
  <c r="BC746" i="1"/>
  <c r="BE746" i="1"/>
  <c r="BA850" i="1"/>
  <c r="BC850" i="1"/>
  <c r="BE850" i="1"/>
  <c r="BA932" i="1"/>
  <c r="BC932" i="1"/>
  <c r="BE932" i="1"/>
  <c r="BA1031" i="1"/>
  <c r="BC1031" i="1"/>
  <c r="BE1031" i="1"/>
  <c r="BA1189" i="1"/>
  <c r="BC1189" i="1"/>
  <c r="BE1189" i="1"/>
  <c r="BA1320" i="1"/>
  <c r="BC1320" i="1"/>
  <c r="BE1320" i="1"/>
  <c r="BA1433" i="1"/>
  <c r="BC1433" i="1"/>
  <c r="BE1433" i="1"/>
  <c r="BA1512" i="1"/>
  <c r="BC1512" i="1"/>
  <c r="BE1512" i="1"/>
  <c r="BA1636" i="1"/>
  <c r="BC1636" i="1"/>
  <c r="BE1636" i="1"/>
  <c r="BA1706" i="1"/>
  <c r="BC1706" i="1"/>
  <c r="BE1706" i="1"/>
  <c r="BA1782" i="1"/>
  <c r="BC1782" i="1"/>
  <c r="BE1782" i="1"/>
  <c r="BC1841" i="1"/>
  <c r="BA1841" i="1"/>
  <c r="BE1841" i="1"/>
  <c r="BA1886" i="1"/>
  <c r="BC1886" i="1"/>
  <c r="BE1886" i="1"/>
  <c r="BA1926" i="1"/>
  <c r="BC1926" i="1"/>
  <c r="BE1926" i="1"/>
  <c r="BA1976" i="1"/>
  <c r="BC1976" i="1"/>
  <c r="BE1976" i="1"/>
  <c r="BA2016" i="1"/>
  <c r="BC2016" i="1"/>
  <c r="BE2016" i="1"/>
  <c r="BA2063" i="1"/>
  <c r="BC2063" i="1"/>
  <c r="BE2063" i="1"/>
  <c r="BA2109" i="1"/>
  <c r="BC2109" i="1"/>
  <c r="BE2109" i="1"/>
  <c r="BA2157" i="1"/>
  <c r="BC2157" i="1"/>
  <c r="BE2157" i="1"/>
  <c r="BA1118" i="1"/>
  <c r="BC1118" i="1"/>
  <c r="BE1118" i="1"/>
  <c r="BA2045" i="1"/>
  <c r="BC2045" i="1"/>
  <c r="BE2045" i="1"/>
  <c r="BA2301" i="1"/>
  <c r="BC2301" i="1"/>
  <c r="BE2301" i="1"/>
  <c r="BA1511" i="1"/>
  <c r="BC1511" i="1"/>
  <c r="BE1511" i="1"/>
  <c r="BA2435" i="1"/>
  <c r="BC2435" i="1"/>
  <c r="BE2435" i="1"/>
  <c r="BA2487" i="1"/>
  <c r="BC2487" i="1"/>
  <c r="BE2487" i="1"/>
  <c r="BA2552" i="1"/>
  <c r="BC2552" i="1"/>
  <c r="BE2552" i="1"/>
  <c r="BA2604" i="1"/>
  <c r="BC2604" i="1"/>
  <c r="BE2604" i="1"/>
  <c r="BA2656" i="1"/>
  <c r="BC2656" i="1"/>
  <c r="BE2656" i="1"/>
  <c r="BA46" i="1"/>
  <c r="BC46" i="1"/>
  <c r="BE46" i="1"/>
  <c r="BA289" i="1"/>
  <c r="BC289" i="1"/>
  <c r="BE289" i="1"/>
  <c r="BA499" i="1"/>
  <c r="BC499" i="1"/>
  <c r="BE499" i="1"/>
  <c r="BC1283" i="1"/>
  <c r="BA1283" i="1"/>
  <c r="BE1283" i="1"/>
  <c r="BA2588" i="1"/>
  <c r="BC2588" i="1"/>
  <c r="BE2588" i="1"/>
  <c r="BA17" i="1"/>
  <c r="BC17" i="1"/>
  <c r="BE17" i="1"/>
  <c r="BA66" i="1"/>
  <c r="BC66" i="1"/>
  <c r="BE66" i="1"/>
  <c r="BA154" i="1"/>
  <c r="BC154" i="1"/>
  <c r="BE154" i="1"/>
  <c r="BA205" i="1"/>
  <c r="BC205" i="1"/>
  <c r="BE205" i="1"/>
  <c r="BA253" i="1"/>
  <c r="BC253" i="1"/>
  <c r="BE253" i="1"/>
  <c r="BA305" i="1"/>
  <c r="BC305" i="1"/>
  <c r="BE305" i="1"/>
  <c r="BC353" i="1"/>
  <c r="BA353" i="1"/>
  <c r="BE353" i="1"/>
  <c r="BA403" i="1"/>
  <c r="BC403" i="1"/>
  <c r="BE403" i="1"/>
  <c r="BC451" i="1"/>
  <c r="BA451" i="1"/>
  <c r="BE451" i="1"/>
  <c r="BA518" i="1"/>
  <c r="BC518" i="1"/>
  <c r="BE518" i="1"/>
  <c r="BA610" i="1"/>
  <c r="BC610" i="1"/>
  <c r="BE610" i="1"/>
  <c r="BA748" i="1"/>
  <c r="BC748" i="1"/>
  <c r="BE748" i="1"/>
  <c r="BA933" i="1"/>
  <c r="BC933" i="1"/>
  <c r="BE933" i="1"/>
  <c r="BA1032" i="1"/>
  <c r="BC1032" i="1"/>
  <c r="BE1032" i="1"/>
  <c r="BA1190" i="1"/>
  <c r="BC1190" i="1"/>
  <c r="BE1190" i="1"/>
  <c r="BA1324" i="1"/>
  <c r="BC1324" i="1"/>
  <c r="BE1324" i="1"/>
  <c r="BA1435" i="1"/>
  <c r="BC1435" i="1"/>
  <c r="BE1435" i="1"/>
  <c r="BA1513" i="1"/>
  <c r="BC1513" i="1"/>
  <c r="BE1513" i="1"/>
  <c r="BA1564" i="1"/>
  <c r="BC1564" i="1"/>
  <c r="BE1564" i="1"/>
  <c r="BA1637" i="1"/>
  <c r="BC1637" i="1"/>
  <c r="BE1637" i="1"/>
  <c r="BA1708" i="1"/>
  <c r="BC1708" i="1"/>
  <c r="BE1708" i="1"/>
  <c r="BA1786" i="1"/>
  <c r="BC1786" i="1"/>
  <c r="BE1786" i="1"/>
  <c r="BA1842" i="1"/>
  <c r="BC1842" i="1"/>
  <c r="BE1842" i="1"/>
  <c r="BA1887" i="1"/>
  <c r="BC1887" i="1"/>
  <c r="BE1887" i="1"/>
  <c r="BA1927" i="1"/>
  <c r="BC1927" i="1"/>
  <c r="BE1927" i="1"/>
  <c r="BA1978" i="1"/>
  <c r="BC1978" i="1"/>
  <c r="BE1978" i="1"/>
  <c r="BA2017" i="1"/>
  <c r="BC2017" i="1"/>
  <c r="BE2017" i="1"/>
  <c r="BA2064" i="1"/>
  <c r="BC2064" i="1"/>
  <c r="BE2064" i="1"/>
  <c r="BC2110" i="1"/>
  <c r="BA2110" i="1"/>
  <c r="BE2110" i="1"/>
  <c r="BA2158" i="1"/>
  <c r="BC2158" i="1"/>
  <c r="BE2158" i="1"/>
  <c r="BA2266" i="1"/>
  <c r="BC2266" i="1"/>
  <c r="BE2266" i="1"/>
  <c r="BA2316" i="1"/>
  <c r="BC2316" i="1"/>
  <c r="BE2316" i="1"/>
  <c r="BC2378" i="1"/>
  <c r="BA2378" i="1"/>
  <c r="BE2378" i="1"/>
  <c r="BA2436" i="1"/>
  <c r="BC2436" i="1"/>
  <c r="BE2436" i="1"/>
  <c r="BA2488" i="1"/>
  <c r="BC2488" i="1"/>
  <c r="BE2488" i="1"/>
  <c r="BA2554" i="1"/>
  <c r="BC2554" i="1"/>
  <c r="BE2554" i="1"/>
  <c r="BA386" i="1"/>
  <c r="BC386" i="1"/>
  <c r="BE386" i="1"/>
  <c r="BC848" i="1"/>
  <c r="BA848" i="1"/>
  <c r="BE848" i="1"/>
  <c r="BA1510" i="1"/>
  <c r="BC1510" i="1"/>
  <c r="BE1510" i="1"/>
  <c r="BA2657" i="1"/>
  <c r="BC2657" i="1"/>
  <c r="BE2657" i="1"/>
  <c r="BA1436" i="1"/>
  <c r="BC1436" i="1"/>
  <c r="BE1436" i="1"/>
  <c r="BA1640" i="1"/>
  <c r="BC1640" i="1"/>
  <c r="BE1640" i="1"/>
  <c r="BA1712" i="1"/>
  <c r="BC1712" i="1"/>
  <c r="BE1712" i="1"/>
  <c r="BA1787" i="1"/>
  <c r="BC1787" i="1"/>
  <c r="BE1787" i="1"/>
  <c r="BA1843" i="1"/>
  <c r="BC1843" i="1"/>
  <c r="BE1843" i="1"/>
  <c r="BA1888" i="1"/>
  <c r="BC1888" i="1"/>
  <c r="BE1888" i="1"/>
  <c r="BA1929" i="1"/>
  <c r="BC1929" i="1"/>
  <c r="BE1929" i="1"/>
  <c r="BA1979" i="1"/>
  <c r="BC1979" i="1"/>
  <c r="BE1979" i="1"/>
  <c r="BA2018" i="1"/>
  <c r="BC2018" i="1"/>
  <c r="BE2018" i="1"/>
  <c r="BA2067" i="1"/>
  <c r="BC2067" i="1"/>
  <c r="BE2067" i="1"/>
  <c r="BA2111" i="1"/>
  <c r="BC2111" i="1"/>
  <c r="BE2111" i="1"/>
  <c r="BA2159" i="1"/>
  <c r="BC2159" i="1"/>
  <c r="BE2159" i="1"/>
  <c r="BA2212" i="1"/>
  <c r="BC2212" i="1"/>
  <c r="BE2212" i="1"/>
  <c r="BA2267" i="1"/>
  <c r="BC2267" i="1"/>
  <c r="BE2267" i="1"/>
  <c r="BA2320" i="1"/>
  <c r="BC2320" i="1"/>
  <c r="BE2320" i="1"/>
  <c r="BA2382" i="1"/>
  <c r="BC2382" i="1"/>
  <c r="BE2382" i="1"/>
  <c r="BC2437" i="1"/>
  <c r="BA2437" i="1"/>
  <c r="BE2437" i="1"/>
  <c r="BA2489" i="1"/>
  <c r="BC2489" i="1"/>
  <c r="BE2489" i="1"/>
  <c r="BA2555" i="1"/>
  <c r="BC2555" i="1"/>
  <c r="BE2555" i="1"/>
  <c r="BA2607" i="1"/>
  <c r="BC2607" i="1"/>
  <c r="BE2607" i="1"/>
  <c r="BA2658" i="1"/>
  <c r="BC2658" i="1"/>
  <c r="BE2658" i="1"/>
  <c r="BA19" i="1"/>
  <c r="BC19" i="1"/>
  <c r="BE19" i="1"/>
  <c r="BA68" i="1"/>
  <c r="BC68" i="1"/>
  <c r="BE68" i="1"/>
  <c r="BA113" i="1"/>
  <c r="BC113" i="1"/>
  <c r="BE113" i="1"/>
  <c r="BA157" i="1"/>
  <c r="BC157" i="1"/>
  <c r="BE157" i="1"/>
  <c r="BA208" i="1"/>
  <c r="BC208" i="1"/>
  <c r="BE208" i="1"/>
  <c r="BA256" i="1"/>
  <c r="BC256" i="1"/>
  <c r="BE256" i="1"/>
  <c r="BA310" i="1"/>
  <c r="BC310" i="1"/>
  <c r="BE310" i="1"/>
  <c r="BA355" i="1"/>
  <c r="BC355" i="1"/>
  <c r="BE355" i="1"/>
  <c r="BA405" i="1"/>
  <c r="BC405" i="1"/>
  <c r="BE405" i="1"/>
  <c r="BA456" i="1"/>
  <c r="BC456" i="1"/>
  <c r="BE456" i="1"/>
  <c r="BA524" i="1"/>
  <c r="BC524" i="1"/>
  <c r="BE524" i="1"/>
  <c r="BA618" i="1"/>
  <c r="BC618" i="1"/>
  <c r="BE618" i="1"/>
  <c r="BA2096" i="1"/>
  <c r="BC2096" i="1"/>
  <c r="BE2096" i="1"/>
  <c r="BA1514" i="1"/>
  <c r="BC1514" i="1"/>
  <c r="BE1514" i="1"/>
  <c r="BC1515" i="1"/>
  <c r="BA1515" i="1"/>
  <c r="BE1515" i="1"/>
  <c r="BA1931" i="1"/>
  <c r="BC1931" i="1"/>
  <c r="BE1931" i="1"/>
  <c r="BA1980" i="1"/>
  <c r="BC1980" i="1"/>
  <c r="BE1980" i="1"/>
  <c r="BA2019" i="1"/>
  <c r="BC2019" i="1"/>
  <c r="BE2019" i="1"/>
  <c r="BA2068" i="1"/>
  <c r="BC2068" i="1"/>
  <c r="BE2068" i="1"/>
  <c r="BA2112" i="1"/>
  <c r="BC2112" i="1"/>
  <c r="BE2112" i="1"/>
  <c r="BA2160" i="1"/>
  <c r="BC2160" i="1"/>
  <c r="BE2160" i="1"/>
  <c r="BA2213" i="1"/>
  <c r="BC2213" i="1"/>
  <c r="BE2213" i="1"/>
  <c r="BA2268" i="1"/>
  <c r="BC2268" i="1"/>
  <c r="BE2268" i="1"/>
  <c r="BA2321" i="1"/>
  <c r="BC2321" i="1"/>
  <c r="BE2321" i="1"/>
  <c r="BA2440" i="1"/>
  <c r="BC2440" i="1"/>
  <c r="BE2440" i="1"/>
  <c r="BA2491" i="1"/>
  <c r="BC2491" i="1"/>
  <c r="BE2491" i="1"/>
  <c r="BA2608" i="1"/>
  <c r="BC2608" i="1"/>
  <c r="BE2608" i="1"/>
  <c r="BA2659" i="1"/>
  <c r="BC2659" i="1"/>
  <c r="BE2659" i="1"/>
  <c r="BC20" i="1"/>
  <c r="BA20" i="1"/>
  <c r="BE20" i="1"/>
  <c r="BA69" i="1"/>
  <c r="BC69" i="1"/>
  <c r="BE69" i="1"/>
  <c r="BA114" i="1"/>
  <c r="BC114" i="1"/>
  <c r="BE114" i="1"/>
  <c r="BA159" i="1"/>
  <c r="BC159" i="1"/>
  <c r="BE159" i="1"/>
  <c r="BA258" i="1"/>
  <c r="BC258" i="1"/>
  <c r="BE258" i="1"/>
  <c r="BA311" i="1"/>
  <c r="BC311" i="1"/>
  <c r="BE311" i="1"/>
  <c r="BA357" i="1"/>
  <c r="BC357" i="1"/>
  <c r="BE357" i="1"/>
  <c r="BC407" i="1"/>
  <c r="BA407" i="1"/>
  <c r="BE407" i="1"/>
  <c r="BA457" i="1"/>
  <c r="BC457" i="1"/>
  <c r="BE457" i="1"/>
  <c r="BA525" i="1"/>
  <c r="BC525" i="1"/>
  <c r="BE525" i="1"/>
  <c r="BA757" i="1"/>
  <c r="BC757" i="1"/>
  <c r="BE757" i="1"/>
  <c r="BA863" i="1"/>
  <c r="BC863" i="1"/>
  <c r="BE863" i="1"/>
  <c r="BA943" i="1"/>
  <c r="BC943" i="1"/>
  <c r="BE943" i="1"/>
  <c r="BA1036" i="1"/>
  <c r="BC1036" i="1"/>
  <c r="BE1036" i="1"/>
  <c r="BA1214" i="1"/>
  <c r="BC1214" i="1"/>
  <c r="BE1214" i="1"/>
  <c r="BA1334" i="1"/>
  <c r="BC1334" i="1"/>
  <c r="BE1334" i="1"/>
  <c r="BA1439" i="1"/>
  <c r="BC1439" i="1"/>
  <c r="BE1439" i="1"/>
  <c r="BA1516" i="1"/>
  <c r="BC1516" i="1"/>
  <c r="BE1516" i="1"/>
  <c r="BA1581" i="1"/>
  <c r="BC1581" i="1"/>
  <c r="BE1581" i="1"/>
  <c r="BA1643" i="1"/>
  <c r="BC1643" i="1"/>
  <c r="BE1643" i="1"/>
  <c r="BA1722" i="1"/>
  <c r="BC1722" i="1"/>
  <c r="BE1722" i="1"/>
  <c r="BA1789" i="1"/>
  <c r="BC1789" i="1"/>
  <c r="BE1789" i="1"/>
  <c r="BA1845" i="1"/>
  <c r="BC1845" i="1"/>
  <c r="BE1845" i="1"/>
  <c r="BA1891" i="1"/>
  <c r="BC1891" i="1"/>
  <c r="BE1891" i="1"/>
  <c r="BA348" i="1"/>
  <c r="BC348" i="1"/>
  <c r="BE348" i="1"/>
  <c r="BA743" i="1"/>
  <c r="BC743" i="1"/>
  <c r="BE743" i="1"/>
  <c r="BA1575" i="1"/>
  <c r="BC1575" i="1"/>
  <c r="BE1575" i="1"/>
  <c r="BA1844" i="1"/>
  <c r="BC1844" i="1"/>
  <c r="BE1844" i="1"/>
  <c r="BA1932" i="1"/>
  <c r="BC1932" i="1"/>
  <c r="BE1932" i="1"/>
  <c r="BA2069" i="1"/>
  <c r="BC2069" i="1"/>
  <c r="BE2069" i="1"/>
  <c r="BA2161" i="1"/>
  <c r="BC2161" i="1"/>
  <c r="BE2161" i="1"/>
  <c r="BA2214" i="1"/>
  <c r="BC2214" i="1"/>
  <c r="BE2214" i="1"/>
  <c r="BA2269" i="1"/>
  <c r="BC2269" i="1"/>
  <c r="BE2269" i="1"/>
  <c r="BA2322" i="1"/>
  <c r="BC2322" i="1"/>
  <c r="BE2322" i="1"/>
  <c r="BA2384" i="1"/>
  <c r="BC2384" i="1"/>
  <c r="BE2384" i="1"/>
  <c r="BA2442" i="1"/>
  <c r="BC2442" i="1"/>
  <c r="BE2442" i="1"/>
  <c r="BC2494" i="1"/>
  <c r="BA2494" i="1"/>
  <c r="BE2494" i="1"/>
  <c r="BA2557" i="1"/>
  <c r="BC2557" i="1"/>
  <c r="BE2557" i="1"/>
  <c r="BA2612" i="1"/>
  <c r="BC2612" i="1"/>
  <c r="BE2612" i="1"/>
  <c r="BA2660" i="1"/>
  <c r="BC2660" i="1"/>
  <c r="BE2660" i="1"/>
  <c r="BA21" i="1"/>
  <c r="BC21" i="1"/>
  <c r="BE21" i="1"/>
  <c r="BA71" i="1"/>
  <c r="BC71" i="1"/>
  <c r="BE71" i="1"/>
  <c r="BA161" i="1"/>
  <c r="BC161" i="1"/>
  <c r="BE161" i="1"/>
  <c r="BA211" i="1"/>
  <c r="BC211" i="1"/>
  <c r="BE211" i="1"/>
  <c r="BA259" i="1"/>
  <c r="BC259" i="1"/>
  <c r="BE259" i="1"/>
  <c r="BA312" i="1"/>
  <c r="BC312" i="1"/>
  <c r="BE312" i="1"/>
  <c r="BA359" i="1"/>
  <c r="BC359" i="1"/>
  <c r="BE359" i="1"/>
  <c r="BA409" i="1"/>
  <c r="BC409" i="1"/>
  <c r="BE409" i="1"/>
  <c r="BC459" i="1"/>
  <c r="BA459" i="1"/>
  <c r="BE459" i="1"/>
  <c r="BA527" i="1"/>
  <c r="BC527" i="1"/>
  <c r="BE527" i="1"/>
  <c r="BA625" i="1"/>
  <c r="BC625" i="1"/>
  <c r="BE625" i="1"/>
  <c r="BA760" i="1"/>
  <c r="BC760" i="1"/>
  <c r="BE760" i="1"/>
  <c r="BA864" i="1"/>
  <c r="BC864" i="1"/>
  <c r="BE864" i="1"/>
  <c r="BA944" i="1"/>
  <c r="BC944" i="1"/>
  <c r="BE944" i="1"/>
  <c r="BA1038" i="1"/>
  <c r="BC1038" i="1"/>
  <c r="BE1038" i="1"/>
  <c r="BA1218" i="1"/>
  <c r="BC1218" i="1"/>
  <c r="BE1218" i="1"/>
  <c r="BA1335" i="1"/>
  <c r="BC1335" i="1"/>
  <c r="BE1335" i="1"/>
  <c r="BA1442" i="1"/>
  <c r="BC1442" i="1"/>
  <c r="BE1442" i="1"/>
  <c r="BA1517" i="1"/>
  <c r="BC1517" i="1"/>
  <c r="BE1517" i="1"/>
  <c r="BA1582" i="1"/>
  <c r="BC1582" i="1"/>
  <c r="BE1582" i="1"/>
  <c r="BA1645" i="1"/>
  <c r="BC1645" i="1"/>
  <c r="BE1645" i="1"/>
  <c r="BA1726" i="1"/>
  <c r="BC1726" i="1"/>
  <c r="BE1726" i="1"/>
  <c r="BA1791" i="1"/>
  <c r="BC1791" i="1"/>
  <c r="BE1791" i="1"/>
  <c r="BA1846" i="1"/>
  <c r="BC1846" i="1"/>
  <c r="BE1846" i="1"/>
  <c r="BA1892" i="1"/>
  <c r="BC1892" i="1"/>
  <c r="BE1892" i="1"/>
  <c r="BA1933" i="1"/>
  <c r="BC1933" i="1"/>
  <c r="BE1933" i="1"/>
  <c r="BC1982" i="1"/>
  <c r="BA1982" i="1"/>
  <c r="BE1982" i="1"/>
  <c r="BA2023" i="1"/>
  <c r="BC2023" i="1"/>
  <c r="BE2023" i="1"/>
  <c r="BA2070" i="1"/>
  <c r="BC2070" i="1"/>
  <c r="BE2070" i="1"/>
  <c r="BA2115" i="1"/>
  <c r="BC2115" i="1"/>
  <c r="BE2115" i="1"/>
  <c r="BC2216" i="1"/>
  <c r="BA2216" i="1"/>
  <c r="BE2216" i="1"/>
  <c r="BC2270" i="1"/>
  <c r="BA2270" i="1"/>
  <c r="BE2270" i="1"/>
  <c r="BA2495" i="1"/>
  <c r="BC2495" i="1"/>
  <c r="BE2495" i="1"/>
  <c r="BA2558" i="1"/>
  <c r="BC2558" i="1"/>
  <c r="BE2558" i="1"/>
  <c r="BA2004" i="1"/>
  <c r="BC2004" i="1"/>
  <c r="BE2004" i="1"/>
  <c r="BA2362" i="1"/>
  <c r="BC2362" i="1"/>
  <c r="BE2362" i="1"/>
  <c r="BA1777" i="1"/>
  <c r="BC1777" i="1"/>
  <c r="BE1777" i="1"/>
  <c r="BA2055" i="1"/>
  <c r="BC2055" i="1"/>
  <c r="BE2055" i="1"/>
  <c r="BA156" i="1"/>
  <c r="BC156" i="1"/>
  <c r="BE156" i="1"/>
  <c r="BA934" i="1"/>
  <c r="BC934" i="1"/>
  <c r="BE934" i="1"/>
  <c r="BA1788" i="1"/>
  <c r="BC1788" i="1"/>
  <c r="BE1788" i="1"/>
  <c r="BA1890" i="1"/>
  <c r="BC1890" i="1"/>
  <c r="BE1890" i="1"/>
  <c r="BA163" i="1"/>
  <c r="BC163" i="1"/>
  <c r="BE163" i="1"/>
  <c r="BA361" i="1"/>
  <c r="BC361" i="1"/>
  <c r="BE361" i="1"/>
  <c r="BA461" i="1"/>
  <c r="BC461" i="1"/>
  <c r="BE461" i="1"/>
  <c r="BA631" i="1"/>
  <c r="BC631" i="1"/>
  <c r="BE631" i="1"/>
  <c r="BC765" i="1"/>
  <c r="BA765" i="1"/>
  <c r="BE765" i="1"/>
  <c r="BA865" i="1"/>
  <c r="BC865" i="1"/>
  <c r="BE865" i="1"/>
  <c r="BA946" i="1"/>
  <c r="BC946" i="1"/>
  <c r="BE946" i="1"/>
  <c r="BA1042" i="1"/>
  <c r="BC1042" i="1"/>
  <c r="BE1042" i="1"/>
  <c r="BA1220" i="1"/>
  <c r="BC1220" i="1"/>
  <c r="BE1220" i="1"/>
  <c r="BA1336" i="1"/>
  <c r="BC1336" i="1"/>
  <c r="BE1336" i="1"/>
  <c r="BA1445" i="1"/>
  <c r="BC1445" i="1"/>
  <c r="BE1445" i="1"/>
  <c r="BA1518" i="1"/>
  <c r="BC1518" i="1"/>
  <c r="BE1518" i="1"/>
  <c r="BA1583" i="1"/>
  <c r="BC1583" i="1"/>
  <c r="BE1583" i="1"/>
  <c r="BA1646" i="1"/>
  <c r="BC1646" i="1"/>
  <c r="BE1646" i="1"/>
  <c r="BA1734" i="1"/>
  <c r="BC1734" i="1"/>
  <c r="BE1734" i="1"/>
  <c r="BA1792" i="1"/>
  <c r="BC1792" i="1"/>
  <c r="BE1792" i="1"/>
  <c r="BC1847" i="1"/>
  <c r="BA1847" i="1"/>
  <c r="BE1847" i="1"/>
  <c r="BA1935" i="1"/>
  <c r="BC1935" i="1"/>
  <c r="BE1935" i="1"/>
  <c r="BA1983" i="1"/>
  <c r="BC1983" i="1"/>
  <c r="BE1983" i="1"/>
  <c r="BA2024" i="1"/>
  <c r="BC2024" i="1"/>
  <c r="BE2024" i="1"/>
  <c r="BA2072" i="1"/>
  <c r="BC2072" i="1"/>
  <c r="BE2072" i="1"/>
  <c r="BA2116" i="1"/>
  <c r="BC2116" i="1"/>
  <c r="BE2116" i="1"/>
  <c r="BA2164" i="1"/>
  <c r="BC2164" i="1"/>
  <c r="BE2164" i="1"/>
  <c r="BA2217" i="1"/>
  <c r="BC2217" i="1"/>
  <c r="BE2217" i="1"/>
  <c r="BA2274" i="1"/>
  <c r="BC2274" i="1"/>
  <c r="BE2274" i="1"/>
  <c r="BA2324" i="1"/>
  <c r="BC2324" i="1"/>
  <c r="BE2324" i="1"/>
  <c r="BA2386" i="1"/>
  <c r="BC2386" i="1"/>
  <c r="BE2386" i="1"/>
  <c r="BA2446" i="1"/>
  <c r="BC2446" i="1"/>
  <c r="BE2446" i="1"/>
  <c r="BA2496" i="1"/>
  <c r="BC2496" i="1"/>
  <c r="BE2496" i="1"/>
  <c r="BA2560" i="1"/>
  <c r="BC2560" i="1"/>
  <c r="BE2560" i="1"/>
  <c r="BA2615" i="1"/>
  <c r="BC2615" i="1"/>
  <c r="BE2615" i="1"/>
  <c r="BA2664" i="1"/>
  <c r="BC2664" i="1"/>
  <c r="BE2664" i="1"/>
  <c r="BA24" i="1"/>
  <c r="BE24" i="1"/>
  <c r="BC24" i="1"/>
  <c r="BC73" i="1"/>
  <c r="BA73" i="1"/>
  <c r="BE73" i="1"/>
  <c r="BA122" i="1"/>
  <c r="BC122" i="1"/>
  <c r="BE122" i="1"/>
  <c r="BA164" i="1"/>
  <c r="BC164" i="1"/>
  <c r="BE164" i="1"/>
  <c r="BA214" i="1"/>
  <c r="BC214" i="1"/>
  <c r="BE214" i="1"/>
  <c r="BA266" i="1"/>
  <c r="BC266" i="1"/>
  <c r="BE266" i="1"/>
  <c r="BA315" i="1"/>
  <c r="BC315" i="1"/>
  <c r="BE315" i="1"/>
  <c r="BA362" i="1"/>
  <c r="BC362" i="1"/>
  <c r="BE362" i="1"/>
  <c r="BC412" i="1"/>
  <c r="BA412" i="1"/>
  <c r="BE412" i="1"/>
  <c r="BA463" i="1"/>
  <c r="BC463" i="1"/>
  <c r="BE463" i="1"/>
  <c r="BA530" i="1"/>
  <c r="BC530" i="1"/>
  <c r="BE530" i="1"/>
  <c r="BA1877" i="1"/>
  <c r="BC1877" i="1"/>
  <c r="BE1877" i="1"/>
  <c r="BA67" i="1"/>
  <c r="BC67" i="1"/>
  <c r="BE67" i="1"/>
  <c r="BA453" i="1"/>
  <c r="BC453" i="1"/>
  <c r="BE453" i="1"/>
  <c r="BA1327" i="1"/>
  <c r="BC1327" i="1"/>
  <c r="BE1327" i="1"/>
  <c r="BA1720" i="1"/>
  <c r="BC1720" i="1"/>
  <c r="BE1720" i="1"/>
  <c r="BA120" i="1"/>
  <c r="BC120" i="1"/>
  <c r="BE120" i="1"/>
  <c r="BA212" i="1"/>
  <c r="BC212" i="1"/>
  <c r="BE212" i="1"/>
  <c r="BC774" i="1"/>
  <c r="BA774" i="1"/>
  <c r="BE774" i="1"/>
  <c r="BA1047" i="1"/>
  <c r="BC1047" i="1"/>
  <c r="BE1047" i="1"/>
  <c r="BA1339" i="1"/>
  <c r="BC1339" i="1"/>
  <c r="BE1339" i="1"/>
  <c r="BA1647" i="1"/>
  <c r="BC1647" i="1"/>
  <c r="BE1647" i="1"/>
  <c r="BA2025" i="1"/>
  <c r="BC2025" i="1"/>
  <c r="BE2025" i="1"/>
  <c r="BA2275" i="1"/>
  <c r="BC2275" i="1"/>
  <c r="BE2275" i="1"/>
  <c r="BA2616" i="1"/>
  <c r="BC2616" i="1"/>
  <c r="BE2616" i="1"/>
  <c r="BC215" i="1"/>
  <c r="BA215" i="1"/>
  <c r="BE215" i="1"/>
  <c r="BA417" i="1"/>
  <c r="BC417" i="1"/>
  <c r="BE417" i="1"/>
  <c r="BA465" i="1"/>
  <c r="BC465" i="1"/>
  <c r="BE465" i="1"/>
  <c r="BA531" i="1"/>
  <c r="BC531" i="1"/>
  <c r="BE531" i="1"/>
  <c r="BA650" i="1"/>
  <c r="BC650" i="1"/>
  <c r="BE650" i="1"/>
  <c r="BA775" i="1"/>
  <c r="BC775" i="1"/>
  <c r="BE775" i="1"/>
  <c r="BA872" i="1"/>
  <c r="BC872" i="1"/>
  <c r="BE872" i="1"/>
  <c r="BA955" i="1"/>
  <c r="BC955" i="1"/>
  <c r="BE955" i="1"/>
  <c r="BA1056" i="1"/>
  <c r="BC1056" i="1"/>
  <c r="BE1056" i="1"/>
  <c r="BA1227" i="1"/>
  <c r="BC1227" i="1"/>
  <c r="BE1227" i="1"/>
  <c r="BA1340" i="1"/>
  <c r="BC1340" i="1"/>
  <c r="BE1340" i="1"/>
  <c r="BA1454" i="1"/>
  <c r="BC1454" i="1"/>
  <c r="BE1454" i="1"/>
  <c r="BA1521" i="1"/>
  <c r="BC1521" i="1"/>
  <c r="BE1521" i="1"/>
  <c r="BA1586" i="1"/>
  <c r="BC1586" i="1"/>
  <c r="BE1586" i="1"/>
  <c r="BA1649" i="1"/>
  <c r="BC1649" i="1"/>
  <c r="BE1649" i="1"/>
  <c r="BA1736" i="1"/>
  <c r="BC1736" i="1"/>
  <c r="BE1736" i="1"/>
  <c r="BC1796" i="1"/>
  <c r="BA1796" i="1"/>
  <c r="BE1796" i="1"/>
  <c r="BA1962" i="1"/>
  <c r="BC1962" i="1"/>
  <c r="BE1962" i="1"/>
  <c r="BA2010" i="1"/>
  <c r="BC2010" i="1"/>
  <c r="BE2010" i="1"/>
  <c r="BA1838" i="1"/>
  <c r="BC1838" i="1"/>
  <c r="BE1838" i="1"/>
  <c r="BA2375" i="1"/>
  <c r="BC2375" i="1"/>
  <c r="BE2375" i="1"/>
  <c r="BA207" i="1"/>
  <c r="BC207" i="1"/>
  <c r="BE207" i="1"/>
  <c r="BA861" i="1"/>
  <c r="BC861" i="1"/>
  <c r="BE861" i="1"/>
  <c r="BA1033" i="1"/>
  <c r="BC1033" i="1"/>
  <c r="BE1033" i="1"/>
  <c r="BA2663" i="1"/>
  <c r="BC2663" i="1"/>
  <c r="BE2663" i="1"/>
  <c r="BA1735" i="1"/>
  <c r="BC1735" i="1"/>
  <c r="BE1735" i="1"/>
  <c r="BA1984" i="1"/>
  <c r="BC1984" i="1"/>
  <c r="BE1984" i="1"/>
  <c r="BA2218" i="1"/>
  <c r="BC2218" i="1"/>
  <c r="BE2218" i="1"/>
  <c r="BA2387" i="1"/>
  <c r="BC2387" i="1"/>
  <c r="BE2387" i="1"/>
  <c r="BA1916" i="1"/>
  <c r="BC1916" i="1"/>
  <c r="BE1916" i="1"/>
  <c r="BA316" i="1"/>
  <c r="BC316" i="1"/>
  <c r="BE316" i="1"/>
  <c r="BA2026" i="1"/>
  <c r="BC2026" i="1"/>
  <c r="BE2026" i="1"/>
  <c r="BA2219" i="1"/>
  <c r="BC2219" i="1"/>
  <c r="BE2219" i="1"/>
  <c r="BC2501" i="1"/>
  <c r="BA2501" i="1"/>
  <c r="BE2501" i="1"/>
  <c r="BA75" i="1"/>
  <c r="BC75" i="1"/>
  <c r="BE75" i="1"/>
  <c r="BA167" i="1"/>
  <c r="BC167" i="1"/>
  <c r="BE167" i="1"/>
  <c r="BA217" i="1"/>
  <c r="BC217" i="1"/>
  <c r="BE217" i="1"/>
  <c r="BC268" i="1"/>
  <c r="BA268" i="1"/>
  <c r="BE268" i="1"/>
  <c r="BA317" i="1"/>
  <c r="BC317" i="1"/>
  <c r="BE317" i="1"/>
  <c r="BA366" i="1"/>
  <c r="BC366" i="1"/>
  <c r="BE366" i="1"/>
  <c r="BA418" i="1"/>
  <c r="BC418" i="1"/>
  <c r="BE418" i="1"/>
  <c r="BA469" i="1"/>
  <c r="BC469" i="1"/>
  <c r="BE469" i="1"/>
  <c r="BA534" i="1"/>
  <c r="BC534" i="1"/>
  <c r="BE534" i="1"/>
  <c r="BA653" i="1"/>
  <c r="BC653" i="1"/>
  <c r="BE653" i="1"/>
  <c r="BA776" i="1"/>
  <c r="BC776" i="1"/>
  <c r="BE776" i="1"/>
  <c r="BA961" i="1"/>
  <c r="BC961" i="1"/>
  <c r="BE961" i="1"/>
  <c r="BA1058" i="1"/>
  <c r="BC1058" i="1"/>
  <c r="BE1058" i="1"/>
  <c r="BA1230" i="1"/>
  <c r="BC1230" i="1"/>
  <c r="BE1230" i="1"/>
  <c r="BA1341" i="1"/>
  <c r="BC1341" i="1"/>
  <c r="BE1341" i="1"/>
  <c r="BA1458" i="1"/>
  <c r="BC1458" i="1"/>
  <c r="BE1458" i="1"/>
  <c r="BA1522" i="1"/>
  <c r="BC1522" i="1"/>
  <c r="BE1522" i="1"/>
  <c r="BC1651" i="1"/>
  <c r="BA1651" i="1"/>
  <c r="BE1651" i="1"/>
  <c r="BC1737" i="1"/>
  <c r="BA1737" i="1"/>
  <c r="BE1737" i="1"/>
  <c r="BC1798" i="1"/>
  <c r="BA1798" i="1"/>
  <c r="BE1798" i="1"/>
  <c r="BC1852" i="1"/>
  <c r="BA1852" i="1"/>
  <c r="BE1852" i="1"/>
  <c r="BC1897" i="1"/>
  <c r="BA1897" i="1"/>
  <c r="BE1897" i="1"/>
  <c r="BC1939" i="1"/>
  <c r="BA1939" i="1"/>
  <c r="BE1939" i="1"/>
  <c r="BC1986" i="1"/>
  <c r="BA1986" i="1"/>
  <c r="BE1986" i="1"/>
  <c r="BA2027" i="1"/>
  <c r="BC2027" i="1"/>
  <c r="BE2027" i="1"/>
  <c r="BA2075" i="1"/>
  <c r="BC2075" i="1"/>
  <c r="BE2075" i="1"/>
  <c r="BC2121" i="1"/>
  <c r="BA2121" i="1"/>
  <c r="BE2121" i="1"/>
  <c r="BA2172" i="1"/>
  <c r="BC2172" i="1"/>
  <c r="BE2172" i="1"/>
  <c r="BA2220" i="1"/>
  <c r="BC2220" i="1"/>
  <c r="BE2220" i="1"/>
  <c r="BA2278" i="1"/>
  <c r="BC2278" i="1"/>
  <c r="BE2278" i="1"/>
  <c r="BA2328" i="1"/>
  <c r="BC2328" i="1"/>
  <c r="BE2328" i="1"/>
  <c r="BA2389" i="1"/>
  <c r="BC2389" i="1"/>
  <c r="BE2389" i="1"/>
  <c r="BA2452" i="1"/>
  <c r="BC2452" i="1"/>
  <c r="BE2452" i="1"/>
  <c r="BA307" i="1"/>
  <c r="BC307" i="1"/>
  <c r="BE307" i="1"/>
  <c r="BA862" i="1"/>
  <c r="BC862" i="1"/>
  <c r="BE862" i="1"/>
  <c r="BC1035" i="1"/>
  <c r="BA1035" i="1"/>
  <c r="BE1035" i="1"/>
  <c r="BA1437" i="1"/>
  <c r="BC1437" i="1"/>
  <c r="BE1437" i="1"/>
  <c r="BA2020" i="1"/>
  <c r="BC2020" i="1"/>
  <c r="BE2020" i="1"/>
  <c r="BA410" i="1"/>
  <c r="BC410" i="1"/>
  <c r="BE410" i="1"/>
  <c r="BA632" i="1"/>
  <c r="BC632" i="1"/>
  <c r="BE632" i="1"/>
  <c r="BA1225" i="1"/>
  <c r="BC1225" i="1"/>
  <c r="BE1225" i="1"/>
  <c r="BA1519" i="1"/>
  <c r="BC1519" i="1"/>
  <c r="BE1519" i="1"/>
  <c r="BA1848" i="1"/>
  <c r="BC1848" i="1"/>
  <c r="BE1848" i="1"/>
  <c r="BA2117" i="1"/>
  <c r="BC2117" i="1"/>
  <c r="BE2117" i="1"/>
  <c r="BA2500" i="1"/>
  <c r="BC2500" i="1"/>
  <c r="BE2500" i="1"/>
  <c r="BA123" i="1"/>
  <c r="BC123" i="1"/>
  <c r="BE123" i="1"/>
  <c r="BA1851" i="1"/>
  <c r="BC1851" i="1"/>
  <c r="BE1851" i="1"/>
  <c r="BA1985" i="1"/>
  <c r="BC1985" i="1"/>
  <c r="BE1985" i="1"/>
  <c r="BA2170" i="1"/>
  <c r="BC2170" i="1"/>
  <c r="BE2170" i="1"/>
  <c r="BA2326" i="1"/>
  <c r="BC2326" i="1"/>
  <c r="BE2326" i="1"/>
  <c r="BA2565" i="1"/>
  <c r="BC2565" i="1"/>
  <c r="BE2565" i="1"/>
  <c r="BA26" i="1"/>
  <c r="BC26" i="1"/>
  <c r="BE26" i="1"/>
  <c r="BA2503" i="1"/>
  <c r="BC2503" i="1"/>
  <c r="BE2503" i="1"/>
  <c r="BA2618" i="1"/>
  <c r="BC2618" i="1"/>
  <c r="BE2618" i="1"/>
  <c r="BA218" i="1"/>
  <c r="BC218" i="1"/>
  <c r="BE218" i="1"/>
  <c r="BC369" i="1"/>
  <c r="BA369" i="1"/>
  <c r="BE369" i="1"/>
  <c r="BA419" i="1"/>
  <c r="BC419" i="1"/>
  <c r="BE419" i="1"/>
  <c r="BA471" i="1"/>
  <c r="BC471" i="1"/>
  <c r="BE471" i="1"/>
  <c r="BA539" i="1"/>
  <c r="BC539" i="1"/>
  <c r="BE539" i="1"/>
  <c r="BA654" i="1"/>
  <c r="BC654" i="1"/>
  <c r="BE654" i="1"/>
  <c r="BC777" i="1"/>
  <c r="BA777" i="1"/>
  <c r="BE777" i="1"/>
  <c r="BA882" i="1"/>
  <c r="BC882" i="1"/>
  <c r="BE882" i="1"/>
  <c r="BA963" i="1"/>
  <c r="BC963" i="1"/>
  <c r="BE963" i="1"/>
  <c r="BC1060" i="1"/>
  <c r="BA1060" i="1"/>
  <c r="BE1060" i="1"/>
  <c r="BA1231" i="1"/>
  <c r="BC1231" i="1"/>
  <c r="BE1231" i="1"/>
  <c r="BA1343" i="1"/>
  <c r="BC1343" i="1"/>
  <c r="BE1343" i="1"/>
  <c r="BA1461" i="1"/>
  <c r="BC1461" i="1"/>
  <c r="BE1461" i="1"/>
  <c r="BC1524" i="1"/>
  <c r="BA1524" i="1"/>
  <c r="BE1524" i="1"/>
  <c r="BA1590" i="1"/>
  <c r="BC1590" i="1"/>
  <c r="BE1590" i="1"/>
  <c r="BA1652" i="1"/>
  <c r="BC1652" i="1"/>
  <c r="BE1652" i="1"/>
  <c r="BA1745" i="1"/>
  <c r="BC1745" i="1"/>
  <c r="BE1745" i="1"/>
  <c r="BA1800" i="1"/>
  <c r="BC1800" i="1"/>
  <c r="BE1800" i="1"/>
  <c r="BA1853" i="1"/>
  <c r="BC1853" i="1"/>
  <c r="BE1853" i="1"/>
  <c r="BA1898" i="1"/>
  <c r="BC1898" i="1"/>
  <c r="BE1898" i="1"/>
  <c r="BA1942" i="1"/>
  <c r="BC1942" i="1"/>
  <c r="BE1942" i="1"/>
  <c r="BA1989" i="1"/>
  <c r="BC1989" i="1"/>
  <c r="BE1989" i="1"/>
  <c r="BC2029" i="1"/>
  <c r="BA2029" i="1"/>
  <c r="BE2029" i="1"/>
  <c r="BA2077" i="1"/>
  <c r="BC2077" i="1"/>
  <c r="BE2077" i="1"/>
  <c r="BA2122" i="1"/>
  <c r="BC2122" i="1"/>
  <c r="BE2122" i="1"/>
  <c r="BA2174" i="1"/>
  <c r="BC2174" i="1"/>
  <c r="BE2174" i="1"/>
  <c r="BA2229" i="1"/>
  <c r="BC2229" i="1"/>
  <c r="BE2229" i="1"/>
  <c r="BA2279" i="1"/>
  <c r="BC2279" i="1"/>
  <c r="BE2279" i="1"/>
  <c r="BA2504" i="1"/>
  <c r="BC2504" i="1"/>
  <c r="BE2504" i="1"/>
  <c r="BA2570" i="1"/>
  <c r="BC2570" i="1"/>
  <c r="BE2570" i="1"/>
  <c r="BC2619" i="1"/>
  <c r="BA2619" i="1"/>
  <c r="BE2619" i="1"/>
  <c r="BA2674" i="1"/>
  <c r="BC2674" i="1"/>
  <c r="BE2674" i="1"/>
  <c r="BA78" i="1"/>
  <c r="BC78" i="1"/>
  <c r="BE78" i="1"/>
  <c r="BA126" i="1"/>
  <c r="BC126" i="1"/>
  <c r="BE126" i="1"/>
  <c r="BA170" i="1"/>
  <c r="BC170" i="1"/>
  <c r="BE170" i="1"/>
  <c r="BC219" i="1"/>
  <c r="BA219" i="1"/>
  <c r="BE219" i="1"/>
  <c r="BA270" i="1"/>
  <c r="BC270" i="1"/>
  <c r="BE270" i="1"/>
  <c r="BA320" i="1"/>
  <c r="BC320" i="1"/>
  <c r="BE320" i="1"/>
  <c r="BC370" i="1"/>
  <c r="BA370" i="1"/>
  <c r="BE370" i="1"/>
  <c r="BC421" i="1"/>
  <c r="BA421" i="1"/>
  <c r="BE421" i="1"/>
  <c r="BA2139" i="1"/>
  <c r="BC2139" i="1"/>
  <c r="BE2139" i="1"/>
  <c r="BA18" i="1"/>
  <c r="BC18" i="1"/>
  <c r="BE18" i="1"/>
  <c r="BA254" i="1"/>
  <c r="BC254" i="1"/>
  <c r="BE254" i="1"/>
  <c r="BA354" i="1"/>
  <c r="BC354" i="1"/>
  <c r="BE354" i="1"/>
  <c r="BA522" i="1"/>
  <c r="BC522" i="1"/>
  <c r="BE522" i="1"/>
  <c r="BA753" i="1"/>
  <c r="BC753" i="1"/>
  <c r="BE753" i="1"/>
  <c r="BA1199" i="1"/>
  <c r="BC1199" i="1"/>
  <c r="BE1199" i="1"/>
  <c r="BA1204" i="1"/>
  <c r="BC1204" i="1"/>
  <c r="BE1204" i="1"/>
  <c r="BA1577" i="1"/>
  <c r="BC1577" i="1"/>
  <c r="BE1577" i="1"/>
  <c r="BA72" i="1"/>
  <c r="BC72" i="1"/>
  <c r="BE72" i="1"/>
  <c r="BA867" i="1"/>
  <c r="BC867" i="1"/>
  <c r="BE867" i="1"/>
  <c r="BA1449" i="1"/>
  <c r="BC1449" i="1"/>
  <c r="BE1449" i="1"/>
  <c r="BA1794" i="1"/>
  <c r="BC1794" i="1"/>
  <c r="BE1794" i="1"/>
  <c r="BA1895" i="1"/>
  <c r="BC1895" i="1"/>
  <c r="BE1895" i="1"/>
  <c r="BA2166" i="1"/>
  <c r="BC2166" i="1"/>
  <c r="BE2166" i="1"/>
  <c r="BA2449" i="1"/>
  <c r="BC2449" i="1"/>
  <c r="BE2449" i="1"/>
  <c r="BA74" i="1"/>
  <c r="BC74" i="1"/>
  <c r="BE74" i="1"/>
  <c r="BA267" i="1"/>
  <c r="BC267" i="1"/>
  <c r="BE267" i="1"/>
  <c r="BA1938" i="1"/>
  <c r="BC1938" i="1"/>
  <c r="BE1938" i="1"/>
  <c r="BA2118" i="1"/>
  <c r="BC2118" i="1"/>
  <c r="BE2118" i="1"/>
  <c r="BC2388" i="1"/>
  <c r="BA2388" i="1"/>
  <c r="BE2388" i="1"/>
  <c r="BA2670" i="1"/>
  <c r="BC2670" i="1"/>
  <c r="BE2670" i="1"/>
  <c r="BA2568" i="1"/>
  <c r="BC2568" i="1"/>
  <c r="BE2568" i="1"/>
  <c r="BA28" i="1"/>
  <c r="BC28" i="1"/>
  <c r="BE28" i="1"/>
  <c r="BC318" i="1"/>
  <c r="BA318" i="1"/>
  <c r="BE318" i="1"/>
  <c r="BC541" i="1"/>
  <c r="BA541" i="1"/>
  <c r="BE541" i="1"/>
  <c r="BA966" i="1"/>
  <c r="BC966" i="1"/>
  <c r="BE966" i="1"/>
  <c r="BA1063" i="1"/>
  <c r="BC1063" i="1"/>
  <c r="BE1063" i="1"/>
  <c r="BA1462" i="1"/>
  <c r="BC1462" i="1"/>
  <c r="BE1462" i="1"/>
  <c r="BA1527" i="1"/>
  <c r="BC1527" i="1"/>
  <c r="BE1527" i="1"/>
  <c r="BA1591" i="1"/>
  <c r="BC1591" i="1"/>
  <c r="BE1591" i="1"/>
  <c r="BA1654" i="1"/>
  <c r="BC1654" i="1"/>
  <c r="BE1654" i="1"/>
  <c r="BA1746" i="1"/>
  <c r="BC1746" i="1"/>
  <c r="BE1746" i="1"/>
  <c r="BA1802" i="1"/>
  <c r="BC1802" i="1"/>
  <c r="BE1802" i="1"/>
  <c r="BA1854" i="1"/>
  <c r="BC1854" i="1"/>
  <c r="BE1854" i="1"/>
  <c r="BA1899" i="1"/>
  <c r="BC1899" i="1"/>
  <c r="BE1899" i="1"/>
  <c r="BA1943" i="1"/>
  <c r="BC1943" i="1"/>
  <c r="BE1943" i="1"/>
  <c r="BA1990" i="1"/>
  <c r="BC1990" i="1"/>
  <c r="BE1990" i="1"/>
  <c r="BA2030" i="1"/>
  <c r="BC2030" i="1"/>
  <c r="BE2030" i="1"/>
  <c r="BA2078" i="1"/>
  <c r="BC2078" i="1"/>
  <c r="BE2078" i="1"/>
  <c r="BA2124" i="1"/>
  <c r="BC2124" i="1"/>
  <c r="BE2124" i="1"/>
  <c r="BA2176" i="1"/>
  <c r="BC2176" i="1"/>
  <c r="BE2176" i="1"/>
  <c r="BA2230" i="1"/>
  <c r="BC2230" i="1"/>
  <c r="BE2230" i="1"/>
  <c r="BA2281" i="1"/>
  <c r="BC2281" i="1"/>
  <c r="BE2281" i="1"/>
  <c r="BA2331" i="1"/>
  <c r="BC2331" i="1"/>
  <c r="BE2331" i="1"/>
  <c r="BA2391" i="1"/>
  <c r="BC2391" i="1"/>
  <c r="BE2391" i="1"/>
  <c r="BC2454" i="1"/>
  <c r="BA2454" i="1"/>
  <c r="BE2454" i="1"/>
  <c r="BA2505" i="1"/>
  <c r="BC2505" i="1"/>
  <c r="BE2505" i="1"/>
  <c r="BC2571" i="1"/>
  <c r="BA2571" i="1"/>
  <c r="BE2571" i="1"/>
  <c r="BA2622" i="1"/>
  <c r="BC2622" i="1"/>
  <c r="BE2622" i="1"/>
  <c r="BC2675" i="1"/>
  <c r="BA2675" i="1"/>
  <c r="BE2675" i="1"/>
  <c r="BA33" i="1"/>
  <c r="BC33" i="1"/>
  <c r="BE33" i="1"/>
  <c r="BA80" i="1"/>
  <c r="BC80" i="1"/>
  <c r="BE80" i="1"/>
  <c r="BA127" i="1"/>
  <c r="BC127" i="1"/>
  <c r="BE127" i="1"/>
  <c r="BC174" i="1"/>
  <c r="BA174" i="1"/>
  <c r="BE174" i="1"/>
  <c r="BA220" i="1"/>
  <c r="BC220" i="1"/>
  <c r="BE220" i="1"/>
  <c r="BA321" i="1"/>
  <c r="BC321" i="1"/>
  <c r="BE321" i="1"/>
  <c r="BA371" i="1"/>
  <c r="BC371" i="1"/>
  <c r="BE371" i="1"/>
  <c r="BA422" i="1"/>
  <c r="BC422" i="1"/>
  <c r="BE422" i="1"/>
  <c r="BA475" i="1"/>
  <c r="BC475" i="1"/>
  <c r="BE475" i="1"/>
  <c r="BA542" i="1"/>
  <c r="BC542" i="1"/>
  <c r="BE542" i="1"/>
  <c r="BA656" i="1"/>
  <c r="BC656" i="1"/>
  <c r="BE656" i="1"/>
  <c r="BA780" i="1"/>
  <c r="BC780" i="1"/>
  <c r="BE780" i="1"/>
  <c r="BA889" i="1"/>
  <c r="BC889" i="1"/>
  <c r="BE889" i="1"/>
  <c r="BA970" i="1"/>
  <c r="BC970" i="1"/>
  <c r="BE970" i="1"/>
  <c r="BA1064" i="1"/>
  <c r="BC1064" i="1"/>
  <c r="BE1064" i="1"/>
  <c r="BA1242" i="1"/>
  <c r="BC1242" i="1"/>
  <c r="BE1242" i="1"/>
  <c r="BA1348" i="1"/>
  <c r="BC1348" i="1"/>
  <c r="BE1348" i="1"/>
  <c r="BA1468" i="1"/>
  <c r="BC1468" i="1"/>
  <c r="BE1468" i="1"/>
  <c r="BA1528" i="1"/>
  <c r="BC1528" i="1"/>
  <c r="BE1528" i="1"/>
  <c r="BA1593" i="1"/>
  <c r="BC1593" i="1"/>
  <c r="BE1593" i="1"/>
  <c r="BA1656" i="1"/>
  <c r="BC1656" i="1"/>
  <c r="BE1656" i="1"/>
  <c r="BA1750" i="1"/>
  <c r="BC1750" i="1"/>
  <c r="BE1750" i="1"/>
  <c r="BA1628" i="1"/>
  <c r="BC1628" i="1"/>
  <c r="BE1628" i="1"/>
  <c r="BA111" i="1"/>
  <c r="BC111" i="1"/>
  <c r="BE111" i="1"/>
  <c r="BA404" i="1"/>
  <c r="BC404" i="1"/>
  <c r="BE404" i="1"/>
  <c r="BA616" i="1"/>
  <c r="BC616" i="1"/>
  <c r="BE616" i="1"/>
  <c r="BA940" i="1"/>
  <c r="BC940" i="1"/>
  <c r="BE940" i="1"/>
  <c r="BA1641" i="1"/>
  <c r="BC1641" i="1"/>
  <c r="BE1641" i="1"/>
  <c r="BA2613" i="1"/>
  <c r="BC2613" i="1"/>
  <c r="BE2613" i="1"/>
  <c r="BA261" i="1"/>
  <c r="BC261" i="1"/>
  <c r="BE261" i="1"/>
  <c r="BC528" i="1"/>
  <c r="BA528" i="1"/>
  <c r="BE528" i="1"/>
  <c r="BA1585" i="1"/>
  <c r="BC1585" i="1"/>
  <c r="BE1585" i="1"/>
  <c r="BA1936" i="1"/>
  <c r="BC1936" i="1"/>
  <c r="BE1936" i="1"/>
  <c r="BA2073" i="1"/>
  <c r="BC2073" i="1"/>
  <c r="BE2073" i="1"/>
  <c r="BA2562" i="1"/>
  <c r="BC2562" i="1"/>
  <c r="BE2562" i="1"/>
  <c r="BA2667" i="1"/>
  <c r="BC2667" i="1"/>
  <c r="BE2667" i="1"/>
  <c r="BA25" i="1"/>
  <c r="BC25" i="1"/>
  <c r="BE25" i="1"/>
  <c r="BC166" i="1"/>
  <c r="BA166" i="1"/>
  <c r="BE166" i="1"/>
  <c r="BC365" i="1"/>
  <c r="BA365" i="1"/>
  <c r="BE365" i="1"/>
  <c r="BC1896" i="1"/>
  <c r="BA1896" i="1"/>
  <c r="BE1896" i="1"/>
  <c r="BA2074" i="1"/>
  <c r="BC2074" i="1"/>
  <c r="BE2074" i="1"/>
  <c r="BA2277" i="1"/>
  <c r="BC2277" i="1"/>
  <c r="BE2277" i="1"/>
  <c r="BA2451" i="1"/>
  <c r="BC2451" i="1"/>
  <c r="BE2451" i="1"/>
  <c r="BC2617" i="1"/>
  <c r="BA2617" i="1"/>
  <c r="BE2617" i="1"/>
  <c r="BA124" i="1"/>
  <c r="BC124" i="1"/>
  <c r="BE124" i="1"/>
  <c r="BA2673" i="1"/>
  <c r="BC2673" i="1"/>
  <c r="BE2673" i="1"/>
  <c r="BA125" i="1"/>
  <c r="BC125" i="1"/>
  <c r="BE125" i="1"/>
  <c r="BA269" i="1"/>
  <c r="BC269" i="1"/>
  <c r="BE269" i="1"/>
  <c r="BC473" i="1"/>
  <c r="BA473" i="1"/>
  <c r="BE473" i="1"/>
  <c r="BA888" i="1"/>
  <c r="BC888" i="1"/>
  <c r="BE888" i="1"/>
  <c r="BA1344" i="1"/>
  <c r="BC1344" i="1"/>
  <c r="BE1344" i="1"/>
  <c r="BA1805" i="1"/>
  <c r="BC1805" i="1"/>
  <c r="BE1805" i="1"/>
  <c r="BA1855" i="1"/>
  <c r="BC1855" i="1"/>
  <c r="BE1855" i="1"/>
  <c r="BA1901" i="1"/>
  <c r="BC1901" i="1"/>
  <c r="BE1901" i="1"/>
  <c r="BA1946" i="1"/>
  <c r="BC1946" i="1"/>
  <c r="BE1946" i="1"/>
  <c r="BC2081" i="1"/>
  <c r="BA2081" i="1"/>
  <c r="BE2081" i="1"/>
  <c r="BA2125" i="1"/>
  <c r="BC2125" i="1"/>
  <c r="BE2125" i="1"/>
  <c r="BA2178" i="1"/>
  <c r="BC2178" i="1"/>
  <c r="BE2178" i="1"/>
  <c r="BC2231" i="1"/>
  <c r="BA2231" i="1"/>
  <c r="BE2231" i="1"/>
  <c r="BA2282" i="1"/>
  <c r="BC2282" i="1"/>
  <c r="BE2282" i="1"/>
  <c r="BA2333" i="1"/>
  <c r="BC2333" i="1"/>
  <c r="BE2333" i="1"/>
  <c r="BC2394" i="1"/>
  <c r="BA2394" i="1"/>
  <c r="BE2394" i="1"/>
  <c r="BA2455" i="1"/>
  <c r="BC2455" i="1"/>
  <c r="BE2455" i="1"/>
  <c r="BA2507" i="1"/>
  <c r="BC2507" i="1"/>
  <c r="BE2507" i="1"/>
  <c r="BC2572" i="1"/>
  <c r="BA2572" i="1"/>
  <c r="BE2572" i="1"/>
  <c r="BA2623" i="1"/>
  <c r="BC2623" i="1"/>
  <c r="BE2623" i="1"/>
  <c r="BA2677" i="1"/>
  <c r="BC2677" i="1"/>
  <c r="BE2677" i="1"/>
  <c r="BA34" i="1"/>
  <c r="BC34" i="1"/>
  <c r="BE34" i="1"/>
  <c r="BC81" i="1"/>
  <c r="BA81" i="1"/>
  <c r="BE81" i="1"/>
  <c r="BA128" i="1"/>
  <c r="BC128" i="1"/>
  <c r="BE128" i="1"/>
  <c r="BA176" i="1"/>
  <c r="BC176" i="1"/>
  <c r="BE176" i="1"/>
  <c r="BA222" i="1"/>
  <c r="BC222" i="1"/>
  <c r="BE222" i="1"/>
  <c r="BA272" i="1"/>
  <c r="BC272" i="1"/>
  <c r="BE272" i="1"/>
  <c r="BA323" i="1"/>
  <c r="BC323" i="1"/>
  <c r="BE323" i="1"/>
  <c r="BA372" i="1"/>
  <c r="BC372" i="1"/>
  <c r="BE372" i="1"/>
  <c r="BA423" i="1"/>
  <c r="BC423" i="1"/>
  <c r="BE423" i="1"/>
  <c r="BA476" i="1"/>
  <c r="BC476" i="1"/>
  <c r="BE476" i="1"/>
  <c r="BA544" i="1"/>
  <c r="BC544" i="1"/>
  <c r="BE544" i="1"/>
  <c r="BC658" i="1"/>
  <c r="BA658" i="1"/>
  <c r="BE658" i="1"/>
  <c r="BA783" i="1"/>
  <c r="BC783" i="1"/>
  <c r="BE783" i="1"/>
  <c r="BA890" i="1"/>
  <c r="BC890" i="1"/>
  <c r="BE890" i="1"/>
  <c r="BA1070" i="1"/>
  <c r="BC1070" i="1"/>
  <c r="BE1070" i="1"/>
  <c r="BA1245" i="1"/>
  <c r="BC1245" i="1"/>
  <c r="BE1245" i="1"/>
  <c r="BA1351" i="1"/>
  <c r="BC1351" i="1"/>
  <c r="BE1351" i="1"/>
  <c r="BC1470" i="1"/>
  <c r="BA1470" i="1"/>
  <c r="BE1470" i="1"/>
  <c r="BA1530" i="1"/>
  <c r="BC1530" i="1"/>
  <c r="BE1530" i="1"/>
  <c r="BA1594" i="1"/>
  <c r="BC1594" i="1"/>
  <c r="BE1594" i="1"/>
  <c r="BA1658" i="1"/>
  <c r="BC1658" i="1"/>
  <c r="BE1658" i="1"/>
  <c r="BA1751" i="1"/>
  <c r="BC1751" i="1"/>
  <c r="BE1751" i="1"/>
  <c r="BA1807" i="1"/>
  <c r="BC1807" i="1"/>
  <c r="BE1807" i="1"/>
  <c r="BA1856" i="1"/>
  <c r="BC1856" i="1"/>
  <c r="BE1856" i="1"/>
  <c r="BA1902" i="1"/>
  <c r="BC1902" i="1"/>
  <c r="BE1902" i="1"/>
  <c r="BC1947" i="1"/>
  <c r="BA1947" i="1"/>
  <c r="BE1947" i="1"/>
  <c r="BA1992" i="1"/>
  <c r="BC1992" i="1"/>
  <c r="BE1992" i="1"/>
  <c r="BA2034" i="1"/>
  <c r="BC2034" i="1"/>
  <c r="BE2034" i="1"/>
  <c r="BC2082" i="1"/>
  <c r="BA2082" i="1"/>
  <c r="BE2082" i="1"/>
  <c r="BA2179" i="1"/>
  <c r="BC2179" i="1"/>
  <c r="BE2179" i="1"/>
  <c r="BA2232" i="1"/>
  <c r="BC2232" i="1"/>
  <c r="BE2232" i="1"/>
  <c r="BA2283" i="1"/>
  <c r="BC2283" i="1"/>
  <c r="BE2283" i="1"/>
  <c r="BA2335" i="1"/>
  <c r="BC2335" i="1"/>
  <c r="BE2335" i="1"/>
  <c r="BA2395" i="1"/>
  <c r="BC2395" i="1"/>
  <c r="BE2395" i="1"/>
  <c r="BA1871" i="1"/>
  <c r="BC1871" i="1"/>
  <c r="BE1871" i="1"/>
  <c r="BA2510" i="1"/>
  <c r="BC2510" i="1"/>
  <c r="BE2510" i="1"/>
  <c r="BA2626" i="1"/>
  <c r="BC2626" i="1"/>
  <c r="BE2626" i="1"/>
  <c r="BA85" i="1"/>
  <c r="BC85" i="1"/>
  <c r="BE85" i="1"/>
  <c r="BA178" i="1"/>
  <c r="BC178" i="1"/>
  <c r="BE178" i="1"/>
  <c r="BA273" i="1"/>
  <c r="BC273" i="1"/>
  <c r="BE273" i="1"/>
  <c r="BA424" i="1"/>
  <c r="BC424" i="1"/>
  <c r="BE424" i="1"/>
  <c r="BC549" i="1"/>
  <c r="BA549" i="1"/>
  <c r="BE549" i="1"/>
  <c r="BC786" i="1"/>
  <c r="BA786" i="1"/>
  <c r="BE786" i="1"/>
  <c r="BA891" i="1"/>
  <c r="BC891" i="1"/>
  <c r="BE891" i="1"/>
  <c r="BA1248" i="1"/>
  <c r="BC1248" i="1"/>
  <c r="BE1248" i="1"/>
  <c r="BA1475" i="1"/>
  <c r="BC1475" i="1"/>
  <c r="BE1475" i="1"/>
  <c r="BA1531" i="1"/>
  <c r="BC1531" i="1"/>
  <c r="BE1531" i="1"/>
  <c r="BA1596" i="1"/>
  <c r="BC1596" i="1"/>
  <c r="BE1596" i="1"/>
  <c r="BA1810" i="1"/>
  <c r="BC1810" i="1"/>
  <c r="BE1810" i="1"/>
  <c r="BA1903" i="1"/>
  <c r="BC1903" i="1"/>
  <c r="BE1903" i="1"/>
  <c r="BA1948" i="1"/>
  <c r="BC1948" i="1"/>
  <c r="BE1948" i="1"/>
  <c r="BA1993" i="1"/>
  <c r="BC1993" i="1"/>
  <c r="BE1993" i="1"/>
  <c r="BA2035" i="1"/>
  <c r="BC2035" i="1"/>
  <c r="BE2035" i="1"/>
  <c r="BA2083" i="1"/>
  <c r="BC2083" i="1"/>
  <c r="BE2083" i="1"/>
  <c r="BA2180" i="1"/>
  <c r="BC2180" i="1"/>
  <c r="BE2180" i="1"/>
  <c r="BA2234" i="1"/>
  <c r="BC2234" i="1"/>
  <c r="BE2234" i="1"/>
  <c r="BA2284" i="1"/>
  <c r="BC2284" i="1"/>
  <c r="BE2284" i="1"/>
  <c r="BA2337" i="1"/>
  <c r="BC2337" i="1"/>
  <c r="BE2337" i="1"/>
  <c r="BA2396" i="1"/>
  <c r="BC2396" i="1"/>
  <c r="BE2396" i="1"/>
  <c r="BA2457" i="1"/>
  <c r="BC2457" i="1"/>
  <c r="BE2457" i="1"/>
  <c r="BA2512" i="1"/>
  <c r="BC2512" i="1"/>
  <c r="BE2512" i="1"/>
  <c r="BA2575" i="1"/>
  <c r="BC2575" i="1"/>
  <c r="BE2575" i="1"/>
  <c r="BA2627" i="1"/>
  <c r="BC2627" i="1"/>
  <c r="BE2627" i="1"/>
  <c r="BA2679" i="1"/>
  <c r="BC2679" i="1"/>
  <c r="BE2679" i="1"/>
  <c r="BA36" i="1"/>
  <c r="BC36" i="1"/>
  <c r="BE36" i="1"/>
  <c r="BC87" i="1"/>
  <c r="BA87" i="1"/>
  <c r="BE87" i="1"/>
  <c r="BA130" i="1"/>
  <c r="BC130" i="1"/>
  <c r="BE130" i="1"/>
  <c r="BA225" i="1"/>
  <c r="BC225" i="1"/>
  <c r="BE225" i="1"/>
  <c r="BA277" i="1"/>
  <c r="BC277" i="1"/>
  <c r="BE277" i="1"/>
  <c r="BA326" i="1"/>
  <c r="BC326" i="1"/>
  <c r="BE326" i="1"/>
  <c r="BA375" i="1"/>
  <c r="BC375" i="1"/>
  <c r="BE375" i="1"/>
  <c r="BC425" i="1"/>
  <c r="BA425" i="1"/>
  <c r="BE425" i="1"/>
  <c r="BA1179" i="1"/>
  <c r="BC1179" i="1"/>
  <c r="BE1179" i="1"/>
  <c r="BA2209" i="1"/>
  <c r="BC2209" i="1"/>
  <c r="BE2209" i="1"/>
  <c r="BA2573" i="1"/>
  <c r="BC2573" i="1"/>
  <c r="BE2573" i="1"/>
  <c r="BA2678" i="1"/>
  <c r="BC2678" i="1"/>
  <c r="BE2678" i="1"/>
  <c r="BA129" i="1"/>
  <c r="BC129" i="1"/>
  <c r="BE129" i="1"/>
  <c r="BA223" i="1"/>
  <c r="BC223" i="1"/>
  <c r="BE223" i="1"/>
  <c r="BA325" i="1"/>
  <c r="BC325" i="1"/>
  <c r="BE325" i="1"/>
  <c r="BA374" i="1"/>
  <c r="BC374" i="1"/>
  <c r="BE374" i="1"/>
  <c r="BC479" i="1"/>
  <c r="BA479" i="1"/>
  <c r="BE479" i="1"/>
  <c r="BC660" i="1"/>
  <c r="BA660" i="1"/>
  <c r="BE660" i="1"/>
  <c r="BC973" i="1"/>
  <c r="BA973" i="1"/>
  <c r="BE973" i="1"/>
  <c r="BA1072" i="1"/>
  <c r="BC1072" i="1"/>
  <c r="BE1072" i="1"/>
  <c r="BC1352" i="1"/>
  <c r="BA1352" i="1"/>
  <c r="BE1352" i="1"/>
  <c r="BA1752" i="1"/>
  <c r="BC1752" i="1"/>
  <c r="BE1752" i="1"/>
  <c r="BA480" i="1"/>
  <c r="BC480" i="1"/>
  <c r="BE480" i="1"/>
  <c r="BA553" i="1"/>
  <c r="BC553" i="1"/>
  <c r="BE553" i="1"/>
  <c r="BA789" i="1"/>
  <c r="BC789" i="1"/>
  <c r="BE789" i="1"/>
  <c r="BA892" i="1"/>
  <c r="BC892" i="1"/>
  <c r="BE892" i="1"/>
  <c r="BA975" i="1"/>
  <c r="BC975" i="1"/>
  <c r="BE975" i="1"/>
  <c r="BC1073" i="1"/>
  <c r="BA1073" i="1"/>
  <c r="BE1073" i="1"/>
  <c r="BA1253" i="1"/>
  <c r="BC1253" i="1"/>
  <c r="BE1253" i="1"/>
  <c r="BA1353" i="1"/>
  <c r="BC1353" i="1"/>
  <c r="BE1353" i="1"/>
  <c r="BA1532" i="1"/>
  <c r="BC1532" i="1"/>
  <c r="BE1532" i="1"/>
  <c r="BA1598" i="1"/>
  <c r="BC1598" i="1"/>
  <c r="BE1598" i="1"/>
  <c r="BA1667" i="1"/>
  <c r="BC1667" i="1"/>
  <c r="BE1667" i="1"/>
  <c r="BA1753" i="1"/>
  <c r="BC1753" i="1"/>
  <c r="BE1753" i="1"/>
  <c r="BA1812" i="1"/>
  <c r="BC1812" i="1"/>
  <c r="BE1812" i="1"/>
  <c r="BA1858" i="1"/>
  <c r="BC1858" i="1"/>
  <c r="BE1858" i="1"/>
  <c r="BA1904" i="1"/>
  <c r="BC1904" i="1"/>
  <c r="BE1904" i="1"/>
  <c r="BA1951" i="1"/>
  <c r="BC1951" i="1"/>
  <c r="BE1951" i="1"/>
  <c r="BA1995" i="1"/>
  <c r="BC1995" i="1"/>
  <c r="BE1995" i="1"/>
  <c r="BA2036" i="1"/>
  <c r="BC2036" i="1"/>
  <c r="BE2036" i="1"/>
  <c r="BA2084" i="1"/>
  <c r="BC2084" i="1"/>
  <c r="BE2084" i="1"/>
  <c r="BA2129" i="1"/>
  <c r="BC2129" i="1"/>
  <c r="BE2129" i="1"/>
  <c r="BA2181" i="1"/>
  <c r="BC2181" i="1"/>
  <c r="BE2181" i="1"/>
  <c r="BA2236" i="1"/>
  <c r="BC2236" i="1"/>
  <c r="BE2236" i="1"/>
  <c r="BC2285" i="1"/>
  <c r="BA2285" i="1"/>
  <c r="BE2285" i="1"/>
  <c r="BA2338" i="1"/>
  <c r="BC2338" i="1"/>
  <c r="BE2338" i="1"/>
  <c r="BA2397" i="1"/>
  <c r="BC2397" i="1"/>
  <c r="BE2397" i="1"/>
  <c r="BA2458" i="1"/>
  <c r="BC2458" i="1"/>
  <c r="BE2458" i="1"/>
  <c r="BA2516" i="1"/>
  <c r="BC2516" i="1"/>
  <c r="BE2516" i="1"/>
  <c r="BA2576" i="1"/>
  <c r="BC2576" i="1"/>
  <c r="BE2576" i="1"/>
  <c r="BA2628" i="1"/>
  <c r="BC2628" i="1"/>
  <c r="BE2628" i="1"/>
  <c r="BA2681" i="1"/>
  <c r="BC2681" i="1"/>
  <c r="BE2681" i="1"/>
  <c r="BA37" i="1"/>
  <c r="BC37" i="1"/>
  <c r="BE37" i="1"/>
  <c r="BA88" i="1"/>
  <c r="BC88" i="1"/>
  <c r="BE88" i="1"/>
  <c r="BA131" i="1"/>
  <c r="BC131" i="1"/>
  <c r="BE131" i="1"/>
  <c r="BA180" i="1"/>
  <c r="BC180" i="1"/>
  <c r="BE180" i="1"/>
  <c r="BA227" i="1"/>
  <c r="BC227" i="1"/>
  <c r="BE227" i="1"/>
  <c r="BA278" i="1"/>
  <c r="BC278" i="1"/>
  <c r="BE278" i="1"/>
  <c r="BA327" i="1"/>
  <c r="BC327" i="1"/>
  <c r="BE327" i="1"/>
  <c r="BA376" i="1"/>
  <c r="BC376" i="1"/>
  <c r="BE376" i="1"/>
  <c r="BC426" i="1"/>
  <c r="BA426" i="1"/>
  <c r="BE426" i="1"/>
  <c r="BA557" i="1"/>
  <c r="BC557" i="1"/>
  <c r="BE557" i="1"/>
  <c r="BA667" i="1"/>
  <c r="BC667" i="1"/>
  <c r="BE667" i="1"/>
  <c r="BA792" i="1"/>
  <c r="BC792" i="1"/>
  <c r="BE792" i="1"/>
  <c r="BA893" i="1"/>
  <c r="BC893" i="1"/>
  <c r="BE893" i="1"/>
  <c r="BA979" i="1"/>
  <c r="BC979" i="1"/>
  <c r="BE979" i="1"/>
  <c r="BA1078" i="1"/>
  <c r="BC1078" i="1"/>
  <c r="BE1078" i="1"/>
  <c r="BA1257" i="1"/>
  <c r="BC1257" i="1"/>
  <c r="BE1257" i="1"/>
  <c r="BA1361" i="1"/>
  <c r="BC1361" i="1"/>
  <c r="BE1361" i="1"/>
  <c r="BA1534" i="1"/>
  <c r="BC1534" i="1"/>
  <c r="BE1534" i="1"/>
  <c r="BA1601" i="1"/>
  <c r="BC1601" i="1"/>
  <c r="BE1601" i="1"/>
  <c r="BA1668" i="1"/>
  <c r="BC1668" i="1"/>
  <c r="BE1668" i="1"/>
  <c r="BA301" i="1"/>
  <c r="BC301" i="1"/>
  <c r="BE301" i="1"/>
  <c r="BA1996" i="1"/>
  <c r="BC1996" i="1"/>
  <c r="BE1996" i="1"/>
  <c r="BA2131" i="1"/>
  <c r="BC2131" i="1"/>
  <c r="BE2131" i="1"/>
  <c r="BA2687" i="1"/>
  <c r="BC2687" i="1"/>
  <c r="BE2687" i="1"/>
  <c r="BA329" i="1"/>
  <c r="BC329" i="1"/>
  <c r="BE329" i="1"/>
  <c r="BA483" i="1"/>
  <c r="BC483" i="1"/>
  <c r="BE483" i="1"/>
  <c r="BA560" i="1"/>
  <c r="BC560" i="1"/>
  <c r="BE560" i="1"/>
  <c r="BA668" i="1"/>
  <c r="BC668" i="1"/>
  <c r="BE668" i="1"/>
  <c r="BA799" i="1"/>
  <c r="BC799" i="1"/>
  <c r="BE799" i="1"/>
  <c r="BA898" i="1"/>
  <c r="BC898" i="1"/>
  <c r="BE898" i="1"/>
  <c r="BC980" i="1"/>
  <c r="BA980" i="1"/>
  <c r="BE980" i="1"/>
  <c r="BC1082" i="1"/>
  <c r="BA1082" i="1"/>
  <c r="BE1082" i="1"/>
  <c r="BC1264" i="1"/>
  <c r="BA1264" i="1"/>
  <c r="BE1264" i="1"/>
  <c r="BA1483" i="1"/>
  <c r="BC1483" i="1"/>
  <c r="BE1483" i="1"/>
  <c r="BC1535" i="1"/>
  <c r="BA1535" i="1"/>
  <c r="BE1535" i="1"/>
  <c r="BA1602" i="1"/>
  <c r="BC1602" i="1"/>
  <c r="BE1602" i="1"/>
  <c r="BA1674" i="1"/>
  <c r="BC1674" i="1"/>
  <c r="BE1674" i="1"/>
  <c r="BA1755" i="1"/>
  <c r="BC1755" i="1"/>
  <c r="BE1755" i="1"/>
  <c r="BA1814" i="1"/>
  <c r="BC1814" i="1"/>
  <c r="BE1814" i="1"/>
  <c r="BA1862" i="1"/>
  <c r="BC1862" i="1"/>
  <c r="BE1862" i="1"/>
  <c r="BA1907" i="1"/>
  <c r="BC1907" i="1"/>
  <c r="BE1907" i="1"/>
  <c r="BA1953" i="1"/>
  <c r="BC1953" i="1"/>
  <c r="BE1953" i="1"/>
  <c r="BA1997" i="1"/>
  <c r="BC1997" i="1"/>
  <c r="BE1997" i="1"/>
  <c r="BA2087" i="1"/>
  <c r="BC2087" i="1"/>
  <c r="BE2087" i="1"/>
  <c r="BC2132" i="1"/>
  <c r="BA2132" i="1"/>
  <c r="BE2132" i="1"/>
  <c r="BA2189" i="1"/>
  <c r="BC2189" i="1"/>
  <c r="BE2189" i="1"/>
  <c r="BC2239" i="1"/>
  <c r="BA2239" i="1"/>
  <c r="BE2239" i="1"/>
  <c r="BA2287" i="1"/>
  <c r="BC2287" i="1"/>
  <c r="BE2287" i="1"/>
  <c r="BA2343" i="1"/>
  <c r="BC2343" i="1"/>
  <c r="BE2343" i="1"/>
  <c r="BA1430" i="1"/>
  <c r="BC1430" i="1"/>
  <c r="BE1430" i="1"/>
  <c r="BA2237" i="1"/>
  <c r="BC2237" i="1"/>
  <c r="BE2237" i="1"/>
  <c r="BA2577" i="1"/>
  <c r="BC2577" i="1"/>
  <c r="BE2577" i="1"/>
  <c r="BA281" i="1"/>
  <c r="BC281" i="1"/>
  <c r="BE281" i="1"/>
  <c r="BA2133" i="1"/>
  <c r="BC2133" i="1"/>
  <c r="BE2133" i="1"/>
  <c r="BA2190" i="1"/>
  <c r="BC2190" i="1"/>
  <c r="BE2190" i="1"/>
  <c r="BA2240" i="1"/>
  <c r="BC2240" i="1"/>
  <c r="BE2240" i="1"/>
  <c r="BA2345" i="1"/>
  <c r="BC2345" i="1"/>
  <c r="BE2345" i="1"/>
  <c r="BA2402" i="1"/>
  <c r="BC2402" i="1"/>
  <c r="BE2402" i="1"/>
  <c r="BA2461" i="1"/>
  <c r="BC2461" i="1"/>
  <c r="BE2461" i="1"/>
  <c r="BA2580" i="1"/>
  <c r="BC2580" i="1"/>
  <c r="BE2580" i="1"/>
  <c r="BC2632" i="1"/>
  <c r="BA2632" i="1"/>
  <c r="BE2632" i="1"/>
  <c r="BC2689" i="1"/>
  <c r="BA2689" i="1"/>
  <c r="BE2689" i="1"/>
  <c r="BA41" i="1"/>
  <c r="BC41" i="1"/>
  <c r="BE41" i="1"/>
  <c r="BA91" i="1"/>
  <c r="BC91" i="1"/>
  <c r="BE91" i="1"/>
  <c r="BA184" i="1"/>
  <c r="BC184" i="1"/>
  <c r="BE184" i="1"/>
  <c r="BA233" i="1"/>
  <c r="BC233" i="1"/>
  <c r="BE233" i="1"/>
  <c r="BA333" i="1"/>
  <c r="BC333" i="1"/>
  <c r="BE333" i="1"/>
  <c r="BA2417" i="1"/>
  <c r="BC2417" i="1"/>
  <c r="BE2417" i="1"/>
  <c r="BA2533" i="1"/>
  <c r="BC2533" i="1"/>
  <c r="BE2533" i="1"/>
  <c r="BA1920" i="1"/>
  <c r="BC1920" i="1"/>
  <c r="BE1920" i="1"/>
  <c r="BA448" i="1"/>
  <c r="BC448" i="1"/>
  <c r="BE448" i="1"/>
  <c r="BA2456" i="1"/>
  <c r="BC2456" i="1"/>
  <c r="BE2456" i="1"/>
  <c r="BA1813" i="1"/>
  <c r="BC1813" i="1"/>
  <c r="BE1813" i="1"/>
  <c r="BA2630" i="1"/>
  <c r="BC2630" i="1"/>
  <c r="BE2630" i="1"/>
  <c r="BA2399" i="1"/>
  <c r="BC2399" i="1"/>
  <c r="BE2399" i="1"/>
  <c r="BA90" i="1"/>
  <c r="BC90" i="1"/>
  <c r="BE90" i="1"/>
  <c r="BC563" i="1"/>
  <c r="BA563" i="1"/>
  <c r="BE563" i="1"/>
  <c r="BA1366" i="1"/>
  <c r="BC1366" i="1"/>
  <c r="BE1366" i="1"/>
  <c r="BA1816" i="1"/>
  <c r="BC1816" i="1"/>
  <c r="BE1816" i="1"/>
  <c r="BA1998" i="1"/>
  <c r="BC1998" i="1"/>
  <c r="BE1998" i="1"/>
  <c r="BC380" i="1"/>
  <c r="BA380" i="1"/>
  <c r="BE380" i="1"/>
  <c r="BA1538" i="1"/>
  <c r="BC1538" i="1"/>
  <c r="BE1538" i="1"/>
  <c r="BA1547" i="1"/>
  <c r="BC1547" i="1"/>
  <c r="BE1547" i="1"/>
  <c r="BC2037" i="1"/>
  <c r="BA2037" i="1"/>
  <c r="BE2037" i="1"/>
  <c r="BA132" i="1"/>
  <c r="BC132" i="1"/>
  <c r="BE132" i="1"/>
  <c r="BA1909" i="1"/>
  <c r="BC1909" i="1"/>
  <c r="BE1909" i="1"/>
  <c r="BC807" i="1"/>
  <c r="BA807" i="1"/>
  <c r="BE807" i="1"/>
  <c r="BA1090" i="1"/>
  <c r="BC1090" i="1"/>
  <c r="BE1090" i="1"/>
  <c r="BA1605" i="1"/>
  <c r="BC1605" i="1"/>
  <c r="BE1605" i="1"/>
  <c r="BA1818" i="1"/>
  <c r="BC1818" i="1"/>
  <c r="BE1818" i="1"/>
  <c r="BA1999" i="1"/>
  <c r="BC1999" i="1"/>
  <c r="BE1999" i="1"/>
  <c r="BC2191" i="1"/>
  <c r="BA2191" i="1"/>
  <c r="BE2191" i="1"/>
  <c r="BA42" i="1"/>
  <c r="BC42" i="1"/>
  <c r="BE42" i="1"/>
  <c r="BA135" i="1"/>
  <c r="BC135" i="1"/>
  <c r="BE135" i="1"/>
  <c r="BA285" i="1"/>
  <c r="BC285" i="1"/>
  <c r="BE285" i="1"/>
  <c r="BA495" i="1"/>
  <c r="BC495" i="1"/>
  <c r="BE495" i="1"/>
  <c r="BA905" i="1"/>
  <c r="BC905" i="1"/>
  <c r="BE905" i="1"/>
  <c r="BA1274" i="1"/>
  <c r="BC1274" i="1"/>
  <c r="BE1274" i="1"/>
  <c r="BC1539" i="1"/>
  <c r="BA1539" i="1"/>
  <c r="BE1539" i="1"/>
  <c r="BA1819" i="1"/>
  <c r="BC1819" i="1"/>
  <c r="BE1819" i="1"/>
  <c r="BA2093" i="1"/>
  <c r="BC2093" i="1"/>
  <c r="BE2093" i="1"/>
  <c r="BA2293" i="1"/>
  <c r="BC2293" i="1"/>
  <c r="BE2293" i="1"/>
  <c r="BC2524" i="1"/>
  <c r="BA2524" i="1"/>
  <c r="BE2524" i="1"/>
  <c r="BA2636" i="1"/>
  <c r="BC2636" i="1"/>
  <c r="BE2636" i="1"/>
  <c r="BA286" i="1"/>
  <c r="BC286" i="1"/>
  <c r="BE286" i="1"/>
  <c r="BA497" i="1"/>
  <c r="BC497" i="1"/>
  <c r="BE497" i="1"/>
  <c r="BA907" i="1"/>
  <c r="BC907" i="1"/>
  <c r="BE907" i="1"/>
  <c r="BA2196" i="1"/>
  <c r="BC2196" i="1"/>
  <c r="BE2196" i="1"/>
  <c r="BC2357" i="1"/>
  <c r="BA2357" i="1"/>
  <c r="BE2357" i="1"/>
  <c r="BA89" i="1"/>
  <c r="BC89" i="1"/>
  <c r="BE89" i="1"/>
  <c r="BA2631" i="1"/>
  <c r="BC2631" i="1"/>
  <c r="BE2631" i="1"/>
  <c r="BA332" i="1"/>
  <c r="BC332" i="1"/>
  <c r="BE332" i="1"/>
  <c r="BA1537" i="1"/>
  <c r="BC1537" i="1"/>
  <c r="BE1537" i="1"/>
  <c r="BA1954" i="1"/>
  <c r="BC1954" i="1"/>
  <c r="BE1954" i="1"/>
  <c r="BA490" i="1"/>
  <c r="BC490" i="1"/>
  <c r="BE490" i="1"/>
  <c r="BA1956" i="1"/>
  <c r="BC1956" i="1"/>
  <c r="BE1956" i="1"/>
  <c r="BA2241" i="1"/>
  <c r="BC2241" i="1"/>
  <c r="BE2241" i="1"/>
  <c r="BA2464" i="1"/>
  <c r="BC2464" i="1"/>
  <c r="BE2464" i="1"/>
  <c r="BA2523" i="1"/>
  <c r="BC2523" i="1"/>
  <c r="BE2523" i="1"/>
  <c r="BA2703" i="1"/>
  <c r="BC2703" i="1"/>
  <c r="BE2703" i="1"/>
  <c r="BA92" i="1"/>
  <c r="BC92" i="1"/>
  <c r="BE92" i="1"/>
  <c r="BC234" i="1"/>
  <c r="BA234" i="1"/>
  <c r="BE234" i="1"/>
  <c r="BA565" i="1"/>
  <c r="BC565" i="1"/>
  <c r="BE565" i="1"/>
  <c r="BA1091" i="1"/>
  <c r="BC1091" i="1"/>
  <c r="BE1091" i="1"/>
  <c r="BA1374" i="1"/>
  <c r="BC1374" i="1"/>
  <c r="BE1374" i="1"/>
  <c r="BC1685" i="1"/>
  <c r="BA1685" i="1"/>
  <c r="BE1685" i="1"/>
  <c r="BA1911" i="1"/>
  <c r="BC1911" i="1"/>
  <c r="BE1911" i="1"/>
  <c r="BA2042" i="1"/>
  <c r="BC2042" i="1"/>
  <c r="BE2042" i="1"/>
  <c r="BA2192" i="1"/>
  <c r="BC2192" i="1"/>
  <c r="BE2192" i="1"/>
  <c r="BC2465" i="1"/>
  <c r="BA2465" i="1"/>
  <c r="BE2465" i="1"/>
  <c r="BA93" i="1"/>
  <c r="BC93" i="1"/>
  <c r="BE93" i="1"/>
  <c r="BA335" i="1"/>
  <c r="BC335" i="1"/>
  <c r="BE335" i="1"/>
  <c r="BA567" i="1"/>
  <c r="BC567" i="1"/>
  <c r="BE567" i="1"/>
  <c r="BC1093" i="1"/>
  <c r="BA1093" i="1"/>
  <c r="BE1093" i="1"/>
  <c r="BC2339" i="1"/>
  <c r="BA2339" i="1"/>
  <c r="BE2339" i="1"/>
  <c r="BA232" i="1"/>
  <c r="BC232" i="1"/>
  <c r="BE232" i="1"/>
  <c r="BA984" i="1"/>
  <c r="BC984" i="1"/>
  <c r="BE984" i="1"/>
  <c r="BA1025" i="1"/>
  <c r="BC1025" i="1"/>
  <c r="BE1025" i="1"/>
  <c r="BA899" i="1"/>
  <c r="BC899" i="1"/>
  <c r="BE899" i="1"/>
  <c r="BA1273" i="1"/>
  <c r="BC1273" i="1"/>
  <c r="BE1273" i="1"/>
  <c r="BA1487" i="1"/>
  <c r="BC1487" i="1"/>
  <c r="BE1487" i="1"/>
  <c r="BA1677" i="1"/>
  <c r="BC1677" i="1"/>
  <c r="BE1677" i="1"/>
  <c r="BA1910" i="1"/>
  <c r="BC1910" i="1"/>
  <c r="BE1910" i="1"/>
  <c r="BC2041" i="1"/>
  <c r="BA2041" i="1"/>
  <c r="BE2041" i="1"/>
  <c r="BC2134" i="1"/>
  <c r="BA2134" i="1"/>
  <c r="BE2134" i="1"/>
  <c r="BA2346" i="1"/>
  <c r="BC2346" i="1"/>
  <c r="BE2346" i="1"/>
  <c r="BA2581" i="1"/>
  <c r="BC2581" i="1"/>
  <c r="BE2581" i="1"/>
  <c r="BC185" i="1"/>
  <c r="BA185" i="1"/>
  <c r="BE185" i="1"/>
  <c r="BA334" i="1"/>
  <c r="BC334" i="1"/>
  <c r="BE334" i="1"/>
  <c r="BA434" i="1"/>
  <c r="BC434" i="1"/>
  <c r="BE434" i="1"/>
  <c r="BA685" i="1"/>
  <c r="BC685" i="1"/>
  <c r="BE685" i="1"/>
  <c r="BC1606" i="1"/>
  <c r="BA1606" i="1"/>
  <c r="BE1606" i="1"/>
  <c r="BA1762" i="1"/>
  <c r="BC1762" i="1"/>
  <c r="BE1762" i="1"/>
  <c r="BA1958" i="1"/>
  <c r="BC1958" i="1"/>
  <c r="BE1958" i="1"/>
  <c r="BA2135" i="1"/>
  <c r="BC2135" i="1"/>
  <c r="BE2135" i="1"/>
  <c r="BA2410" i="1"/>
  <c r="BC2410" i="1"/>
  <c r="BE2410" i="1"/>
  <c r="BA44" i="1"/>
  <c r="BC44" i="1"/>
  <c r="BE44" i="1"/>
  <c r="BA187" i="1"/>
  <c r="BC187" i="1"/>
  <c r="BE187" i="1"/>
  <c r="BA383" i="1"/>
  <c r="BC383" i="1"/>
  <c r="BE383" i="1"/>
  <c r="BA688" i="1"/>
  <c r="BC688" i="1"/>
  <c r="BE688" i="1"/>
  <c r="BA1277" i="1"/>
  <c r="BC1277" i="1"/>
  <c r="BE1277" i="1"/>
  <c r="BA1492" i="1"/>
  <c r="BC1492" i="1"/>
  <c r="BE1492" i="1"/>
  <c r="BA1608" i="1"/>
  <c r="BC1608" i="1"/>
  <c r="BE1608" i="1"/>
  <c r="BA1686" i="1"/>
  <c r="BC1686" i="1"/>
  <c r="BE1686" i="1"/>
  <c r="BA1821" i="1"/>
  <c r="BC1821" i="1"/>
  <c r="BE1821" i="1"/>
  <c r="BA1913" i="1"/>
  <c r="BC1913" i="1"/>
  <c r="BE1913" i="1"/>
  <c r="BA1959" i="1"/>
  <c r="BC1959" i="1"/>
  <c r="BE1959" i="1"/>
  <c r="BC2002" i="1"/>
  <c r="BA2002" i="1"/>
  <c r="BE2002" i="1"/>
  <c r="BA2043" i="1"/>
  <c r="BC2043" i="1"/>
  <c r="BE2043" i="1"/>
  <c r="BA2193" i="1"/>
  <c r="BC2193" i="1"/>
  <c r="BE2193" i="1"/>
  <c r="BA2244" i="1"/>
  <c r="BC2244" i="1"/>
  <c r="BE2244" i="1"/>
  <c r="BA2294" i="1"/>
  <c r="BC2294" i="1"/>
  <c r="BE2294" i="1"/>
  <c r="BA2412" i="1"/>
  <c r="BC2412" i="1"/>
  <c r="BE2412" i="1"/>
  <c r="BA2468" i="1"/>
  <c r="BC2468" i="1"/>
  <c r="BE2468" i="1"/>
  <c r="BA2526" i="1"/>
  <c r="BC2526" i="1"/>
  <c r="BE2526" i="1"/>
  <c r="BA2585" i="1"/>
  <c r="BC2585" i="1"/>
  <c r="BE2585" i="1"/>
  <c r="BA2637" i="1"/>
  <c r="BC2637" i="1"/>
  <c r="BE2637" i="1"/>
  <c r="BA2705" i="1"/>
  <c r="BE2705" i="1"/>
  <c r="BC2705" i="1"/>
  <c r="BA2086" i="1"/>
  <c r="BC2086" i="1"/>
  <c r="BE2086" i="1"/>
  <c r="BA279" i="1"/>
  <c r="BC279" i="1"/>
  <c r="BE279" i="1"/>
  <c r="BA2578" i="1"/>
  <c r="BC2578" i="1"/>
  <c r="BE2578" i="1"/>
  <c r="BA2688" i="1"/>
  <c r="BC2688" i="1"/>
  <c r="BE2688" i="1"/>
  <c r="BA133" i="1"/>
  <c r="BC133" i="1"/>
  <c r="BE133" i="1"/>
  <c r="BA1086" i="1"/>
  <c r="BC1086" i="1"/>
  <c r="BE1086" i="1"/>
  <c r="BA1485" i="1"/>
  <c r="BC1485" i="1"/>
  <c r="BE1485" i="1"/>
  <c r="BC1675" i="1"/>
  <c r="BA1675" i="1"/>
  <c r="BE1675" i="1"/>
  <c r="BA1863" i="1"/>
  <c r="BC1863" i="1"/>
  <c r="BE1863" i="1"/>
  <c r="BA2091" i="1"/>
  <c r="BC2091" i="1"/>
  <c r="BE2091" i="1"/>
  <c r="BA433" i="1"/>
  <c r="BC433" i="1"/>
  <c r="BE433" i="1"/>
  <c r="BA677" i="1"/>
  <c r="BC677" i="1"/>
  <c r="BE677" i="1"/>
  <c r="BC988" i="1"/>
  <c r="BA988" i="1"/>
  <c r="BE988" i="1"/>
  <c r="BA1865" i="1"/>
  <c r="BC1865" i="1"/>
  <c r="BE1865" i="1"/>
  <c r="BC2197" i="1"/>
  <c r="BA2197" i="1"/>
  <c r="BE2197" i="1"/>
  <c r="BA1703" i="1"/>
  <c r="BC1703" i="1"/>
  <c r="BE1703" i="1"/>
  <c r="BA1754" i="1"/>
  <c r="BC1754" i="1"/>
  <c r="BE1754" i="1"/>
  <c r="BA2286" i="1"/>
  <c r="BC2286" i="1"/>
  <c r="BE2286" i="1"/>
  <c r="BA2459" i="1"/>
  <c r="BC2459" i="1"/>
  <c r="BE2459" i="1"/>
  <c r="BC39" i="1"/>
  <c r="BA39" i="1"/>
  <c r="BE39" i="1"/>
  <c r="BA183" i="1"/>
  <c r="BC183" i="1"/>
  <c r="BE183" i="1"/>
  <c r="BA675" i="1"/>
  <c r="BC675" i="1"/>
  <c r="BE675" i="1"/>
  <c r="BC1269" i="1"/>
  <c r="BA1269" i="1"/>
  <c r="BE1269" i="1"/>
  <c r="BC1756" i="1"/>
  <c r="BA1756" i="1"/>
  <c r="BE1756" i="1"/>
  <c r="BA1553" i="1"/>
  <c r="BC1553" i="1"/>
  <c r="BE1553" i="1"/>
  <c r="BA2256" i="1"/>
  <c r="BC2256" i="1"/>
  <c r="BE2256" i="1"/>
  <c r="BA515" i="1"/>
  <c r="BC515" i="1"/>
  <c r="BE515" i="1"/>
  <c r="BA1312" i="1"/>
  <c r="BC1312" i="1"/>
  <c r="BE1312" i="1"/>
  <c r="BA2184" i="1"/>
  <c r="BC2184" i="1"/>
  <c r="BE2184" i="1"/>
  <c r="BA378" i="1"/>
  <c r="BC378" i="1"/>
  <c r="BE378" i="1"/>
  <c r="BA2460" i="1"/>
  <c r="BC2460" i="1"/>
  <c r="BE2460" i="1"/>
  <c r="BA40" i="1"/>
  <c r="BC40" i="1"/>
  <c r="BE40" i="1"/>
  <c r="BA431" i="1"/>
  <c r="BC431" i="1"/>
  <c r="BE431" i="1"/>
  <c r="BA2644" i="1"/>
  <c r="BC2644" i="1"/>
  <c r="BE2644" i="1"/>
  <c r="BA1698" i="1"/>
  <c r="BC1698" i="1"/>
  <c r="BE1698" i="1"/>
  <c r="BA1559" i="1"/>
  <c r="BC1559" i="1"/>
  <c r="BE1559" i="1"/>
  <c r="BA2518" i="1"/>
  <c r="BC2518" i="1"/>
  <c r="BE2518" i="1"/>
  <c r="BA228" i="1"/>
  <c r="BC228" i="1"/>
  <c r="BE228" i="1"/>
  <c r="BA2519" i="1"/>
  <c r="BC2519" i="1"/>
  <c r="BE2519" i="1"/>
  <c r="BA564" i="1"/>
  <c r="BC564" i="1"/>
  <c r="BE564" i="1"/>
  <c r="BC904" i="1"/>
  <c r="BA904" i="1"/>
  <c r="BE904" i="1"/>
  <c r="BA1367" i="1"/>
  <c r="BC1367" i="1"/>
  <c r="BE1367" i="1"/>
  <c r="BA1760" i="1"/>
  <c r="BC1760" i="1"/>
  <c r="BE1760" i="1"/>
  <c r="BC2092" i="1"/>
  <c r="BA2092" i="1"/>
  <c r="BE2092" i="1"/>
  <c r="BC2290" i="1"/>
  <c r="BA2290" i="1"/>
  <c r="BE2290" i="1"/>
  <c r="BC2633" i="1"/>
  <c r="BA2633" i="1"/>
  <c r="BE2633" i="1"/>
  <c r="BA381" i="1"/>
  <c r="BC381" i="1"/>
  <c r="BE381" i="1"/>
  <c r="BA811" i="1"/>
  <c r="BC811" i="1"/>
  <c r="BE811" i="1"/>
  <c r="BA992" i="1"/>
  <c r="BC992" i="1"/>
  <c r="BE992" i="1"/>
  <c r="BA1866" i="1"/>
  <c r="BC1866" i="1"/>
  <c r="BE1866" i="1"/>
  <c r="BA2001" i="1"/>
  <c r="BC2001" i="1"/>
  <c r="BE2001" i="1"/>
  <c r="BA2348" i="1"/>
  <c r="BC2348" i="1"/>
  <c r="BE2348" i="1"/>
  <c r="BA2584" i="1"/>
  <c r="BC2584" i="1"/>
  <c r="BE2584" i="1"/>
  <c r="BA2704" i="1"/>
  <c r="BC2704" i="1"/>
  <c r="BE2704" i="1"/>
  <c r="BA138" i="1"/>
  <c r="BC138" i="1"/>
  <c r="BE138" i="1"/>
  <c r="BA235" i="1"/>
  <c r="BC235" i="1"/>
  <c r="BE235" i="1"/>
  <c r="BA437" i="1"/>
  <c r="BC437" i="1"/>
  <c r="BE437" i="1"/>
  <c r="BC813" i="1"/>
  <c r="BA813" i="1"/>
  <c r="BE813" i="1"/>
  <c r="BA1376" i="1"/>
  <c r="BC1376" i="1"/>
  <c r="BE1376" i="1"/>
  <c r="BA1541" i="1"/>
  <c r="BC1541" i="1"/>
  <c r="BE1541" i="1"/>
  <c r="BA1763" i="1"/>
  <c r="BC1763" i="1"/>
  <c r="BE1763" i="1"/>
  <c r="BA1868" i="1"/>
  <c r="BC1868" i="1"/>
  <c r="BE1868" i="1"/>
  <c r="BA2094" i="1"/>
  <c r="BC2094" i="1"/>
  <c r="BE2094" i="1"/>
  <c r="BA2252" i="1"/>
  <c r="BC2252" i="1"/>
  <c r="BE2252" i="1"/>
  <c r="BA2148" i="1"/>
  <c r="BC2148" i="1"/>
  <c r="BE2148" i="1"/>
  <c r="BA2950" i="1" a="1"/>
  <c r="BE2957" i="1" l="1" a="1"/>
  <c r="BC2952" i="1" a="1"/>
  <c r="BC2953" i="1" s="1"/>
  <c r="BE2954" i="1" a="1"/>
  <c r="BE2955" i="1" a="1"/>
  <c r="BE2956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<sst xmlns="http://schemas.openxmlformats.org/spreadsheetml/2006/main" count="11438" uniqueCount="1500">
  <si>
    <t>Intensity</t>
  </si>
  <si>
    <t>Page</t>
  </si>
  <si>
    <t>Notes</t>
  </si>
  <si>
    <t>2103.455</t>
  </si>
  <si>
    <t>e</t>
  </si>
  <si>
    <t>9/2</t>
  </si>
  <si>
    <t>o</t>
  </si>
  <si>
    <t>7/2</t>
  </si>
  <si>
    <t>2102.907</t>
  </si>
  <si>
    <t>2102.492</t>
  </si>
  <si>
    <t>2101.877</t>
  </si>
  <si>
    <t>2101.778</t>
  </si>
  <si>
    <t>11/2</t>
  </si>
  <si>
    <t>2101.651</t>
  </si>
  <si>
    <t>2099.948</t>
  </si>
  <si>
    <t>2099.757</t>
  </si>
  <si>
    <t>**</t>
  </si>
  <si>
    <t>5/2</t>
  </si>
  <si>
    <t>3/2</t>
  </si>
  <si>
    <t>2099.402</t>
  </si>
  <si>
    <t>2098.974</t>
  </si>
  <si>
    <t>2098.903</t>
  </si>
  <si>
    <t>2098.523</t>
  </si>
  <si>
    <t>2098.275</t>
  </si>
  <si>
    <t>2097.806</t>
  </si>
  <si>
    <t>2097.601</t>
  </si>
  <si>
    <t>2097.513</t>
  </si>
  <si>
    <t>2097.284</t>
  </si>
  <si>
    <t>2097.234</t>
  </si>
  <si>
    <t>2097.160</t>
  </si>
  <si>
    <t>2097.075</t>
  </si>
  <si>
    <t>2096.985</t>
  </si>
  <si>
    <t>2096.890</t>
  </si>
  <si>
    <t>2096.832</t>
  </si>
  <si>
    <t>2096.787</t>
  </si>
  <si>
    <t>2096.496</t>
  </si>
  <si>
    <t>2094.953</t>
  </si>
  <si>
    <t>2094.676</t>
  </si>
  <si>
    <t>2094.155</t>
  </si>
  <si>
    <t>13/2</t>
  </si>
  <si>
    <t>2093.909</t>
  </si>
  <si>
    <t>2093.424</t>
  </si>
  <si>
    <t>2092.509</t>
  </si>
  <si>
    <t>2091.826</t>
  </si>
  <si>
    <t>2091.758</t>
  </si>
  <si>
    <t>2091.411</t>
  </si>
  <si>
    <t>15/2</t>
  </si>
  <si>
    <t>2091.238</t>
  </si>
  <si>
    <t>2090.153</t>
  </si>
  <si>
    <t>2089.744</t>
  </si>
  <si>
    <t>2089.473</t>
  </si>
  <si>
    <t>2089.306</t>
  </si>
  <si>
    <t>2088.848</t>
  </si>
  <si>
    <t>2088.769</t>
  </si>
  <si>
    <t>2088.632</t>
  </si>
  <si>
    <t>2088.346</t>
  </si>
  <si>
    <t>2088.042</t>
  </si>
  <si>
    <t>2087.387</t>
  </si>
  <si>
    <t>2087.300</t>
  </si>
  <si>
    <t>2087.200</t>
  </si>
  <si>
    <t>2086.712</t>
  </si>
  <si>
    <t>2085.246</t>
  </si>
  <si>
    <t>2085.148</t>
  </si>
  <si>
    <t>2084.954</t>
  </si>
  <si>
    <t>2084.699</t>
  </si>
  <si>
    <t>2084.344</t>
  </si>
  <si>
    <t>2083.504</t>
  </si>
  <si>
    <t>2083.412</t>
  </si>
  <si>
    <t>2083.123</t>
  </si>
  <si>
    <t>2082.879</t>
  </si>
  <si>
    <t>2082.810</t>
  </si>
  <si>
    <t>2082.653</t>
  </si>
  <si>
    <t>2081.788</t>
  </si>
  <si>
    <t>2080.866</t>
  </si>
  <si>
    <t>2080.280</t>
  </si>
  <si>
    <t>2079.497</t>
  </si>
  <si>
    <t>2079.441</t>
  </si>
  <si>
    <t>2079.020</t>
  </si>
  <si>
    <t>2078.645</t>
  </si>
  <si>
    <t>2078.489</t>
  </si>
  <si>
    <t>2078.426</t>
  </si>
  <si>
    <t>2077.544</t>
  </si>
  <si>
    <t>2077.450</t>
  </si>
  <si>
    <t>2077.337</t>
  </si>
  <si>
    <t>2076.841</t>
  </si>
  <si>
    <t>2076.505</t>
  </si>
  <si>
    <t>2076.358</t>
  </si>
  <si>
    <t>2075.991</t>
  </si>
  <si>
    <t>2075.747</t>
  </si>
  <si>
    <t>2074.851</t>
  </si>
  <si>
    <t>2073.739</t>
  </si>
  <si>
    <t>2073.462</t>
  </si>
  <si>
    <t>2073.215</t>
  </si>
  <si>
    <t>2072.886</t>
  </si>
  <si>
    <t>2072.580</t>
  </si>
  <si>
    <t>2072.534</t>
  </si>
  <si>
    <t>2071.991</t>
  </si>
  <si>
    <t>2071.533</t>
  </si>
  <si>
    <t>2070.768</t>
  </si>
  <si>
    <t>2070.649</t>
  </si>
  <si>
    <t>2070.338</t>
  </si>
  <si>
    <t>2070.042</t>
  </si>
  <si>
    <t>2069.258</t>
  </si>
  <si>
    <t>2068.559</t>
  </si>
  <si>
    <t>2068.261</t>
  </si>
  <si>
    <t>2067.712</t>
  </si>
  <si>
    <t>2067.034</t>
  </si>
  <si>
    <t>2066.270</t>
  </si>
  <si>
    <t>2065.895</t>
  </si>
  <si>
    <t>2065.177</t>
  </si>
  <si>
    <t>2064.736</t>
  </si>
  <si>
    <t>cl</t>
  </si>
  <si>
    <t>h</t>
  </si>
  <si>
    <t>bl</t>
  </si>
  <si>
    <t>w</t>
  </si>
  <si>
    <t>1896.430</t>
  </si>
  <si>
    <t>1896.409</t>
  </si>
  <si>
    <t>1896.290</t>
  </si>
  <si>
    <t>1895.474</t>
  </si>
  <si>
    <t>1895.146</t>
  </si>
  <si>
    <t>1894.672</t>
  </si>
  <si>
    <t>1894.520</t>
  </si>
  <si>
    <t>1894.358</t>
  </si>
  <si>
    <t>1893.864</t>
  </si>
  <si>
    <t>1893.751</t>
  </si>
  <si>
    <t>1893.569</t>
  </si>
  <si>
    <t>1893.334</t>
  </si>
  <si>
    <t>1893.181</t>
  </si>
  <si>
    <t>1892.506</t>
  </si>
  <si>
    <t>1892.266</t>
  </si>
  <si>
    <t>1892.183</t>
  </si>
  <si>
    <t>1892.050</t>
  </si>
  <si>
    <t>1891.609</t>
  </si>
  <si>
    <t>1890.948</t>
  </si>
  <si>
    <t>1890.827</t>
  </si>
  <si>
    <t>1890.665</t>
  </si>
  <si>
    <t>1889.832</t>
  </si>
  <si>
    <t>1889.674</t>
  </si>
  <si>
    <t>1888.294</t>
  </si>
  <si>
    <t>1887.490</t>
  </si>
  <si>
    <t>1887.180</t>
  </si>
  <si>
    <t>1886.792</t>
  </si>
  <si>
    <t>1886.624</t>
  </si>
  <si>
    <t>1886.491</t>
  </si>
  <si>
    <t>1886.412</t>
  </si>
  <si>
    <t>1886.132</t>
  </si>
  <si>
    <t>1885.940</t>
  </si>
  <si>
    <t>1885.869</t>
  </si>
  <si>
    <t>1885.328</t>
  </si>
  <si>
    <t>1885.015</t>
  </si>
  <si>
    <t>1884.653</t>
  </si>
  <si>
    <t>1884.399</t>
  </si>
  <si>
    <t>1884.152</t>
  </si>
  <si>
    <t>1884.105</t>
  </si>
  <si>
    <t>1883.789</t>
  </si>
  <si>
    <t>1883.700</t>
  </si>
  <si>
    <t>1883.647</t>
  </si>
  <si>
    <t>1883.315</t>
  </si>
  <si>
    <t>1883.184</t>
  </si>
  <si>
    <t>1883.007</t>
  </si>
  <si>
    <t>1882.932</t>
  </si>
  <si>
    <t>1882.843</t>
  </si>
  <si>
    <t>1882.031</t>
  </si>
  <si>
    <t>1881.224</t>
  </si>
  <si>
    <t>1880.919</t>
  </si>
  <si>
    <t>Wl/Wn mismatch (Δσ=2.0005 cm⁻¹) NOT corrected — NIST validation also failed, likely misaligned classification; Ritz mismatch: |53165.4500 - 53163.50| = 1.9500 cm⁻¹ (&gt; 1.5)</t>
  </si>
  <si>
    <t>1880.571</t>
  </si>
  <si>
    <t>1879.845</t>
  </si>
  <si>
    <t>1879.786</t>
  </si>
  <si>
    <t>1879.673</t>
  </si>
  <si>
    <t>1879.571</t>
  </si>
  <si>
    <t>1879.542</t>
  </si>
  <si>
    <t>1879.235</t>
  </si>
  <si>
    <t>1878.823</t>
  </si>
  <si>
    <t>1878.459</t>
  </si>
  <si>
    <t>1877.694</t>
  </si>
  <si>
    <t>1877.280</t>
  </si>
  <si>
    <t>1876.933</t>
  </si>
  <si>
    <t>1876.675</t>
  </si>
  <si>
    <t>1876.549</t>
  </si>
  <si>
    <t>1875.754</t>
  </si>
  <si>
    <t>1875.388</t>
  </si>
  <si>
    <t>1875.309</t>
  </si>
  <si>
    <t>1874.981</t>
  </si>
  <si>
    <t>1874.079</t>
  </si>
  <si>
    <t>1873.997</t>
  </si>
  <si>
    <t>1873.914</t>
  </si>
  <si>
    <t>1873.470</t>
  </si>
  <si>
    <t>1873.434</t>
  </si>
  <si>
    <t>1873.146</t>
  </si>
  <si>
    <t>1872.737</t>
  </si>
  <si>
    <t>1871.878</t>
  </si>
  <si>
    <t>1870.826</t>
  </si>
  <si>
    <t>1870.354</t>
  </si>
  <si>
    <t>1869.803</t>
  </si>
  <si>
    <t>1868.246</t>
  </si>
  <si>
    <t>1867.982</t>
  </si>
  <si>
    <t>1867.565</t>
  </si>
  <si>
    <t>1867.224</t>
  </si>
  <si>
    <t>1866.957</t>
  </si>
  <si>
    <t>1866.678</t>
  </si>
  <si>
    <t>1866.179</t>
  </si>
  <si>
    <t>1865.842</t>
  </si>
  <si>
    <t>1865.698</t>
  </si>
  <si>
    <t>1865.530</t>
  </si>
  <si>
    <t>1865.503</t>
  </si>
  <si>
    <t>1865.232</t>
  </si>
  <si>
    <t>1865.139</t>
  </si>
  <si>
    <t>1865.061</t>
  </si>
  <si>
    <t>1864.141</t>
  </si>
  <si>
    <t>1863.670</t>
  </si>
  <si>
    <t>1863.393</t>
  </si>
  <si>
    <t>1863.347</t>
  </si>
  <si>
    <t>1863.289</t>
  </si>
  <si>
    <t>1863.044</t>
  </si>
  <si>
    <t>1862.028</t>
  </si>
  <si>
    <t>1825.792</t>
  </si>
  <si>
    <t>1825.215</t>
  </si>
  <si>
    <t>1823.960</t>
  </si>
  <si>
    <t>1823.855</t>
  </si>
  <si>
    <t>1823.703</t>
  </si>
  <si>
    <t>1823.561</t>
  </si>
  <si>
    <t>1822.640</t>
  </si>
  <si>
    <t>1822.514</t>
  </si>
  <si>
    <t>1821.782</t>
  </si>
  <si>
    <t>1821.451</t>
  </si>
  <si>
    <t>1821.333</t>
  </si>
  <si>
    <t>1820.860</t>
  </si>
  <si>
    <t>1820.296</t>
  </si>
  <si>
    <t>1819.595</t>
  </si>
  <si>
    <t>1819.292</t>
  </si>
  <si>
    <t>1819.259</t>
  </si>
  <si>
    <t>1818.913</t>
  </si>
  <si>
    <t>1818.031</t>
  </si>
  <si>
    <t>1817.401</t>
  </si>
  <si>
    <t>1817.344</t>
  </si>
  <si>
    <t>1817.023</t>
  </si>
  <si>
    <t>1816.643</t>
  </si>
  <si>
    <t>1816.484</t>
  </si>
  <si>
    <t>1815.721</t>
  </si>
  <si>
    <t>1815.025</t>
  </si>
  <si>
    <t>1814.295</t>
  </si>
  <si>
    <t>1812.375</t>
  </si>
  <si>
    <t>1811.894</t>
  </si>
  <si>
    <t>1810.775</t>
  </si>
  <si>
    <t>1810.611</t>
  </si>
  <si>
    <t>1809.556</t>
  </si>
  <si>
    <t>1/2</t>
  </si>
  <si>
    <t>1808.516</t>
  </si>
  <si>
    <t>1808.106</t>
  </si>
  <si>
    <t>1807.913</t>
  </si>
  <si>
    <t>1807.776</t>
  </si>
  <si>
    <t>1805.481</t>
  </si>
  <si>
    <t>1804.775</t>
  </si>
  <si>
    <t>1804.354</t>
  </si>
  <si>
    <t>1803.399</t>
  </si>
  <si>
    <t>1803.231</t>
  </si>
  <si>
    <t>1803.100</t>
  </si>
  <si>
    <t>1802.430</t>
  </si>
  <si>
    <t>1802.292</t>
  </si>
  <si>
    <t>1802.186</t>
  </si>
  <si>
    <t>1801.964</t>
  </si>
  <si>
    <t>1801.172</t>
  </si>
  <si>
    <t>1800.902</t>
  </si>
  <si>
    <t>1800.839</t>
  </si>
  <si>
    <t>1799.453</t>
  </si>
  <si>
    <t>1798.347</t>
  </si>
  <si>
    <t>1797.273</t>
  </si>
  <si>
    <t>1797.085</t>
  </si>
  <si>
    <t>1797.011</t>
  </si>
  <si>
    <t>1795.721</t>
  </si>
  <si>
    <t>1795.662</t>
  </si>
  <si>
    <t>1794.822</t>
  </si>
  <si>
    <t>1794.614</t>
  </si>
  <si>
    <t>1794.164</t>
  </si>
  <si>
    <t>1793.973</t>
  </si>
  <si>
    <t>1793.695</t>
  </si>
  <si>
    <t>1793.502</t>
  </si>
  <si>
    <t>1792.983</t>
  </si>
  <si>
    <t>1792.794</t>
  </si>
  <si>
    <t>1792.569</t>
  </si>
  <si>
    <t>1792.101</t>
  </si>
  <si>
    <t>1791.938</t>
  </si>
  <si>
    <t>1791.690</t>
  </si>
  <si>
    <t>1791.274</t>
  </si>
  <si>
    <t>1790.071</t>
  </si>
  <si>
    <t>1790.027</t>
  </si>
  <si>
    <t>1789.955</t>
  </si>
  <si>
    <t>1789.656</t>
  </si>
  <si>
    <t>1789.247</t>
  </si>
  <si>
    <t>1789.129</t>
  </si>
  <si>
    <t>1788.462</t>
  </si>
  <si>
    <t>1787.770</t>
  </si>
  <si>
    <t>1787.635</t>
  </si>
  <si>
    <t>1787.154</t>
  </si>
  <si>
    <t>1786.964</t>
  </si>
  <si>
    <t>1786.691</t>
  </si>
  <si>
    <t>1786.141</t>
  </si>
  <si>
    <t>1785.885</t>
  </si>
  <si>
    <t>1785.330</t>
  </si>
  <si>
    <t>1780.963</t>
  </si>
  <si>
    <t>1780.596</t>
  </si>
  <si>
    <t>1780.210</t>
  </si>
  <si>
    <t>1779.460</t>
  </si>
  <si>
    <t>1779.025</t>
  </si>
  <si>
    <t>1778.732</t>
  </si>
  <si>
    <t>1778.422</t>
  </si>
  <si>
    <t>1777.716</t>
  </si>
  <si>
    <t>1777.452</t>
  </si>
  <si>
    <t>1776.879</t>
  </si>
  <si>
    <t>1776.515</t>
  </si>
  <si>
    <t>1774.491</t>
  </si>
  <si>
    <t>1774.257</t>
  </si>
  <si>
    <t>1773.023</t>
  </si>
  <si>
    <t>1772.390</t>
  </si>
  <si>
    <t>1772.129</t>
  </si>
  <si>
    <t>1502.688</t>
  </si>
  <si>
    <t>1502.435</t>
  </si>
  <si>
    <t>1502.305</t>
  </si>
  <si>
    <t>1501.676</t>
  </si>
  <si>
    <t>1501.054</t>
  </si>
  <si>
    <t>1500.901</t>
  </si>
  <si>
    <t>1500.675</t>
  </si>
  <si>
    <t>1500.445</t>
  </si>
  <si>
    <t>1500.080</t>
  </si>
  <si>
    <t>1499.756</t>
  </si>
  <si>
    <t>1499.586</t>
  </si>
  <si>
    <t>1499.112</t>
  </si>
  <si>
    <t>1498.566</t>
  </si>
  <si>
    <t>1498.426</t>
  </si>
  <si>
    <t>1497.724</t>
  </si>
  <si>
    <t>1497.352</t>
  </si>
  <si>
    <t>1496.880</t>
  </si>
  <si>
    <t>1496.831</t>
  </si>
  <si>
    <t>1496.247</t>
  </si>
  <si>
    <t>1495.999</t>
  </si>
  <si>
    <t>1495.547</t>
  </si>
  <si>
    <t>1495.506</t>
  </si>
  <si>
    <t>1495.220</t>
  </si>
  <si>
    <t>1495.047</t>
  </si>
  <si>
    <t>1494.944</t>
  </si>
  <si>
    <t>1494.747</t>
  </si>
  <si>
    <t>1494.200</t>
  </si>
  <si>
    <t>1493.724</t>
  </si>
  <si>
    <t>1493.694</t>
  </si>
  <si>
    <t>1493.590</t>
  </si>
  <si>
    <t>1492.951</t>
  </si>
  <si>
    <t>1492.874</t>
  </si>
  <si>
    <t>1492.352</t>
  </si>
  <si>
    <t>1491.830</t>
  </si>
  <si>
    <t>1491.713</t>
  </si>
  <si>
    <t>1490.867</t>
  </si>
  <si>
    <t>1490.494</t>
  </si>
  <si>
    <t>1490.431</t>
  </si>
  <si>
    <t>1490.014</t>
  </si>
  <si>
    <t>1489.937</t>
  </si>
  <si>
    <t>1489.689</t>
  </si>
  <si>
    <t>1489.567</t>
  </si>
  <si>
    <t>1489.319</t>
  </si>
  <si>
    <t>1489.187</t>
  </si>
  <si>
    <t>1489.073</t>
  </si>
  <si>
    <t>1488.984</t>
  </si>
  <si>
    <t>1488.202</t>
  </si>
  <si>
    <t>1488.071</t>
  </si>
  <si>
    <t>1487.843</t>
  </si>
  <si>
    <t>1487.723</t>
  </si>
  <si>
    <t>1487.561</t>
  </si>
  <si>
    <t>1487.137</t>
  </si>
  <si>
    <t>1486.827</t>
  </si>
  <si>
    <t>1486.630</t>
  </si>
  <si>
    <t>1486.538</t>
  </si>
  <si>
    <t>1485.425</t>
  </si>
  <si>
    <t>1484.932</t>
  </si>
  <si>
    <t>1484.661</t>
  </si>
  <si>
    <t>1484.298</t>
  </si>
  <si>
    <t>1484.211</t>
  </si>
  <si>
    <t>1484.046</t>
  </si>
  <si>
    <t>1483.825</t>
  </si>
  <si>
    <t>1483.598</t>
  </si>
  <si>
    <t>1483.508</t>
  </si>
  <si>
    <t>1483.470</t>
  </si>
  <si>
    <t>1483.400</t>
  </si>
  <si>
    <t>1482.662</t>
  </si>
  <si>
    <t>1482.585</t>
  </si>
  <si>
    <t>1482.548</t>
  </si>
  <si>
    <t>1482.417</t>
  </si>
  <si>
    <t>1482.127</t>
  </si>
  <si>
    <t>1481.704</t>
  </si>
  <si>
    <t>1481.609</t>
  </si>
  <si>
    <t>1481.475</t>
  </si>
  <si>
    <t>1481.193</t>
  </si>
  <si>
    <t>1481.123</t>
  </si>
  <si>
    <t>1481.035</t>
  </si>
  <si>
    <t>1480.953</t>
  </si>
  <si>
    <t>1480.527</t>
  </si>
  <si>
    <t>1480.093</t>
  </si>
  <si>
    <t>1479.953</t>
  </si>
  <si>
    <t>1479.887</t>
  </si>
  <si>
    <t>1479.849</t>
  </si>
  <si>
    <t>1479.695</t>
  </si>
  <si>
    <t>1479.549</t>
  </si>
  <si>
    <t>1479.300</t>
  </si>
  <si>
    <t>1479.136</t>
  </si>
  <si>
    <t>1479.083</t>
  </si>
  <si>
    <t>1478.974</t>
  </si>
  <si>
    <t>1478.835</t>
  </si>
  <si>
    <t>1478.618</t>
  </si>
  <si>
    <t>1478.572</t>
  </si>
  <si>
    <t>1478.527</t>
  </si>
  <si>
    <t>1478.436</t>
  </si>
  <si>
    <t>1478.324</t>
  </si>
  <si>
    <t>1478.253</t>
  </si>
  <si>
    <t>1478.120</t>
  </si>
  <si>
    <t>1478.048</t>
  </si>
  <si>
    <t>1477.977</t>
  </si>
  <si>
    <t>1477.650</t>
  </si>
  <si>
    <t>1477.559</t>
  </si>
  <si>
    <t>1477.506</t>
  </si>
  <si>
    <t>1477.109</t>
  </si>
  <si>
    <t>1477.046</t>
  </si>
  <si>
    <t>1476.843</t>
  </si>
  <si>
    <t>1476.566</t>
  </si>
  <si>
    <t>1476.516</t>
  </si>
  <si>
    <t>1476.274</t>
  </si>
  <si>
    <t>1475.801</t>
  </si>
  <si>
    <t>1475.700</t>
  </si>
  <si>
    <t>1475.562</t>
  </si>
  <si>
    <t>1475.508</t>
  </si>
  <si>
    <t>1475.411</t>
  </si>
  <si>
    <t>1474.094</t>
  </si>
  <si>
    <t>1474.013</t>
  </si>
  <si>
    <t>1473.818</t>
  </si>
  <si>
    <t>1473.720</t>
  </si>
  <si>
    <t>1473.364</t>
  </si>
  <si>
    <t>1473.155</t>
  </si>
  <si>
    <t>1472.995</t>
  </si>
  <si>
    <t>1472.456</t>
  </si>
  <si>
    <t>1472.332</t>
  </si>
  <si>
    <t>1472.142</t>
  </si>
  <si>
    <t>1472.102</t>
  </si>
  <si>
    <t>1471.895</t>
  </si>
  <si>
    <t>1471.767</t>
  </si>
  <si>
    <t>1471.518</t>
  </si>
  <si>
    <t>1471.255</t>
  </si>
  <si>
    <t>1470.908</t>
  </si>
  <si>
    <t>1470.805</t>
  </si>
  <si>
    <t>1470.324</t>
  </si>
  <si>
    <t>1470.261</t>
  </si>
  <si>
    <t>1470.045</t>
  </si>
  <si>
    <t>1469.887</t>
  </si>
  <si>
    <t>1469.649</t>
  </si>
  <si>
    <t>1469.511</t>
  </si>
  <si>
    <t>1469.369</t>
  </si>
  <si>
    <t>1468.902</t>
  </si>
  <si>
    <t>1468.779</t>
  </si>
  <si>
    <t>1468.573</t>
  </si>
  <si>
    <t>1468.399</t>
  </si>
  <si>
    <t>1468.227</t>
  </si>
  <si>
    <t>1467.698</t>
  </si>
  <si>
    <t>1467.646</t>
  </si>
  <si>
    <t>1467.595</t>
  </si>
  <si>
    <t>1467.409</t>
  </si>
  <si>
    <t>1467.247</t>
  </si>
  <si>
    <t>1467.153</t>
  </si>
  <si>
    <t>1467.081</t>
  </si>
  <si>
    <t>1466.971</t>
  </si>
  <si>
    <t>1466.320</t>
  </si>
  <si>
    <t>1466.011</t>
  </si>
  <si>
    <t>1465.984</t>
  </si>
  <si>
    <t>1465.899</t>
  </si>
  <si>
    <t>1465.216</t>
  </si>
  <si>
    <t>1465.124</t>
  </si>
  <si>
    <t>1465.021</t>
  </si>
  <si>
    <t>1464.853</t>
  </si>
  <si>
    <t>1464.742</t>
  </si>
  <si>
    <t>1464.502</t>
  </si>
  <si>
    <t>1464.400</t>
  </si>
  <si>
    <t>1464.013</t>
  </si>
  <si>
    <t>1463.825</t>
  </si>
  <si>
    <t>1463.756</t>
  </si>
  <si>
    <t>1463.554</t>
  </si>
  <si>
    <t>1463.332</t>
  </si>
  <si>
    <t>1463.233</t>
  </si>
  <si>
    <t>1462.700</t>
  </si>
  <si>
    <t>1462.585</t>
  </si>
  <si>
    <t>1462.155</t>
  </si>
  <si>
    <t>1462.019</t>
  </si>
  <si>
    <t>1461.616</t>
  </si>
  <si>
    <t>1461.504</t>
  </si>
  <si>
    <t>1461.405</t>
  </si>
  <si>
    <t>1461.218</t>
  </si>
  <si>
    <t>1460.632</t>
  </si>
  <si>
    <t>1460.440</t>
  </si>
  <si>
    <t>1460.223</t>
  </si>
  <si>
    <t>1460.050</t>
  </si>
  <si>
    <t>1459.674</t>
  </si>
  <si>
    <t>1459.405</t>
  </si>
  <si>
    <t>1459.339</t>
  </si>
  <si>
    <t>1459.257</t>
  </si>
  <si>
    <t>1459.033</t>
  </si>
  <si>
    <t>1458.771</t>
  </si>
  <si>
    <t>1458.701</t>
  </si>
  <si>
    <t>1458.614</t>
  </si>
  <si>
    <t>1458.202</t>
  </si>
  <si>
    <t>1458.130</t>
  </si>
  <si>
    <t>1457.894</t>
  </si>
  <si>
    <t>1457.784</t>
  </si>
  <si>
    <t>1457.512</t>
  </si>
  <si>
    <t>1457.433</t>
  </si>
  <si>
    <t>1457.357</t>
  </si>
  <si>
    <t>1457.257</t>
  </si>
  <si>
    <t>1456.949</t>
  </si>
  <si>
    <t>1456.787</t>
  </si>
  <si>
    <t>1456.738</t>
  </si>
  <si>
    <t>1456.574</t>
  </si>
  <si>
    <t>1455.583</t>
  </si>
  <si>
    <t>17/2</t>
  </si>
  <si>
    <t>1333.802</t>
  </si>
  <si>
    <t>1332.359</t>
  </si>
  <si>
    <t>1331.490</t>
  </si>
  <si>
    <t>1330.985</t>
  </si>
  <si>
    <t>1329.459</t>
  </si>
  <si>
    <t>1328.452</t>
  </si>
  <si>
    <t>1328.207</t>
  </si>
  <si>
    <t>1325.155</t>
  </si>
  <si>
    <t>1324.595</t>
  </si>
  <si>
    <t>1322.376</t>
  </si>
  <si>
    <t>1321.520</t>
  </si>
  <si>
    <t>1319.844</t>
  </si>
  <si>
    <t>1319.796</t>
  </si>
  <si>
    <t>1316.719</t>
  </si>
  <si>
    <t>1316.264</t>
  </si>
  <si>
    <t>1315.596</t>
  </si>
  <si>
    <t>1314.573</t>
  </si>
  <si>
    <t>1314.136</t>
  </si>
  <si>
    <t>1313.582</t>
  </si>
  <si>
    <t>1313.538</t>
  </si>
  <si>
    <t>1313.376</t>
  </si>
  <si>
    <t>Wavelength typo: 1312.336 → 1312.356; Corrections: λ_orig=1312.336</t>
  </si>
  <si>
    <t>1310.972</t>
  </si>
  <si>
    <t>1310.898</t>
  </si>
  <si>
    <t>1310.307</t>
  </si>
  <si>
    <t>1310.001</t>
  </si>
  <si>
    <t>1309.831</t>
  </si>
  <si>
    <t>1308.577</t>
  </si>
  <si>
    <t>1308.234</t>
  </si>
  <si>
    <t>1307.215</t>
  </si>
  <si>
    <t>1306.420</t>
  </si>
  <si>
    <t>1305.892</t>
  </si>
  <si>
    <t>1305.771</t>
  </si>
  <si>
    <t>1305.623</t>
  </si>
  <si>
    <t>1303.501</t>
  </si>
  <si>
    <t>1302.961</t>
  </si>
  <si>
    <t>1302.884</t>
  </si>
  <si>
    <t>1302.696</t>
  </si>
  <si>
    <t>1300.617</t>
  </si>
  <si>
    <t>1300.285</t>
  </si>
  <si>
    <t>1299.811</t>
  </si>
  <si>
    <t>1299.407</t>
  </si>
  <si>
    <t>1299.193</t>
  </si>
  <si>
    <t>1298.693</t>
  </si>
  <si>
    <t>1298.630</t>
  </si>
  <si>
    <t>1298.410</t>
  </si>
  <si>
    <t>1298.139</t>
  </si>
  <si>
    <t>1297.828</t>
  </si>
  <si>
    <t>1295.473</t>
  </si>
  <si>
    <t>1294.860</t>
  </si>
  <si>
    <t>1294.456</t>
  </si>
  <si>
    <t>1294.103</t>
  </si>
  <si>
    <t>1294.043</t>
  </si>
  <si>
    <t>1293.079</t>
  </si>
  <si>
    <t>1292.456</t>
  </si>
  <si>
    <t>1292.062</t>
  </si>
  <si>
    <t>1291.104</t>
  </si>
  <si>
    <t>1289.817</t>
  </si>
  <si>
    <t>1288.999</t>
  </si>
  <si>
    <t>1287.736</t>
  </si>
  <si>
    <t>1286.935</t>
  </si>
  <si>
    <t>1286.530</t>
  </si>
  <si>
    <t>1286.233</t>
  </si>
  <si>
    <t>1284.023</t>
  </si>
  <si>
    <t>1278.394</t>
  </si>
  <si>
    <t>1277.726</t>
  </si>
  <si>
    <t>1277.553</t>
  </si>
  <si>
    <t>1277.286</t>
  </si>
  <si>
    <t>1276.937</t>
  </si>
  <si>
    <t>1276.817</t>
  </si>
  <si>
    <t>1276.612</t>
  </si>
  <si>
    <t>1276.327</t>
  </si>
  <si>
    <t>1275.701</t>
  </si>
  <si>
    <t>1274.924</t>
  </si>
  <si>
    <t>1273.361</t>
  </si>
  <si>
    <t>1272.901</t>
  </si>
  <si>
    <t>1272.820</t>
  </si>
  <si>
    <t>1272.690</t>
  </si>
  <si>
    <t>1271.934</t>
  </si>
  <si>
    <t>1271.829</t>
  </si>
  <si>
    <t>1269.499</t>
  </si>
  <si>
    <t>1269.345</t>
  </si>
  <si>
    <t>1269.232</t>
  </si>
  <si>
    <t>1268.819</t>
  </si>
  <si>
    <t>1268.084</t>
  </si>
  <si>
    <t>1267.783</t>
  </si>
  <si>
    <t>1267.235</t>
  </si>
  <si>
    <t>1266.730</t>
  </si>
  <si>
    <t>1265.676</t>
  </si>
  <si>
    <t>1265.347</t>
  </si>
  <si>
    <t>1264.221</t>
  </si>
  <si>
    <t>1263.489</t>
  </si>
  <si>
    <t>1263.274</t>
  </si>
  <si>
    <t>1263.160</t>
  </si>
  <si>
    <t>1261.871</t>
  </si>
  <si>
    <t>1260.991</t>
  </si>
  <si>
    <t>1259.747</t>
  </si>
  <si>
    <t>1258.859</t>
  </si>
  <si>
    <t>Wavenumber typo: 84612.00 → 84613.00; Corrections: σ_orig=84612.0</t>
  </si>
  <si>
    <t>cl**</t>
  </si>
  <si>
    <t>Wavelength typo: 1087.252 → 1087.262; Corrections: λ_orig=1087.252</t>
  </si>
  <si>
    <t>1085.112</t>
  </si>
  <si>
    <t>1084.976</t>
  </si>
  <si>
    <t>1084.873</t>
  </si>
  <si>
    <t>1084.417</t>
  </si>
  <si>
    <t>19/2</t>
  </si>
  <si>
    <t>1084.262</t>
  </si>
  <si>
    <t>1084.204</t>
  </si>
  <si>
    <t>1084.157</t>
  </si>
  <si>
    <t>1084.071</t>
  </si>
  <si>
    <t>1083.936</t>
  </si>
  <si>
    <t>1083.876</t>
  </si>
  <si>
    <t>Ritz mismatch: |92256.5800 - 92261.50| = 4.9200 cm⁻¹ (&gt; 1.5); Misalignment unresolved: Ritz σ=92256.58 matches row with σ_obs=92256.40 (Δ=0.1800), but target is classified — needs manual review</t>
  </si>
  <si>
    <t>1083.815</t>
  </si>
  <si>
    <t>1083.747</t>
  </si>
  <si>
    <t>1083.697</t>
  </si>
  <si>
    <t>1083.548</t>
  </si>
  <si>
    <t>1083.393</t>
  </si>
  <si>
    <t>1083.348</t>
  </si>
  <si>
    <t>1083.285</t>
  </si>
  <si>
    <t>1083.001</t>
  </si>
  <si>
    <t>1082.881</t>
  </si>
  <si>
    <t>1082.824</t>
  </si>
  <si>
    <t>1082.704</t>
  </si>
  <si>
    <t>1082.445</t>
  </si>
  <si>
    <t>1082.091</t>
  </si>
  <si>
    <t>1082.045</t>
  </si>
  <si>
    <t>1081.807</t>
  </si>
  <si>
    <t>1081.746</t>
  </si>
  <si>
    <t>1081.574</t>
  </si>
  <si>
    <t>1081.356</t>
  </si>
  <si>
    <t>1081.252</t>
  </si>
  <si>
    <t>1081.210</t>
  </si>
  <si>
    <t>1080.898</t>
  </si>
  <si>
    <t>1080.797</t>
  </si>
  <si>
    <t>1080.553</t>
  </si>
  <si>
    <t>1080.459</t>
  </si>
  <si>
    <t>1080.187</t>
  </si>
  <si>
    <t>1080.110</t>
  </si>
  <si>
    <t>1080.019</t>
  </si>
  <si>
    <t>1079.947</t>
  </si>
  <si>
    <t>1079.921</t>
  </si>
  <si>
    <t>1079.727</t>
  </si>
  <si>
    <t>1079.698</t>
  </si>
  <si>
    <t>1079.452</t>
  </si>
  <si>
    <t>1079.268</t>
  </si>
  <si>
    <t>1079.204</t>
  </si>
  <si>
    <t>1079.078</t>
  </si>
  <si>
    <t>1079.058</t>
  </si>
  <si>
    <t>1079.013</t>
  </si>
  <si>
    <t>1078.672</t>
  </si>
  <si>
    <t>1078.516</t>
  </si>
  <si>
    <t>1077.972</t>
  </si>
  <si>
    <t>1077.851</t>
  </si>
  <si>
    <t>1077.782</t>
  </si>
  <si>
    <t>1077.742</t>
  </si>
  <si>
    <t>1077.623</t>
  </si>
  <si>
    <t>1077.571</t>
  </si>
  <si>
    <t>1077.451</t>
  </si>
  <si>
    <t>1077.382</t>
  </si>
  <si>
    <t>1076.902</t>
  </si>
  <si>
    <t>Wl/Wn mismatch (Δσ=2.9602 cm⁻¹) NOT corrected — NIST validation also failed, likely misaligned classification; Ritz mismatch: |92859.1400 - 92856.00| = 3.1400 cm⁻¹ (&gt; 1.5)</t>
  </si>
  <si>
    <t>Wl/Wn mismatch (Δσ=2.9602 cm⁻¹) NOT corrected — NIST validation also failed, likely misaligned classification; Ritz mismatch: |92859.1800 - 92856.00| = 3.1800 cm⁻¹ (&gt; 1.5)</t>
  </si>
  <si>
    <t>1076.831</t>
  </si>
  <si>
    <t>1076.790</t>
  </si>
  <si>
    <t>1076.708</t>
  </si>
  <si>
    <t>1076.325</t>
  </si>
  <si>
    <t>1076.137</t>
  </si>
  <si>
    <t>1075.961</t>
  </si>
  <si>
    <t>1075.707</t>
  </si>
  <si>
    <t>1075.586</t>
  </si>
  <si>
    <t>1075.565</t>
  </si>
  <si>
    <t>1075.532</t>
  </si>
  <si>
    <t>1075.448</t>
  </si>
  <si>
    <t>1075.147</t>
  </si>
  <si>
    <t>1074.855</t>
  </si>
  <si>
    <t>1074.726</t>
  </si>
  <si>
    <t>1074.669</t>
  </si>
  <si>
    <t>1074.590</t>
  </si>
  <si>
    <t>1074.515</t>
  </si>
  <si>
    <t>1074.474</t>
  </si>
  <si>
    <t>1074.353</t>
  </si>
  <si>
    <t>1074.171</t>
  </si>
  <si>
    <t>1074.041</t>
  </si>
  <si>
    <t>1073.901</t>
  </si>
  <si>
    <t>1073.801</t>
  </si>
  <si>
    <t>1073.661</t>
  </si>
  <si>
    <t>1073.340</t>
  </si>
  <si>
    <t>1073.308</t>
  </si>
  <si>
    <t>1073.126</t>
  </si>
  <si>
    <t>1072.600</t>
  </si>
  <si>
    <t>1072.529</t>
  </si>
  <si>
    <t>1072.466</t>
  </si>
  <si>
    <t>1072.425</t>
  </si>
  <si>
    <t>1072.342</t>
  </si>
  <si>
    <t>1072.237</t>
  </si>
  <si>
    <t>1072.108</t>
  </si>
  <si>
    <t>1072.076</t>
  </si>
  <si>
    <t>1072.009</t>
  </si>
  <si>
    <t>1071.968</t>
  </si>
  <si>
    <t>1071.865</t>
  </si>
  <si>
    <t>1071.487</t>
  </si>
  <si>
    <t>1071.422</t>
  </si>
  <si>
    <t>1071.334</t>
  </si>
  <si>
    <t>1071.213</t>
  </si>
  <si>
    <t>1070.750</t>
  </si>
  <si>
    <t>1070.617</t>
  </si>
  <si>
    <t>1070.554</t>
  </si>
  <si>
    <t>1070.461</t>
  </si>
  <si>
    <t>1070.336</t>
  </si>
  <si>
    <t>1070.246</t>
  </si>
  <si>
    <t>1069.881</t>
  </si>
  <si>
    <t>1069.768</t>
  </si>
  <si>
    <t>1069.710</t>
  </si>
  <si>
    <t>1069.622</t>
  </si>
  <si>
    <t>1069.520</t>
  </si>
  <si>
    <t>1069.385</t>
  </si>
  <si>
    <t>1069.265</t>
  </si>
  <si>
    <t>1069.108</t>
  </si>
  <si>
    <t>1068.852</t>
  </si>
  <si>
    <t>1068.820</t>
  </si>
  <si>
    <t>1068.761</t>
  </si>
  <si>
    <t>1068.641</t>
  </si>
  <si>
    <t>1068.397</t>
  </si>
  <si>
    <t>1068.270</t>
  </si>
  <si>
    <t>1068.014</t>
  </si>
  <si>
    <t>1067.950</t>
  </si>
  <si>
    <t>1067.910</t>
  </si>
  <si>
    <t>1067.848</t>
  </si>
  <si>
    <t>1067.779</t>
  </si>
  <si>
    <t>1067.503</t>
  </si>
  <si>
    <t>1067.416</t>
  </si>
  <si>
    <t>1067.167</t>
  </si>
  <si>
    <t>1067.117</t>
  </si>
  <si>
    <t>1067.068</t>
  </si>
  <si>
    <t>1067.000</t>
  </si>
  <si>
    <t>1066.896</t>
  </si>
  <si>
    <t>1066.570</t>
  </si>
  <si>
    <t>1066.520</t>
  </si>
  <si>
    <t>1066.465</t>
  </si>
  <si>
    <t>1066.345</t>
  </si>
  <si>
    <t>1066.223</t>
  </si>
  <si>
    <t>1066.177</t>
  </si>
  <si>
    <t>1066.089</t>
  </si>
  <si>
    <t>1066.034</t>
  </si>
  <si>
    <t>1065.791</t>
  </si>
  <si>
    <t>1065.625</t>
  </si>
  <si>
    <t>1065.586</t>
  </si>
  <si>
    <t>1065.524</t>
  </si>
  <si>
    <t>1065.464</t>
  </si>
  <si>
    <t>1065.331</t>
  </si>
  <si>
    <t>1065.224</t>
  </si>
  <si>
    <t>1065.128</t>
  </si>
  <si>
    <t>1064.971</t>
  </si>
  <si>
    <t>1064.874</t>
  </si>
  <si>
    <t>1064.795</t>
  </si>
  <si>
    <t>1064.640</t>
  </si>
  <si>
    <t>1064.585</t>
  </si>
  <si>
    <t>1064.499</t>
  </si>
  <si>
    <t>1064.390</t>
  </si>
  <si>
    <t>1064.289</t>
  </si>
  <si>
    <t>1064.127</t>
  </si>
  <si>
    <t>1064.102</t>
  </si>
  <si>
    <t>1063.926</t>
  </si>
  <si>
    <t>1063.858</t>
  </si>
  <si>
    <t>1063.746</t>
  </si>
  <si>
    <t>1063.653</t>
  </si>
  <si>
    <t>1063.362</t>
  </si>
  <si>
    <t>1063.255</t>
  </si>
  <si>
    <t>1063.163</t>
  </si>
  <si>
    <t>1063.104</t>
  </si>
  <si>
    <t>1062.911</t>
  </si>
  <si>
    <t>1062.819</t>
  </si>
  <si>
    <t>1062.673</t>
  </si>
  <si>
    <t>1062.392</t>
  </si>
  <si>
    <t>1062.356</t>
  </si>
  <si>
    <t>1062.095</t>
  </si>
  <si>
    <t>1061.975</t>
  </si>
  <si>
    <t>1061.909</t>
  </si>
  <si>
    <t>1061.887</t>
  </si>
  <si>
    <t>1061.830</t>
  </si>
  <si>
    <t>1061.695</t>
  </si>
  <si>
    <t>1061.599</t>
  </si>
  <si>
    <t>1061.519</t>
  </si>
  <si>
    <t>1061.328</t>
  </si>
  <si>
    <t>1061.162</t>
  </si>
  <si>
    <t>1061.120</t>
  </si>
  <si>
    <t>1061.072</t>
  </si>
  <si>
    <t>1061.051</t>
  </si>
  <si>
    <t>1060.993</t>
  </si>
  <si>
    <t>1060.857</t>
  </si>
  <si>
    <t>1060.734</t>
  </si>
  <si>
    <t>1060.546</t>
  </si>
  <si>
    <t>1060.486</t>
  </si>
  <si>
    <t>1060.250</t>
  </si>
  <si>
    <t>1060.160</t>
  </si>
  <si>
    <t>1060.077</t>
  </si>
  <si>
    <t>1059.926</t>
  </si>
  <si>
    <t>1059.822</t>
  </si>
  <si>
    <t>1059.714</t>
  </si>
  <si>
    <t>1059.631</t>
  </si>
  <si>
    <t>1059.587</t>
  </si>
  <si>
    <t>1059.410</t>
  </si>
  <si>
    <t>1059.281</t>
  </si>
  <si>
    <t>1059.250</t>
  </si>
  <si>
    <t>1059.157</t>
  </si>
  <si>
    <t>1059.022</t>
  </si>
  <si>
    <t>1058.948</t>
  </si>
  <si>
    <t>1058.769</t>
  </si>
  <si>
    <t>1058.510</t>
  </si>
  <si>
    <t>1058.393</t>
  </si>
  <si>
    <t>1058.348</t>
  </si>
  <si>
    <t>1058.150</t>
  </si>
  <si>
    <t>1058.018</t>
  </si>
  <si>
    <t>1057.903</t>
  </si>
  <si>
    <t>1057.885</t>
  </si>
  <si>
    <t>1057.783</t>
  </si>
  <si>
    <t>1057.721</t>
  </si>
  <si>
    <t>1057.490</t>
  </si>
  <si>
    <t>1057.456</t>
  </si>
  <si>
    <t>1057.310</t>
  </si>
  <si>
    <t>1057.228</t>
  </si>
  <si>
    <t>1057.080</t>
  </si>
  <si>
    <t>1056.815</t>
  </si>
  <si>
    <t>1056.619</t>
  </si>
  <si>
    <t>1056.518</t>
  </si>
  <si>
    <t>1056.314</t>
  </si>
  <si>
    <t>1056.211</t>
  </si>
  <si>
    <t>1056.030</t>
  </si>
  <si>
    <t>1055.857</t>
  </si>
  <si>
    <t>1055.668</t>
  </si>
  <si>
    <t>1055.297</t>
  </si>
  <si>
    <t>1055.143</t>
  </si>
  <si>
    <t>1055.072</t>
  </si>
  <si>
    <t>1054.613</t>
  </si>
  <si>
    <t>1054.558</t>
  </si>
  <si>
    <t>1054.525</t>
  </si>
  <si>
    <t>1054.441</t>
  </si>
  <si>
    <t>1054.388</t>
  </si>
  <si>
    <t>1054.263</t>
  </si>
  <si>
    <t>1053.876</t>
  </si>
  <si>
    <t>1053.584</t>
  </si>
  <si>
    <t>1053.542</t>
  </si>
  <si>
    <t>1053.412</t>
  </si>
  <si>
    <t>1053.344</t>
  </si>
  <si>
    <t>1053.260</t>
  </si>
  <si>
    <t>1053.177</t>
  </si>
  <si>
    <t>1053.105</t>
  </si>
  <si>
    <t>1053.021</t>
  </si>
  <si>
    <t>1052.860</t>
  </si>
  <si>
    <t>1052.815</t>
  </si>
  <si>
    <t>1052.633</t>
  </si>
  <si>
    <t>1052.571</t>
  </si>
  <si>
    <t>1052.456</t>
  </si>
  <si>
    <t>1052.262</t>
  </si>
  <si>
    <t>1052.202</t>
  </si>
  <si>
    <t>1052.133</t>
  </si>
  <si>
    <t>1051.929</t>
  </si>
  <si>
    <t>1051.851</t>
  </si>
  <si>
    <t>1051.792</t>
  </si>
  <si>
    <t>1051.732</t>
  </si>
  <si>
    <t>1051.568</t>
  </si>
  <si>
    <t>1051.423</t>
  </si>
  <si>
    <t>1051.347</t>
  </si>
  <si>
    <t>1051.313</t>
  </si>
  <si>
    <t>1051.093</t>
  </si>
  <si>
    <t>1050.961</t>
  </si>
  <si>
    <t>1050.881</t>
  </si>
  <si>
    <t>1050.770</t>
  </si>
  <si>
    <t>1050.652</t>
  </si>
  <si>
    <t>1050.595</t>
  </si>
  <si>
    <t>1050.433</t>
  </si>
  <si>
    <t>1050.323</t>
  </si>
  <si>
    <t>1050.107</t>
  </si>
  <si>
    <t>1050.056</t>
  </si>
  <si>
    <t>1049.914</t>
  </si>
  <si>
    <t>1049.546</t>
  </si>
  <si>
    <t>1049.456</t>
  </si>
  <si>
    <t>1049.228</t>
  </si>
  <si>
    <t>1049.086</t>
  </si>
  <si>
    <t>1048.951</t>
  </si>
  <si>
    <t>1048.923</t>
  </si>
  <si>
    <t>1048.703</t>
  </si>
  <si>
    <t>1048.672</t>
  </si>
  <si>
    <t>1048.643</t>
  </si>
  <si>
    <t>1048.413</t>
  </si>
  <si>
    <t>1048.318</t>
  </si>
  <si>
    <t>1048.255</t>
  </si>
  <si>
    <t>1048.122</t>
  </si>
  <si>
    <t>1047.966</t>
  </si>
  <si>
    <t>1047.924</t>
  </si>
  <si>
    <t>1047.811</t>
  </si>
  <si>
    <t>Wavelength typo: 1045.447 → 1045.467; Unclassified line; Corrections: λ_orig=1045.447</t>
  </si>
  <si>
    <t>1035.675</t>
  </si>
  <si>
    <t>1035.554</t>
  </si>
  <si>
    <t>1035.386</t>
  </si>
  <si>
    <t>1035.312</t>
  </si>
  <si>
    <t>1035.260</t>
  </si>
  <si>
    <t>Wavelength typo: 1035.111 → 1035.121; Corrections: λ_orig=1035.111</t>
  </si>
  <si>
    <t>1035.063</t>
  </si>
  <si>
    <t>1034.937</t>
  </si>
  <si>
    <t>1034.826</t>
  </si>
  <si>
    <t>1034.804</t>
  </si>
  <si>
    <t>1034.338</t>
  </si>
  <si>
    <t>1034.114</t>
  </si>
  <si>
    <t>1034.045</t>
  </si>
  <si>
    <t>1034.012</t>
  </si>
  <si>
    <t>1033.827</t>
  </si>
  <si>
    <t>1033.787</t>
  </si>
  <si>
    <t>1033.738</t>
  </si>
  <si>
    <t>1033.680</t>
  </si>
  <si>
    <t>1033.652</t>
  </si>
  <si>
    <t>1033.582</t>
  </si>
  <si>
    <t>1033.424</t>
  </si>
  <si>
    <t>1033.329</t>
  </si>
  <si>
    <t>1033.238</t>
  </si>
  <si>
    <t>1033.207</t>
  </si>
  <si>
    <t>1033.070</t>
  </si>
  <si>
    <t>1032.977</t>
  </si>
  <si>
    <t>1032.798</t>
  </si>
  <si>
    <t>1032.496</t>
  </si>
  <si>
    <t>1032.450</t>
  </si>
  <si>
    <t>1032.299</t>
  </si>
  <si>
    <t>1032.221</t>
  </si>
  <si>
    <t>1032.147</t>
  </si>
  <si>
    <t>1032.083</t>
  </si>
  <si>
    <t>1031.870</t>
  </si>
  <si>
    <t>1031.635</t>
  </si>
  <si>
    <t>1031.536</t>
  </si>
  <si>
    <t>1031.435</t>
  </si>
  <si>
    <t>1031.360</t>
  </si>
  <si>
    <t>1031.297</t>
  </si>
  <si>
    <t>1031.171</t>
  </si>
  <si>
    <t>1030.944</t>
  </si>
  <si>
    <t>1030.851</t>
  </si>
  <si>
    <t>1030.687</t>
  </si>
  <si>
    <t>1030.600</t>
  </si>
  <si>
    <t>1030.500</t>
  </si>
  <si>
    <t>1030.329</t>
  </si>
  <si>
    <t>1030.193</t>
  </si>
  <si>
    <t>1030.125</t>
  </si>
  <si>
    <t>1030.047</t>
  </si>
  <si>
    <t>1029.785</t>
  </si>
  <si>
    <t>1029.711</t>
  </si>
  <si>
    <t>1029.631</t>
  </si>
  <si>
    <t>1029.393</t>
  </si>
  <si>
    <t>1029.284</t>
  </si>
  <si>
    <t>1029.212</t>
  </si>
  <si>
    <t>1029.158</t>
  </si>
  <si>
    <t>1029.032</t>
  </si>
  <si>
    <t>1028.901</t>
  </si>
  <si>
    <t>1028.711</t>
  </si>
  <si>
    <t>1028.277</t>
  </si>
  <si>
    <t>1028.164</t>
  </si>
  <si>
    <t>1028.029</t>
  </si>
  <si>
    <t>1027.569</t>
  </si>
  <si>
    <t>1027.488</t>
  </si>
  <si>
    <t>1027.226</t>
  </si>
  <si>
    <t>1027.146</t>
  </si>
  <si>
    <t>1026.922</t>
  </si>
  <si>
    <t>1026.706</t>
  </si>
  <si>
    <t>1026.477</t>
  </si>
  <si>
    <t>1026.415</t>
  </si>
  <si>
    <t>1026.333</t>
  </si>
  <si>
    <t>1026.251</t>
  </si>
  <si>
    <t>1026.183</t>
  </si>
  <si>
    <t>1026.030</t>
  </si>
  <si>
    <t>1025.999</t>
  </si>
  <si>
    <t>1025.945</t>
  </si>
  <si>
    <t>1025.694</t>
  </si>
  <si>
    <t>1025.243</t>
  </si>
  <si>
    <t>1025.144</t>
  </si>
  <si>
    <t>1024.944</t>
  </si>
  <si>
    <t>1024.711</t>
  </si>
  <si>
    <t>1024.358</t>
  </si>
  <si>
    <t>1024.308</t>
  </si>
  <si>
    <t>1024.210</t>
  </si>
  <si>
    <t>1024.123</t>
  </si>
  <si>
    <t>1024.036</t>
  </si>
  <si>
    <t>1023.976</t>
  </si>
  <si>
    <t>1023.670</t>
  </si>
  <si>
    <t>1023.573</t>
  </si>
  <si>
    <t>1023.268</t>
  </si>
  <si>
    <t>1023.223</t>
  </si>
  <si>
    <t>1022.935</t>
  </si>
  <si>
    <t>1022.900</t>
  </si>
  <si>
    <t>1022.756</t>
  </si>
  <si>
    <t>1022.560</t>
  </si>
  <si>
    <t>1022.395</t>
  </si>
  <si>
    <t>1022.301</t>
  </si>
  <si>
    <t>1022.146</t>
  </si>
  <si>
    <t>1022.077</t>
  </si>
  <si>
    <t>1021.865</t>
  </si>
  <si>
    <t>Wl/Wn mismatch (Δσ=2.9582 cm⁻¹) NOT corrected — NIST validation also failed, likely misaligned classification; Ritz mismatch: |97869.8400 - 97867.00| = 2.8400 cm⁻¹ (&gt; 1.5)</t>
  </si>
  <si>
    <t>841.990</t>
  </si>
  <si>
    <t>841.779</t>
  </si>
  <si>
    <t>841.628</t>
  </si>
  <si>
    <t>841.426</t>
  </si>
  <si>
    <t>841.015</t>
  </si>
  <si>
    <t>840.890</t>
  </si>
  <si>
    <t>840.871</t>
  </si>
  <si>
    <t>840.459</t>
  </si>
  <si>
    <t>840.282</t>
  </si>
  <si>
    <t>840.057</t>
  </si>
  <si>
    <t>839.995</t>
  </si>
  <si>
    <t>839.619</t>
  </si>
  <si>
    <t>839.529</t>
  </si>
  <si>
    <t>839.474</t>
  </si>
  <si>
    <t>839.358</t>
  </si>
  <si>
    <t>838.933</t>
  </si>
  <si>
    <t>838.809</t>
  </si>
  <si>
    <t>837.712</t>
  </si>
  <si>
    <t>837.223</t>
  </si>
  <si>
    <t>836.744</t>
  </si>
  <si>
    <t>836.295</t>
  </si>
  <si>
    <t>835.843</t>
  </si>
  <si>
    <t>834.617</t>
  </si>
  <si>
    <t>833.478</t>
  </si>
  <si>
    <t>833.190</t>
  </si>
  <si>
    <t>832.631</t>
  </si>
  <si>
    <t>832.164</t>
  </si>
  <si>
    <t>832.013</t>
  </si>
  <si>
    <t>831.919</t>
  </si>
  <si>
    <t>831.846</t>
  </si>
  <si>
    <t>831.136</t>
  </si>
  <si>
    <t>830.927</t>
  </si>
  <si>
    <t>830.386</t>
  </si>
  <si>
    <t>830.061</t>
  </si>
  <si>
    <t>829.325</t>
  </si>
  <si>
    <t>828.364</t>
  </si>
  <si>
    <t>828.169</t>
  </si>
  <si>
    <t>828.134</t>
  </si>
  <si>
    <t>827.345</t>
  </si>
  <si>
    <t>825.989</t>
  </si>
  <si>
    <t>825.404</t>
  </si>
  <si>
    <t>824.880</t>
  </si>
  <si>
    <t>824.542</t>
  </si>
  <si>
    <t>823.117</t>
  </si>
  <si>
    <t>822.725</t>
  </si>
  <si>
    <t>822.467</t>
  </si>
  <si>
    <t>821.942</t>
  </si>
  <si>
    <t>wl_orig</t>
  </si>
  <si>
    <t>rwn</t>
  </si>
  <si>
    <t>wl
from wn</t>
  </si>
  <si>
    <t>rwl</t>
  </si>
  <si>
    <t>Action</t>
  </si>
  <si>
    <t>Dup line from OCR deleted</t>
  </si>
  <si>
    <t>67870.76</t>
  </si>
  <si>
    <t>Upper: Level 68787 parity=o J=9/2 not found in NIST ASD (undetected OCR error)</t>
  </si>
  <si>
    <t>Lower: Corrected: J 7/2→5/2 (NIST); Corrections: lower_J_orig=7/2 (Sugar error)</t>
  </si>
  <si>
    <t>Upper: Corrected: J 5/2→9/2 (NIST); Corrections: upper_J_orig=5/2 (Sugar error)</t>
  </si>
  <si>
    <t>Dup line deleted (OCR error)</t>
  </si>
  <si>
    <t>Script action adopted (Sugar error)</t>
  </si>
  <si>
    <t>Orig. wl restored,wn corrected (Sugar error)</t>
  </si>
  <si>
    <t>Unclassified line; [iter 1] Classification moved from misaligned row (Ritz σ=91812.82, Δ=0.4800) (OCR error)</t>
  </si>
  <si>
    <t>wl, intens, wn moved from next row. OCR/script error.</t>
  </si>
  <si>
    <t>** deleted from char (script error)</t>
  </si>
  <si>
    <t>Next line deleted (OCR error)</t>
  </si>
  <si>
    <t>wn corrected: 92856.0 -&gt; 92859.0 (Sugar error)</t>
  </si>
  <si>
    <t>Orig. wl restored,wn corrected (Sugar/journal error)</t>
  </si>
  <si>
    <t>Dup line deleted after this (OCR error)</t>
  </si>
  <si>
    <t>Script correction adopted (Sugar error)</t>
  </si>
  <si>
    <t>Lower: Parity corrected: e→o (likely ° misread); Upper: Parity corrected: o→e (likely ° misread); Corrections: lower_par_orig=e, upper_par_orig=o (OCR error)</t>
  </si>
  <si>
    <t>Lower: Parity corrected: e→o (likely ° misread); Corrections: lower_par_orig=e (OCR error)</t>
  </si>
  <si>
    <t>Lower: Corrected: J 11/2→13/2 (NIST); Corrections: lower_J_orig=11/2 (OCR error)</t>
  </si>
  <si>
    <t>Dup. line deleted (Sugar error)</t>
  </si>
  <si>
    <t>Unclassified line; [iter 1] Classification moved from misaligned row (Ritz σ=47976.80, Δ=0.1000) (OCR error)</t>
  </si>
  <si>
    <t>Unclassified line; [iter 1] Classification moved from misaligned row (Ritz σ=82762.65, Δ=0.1500) (OCR error)</t>
  </si>
  <si>
    <t>Unclassified line; [iter 1] Classification moved from misaligned row (Ritz σ=99435.44, Δ=0.1600) (OCR error)</t>
  </si>
  <si>
    <t>Unclassified line; [iter 1] Classification moved from misaligned row (Ritz σ=47624.54, Δ=0.0600) (Sugar error)</t>
  </si>
  <si>
    <t>Upper: Corrected: J 9/2→7/2 (NIST); Corrections: upper_J_orig=9/2 (OCR error)</t>
  </si>
  <si>
    <t>Upper class restored (OCR/script error)</t>
  </si>
  <si>
    <t>Upper: Corrected: J 0→11/2 (NIST) (OCR error)</t>
  </si>
  <si>
    <t>Script cor adopted (Sugar error)</t>
  </si>
  <si>
    <t>Orig. wl restored,wn corrected (script error)</t>
  </si>
  <si>
    <t>wn corrected: 53163.5 -&gt; 53165.5 (Sugar error)</t>
  </si>
  <si>
    <t>wn corrected: 97867.0 -&gt; 97870.0 (Sugar error)</t>
  </si>
  <si>
    <t>Sugar error</t>
  </si>
  <si>
    <t>OCR error (manual fix)</t>
  </si>
  <si>
    <t>Script error (manual fix)</t>
  </si>
  <si>
    <t>OCR error (auto-fixed)</t>
  </si>
  <si>
    <t>wl
adopted</t>
  </si>
  <si>
    <t>wn
from wl</t>
  </si>
  <si>
    <t>max allowed
wn dif</t>
  </si>
  <si>
    <t>chk
wn</t>
  </si>
  <si>
    <t>precision
wl</t>
  </si>
  <si>
    <t>precision
wn</t>
  </si>
  <si>
    <t>wn_mean</t>
  </si>
  <si>
    <t>wn from
wl_orig</t>
  </si>
  <si>
    <t>wl_mean</t>
  </si>
  <si>
    <t>wl corrected: 831.265 -&gt; 831.266 (OCR error, not caught by script)</t>
  </si>
  <si>
    <t>id1
W99</t>
  </si>
  <si>
    <t>id2
W99</t>
  </si>
  <si>
    <t>E1,cm-1
W99</t>
  </si>
  <si>
    <t>E2_cm-1
W99</t>
  </si>
  <si>
    <t>rwn,cm-1
W99</t>
  </si>
  <si>
    <t>dwn
O-C</t>
  </si>
  <si>
    <t>Class deleted (lower level rejected by Wyart)</t>
  </si>
  <si>
    <t>Class deleted: upper level rejected by Wyart</t>
  </si>
  <si>
    <t>Yellow levels not in DREAM</t>
  </si>
  <si>
    <t>gA
DREAM</t>
  </si>
  <si>
    <t>CF
DREAM</t>
  </si>
  <si>
    <t>Bolt</t>
  </si>
  <si>
    <t>slope</t>
  </si>
  <si>
    <t>intercept</t>
  </si>
  <si>
    <t>Ic</t>
  </si>
  <si>
    <t>ln(Ic/I)</t>
  </si>
  <si>
    <t>owl
vac</t>
  </si>
  <si>
    <t>Icor</t>
  </si>
  <si>
    <t>ln(Ic/
Icor)</t>
  </si>
  <si>
    <t>eV</t>
  </si>
  <si>
    <t>u_wn
cm-1</t>
  </si>
  <si>
    <t>Wl_vac
Å</t>
  </si>
  <si>
    <t>unc_wl
Å</t>
  </si>
  <si>
    <t>Line
Char</t>
  </si>
  <si>
    <t>own
cm⁻¹</t>
  </si>
  <si>
    <t>E_Lower
Int</t>
  </si>
  <si>
    <t>Lower
Parity</t>
  </si>
  <si>
    <t>Lower
J</t>
  </si>
  <si>
    <t>E_Upper
Int</t>
  </si>
  <si>
    <t>Upper
Parity</t>
  </si>
  <si>
    <t>Upper
J</t>
  </si>
  <si>
    <t>E_Lower
NIST (cm⁻¹)</t>
  </si>
  <si>
    <t>E_Upper
NIST (cm⁻¹)</t>
  </si>
  <si>
    <t>Ri</t>
  </si>
  <si>
    <t>dwl
O-C</t>
  </si>
  <si>
    <t>Increased Sugar wl unc 0.004 -&gt; 0.048 A</t>
  </si>
  <si>
    <t>Increased Sugar wl unc 0.004 -&gt; 0.024 A</t>
  </si>
  <si>
    <t>Increased Sugar wl unc 0.004 -&gt; 0.016 A</t>
  </si>
  <si>
    <t>wn
num</t>
  </si>
  <si>
    <t>059003.000402</t>
  </si>
  <si>
    <t>059003.000388</t>
  </si>
  <si>
    <t>059003.000352</t>
  </si>
  <si>
    <t>059003.000041</t>
  </si>
  <si>
    <t>059003.000410</t>
  </si>
  <si>
    <t>059003.000074</t>
  </si>
  <si>
    <t>059003.000064</t>
  </si>
  <si>
    <t>059003.000050</t>
  </si>
  <si>
    <t>059003.000367</t>
  </si>
  <si>
    <t>059003.000091</t>
  </si>
  <si>
    <t>059003.000072</t>
  </si>
  <si>
    <t>059003.000399</t>
  </si>
  <si>
    <t>059003.000045</t>
  </si>
  <si>
    <t>059003.000073</t>
  </si>
  <si>
    <t>059003.000360</t>
  </si>
  <si>
    <t>059003.000049</t>
  </si>
  <si>
    <t>059003.000413</t>
  </si>
  <si>
    <t>059003.000401</t>
  </si>
  <si>
    <t>059003.000047</t>
  </si>
  <si>
    <t>059003.000365</t>
  </si>
  <si>
    <t>059003.000093</t>
  </si>
  <si>
    <t>059003.000379</t>
  </si>
  <si>
    <t>059003.000372</t>
  </si>
  <si>
    <t>059003.000057</t>
  </si>
  <si>
    <t>059003.000404</t>
  </si>
  <si>
    <t>059003.000378</t>
  </si>
  <si>
    <t>059003.000046</t>
  </si>
  <si>
    <t>059003.000364</t>
  </si>
  <si>
    <t>059003.000062</t>
  </si>
  <si>
    <t>059003.000060</t>
  </si>
  <si>
    <t>059003.000385</t>
  </si>
  <si>
    <t>059003.000088</t>
  </si>
  <si>
    <t>059003.000042</t>
  </si>
  <si>
    <t>059003.000359</t>
  </si>
  <si>
    <t>059003.000405</t>
  </si>
  <si>
    <t>059003.000383</t>
  </si>
  <si>
    <t>059003.000416</t>
  </si>
  <si>
    <t>059003.000411</t>
  </si>
  <si>
    <t>059003.000131</t>
  </si>
  <si>
    <t>059003.000415</t>
  </si>
  <si>
    <t>059003.000070</t>
  </si>
  <si>
    <t>059003.000063</t>
  </si>
  <si>
    <t>059003.000392</t>
  </si>
  <si>
    <t>059003.000400</t>
  </si>
  <si>
    <t>059003.000418</t>
  </si>
  <si>
    <t>059003.000393</t>
  </si>
  <si>
    <t>059003.000059</t>
  </si>
  <si>
    <t>059003.000390</t>
  </si>
  <si>
    <t>059003.000407</t>
  </si>
  <si>
    <t>059003.000079</t>
  </si>
  <si>
    <t>059003.000375</t>
  </si>
  <si>
    <t>059003.000408</t>
  </si>
  <si>
    <t>059003.000361</t>
  </si>
  <si>
    <t>059003.000394</t>
  </si>
  <si>
    <t>059003.000382</t>
  </si>
  <si>
    <t>059003.000054</t>
  </si>
  <si>
    <t>059003.000397</t>
  </si>
  <si>
    <t>059003.000031</t>
  </si>
  <si>
    <t>059003.000318</t>
  </si>
  <si>
    <t>059003.000082</t>
  </si>
  <si>
    <t>059003.000328</t>
  </si>
  <si>
    <t>059003.000396</t>
  </si>
  <si>
    <t>059003.000080</t>
  </si>
  <si>
    <t>059003.000032</t>
  </si>
  <si>
    <t>059003.000389</t>
  </si>
  <si>
    <t>059003.000403</t>
  </si>
  <si>
    <t>059003.000053</t>
  </si>
  <si>
    <t>059003.000406</t>
  </si>
  <si>
    <t>059003.000033</t>
  </si>
  <si>
    <t>059003.000377</t>
  </si>
  <si>
    <t>059003.000391</t>
  </si>
  <si>
    <t>059003.000332</t>
  </si>
  <si>
    <t>059003.000381</t>
  </si>
  <si>
    <t>059003.000417</t>
  </si>
  <si>
    <t>059003.000119</t>
  </si>
  <si>
    <t>059003.000001</t>
  </si>
  <si>
    <t>059003.000327</t>
  </si>
  <si>
    <t>059003.000317</t>
  </si>
  <si>
    <t>059003.000115</t>
  </si>
  <si>
    <t>059003.000069</t>
  </si>
  <si>
    <t>059003.000412</t>
  </si>
  <si>
    <t>059003.000106</t>
  </si>
  <si>
    <t>059003.000113</t>
  </si>
  <si>
    <t>059003.000425</t>
  </si>
  <si>
    <t>059003.000300</t>
  </si>
  <si>
    <t>059003.000151</t>
  </si>
  <si>
    <t>059003.000226</t>
  </si>
  <si>
    <t>059003.000245</t>
  </si>
  <si>
    <t>059003.000299</t>
  </si>
  <si>
    <t>059003.000108</t>
  </si>
  <si>
    <t>059003.000265</t>
  </si>
  <si>
    <t>059003.000224</t>
  </si>
  <si>
    <t>059003.000263</t>
  </si>
  <si>
    <t>059003.000258</t>
  </si>
  <si>
    <t>059003.000097</t>
  </si>
  <si>
    <t>059003.000217</t>
  </si>
  <si>
    <t>059003.000235</t>
  </si>
  <si>
    <t>059003.000212</t>
  </si>
  <si>
    <t>059003.000067</t>
  </si>
  <si>
    <t>059003.000264</t>
  </si>
  <si>
    <t>059003.000081</t>
  </si>
  <si>
    <t>059003.000243</t>
  </si>
  <si>
    <t>059003.000236</t>
  </si>
  <si>
    <t>059003.000225</t>
  </si>
  <si>
    <t>059003.000095</t>
  </si>
  <si>
    <t>059003.000089</t>
  </si>
  <si>
    <t>059003.000260</t>
  </si>
  <si>
    <t>059003.000274</t>
  </si>
  <si>
    <t>059003.000256</t>
  </si>
  <si>
    <t>059003.000275</t>
  </si>
  <si>
    <t>059003.000112</t>
  </si>
  <si>
    <t>059003.000271</t>
  </si>
  <si>
    <t>059003.000209</t>
  </si>
  <si>
    <t>059003.000261</t>
  </si>
  <si>
    <t>059003.000075</t>
  </si>
  <si>
    <t>059003.000199</t>
  </si>
  <si>
    <t>059003.000248</t>
  </si>
  <si>
    <t>059003.000229</t>
  </si>
  <si>
    <t>059003.000239</t>
  </si>
  <si>
    <t>059003.000211</t>
  </si>
  <si>
    <t>059003.000111</t>
  </si>
  <si>
    <t>059003.000099</t>
  </si>
  <si>
    <t>059003.000130</t>
  </si>
  <si>
    <t>059003.000278</t>
  </si>
  <si>
    <t>059003.000076</t>
  </si>
  <si>
    <t>059003.000123</t>
  </si>
  <si>
    <t>059003.000270</t>
  </si>
  <si>
    <t>059003.000223</t>
  </si>
  <si>
    <t>059003.000221</t>
  </si>
  <si>
    <t>059003.000252</t>
  </si>
  <si>
    <t>059003.000204</t>
  </si>
  <si>
    <t>059003.000084</t>
  </si>
  <si>
    <t>059003.000198</t>
  </si>
  <si>
    <t>059003.000203</t>
  </si>
  <si>
    <t>059003.000249</t>
  </si>
  <si>
    <t>059003.000102</t>
  </si>
  <si>
    <t>059003.000272</t>
  </si>
  <si>
    <t>059003.000234</t>
  </si>
  <si>
    <t>059003.000219</t>
  </si>
  <si>
    <t>059003.000240</t>
  </si>
  <si>
    <t>059003.000250</t>
  </si>
  <si>
    <t>059003.000205</t>
  </si>
  <si>
    <t>059003.000231</t>
  </si>
  <si>
    <t>059003.000138</t>
  </si>
  <si>
    <t>059003.000206</t>
  </si>
  <si>
    <t>059003.000216</t>
  </si>
  <si>
    <t>059003.000251</t>
  </si>
  <si>
    <t>059003.000230</t>
  </si>
  <si>
    <t>059003.000238</t>
  </si>
  <si>
    <t>059003.000288</t>
  </si>
  <si>
    <t>059003.000066</t>
  </si>
  <si>
    <t>059003.000241</t>
  </si>
  <si>
    <t>059003.000128</t>
  </si>
  <si>
    <t>059003.000253</t>
  </si>
  <si>
    <t>059003.000083</t>
  </si>
  <si>
    <t>059003.000096</t>
  </si>
  <si>
    <t>059003.000267</t>
  </si>
  <si>
    <t>059003.000276</t>
  </si>
  <si>
    <t>059003.000237</t>
  </si>
  <si>
    <t>059003.000121</t>
  </si>
  <si>
    <t>059003.000285</t>
  </si>
  <si>
    <t>059003.000135</t>
  </si>
  <si>
    <t>059003.000215</t>
  </si>
  <si>
    <t>059003.000181</t>
  </si>
  <si>
    <t>059003.000277</t>
  </si>
  <si>
    <t>059003.000262</t>
  </si>
  <si>
    <t>059003.000207</t>
  </si>
  <si>
    <t>059003.000247</t>
  </si>
  <si>
    <t>059003.000120</t>
  </si>
  <si>
    <t>059003.000368</t>
  </si>
  <si>
    <t>059003.000409</t>
  </si>
  <si>
    <t>059003.000380</t>
  </si>
  <si>
    <t>059003.000356</t>
  </si>
  <si>
    <t>059003.000101</t>
  </si>
  <si>
    <t>059003.000085</t>
  </si>
  <si>
    <t>059003.000386</t>
  </si>
  <si>
    <t>059003.000144</t>
  </si>
  <si>
    <t>059003.000354</t>
  </si>
  <si>
    <t>059003.000414</t>
  </si>
  <si>
    <t>059003.000143</t>
  </si>
  <si>
    <t>059003.000395</t>
  </si>
  <si>
    <t>059003.000105</t>
  </si>
  <si>
    <t>059003.000363</t>
  </si>
  <si>
    <t>059003.000373</t>
  </si>
  <si>
    <t>059003.000384</t>
  </si>
  <si>
    <t>059003.000398</t>
  </si>
  <si>
    <t>059003.000350</t>
  </si>
  <si>
    <t>059003.000114</t>
  </si>
  <si>
    <t>059003.000086</t>
  </si>
  <si>
    <t>059003.000087</t>
  </si>
  <si>
    <t>059003.000164</t>
  </si>
  <si>
    <t>059003.000366</t>
  </si>
  <si>
    <t>059003.000166</t>
  </si>
  <si>
    <t>059003.000424</t>
  </si>
  <si>
    <t>059003.000387</t>
  </si>
  <si>
    <t>059003.000071</t>
  </si>
  <si>
    <t>059003.000374</t>
  </si>
  <si>
    <t>059003.000351</t>
  </si>
  <si>
    <t>059003.000376</t>
  </si>
  <si>
    <t>059003.000358</t>
  </si>
  <si>
    <t>059003.000362</t>
  </si>
  <si>
    <t>059003.000355</t>
  </si>
  <si>
    <t>059003.000137</t>
  </si>
  <si>
    <t>059003.000078</t>
  </si>
  <si>
    <t>059003.000349</t>
  </si>
  <si>
    <t>059003.000308</t>
  </si>
  <si>
    <t>059003.000156</t>
  </si>
  <si>
    <t>059003.000310</t>
  </si>
  <si>
    <t>059003.000428</t>
  </si>
  <si>
    <t>059003.000154</t>
  </si>
  <si>
    <t>059003.000307</t>
  </si>
  <si>
    <t>059003.000170</t>
  </si>
  <si>
    <t>059003.000371</t>
  </si>
  <si>
    <t>059003.000303</t>
  </si>
  <si>
    <t>059003.000301</t>
  </si>
  <si>
    <t>059003.000421</t>
  </si>
  <si>
    <t>059003.000309</t>
  </si>
  <si>
    <t>059003.000291</t>
  </si>
  <si>
    <t>059003.000312</t>
  </si>
  <si>
    <t>059003.000180</t>
  </si>
  <si>
    <t>059003.000127</t>
  </si>
  <si>
    <t>059003.000306</t>
  </si>
  <si>
    <t>059003.000429</t>
  </si>
  <si>
    <t>059003.000126</t>
  </si>
  <si>
    <t>059003.000419</t>
  </si>
  <si>
    <t>059003.000179</t>
  </si>
  <si>
    <t>059003.000213</t>
  </si>
  <si>
    <t>059003.000420</t>
  </si>
  <si>
    <t>059003.000214</t>
  </si>
  <si>
    <t>059003.000289</t>
  </si>
  <si>
    <t>059003.000426</t>
  </si>
  <si>
    <t>059003.000227</t>
  </si>
  <si>
    <t>059003.000246</t>
  </si>
  <si>
    <t>059003.000200</t>
  </si>
  <si>
    <t>059003.000244</t>
  </si>
  <si>
    <t>059003.000210</t>
  </si>
  <si>
    <t>059003.000183</t>
  </si>
  <si>
    <t>059003.000313</t>
  </si>
  <si>
    <t>059003.000297</t>
  </si>
  <si>
    <t>059003.000104</t>
  </si>
  <si>
    <t>059003.000296</t>
  </si>
  <si>
    <t>059003.000218</t>
  </si>
  <si>
    <t>059003.000302</t>
  </si>
  <si>
    <t>059003.000185</t>
  </si>
  <si>
    <t>059003.000182</t>
  </si>
  <si>
    <t>059003.000197</t>
  </si>
  <si>
    <t>059003.000195</t>
  </si>
  <si>
    <t>059003.000220</t>
  </si>
  <si>
    <t>059003.000188</t>
  </si>
  <si>
    <t>059003.000196</t>
  </si>
  <si>
    <t>059003.000194</t>
  </si>
  <si>
    <t>059003.000176</t>
  </si>
  <si>
    <t>059003.000173</t>
  </si>
  <si>
    <t>059003.000171</t>
  </si>
  <si>
    <t>059003.000175</t>
  </si>
  <si>
    <t>059003.000160</t>
  </si>
  <si>
    <t>059003.000132</t>
  </si>
  <si>
    <t>059003.000158</t>
  </si>
  <si>
    <t>059003.000157</t>
  </si>
  <si>
    <t>059003.000155</t>
  </si>
  <si>
    <t>059003.000153</t>
  </si>
  <si>
    <t>059003.000129</t>
  </si>
  <si>
    <t>059003.000178</t>
  </si>
  <si>
    <t>059003.000423</t>
  </si>
  <si>
    <t>059003.000148</t>
  </si>
  <si>
    <t>059003.000146</t>
  </si>
  <si>
    <t>059003.000422</t>
  </si>
  <si>
    <t>059003.000284</t>
  </si>
  <si>
    <t>059003.000290</t>
  </si>
  <si>
    <t>059003.000282</t>
  </si>
  <si>
    <t>059003.000279</t>
  </si>
  <si>
    <t>059003.000286</t>
  </si>
  <si>
    <t>059003.000273</t>
  </si>
  <si>
    <t>059003.000145</t>
  </si>
  <si>
    <t>059003.000257</t>
  </si>
  <si>
    <t>059003.000281</t>
  </si>
  <si>
    <t>059003.000305</t>
  </si>
  <si>
    <t>059003.000292</t>
  </si>
  <si>
    <t>059003.000280</t>
  </si>
  <si>
    <t>059003.000161</t>
  </si>
  <si>
    <t>059003.000283</t>
  </si>
  <si>
    <t>059003.000165</t>
  </si>
  <si>
    <t>059003.000149</t>
  </si>
  <si>
    <t>059003.000139</t>
  </si>
  <si>
    <t>059003.000133</t>
  </si>
  <si>
    <t>059003.000294</t>
  </si>
  <si>
    <t>059003.000150</t>
  </si>
  <si>
    <t>059003.000141</t>
  </si>
  <si>
    <t>059003.000172</t>
  </si>
  <si>
    <t>059003.000162</t>
  </si>
  <si>
    <t>059003.000147</t>
  </si>
  <si>
    <t>059003.000159</t>
  </si>
  <si>
    <t>059003.000163</t>
  </si>
  <si>
    <t>059003.000168</t>
  </si>
  <si>
    <t>059003.000322</t>
  </si>
  <si>
    <t>059003.000333</t>
  </si>
  <si>
    <t>059003.000103</t>
  </si>
  <si>
    <t>059003.000167</t>
  </si>
  <si>
    <t>059003.000341</t>
  </si>
  <si>
    <t>059003.000329</t>
  </si>
  <si>
    <t>059003.000110</t>
  </si>
  <si>
    <t>059003.000348</t>
  </si>
  <si>
    <t>059003.000319</t>
  </si>
  <si>
    <t>059003.000044</t>
  </si>
  <si>
    <t>059003.000331</t>
  </si>
  <si>
    <t>059003.000342</t>
  </si>
  <si>
    <t>059003.000058</t>
  </si>
  <si>
    <t>059003.000295</t>
  </si>
  <si>
    <t>059003.000202</t>
  </si>
  <si>
    <t>059003.000208</t>
  </si>
  <si>
    <t>059003.000233</t>
  </si>
  <si>
    <t>059003.000242</t>
  </si>
  <si>
    <t>059003.000298</t>
  </si>
  <si>
    <t>059003.000222</t>
  </si>
  <si>
    <t>059003.000255</t>
  </si>
  <si>
    <t>059003.000232</t>
  </si>
  <si>
    <t>059003.000369</t>
  </si>
  <si>
    <t>059003.000370</t>
  </si>
  <si>
    <t>059003.000339</t>
  </si>
  <si>
    <t>059003.000338</t>
  </si>
  <si>
    <t>059003.000326</t>
  </si>
  <si>
    <t>059003.000269</t>
  </si>
  <si>
    <t>059003.000254</t>
  </si>
  <si>
    <t>059003.000266</t>
  </si>
  <si>
    <t>059003.000259</t>
  </si>
  <si>
    <t>059003.000311</t>
  </si>
  <si>
    <t>059003.000353</t>
  </si>
  <si>
    <t>059003.000357</t>
  </si>
  <si>
    <t>059003.000427</t>
  </si>
  <si>
    <t>059003.000090</t>
  </si>
  <si>
    <t>059003.000109</t>
  </si>
  <si>
    <t>059003.000092</t>
  </si>
  <si>
    <t>059003.000107</t>
  </si>
  <si>
    <t>059003.000052</t>
  </si>
  <si>
    <t>059003.000061</t>
  </si>
  <si>
    <t>059003.000340</t>
  </si>
  <si>
    <t>2nd class. deleted: upper level rejected by Wyart</t>
  </si>
  <si>
    <t>S
DREAM</t>
  </si>
  <si>
    <t>u%A
DREAM</t>
  </si>
  <si>
    <t>gA
P00</t>
  </si>
  <si>
    <t>S
P00</t>
  </si>
  <si>
    <t>u%A
P00</t>
  </si>
  <si>
    <t>gA
adopted</t>
  </si>
  <si>
    <t>u%A
adopted</t>
  </si>
  <si>
    <t>ln_uA</t>
  </si>
  <si>
    <t>cmp</t>
  </si>
  <si>
    <t>&gt;0</t>
  </si>
  <si>
    <t>blank</t>
  </si>
  <si>
    <t>&lt;=0</t>
  </si>
  <si>
    <t>blank,wgA</t>
  </si>
  <si>
    <t xml:space="preserve"> 201.363431149751;-.321081346710047; 1.72297270701994E-04;-3.09725096795025E-08;</t>
  </si>
  <si>
    <t>-13.3412854537571; 2.57249875166948E-02;-1.23894424878312E-05;</t>
  </si>
  <si>
    <t>Isc7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</si>
</sst>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E+00"/>
  </numFmts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164" fontId="0" fillId="2" borderId="0" xfId="0" applyNumberFormat="1" applyFill="1"/>
    <xf numFmtId="165" fontId="0" fillId="2" borderId="0" xfId="0" applyNumberFormat="1" applyFill="1"/>
    <xf numFmtId="49" fontId="0" fillId="3" borderId="0" xfId="0" applyNumberFormat="1" applyFill="1"/>
    <xf numFmtId="166" fontId="0" fillId="0" borderId="0" xfId="0" applyNumberFormat="1"/>
    <xf numFmtId="0" fontId="0" fillId="4" borderId="0" xfId="0" applyFill="1"/>
    <xf numFmtId="2" fontId="0" fillId="0" borderId="0" xfId="0" applyNumberFormat="1"/>
    <xf numFmtId="167" fontId="0" fillId="0" borderId="0" xfId="0" applyNumberFormat="1"/>
    <xf numFmtId="2" fontId="0" fillId="2" borderId="0" xfId="0" applyNumberFormat="1" applyFill="1"/>
    <xf numFmtId="11" fontId="0" fillId="0" borderId="0" xfId="0" applyNumberFormat="1" applyAlignment="1">
      <alignment wrapText="1"/>
    </xf>
    <xf numFmtId="11" fontId="0" fillId="0" borderId="0" xfId="0" applyNumberFormat="1"/>
    <xf numFmtId="11" fontId="0" fillId="2" borderId="0" xfId="0" applyNumberFormat="1" applyFill="1"/>
    <xf numFmtId="0" fontId="0" fillId="3" borderId="0" xfId="0" applyFill="1"/>
    <xf numFmtId="2" fontId="0" fillId="5" borderId="0" xfId="0" applyNumberFormat="1" applyFill="1"/>
    <xf numFmtId="164" fontId="0" fillId="0" borderId="0" xfId="0" applyNumberFormat="1" applyAlignment="1">
      <alignment wrapText="1"/>
    </xf>
    <xf numFmtId="165" fontId="0" fillId="0" borderId="0" xfId="0" applyNumberFormat="1" applyAlignment="1">
      <alignment wrapText="1"/>
    </xf>
    <xf numFmtId="0" fontId="0" fillId="6" borderId="0" xfId="0" applyFill="1" applyAlignment="1">
      <alignment wrapText="1"/>
    </xf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9.035236220472441E-2"/>
                  <c:y val="0.15381598133566637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1'!$AI$2:$AI$2947</c:f>
              <c:numCache>
                <c:formatCode>0.00</c:formatCode>
                <c:ptCount val="478"/>
                <c:pt idx="0">
                  <c:v>71501</c:v>
                </c:pt>
                <c:pt idx="1">
                  <c:v>73378.42</c:v>
                </c:pt>
                <c:pt idx="2">
                  <c:v>68801.67</c:v>
                </c:pt>
                <c:pt idx="3">
                  <c:v>71536.38</c:v>
                </c:pt>
                <c:pt idx="4">
                  <c:v>62062.63</c:v>
                </c:pt>
                <c:pt idx="5">
                  <c:v>64235.61</c:v>
                </c:pt>
                <c:pt idx="6">
                  <c:v>68978.55</c:v>
                </c:pt>
                <c:pt idx="7">
                  <c:v>62535.62</c:v>
                </c:pt>
                <c:pt idx="8">
                  <c:v>67395.320000000007</c:v>
                </c:pt>
                <c:pt idx="10">
                  <c:v>65909.440000000002</c:v>
                </c:pt>
                <c:pt idx="11">
                  <c:v>71021.100000000006</c:v>
                </c:pt>
                <c:pt idx="12">
                  <c:v>73378.42</c:v>
                </c:pt>
                <c:pt idx="13">
                  <c:v>64817.53</c:v>
                </c:pt>
                <c:pt idx="14">
                  <c:v>67398.789999999994</c:v>
                </c:pt>
                <c:pt idx="15">
                  <c:v>64857.15</c:v>
                </c:pt>
                <c:pt idx="16">
                  <c:v>68987.070000000007</c:v>
                </c:pt>
                <c:pt idx="17">
                  <c:v>69408.509999999995</c:v>
                </c:pt>
                <c:pt idx="18">
                  <c:v>66681.14</c:v>
                </c:pt>
                <c:pt idx="19">
                  <c:v>73609.100000000006</c:v>
                </c:pt>
                <c:pt idx="20">
                  <c:v>71501</c:v>
                </c:pt>
                <c:pt idx="21">
                  <c:v>75762.23</c:v>
                </c:pt>
                <c:pt idx="23">
                  <c:v>88948.6</c:v>
                </c:pt>
                <c:pt idx="25">
                  <c:v>78463.600000000006</c:v>
                </c:pt>
                <c:pt idx="26">
                  <c:v>87511.6</c:v>
                </c:pt>
                <c:pt idx="27">
                  <c:v>63768.66</c:v>
                </c:pt>
                <c:pt idx="28">
                  <c:v>68987.070000000007</c:v>
                </c:pt>
                <c:pt idx="29">
                  <c:v>96830.5</c:v>
                </c:pt>
                <c:pt idx="34">
                  <c:v>68544.19</c:v>
                </c:pt>
                <c:pt idx="35">
                  <c:v>75560.75</c:v>
                </c:pt>
                <c:pt idx="38">
                  <c:v>68987.070000000007</c:v>
                </c:pt>
                <c:pt idx="40">
                  <c:v>71536.38</c:v>
                </c:pt>
                <c:pt idx="41">
                  <c:v>74105.2</c:v>
                </c:pt>
                <c:pt idx="42">
                  <c:v>87511.6</c:v>
                </c:pt>
                <c:pt idx="47">
                  <c:v>75614.81</c:v>
                </c:pt>
                <c:pt idx="48">
                  <c:v>65935.25</c:v>
                </c:pt>
                <c:pt idx="56">
                  <c:v>71385.600000000006</c:v>
                </c:pt>
                <c:pt idx="57">
                  <c:v>75294</c:v>
                </c:pt>
                <c:pt idx="58">
                  <c:v>68331.75</c:v>
                </c:pt>
                <c:pt idx="61">
                  <c:v>69408.509999999995</c:v>
                </c:pt>
                <c:pt idx="68">
                  <c:v>75560.75</c:v>
                </c:pt>
                <c:pt idx="69">
                  <c:v>80360.820000000007</c:v>
                </c:pt>
                <c:pt idx="70">
                  <c:v>75614.81</c:v>
                </c:pt>
                <c:pt idx="80">
                  <c:v>78694.570000000007</c:v>
                </c:pt>
                <c:pt idx="81">
                  <c:v>93967.4</c:v>
                </c:pt>
                <c:pt idx="91">
                  <c:v>129106.1</c:v>
                </c:pt>
                <c:pt idx="96">
                  <c:v>96830.5</c:v>
                </c:pt>
                <c:pt idx="99">
                  <c:v>87511.6</c:v>
                </c:pt>
                <c:pt idx="104">
                  <c:v>84992.04</c:v>
                </c:pt>
                <c:pt idx="105">
                  <c:v>96830.5</c:v>
                </c:pt>
                <c:pt idx="107">
                  <c:v>92441.7</c:v>
                </c:pt>
                <c:pt idx="109">
                  <c:v>93296.5</c:v>
                </c:pt>
                <c:pt idx="117">
                  <c:v>84992.04</c:v>
                </c:pt>
                <c:pt idx="118">
                  <c:v>80988.759999999995</c:v>
                </c:pt>
                <c:pt idx="121">
                  <c:v>95147.9</c:v>
                </c:pt>
                <c:pt idx="122">
                  <c:v>90119.8</c:v>
                </c:pt>
                <c:pt idx="126">
                  <c:v>90119.8</c:v>
                </c:pt>
                <c:pt idx="127">
                  <c:v>93967.4</c:v>
                </c:pt>
                <c:pt idx="130">
                  <c:v>90119.8</c:v>
                </c:pt>
                <c:pt idx="137">
                  <c:v>80360.820000000007</c:v>
                </c:pt>
                <c:pt idx="139">
                  <c:v>135445.20000000001</c:v>
                </c:pt>
                <c:pt idx="146">
                  <c:v>90119.8</c:v>
                </c:pt>
                <c:pt idx="155">
                  <c:v>92554.8</c:v>
                </c:pt>
                <c:pt idx="161">
                  <c:v>133393.20000000001</c:v>
                </c:pt>
                <c:pt idx="167">
                  <c:v>83607.320000000007</c:v>
                </c:pt>
                <c:pt idx="178">
                  <c:v>133503.9</c:v>
                </c:pt>
                <c:pt idx="198">
                  <c:v>90119.8</c:v>
                </c:pt>
                <c:pt idx="200">
                  <c:v>90119.8</c:v>
                </c:pt>
                <c:pt idx="205">
                  <c:v>96830.5</c:v>
                </c:pt>
                <c:pt idx="206">
                  <c:v>129106.1</c:v>
                </c:pt>
                <c:pt idx="208">
                  <c:v>84410.63</c:v>
                </c:pt>
                <c:pt idx="209">
                  <c:v>131226.29999999999</c:v>
                </c:pt>
                <c:pt idx="217">
                  <c:v>92554.8</c:v>
                </c:pt>
                <c:pt idx="218">
                  <c:v>95147.9</c:v>
                </c:pt>
                <c:pt idx="230">
                  <c:v>118081.1</c:v>
                </c:pt>
                <c:pt idx="234">
                  <c:v>113825.5</c:v>
                </c:pt>
                <c:pt idx="237">
                  <c:v>113825.5</c:v>
                </c:pt>
                <c:pt idx="244">
                  <c:v>113291.67</c:v>
                </c:pt>
                <c:pt idx="252">
                  <c:v>116238.71</c:v>
                </c:pt>
                <c:pt idx="253">
                  <c:v>117323.1</c:v>
                </c:pt>
                <c:pt idx="263">
                  <c:v>115670</c:v>
                </c:pt>
                <c:pt idx="264">
                  <c:v>115672.26</c:v>
                </c:pt>
                <c:pt idx="267">
                  <c:v>116453.2</c:v>
                </c:pt>
                <c:pt idx="268">
                  <c:v>128214.2</c:v>
                </c:pt>
                <c:pt idx="272">
                  <c:v>110880.92</c:v>
                </c:pt>
                <c:pt idx="273">
                  <c:v>117686.39999999999</c:v>
                </c:pt>
                <c:pt idx="275">
                  <c:v>121119.2</c:v>
                </c:pt>
                <c:pt idx="277">
                  <c:v>110333.55</c:v>
                </c:pt>
                <c:pt idx="278">
                  <c:v>121431.2</c:v>
                </c:pt>
                <c:pt idx="293">
                  <c:v>111342.43</c:v>
                </c:pt>
                <c:pt idx="294">
                  <c:v>115403.34</c:v>
                </c:pt>
                <c:pt idx="298">
                  <c:v>118063</c:v>
                </c:pt>
                <c:pt idx="299">
                  <c:v>113158.53</c:v>
                </c:pt>
                <c:pt idx="300">
                  <c:v>116453.2</c:v>
                </c:pt>
                <c:pt idx="302">
                  <c:v>110333.55</c:v>
                </c:pt>
                <c:pt idx="303">
                  <c:v>115420.8</c:v>
                </c:pt>
                <c:pt idx="304">
                  <c:v>113825.5</c:v>
                </c:pt>
                <c:pt idx="305">
                  <c:v>116021.78</c:v>
                </c:pt>
                <c:pt idx="306">
                  <c:v>116238.71</c:v>
                </c:pt>
                <c:pt idx="307">
                  <c:v>115670</c:v>
                </c:pt>
                <c:pt idx="308">
                  <c:v>113914.16</c:v>
                </c:pt>
                <c:pt idx="311">
                  <c:v>113914.16</c:v>
                </c:pt>
                <c:pt idx="312">
                  <c:v>118468.8</c:v>
                </c:pt>
                <c:pt idx="313">
                  <c:v>111342.43</c:v>
                </c:pt>
                <c:pt idx="314">
                  <c:v>121532.5</c:v>
                </c:pt>
                <c:pt idx="315">
                  <c:v>110880.92</c:v>
                </c:pt>
                <c:pt idx="316">
                  <c:v>118318.6</c:v>
                </c:pt>
                <c:pt idx="317">
                  <c:v>113291.67</c:v>
                </c:pt>
                <c:pt idx="318">
                  <c:v>116021.78</c:v>
                </c:pt>
                <c:pt idx="319">
                  <c:v>116309.14</c:v>
                </c:pt>
                <c:pt idx="320">
                  <c:v>118879.3</c:v>
                </c:pt>
                <c:pt idx="321">
                  <c:v>112769.67</c:v>
                </c:pt>
                <c:pt idx="322">
                  <c:v>128214.2</c:v>
                </c:pt>
                <c:pt idx="323">
                  <c:v>113825.5</c:v>
                </c:pt>
                <c:pt idx="324">
                  <c:v>121382.6</c:v>
                </c:pt>
                <c:pt idx="325">
                  <c:v>113630.9</c:v>
                </c:pt>
                <c:pt idx="326">
                  <c:v>115800.17</c:v>
                </c:pt>
                <c:pt idx="328">
                  <c:v>117044.6</c:v>
                </c:pt>
                <c:pt idx="329">
                  <c:v>118081.1</c:v>
                </c:pt>
                <c:pt idx="330">
                  <c:v>117647.2</c:v>
                </c:pt>
                <c:pt idx="331">
                  <c:v>128352.8</c:v>
                </c:pt>
                <c:pt idx="332">
                  <c:v>113291.67</c:v>
                </c:pt>
                <c:pt idx="333">
                  <c:v>115403.34</c:v>
                </c:pt>
                <c:pt idx="334">
                  <c:v>111109.95</c:v>
                </c:pt>
                <c:pt idx="335">
                  <c:v>128453.2</c:v>
                </c:pt>
                <c:pt idx="336">
                  <c:v>116021.78</c:v>
                </c:pt>
                <c:pt idx="337">
                  <c:v>118271.6</c:v>
                </c:pt>
                <c:pt idx="338">
                  <c:v>115403.34</c:v>
                </c:pt>
                <c:pt idx="339">
                  <c:v>116727.1</c:v>
                </c:pt>
                <c:pt idx="340">
                  <c:v>117044.6</c:v>
                </c:pt>
                <c:pt idx="341">
                  <c:v>115800.17</c:v>
                </c:pt>
                <c:pt idx="342">
                  <c:v>118201.4</c:v>
                </c:pt>
                <c:pt idx="343">
                  <c:v>110530.96</c:v>
                </c:pt>
                <c:pt idx="344">
                  <c:v>117323.1</c:v>
                </c:pt>
                <c:pt idx="345">
                  <c:v>118081.1</c:v>
                </c:pt>
                <c:pt idx="346">
                  <c:v>115420.8</c:v>
                </c:pt>
                <c:pt idx="347">
                  <c:v>110922.18</c:v>
                </c:pt>
                <c:pt idx="348">
                  <c:v>117647.2</c:v>
                </c:pt>
                <c:pt idx="349">
                  <c:v>115499.67</c:v>
                </c:pt>
                <c:pt idx="351">
                  <c:v>113825.5</c:v>
                </c:pt>
                <c:pt idx="352">
                  <c:v>116021.78</c:v>
                </c:pt>
                <c:pt idx="353">
                  <c:v>128568.6</c:v>
                </c:pt>
                <c:pt idx="354">
                  <c:v>114797.12</c:v>
                </c:pt>
                <c:pt idx="355">
                  <c:v>116309.14</c:v>
                </c:pt>
                <c:pt idx="359">
                  <c:v>111334.87</c:v>
                </c:pt>
                <c:pt idx="360">
                  <c:v>121532.5</c:v>
                </c:pt>
                <c:pt idx="363">
                  <c:v>111109.95</c:v>
                </c:pt>
                <c:pt idx="364">
                  <c:v>118468.8</c:v>
                </c:pt>
                <c:pt idx="365">
                  <c:v>117775.3</c:v>
                </c:pt>
                <c:pt idx="367">
                  <c:v>115408.39</c:v>
                </c:pt>
                <c:pt idx="369">
                  <c:v>118081.1</c:v>
                </c:pt>
                <c:pt idx="370">
                  <c:v>113600.13</c:v>
                </c:pt>
                <c:pt idx="371">
                  <c:v>121382.6</c:v>
                </c:pt>
                <c:pt idx="373">
                  <c:v>116453.2</c:v>
                </c:pt>
                <c:pt idx="375">
                  <c:v>120498.7</c:v>
                </c:pt>
                <c:pt idx="376">
                  <c:v>110922.18</c:v>
                </c:pt>
                <c:pt idx="378">
                  <c:v>112769.67</c:v>
                </c:pt>
                <c:pt idx="380">
                  <c:v>113556.8</c:v>
                </c:pt>
                <c:pt idx="381">
                  <c:v>133352.20000000001</c:v>
                </c:pt>
                <c:pt idx="382">
                  <c:v>118271.6</c:v>
                </c:pt>
                <c:pt idx="383">
                  <c:v>118468.8</c:v>
                </c:pt>
                <c:pt idx="384">
                  <c:v>111342.43</c:v>
                </c:pt>
                <c:pt idx="385">
                  <c:v>118271.6</c:v>
                </c:pt>
                <c:pt idx="386">
                  <c:v>113158.53</c:v>
                </c:pt>
                <c:pt idx="387">
                  <c:v>116453.2</c:v>
                </c:pt>
                <c:pt idx="391">
                  <c:v>116453.2</c:v>
                </c:pt>
                <c:pt idx="392">
                  <c:v>117686.39999999999</c:v>
                </c:pt>
                <c:pt idx="393">
                  <c:v>110333.55</c:v>
                </c:pt>
                <c:pt idx="394">
                  <c:v>121382.6</c:v>
                </c:pt>
                <c:pt idx="395">
                  <c:v>110880.92</c:v>
                </c:pt>
                <c:pt idx="396">
                  <c:v>111494.56</c:v>
                </c:pt>
                <c:pt idx="397">
                  <c:v>113600.13</c:v>
                </c:pt>
                <c:pt idx="398">
                  <c:v>112896.3</c:v>
                </c:pt>
                <c:pt idx="399">
                  <c:v>114797.12</c:v>
                </c:pt>
                <c:pt idx="400">
                  <c:v>118879.3</c:v>
                </c:pt>
                <c:pt idx="401">
                  <c:v>111992.97</c:v>
                </c:pt>
                <c:pt idx="405">
                  <c:v>111109.95</c:v>
                </c:pt>
                <c:pt idx="406">
                  <c:v>113914.16</c:v>
                </c:pt>
                <c:pt idx="407">
                  <c:v>115403.34</c:v>
                </c:pt>
                <c:pt idx="408">
                  <c:v>111268.6</c:v>
                </c:pt>
                <c:pt idx="409">
                  <c:v>117647.2</c:v>
                </c:pt>
                <c:pt idx="410">
                  <c:v>115933.14</c:v>
                </c:pt>
                <c:pt idx="411">
                  <c:v>110922.18</c:v>
                </c:pt>
                <c:pt idx="413">
                  <c:v>117540.5</c:v>
                </c:pt>
                <c:pt idx="414">
                  <c:v>117686.39999999999</c:v>
                </c:pt>
                <c:pt idx="415">
                  <c:v>113600.13</c:v>
                </c:pt>
                <c:pt idx="416">
                  <c:v>115408.39</c:v>
                </c:pt>
                <c:pt idx="420">
                  <c:v>118318.6</c:v>
                </c:pt>
                <c:pt idx="422">
                  <c:v>118318.6</c:v>
                </c:pt>
                <c:pt idx="423">
                  <c:v>118081.1</c:v>
                </c:pt>
                <c:pt idx="425">
                  <c:v>115420.8</c:v>
                </c:pt>
                <c:pt idx="426">
                  <c:v>115324.47</c:v>
                </c:pt>
                <c:pt idx="427">
                  <c:v>116238.71</c:v>
                </c:pt>
                <c:pt idx="429">
                  <c:v>116453.2</c:v>
                </c:pt>
                <c:pt idx="431">
                  <c:v>113630.9</c:v>
                </c:pt>
                <c:pt idx="433">
                  <c:v>115800.17</c:v>
                </c:pt>
                <c:pt idx="434">
                  <c:v>121532.5</c:v>
                </c:pt>
                <c:pt idx="437">
                  <c:v>115408.39</c:v>
                </c:pt>
                <c:pt idx="438">
                  <c:v>117574.5</c:v>
                </c:pt>
                <c:pt idx="439">
                  <c:v>113600.13</c:v>
                </c:pt>
                <c:pt idx="440">
                  <c:v>117775.3</c:v>
                </c:pt>
                <c:pt idx="441">
                  <c:v>113291.67</c:v>
                </c:pt>
                <c:pt idx="442">
                  <c:v>116309.14</c:v>
                </c:pt>
                <c:pt idx="443">
                  <c:v>115403.34</c:v>
                </c:pt>
                <c:pt idx="444">
                  <c:v>115408.39</c:v>
                </c:pt>
                <c:pt idx="445">
                  <c:v>113158.53</c:v>
                </c:pt>
                <c:pt idx="446">
                  <c:v>118468.8</c:v>
                </c:pt>
                <c:pt idx="447">
                  <c:v>113291.67</c:v>
                </c:pt>
                <c:pt idx="448">
                  <c:v>128568.6</c:v>
                </c:pt>
                <c:pt idx="450">
                  <c:v>117323.1</c:v>
                </c:pt>
                <c:pt idx="451">
                  <c:v>120498.7</c:v>
                </c:pt>
                <c:pt idx="452">
                  <c:v>112769.67</c:v>
                </c:pt>
                <c:pt idx="453">
                  <c:v>117044.6</c:v>
                </c:pt>
                <c:pt idx="457">
                  <c:v>114797.12</c:v>
                </c:pt>
                <c:pt idx="458">
                  <c:v>116453.2</c:v>
                </c:pt>
                <c:pt idx="459">
                  <c:v>121382.6</c:v>
                </c:pt>
                <c:pt idx="460">
                  <c:v>102981.94</c:v>
                </c:pt>
                <c:pt idx="461">
                  <c:v>113158.53</c:v>
                </c:pt>
                <c:pt idx="462">
                  <c:v>113664.57</c:v>
                </c:pt>
                <c:pt idx="464">
                  <c:v>116727.1</c:v>
                </c:pt>
                <c:pt idx="465">
                  <c:v>103484.19</c:v>
                </c:pt>
                <c:pt idx="466">
                  <c:v>121431.2</c:v>
                </c:pt>
                <c:pt idx="467">
                  <c:v>128568.6</c:v>
                </c:pt>
              </c:numCache>
            </c:numRef>
          </c:xVal>
          <c:yVal>
            <c:numRef>
              <c:f>'Table 1'!$AY$2:$AY$2947</c:f>
              <c:numCache>
                <c:formatCode>0.00</c:formatCode>
                <c:ptCount val="478"/>
                <c:pt idx="0">
                  <c:v>-4.1295469006825147</c:v>
                </c:pt>
                <c:pt idx="1">
                  <c:v>-8.181977813533889</c:v>
                </c:pt>
                <c:pt idx="2">
                  <c:v>-5.21260803434095</c:v>
                </c:pt>
                <c:pt idx="4">
                  <c:v>-4.8502104215631547</c:v>
                </c:pt>
                <c:pt idx="6">
                  <c:v>-6.5379943431827492</c:v>
                </c:pt>
                <c:pt idx="7">
                  <c:v>-5.1249191019763574</c:v>
                </c:pt>
                <c:pt idx="8">
                  <c:v>-5.1606371845784365</c:v>
                </c:pt>
                <c:pt idx="10">
                  <c:v>-7.0433715140731135</c:v>
                </c:pt>
                <c:pt idx="12">
                  <c:v>-8.615802104569541</c:v>
                </c:pt>
                <c:pt idx="13">
                  <c:v>-3.9760399230249357</c:v>
                </c:pt>
                <c:pt idx="14">
                  <c:v>-3.6786874455414722</c:v>
                </c:pt>
                <c:pt idx="15">
                  <c:v>-5.6299130293808943</c:v>
                </c:pt>
                <c:pt idx="17">
                  <c:v>-6.3993759294474764</c:v>
                </c:pt>
                <c:pt idx="18">
                  <c:v>-5.8269411808724136</c:v>
                </c:pt>
                <c:pt idx="20">
                  <c:v>-7.7324814086504263</c:v>
                </c:pt>
                <c:pt idx="23">
                  <c:v>-6.9651762808683664</c:v>
                </c:pt>
                <c:pt idx="25">
                  <c:v>-6.647191178652502</c:v>
                </c:pt>
                <c:pt idx="27">
                  <c:v>-5.6927346657384748</c:v>
                </c:pt>
                <c:pt idx="28">
                  <c:v>-4.5374313591437536</c:v>
                </c:pt>
                <c:pt idx="29">
                  <c:v>-7.7047487912492567</c:v>
                </c:pt>
                <c:pt idx="34">
                  <c:v>-3.8880532440390771</c:v>
                </c:pt>
                <c:pt idx="35">
                  <c:v>-6.7209903831494691</c:v>
                </c:pt>
                <c:pt idx="42">
                  <c:v>-8.2291660101659936</c:v>
                </c:pt>
                <c:pt idx="47">
                  <c:v>-6.4073073652164769</c:v>
                </c:pt>
                <c:pt idx="48">
                  <c:v>-5.3439740631590409</c:v>
                </c:pt>
                <c:pt idx="58">
                  <c:v>-4.9507476109165243</c:v>
                </c:pt>
                <c:pt idx="61">
                  <c:v>-6.9621495938739555</c:v>
                </c:pt>
                <c:pt idx="68">
                  <c:v>-5.6630164103742651</c:v>
                </c:pt>
                <c:pt idx="80">
                  <c:v>-4.755153411035911</c:v>
                </c:pt>
                <c:pt idx="96">
                  <c:v>-7.744503119056291</c:v>
                </c:pt>
                <c:pt idx="99">
                  <c:v>-6.9674144045819171</c:v>
                </c:pt>
                <c:pt idx="107">
                  <c:v>-7.8213007852696954</c:v>
                </c:pt>
                <c:pt idx="117">
                  <c:v>-8.682619795645385</c:v>
                </c:pt>
                <c:pt idx="118">
                  <c:v>-5.9470626495744394</c:v>
                </c:pt>
                <c:pt idx="121">
                  <c:v>-8.7779270699413185</c:v>
                </c:pt>
                <c:pt idx="122">
                  <c:v>-8.3715400199961341</c:v>
                </c:pt>
                <c:pt idx="130">
                  <c:v>-7.8350840171841565</c:v>
                </c:pt>
                <c:pt idx="137">
                  <c:v>-5.9715437921030592</c:v>
                </c:pt>
                <c:pt idx="139">
                  <c:v>-12.876129426065404</c:v>
                </c:pt>
                <c:pt idx="146">
                  <c:v>-6.5766379800631327</c:v>
                </c:pt>
                <c:pt idx="161">
                  <c:v>-11.477377530134438</c:v>
                </c:pt>
                <c:pt idx="167">
                  <c:v>-8.1582767343656979</c:v>
                </c:pt>
                <c:pt idx="198">
                  <c:v>-7.2668858331578674</c:v>
                </c:pt>
                <c:pt idx="200">
                  <c:v>-7.2036500744287562</c:v>
                </c:pt>
                <c:pt idx="205">
                  <c:v>-7.9986656390357966</c:v>
                </c:pt>
                <c:pt idx="206">
                  <c:v>-9.6592221323667911</c:v>
                </c:pt>
                <c:pt idx="209">
                  <c:v>-11.93283946373383</c:v>
                </c:pt>
                <c:pt idx="218">
                  <c:v>-7.2690834042589376</c:v>
                </c:pt>
                <c:pt idx="230">
                  <c:v>-10.185893227456447</c:v>
                </c:pt>
                <c:pt idx="234">
                  <c:v>-8.9334298310163884</c:v>
                </c:pt>
                <c:pt idx="244">
                  <c:v>-10.853505661913799</c:v>
                </c:pt>
                <c:pt idx="252">
                  <c:v>-9.7199556801189733</c:v>
                </c:pt>
                <c:pt idx="263">
                  <c:v>-8.041369817661721</c:v>
                </c:pt>
                <c:pt idx="264">
                  <c:v>-10.25538387647449</c:v>
                </c:pt>
                <c:pt idx="267">
                  <c:v>-9.4543148271682664</c:v>
                </c:pt>
                <c:pt idx="272">
                  <c:v>-9.8633096919837442</c:v>
                </c:pt>
                <c:pt idx="273">
                  <c:v>-10.171975416736116</c:v>
                </c:pt>
                <c:pt idx="278">
                  <c:v>-11.160660904045116</c:v>
                </c:pt>
                <c:pt idx="293">
                  <c:v>-9.989120671781091</c:v>
                </c:pt>
                <c:pt idx="294">
                  <c:v>-9.8527189018703805</c:v>
                </c:pt>
                <c:pt idx="299">
                  <c:v>-9.4448482490665562</c:v>
                </c:pt>
                <c:pt idx="300">
                  <c:v>-10.035716580506083</c:v>
                </c:pt>
                <c:pt idx="302">
                  <c:v>-10.73000909467793</c:v>
                </c:pt>
                <c:pt idx="303">
                  <c:v>-8.0409413444880098</c:v>
                </c:pt>
                <c:pt idx="305">
                  <c:v>-10.868438631865246</c:v>
                </c:pt>
                <c:pt idx="306">
                  <c:v>-9.8675056121805405</c:v>
                </c:pt>
                <c:pt idx="308">
                  <c:v>-10.851372909875769</c:v>
                </c:pt>
                <c:pt idx="311">
                  <c:v>-11.179861767848646</c:v>
                </c:pt>
                <c:pt idx="313">
                  <c:v>-7.9199016608652419</c:v>
                </c:pt>
                <c:pt idx="314">
                  <c:v>-10.802647071026342</c:v>
                </c:pt>
                <c:pt idx="315">
                  <c:v>-8.2577766703156357</c:v>
                </c:pt>
                <c:pt idx="316">
                  <c:v>-10.529437839701636</c:v>
                </c:pt>
                <c:pt idx="317">
                  <c:v>-9.4915512315636938</c:v>
                </c:pt>
                <c:pt idx="318">
                  <c:v>-10.434284595099152</c:v>
                </c:pt>
                <c:pt idx="319">
                  <c:v>-10.153078048181277</c:v>
                </c:pt>
                <c:pt idx="320">
                  <c:v>-10.381087789146658</c:v>
                </c:pt>
                <c:pt idx="321">
                  <c:v>-11.3208690511419</c:v>
                </c:pt>
                <c:pt idx="324">
                  <c:v>-11.326447325210774</c:v>
                </c:pt>
                <c:pt idx="325">
                  <c:v>-10.886485821299638</c:v>
                </c:pt>
                <c:pt idx="326">
                  <c:v>-8.0358407214195591</c:v>
                </c:pt>
                <c:pt idx="328">
                  <c:v>-9.5443798620735159</c:v>
                </c:pt>
                <c:pt idx="329">
                  <c:v>-9.8610015316109134</c:v>
                </c:pt>
                <c:pt idx="330">
                  <c:v>-10.931991162617809</c:v>
                </c:pt>
                <c:pt idx="332">
                  <c:v>-8.4863057297139441</c:v>
                </c:pt>
                <c:pt idx="333">
                  <c:v>-10.119611123554687</c:v>
                </c:pt>
                <c:pt idx="334">
                  <c:v>-9.1828802896799715</c:v>
                </c:pt>
                <c:pt idx="335">
                  <c:v>-10.205253298340361</c:v>
                </c:pt>
                <c:pt idx="336">
                  <c:v>-10.703813408438343</c:v>
                </c:pt>
                <c:pt idx="337">
                  <c:v>-8.8247369387463959</c:v>
                </c:pt>
                <c:pt idx="338">
                  <c:v>-10.752864736116569</c:v>
                </c:pt>
                <c:pt idx="339">
                  <c:v>-9.0599750100181193</c:v>
                </c:pt>
                <c:pt idx="340">
                  <c:v>-10.517072197870201</c:v>
                </c:pt>
                <c:pt idx="341">
                  <c:v>-10.867881974031924</c:v>
                </c:pt>
                <c:pt idx="343">
                  <c:v>-10.067535514107069</c:v>
                </c:pt>
                <c:pt idx="344">
                  <c:v>-11.23514067426213</c:v>
                </c:pt>
                <c:pt idx="345">
                  <c:v>-11.522179334873352</c:v>
                </c:pt>
                <c:pt idx="347">
                  <c:v>-9.5328568310562307</c:v>
                </c:pt>
                <c:pt idx="349">
                  <c:v>-9.1622895886363231</c:v>
                </c:pt>
                <c:pt idx="351">
                  <c:v>-11.870339983266968</c:v>
                </c:pt>
                <c:pt idx="352">
                  <c:v>-9.6470571819382283</c:v>
                </c:pt>
                <c:pt idx="353">
                  <c:v>-9.3496692553254537</c:v>
                </c:pt>
                <c:pt idx="354">
                  <c:v>-9.7419244355814136</c:v>
                </c:pt>
                <c:pt idx="355">
                  <c:v>-12.431495454663731</c:v>
                </c:pt>
                <c:pt idx="360">
                  <c:v>-11.93828308638704</c:v>
                </c:pt>
                <c:pt idx="365">
                  <c:v>-9.0807524143174394</c:v>
                </c:pt>
                <c:pt idx="367">
                  <c:v>-10.391957913728378</c:v>
                </c:pt>
                <c:pt idx="369">
                  <c:v>-11.396488843326983</c:v>
                </c:pt>
                <c:pt idx="370">
                  <c:v>-11.062135343002375</c:v>
                </c:pt>
                <c:pt idx="373">
                  <c:v>-10.081891456506463</c:v>
                </c:pt>
                <c:pt idx="376">
                  <c:v>-10.689255132912226</c:v>
                </c:pt>
                <c:pt idx="378">
                  <c:v>-11.468944712912769</c:v>
                </c:pt>
                <c:pt idx="380">
                  <c:v>-8.2428872215212259</c:v>
                </c:pt>
                <c:pt idx="381">
                  <c:v>-11.026220483043984</c:v>
                </c:pt>
                <c:pt idx="383">
                  <c:v>-10.344008931801637</c:v>
                </c:pt>
                <c:pt idx="384">
                  <c:v>-10.716835639837944</c:v>
                </c:pt>
                <c:pt idx="385">
                  <c:v>-11.002580593299266</c:v>
                </c:pt>
                <c:pt idx="386">
                  <c:v>-9.0726227748454065</c:v>
                </c:pt>
                <c:pt idx="387">
                  <c:v>-10.940543605039027</c:v>
                </c:pt>
                <c:pt idx="391">
                  <c:v>-10.885577143539104</c:v>
                </c:pt>
                <c:pt idx="393">
                  <c:v>-10.106833146984489</c:v>
                </c:pt>
                <c:pt idx="395">
                  <c:v>-10.247109526838154</c:v>
                </c:pt>
                <c:pt idx="396">
                  <c:v>-7.6030443396763108</c:v>
                </c:pt>
                <c:pt idx="398">
                  <c:v>-10.200949600102117</c:v>
                </c:pt>
                <c:pt idx="400">
                  <c:v>-9.3993244640990952</c:v>
                </c:pt>
                <c:pt idx="401">
                  <c:v>-10.627541912713124</c:v>
                </c:pt>
                <c:pt idx="405">
                  <c:v>-9.2911154069191095</c:v>
                </c:pt>
                <c:pt idx="406">
                  <c:v>-9.7534862327587568</c:v>
                </c:pt>
                <c:pt idx="407">
                  <c:v>-9.7275107463554971</c:v>
                </c:pt>
                <c:pt idx="408">
                  <c:v>-10.494531943033166</c:v>
                </c:pt>
                <c:pt idx="409">
                  <c:v>-9.6029834512400178</c:v>
                </c:pt>
                <c:pt idx="410">
                  <c:v>-11.009650136178564</c:v>
                </c:pt>
                <c:pt idx="411">
                  <c:v>-10.805782997876623</c:v>
                </c:pt>
                <c:pt idx="413">
                  <c:v>-11.195983030216746</c:v>
                </c:pt>
                <c:pt idx="414">
                  <c:v>-11.865988682214999</c:v>
                </c:pt>
                <c:pt idx="415">
                  <c:v>-10.0918308800031</c:v>
                </c:pt>
                <c:pt idx="416">
                  <c:v>-9.3235630689750462</c:v>
                </c:pt>
                <c:pt idx="420">
                  <c:v>-10.589065001017479</c:v>
                </c:pt>
                <c:pt idx="423">
                  <c:v>-10.700372277051173</c:v>
                </c:pt>
                <c:pt idx="425">
                  <c:v>-10.800064108414809</c:v>
                </c:pt>
                <c:pt idx="426">
                  <c:v>-10.820146143885285</c:v>
                </c:pt>
                <c:pt idx="427">
                  <c:v>-11.195089660490959</c:v>
                </c:pt>
                <c:pt idx="429">
                  <c:v>-10.452303565942165</c:v>
                </c:pt>
                <c:pt idx="431">
                  <c:v>-8.7741038973435401</c:v>
                </c:pt>
                <c:pt idx="433">
                  <c:v>-9.9366622732864212</c:v>
                </c:pt>
                <c:pt idx="434">
                  <c:v>-11.94731935200579</c:v>
                </c:pt>
                <c:pt idx="437">
                  <c:v>-10.327282925021459</c:v>
                </c:pt>
                <c:pt idx="438">
                  <c:v>-8.3512953207288678</c:v>
                </c:pt>
                <c:pt idx="439">
                  <c:v>-8.9322412589846589</c:v>
                </c:pt>
                <c:pt idx="440">
                  <c:v>-9.2204585201032163</c:v>
                </c:pt>
                <c:pt idx="441">
                  <c:v>-8.0858306144471328</c:v>
                </c:pt>
                <c:pt idx="442">
                  <c:v>-11.951762512675012</c:v>
                </c:pt>
                <c:pt idx="443">
                  <c:v>-11.31197319294686</c:v>
                </c:pt>
                <c:pt idx="444">
                  <c:v>-11.328618048251203</c:v>
                </c:pt>
                <c:pt idx="445">
                  <c:v>-11.458380082910722</c:v>
                </c:pt>
                <c:pt idx="446">
                  <c:v>-11.201890247632672</c:v>
                </c:pt>
                <c:pt idx="447">
                  <c:v>-11.011306867498602</c:v>
                </c:pt>
                <c:pt idx="448">
                  <c:v>-9.7953578721259511</c:v>
                </c:pt>
                <c:pt idx="450">
                  <c:v>-10.683886347178236</c:v>
                </c:pt>
                <c:pt idx="451">
                  <c:v>-8.9441585360437834</c:v>
                </c:pt>
                <c:pt idx="452">
                  <c:v>-9.3448865152035854</c:v>
                </c:pt>
                <c:pt idx="453">
                  <c:v>-10.642587220522715</c:v>
                </c:pt>
                <c:pt idx="457">
                  <c:v>-8.9035679299143329</c:v>
                </c:pt>
                <c:pt idx="458">
                  <c:v>-9.7003676837869488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6B-9C1C-B352713C5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083279"/>
        <c:axId val="1333081359"/>
      </c:scatterChart>
      <c:valAx>
        <c:axId val="1333083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081359"/>
        <c:crossesAt val="-16"/>
        <c:crossBetween val="midCat"/>
      </c:valAx>
      <c:valAx>
        <c:axId val="133308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0832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4375765529308838E-2"/>
                  <c:y val="-0.33095034995625544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1'!$AO$2:$AO$2947</c:f>
              <c:numCache>
                <c:formatCode>0.000</c:formatCode>
                <c:ptCount val="478"/>
                <c:pt idx="0">
                  <c:v>2084.6990000000001</c:v>
                </c:pt>
                <c:pt idx="1">
                  <c:v>2084.6990000000001</c:v>
                </c:pt>
                <c:pt idx="2">
                  <c:v>2062.4569999999999</c:v>
                </c:pt>
                <c:pt idx="3">
                  <c:v>2062.4569999999999</c:v>
                </c:pt>
                <c:pt idx="4">
                  <c:v>2052.953</c:v>
                </c:pt>
                <c:pt idx="5">
                  <c:v>2052.953</c:v>
                </c:pt>
                <c:pt idx="6">
                  <c:v>2036.415</c:v>
                </c:pt>
                <c:pt idx="7">
                  <c:v>2033.2070000000001</c:v>
                </c:pt>
                <c:pt idx="8">
                  <c:v>2033.2070000000001</c:v>
                </c:pt>
                <c:pt idx="9">
                  <c:v>2026.0070000000001</c:v>
                </c:pt>
                <c:pt idx="10">
                  <c:v>2024.5730000000001</c:v>
                </c:pt>
                <c:pt idx="11">
                  <c:v>2011.008</c:v>
                </c:pt>
                <c:pt idx="12">
                  <c:v>2011.008</c:v>
                </c:pt>
                <c:pt idx="13">
                  <c:v>2009.1769999999999</c:v>
                </c:pt>
                <c:pt idx="14">
                  <c:v>2009.1769999999999</c:v>
                </c:pt>
                <c:pt idx="15">
                  <c:v>2000.116</c:v>
                </c:pt>
                <c:pt idx="16">
                  <c:v>2000.116</c:v>
                </c:pt>
                <c:pt idx="17">
                  <c:v>1996.0229999999999</c:v>
                </c:pt>
                <c:pt idx="18">
                  <c:v>1993.422</c:v>
                </c:pt>
                <c:pt idx="19">
                  <c:v>1993.346</c:v>
                </c:pt>
                <c:pt idx="20">
                  <c:v>1985.9949999999999</c:v>
                </c:pt>
                <c:pt idx="21">
                  <c:v>1985.9949999999999</c:v>
                </c:pt>
                <c:pt idx="22">
                  <c:v>1984.348</c:v>
                </c:pt>
                <c:pt idx="23">
                  <c:v>1980.191</c:v>
                </c:pt>
                <c:pt idx="24">
                  <c:v>1979.7449999999999</c:v>
                </c:pt>
                <c:pt idx="25">
                  <c:v>1966.2080000000001</c:v>
                </c:pt>
                <c:pt idx="26">
                  <c:v>1966.2080000000001</c:v>
                </c:pt>
                <c:pt idx="27">
                  <c:v>1963.7860000000001</c:v>
                </c:pt>
                <c:pt idx="28">
                  <c:v>1963.731</c:v>
                </c:pt>
                <c:pt idx="29">
                  <c:v>1959.874</c:v>
                </c:pt>
                <c:pt idx="30">
                  <c:v>1954.4549999999999</c:v>
                </c:pt>
                <c:pt idx="31">
                  <c:v>1951.018</c:v>
                </c:pt>
                <c:pt idx="32">
                  <c:v>1932.181</c:v>
                </c:pt>
                <c:pt idx="33">
                  <c:v>1925.579</c:v>
                </c:pt>
                <c:pt idx="34">
                  <c:v>1922.047</c:v>
                </c:pt>
                <c:pt idx="35">
                  <c:v>1922.047</c:v>
                </c:pt>
                <c:pt idx="36">
                  <c:v>1913.2840000000001</c:v>
                </c:pt>
                <c:pt idx="37">
                  <c:v>1906.75</c:v>
                </c:pt>
                <c:pt idx="38">
                  <c:v>1905.819</c:v>
                </c:pt>
                <c:pt idx="39">
                  <c:v>1903.115</c:v>
                </c:pt>
                <c:pt idx="40">
                  <c:v>1903.0830000000001</c:v>
                </c:pt>
                <c:pt idx="41">
                  <c:v>1898.02</c:v>
                </c:pt>
                <c:pt idx="42">
                  <c:v>1898.02</c:v>
                </c:pt>
                <c:pt idx="43">
                  <c:v>1896.43</c:v>
                </c:pt>
                <c:pt idx="44">
                  <c:v>1896.4090000000001</c:v>
                </c:pt>
                <c:pt idx="45">
                  <c:v>1893.3340000000001</c:v>
                </c:pt>
                <c:pt idx="46">
                  <c:v>1893.181</c:v>
                </c:pt>
                <c:pt idx="47">
                  <c:v>1883.7</c:v>
                </c:pt>
                <c:pt idx="48">
                  <c:v>1883.6469999999999</c:v>
                </c:pt>
                <c:pt idx="49">
                  <c:v>1879.5709999999999</c:v>
                </c:pt>
                <c:pt idx="50">
                  <c:v>1876.933</c:v>
                </c:pt>
                <c:pt idx="51">
                  <c:v>1873.914</c:v>
                </c:pt>
                <c:pt idx="52">
                  <c:v>1865.53</c:v>
                </c:pt>
                <c:pt idx="53">
                  <c:v>1865.5029999999999</c:v>
                </c:pt>
                <c:pt idx="54">
                  <c:v>1864.1410000000001</c:v>
                </c:pt>
                <c:pt idx="55">
                  <c:v>1862.028</c:v>
                </c:pt>
                <c:pt idx="56">
                  <c:v>1860.1669999999999</c:v>
                </c:pt>
                <c:pt idx="57">
                  <c:v>1860.1669999999999</c:v>
                </c:pt>
                <c:pt idx="58">
                  <c:v>1859.6790000000001</c:v>
                </c:pt>
                <c:pt idx="59">
                  <c:v>1857.7909999999999</c:v>
                </c:pt>
                <c:pt idx="60">
                  <c:v>1857.0440000000001</c:v>
                </c:pt>
                <c:pt idx="61">
                  <c:v>1855.8779999999999</c:v>
                </c:pt>
                <c:pt idx="62">
                  <c:v>1855.511</c:v>
                </c:pt>
                <c:pt idx="63">
                  <c:v>1854.181</c:v>
                </c:pt>
                <c:pt idx="64">
                  <c:v>1853.9580000000001</c:v>
                </c:pt>
                <c:pt idx="65">
                  <c:v>1852.4090000000001</c:v>
                </c:pt>
                <c:pt idx="66">
                  <c:v>1847.308</c:v>
                </c:pt>
                <c:pt idx="67">
                  <c:v>1847.1959999999999</c:v>
                </c:pt>
                <c:pt idx="68">
                  <c:v>1842.789</c:v>
                </c:pt>
                <c:pt idx="69">
                  <c:v>1842.789</c:v>
                </c:pt>
                <c:pt idx="70">
                  <c:v>1840.954</c:v>
                </c:pt>
                <c:pt idx="71">
                  <c:v>1830.5930000000001</c:v>
                </c:pt>
                <c:pt idx="72">
                  <c:v>1829.742</c:v>
                </c:pt>
                <c:pt idx="73">
                  <c:v>1829.3130000000001</c:v>
                </c:pt>
                <c:pt idx="74">
                  <c:v>1828.8489999999999</c:v>
                </c:pt>
                <c:pt idx="75">
                  <c:v>1818.0309999999999</c:v>
                </c:pt>
                <c:pt idx="76">
                  <c:v>1811.894</c:v>
                </c:pt>
                <c:pt idx="77">
                  <c:v>1803.231</c:v>
                </c:pt>
                <c:pt idx="78">
                  <c:v>1803.1</c:v>
                </c:pt>
                <c:pt idx="79">
                  <c:v>1802.43</c:v>
                </c:pt>
                <c:pt idx="80">
                  <c:v>1801.172</c:v>
                </c:pt>
                <c:pt idx="81">
                  <c:v>1801.172</c:v>
                </c:pt>
                <c:pt idx="82">
                  <c:v>1794.614</c:v>
                </c:pt>
                <c:pt idx="83">
                  <c:v>1786.691</c:v>
                </c:pt>
                <c:pt idx="84">
                  <c:v>1780.963</c:v>
                </c:pt>
                <c:pt idx="85">
                  <c:v>1776.5150000000001</c:v>
                </c:pt>
                <c:pt idx="86">
                  <c:v>1764.8589999999999</c:v>
                </c:pt>
                <c:pt idx="87">
                  <c:v>1760.518</c:v>
                </c:pt>
                <c:pt idx="88">
                  <c:v>1759.278</c:v>
                </c:pt>
                <c:pt idx="89">
                  <c:v>1754.934</c:v>
                </c:pt>
                <c:pt idx="90">
                  <c:v>1750.4860000000001</c:v>
                </c:pt>
                <c:pt idx="91">
                  <c:v>1750.462</c:v>
                </c:pt>
                <c:pt idx="92">
                  <c:v>1745.4739999999999</c:v>
                </c:pt>
                <c:pt idx="93">
                  <c:v>1737.972</c:v>
                </c:pt>
                <c:pt idx="94">
                  <c:v>1725.5530000000001</c:v>
                </c:pt>
                <c:pt idx="95">
                  <c:v>1721.1020000000001</c:v>
                </c:pt>
                <c:pt idx="96">
                  <c:v>1712.848</c:v>
                </c:pt>
                <c:pt idx="97">
                  <c:v>1711.4079999999999</c:v>
                </c:pt>
                <c:pt idx="98">
                  <c:v>1709.377</c:v>
                </c:pt>
                <c:pt idx="99">
                  <c:v>1705.7049999999999</c:v>
                </c:pt>
                <c:pt idx="100">
                  <c:v>1681.0730000000001</c:v>
                </c:pt>
                <c:pt idx="101">
                  <c:v>1677.3140000000001</c:v>
                </c:pt>
                <c:pt idx="102">
                  <c:v>1674.0740000000001</c:v>
                </c:pt>
                <c:pt idx="103">
                  <c:v>1649.1869999999999</c:v>
                </c:pt>
                <c:pt idx="104">
                  <c:v>1630.1469999999999</c:v>
                </c:pt>
                <c:pt idx="105">
                  <c:v>1627.434</c:v>
                </c:pt>
                <c:pt idx="106">
                  <c:v>1611.809</c:v>
                </c:pt>
                <c:pt idx="107">
                  <c:v>1573.3879999999999</c:v>
                </c:pt>
                <c:pt idx="108">
                  <c:v>1522.489</c:v>
                </c:pt>
                <c:pt idx="109">
                  <c:v>1522.241</c:v>
                </c:pt>
                <c:pt idx="110">
                  <c:v>1518.9659999999999</c:v>
                </c:pt>
                <c:pt idx="111">
                  <c:v>1518.1420000000001</c:v>
                </c:pt>
                <c:pt idx="112">
                  <c:v>1517.6220000000001</c:v>
                </c:pt>
                <c:pt idx="113">
                  <c:v>1517.3409999999999</c:v>
                </c:pt>
                <c:pt idx="114">
                  <c:v>1516.5329999999999</c:v>
                </c:pt>
                <c:pt idx="115">
                  <c:v>1514.893</c:v>
                </c:pt>
                <c:pt idx="116">
                  <c:v>1513.7460000000001</c:v>
                </c:pt>
                <c:pt idx="117">
                  <c:v>1513.53</c:v>
                </c:pt>
                <c:pt idx="118">
                  <c:v>1512.2059999999999</c:v>
                </c:pt>
                <c:pt idx="119">
                  <c:v>1510.693</c:v>
                </c:pt>
                <c:pt idx="120">
                  <c:v>1509.5650000000001</c:v>
                </c:pt>
                <c:pt idx="121">
                  <c:v>1509.155</c:v>
                </c:pt>
                <c:pt idx="122">
                  <c:v>1508.867</c:v>
                </c:pt>
                <c:pt idx="123">
                  <c:v>1508.0740000000001</c:v>
                </c:pt>
                <c:pt idx="124">
                  <c:v>1505.329</c:v>
                </c:pt>
                <c:pt idx="125">
                  <c:v>1504.761</c:v>
                </c:pt>
                <c:pt idx="126">
                  <c:v>1504.3979999999999</c:v>
                </c:pt>
                <c:pt idx="127">
                  <c:v>1503.422</c:v>
                </c:pt>
                <c:pt idx="128">
                  <c:v>1500.9010000000001</c:v>
                </c:pt>
                <c:pt idx="129">
                  <c:v>1500.4449999999999</c:v>
                </c:pt>
                <c:pt idx="130">
                  <c:v>1499.7560000000001</c:v>
                </c:pt>
                <c:pt idx="131">
                  <c:v>1499.586</c:v>
                </c:pt>
                <c:pt idx="132">
                  <c:v>1495.047</c:v>
                </c:pt>
                <c:pt idx="133">
                  <c:v>1494.944</c:v>
                </c:pt>
                <c:pt idx="134">
                  <c:v>1494.2</c:v>
                </c:pt>
                <c:pt idx="135">
                  <c:v>1493.7239999999999</c:v>
                </c:pt>
                <c:pt idx="136">
                  <c:v>1493.694</c:v>
                </c:pt>
                <c:pt idx="137">
                  <c:v>1492.3520000000001</c:v>
                </c:pt>
                <c:pt idx="138">
                  <c:v>1491.713</c:v>
                </c:pt>
                <c:pt idx="139">
                  <c:v>1490.0139999999999</c:v>
                </c:pt>
                <c:pt idx="140">
                  <c:v>1489.9369999999999</c:v>
                </c:pt>
                <c:pt idx="141">
                  <c:v>1489.1869999999999</c:v>
                </c:pt>
                <c:pt idx="142">
                  <c:v>1489.0730000000001</c:v>
                </c:pt>
                <c:pt idx="143">
                  <c:v>1488.9839999999999</c:v>
                </c:pt>
                <c:pt idx="144">
                  <c:v>1487.1369999999999</c:v>
                </c:pt>
                <c:pt idx="145">
                  <c:v>1486.63</c:v>
                </c:pt>
                <c:pt idx="146">
                  <c:v>1484.298</c:v>
                </c:pt>
                <c:pt idx="147">
                  <c:v>1480.0930000000001</c:v>
                </c:pt>
                <c:pt idx="148">
                  <c:v>1479.549</c:v>
                </c:pt>
                <c:pt idx="149">
                  <c:v>1477.9770000000001</c:v>
                </c:pt>
                <c:pt idx="150">
                  <c:v>1475.508</c:v>
                </c:pt>
                <c:pt idx="151">
                  <c:v>1473.818</c:v>
                </c:pt>
                <c:pt idx="152">
                  <c:v>1473.72</c:v>
                </c:pt>
                <c:pt idx="153">
                  <c:v>1470.261</c:v>
                </c:pt>
                <c:pt idx="154">
                  <c:v>1470.0450000000001</c:v>
                </c:pt>
                <c:pt idx="155">
                  <c:v>1468.5730000000001</c:v>
                </c:pt>
                <c:pt idx="156">
                  <c:v>1467.6980000000001</c:v>
                </c:pt>
                <c:pt idx="157">
                  <c:v>1467.0809999999999</c:v>
                </c:pt>
                <c:pt idx="158">
                  <c:v>1464.742</c:v>
                </c:pt>
                <c:pt idx="159">
                  <c:v>1464.502</c:v>
                </c:pt>
                <c:pt idx="160">
                  <c:v>1461.616</c:v>
                </c:pt>
                <c:pt idx="161">
                  <c:v>1459.2570000000001</c:v>
                </c:pt>
                <c:pt idx="162">
                  <c:v>1458.614</c:v>
                </c:pt>
                <c:pt idx="163">
                  <c:v>1457.433</c:v>
                </c:pt>
                <c:pt idx="164">
                  <c:v>1457.357</c:v>
                </c:pt>
                <c:pt idx="165">
                  <c:v>1454.9570000000001</c:v>
                </c:pt>
                <c:pt idx="166">
                  <c:v>1454.6020000000001</c:v>
                </c:pt>
                <c:pt idx="167">
                  <c:v>1454.6020000000001</c:v>
                </c:pt>
                <c:pt idx="168">
                  <c:v>1453.0940000000001</c:v>
                </c:pt>
                <c:pt idx="169">
                  <c:v>1453.0139999999999</c:v>
                </c:pt>
                <c:pt idx="170">
                  <c:v>1452.0050000000001</c:v>
                </c:pt>
                <c:pt idx="171">
                  <c:v>1451.3579999999999</c:v>
                </c:pt>
                <c:pt idx="172">
                  <c:v>1450.96</c:v>
                </c:pt>
                <c:pt idx="173">
                  <c:v>1450.241</c:v>
                </c:pt>
                <c:pt idx="174">
                  <c:v>1448.5239999999999</c:v>
                </c:pt>
                <c:pt idx="175">
                  <c:v>1445.8219999999999</c:v>
                </c:pt>
                <c:pt idx="176">
                  <c:v>1445.0329999999999</c:v>
                </c:pt>
                <c:pt idx="177">
                  <c:v>1444.5509999999999</c:v>
                </c:pt>
                <c:pt idx="178">
                  <c:v>1443.6590000000001</c:v>
                </c:pt>
                <c:pt idx="179">
                  <c:v>1442.865</c:v>
                </c:pt>
                <c:pt idx="180">
                  <c:v>1442.75</c:v>
                </c:pt>
                <c:pt idx="181">
                  <c:v>1440.9480000000001</c:v>
                </c:pt>
                <c:pt idx="182">
                  <c:v>1440.8440000000001</c:v>
                </c:pt>
                <c:pt idx="183">
                  <c:v>1440.7329999999999</c:v>
                </c:pt>
                <c:pt idx="184">
                  <c:v>1439.42</c:v>
                </c:pt>
                <c:pt idx="185">
                  <c:v>1438.5319999999999</c:v>
                </c:pt>
                <c:pt idx="186">
                  <c:v>1438.037</c:v>
                </c:pt>
                <c:pt idx="187">
                  <c:v>1434.6289999999999</c:v>
                </c:pt>
                <c:pt idx="188">
                  <c:v>1434.54</c:v>
                </c:pt>
                <c:pt idx="189">
                  <c:v>1434.1869999999999</c:v>
                </c:pt>
                <c:pt idx="190">
                  <c:v>1434.09</c:v>
                </c:pt>
                <c:pt idx="191">
                  <c:v>1432.971</c:v>
                </c:pt>
                <c:pt idx="192">
                  <c:v>1432.0150000000001</c:v>
                </c:pt>
                <c:pt idx="193">
                  <c:v>1431.711</c:v>
                </c:pt>
                <c:pt idx="194">
                  <c:v>1423.1869999999999</c:v>
                </c:pt>
                <c:pt idx="195">
                  <c:v>1423.114</c:v>
                </c:pt>
                <c:pt idx="196">
                  <c:v>1422.5509999999999</c:v>
                </c:pt>
                <c:pt idx="197">
                  <c:v>1422.079</c:v>
                </c:pt>
                <c:pt idx="198">
                  <c:v>1420.0709999999999</c:v>
                </c:pt>
                <c:pt idx="199">
                  <c:v>1420.021</c:v>
                </c:pt>
                <c:pt idx="200">
                  <c:v>1413.2349999999999</c:v>
                </c:pt>
                <c:pt idx="201">
                  <c:v>1412.655</c:v>
                </c:pt>
                <c:pt idx="202">
                  <c:v>1411.732</c:v>
                </c:pt>
                <c:pt idx="203">
                  <c:v>1411.3989999999999</c:v>
                </c:pt>
                <c:pt idx="204">
                  <c:v>1411.3720000000001</c:v>
                </c:pt>
                <c:pt idx="205">
                  <c:v>1410.528</c:v>
                </c:pt>
                <c:pt idx="206">
                  <c:v>1409.8009999999999</c:v>
                </c:pt>
                <c:pt idx="207">
                  <c:v>1407.4849999999999</c:v>
                </c:pt>
                <c:pt idx="208">
                  <c:v>1407.2829999999999</c:v>
                </c:pt>
                <c:pt idx="209">
                  <c:v>1407.26</c:v>
                </c:pt>
                <c:pt idx="210">
                  <c:v>1402.047</c:v>
                </c:pt>
                <c:pt idx="211">
                  <c:v>1402.03</c:v>
                </c:pt>
                <c:pt idx="212">
                  <c:v>1400.6110000000001</c:v>
                </c:pt>
                <c:pt idx="213">
                  <c:v>1400.3589999999999</c:v>
                </c:pt>
                <c:pt idx="214">
                  <c:v>1397.421</c:v>
                </c:pt>
                <c:pt idx="215">
                  <c:v>1395.1959999999999</c:v>
                </c:pt>
                <c:pt idx="216">
                  <c:v>1394.7180000000001</c:v>
                </c:pt>
                <c:pt idx="217">
                  <c:v>1394.585</c:v>
                </c:pt>
                <c:pt idx="218">
                  <c:v>1394.585</c:v>
                </c:pt>
                <c:pt idx="219">
                  <c:v>1389.588</c:v>
                </c:pt>
                <c:pt idx="220">
                  <c:v>1389.24</c:v>
                </c:pt>
                <c:pt idx="221">
                  <c:v>1385.4590000000001</c:v>
                </c:pt>
                <c:pt idx="222">
                  <c:v>1383.6559999999999</c:v>
                </c:pt>
                <c:pt idx="223">
                  <c:v>1380.107</c:v>
                </c:pt>
                <c:pt idx="224">
                  <c:v>1374.6179999999999</c:v>
                </c:pt>
                <c:pt idx="225">
                  <c:v>1372.124</c:v>
                </c:pt>
                <c:pt idx="226">
                  <c:v>1371.42</c:v>
                </c:pt>
                <c:pt idx="227">
                  <c:v>1371.22</c:v>
                </c:pt>
                <c:pt idx="228">
                  <c:v>1368.6610000000001</c:v>
                </c:pt>
                <c:pt idx="229">
                  <c:v>1362.453</c:v>
                </c:pt>
                <c:pt idx="230">
                  <c:v>1362.3710000000001</c:v>
                </c:pt>
                <c:pt idx="231">
                  <c:v>1359.0820000000001</c:v>
                </c:pt>
                <c:pt idx="232">
                  <c:v>1359.0029999999999</c:v>
                </c:pt>
                <c:pt idx="233">
                  <c:v>1356.4829999999999</c:v>
                </c:pt>
                <c:pt idx="234">
                  <c:v>1356.355</c:v>
                </c:pt>
                <c:pt idx="235">
                  <c:v>1353.6010000000001</c:v>
                </c:pt>
                <c:pt idx="236">
                  <c:v>1350.326</c:v>
                </c:pt>
                <c:pt idx="237">
                  <c:v>1345.174</c:v>
                </c:pt>
                <c:pt idx="238">
                  <c:v>1345.087</c:v>
                </c:pt>
                <c:pt idx="239">
                  <c:v>1338.568</c:v>
                </c:pt>
                <c:pt idx="240">
                  <c:v>1337.4680000000001</c:v>
                </c:pt>
                <c:pt idx="241">
                  <c:v>1333.8019999999999</c:v>
                </c:pt>
                <c:pt idx="242">
                  <c:v>1324.595</c:v>
                </c:pt>
                <c:pt idx="243">
                  <c:v>1313.376</c:v>
                </c:pt>
                <c:pt idx="244">
                  <c:v>1310.972</c:v>
                </c:pt>
                <c:pt idx="245">
                  <c:v>1310.8979999999999</c:v>
                </c:pt>
                <c:pt idx="246">
                  <c:v>1309.8309999999999</c:v>
                </c:pt>
                <c:pt idx="247">
                  <c:v>1307.2149999999999</c:v>
                </c:pt>
                <c:pt idx="248">
                  <c:v>1302.884</c:v>
                </c:pt>
                <c:pt idx="249">
                  <c:v>1299.8109999999999</c:v>
                </c:pt>
                <c:pt idx="250">
                  <c:v>1298.1389999999999</c:v>
                </c:pt>
                <c:pt idx="251">
                  <c:v>1292.4559999999999</c:v>
                </c:pt>
                <c:pt idx="252">
                  <c:v>1291.104</c:v>
                </c:pt>
                <c:pt idx="253">
                  <c:v>1291.104</c:v>
                </c:pt>
                <c:pt idx="254">
                  <c:v>1287.7360000000001</c:v>
                </c:pt>
                <c:pt idx="255">
                  <c:v>1286.53</c:v>
                </c:pt>
                <c:pt idx="256">
                  <c:v>1278.394</c:v>
                </c:pt>
                <c:pt idx="257">
                  <c:v>1277.5530000000001</c:v>
                </c:pt>
                <c:pt idx="258">
                  <c:v>1276.817</c:v>
                </c:pt>
                <c:pt idx="259">
                  <c:v>1276.6120000000001</c:v>
                </c:pt>
                <c:pt idx="260">
                  <c:v>1271.934</c:v>
                </c:pt>
                <c:pt idx="261">
                  <c:v>1267.2349999999999</c:v>
                </c:pt>
                <c:pt idx="262">
                  <c:v>1266.73</c:v>
                </c:pt>
                <c:pt idx="263">
                  <c:v>1265.347</c:v>
                </c:pt>
                <c:pt idx="264">
                  <c:v>1265.347</c:v>
                </c:pt>
                <c:pt idx="265">
                  <c:v>1258.8589999999999</c:v>
                </c:pt>
                <c:pt idx="266">
                  <c:v>1257.835</c:v>
                </c:pt>
                <c:pt idx="267">
                  <c:v>1252.9369999999999</c:v>
                </c:pt>
                <c:pt idx="268">
                  <c:v>1252.9369999999999</c:v>
                </c:pt>
                <c:pt idx="269">
                  <c:v>1246.8599999999999</c:v>
                </c:pt>
                <c:pt idx="270">
                  <c:v>1241.027</c:v>
                </c:pt>
                <c:pt idx="271">
                  <c:v>1235.607</c:v>
                </c:pt>
                <c:pt idx="272">
                  <c:v>1233.8689999999999</c:v>
                </c:pt>
                <c:pt idx="273">
                  <c:v>1233.8689999999999</c:v>
                </c:pt>
                <c:pt idx="274">
                  <c:v>1229.989</c:v>
                </c:pt>
                <c:pt idx="275">
                  <c:v>1228.6099999999999</c:v>
                </c:pt>
                <c:pt idx="276">
                  <c:v>1208.9380000000001</c:v>
                </c:pt>
                <c:pt idx="277">
                  <c:v>1208.7550000000001</c:v>
                </c:pt>
                <c:pt idx="278">
                  <c:v>1208.7550000000001</c:v>
                </c:pt>
                <c:pt idx="279">
                  <c:v>1208.0129999999999</c:v>
                </c:pt>
                <c:pt idx="280">
                  <c:v>1205.675</c:v>
                </c:pt>
                <c:pt idx="281">
                  <c:v>1205.511</c:v>
                </c:pt>
                <c:pt idx="282">
                  <c:v>1204.999</c:v>
                </c:pt>
                <c:pt idx="283">
                  <c:v>1204.511</c:v>
                </c:pt>
                <c:pt idx="284">
                  <c:v>1203.9459999999999</c:v>
                </c:pt>
                <c:pt idx="285">
                  <c:v>1203.106</c:v>
                </c:pt>
                <c:pt idx="286">
                  <c:v>1203.0540000000001</c:v>
                </c:pt>
                <c:pt idx="287">
                  <c:v>1202.463</c:v>
                </c:pt>
                <c:pt idx="288">
                  <c:v>1200.203</c:v>
                </c:pt>
                <c:pt idx="289">
                  <c:v>1200.067</c:v>
                </c:pt>
                <c:pt idx="290">
                  <c:v>1198.482</c:v>
                </c:pt>
                <c:pt idx="291">
                  <c:v>1182.425</c:v>
                </c:pt>
                <c:pt idx="292">
                  <c:v>1182.002</c:v>
                </c:pt>
                <c:pt idx="293">
                  <c:v>1177.9110000000001</c:v>
                </c:pt>
                <c:pt idx="294">
                  <c:v>1177.886</c:v>
                </c:pt>
                <c:pt idx="295">
                  <c:v>1163.3240000000001</c:v>
                </c:pt>
                <c:pt idx="296">
                  <c:v>1158.222</c:v>
                </c:pt>
                <c:pt idx="297">
                  <c:v>1148.4929999999999</c:v>
                </c:pt>
                <c:pt idx="298">
                  <c:v>1126.1279999999999</c:v>
                </c:pt>
                <c:pt idx="299">
                  <c:v>1119.636</c:v>
                </c:pt>
                <c:pt idx="300">
                  <c:v>1119.636</c:v>
                </c:pt>
                <c:pt idx="301">
                  <c:v>1119.0540000000001</c:v>
                </c:pt>
                <c:pt idx="302">
                  <c:v>1117.5</c:v>
                </c:pt>
                <c:pt idx="303">
                  <c:v>1117.5</c:v>
                </c:pt>
                <c:pt idx="304">
                  <c:v>1116.3820000000001</c:v>
                </c:pt>
                <c:pt idx="305">
                  <c:v>1116.3820000000001</c:v>
                </c:pt>
                <c:pt idx="306">
                  <c:v>1107.9110000000001</c:v>
                </c:pt>
                <c:pt idx="307">
                  <c:v>1107.9110000000001</c:v>
                </c:pt>
                <c:pt idx="308">
                  <c:v>1107.8810000000001</c:v>
                </c:pt>
                <c:pt idx="309">
                  <c:v>1106.3409999999999</c:v>
                </c:pt>
                <c:pt idx="310">
                  <c:v>1103.5530000000001</c:v>
                </c:pt>
                <c:pt idx="311">
                  <c:v>1100.546</c:v>
                </c:pt>
                <c:pt idx="312">
                  <c:v>1100.546</c:v>
                </c:pt>
                <c:pt idx="313">
                  <c:v>1098.5730000000001</c:v>
                </c:pt>
                <c:pt idx="314">
                  <c:v>1098.5730000000001</c:v>
                </c:pt>
                <c:pt idx="315">
                  <c:v>1096.731</c:v>
                </c:pt>
                <c:pt idx="316">
                  <c:v>1096.731</c:v>
                </c:pt>
                <c:pt idx="317">
                  <c:v>1096.367</c:v>
                </c:pt>
                <c:pt idx="318">
                  <c:v>1096.08</c:v>
                </c:pt>
                <c:pt idx="319">
                  <c:v>1095.587</c:v>
                </c:pt>
                <c:pt idx="320">
                  <c:v>1095.587</c:v>
                </c:pt>
                <c:pt idx="321">
                  <c:v>1092.529</c:v>
                </c:pt>
                <c:pt idx="322">
                  <c:v>1092.529</c:v>
                </c:pt>
                <c:pt idx="323">
                  <c:v>1092.325</c:v>
                </c:pt>
                <c:pt idx="324">
                  <c:v>1092.325</c:v>
                </c:pt>
                <c:pt idx="325">
                  <c:v>1092.3009999999999</c:v>
                </c:pt>
                <c:pt idx="326">
                  <c:v>1092.3009999999999</c:v>
                </c:pt>
                <c:pt idx="327">
                  <c:v>1091.43</c:v>
                </c:pt>
                <c:pt idx="328">
                  <c:v>1091.2929999999999</c:v>
                </c:pt>
                <c:pt idx="329">
                  <c:v>1091.2929999999999</c:v>
                </c:pt>
                <c:pt idx="330">
                  <c:v>1090.366</c:v>
                </c:pt>
                <c:pt idx="331">
                  <c:v>1090.366</c:v>
                </c:pt>
                <c:pt idx="332">
                  <c:v>1089.8440000000001</c:v>
                </c:pt>
                <c:pt idx="333">
                  <c:v>1089.8440000000001</c:v>
                </c:pt>
                <c:pt idx="334">
                  <c:v>1089.3119999999999</c:v>
                </c:pt>
                <c:pt idx="335">
                  <c:v>1089.3119999999999</c:v>
                </c:pt>
                <c:pt idx="336">
                  <c:v>1084.873</c:v>
                </c:pt>
                <c:pt idx="337">
                  <c:v>1084.873</c:v>
                </c:pt>
                <c:pt idx="338">
                  <c:v>1084.2619999999999</c:v>
                </c:pt>
                <c:pt idx="339">
                  <c:v>1083.9359999999999</c:v>
                </c:pt>
                <c:pt idx="340">
                  <c:v>1083.9359999999999</c:v>
                </c:pt>
                <c:pt idx="341">
                  <c:v>1083.8150000000001</c:v>
                </c:pt>
                <c:pt idx="342">
                  <c:v>1083.8150000000001</c:v>
                </c:pt>
                <c:pt idx="343">
                  <c:v>1083.548</c:v>
                </c:pt>
                <c:pt idx="344">
                  <c:v>1083.548</c:v>
                </c:pt>
                <c:pt idx="345">
                  <c:v>1079.078</c:v>
                </c:pt>
                <c:pt idx="346">
                  <c:v>1079.058</c:v>
                </c:pt>
                <c:pt idx="347">
                  <c:v>1076.902</c:v>
                </c:pt>
                <c:pt idx="348">
                  <c:v>1076.902</c:v>
                </c:pt>
                <c:pt idx="349">
                  <c:v>1075.586</c:v>
                </c:pt>
                <c:pt idx="350">
                  <c:v>1075.5650000000001</c:v>
                </c:pt>
                <c:pt idx="351">
                  <c:v>1075.5319999999999</c:v>
                </c:pt>
                <c:pt idx="352">
                  <c:v>1072.1079999999999</c:v>
                </c:pt>
                <c:pt idx="353">
                  <c:v>1072.076</c:v>
                </c:pt>
                <c:pt idx="354">
                  <c:v>1068.8520000000001</c:v>
                </c:pt>
                <c:pt idx="355">
                  <c:v>1068.82</c:v>
                </c:pt>
                <c:pt idx="356">
                  <c:v>1068.761</c:v>
                </c:pt>
                <c:pt idx="357">
                  <c:v>1067.9100000000001</c:v>
                </c:pt>
                <c:pt idx="358">
                  <c:v>1067.848</c:v>
                </c:pt>
                <c:pt idx="359">
                  <c:v>1066.0889999999999</c:v>
                </c:pt>
                <c:pt idx="360">
                  <c:v>1064.6400000000001</c:v>
                </c:pt>
                <c:pt idx="361">
                  <c:v>1064.127</c:v>
                </c:pt>
                <c:pt idx="362">
                  <c:v>1064.1020000000001</c:v>
                </c:pt>
                <c:pt idx="363">
                  <c:v>1063.8579999999999</c:v>
                </c:pt>
                <c:pt idx="364">
                  <c:v>1063.8579999999999</c:v>
                </c:pt>
                <c:pt idx="365">
                  <c:v>1062.3920000000001</c:v>
                </c:pt>
                <c:pt idx="366">
                  <c:v>1062.356</c:v>
                </c:pt>
                <c:pt idx="367">
                  <c:v>1061.9090000000001</c:v>
                </c:pt>
                <c:pt idx="368">
                  <c:v>1061.8869999999999</c:v>
                </c:pt>
                <c:pt idx="369">
                  <c:v>1061.162</c:v>
                </c:pt>
                <c:pt idx="370">
                  <c:v>1061.1199999999999</c:v>
                </c:pt>
                <c:pt idx="371">
                  <c:v>1061.0719999999999</c:v>
                </c:pt>
                <c:pt idx="372">
                  <c:v>1061.0509999999999</c:v>
                </c:pt>
                <c:pt idx="373">
                  <c:v>1059.6310000000001</c:v>
                </c:pt>
                <c:pt idx="374">
                  <c:v>1059.587</c:v>
                </c:pt>
                <c:pt idx="375">
                  <c:v>1059.2809999999999</c:v>
                </c:pt>
                <c:pt idx="376">
                  <c:v>1059.25</c:v>
                </c:pt>
                <c:pt idx="377">
                  <c:v>1057.903</c:v>
                </c:pt>
                <c:pt idx="378">
                  <c:v>1057.885</c:v>
                </c:pt>
                <c:pt idx="379">
                  <c:v>1057.49</c:v>
                </c:pt>
                <c:pt idx="380">
                  <c:v>1057.4559999999999</c:v>
                </c:pt>
                <c:pt idx="381">
                  <c:v>1057.4559999999999</c:v>
                </c:pt>
                <c:pt idx="382">
                  <c:v>1056.8150000000001</c:v>
                </c:pt>
                <c:pt idx="383">
                  <c:v>1056.8150000000001</c:v>
                </c:pt>
                <c:pt idx="384">
                  <c:v>1054.558</c:v>
                </c:pt>
                <c:pt idx="385">
                  <c:v>1054.5250000000001</c:v>
                </c:pt>
                <c:pt idx="386">
                  <c:v>1053.5419999999999</c:v>
                </c:pt>
                <c:pt idx="387">
                  <c:v>1053.5419999999999</c:v>
                </c:pt>
                <c:pt idx="388">
                  <c:v>1052.8599999999999</c:v>
                </c:pt>
                <c:pt idx="389">
                  <c:v>1052.202</c:v>
                </c:pt>
                <c:pt idx="390">
                  <c:v>1052.133</c:v>
                </c:pt>
                <c:pt idx="391">
                  <c:v>1050.8810000000001</c:v>
                </c:pt>
                <c:pt idx="392">
                  <c:v>1050.8810000000001</c:v>
                </c:pt>
                <c:pt idx="393">
                  <c:v>1049.4559999999999</c:v>
                </c:pt>
                <c:pt idx="394">
                  <c:v>1049.4559999999999</c:v>
                </c:pt>
                <c:pt idx="395">
                  <c:v>1048.703</c:v>
                </c:pt>
                <c:pt idx="396">
                  <c:v>1048.672</c:v>
                </c:pt>
                <c:pt idx="397">
                  <c:v>1048.672</c:v>
                </c:pt>
                <c:pt idx="398">
                  <c:v>1048.643</c:v>
                </c:pt>
                <c:pt idx="399">
                  <c:v>1047.8109999999999</c:v>
                </c:pt>
                <c:pt idx="400">
                  <c:v>1047.8109999999999</c:v>
                </c:pt>
                <c:pt idx="401">
                  <c:v>1047.375</c:v>
                </c:pt>
                <c:pt idx="402">
                  <c:v>1047.3520000000001</c:v>
                </c:pt>
                <c:pt idx="403">
                  <c:v>1045.511</c:v>
                </c:pt>
                <c:pt idx="404">
                  <c:v>1045.4469999999999</c:v>
                </c:pt>
                <c:pt idx="405">
                  <c:v>1045.4110000000001</c:v>
                </c:pt>
                <c:pt idx="406">
                  <c:v>1044.9090000000001</c:v>
                </c:pt>
                <c:pt idx="407">
                  <c:v>1044.9090000000001</c:v>
                </c:pt>
                <c:pt idx="408">
                  <c:v>1039.2529999999999</c:v>
                </c:pt>
                <c:pt idx="409">
                  <c:v>1039.2</c:v>
                </c:pt>
                <c:pt idx="410">
                  <c:v>1039.1559999999999</c:v>
                </c:pt>
                <c:pt idx="411">
                  <c:v>1037.7380000000001</c:v>
                </c:pt>
                <c:pt idx="412">
                  <c:v>1037.703</c:v>
                </c:pt>
                <c:pt idx="413">
                  <c:v>1037.432</c:v>
                </c:pt>
                <c:pt idx="414">
                  <c:v>1037.432</c:v>
                </c:pt>
                <c:pt idx="415">
                  <c:v>1036.4100000000001</c:v>
                </c:pt>
                <c:pt idx="416">
                  <c:v>1036.4100000000001</c:v>
                </c:pt>
                <c:pt idx="417">
                  <c:v>1036.174</c:v>
                </c:pt>
                <c:pt idx="418">
                  <c:v>1036.1510000000001</c:v>
                </c:pt>
                <c:pt idx="419">
                  <c:v>1035.7650000000001</c:v>
                </c:pt>
                <c:pt idx="420">
                  <c:v>1034.0450000000001</c:v>
                </c:pt>
                <c:pt idx="421">
                  <c:v>1034.0119999999999</c:v>
                </c:pt>
                <c:pt idx="422">
                  <c:v>1033.2380000000001</c:v>
                </c:pt>
                <c:pt idx="423">
                  <c:v>1033.2070000000001</c:v>
                </c:pt>
                <c:pt idx="424">
                  <c:v>1029.2840000000001</c:v>
                </c:pt>
                <c:pt idx="425">
                  <c:v>1028.711</c:v>
                </c:pt>
                <c:pt idx="426">
                  <c:v>1028.164</c:v>
                </c:pt>
                <c:pt idx="427">
                  <c:v>1027.569</c:v>
                </c:pt>
                <c:pt idx="428">
                  <c:v>1027.4880000000001</c:v>
                </c:pt>
                <c:pt idx="429">
                  <c:v>1026.03</c:v>
                </c:pt>
                <c:pt idx="430">
                  <c:v>1025.999</c:v>
                </c:pt>
                <c:pt idx="431">
                  <c:v>1025.694</c:v>
                </c:pt>
                <c:pt idx="432">
                  <c:v>1024.944</c:v>
                </c:pt>
                <c:pt idx="433">
                  <c:v>1024.711</c:v>
                </c:pt>
                <c:pt idx="434">
                  <c:v>1023.67</c:v>
                </c:pt>
                <c:pt idx="435">
                  <c:v>1022.9</c:v>
                </c:pt>
                <c:pt idx="436">
                  <c:v>1021.865</c:v>
                </c:pt>
                <c:pt idx="437">
                  <c:v>1021.726</c:v>
                </c:pt>
                <c:pt idx="438">
                  <c:v>1021.726</c:v>
                </c:pt>
                <c:pt idx="439">
                  <c:v>1019.631</c:v>
                </c:pt>
                <c:pt idx="440">
                  <c:v>1019.631</c:v>
                </c:pt>
                <c:pt idx="441">
                  <c:v>1017.853</c:v>
                </c:pt>
                <c:pt idx="442">
                  <c:v>1017.853</c:v>
                </c:pt>
                <c:pt idx="443">
                  <c:v>1017.396</c:v>
                </c:pt>
                <c:pt idx="444">
                  <c:v>1017.345</c:v>
                </c:pt>
                <c:pt idx="445">
                  <c:v>1017.31</c:v>
                </c:pt>
                <c:pt idx="446">
                  <c:v>1014.231</c:v>
                </c:pt>
                <c:pt idx="447">
                  <c:v>1012.832</c:v>
                </c:pt>
                <c:pt idx="448">
                  <c:v>1012.832</c:v>
                </c:pt>
                <c:pt idx="449">
                  <c:v>1008.22</c:v>
                </c:pt>
                <c:pt idx="450">
                  <c:v>1007.4589999999999</c:v>
                </c:pt>
                <c:pt idx="451">
                  <c:v>1007.4589999999999</c:v>
                </c:pt>
                <c:pt idx="452">
                  <c:v>1005.857</c:v>
                </c:pt>
                <c:pt idx="453">
                  <c:v>1005.857</c:v>
                </c:pt>
                <c:pt idx="454">
                  <c:v>1002.035</c:v>
                </c:pt>
                <c:pt idx="455">
                  <c:v>1001.224</c:v>
                </c:pt>
                <c:pt idx="456">
                  <c:v>1001.197</c:v>
                </c:pt>
                <c:pt idx="457">
                  <c:v>1000.63</c:v>
                </c:pt>
                <c:pt idx="458">
                  <c:v>1000.63</c:v>
                </c:pt>
                <c:pt idx="459">
                  <c:v>999.11800000000005</c:v>
                </c:pt>
                <c:pt idx="460">
                  <c:v>999.11800000000005</c:v>
                </c:pt>
                <c:pt idx="461">
                  <c:v>996.88499999999999</c:v>
                </c:pt>
                <c:pt idx="462">
                  <c:v>996.88499999999999</c:v>
                </c:pt>
                <c:pt idx="463">
                  <c:v>995.52</c:v>
                </c:pt>
                <c:pt idx="464">
                  <c:v>994.12300000000005</c:v>
                </c:pt>
                <c:pt idx="465">
                  <c:v>994.12300000000005</c:v>
                </c:pt>
                <c:pt idx="466">
                  <c:v>979.21799999999996</c:v>
                </c:pt>
                <c:pt idx="467">
                  <c:v>979.21799999999996</c:v>
                </c:pt>
                <c:pt idx="468">
                  <c:v>863.13099999999997</c:v>
                </c:pt>
                <c:pt idx="469">
                  <c:v>856.74</c:v>
                </c:pt>
                <c:pt idx="470">
                  <c:v>850.15599999999995</c:v>
                </c:pt>
                <c:pt idx="471">
                  <c:v>843.54200000000003</c:v>
                </c:pt>
                <c:pt idx="472">
                  <c:v>843.31200000000001</c:v>
                </c:pt>
                <c:pt idx="473">
                  <c:v>841.62800000000004</c:v>
                </c:pt>
                <c:pt idx="474">
                  <c:v>840.89</c:v>
                </c:pt>
                <c:pt idx="475">
                  <c:v>840.87099999999998</c:v>
                </c:pt>
                <c:pt idx="476">
                  <c:v>839.35799999999995</c:v>
                </c:pt>
                <c:pt idx="477">
                  <c:v>835.84299999999996</c:v>
                </c:pt>
              </c:numCache>
            </c:numRef>
          </c:xVal>
          <c:yVal>
            <c:numRef>
              <c:f>'Table 1'!$BA$2:$BA$2947</c:f>
              <c:numCache>
                <c:formatCode>0.00</c:formatCode>
                <c:ptCount val="478"/>
                <c:pt idx="0">
                  <c:v>-2.0737284814975059</c:v>
                </c:pt>
                <c:pt idx="1">
                  <c:v>1.8032085706265744</c:v>
                </c:pt>
                <c:pt idx="2">
                  <c:v>-0.60352674942470586</c:v>
                </c:pt>
                <c:pt idx="4">
                  <c:v>-0.28433223957203968</c:v>
                </c:pt>
                <c:pt idx="6">
                  <c:v>0.83900488510375315</c:v>
                </c:pt>
                <c:pt idx="7">
                  <c:v>4.3002693758397437E-2</c:v>
                </c:pt>
                <c:pt idx="8">
                  <c:v>-0.37554492602707434</c:v>
                </c:pt>
                <c:pt idx="10">
                  <c:v>1.6842694268923935</c:v>
                </c:pt>
                <c:pt idx="12">
                  <c:v>2.6138050890633728</c:v>
                </c:pt>
                <c:pt idx="13">
                  <c:v>-1.2186782259817888</c:v>
                </c:pt>
                <c:pt idx="14">
                  <c:v>-1.7573167678200248</c:v>
                </c:pt>
                <c:pt idx="15">
                  <c:v>0.4649339553716143</c:v>
                </c:pt>
                <c:pt idx="17">
                  <c:v>0.82332239854919564</c:v>
                </c:pt>
                <c:pt idx="18">
                  <c:v>0.51473246188677513</c:v>
                </c:pt>
                <c:pt idx="20">
                  <c:v>1.9941956141281321</c:v>
                </c:pt>
                <c:pt idx="23">
                  <c:v>-0.38586790940644611</c:v>
                </c:pt>
                <c:pt idx="25">
                  <c:v>0.31686421977699858</c:v>
                </c:pt>
                <c:pt idx="27">
                  <c:v>0.74264161327655875</c:v>
                </c:pt>
                <c:pt idx="28">
                  <c:v>-0.90030952614220194</c:v>
                </c:pt>
                <c:pt idx="29">
                  <c:v>-0.32541230494920687</c:v>
                </c:pt>
                <c:pt idx="34">
                  <c:v>-1.4110573988372959</c:v>
                </c:pt>
                <c:pt idx="35">
                  <c:v>0.76599922156939204</c:v>
                </c:pt>
                <c:pt idx="42">
                  <c:v>1.2022997422205288</c:v>
                </c:pt>
                <c:pt idx="47">
                  <c:v>0.51707564272652307</c:v>
                </c:pt>
                <c:pt idx="48">
                  <c:v>0.35863817479196203</c:v>
                </c:pt>
                <c:pt idx="58">
                  <c:v>-0.21971759385554707</c:v>
                </c:pt>
                <c:pt idx="61">
                  <c:v>1.6970812438697536</c:v>
                </c:pt>
                <c:pt idx="68">
                  <c:v>-0.15628072604046206</c:v>
                </c:pt>
                <c:pt idx="80">
                  <c:v>-1.286313107322931</c:v>
                </c:pt>
                <c:pt idx="96">
                  <c:v>0.23121423277546335</c:v>
                </c:pt>
                <c:pt idx="99">
                  <c:v>0.3505393531874727</c:v>
                </c:pt>
                <c:pt idx="107">
                  <c:v>1.5389275025606943</c:v>
                </c:pt>
                <c:pt idx="117">
                  <c:v>-1.7609657235485103</c:v>
                </c:pt>
                <c:pt idx="118">
                  <c:v>-4.1067388053315188</c:v>
                </c:pt>
                <c:pt idx="121">
                  <c:v>-2.5636941978650345</c:v>
                </c:pt>
                <c:pt idx="122">
                  <c:v>-2.4967141864009825</c:v>
                </c:pt>
                <c:pt idx="130">
                  <c:v>-2.9279365529024695</c:v>
                </c:pt>
                <c:pt idx="137">
                  <c:v>-3.7952430454879642</c:v>
                </c:pt>
                <c:pt idx="139">
                  <c:v>-2.0134855492381742</c:v>
                </c:pt>
                <c:pt idx="146">
                  <c:v>-4.0125453552934101</c:v>
                </c:pt>
                <c:pt idx="161">
                  <c:v>-2.8877926221687895</c:v>
                </c:pt>
                <c:pt idx="167">
                  <c:v>-1.5048038028808297</c:v>
                </c:pt>
                <c:pt idx="198">
                  <c:v>-2.6634232059608913</c:v>
                </c:pt>
                <c:pt idx="200">
                  <c:v>-2.6625503125970771</c:v>
                </c:pt>
                <c:pt idx="205">
                  <c:v>-2.4697582272765053</c:v>
                </c:pt>
                <c:pt idx="206">
                  <c:v>-3.8194972887195018</c:v>
                </c:pt>
                <c:pt idx="209">
                  <c:v>-1.7207496213472668</c:v>
                </c:pt>
                <c:pt idx="218">
                  <c:v>-2.8981114739131524</c:v>
                </c:pt>
                <c:pt idx="230">
                  <c:v>-1.8533736601590187</c:v>
                </c:pt>
                <c:pt idx="234">
                  <c:v>-2.6601618461001841</c:v>
                </c:pt>
                <c:pt idx="244">
                  <c:v>-0.35790465347821737</c:v>
                </c:pt>
                <c:pt idx="252">
                  <c:v>-1.6375264646280225</c:v>
                </c:pt>
                <c:pt idx="263">
                  <c:v>-3.1097485205829067</c:v>
                </c:pt>
                <c:pt idx="264">
                  <c:v>-0.89594571770926923</c:v>
                </c:pt>
                <c:pt idx="267">
                  <c:v>-1.7020673987416413</c:v>
                </c:pt>
                <c:pt idx="272">
                  <c:v>-0.67523396104000621</c:v>
                </c:pt>
                <c:pt idx="273">
                  <c:v>-1.0027178241808028</c:v>
                </c:pt>
                <c:pt idx="278">
                  <c:v>-0.25012020234928767</c:v>
                </c:pt>
                <c:pt idx="293">
                  <c:v>-0.36002282586032952</c:v>
                </c:pt>
                <c:pt idx="294">
                  <c:v>-0.87593599020703472</c:v>
                </c:pt>
                <c:pt idx="299">
                  <c:v>-0.91436390655567568</c:v>
                </c:pt>
                <c:pt idx="300">
                  <c:v>-0.63146840917693092</c:v>
                </c:pt>
                <c:pt idx="302">
                  <c:v>0.63911964975344493</c:v>
                </c:pt>
                <c:pt idx="303">
                  <c:v>-2.5254842846600023</c:v>
                </c:pt>
                <c:pt idx="305">
                  <c:v>0.24801759832504489</c:v>
                </c:pt>
                <c:pt idx="306">
                  <c:v>-0.75766785454710883</c:v>
                </c:pt>
                <c:pt idx="308">
                  <c:v>0.44354108639661938</c:v>
                </c:pt>
                <c:pt idx="311">
                  <c:v>0.78403141113725316</c:v>
                </c:pt>
                <c:pt idx="313">
                  <c:v>-2.2325327803244925</c:v>
                </c:pt>
                <c:pt idx="314">
                  <c:v>-0.30231516116454654</c:v>
                </c:pt>
                <c:pt idx="315">
                  <c:v>-1.848803244876128</c:v>
                </c:pt>
                <c:pt idx="316">
                  <c:v>-0.2723872406924735</c:v>
                </c:pt>
                <c:pt idx="317">
                  <c:v>-0.83984969796303632</c:v>
                </c:pt>
                <c:pt idx="318">
                  <c:v>-0.15190354734168185</c:v>
                </c:pt>
                <c:pt idx="319">
                  <c:v>-0.45926710784315028</c:v>
                </c:pt>
                <c:pt idx="320">
                  <c:v>-0.47150584675273727</c:v>
                </c:pt>
                <c:pt idx="321">
                  <c:v>1.043613626737194</c:v>
                </c:pt>
                <c:pt idx="324">
                  <c:v>0.24436317708550498</c:v>
                </c:pt>
                <c:pt idx="325">
                  <c:v>0.52903238824246535</c:v>
                </c:pt>
                <c:pt idx="326">
                  <c:v>-2.5243875660974058</c:v>
                </c:pt>
                <c:pt idx="328">
                  <c:v>-1.1308337097977685</c:v>
                </c:pt>
                <c:pt idx="329">
                  <c:v>-0.91109999641500994</c:v>
                </c:pt>
                <c:pt idx="330">
                  <c:v>0.20165822433835193</c:v>
                </c:pt>
                <c:pt idx="332">
                  <c:v>-1.8362177364388552</c:v>
                </c:pt>
                <c:pt idx="333">
                  <c:v>-0.40030297489243344</c:v>
                </c:pt>
                <c:pt idx="334">
                  <c:v>-0.93502702132421756</c:v>
                </c:pt>
                <c:pt idx="335">
                  <c:v>-1.5338330243174039</c:v>
                </c:pt>
                <c:pt idx="336">
                  <c:v>0.1321473441764712</c:v>
                </c:pt>
                <c:pt idx="337">
                  <c:v>-1.957233478159786</c:v>
                </c:pt>
                <c:pt idx="338">
                  <c:v>0.23971029304568039</c:v>
                </c:pt>
                <c:pt idx="339">
                  <c:v>-1.5765484124645652</c:v>
                </c:pt>
                <c:pt idx="340">
                  <c:v>-0.14912987977803979</c:v>
                </c:pt>
                <c:pt idx="341">
                  <c:v>0.31814133459710098</c:v>
                </c:pt>
                <c:pt idx="343">
                  <c:v>1.064099054800082E-2</c:v>
                </c:pt>
                <c:pt idx="344">
                  <c:v>0.54334353370724386</c:v>
                </c:pt>
                <c:pt idx="345">
                  <c:v>0.76430460714866033</c:v>
                </c:pt>
                <c:pt idx="347">
                  <c:v>-0.55368371104974912</c:v>
                </c:pt>
                <c:pt idx="349">
                  <c:v>-1.3508956009139856</c:v>
                </c:pt>
                <c:pt idx="351">
                  <c:v>1.5136996542563979</c:v>
                </c:pt>
                <c:pt idx="352">
                  <c:v>-0.91185914249627975</c:v>
                </c:pt>
                <c:pt idx="353">
                  <c:v>-2.3820477216912566</c:v>
                </c:pt>
                <c:pt idx="354">
                  <c:v>-0.69990965361079238</c:v>
                </c:pt>
                <c:pt idx="355">
                  <c:v>1.8483479705635395</c:v>
                </c:pt>
                <c:pt idx="360">
                  <c:v>0.86983328937021143</c:v>
                </c:pt>
                <c:pt idx="365">
                  <c:v>-1.6350778686905409</c:v>
                </c:pt>
                <c:pt idx="367">
                  <c:v>-0.10233604033807074</c:v>
                </c:pt>
                <c:pt idx="369">
                  <c:v>0.65279271032322128</c:v>
                </c:pt>
                <c:pt idx="370">
                  <c:v>0.73732661082456263</c:v>
                </c:pt>
                <c:pt idx="373">
                  <c:v>-0.50879221987230583</c:v>
                </c:pt>
                <c:pt idx="376">
                  <c:v>0.61579021859078609</c:v>
                </c:pt>
                <c:pt idx="378">
                  <c:v>1.2234731859248571</c:v>
                </c:pt>
                <c:pt idx="380">
                  <c:v>-2.0759549641416744</c:v>
                </c:pt>
                <c:pt idx="381">
                  <c:v>-1.1430180820338027</c:v>
                </c:pt>
                <c:pt idx="383">
                  <c:v>-0.43368670862019915</c:v>
                </c:pt>
                <c:pt idx="384">
                  <c:v>0.60626409299501438</c:v>
                </c:pt>
                <c:pt idx="385">
                  <c:v>0.24431077969475767</c:v>
                </c:pt>
                <c:pt idx="386">
                  <c:v>-1.2073111922135304</c:v>
                </c:pt>
                <c:pt idx="387">
                  <c:v>0.35263680391930585</c:v>
                </c:pt>
                <c:pt idx="391">
                  <c:v>0.29859541302318166</c:v>
                </c:pt>
                <c:pt idx="393">
                  <c:v>9.2315554075323047E-2</c:v>
                </c:pt>
                <c:pt idx="395">
                  <c:v>0.1816292670799019</c:v>
                </c:pt>
                <c:pt idx="396">
                  <c:v>-2.5197885114579641</c:v>
                </c:pt>
                <c:pt idx="398">
                  <c:v>-5.2904882670714172E-2</c:v>
                </c:pt>
                <c:pt idx="400">
                  <c:v>-1.4135903088202524</c:v>
                </c:pt>
                <c:pt idx="401">
                  <c:v>0.45843594342942717</c:v>
                </c:pt>
                <c:pt idx="405">
                  <c:v>-0.79504971102943456</c:v>
                </c:pt>
                <c:pt idx="406">
                  <c:v>-0.5947186396398908</c:v>
                </c:pt>
                <c:pt idx="407">
                  <c:v>-0.75989683375792449</c:v>
                </c:pt>
                <c:pt idx="408">
                  <c:v>0.39417011669672053</c:v>
                </c:pt>
                <c:pt idx="409">
                  <c:v>-1.0936235222957151</c:v>
                </c:pt>
                <c:pt idx="410">
                  <c:v>0.47326785718499498</c:v>
                </c:pt>
                <c:pt idx="411">
                  <c:v>0.73781493105168017</c:v>
                </c:pt>
                <c:pt idx="413">
                  <c:v>0.50935583331957723</c:v>
                </c:pt>
                <c:pt idx="414">
                  <c:v>1.1657233253535619</c:v>
                </c:pt>
                <c:pt idx="415">
                  <c:v>-0.22649790709216103</c:v>
                </c:pt>
                <c:pt idx="416">
                  <c:v>-1.1637947732057772</c:v>
                </c:pt>
                <c:pt idx="420">
                  <c:v>-0.17050099012757367</c:v>
                </c:pt>
                <c:pt idx="423">
                  <c:v>-3.7087745207809317E-2</c:v>
                </c:pt>
                <c:pt idx="425">
                  <c:v>0.31047383702278197</c:v>
                </c:pt>
                <c:pt idx="426">
                  <c:v>0.33942834841778019</c:v>
                </c:pt>
                <c:pt idx="427">
                  <c:v>0.6287602112823355</c:v>
                </c:pt>
                <c:pt idx="429">
                  <c:v>-0.13450962831867846</c:v>
                </c:pt>
                <c:pt idx="431">
                  <c:v>-1.5489943294792925</c:v>
                </c:pt>
                <c:pt idx="433">
                  <c:v>-0.58952695327286564</c:v>
                </c:pt>
                <c:pt idx="434">
                  <c:v>0.88493348884299616</c:v>
                </c:pt>
                <c:pt idx="437">
                  <c:v>-0.16339100359539405</c:v>
                </c:pt>
                <c:pt idx="438">
                  <c:v>-2.3418580779373097</c:v>
                </c:pt>
                <c:pt idx="439">
                  <c:v>-1.3903122419577238</c:v>
                </c:pt>
                <c:pt idx="440">
                  <c:v>-1.4923735026897826</c:v>
                </c:pt>
                <c:pt idx="441">
                  <c:v>-2.2087457117811566</c:v>
                </c:pt>
                <c:pt idx="442">
                  <c:v>1.3751249215572516</c:v>
                </c:pt>
                <c:pt idx="443">
                  <c:v>0.81977344452741474</c:v>
                </c:pt>
                <c:pt idx="444">
                  <c:v>0.83591994590459329</c:v>
                </c:pt>
                <c:pt idx="445">
                  <c:v>1.1759719861271845</c:v>
                </c:pt>
                <c:pt idx="446">
                  <c:v>0.42138907917841123</c:v>
                </c:pt>
                <c:pt idx="447">
                  <c:v>0.71388899419637986</c:v>
                </c:pt>
                <c:pt idx="448">
                  <c:v>-1.930087520730041</c:v>
                </c:pt>
                <c:pt idx="450">
                  <c:v>5.8935356213126776E-3</c:v>
                </c:pt>
                <c:pt idx="451">
                  <c:v>-2.0306769128162436</c:v>
                </c:pt>
                <c:pt idx="452">
                  <c:v>-0.9087208745704688</c:v>
                </c:pt>
                <c:pt idx="453">
                  <c:v>-1.0623864769088234E-2</c:v>
                </c:pt>
                <c:pt idx="457">
                  <c:v>-1.5440827191123694</c:v>
                </c:pt>
                <c:pt idx="458">
                  <c:v>-0.90208683058328887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D8-41B8-881B-963D86AAD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083279"/>
        <c:axId val="1333081359"/>
      </c:scatterChart>
      <c:valAx>
        <c:axId val="1333083279"/>
        <c:scaling>
          <c:orientation val="minMax"/>
          <c:min val="9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081359"/>
        <c:crossesAt val="-16"/>
        <c:crossBetween val="midCat"/>
        <c:minorUnit val="100"/>
      </c:valAx>
      <c:valAx>
        <c:axId val="133308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0832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7222222222222224E-2"/>
                  <c:y val="-0.43399460484106156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1'!$AO$947:$AO$2947</c:f>
              <c:numCache>
                <c:formatCode>0.000</c:formatCode>
                <c:ptCount val="370"/>
                <c:pt idx="0">
                  <c:v>1522.489</c:v>
                </c:pt>
                <c:pt idx="1">
                  <c:v>1522.241</c:v>
                </c:pt>
                <c:pt idx="2">
                  <c:v>1518.9659999999999</c:v>
                </c:pt>
                <c:pt idx="3">
                  <c:v>1518.1420000000001</c:v>
                </c:pt>
                <c:pt idx="4">
                  <c:v>1517.6220000000001</c:v>
                </c:pt>
                <c:pt idx="5">
                  <c:v>1517.3409999999999</c:v>
                </c:pt>
                <c:pt idx="6">
                  <c:v>1516.5329999999999</c:v>
                </c:pt>
                <c:pt idx="7">
                  <c:v>1514.893</c:v>
                </c:pt>
                <c:pt idx="8">
                  <c:v>1513.7460000000001</c:v>
                </c:pt>
                <c:pt idx="9">
                  <c:v>1513.53</c:v>
                </c:pt>
                <c:pt idx="10">
                  <c:v>1512.2059999999999</c:v>
                </c:pt>
                <c:pt idx="11">
                  <c:v>1510.693</c:v>
                </c:pt>
                <c:pt idx="12">
                  <c:v>1509.5650000000001</c:v>
                </c:pt>
                <c:pt idx="13">
                  <c:v>1509.155</c:v>
                </c:pt>
                <c:pt idx="14">
                  <c:v>1508.867</c:v>
                </c:pt>
                <c:pt idx="15">
                  <c:v>1508.0740000000001</c:v>
                </c:pt>
                <c:pt idx="16">
                  <c:v>1505.329</c:v>
                </c:pt>
                <c:pt idx="17">
                  <c:v>1504.761</c:v>
                </c:pt>
                <c:pt idx="18">
                  <c:v>1504.3979999999999</c:v>
                </c:pt>
                <c:pt idx="19">
                  <c:v>1503.422</c:v>
                </c:pt>
                <c:pt idx="20">
                  <c:v>1500.9010000000001</c:v>
                </c:pt>
                <c:pt idx="21">
                  <c:v>1500.4449999999999</c:v>
                </c:pt>
                <c:pt idx="22">
                  <c:v>1499.7560000000001</c:v>
                </c:pt>
                <c:pt idx="23">
                  <c:v>1499.586</c:v>
                </c:pt>
                <c:pt idx="24">
                  <c:v>1495.047</c:v>
                </c:pt>
                <c:pt idx="25">
                  <c:v>1494.944</c:v>
                </c:pt>
                <c:pt idx="26">
                  <c:v>1494.2</c:v>
                </c:pt>
                <c:pt idx="27">
                  <c:v>1493.7239999999999</c:v>
                </c:pt>
                <c:pt idx="28">
                  <c:v>1493.694</c:v>
                </c:pt>
                <c:pt idx="29">
                  <c:v>1492.3520000000001</c:v>
                </c:pt>
                <c:pt idx="30">
                  <c:v>1491.713</c:v>
                </c:pt>
                <c:pt idx="31">
                  <c:v>1490.0139999999999</c:v>
                </c:pt>
                <c:pt idx="32">
                  <c:v>1489.9369999999999</c:v>
                </c:pt>
                <c:pt idx="33">
                  <c:v>1489.1869999999999</c:v>
                </c:pt>
                <c:pt idx="34">
                  <c:v>1489.0730000000001</c:v>
                </c:pt>
                <c:pt idx="35">
                  <c:v>1488.9839999999999</c:v>
                </c:pt>
                <c:pt idx="36">
                  <c:v>1487.1369999999999</c:v>
                </c:pt>
                <c:pt idx="37">
                  <c:v>1486.63</c:v>
                </c:pt>
                <c:pt idx="38">
                  <c:v>1484.298</c:v>
                </c:pt>
                <c:pt idx="39">
                  <c:v>1480.0930000000001</c:v>
                </c:pt>
                <c:pt idx="40">
                  <c:v>1479.549</c:v>
                </c:pt>
                <c:pt idx="41">
                  <c:v>1477.9770000000001</c:v>
                </c:pt>
                <c:pt idx="42">
                  <c:v>1475.508</c:v>
                </c:pt>
                <c:pt idx="43">
                  <c:v>1473.818</c:v>
                </c:pt>
                <c:pt idx="44">
                  <c:v>1473.72</c:v>
                </c:pt>
                <c:pt idx="45">
                  <c:v>1470.261</c:v>
                </c:pt>
                <c:pt idx="46">
                  <c:v>1470.0450000000001</c:v>
                </c:pt>
                <c:pt idx="47">
                  <c:v>1468.5730000000001</c:v>
                </c:pt>
                <c:pt idx="48">
                  <c:v>1467.6980000000001</c:v>
                </c:pt>
                <c:pt idx="49">
                  <c:v>1467.0809999999999</c:v>
                </c:pt>
                <c:pt idx="50">
                  <c:v>1464.742</c:v>
                </c:pt>
                <c:pt idx="51">
                  <c:v>1464.502</c:v>
                </c:pt>
                <c:pt idx="52">
                  <c:v>1461.616</c:v>
                </c:pt>
                <c:pt idx="53">
                  <c:v>1459.2570000000001</c:v>
                </c:pt>
                <c:pt idx="54">
                  <c:v>1458.614</c:v>
                </c:pt>
                <c:pt idx="55">
                  <c:v>1457.433</c:v>
                </c:pt>
                <c:pt idx="56">
                  <c:v>1457.357</c:v>
                </c:pt>
                <c:pt idx="57">
                  <c:v>1454.9570000000001</c:v>
                </c:pt>
                <c:pt idx="58">
                  <c:v>1454.6020000000001</c:v>
                </c:pt>
                <c:pt idx="59">
                  <c:v>1454.6020000000001</c:v>
                </c:pt>
                <c:pt idx="60">
                  <c:v>1453.0940000000001</c:v>
                </c:pt>
                <c:pt idx="61">
                  <c:v>1453.0139999999999</c:v>
                </c:pt>
                <c:pt idx="62">
                  <c:v>1452.0050000000001</c:v>
                </c:pt>
                <c:pt idx="63">
                  <c:v>1451.3579999999999</c:v>
                </c:pt>
                <c:pt idx="64">
                  <c:v>1450.96</c:v>
                </c:pt>
                <c:pt idx="65">
                  <c:v>1450.241</c:v>
                </c:pt>
                <c:pt idx="66">
                  <c:v>1448.5239999999999</c:v>
                </c:pt>
                <c:pt idx="67">
                  <c:v>1445.8219999999999</c:v>
                </c:pt>
                <c:pt idx="68">
                  <c:v>1445.0329999999999</c:v>
                </c:pt>
                <c:pt idx="69">
                  <c:v>1444.5509999999999</c:v>
                </c:pt>
                <c:pt idx="70">
                  <c:v>1443.6590000000001</c:v>
                </c:pt>
                <c:pt idx="71">
                  <c:v>1442.865</c:v>
                </c:pt>
                <c:pt idx="72">
                  <c:v>1442.75</c:v>
                </c:pt>
                <c:pt idx="73">
                  <c:v>1440.9480000000001</c:v>
                </c:pt>
                <c:pt idx="74">
                  <c:v>1440.8440000000001</c:v>
                </c:pt>
                <c:pt idx="75">
                  <c:v>1440.7329999999999</c:v>
                </c:pt>
                <c:pt idx="76">
                  <c:v>1439.42</c:v>
                </c:pt>
                <c:pt idx="77">
                  <c:v>1438.5319999999999</c:v>
                </c:pt>
                <c:pt idx="78">
                  <c:v>1438.037</c:v>
                </c:pt>
                <c:pt idx="79">
                  <c:v>1434.6289999999999</c:v>
                </c:pt>
                <c:pt idx="80">
                  <c:v>1434.54</c:v>
                </c:pt>
                <c:pt idx="81">
                  <c:v>1434.1869999999999</c:v>
                </c:pt>
                <c:pt idx="82">
                  <c:v>1434.09</c:v>
                </c:pt>
                <c:pt idx="83">
                  <c:v>1432.971</c:v>
                </c:pt>
                <c:pt idx="84">
                  <c:v>1432.0150000000001</c:v>
                </c:pt>
                <c:pt idx="85">
                  <c:v>1431.711</c:v>
                </c:pt>
                <c:pt idx="86">
                  <c:v>1423.1869999999999</c:v>
                </c:pt>
                <c:pt idx="87">
                  <c:v>1423.114</c:v>
                </c:pt>
                <c:pt idx="88">
                  <c:v>1422.5509999999999</c:v>
                </c:pt>
                <c:pt idx="89">
                  <c:v>1422.079</c:v>
                </c:pt>
                <c:pt idx="90">
                  <c:v>1420.0709999999999</c:v>
                </c:pt>
                <c:pt idx="91">
                  <c:v>1420.021</c:v>
                </c:pt>
                <c:pt idx="92">
                  <c:v>1413.2349999999999</c:v>
                </c:pt>
                <c:pt idx="93">
                  <c:v>1412.655</c:v>
                </c:pt>
                <c:pt idx="94">
                  <c:v>1411.732</c:v>
                </c:pt>
                <c:pt idx="95">
                  <c:v>1411.3989999999999</c:v>
                </c:pt>
                <c:pt idx="96">
                  <c:v>1411.3720000000001</c:v>
                </c:pt>
                <c:pt idx="97">
                  <c:v>1410.528</c:v>
                </c:pt>
                <c:pt idx="98">
                  <c:v>1409.8009999999999</c:v>
                </c:pt>
                <c:pt idx="99">
                  <c:v>1407.4849999999999</c:v>
                </c:pt>
                <c:pt idx="100">
                  <c:v>1407.2829999999999</c:v>
                </c:pt>
                <c:pt idx="101">
                  <c:v>1407.26</c:v>
                </c:pt>
                <c:pt idx="102">
                  <c:v>1402.047</c:v>
                </c:pt>
                <c:pt idx="103">
                  <c:v>1402.03</c:v>
                </c:pt>
                <c:pt idx="104">
                  <c:v>1400.6110000000001</c:v>
                </c:pt>
                <c:pt idx="105">
                  <c:v>1400.3589999999999</c:v>
                </c:pt>
                <c:pt idx="106">
                  <c:v>1397.421</c:v>
                </c:pt>
                <c:pt idx="107">
                  <c:v>1395.1959999999999</c:v>
                </c:pt>
                <c:pt idx="108">
                  <c:v>1394.7180000000001</c:v>
                </c:pt>
                <c:pt idx="109">
                  <c:v>1394.585</c:v>
                </c:pt>
                <c:pt idx="110">
                  <c:v>1394.585</c:v>
                </c:pt>
                <c:pt idx="111">
                  <c:v>1389.588</c:v>
                </c:pt>
                <c:pt idx="112">
                  <c:v>1389.24</c:v>
                </c:pt>
                <c:pt idx="113">
                  <c:v>1385.4590000000001</c:v>
                </c:pt>
                <c:pt idx="114">
                  <c:v>1383.6559999999999</c:v>
                </c:pt>
                <c:pt idx="115">
                  <c:v>1380.107</c:v>
                </c:pt>
                <c:pt idx="116">
                  <c:v>1374.6179999999999</c:v>
                </c:pt>
                <c:pt idx="117">
                  <c:v>1372.124</c:v>
                </c:pt>
                <c:pt idx="118">
                  <c:v>1371.42</c:v>
                </c:pt>
                <c:pt idx="119">
                  <c:v>1371.22</c:v>
                </c:pt>
                <c:pt idx="120">
                  <c:v>1368.6610000000001</c:v>
                </c:pt>
                <c:pt idx="121">
                  <c:v>1362.453</c:v>
                </c:pt>
                <c:pt idx="122">
                  <c:v>1362.3710000000001</c:v>
                </c:pt>
                <c:pt idx="123">
                  <c:v>1359.0820000000001</c:v>
                </c:pt>
                <c:pt idx="124">
                  <c:v>1359.0029999999999</c:v>
                </c:pt>
                <c:pt idx="125">
                  <c:v>1356.4829999999999</c:v>
                </c:pt>
                <c:pt idx="126">
                  <c:v>1356.355</c:v>
                </c:pt>
                <c:pt idx="127">
                  <c:v>1353.6010000000001</c:v>
                </c:pt>
                <c:pt idx="128">
                  <c:v>1350.326</c:v>
                </c:pt>
                <c:pt idx="129">
                  <c:v>1345.174</c:v>
                </c:pt>
                <c:pt idx="130">
                  <c:v>1345.087</c:v>
                </c:pt>
                <c:pt idx="131">
                  <c:v>1338.568</c:v>
                </c:pt>
                <c:pt idx="132">
                  <c:v>1337.4680000000001</c:v>
                </c:pt>
                <c:pt idx="133">
                  <c:v>1333.8019999999999</c:v>
                </c:pt>
                <c:pt idx="134">
                  <c:v>1324.595</c:v>
                </c:pt>
                <c:pt idx="135">
                  <c:v>1313.376</c:v>
                </c:pt>
                <c:pt idx="136">
                  <c:v>1310.972</c:v>
                </c:pt>
                <c:pt idx="137">
                  <c:v>1310.8979999999999</c:v>
                </c:pt>
                <c:pt idx="138">
                  <c:v>1309.8309999999999</c:v>
                </c:pt>
                <c:pt idx="139">
                  <c:v>1307.2149999999999</c:v>
                </c:pt>
                <c:pt idx="140">
                  <c:v>1302.884</c:v>
                </c:pt>
                <c:pt idx="141">
                  <c:v>1299.8109999999999</c:v>
                </c:pt>
                <c:pt idx="142">
                  <c:v>1298.1389999999999</c:v>
                </c:pt>
                <c:pt idx="143">
                  <c:v>1292.4559999999999</c:v>
                </c:pt>
                <c:pt idx="144">
                  <c:v>1291.104</c:v>
                </c:pt>
                <c:pt idx="145">
                  <c:v>1291.104</c:v>
                </c:pt>
                <c:pt idx="146">
                  <c:v>1287.7360000000001</c:v>
                </c:pt>
                <c:pt idx="147">
                  <c:v>1286.53</c:v>
                </c:pt>
                <c:pt idx="148">
                  <c:v>1278.394</c:v>
                </c:pt>
                <c:pt idx="149">
                  <c:v>1277.5530000000001</c:v>
                </c:pt>
                <c:pt idx="150">
                  <c:v>1276.817</c:v>
                </c:pt>
                <c:pt idx="151">
                  <c:v>1276.6120000000001</c:v>
                </c:pt>
                <c:pt idx="152">
                  <c:v>1271.934</c:v>
                </c:pt>
                <c:pt idx="153">
                  <c:v>1267.2349999999999</c:v>
                </c:pt>
                <c:pt idx="154">
                  <c:v>1266.73</c:v>
                </c:pt>
                <c:pt idx="155">
                  <c:v>1265.347</c:v>
                </c:pt>
                <c:pt idx="156">
                  <c:v>1265.347</c:v>
                </c:pt>
                <c:pt idx="157">
                  <c:v>1258.8589999999999</c:v>
                </c:pt>
                <c:pt idx="158">
                  <c:v>1257.835</c:v>
                </c:pt>
                <c:pt idx="159">
                  <c:v>1252.9369999999999</c:v>
                </c:pt>
                <c:pt idx="160">
                  <c:v>1252.9369999999999</c:v>
                </c:pt>
                <c:pt idx="161">
                  <c:v>1246.8599999999999</c:v>
                </c:pt>
                <c:pt idx="162">
                  <c:v>1241.027</c:v>
                </c:pt>
                <c:pt idx="163">
                  <c:v>1235.607</c:v>
                </c:pt>
                <c:pt idx="164">
                  <c:v>1233.8689999999999</c:v>
                </c:pt>
                <c:pt idx="165">
                  <c:v>1233.8689999999999</c:v>
                </c:pt>
                <c:pt idx="166">
                  <c:v>1229.989</c:v>
                </c:pt>
                <c:pt idx="167">
                  <c:v>1228.6099999999999</c:v>
                </c:pt>
                <c:pt idx="168">
                  <c:v>1208.9380000000001</c:v>
                </c:pt>
                <c:pt idx="169">
                  <c:v>1208.7550000000001</c:v>
                </c:pt>
                <c:pt idx="170">
                  <c:v>1208.7550000000001</c:v>
                </c:pt>
                <c:pt idx="171">
                  <c:v>1208.0129999999999</c:v>
                </c:pt>
                <c:pt idx="172">
                  <c:v>1205.675</c:v>
                </c:pt>
                <c:pt idx="173">
                  <c:v>1205.511</c:v>
                </c:pt>
                <c:pt idx="174">
                  <c:v>1204.999</c:v>
                </c:pt>
                <c:pt idx="175">
                  <c:v>1204.511</c:v>
                </c:pt>
                <c:pt idx="176">
                  <c:v>1203.9459999999999</c:v>
                </c:pt>
                <c:pt idx="177">
                  <c:v>1203.106</c:v>
                </c:pt>
                <c:pt idx="178">
                  <c:v>1203.0540000000001</c:v>
                </c:pt>
                <c:pt idx="179">
                  <c:v>1202.463</c:v>
                </c:pt>
                <c:pt idx="180">
                  <c:v>1200.203</c:v>
                </c:pt>
                <c:pt idx="181">
                  <c:v>1200.067</c:v>
                </c:pt>
                <c:pt idx="182">
                  <c:v>1198.482</c:v>
                </c:pt>
                <c:pt idx="183">
                  <c:v>1182.425</c:v>
                </c:pt>
                <c:pt idx="184">
                  <c:v>1182.002</c:v>
                </c:pt>
                <c:pt idx="185">
                  <c:v>1177.9110000000001</c:v>
                </c:pt>
                <c:pt idx="186">
                  <c:v>1177.886</c:v>
                </c:pt>
                <c:pt idx="187">
                  <c:v>1163.3240000000001</c:v>
                </c:pt>
                <c:pt idx="188">
                  <c:v>1158.222</c:v>
                </c:pt>
                <c:pt idx="189">
                  <c:v>1148.4929999999999</c:v>
                </c:pt>
                <c:pt idx="190">
                  <c:v>1126.1279999999999</c:v>
                </c:pt>
                <c:pt idx="191">
                  <c:v>1119.636</c:v>
                </c:pt>
                <c:pt idx="192">
                  <c:v>1119.636</c:v>
                </c:pt>
                <c:pt idx="193">
                  <c:v>1119.0540000000001</c:v>
                </c:pt>
                <c:pt idx="194">
                  <c:v>1117.5</c:v>
                </c:pt>
                <c:pt idx="195">
                  <c:v>1117.5</c:v>
                </c:pt>
                <c:pt idx="196">
                  <c:v>1116.3820000000001</c:v>
                </c:pt>
                <c:pt idx="197">
                  <c:v>1116.3820000000001</c:v>
                </c:pt>
                <c:pt idx="198">
                  <c:v>1107.9110000000001</c:v>
                </c:pt>
                <c:pt idx="199">
                  <c:v>1107.9110000000001</c:v>
                </c:pt>
                <c:pt idx="200">
                  <c:v>1107.8810000000001</c:v>
                </c:pt>
                <c:pt idx="201">
                  <c:v>1106.3409999999999</c:v>
                </c:pt>
                <c:pt idx="202">
                  <c:v>1103.5530000000001</c:v>
                </c:pt>
                <c:pt idx="203">
                  <c:v>1100.546</c:v>
                </c:pt>
                <c:pt idx="204">
                  <c:v>1100.546</c:v>
                </c:pt>
                <c:pt idx="205">
                  <c:v>1098.5730000000001</c:v>
                </c:pt>
                <c:pt idx="206">
                  <c:v>1098.5730000000001</c:v>
                </c:pt>
                <c:pt idx="207">
                  <c:v>1096.731</c:v>
                </c:pt>
                <c:pt idx="208">
                  <c:v>1096.731</c:v>
                </c:pt>
                <c:pt idx="209">
                  <c:v>1096.367</c:v>
                </c:pt>
                <c:pt idx="210">
                  <c:v>1096.08</c:v>
                </c:pt>
                <c:pt idx="211">
                  <c:v>1095.587</c:v>
                </c:pt>
                <c:pt idx="212">
                  <c:v>1095.587</c:v>
                </c:pt>
                <c:pt idx="213">
                  <c:v>1092.529</c:v>
                </c:pt>
                <c:pt idx="214">
                  <c:v>1092.529</c:v>
                </c:pt>
                <c:pt idx="215">
                  <c:v>1092.325</c:v>
                </c:pt>
                <c:pt idx="216">
                  <c:v>1092.325</c:v>
                </c:pt>
                <c:pt idx="217">
                  <c:v>1092.3009999999999</c:v>
                </c:pt>
                <c:pt idx="218">
                  <c:v>1092.3009999999999</c:v>
                </c:pt>
                <c:pt idx="219">
                  <c:v>1091.43</c:v>
                </c:pt>
                <c:pt idx="220">
                  <c:v>1091.2929999999999</c:v>
                </c:pt>
                <c:pt idx="221">
                  <c:v>1091.2929999999999</c:v>
                </c:pt>
                <c:pt idx="222">
                  <c:v>1090.366</c:v>
                </c:pt>
                <c:pt idx="223">
                  <c:v>1090.366</c:v>
                </c:pt>
                <c:pt idx="224">
                  <c:v>1089.8440000000001</c:v>
                </c:pt>
                <c:pt idx="225">
                  <c:v>1089.8440000000001</c:v>
                </c:pt>
                <c:pt idx="226">
                  <c:v>1089.3119999999999</c:v>
                </c:pt>
                <c:pt idx="227">
                  <c:v>1089.3119999999999</c:v>
                </c:pt>
                <c:pt idx="228">
                  <c:v>1084.873</c:v>
                </c:pt>
                <c:pt idx="229">
                  <c:v>1084.873</c:v>
                </c:pt>
                <c:pt idx="230">
                  <c:v>1084.2619999999999</c:v>
                </c:pt>
                <c:pt idx="231">
                  <c:v>1083.9359999999999</c:v>
                </c:pt>
                <c:pt idx="232">
                  <c:v>1083.9359999999999</c:v>
                </c:pt>
                <c:pt idx="233">
                  <c:v>1083.8150000000001</c:v>
                </c:pt>
                <c:pt idx="234">
                  <c:v>1083.8150000000001</c:v>
                </c:pt>
                <c:pt idx="235">
                  <c:v>1083.548</c:v>
                </c:pt>
                <c:pt idx="236">
                  <c:v>1083.548</c:v>
                </c:pt>
                <c:pt idx="237">
                  <c:v>1079.078</c:v>
                </c:pt>
                <c:pt idx="238">
                  <c:v>1079.058</c:v>
                </c:pt>
                <c:pt idx="239">
                  <c:v>1076.902</c:v>
                </c:pt>
                <c:pt idx="240">
                  <c:v>1076.902</c:v>
                </c:pt>
                <c:pt idx="241">
                  <c:v>1075.586</c:v>
                </c:pt>
                <c:pt idx="242">
                  <c:v>1075.5650000000001</c:v>
                </c:pt>
                <c:pt idx="243">
                  <c:v>1075.5319999999999</c:v>
                </c:pt>
                <c:pt idx="244">
                  <c:v>1072.1079999999999</c:v>
                </c:pt>
                <c:pt idx="245">
                  <c:v>1072.076</c:v>
                </c:pt>
                <c:pt idx="246">
                  <c:v>1068.8520000000001</c:v>
                </c:pt>
                <c:pt idx="247">
                  <c:v>1068.82</c:v>
                </c:pt>
                <c:pt idx="248">
                  <c:v>1068.761</c:v>
                </c:pt>
                <c:pt idx="249">
                  <c:v>1067.9100000000001</c:v>
                </c:pt>
                <c:pt idx="250">
                  <c:v>1067.848</c:v>
                </c:pt>
                <c:pt idx="251">
                  <c:v>1066.0889999999999</c:v>
                </c:pt>
                <c:pt idx="252">
                  <c:v>1064.6400000000001</c:v>
                </c:pt>
                <c:pt idx="253">
                  <c:v>1064.127</c:v>
                </c:pt>
                <c:pt idx="254">
                  <c:v>1064.1020000000001</c:v>
                </c:pt>
                <c:pt idx="255">
                  <c:v>1063.8579999999999</c:v>
                </c:pt>
                <c:pt idx="256">
                  <c:v>1063.8579999999999</c:v>
                </c:pt>
                <c:pt idx="257">
                  <c:v>1062.3920000000001</c:v>
                </c:pt>
                <c:pt idx="258">
                  <c:v>1062.356</c:v>
                </c:pt>
                <c:pt idx="259">
                  <c:v>1061.9090000000001</c:v>
                </c:pt>
                <c:pt idx="260">
                  <c:v>1061.8869999999999</c:v>
                </c:pt>
                <c:pt idx="261">
                  <c:v>1061.162</c:v>
                </c:pt>
                <c:pt idx="262">
                  <c:v>1061.1199999999999</c:v>
                </c:pt>
                <c:pt idx="263">
                  <c:v>1061.0719999999999</c:v>
                </c:pt>
                <c:pt idx="264">
                  <c:v>1061.0509999999999</c:v>
                </c:pt>
                <c:pt idx="265">
                  <c:v>1059.6310000000001</c:v>
                </c:pt>
                <c:pt idx="266">
                  <c:v>1059.587</c:v>
                </c:pt>
                <c:pt idx="267">
                  <c:v>1059.2809999999999</c:v>
                </c:pt>
                <c:pt idx="268">
                  <c:v>1059.25</c:v>
                </c:pt>
                <c:pt idx="269">
                  <c:v>1057.903</c:v>
                </c:pt>
                <c:pt idx="270">
                  <c:v>1057.885</c:v>
                </c:pt>
                <c:pt idx="271">
                  <c:v>1057.49</c:v>
                </c:pt>
                <c:pt idx="272">
                  <c:v>1057.4559999999999</c:v>
                </c:pt>
                <c:pt idx="273">
                  <c:v>1057.4559999999999</c:v>
                </c:pt>
                <c:pt idx="274">
                  <c:v>1056.8150000000001</c:v>
                </c:pt>
                <c:pt idx="275">
                  <c:v>1056.8150000000001</c:v>
                </c:pt>
                <c:pt idx="276">
                  <c:v>1054.558</c:v>
                </c:pt>
                <c:pt idx="277">
                  <c:v>1054.5250000000001</c:v>
                </c:pt>
                <c:pt idx="278">
                  <c:v>1053.5419999999999</c:v>
                </c:pt>
                <c:pt idx="279">
                  <c:v>1053.5419999999999</c:v>
                </c:pt>
                <c:pt idx="280">
                  <c:v>1052.8599999999999</c:v>
                </c:pt>
                <c:pt idx="281">
                  <c:v>1052.202</c:v>
                </c:pt>
                <c:pt idx="282">
                  <c:v>1052.133</c:v>
                </c:pt>
                <c:pt idx="283">
                  <c:v>1050.8810000000001</c:v>
                </c:pt>
                <c:pt idx="284">
                  <c:v>1050.8810000000001</c:v>
                </c:pt>
                <c:pt idx="285">
                  <c:v>1049.4559999999999</c:v>
                </c:pt>
                <c:pt idx="286">
                  <c:v>1049.4559999999999</c:v>
                </c:pt>
                <c:pt idx="287">
                  <c:v>1048.703</c:v>
                </c:pt>
                <c:pt idx="288">
                  <c:v>1048.672</c:v>
                </c:pt>
                <c:pt idx="289">
                  <c:v>1048.672</c:v>
                </c:pt>
                <c:pt idx="290">
                  <c:v>1048.643</c:v>
                </c:pt>
                <c:pt idx="291">
                  <c:v>1047.8109999999999</c:v>
                </c:pt>
                <c:pt idx="292">
                  <c:v>1047.8109999999999</c:v>
                </c:pt>
                <c:pt idx="293">
                  <c:v>1047.375</c:v>
                </c:pt>
                <c:pt idx="294">
                  <c:v>1047.3520000000001</c:v>
                </c:pt>
                <c:pt idx="295">
                  <c:v>1045.511</c:v>
                </c:pt>
                <c:pt idx="296">
                  <c:v>1045.4469999999999</c:v>
                </c:pt>
                <c:pt idx="297">
                  <c:v>1045.4110000000001</c:v>
                </c:pt>
                <c:pt idx="298">
                  <c:v>1044.9090000000001</c:v>
                </c:pt>
                <c:pt idx="299">
                  <c:v>1044.9090000000001</c:v>
                </c:pt>
                <c:pt idx="300">
                  <c:v>1039.2529999999999</c:v>
                </c:pt>
                <c:pt idx="301">
                  <c:v>1039.2</c:v>
                </c:pt>
                <c:pt idx="302">
                  <c:v>1039.1559999999999</c:v>
                </c:pt>
                <c:pt idx="303">
                  <c:v>1037.7380000000001</c:v>
                </c:pt>
                <c:pt idx="304">
                  <c:v>1037.703</c:v>
                </c:pt>
                <c:pt idx="305">
                  <c:v>1037.432</c:v>
                </c:pt>
                <c:pt idx="306">
                  <c:v>1037.432</c:v>
                </c:pt>
                <c:pt idx="307">
                  <c:v>1036.4100000000001</c:v>
                </c:pt>
                <c:pt idx="308">
                  <c:v>1036.4100000000001</c:v>
                </c:pt>
                <c:pt idx="309">
                  <c:v>1036.174</c:v>
                </c:pt>
                <c:pt idx="310">
                  <c:v>1036.1510000000001</c:v>
                </c:pt>
                <c:pt idx="311">
                  <c:v>1035.7650000000001</c:v>
                </c:pt>
                <c:pt idx="312">
                  <c:v>1034.0450000000001</c:v>
                </c:pt>
                <c:pt idx="313">
                  <c:v>1034.0119999999999</c:v>
                </c:pt>
                <c:pt idx="314">
                  <c:v>1033.2380000000001</c:v>
                </c:pt>
                <c:pt idx="315">
                  <c:v>1033.2070000000001</c:v>
                </c:pt>
                <c:pt idx="316">
                  <c:v>1029.2840000000001</c:v>
                </c:pt>
                <c:pt idx="317">
                  <c:v>1028.711</c:v>
                </c:pt>
                <c:pt idx="318">
                  <c:v>1028.164</c:v>
                </c:pt>
                <c:pt idx="319">
                  <c:v>1027.569</c:v>
                </c:pt>
                <c:pt idx="320">
                  <c:v>1027.4880000000001</c:v>
                </c:pt>
                <c:pt idx="321">
                  <c:v>1026.03</c:v>
                </c:pt>
                <c:pt idx="322">
                  <c:v>1025.999</c:v>
                </c:pt>
                <c:pt idx="323">
                  <c:v>1025.694</c:v>
                </c:pt>
                <c:pt idx="324">
                  <c:v>1024.944</c:v>
                </c:pt>
                <c:pt idx="325">
                  <c:v>1024.711</c:v>
                </c:pt>
                <c:pt idx="326">
                  <c:v>1023.67</c:v>
                </c:pt>
                <c:pt idx="327">
                  <c:v>1022.9</c:v>
                </c:pt>
                <c:pt idx="328">
                  <c:v>1021.865</c:v>
                </c:pt>
                <c:pt idx="329">
                  <c:v>1021.726</c:v>
                </c:pt>
                <c:pt idx="330">
                  <c:v>1021.726</c:v>
                </c:pt>
                <c:pt idx="331">
                  <c:v>1019.631</c:v>
                </c:pt>
                <c:pt idx="332">
                  <c:v>1019.631</c:v>
                </c:pt>
                <c:pt idx="333">
                  <c:v>1017.853</c:v>
                </c:pt>
                <c:pt idx="334">
                  <c:v>1017.853</c:v>
                </c:pt>
                <c:pt idx="335">
                  <c:v>1017.396</c:v>
                </c:pt>
                <c:pt idx="336">
                  <c:v>1017.345</c:v>
                </c:pt>
                <c:pt idx="337">
                  <c:v>1017.31</c:v>
                </c:pt>
                <c:pt idx="338">
                  <c:v>1014.231</c:v>
                </c:pt>
                <c:pt idx="339">
                  <c:v>1012.832</c:v>
                </c:pt>
                <c:pt idx="340">
                  <c:v>1012.832</c:v>
                </c:pt>
                <c:pt idx="341">
                  <c:v>1008.22</c:v>
                </c:pt>
                <c:pt idx="342">
                  <c:v>1007.4589999999999</c:v>
                </c:pt>
                <c:pt idx="343">
                  <c:v>1007.4589999999999</c:v>
                </c:pt>
                <c:pt idx="344">
                  <c:v>1005.857</c:v>
                </c:pt>
                <c:pt idx="345">
                  <c:v>1005.857</c:v>
                </c:pt>
                <c:pt idx="346">
                  <c:v>1002.035</c:v>
                </c:pt>
                <c:pt idx="347">
                  <c:v>1001.224</c:v>
                </c:pt>
                <c:pt idx="348">
                  <c:v>1001.197</c:v>
                </c:pt>
                <c:pt idx="349">
                  <c:v>1000.63</c:v>
                </c:pt>
                <c:pt idx="350">
                  <c:v>1000.63</c:v>
                </c:pt>
                <c:pt idx="351">
                  <c:v>999.11800000000005</c:v>
                </c:pt>
                <c:pt idx="352">
                  <c:v>999.11800000000005</c:v>
                </c:pt>
                <c:pt idx="353">
                  <c:v>996.88499999999999</c:v>
                </c:pt>
                <c:pt idx="354">
                  <c:v>996.88499999999999</c:v>
                </c:pt>
                <c:pt idx="355">
                  <c:v>995.52</c:v>
                </c:pt>
                <c:pt idx="356">
                  <c:v>994.12300000000005</c:v>
                </c:pt>
                <c:pt idx="357">
                  <c:v>994.12300000000005</c:v>
                </c:pt>
                <c:pt idx="358">
                  <c:v>979.21799999999996</c:v>
                </c:pt>
                <c:pt idx="359">
                  <c:v>979.21799999999996</c:v>
                </c:pt>
                <c:pt idx="360">
                  <c:v>863.13099999999997</c:v>
                </c:pt>
                <c:pt idx="361">
                  <c:v>856.74</c:v>
                </c:pt>
                <c:pt idx="362">
                  <c:v>850.15599999999995</c:v>
                </c:pt>
                <c:pt idx="363">
                  <c:v>843.54200000000003</c:v>
                </c:pt>
                <c:pt idx="364">
                  <c:v>843.31200000000001</c:v>
                </c:pt>
                <c:pt idx="365">
                  <c:v>841.62800000000004</c:v>
                </c:pt>
                <c:pt idx="366">
                  <c:v>840.89</c:v>
                </c:pt>
                <c:pt idx="367">
                  <c:v>840.87099999999998</c:v>
                </c:pt>
                <c:pt idx="368">
                  <c:v>839.35799999999995</c:v>
                </c:pt>
                <c:pt idx="369">
                  <c:v>835.84299999999996</c:v>
                </c:pt>
              </c:numCache>
            </c:numRef>
          </c:xVal>
          <c:yVal>
            <c:numRef>
              <c:f>'Table 1'!$BA$947:$BA$2947</c:f>
              <c:numCache>
                <c:formatCode>0.00</c:formatCode>
                <c:ptCount val="370"/>
                <c:pt idx="9">
                  <c:v>-1.7609657235485103</c:v>
                </c:pt>
                <c:pt idx="10">
                  <c:v>-4.1067388053315188</c:v>
                </c:pt>
                <c:pt idx="13">
                  <c:v>-2.5636941978650345</c:v>
                </c:pt>
                <c:pt idx="14">
                  <c:v>-2.4967141864009825</c:v>
                </c:pt>
                <c:pt idx="22">
                  <c:v>-2.9279365529024695</c:v>
                </c:pt>
                <c:pt idx="29">
                  <c:v>-3.7952430454879642</c:v>
                </c:pt>
                <c:pt idx="31">
                  <c:v>-2.0134855492381742</c:v>
                </c:pt>
                <c:pt idx="38">
                  <c:v>-4.0125453552934101</c:v>
                </c:pt>
                <c:pt idx="53">
                  <c:v>-2.8877926221687895</c:v>
                </c:pt>
                <c:pt idx="59">
                  <c:v>-1.5048038028808297</c:v>
                </c:pt>
                <c:pt idx="90">
                  <c:v>-2.6634232059608913</c:v>
                </c:pt>
                <c:pt idx="92">
                  <c:v>-2.6625503125970771</c:v>
                </c:pt>
                <c:pt idx="97">
                  <c:v>-2.4697582272765053</c:v>
                </c:pt>
                <c:pt idx="98">
                  <c:v>-3.8194972887195018</c:v>
                </c:pt>
                <c:pt idx="101">
                  <c:v>-1.7207496213472668</c:v>
                </c:pt>
                <c:pt idx="110">
                  <c:v>-2.8981114739131524</c:v>
                </c:pt>
                <c:pt idx="122">
                  <c:v>-1.8533736601590187</c:v>
                </c:pt>
                <c:pt idx="126">
                  <c:v>-2.6601618461001841</c:v>
                </c:pt>
                <c:pt idx="136">
                  <c:v>-0.35790465347821737</c:v>
                </c:pt>
                <c:pt idx="144">
                  <c:v>-1.6375264646280225</c:v>
                </c:pt>
                <c:pt idx="155">
                  <c:v>-3.1097485205829067</c:v>
                </c:pt>
                <c:pt idx="156">
                  <c:v>-0.89594571770926923</c:v>
                </c:pt>
                <c:pt idx="159">
                  <c:v>-1.7020673987416413</c:v>
                </c:pt>
                <c:pt idx="164">
                  <c:v>-0.67523396104000621</c:v>
                </c:pt>
                <c:pt idx="165">
                  <c:v>-1.0027178241808028</c:v>
                </c:pt>
                <c:pt idx="170">
                  <c:v>-0.25012020234928767</c:v>
                </c:pt>
                <c:pt idx="185">
                  <c:v>-0.36002282586032952</c:v>
                </c:pt>
                <c:pt idx="186">
                  <c:v>-0.87593599020703472</c:v>
                </c:pt>
                <c:pt idx="191">
                  <c:v>-0.91436390655567568</c:v>
                </c:pt>
                <c:pt idx="192">
                  <c:v>-0.63146840917693092</c:v>
                </c:pt>
                <c:pt idx="194">
                  <c:v>0.63911964975344493</c:v>
                </c:pt>
                <c:pt idx="195">
                  <c:v>-2.5254842846600023</c:v>
                </c:pt>
                <c:pt idx="197">
                  <c:v>0.24801759832504489</c:v>
                </c:pt>
                <c:pt idx="198">
                  <c:v>-0.75766785454710883</c:v>
                </c:pt>
                <c:pt idx="200">
                  <c:v>0.44354108639661938</c:v>
                </c:pt>
                <c:pt idx="203">
                  <c:v>0.78403141113725316</c:v>
                </c:pt>
                <c:pt idx="205">
                  <c:v>-2.2325327803244925</c:v>
                </c:pt>
                <c:pt idx="206">
                  <c:v>-0.30231516116454654</c:v>
                </c:pt>
                <c:pt idx="207">
                  <c:v>-1.848803244876128</c:v>
                </c:pt>
                <c:pt idx="208">
                  <c:v>-0.2723872406924735</c:v>
                </c:pt>
                <c:pt idx="209">
                  <c:v>-0.83984969796303632</c:v>
                </c:pt>
                <c:pt idx="210">
                  <c:v>-0.15190354734168185</c:v>
                </c:pt>
                <c:pt idx="211">
                  <c:v>-0.45926710784315028</c:v>
                </c:pt>
                <c:pt idx="212">
                  <c:v>-0.47150584675273727</c:v>
                </c:pt>
                <c:pt idx="213">
                  <c:v>1.043613626737194</c:v>
                </c:pt>
                <c:pt idx="216">
                  <c:v>0.24436317708550498</c:v>
                </c:pt>
                <c:pt idx="217">
                  <c:v>0.52903238824246535</c:v>
                </c:pt>
                <c:pt idx="218">
                  <c:v>-2.5243875660974058</c:v>
                </c:pt>
                <c:pt idx="220">
                  <c:v>-1.1308337097977685</c:v>
                </c:pt>
                <c:pt idx="221">
                  <c:v>-0.91109999641500994</c:v>
                </c:pt>
                <c:pt idx="222">
                  <c:v>0.20165822433835193</c:v>
                </c:pt>
                <c:pt idx="224">
                  <c:v>-1.8362177364388552</c:v>
                </c:pt>
                <c:pt idx="225">
                  <c:v>-0.40030297489243344</c:v>
                </c:pt>
                <c:pt idx="226">
                  <c:v>-0.93502702132421756</c:v>
                </c:pt>
                <c:pt idx="227">
                  <c:v>-1.5338330243174039</c:v>
                </c:pt>
                <c:pt idx="228">
                  <c:v>0.1321473441764712</c:v>
                </c:pt>
                <c:pt idx="229">
                  <c:v>-1.957233478159786</c:v>
                </c:pt>
                <c:pt idx="230">
                  <c:v>0.23971029304568039</c:v>
                </c:pt>
                <c:pt idx="231">
                  <c:v>-1.5765484124645652</c:v>
                </c:pt>
                <c:pt idx="232">
                  <c:v>-0.14912987977803979</c:v>
                </c:pt>
                <c:pt idx="233">
                  <c:v>0.31814133459710098</c:v>
                </c:pt>
                <c:pt idx="235">
                  <c:v>1.064099054800082E-2</c:v>
                </c:pt>
                <c:pt idx="236">
                  <c:v>0.54334353370724386</c:v>
                </c:pt>
                <c:pt idx="237">
                  <c:v>0.76430460714866033</c:v>
                </c:pt>
                <c:pt idx="239">
                  <c:v>-0.55368371104974912</c:v>
                </c:pt>
                <c:pt idx="241">
                  <c:v>-1.3508956009139856</c:v>
                </c:pt>
                <c:pt idx="243">
                  <c:v>1.5136996542563979</c:v>
                </c:pt>
                <c:pt idx="244">
                  <c:v>-0.91185914249627975</c:v>
                </c:pt>
                <c:pt idx="245">
                  <c:v>-2.3820477216912566</c:v>
                </c:pt>
                <c:pt idx="246">
                  <c:v>-0.69990965361079238</c:v>
                </c:pt>
                <c:pt idx="247">
                  <c:v>1.8483479705635395</c:v>
                </c:pt>
                <c:pt idx="252">
                  <c:v>0.86983328937021143</c:v>
                </c:pt>
                <c:pt idx="257">
                  <c:v>-1.6350778686905409</c:v>
                </c:pt>
                <c:pt idx="259">
                  <c:v>-0.10233604033807074</c:v>
                </c:pt>
                <c:pt idx="261">
                  <c:v>0.65279271032322128</c:v>
                </c:pt>
                <c:pt idx="262">
                  <c:v>0.73732661082456263</c:v>
                </c:pt>
                <c:pt idx="265">
                  <c:v>-0.50879221987230583</c:v>
                </c:pt>
                <c:pt idx="268">
                  <c:v>0.61579021859078609</c:v>
                </c:pt>
                <c:pt idx="270">
                  <c:v>1.2234731859248571</c:v>
                </c:pt>
                <c:pt idx="272">
                  <c:v>-2.0759549641416744</c:v>
                </c:pt>
                <c:pt idx="273">
                  <c:v>-1.1430180820338027</c:v>
                </c:pt>
                <c:pt idx="275">
                  <c:v>-0.43368670862019915</c:v>
                </c:pt>
                <c:pt idx="276">
                  <c:v>0.60626409299501438</c:v>
                </c:pt>
                <c:pt idx="277">
                  <c:v>0.24431077969475767</c:v>
                </c:pt>
                <c:pt idx="278">
                  <c:v>-1.2073111922135304</c:v>
                </c:pt>
                <c:pt idx="279">
                  <c:v>0.35263680391930585</c:v>
                </c:pt>
                <c:pt idx="283">
                  <c:v>0.29859541302318166</c:v>
                </c:pt>
                <c:pt idx="285">
                  <c:v>9.2315554075323047E-2</c:v>
                </c:pt>
                <c:pt idx="287">
                  <c:v>0.1816292670799019</c:v>
                </c:pt>
                <c:pt idx="288">
                  <c:v>-2.5197885114579641</c:v>
                </c:pt>
                <c:pt idx="290">
                  <c:v>-5.2904882670714172E-2</c:v>
                </c:pt>
                <c:pt idx="292">
                  <c:v>-1.4135903088202524</c:v>
                </c:pt>
                <c:pt idx="293">
                  <c:v>0.45843594342942717</c:v>
                </c:pt>
                <c:pt idx="297">
                  <c:v>-0.79504971102943456</c:v>
                </c:pt>
                <c:pt idx="298">
                  <c:v>-0.5947186396398908</c:v>
                </c:pt>
                <c:pt idx="299">
                  <c:v>-0.75989683375792449</c:v>
                </c:pt>
                <c:pt idx="300">
                  <c:v>0.39417011669672053</c:v>
                </c:pt>
                <c:pt idx="301">
                  <c:v>-1.0936235222957151</c:v>
                </c:pt>
                <c:pt idx="302">
                  <c:v>0.47326785718499498</c:v>
                </c:pt>
                <c:pt idx="303">
                  <c:v>0.73781493105168017</c:v>
                </c:pt>
                <c:pt idx="305">
                  <c:v>0.50935583331957723</c:v>
                </c:pt>
                <c:pt idx="306">
                  <c:v>1.1657233253535619</c:v>
                </c:pt>
                <c:pt idx="307">
                  <c:v>-0.22649790709216103</c:v>
                </c:pt>
                <c:pt idx="308">
                  <c:v>-1.1637947732057772</c:v>
                </c:pt>
                <c:pt idx="312">
                  <c:v>-0.17050099012757367</c:v>
                </c:pt>
                <c:pt idx="315">
                  <c:v>-3.7087745207809317E-2</c:v>
                </c:pt>
                <c:pt idx="317">
                  <c:v>0.31047383702278197</c:v>
                </c:pt>
                <c:pt idx="318">
                  <c:v>0.33942834841778019</c:v>
                </c:pt>
                <c:pt idx="319">
                  <c:v>0.6287602112823355</c:v>
                </c:pt>
                <c:pt idx="321">
                  <c:v>-0.13450962831867846</c:v>
                </c:pt>
                <c:pt idx="323">
                  <c:v>-1.5489943294792925</c:v>
                </c:pt>
                <c:pt idx="325">
                  <c:v>-0.58952695327286564</c:v>
                </c:pt>
                <c:pt idx="326">
                  <c:v>0.88493348884299616</c:v>
                </c:pt>
                <c:pt idx="329">
                  <c:v>-0.16339100359539405</c:v>
                </c:pt>
                <c:pt idx="330">
                  <c:v>-2.3418580779373097</c:v>
                </c:pt>
                <c:pt idx="331">
                  <c:v>-1.3903122419577238</c:v>
                </c:pt>
                <c:pt idx="332">
                  <c:v>-1.4923735026897826</c:v>
                </c:pt>
                <c:pt idx="333">
                  <c:v>-2.2087457117811566</c:v>
                </c:pt>
                <c:pt idx="334">
                  <c:v>1.3751249215572516</c:v>
                </c:pt>
                <c:pt idx="335">
                  <c:v>0.81977344452741474</c:v>
                </c:pt>
                <c:pt idx="336">
                  <c:v>0.83591994590459329</c:v>
                </c:pt>
                <c:pt idx="337">
                  <c:v>1.1759719861271845</c:v>
                </c:pt>
                <c:pt idx="338">
                  <c:v>0.42138907917841123</c:v>
                </c:pt>
                <c:pt idx="339">
                  <c:v>0.71388899419637986</c:v>
                </c:pt>
                <c:pt idx="340">
                  <c:v>-1.930087520730041</c:v>
                </c:pt>
                <c:pt idx="342">
                  <c:v>5.8935356213126776E-3</c:v>
                </c:pt>
                <c:pt idx="343">
                  <c:v>-2.0306769128162436</c:v>
                </c:pt>
                <c:pt idx="344">
                  <c:v>-0.9087208745704688</c:v>
                </c:pt>
                <c:pt idx="345">
                  <c:v>-1.0623864769088234E-2</c:v>
                </c:pt>
                <c:pt idx="349">
                  <c:v>-1.5440827191123694</c:v>
                </c:pt>
                <c:pt idx="350">
                  <c:v>-0.90208683058328887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D0-47F4-8846-52096200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083279"/>
        <c:axId val="1333081359"/>
      </c:scatterChart>
      <c:valAx>
        <c:axId val="1333083279"/>
        <c:scaling>
          <c:orientation val="minMax"/>
          <c:min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081359"/>
        <c:crossesAt val="-16"/>
        <c:crossBetween val="midCat"/>
        <c:minorUnit val="100"/>
      </c:valAx>
      <c:valAx>
        <c:axId val="133308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0832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8.4375765529308838E-2"/>
                  <c:y val="-0.33095034995625544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1'!$AO$2:$AO$946</c:f>
              <c:numCache>
                <c:formatCode>0.000</c:formatCode>
                <c:ptCount val="108"/>
                <c:pt idx="0">
                  <c:v>2084.6990000000001</c:v>
                </c:pt>
                <c:pt idx="1">
                  <c:v>2084.6990000000001</c:v>
                </c:pt>
                <c:pt idx="2">
                  <c:v>2062.4569999999999</c:v>
                </c:pt>
                <c:pt idx="3">
                  <c:v>2062.4569999999999</c:v>
                </c:pt>
                <c:pt idx="4">
                  <c:v>2052.953</c:v>
                </c:pt>
                <c:pt idx="5">
                  <c:v>2052.953</c:v>
                </c:pt>
                <c:pt idx="6">
                  <c:v>2036.415</c:v>
                </c:pt>
                <c:pt idx="7">
                  <c:v>2033.2070000000001</c:v>
                </c:pt>
                <c:pt idx="8">
                  <c:v>2033.2070000000001</c:v>
                </c:pt>
                <c:pt idx="9">
                  <c:v>2026.0070000000001</c:v>
                </c:pt>
                <c:pt idx="10">
                  <c:v>2024.5730000000001</c:v>
                </c:pt>
                <c:pt idx="11">
                  <c:v>2011.008</c:v>
                </c:pt>
                <c:pt idx="12">
                  <c:v>2011.008</c:v>
                </c:pt>
                <c:pt idx="13">
                  <c:v>2009.1769999999999</c:v>
                </c:pt>
                <c:pt idx="14">
                  <c:v>2009.1769999999999</c:v>
                </c:pt>
                <c:pt idx="15">
                  <c:v>2000.116</c:v>
                </c:pt>
                <c:pt idx="16">
                  <c:v>2000.116</c:v>
                </c:pt>
                <c:pt idx="17">
                  <c:v>1996.0229999999999</c:v>
                </c:pt>
                <c:pt idx="18">
                  <c:v>1993.422</c:v>
                </c:pt>
                <c:pt idx="19">
                  <c:v>1993.346</c:v>
                </c:pt>
                <c:pt idx="20">
                  <c:v>1985.9949999999999</c:v>
                </c:pt>
                <c:pt idx="21">
                  <c:v>1985.9949999999999</c:v>
                </c:pt>
                <c:pt idx="22">
                  <c:v>1984.348</c:v>
                </c:pt>
                <c:pt idx="23">
                  <c:v>1980.191</c:v>
                </c:pt>
                <c:pt idx="24">
                  <c:v>1979.7449999999999</c:v>
                </c:pt>
                <c:pt idx="25">
                  <c:v>1966.2080000000001</c:v>
                </c:pt>
                <c:pt idx="26">
                  <c:v>1966.2080000000001</c:v>
                </c:pt>
                <c:pt idx="27">
                  <c:v>1963.7860000000001</c:v>
                </c:pt>
                <c:pt idx="28">
                  <c:v>1963.731</c:v>
                </c:pt>
                <c:pt idx="29">
                  <c:v>1959.874</c:v>
                </c:pt>
                <c:pt idx="30">
                  <c:v>1954.4549999999999</c:v>
                </c:pt>
                <c:pt idx="31">
                  <c:v>1951.018</c:v>
                </c:pt>
                <c:pt idx="32">
                  <c:v>1932.181</c:v>
                </c:pt>
                <c:pt idx="33">
                  <c:v>1925.579</c:v>
                </c:pt>
                <c:pt idx="34">
                  <c:v>1922.047</c:v>
                </c:pt>
                <c:pt idx="35">
                  <c:v>1922.047</c:v>
                </c:pt>
                <c:pt idx="36">
                  <c:v>1913.2840000000001</c:v>
                </c:pt>
                <c:pt idx="37">
                  <c:v>1906.75</c:v>
                </c:pt>
                <c:pt idx="38">
                  <c:v>1905.819</c:v>
                </c:pt>
                <c:pt idx="39">
                  <c:v>1903.115</c:v>
                </c:pt>
                <c:pt idx="40">
                  <c:v>1903.0830000000001</c:v>
                </c:pt>
                <c:pt idx="41">
                  <c:v>1898.02</c:v>
                </c:pt>
                <c:pt idx="42">
                  <c:v>1898.02</c:v>
                </c:pt>
                <c:pt idx="43">
                  <c:v>1896.43</c:v>
                </c:pt>
                <c:pt idx="44">
                  <c:v>1896.4090000000001</c:v>
                </c:pt>
                <c:pt idx="45">
                  <c:v>1893.3340000000001</c:v>
                </c:pt>
                <c:pt idx="46">
                  <c:v>1893.181</c:v>
                </c:pt>
                <c:pt idx="47">
                  <c:v>1883.7</c:v>
                </c:pt>
                <c:pt idx="48">
                  <c:v>1883.6469999999999</c:v>
                </c:pt>
                <c:pt idx="49">
                  <c:v>1879.5709999999999</c:v>
                </c:pt>
                <c:pt idx="50">
                  <c:v>1876.933</c:v>
                </c:pt>
                <c:pt idx="51">
                  <c:v>1873.914</c:v>
                </c:pt>
                <c:pt idx="52">
                  <c:v>1865.53</c:v>
                </c:pt>
                <c:pt idx="53">
                  <c:v>1865.5029999999999</c:v>
                </c:pt>
                <c:pt idx="54">
                  <c:v>1864.1410000000001</c:v>
                </c:pt>
                <c:pt idx="55">
                  <c:v>1862.028</c:v>
                </c:pt>
                <c:pt idx="56">
                  <c:v>1860.1669999999999</c:v>
                </c:pt>
                <c:pt idx="57">
                  <c:v>1860.1669999999999</c:v>
                </c:pt>
                <c:pt idx="58">
                  <c:v>1859.6790000000001</c:v>
                </c:pt>
                <c:pt idx="59">
                  <c:v>1857.7909999999999</c:v>
                </c:pt>
                <c:pt idx="60">
                  <c:v>1857.0440000000001</c:v>
                </c:pt>
                <c:pt idx="61">
                  <c:v>1855.8779999999999</c:v>
                </c:pt>
                <c:pt idx="62">
                  <c:v>1855.511</c:v>
                </c:pt>
                <c:pt idx="63">
                  <c:v>1854.181</c:v>
                </c:pt>
                <c:pt idx="64">
                  <c:v>1853.9580000000001</c:v>
                </c:pt>
                <c:pt idx="65">
                  <c:v>1852.4090000000001</c:v>
                </c:pt>
                <c:pt idx="66">
                  <c:v>1847.308</c:v>
                </c:pt>
                <c:pt idx="67">
                  <c:v>1847.1959999999999</c:v>
                </c:pt>
                <c:pt idx="68">
                  <c:v>1842.789</c:v>
                </c:pt>
                <c:pt idx="69">
                  <c:v>1842.789</c:v>
                </c:pt>
                <c:pt idx="70">
                  <c:v>1840.954</c:v>
                </c:pt>
                <c:pt idx="71">
                  <c:v>1830.5930000000001</c:v>
                </c:pt>
                <c:pt idx="72">
                  <c:v>1829.742</c:v>
                </c:pt>
                <c:pt idx="73">
                  <c:v>1829.3130000000001</c:v>
                </c:pt>
                <c:pt idx="74">
                  <c:v>1828.8489999999999</c:v>
                </c:pt>
                <c:pt idx="75">
                  <c:v>1818.0309999999999</c:v>
                </c:pt>
                <c:pt idx="76">
                  <c:v>1811.894</c:v>
                </c:pt>
                <c:pt idx="77">
                  <c:v>1803.231</c:v>
                </c:pt>
                <c:pt idx="78">
                  <c:v>1803.1</c:v>
                </c:pt>
                <c:pt idx="79">
                  <c:v>1802.43</c:v>
                </c:pt>
                <c:pt idx="80">
                  <c:v>1801.172</c:v>
                </c:pt>
                <c:pt idx="81">
                  <c:v>1801.172</c:v>
                </c:pt>
                <c:pt idx="82">
                  <c:v>1794.614</c:v>
                </c:pt>
                <c:pt idx="83">
                  <c:v>1786.691</c:v>
                </c:pt>
                <c:pt idx="84">
                  <c:v>1780.963</c:v>
                </c:pt>
                <c:pt idx="85">
                  <c:v>1776.5150000000001</c:v>
                </c:pt>
                <c:pt idx="86">
                  <c:v>1764.8589999999999</c:v>
                </c:pt>
                <c:pt idx="87">
                  <c:v>1760.518</c:v>
                </c:pt>
                <c:pt idx="88">
                  <c:v>1759.278</c:v>
                </c:pt>
                <c:pt idx="89">
                  <c:v>1754.934</c:v>
                </c:pt>
                <c:pt idx="90">
                  <c:v>1750.4860000000001</c:v>
                </c:pt>
                <c:pt idx="91">
                  <c:v>1750.462</c:v>
                </c:pt>
                <c:pt idx="92">
                  <c:v>1745.4739999999999</c:v>
                </c:pt>
                <c:pt idx="93">
                  <c:v>1737.972</c:v>
                </c:pt>
                <c:pt idx="94">
                  <c:v>1725.5530000000001</c:v>
                </c:pt>
                <c:pt idx="95">
                  <c:v>1721.1020000000001</c:v>
                </c:pt>
                <c:pt idx="96">
                  <c:v>1712.848</c:v>
                </c:pt>
                <c:pt idx="97">
                  <c:v>1711.4079999999999</c:v>
                </c:pt>
                <c:pt idx="98">
                  <c:v>1709.377</c:v>
                </c:pt>
                <c:pt idx="99">
                  <c:v>1705.7049999999999</c:v>
                </c:pt>
                <c:pt idx="100">
                  <c:v>1681.0730000000001</c:v>
                </c:pt>
                <c:pt idx="101">
                  <c:v>1677.3140000000001</c:v>
                </c:pt>
                <c:pt idx="102">
                  <c:v>1674.0740000000001</c:v>
                </c:pt>
                <c:pt idx="103">
                  <c:v>1649.1869999999999</c:v>
                </c:pt>
                <c:pt idx="104">
                  <c:v>1630.1469999999999</c:v>
                </c:pt>
                <c:pt idx="105">
                  <c:v>1627.434</c:v>
                </c:pt>
                <c:pt idx="106">
                  <c:v>1611.809</c:v>
                </c:pt>
                <c:pt idx="107">
                  <c:v>1573.3879999999999</c:v>
                </c:pt>
              </c:numCache>
            </c:numRef>
          </c:xVal>
          <c:yVal>
            <c:numRef>
              <c:f>'Table 1'!$BA$2:$BA$946</c:f>
              <c:numCache>
                <c:formatCode>0.00</c:formatCode>
                <c:ptCount val="108"/>
                <c:pt idx="0">
                  <c:v>-2.0737284814975059</c:v>
                </c:pt>
                <c:pt idx="1">
                  <c:v>1.8032085706265744</c:v>
                </c:pt>
                <c:pt idx="2">
                  <c:v>-0.60352674942470586</c:v>
                </c:pt>
                <c:pt idx="4">
                  <c:v>-0.28433223957203968</c:v>
                </c:pt>
                <c:pt idx="6">
                  <c:v>0.83900488510375315</c:v>
                </c:pt>
                <c:pt idx="7">
                  <c:v>4.3002693758397437E-2</c:v>
                </c:pt>
                <c:pt idx="8">
                  <c:v>-0.37554492602707434</c:v>
                </c:pt>
                <c:pt idx="10">
                  <c:v>1.6842694268923935</c:v>
                </c:pt>
                <c:pt idx="12">
                  <c:v>2.6138050890633728</c:v>
                </c:pt>
                <c:pt idx="13">
                  <c:v>-1.2186782259817888</c:v>
                </c:pt>
                <c:pt idx="14">
                  <c:v>-1.7573167678200248</c:v>
                </c:pt>
                <c:pt idx="15">
                  <c:v>0.4649339553716143</c:v>
                </c:pt>
                <c:pt idx="17">
                  <c:v>0.82332239854919564</c:v>
                </c:pt>
                <c:pt idx="18">
                  <c:v>0.51473246188677513</c:v>
                </c:pt>
                <c:pt idx="20">
                  <c:v>1.9941956141281321</c:v>
                </c:pt>
                <c:pt idx="23">
                  <c:v>-0.38586790940644611</c:v>
                </c:pt>
                <c:pt idx="25">
                  <c:v>0.31686421977699858</c:v>
                </c:pt>
                <c:pt idx="27">
                  <c:v>0.74264161327655875</c:v>
                </c:pt>
                <c:pt idx="28">
                  <c:v>-0.90030952614220194</c:v>
                </c:pt>
                <c:pt idx="29">
                  <c:v>-0.32541230494920687</c:v>
                </c:pt>
                <c:pt idx="34">
                  <c:v>-1.4110573988372959</c:v>
                </c:pt>
                <c:pt idx="35">
                  <c:v>0.76599922156939204</c:v>
                </c:pt>
                <c:pt idx="42">
                  <c:v>1.2022997422205288</c:v>
                </c:pt>
                <c:pt idx="47">
                  <c:v>0.51707564272652307</c:v>
                </c:pt>
                <c:pt idx="48">
                  <c:v>0.35863817479196203</c:v>
                </c:pt>
                <c:pt idx="58">
                  <c:v>-0.21971759385554707</c:v>
                </c:pt>
                <c:pt idx="61">
                  <c:v>1.6970812438697536</c:v>
                </c:pt>
                <c:pt idx="68">
                  <c:v>-0.15628072604046206</c:v>
                </c:pt>
                <c:pt idx="80">
                  <c:v>-1.286313107322931</c:v>
                </c:pt>
                <c:pt idx="96">
                  <c:v>0.23121423277546335</c:v>
                </c:pt>
                <c:pt idx="99">
                  <c:v>0.3505393531874727</c:v>
                </c:pt>
                <c:pt idx="107">
                  <c:v>1.5389275025606943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CB-4649-8252-D21406E73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083279"/>
        <c:axId val="1333081359"/>
      </c:scatterChart>
      <c:valAx>
        <c:axId val="1333083279"/>
        <c:scaling>
          <c:orientation val="minMax"/>
          <c:min val="1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081359"/>
        <c:crossesAt val="-16"/>
        <c:crossBetween val="midCat"/>
        <c:minorUnit val="100"/>
      </c:valAx>
      <c:valAx>
        <c:axId val="133308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0832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dwl_O-C,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1'!$AO$2:$AO$2802</c:f>
              <c:numCache>
                <c:formatCode>0.000</c:formatCode>
                <c:ptCount val="468"/>
                <c:pt idx="0">
                  <c:v>2084.6990000000001</c:v>
                </c:pt>
                <c:pt idx="1">
                  <c:v>2084.6990000000001</c:v>
                </c:pt>
                <c:pt idx="2">
                  <c:v>2062.4569999999999</c:v>
                </c:pt>
                <c:pt idx="3">
                  <c:v>2062.4569999999999</c:v>
                </c:pt>
                <c:pt idx="4">
                  <c:v>2052.953</c:v>
                </c:pt>
                <c:pt idx="5">
                  <c:v>2052.953</c:v>
                </c:pt>
                <c:pt idx="6">
                  <c:v>2036.415</c:v>
                </c:pt>
                <c:pt idx="7">
                  <c:v>2033.2070000000001</c:v>
                </c:pt>
                <c:pt idx="8">
                  <c:v>2033.2070000000001</c:v>
                </c:pt>
                <c:pt idx="9">
                  <c:v>2026.0070000000001</c:v>
                </c:pt>
                <c:pt idx="10">
                  <c:v>2024.5730000000001</c:v>
                </c:pt>
                <c:pt idx="11">
                  <c:v>2011.008</c:v>
                </c:pt>
                <c:pt idx="12">
                  <c:v>2011.008</c:v>
                </c:pt>
                <c:pt idx="13">
                  <c:v>2009.1769999999999</c:v>
                </c:pt>
                <c:pt idx="14">
                  <c:v>2009.1769999999999</c:v>
                </c:pt>
                <c:pt idx="15">
                  <c:v>2000.116</c:v>
                </c:pt>
                <c:pt idx="16">
                  <c:v>2000.116</c:v>
                </c:pt>
                <c:pt idx="17">
                  <c:v>1996.0229999999999</c:v>
                </c:pt>
                <c:pt idx="18">
                  <c:v>1993.422</c:v>
                </c:pt>
                <c:pt idx="19">
                  <c:v>1993.346</c:v>
                </c:pt>
                <c:pt idx="20">
                  <c:v>1985.9949999999999</c:v>
                </c:pt>
                <c:pt idx="21">
                  <c:v>1985.9949999999999</c:v>
                </c:pt>
                <c:pt idx="22">
                  <c:v>1984.348</c:v>
                </c:pt>
                <c:pt idx="23">
                  <c:v>1980.191</c:v>
                </c:pt>
                <c:pt idx="24">
                  <c:v>1979.7449999999999</c:v>
                </c:pt>
                <c:pt idx="25">
                  <c:v>1966.2080000000001</c:v>
                </c:pt>
                <c:pt idx="26">
                  <c:v>1966.2080000000001</c:v>
                </c:pt>
                <c:pt idx="27">
                  <c:v>1963.7860000000001</c:v>
                </c:pt>
                <c:pt idx="28">
                  <c:v>1963.731</c:v>
                </c:pt>
                <c:pt idx="29">
                  <c:v>1959.874</c:v>
                </c:pt>
                <c:pt idx="30">
                  <c:v>1954.4549999999999</c:v>
                </c:pt>
                <c:pt idx="31">
                  <c:v>1951.018</c:v>
                </c:pt>
                <c:pt idx="32">
                  <c:v>1932.181</c:v>
                </c:pt>
                <c:pt idx="33">
                  <c:v>1925.579</c:v>
                </c:pt>
                <c:pt idx="34">
                  <c:v>1922.047</c:v>
                </c:pt>
                <c:pt idx="35">
                  <c:v>1922.047</c:v>
                </c:pt>
                <c:pt idx="36">
                  <c:v>1913.2840000000001</c:v>
                </c:pt>
                <c:pt idx="37">
                  <c:v>1906.75</c:v>
                </c:pt>
                <c:pt idx="38">
                  <c:v>1905.819</c:v>
                </c:pt>
                <c:pt idx="39">
                  <c:v>1903.115</c:v>
                </c:pt>
                <c:pt idx="40">
                  <c:v>1903.0830000000001</c:v>
                </c:pt>
                <c:pt idx="41">
                  <c:v>1898.02</c:v>
                </c:pt>
                <c:pt idx="42">
                  <c:v>1898.02</c:v>
                </c:pt>
                <c:pt idx="43">
                  <c:v>1896.43</c:v>
                </c:pt>
                <c:pt idx="44">
                  <c:v>1896.4090000000001</c:v>
                </c:pt>
                <c:pt idx="45">
                  <c:v>1893.3340000000001</c:v>
                </c:pt>
                <c:pt idx="46">
                  <c:v>1893.181</c:v>
                </c:pt>
                <c:pt idx="47">
                  <c:v>1883.7</c:v>
                </c:pt>
                <c:pt idx="48">
                  <c:v>1883.6469999999999</c:v>
                </c:pt>
                <c:pt idx="49">
                  <c:v>1879.5709999999999</c:v>
                </c:pt>
                <c:pt idx="50">
                  <c:v>1876.933</c:v>
                </c:pt>
                <c:pt idx="51">
                  <c:v>1873.914</c:v>
                </c:pt>
                <c:pt idx="52">
                  <c:v>1865.53</c:v>
                </c:pt>
                <c:pt idx="53">
                  <c:v>1865.5029999999999</c:v>
                </c:pt>
                <c:pt idx="54">
                  <c:v>1864.1410000000001</c:v>
                </c:pt>
                <c:pt idx="55">
                  <c:v>1862.028</c:v>
                </c:pt>
                <c:pt idx="56">
                  <c:v>1860.1669999999999</c:v>
                </c:pt>
                <c:pt idx="57">
                  <c:v>1860.1669999999999</c:v>
                </c:pt>
                <c:pt idx="58">
                  <c:v>1859.6790000000001</c:v>
                </c:pt>
                <c:pt idx="59">
                  <c:v>1857.7909999999999</c:v>
                </c:pt>
                <c:pt idx="60">
                  <c:v>1857.0440000000001</c:v>
                </c:pt>
                <c:pt idx="61">
                  <c:v>1855.8779999999999</c:v>
                </c:pt>
                <c:pt idx="62">
                  <c:v>1855.511</c:v>
                </c:pt>
                <c:pt idx="63">
                  <c:v>1854.181</c:v>
                </c:pt>
                <c:pt idx="64">
                  <c:v>1853.9580000000001</c:v>
                </c:pt>
                <c:pt idx="65">
                  <c:v>1852.4090000000001</c:v>
                </c:pt>
                <c:pt idx="66">
                  <c:v>1847.308</c:v>
                </c:pt>
                <c:pt idx="67">
                  <c:v>1847.1959999999999</c:v>
                </c:pt>
                <c:pt idx="68">
                  <c:v>1842.789</c:v>
                </c:pt>
                <c:pt idx="69">
                  <c:v>1842.789</c:v>
                </c:pt>
                <c:pt idx="70">
                  <c:v>1840.954</c:v>
                </c:pt>
                <c:pt idx="71">
                  <c:v>1830.5930000000001</c:v>
                </c:pt>
                <c:pt idx="72">
                  <c:v>1829.742</c:v>
                </c:pt>
                <c:pt idx="73">
                  <c:v>1829.3130000000001</c:v>
                </c:pt>
                <c:pt idx="74">
                  <c:v>1828.8489999999999</c:v>
                </c:pt>
                <c:pt idx="75">
                  <c:v>1818.0309999999999</c:v>
                </c:pt>
                <c:pt idx="76">
                  <c:v>1811.894</c:v>
                </c:pt>
                <c:pt idx="77">
                  <c:v>1803.231</c:v>
                </c:pt>
                <c:pt idx="78">
                  <c:v>1803.1</c:v>
                </c:pt>
                <c:pt idx="79">
                  <c:v>1802.43</c:v>
                </c:pt>
                <c:pt idx="80">
                  <c:v>1801.172</c:v>
                </c:pt>
                <c:pt idx="81">
                  <c:v>1801.172</c:v>
                </c:pt>
                <c:pt idx="82">
                  <c:v>1794.614</c:v>
                </c:pt>
                <c:pt idx="83">
                  <c:v>1786.691</c:v>
                </c:pt>
                <c:pt idx="84">
                  <c:v>1780.963</c:v>
                </c:pt>
                <c:pt idx="85">
                  <c:v>1776.5150000000001</c:v>
                </c:pt>
                <c:pt idx="86">
                  <c:v>1764.8589999999999</c:v>
                </c:pt>
                <c:pt idx="87">
                  <c:v>1760.518</c:v>
                </c:pt>
                <c:pt idx="88">
                  <c:v>1759.278</c:v>
                </c:pt>
                <c:pt idx="89">
                  <c:v>1754.934</c:v>
                </c:pt>
                <c:pt idx="90">
                  <c:v>1750.4860000000001</c:v>
                </c:pt>
                <c:pt idx="91">
                  <c:v>1750.462</c:v>
                </c:pt>
                <c:pt idx="92">
                  <c:v>1745.4739999999999</c:v>
                </c:pt>
                <c:pt idx="93">
                  <c:v>1737.972</c:v>
                </c:pt>
                <c:pt idx="94">
                  <c:v>1725.5530000000001</c:v>
                </c:pt>
                <c:pt idx="95">
                  <c:v>1721.1020000000001</c:v>
                </c:pt>
                <c:pt idx="96">
                  <c:v>1712.848</c:v>
                </c:pt>
                <c:pt idx="97">
                  <c:v>1711.4079999999999</c:v>
                </c:pt>
                <c:pt idx="98">
                  <c:v>1709.377</c:v>
                </c:pt>
                <c:pt idx="99">
                  <c:v>1705.7049999999999</c:v>
                </c:pt>
                <c:pt idx="100">
                  <c:v>1681.0730000000001</c:v>
                </c:pt>
                <c:pt idx="101">
                  <c:v>1677.3140000000001</c:v>
                </c:pt>
                <c:pt idx="102">
                  <c:v>1674.0740000000001</c:v>
                </c:pt>
                <c:pt idx="103">
                  <c:v>1649.1869999999999</c:v>
                </c:pt>
                <c:pt idx="104">
                  <c:v>1630.1469999999999</c:v>
                </c:pt>
                <c:pt idx="105">
                  <c:v>1627.434</c:v>
                </c:pt>
                <c:pt idx="106">
                  <c:v>1611.809</c:v>
                </c:pt>
                <c:pt idx="107">
                  <c:v>1573.3879999999999</c:v>
                </c:pt>
                <c:pt idx="108">
                  <c:v>1522.489</c:v>
                </c:pt>
                <c:pt idx="109">
                  <c:v>1522.241</c:v>
                </c:pt>
                <c:pt idx="110">
                  <c:v>1518.9659999999999</c:v>
                </c:pt>
                <c:pt idx="111">
                  <c:v>1518.1420000000001</c:v>
                </c:pt>
                <c:pt idx="112">
                  <c:v>1517.6220000000001</c:v>
                </c:pt>
                <c:pt idx="113">
                  <c:v>1517.3409999999999</c:v>
                </c:pt>
                <c:pt idx="114">
                  <c:v>1516.5329999999999</c:v>
                </c:pt>
                <c:pt idx="115">
                  <c:v>1514.893</c:v>
                </c:pt>
                <c:pt idx="116">
                  <c:v>1513.7460000000001</c:v>
                </c:pt>
                <c:pt idx="117">
                  <c:v>1513.53</c:v>
                </c:pt>
                <c:pt idx="118">
                  <c:v>1512.2059999999999</c:v>
                </c:pt>
                <c:pt idx="119">
                  <c:v>1510.693</c:v>
                </c:pt>
                <c:pt idx="120">
                  <c:v>1509.5650000000001</c:v>
                </c:pt>
                <c:pt idx="121">
                  <c:v>1509.155</c:v>
                </c:pt>
                <c:pt idx="122">
                  <c:v>1508.867</c:v>
                </c:pt>
                <c:pt idx="123">
                  <c:v>1508.0740000000001</c:v>
                </c:pt>
                <c:pt idx="124">
                  <c:v>1505.329</c:v>
                </c:pt>
                <c:pt idx="125">
                  <c:v>1504.761</c:v>
                </c:pt>
                <c:pt idx="126">
                  <c:v>1504.3979999999999</c:v>
                </c:pt>
                <c:pt idx="127">
                  <c:v>1503.422</c:v>
                </c:pt>
                <c:pt idx="128">
                  <c:v>1500.9010000000001</c:v>
                </c:pt>
                <c:pt idx="129">
                  <c:v>1500.4449999999999</c:v>
                </c:pt>
                <c:pt idx="130">
                  <c:v>1499.7560000000001</c:v>
                </c:pt>
                <c:pt idx="131">
                  <c:v>1499.586</c:v>
                </c:pt>
                <c:pt idx="132">
                  <c:v>1495.047</c:v>
                </c:pt>
                <c:pt idx="133">
                  <c:v>1494.944</c:v>
                </c:pt>
                <c:pt idx="134">
                  <c:v>1494.2</c:v>
                </c:pt>
                <c:pt idx="135">
                  <c:v>1493.7239999999999</c:v>
                </c:pt>
                <c:pt idx="136">
                  <c:v>1493.694</c:v>
                </c:pt>
                <c:pt idx="137">
                  <c:v>1492.3520000000001</c:v>
                </c:pt>
                <c:pt idx="138">
                  <c:v>1491.713</c:v>
                </c:pt>
                <c:pt idx="139">
                  <c:v>1490.0139999999999</c:v>
                </c:pt>
                <c:pt idx="140">
                  <c:v>1489.9369999999999</c:v>
                </c:pt>
                <c:pt idx="141">
                  <c:v>1489.1869999999999</c:v>
                </c:pt>
                <c:pt idx="142">
                  <c:v>1489.0730000000001</c:v>
                </c:pt>
                <c:pt idx="143">
                  <c:v>1488.9839999999999</c:v>
                </c:pt>
                <c:pt idx="144">
                  <c:v>1487.1369999999999</c:v>
                </c:pt>
                <c:pt idx="145">
                  <c:v>1486.63</c:v>
                </c:pt>
                <c:pt idx="146">
                  <c:v>1484.298</c:v>
                </c:pt>
                <c:pt idx="147">
                  <c:v>1480.0930000000001</c:v>
                </c:pt>
                <c:pt idx="148">
                  <c:v>1479.549</c:v>
                </c:pt>
                <c:pt idx="149">
                  <c:v>1477.9770000000001</c:v>
                </c:pt>
                <c:pt idx="150">
                  <c:v>1475.508</c:v>
                </c:pt>
                <c:pt idx="151">
                  <c:v>1473.818</c:v>
                </c:pt>
                <c:pt idx="152">
                  <c:v>1473.72</c:v>
                </c:pt>
                <c:pt idx="153">
                  <c:v>1470.261</c:v>
                </c:pt>
                <c:pt idx="154">
                  <c:v>1470.0450000000001</c:v>
                </c:pt>
                <c:pt idx="155">
                  <c:v>1468.5730000000001</c:v>
                </c:pt>
                <c:pt idx="156">
                  <c:v>1467.6980000000001</c:v>
                </c:pt>
                <c:pt idx="157">
                  <c:v>1467.0809999999999</c:v>
                </c:pt>
                <c:pt idx="158">
                  <c:v>1464.742</c:v>
                </c:pt>
                <c:pt idx="159">
                  <c:v>1464.502</c:v>
                </c:pt>
                <c:pt idx="160">
                  <c:v>1461.616</c:v>
                </c:pt>
                <c:pt idx="161">
                  <c:v>1459.2570000000001</c:v>
                </c:pt>
                <c:pt idx="162">
                  <c:v>1458.614</c:v>
                </c:pt>
                <c:pt idx="163">
                  <c:v>1457.433</c:v>
                </c:pt>
                <c:pt idx="164">
                  <c:v>1457.357</c:v>
                </c:pt>
                <c:pt idx="165">
                  <c:v>1454.9570000000001</c:v>
                </c:pt>
                <c:pt idx="166">
                  <c:v>1454.6020000000001</c:v>
                </c:pt>
                <c:pt idx="167">
                  <c:v>1454.6020000000001</c:v>
                </c:pt>
                <c:pt idx="168">
                  <c:v>1453.0940000000001</c:v>
                </c:pt>
                <c:pt idx="169">
                  <c:v>1453.0139999999999</c:v>
                </c:pt>
                <c:pt idx="170">
                  <c:v>1452.0050000000001</c:v>
                </c:pt>
                <c:pt idx="171">
                  <c:v>1451.3579999999999</c:v>
                </c:pt>
                <c:pt idx="172">
                  <c:v>1450.96</c:v>
                </c:pt>
                <c:pt idx="173">
                  <c:v>1450.241</c:v>
                </c:pt>
                <c:pt idx="174">
                  <c:v>1448.5239999999999</c:v>
                </c:pt>
                <c:pt idx="175">
                  <c:v>1445.8219999999999</c:v>
                </c:pt>
                <c:pt idx="176">
                  <c:v>1445.0329999999999</c:v>
                </c:pt>
                <c:pt idx="177">
                  <c:v>1444.5509999999999</c:v>
                </c:pt>
                <c:pt idx="178">
                  <c:v>1443.6590000000001</c:v>
                </c:pt>
                <c:pt idx="179">
                  <c:v>1442.865</c:v>
                </c:pt>
                <c:pt idx="180">
                  <c:v>1442.75</c:v>
                </c:pt>
                <c:pt idx="181">
                  <c:v>1440.9480000000001</c:v>
                </c:pt>
                <c:pt idx="182">
                  <c:v>1440.8440000000001</c:v>
                </c:pt>
                <c:pt idx="183">
                  <c:v>1440.7329999999999</c:v>
                </c:pt>
                <c:pt idx="184">
                  <c:v>1439.42</c:v>
                </c:pt>
                <c:pt idx="185">
                  <c:v>1438.5319999999999</c:v>
                </c:pt>
                <c:pt idx="186">
                  <c:v>1438.037</c:v>
                </c:pt>
                <c:pt idx="187">
                  <c:v>1434.6289999999999</c:v>
                </c:pt>
                <c:pt idx="188">
                  <c:v>1434.54</c:v>
                </c:pt>
                <c:pt idx="189">
                  <c:v>1434.1869999999999</c:v>
                </c:pt>
                <c:pt idx="190">
                  <c:v>1434.09</c:v>
                </c:pt>
                <c:pt idx="191">
                  <c:v>1432.971</c:v>
                </c:pt>
                <c:pt idx="192">
                  <c:v>1432.0150000000001</c:v>
                </c:pt>
                <c:pt idx="193">
                  <c:v>1431.711</c:v>
                </c:pt>
                <c:pt idx="194">
                  <c:v>1423.1869999999999</c:v>
                </c:pt>
                <c:pt idx="195">
                  <c:v>1423.114</c:v>
                </c:pt>
                <c:pt idx="196">
                  <c:v>1422.5509999999999</c:v>
                </c:pt>
                <c:pt idx="197">
                  <c:v>1422.079</c:v>
                </c:pt>
                <c:pt idx="198">
                  <c:v>1420.0709999999999</c:v>
                </c:pt>
                <c:pt idx="199">
                  <c:v>1420.021</c:v>
                </c:pt>
                <c:pt idx="200">
                  <c:v>1413.2349999999999</c:v>
                </c:pt>
                <c:pt idx="201">
                  <c:v>1412.655</c:v>
                </c:pt>
                <c:pt idx="202">
                  <c:v>1411.732</c:v>
                </c:pt>
                <c:pt idx="203">
                  <c:v>1411.3989999999999</c:v>
                </c:pt>
                <c:pt idx="204">
                  <c:v>1411.3720000000001</c:v>
                </c:pt>
                <c:pt idx="205">
                  <c:v>1410.528</c:v>
                </c:pt>
                <c:pt idx="206">
                  <c:v>1409.8009999999999</c:v>
                </c:pt>
                <c:pt idx="207">
                  <c:v>1407.4849999999999</c:v>
                </c:pt>
                <c:pt idx="208">
                  <c:v>1407.2829999999999</c:v>
                </c:pt>
                <c:pt idx="209">
                  <c:v>1407.26</c:v>
                </c:pt>
                <c:pt idx="210">
                  <c:v>1402.047</c:v>
                </c:pt>
                <c:pt idx="211">
                  <c:v>1402.03</c:v>
                </c:pt>
                <c:pt idx="212">
                  <c:v>1400.6110000000001</c:v>
                </c:pt>
                <c:pt idx="213">
                  <c:v>1400.3589999999999</c:v>
                </c:pt>
                <c:pt idx="214">
                  <c:v>1397.421</c:v>
                </c:pt>
                <c:pt idx="215">
                  <c:v>1395.1959999999999</c:v>
                </c:pt>
                <c:pt idx="216">
                  <c:v>1394.7180000000001</c:v>
                </c:pt>
                <c:pt idx="217">
                  <c:v>1394.585</c:v>
                </c:pt>
                <c:pt idx="218">
                  <c:v>1394.585</c:v>
                </c:pt>
                <c:pt idx="219">
                  <c:v>1389.588</c:v>
                </c:pt>
                <c:pt idx="220">
                  <c:v>1389.24</c:v>
                </c:pt>
                <c:pt idx="221">
                  <c:v>1385.4590000000001</c:v>
                </c:pt>
                <c:pt idx="222">
                  <c:v>1383.6559999999999</c:v>
                </c:pt>
                <c:pt idx="223">
                  <c:v>1380.107</c:v>
                </c:pt>
                <c:pt idx="224">
                  <c:v>1374.6179999999999</c:v>
                </c:pt>
                <c:pt idx="225">
                  <c:v>1372.124</c:v>
                </c:pt>
                <c:pt idx="226">
                  <c:v>1371.42</c:v>
                </c:pt>
                <c:pt idx="227">
                  <c:v>1371.22</c:v>
                </c:pt>
                <c:pt idx="228">
                  <c:v>1368.6610000000001</c:v>
                </c:pt>
                <c:pt idx="229">
                  <c:v>1362.453</c:v>
                </c:pt>
                <c:pt idx="230">
                  <c:v>1362.3710000000001</c:v>
                </c:pt>
                <c:pt idx="231">
                  <c:v>1359.0820000000001</c:v>
                </c:pt>
                <c:pt idx="232">
                  <c:v>1359.0029999999999</c:v>
                </c:pt>
                <c:pt idx="233">
                  <c:v>1356.4829999999999</c:v>
                </c:pt>
                <c:pt idx="234">
                  <c:v>1356.355</c:v>
                </c:pt>
                <c:pt idx="235">
                  <c:v>1353.6010000000001</c:v>
                </c:pt>
                <c:pt idx="236">
                  <c:v>1350.326</c:v>
                </c:pt>
                <c:pt idx="237">
                  <c:v>1345.174</c:v>
                </c:pt>
                <c:pt idx="238">
                  <c:v>1345.087</c:v>
                </c:pt>
                <c:pt idx="239">
                  <c:v>1338.568</c:v>
                </c:pt>
                <c:pt idx="240">
                  <c:v>1337.4680000000001</c:v>
                </c:pt>
                <c:pt idx="241">
                  <c:v>1333.8019999999999</c:v>
                </c:pt>
                <c:pt idx="242">
                  <c:v>1324.595</c:v>
                </c:pt>
                <c:pt idx="243">
                  <c:v>1313.376</c:v>
                </c:pt>
                <c:pt idx="244">
                  <c:v>1310.972</c:v>
                </c:pt>
                <c:pt idx="245">
                  <c:v>1310.8979999999999</c:v>
                </c:pt>
                <c:pt idx="246">
                  <c:v>1309.8309999999999</c:v>
                </c:pt>
                <c:pt idx="247">
                  <c:v>1307.2149999999999</c:v>
                </c:pt>
                <c:pt idx="248">
                  <c:v>1302.884</c:v>
                </c:pt>
                <c:pt idx="249">
                  <c:v>1299.8109999999999</c:v>
                </c:pt>
                <c:pt idx="250">
                  <c:v>1298.1389999999999</c:v>
                </c:pt>
                <c:pt idx="251">
                  <c:v>1292.4559999999999</c:v>
                </c:pt>
                <c:pt idx="252">
                  <c:v>1291.104</c:v>
                </c:pt>
                <c:pt idx="253">
                  <c:v>1291.104</c:v>
                </c:pt>
                <c:pt idx="254">
                  <c:v>1287.7360000000001</c:v>
                </c:pt>
                <c:pt idx="255">
                  <c:v>1286.53</c:v>
                </c:pt>
                <c:pt idx="256">
                  <c:v>1278.394</c:v>
                </c:pt>
                <c:pt idx="257">
                  <c:v>1277.5530000000001</c:v>
                </c:pt>
                <c:pt idx="258">
                  <c:v>1276.817</c:v>
                </c:pt>
                <c:pt idx="259">
                  <c:v>1276.6120000000001</c:v>
                </c:pt>
                <c:pt idx="260">
                  <c:v>1271.934</c:v>
                </c:pt>
                <c:pt idx="261">
                  <c:v>1267.2349999999999</c:v>
                </c:pt>
                <c:pt idx="262">
                  <c:v>1266.73</c:v>
                </c:pt>
                <c:pt idx="263">
                  <c:v>1265.347</c:v>
                </c:pt>
                <c:pt idx="264">
                  <c:v>1265.347</c:v>
                </c:pt>
                <c:pt idx="265">
                  <c:v>1258.8589999999999</c:v>
                </c:pt>
                <c:pt idx="266">
                  <c:v>1257.835</c:v>
                </c:pt>
                <c:pt idx="267">
                  <c:v>1252.9369999999999</c:v>
                </c:pt>
                <c:pt idx="268">
                  <c:v>1252.9369999999999</c:v>
                </c:pt>
                <c:pt idx="269">
                  <c:v>1246.8599999999999</c:v>
                </c:pt>
                <c:pt idx="270">
                  <c:v>1241.027</c:v>
                </c:pt>
                <c:pt idx="271">
                  <c:v>1235.607</c:v>
                </c:pt>
                <c:pt idx="272">
                  <c:v>1233.8689999999999</c:v>
                </c:pt>
                <c:pt idx="273">
                  <c:v>1233.8689999999999</c:v>
                </c:pt>
                <c:pt idx="274">
                  <c:v>1229.989</c:v>
                </c:pt>
                <c:pt idx="275">
                  <c:v>1228.6099999999999</c:v>
                </c:pt>
                <c:pt idx="276">
                  <c:v>1208.9380000000001</c:v>
                </c:pt>
                <c:pt idx="277">
                  <c:v>1208.7550000000001</c:v>
                </c:pt>
                <c:pt idx="278">
                  <c:v>1208.7550000000001</c:v>
                </c:pt>
                <c:pt idx="279">
                  <c:v>1208.0129999999999</c:v>
                </c:pt>
                <c:pt idx="280">
                  <c:v>1205.675</c:v>
                </c:pt>
                <c:pt idx="281">
                  <c:v>1205.511</c:v>
                </c:pt>
                <c:pt idx="282">
                  <c:v>1204.999</c:v>
                </c:pt>
                <c:pt idx="283">
                  <c:v>1204.511</c:v>
                </c:pt>
                <c:pt idx="284">
                  <c:v>1203.9459999999999</c:v>
                </c:pt>
                <c:pt idx="285">
                  <c:v>1203.106</c:v>
                </c:pt>
                <c:pt idx="286">
                  <c:v>1203.0540000000001</c:v>
                </c:pt>
                <c:pt idx="287">
                  <c:v>1202.463</c:v>
                </c:pt>
                <c:pt idx="288">
                  <c:v>1200.203</c:v>
                </c:pt>
                <c:pt idx="289">
                  <c:v>1200.067</c:v>
                </c:pt>
                <c:pt idx="290">
                  <c:v>1198.482</c:v>
                </c:pt>
                <c:pt idx="291">
                  <c:v>1182.425</c:v>
                </c:pt>
                <c:pt idx="292">
                  <c:v>1182.002</c:v>
                </c:pt>
                <c:pt idx="293">
                  <c:v>1177.9110000000001</c:v>
                </c:pt>
                <c:pt idx="294">
                  <c:v>1177.886</c:v>
                </c:pt>
                <c:pt idx="295">
                  <c:v>1163.3240000000001</c:v>
                </c:pt>
                <c:pt idx="296">
                  <c:v>1158.222</c:v>
                </c:pt>
                <c:pt idx="297">
                  <c:v>1148.4929999999999</c:v>
                </c:pt>
                <c:pt idx="298">
                  <c:v>1126.1279999999999</c:v>
                </c:pt>
                <c:pt idx="299">
                  <c:v>1119.636</c:v>
                </c:pt>
                <c:pt idx="300">
                  <c:v>1119.636</c:v>
                </c:pt>
                <c:pt idx="301">
                  <c:v>1119.0540000000001</c:v>
                </c:pt>
                <c:pt idx="302">
                  <c:v>1117.5</c:v>
                </c:pt>
                <c:pt idx="303">
                  <c:v>1117.5</c:v>
                </c:pt>
                <c:pt idx="304">
                  <c:v>1116.3820000000001</c:v>
                </c:pt>
                <c:pt idx="305">
                  <c:v>1116.3820000000001</c:v>
                </c:pt>
                <c:pt idx="306">
                  <c:v>1107.9110000000001</c:v>
                </c:pt>
                <c:pt idx="307">
                  <c:v>1107.9110000000001</c:v>
                </c:pt>
                <c:pt idx="308">
                  <c:v>1107.8810000000001</c:v>
                </c:pt>
                <c:pt idx="309">
                  <c:v>1106.3409999999999</c:v>
                </c:pt>
                <c:pt idx="310">
                  <c:v>1103.5530000000001</c:v>
                </c:pt>
                <c:pt idx="311">
                  <c:v>1100.546</c:v>
                </c:pt>
                <c:pt idx="312">
                  <c:v>1100.546</c:v>
                </c:pt>
                <c:pt idx="313">
                  <c:v>1098.5730000000001</c:v>
                </c:pt>
                <c:pt idx="314">
                  <c:v>1098.5730000000001</c:v>
                </c:pt>
                <c:pt idx="315">
                  <c:v>1096.731</c:v>
                </c:pt>
                <c:pt idx="316">
                  <c:v>1096.731</c:v>
                </c:pt>
                <c:pt idx="317">
                  <c:v>1096.367</c:v>
                </c:pt>
                <c:pt idx="318">
                  <c:v>1096.08</c:v>
                </c:pt>
                <c:pt idx="319">
                  <c:v>1095.587</c:v>
                </c:pt>
                <c:pt idx="320">
                  <c:v>1095.587</c:v>
                </c:pt>
                <c:pt idx="321">
                  <c:v>1092.529</c:v>
                </c:pt>
                <c:pt idx="322">
                  <c:v>1092.529</c:v>
                </c:pt>
                <c:pt idx="323">
                  <c:v>1092.325</c:v>
                </c:pt>
                <c:pt idx="324">
                  <c:v>1092.325</c:v>
                </c:pt>
                <c:pt idx="325">
                  <c:v>1092.3009999999999</c:v>
                </c:pt>
                <c:pt idx="326">
                  <c:v>1092.3009999999999</c:v>
                </c:pt>
                <c:pt idx="327">
                  <c:v>1091.43</c:v>
                </c:pt>
                <c:pt idx="328">
                  <c:v>1091.2929999999999</c:v>
                </c:pt>
                <c:pt idx="329">
                  <c:v>1091.2929999999999</c:v>
                </c:pt>
                <c:pt idx="330">
                  <c:v>1090.366</c:v>
                </c:pt>
                <c:pt idx="331">
                  <c:v>1090.366</c:v>
                </c:pt>
                <c:pt idx="332">
                  <c:v>1089.8440000000001</c:v>
                </c:pt>
                <c:pt idx="333">
                  <c:v>1089.8440000000001</c:v>
                </c:pt>
                <c:pt idx="334">
                  <c:v>1089.3119999999999</c:v>
                </c:pt>
                <c:pt idx="335">
                  <c:v>1089.3119999999999</c:v>
                </c:pt>
                <c:pt idx="336">
                  <c:v>1084.873</c:v>
                </c:pt>
                <c:pt idx="337">
                  <c:v>1084.873</c:v>
                </c:pt>
                <c:pt idx="338">
                  <c:v>1084.2619999999999</c:v>
                </c:pt>
                <c:pt idx="339">
                  <c:v>1083.9359999999999</c:v>
                </c:pt>
                <c:pt idx="340">
                  <c:v>1083.9359999999999</c:v>
                </c:pt>
                <c:pt idx="341">
                  <c:v>1083.8150000000001</c:v>
                </c:pt>
                <c:pt idx="342">
                  <c:v>1083.8150000000001</c:v>
                </c:pt>
                <c:pt idx="343">
                  <c:v>1083.548</c:v>
                </c:pt>
                <c:pt idx="344">
                  <c:v>1083.548</c:v>
                </c:pt>
                <c:pt idx="345">
                  <c:v>1079.078</c:v>
                </c:pt>
                <c:pt idx="346">
                  <c:v>1079.058</c:v>
                </c:pt>
                <c:pt idx="347">
                  <c:v>1076.902</c:v>
                </c:pt>
                <c:pt idx="348">
                  <c:v>1076.902</c:v>
                </c:pt>
                <c:pt idx="349">
                  <c:v>1075.586</c:v>
                </c:pt>
                <c:pt idx="350">
                  <c:v>1075.5650000000001</c:v>
                </c:pt>
                <c:pt idx="351">
                  <c:v>1075.5319999999999</c:v>
                </c:pt>
                <c:pt idx="352">
                  <c:v>1072.1079999999999</c:v>
                </c:pt>
                <c:pt idx="353">
                  <c:v>1072.076</c:v>
                </c:pt>
                <c:pt idx="354">
                  <c:v>1068.8520000000001</c:v>
                </c:pt>
                <c:pt idx="355">
                  <c:v>1068.82</c:v>
                </c:pt>
                <c:pt idx="356">
                  <c:v>1068.761</c:v>
                </c:pt>
                <c:pt idx="357">
                  <c:v>1067.9100000000001</c:v>
                </c:pt>
                <c:pt idx="358">
                  <c:v>1067.848</c:v>
                </c:pt>
                <c:pt idx="359">
                  <c:v>1066.0889999999999</c:v>
                </c:pt>
                <c:pt idx="360">
                  <c:v>1064.6400000000001</c:v>
                </c:pt>
                <c:pt idx="361">
                  <c:v>1064.127</c:v>
                </c:pt>
                <c:pt idx="362">
                  <c:v>1064.1020000000001</c:v>
                </c:pt>
                <c:pt idx="363">
                  <c:v>1063.8579999999999</c:v>
                </c:pt>
                <c:pt idx="364">
                  <c:v>1063.8579999999999</c:v>
                </c:pt>
                <c:pt idx="365">
                  <c:v>1062.3920000000001</c:v>
                </c:pt>
                <c:pt idx="366">
                  <c:v>1062.356</c:v>
                </c:pt>
                <c:pt idx="367">
                  <c:v>1061.9090000000001</c:v>
                </c:pt>
                <c:pt idx="368">
                  <c:v>1061.8869999999999</c:v>
                </c:pt>
                <c:pt idx="369">
                  <c:v>1061.162</c:v>
                </c:pt>
                <c:pt idx="370">
                  <c:v>1061.1199999999999</c:v>
                </c:pt>
                <c:pt idx="371">
                  <c:v>1061.0719999999999</c:v>
                </c:pt>
                <c:pt idx="372">
                  <c:v>1061.0509999999999</c:v>
                </c:pt>
                <c:pt idx="373">
                  <c:v>1059.6310000000001</c:v>
                </c:pt>
                <c:pt idx="374">
                  <c:v>1059.587</c:v>
                </c:pt>
                <c:pt idx="375">
                  <c:v>1059.2809999999999</c:v>
                </c:pt>
                <c:pt idx="376">
                  <c:v>1059.25</c:v>
                </c:pt>
                <c:pt idx="377">
                  <c:v>1057.903</c:v>
                </c:pt>
                <c:pt idx="378">
                  <c:v>1057.885</c:v>
                </c:pt>
                <c:pt idx="379">
                  <c:v>1057.49</c:v>
                </c:pt>
                <c:pt idx="380">
                  <c:v>1057.4559999999999</c:v>
                </c:pt>
                <c:pt idx="381">
                  <c:v>1057.4559999999999</c:v>
                </c:pt>
                <c:pt idx="382">
                  <c:v>1056.8150000000001</c:v>
                </c:pt>
                <c:pt idx="383">
                  <c:v>1056.8150000000001</c:v>
                </c:pt>
                <c:pt idx="384">
                  <c:v>1054.558</c:v>
                </c:pt>
                <c:pt idx="385">
                  <c:v>1054.5250000000001</c:v>
                </c:pt>
                <c:pt idx="386">
                  <c:v>1053.5419999999999</c:v>
                </c:pt>
                <c:pt idx="387">
                  <c:v>1053.5419999999999</c:v>
                </c:pt>
                <c:pt idx="388">
                  <c:v>1052.8599999999999</c:v>
                </c:pt>
                <c:pt idx="389">
                  <c:v>1052.202</c:v>
                </c:pt>
                <c:pt idx="390">
                  <c:v>1052.133</c:v>
                </c:pt>
                <c:pt idx="391">
                  <c:v>1050.8810000000001</c:v>
                </c:pt>
                <c:pt idx="392">
                  <c:v>1050.8810000000001</c:v>
                </c:pt>
                <c:pt idx="393">
                  <c:v>1049.4559999999999</c:v>
                </c:pt>
                <c:pt idx="394">
                  <c:v>1049.4559999999999</c:v>
                </c:pt>
                <c:pt idx="395">
                  <c:v>1048.703</c:v>
                </c:pt>
                <c:pt idx="396">
                  <c:v>1048.672</c:v>
                </c:pt>
                <c:pt idx="397">
                  <c:v>1048.672</c:v>
                </c:pt>
                <c:pt idx="398">
                  <c:v>1048.643</c:v>
                </c:pt>
                <c:pt idx="399">
                  <c:v>1047.8109999999999</c:v>
                </c:pt>
                <c:pt idx="400">
                  <c:v>1047.8109999999999</c:v>
                </c:pt>
                <c:pt idx="401">
                  <c:v>1047.375</c:v>
                </c:pt>
                <c:pt idx="402">
                  <c:v>1047.3520000000001</c:v>
                </c:pt>
                <c:pt idx="403">
                  <c:v>1045.511</c:v>
                </c:pt>
                <c:pt idx="404">
                  <c:v>1045.4469999999999</c:v>
                </c:pt>
                <c:pt idx="405">
                  <c:v>1045.4110000000001</c:v>
                </c:pt>
                <c:pt idx="406">
                  <c:v>1044.9090000000001</c:v>
                </c:pt>
                <c:pt idx="407">
                  <c:v>1044.9090000000001</c:v>
                </c:pt>
                <c:pt idx="408">
                  <c:v>1039.2529999999999</c:v>
                </c:pt>
                <c:pt idx="409">
                  <c:v>1039.2</c:v>
                </c:pt>
                <c:pt idx="410">
                  <c:v>1039.1559999999999</c:v>
                </c:pt>
                <c:pt idx="411">
                  <c:v>1037.7380000000001</c:v>
                </c:pt>
                <c:pt idx="412">
                  <c:v>1037.703</c:v>
                </c:pt>
                <c:pt idx="413">
                  <c:v>1037.432</c:v>
                </c:pt>
                <c:pt idx="414">
                  <c:v>1037.432</c:v>
                </c:pt>
                <c:pt idx="415">
                  <c:v>1036.4100000000001</c:v>
                </c:pt>
                <c:pt idx="416">
                  <c:v>1036.4100000000001</c:v>
                </c:pt>
                <c:pt idx="417">
                  <c:v>1036.174</c:v>
                </c:pt>
                <c:pt idx="418">
                  <c:v>1036.1510000000001</c:v>
                </c:pt>
                <c:pt idx="419">
                  <c:v>1035.7650000000001</c:v>
                </c:pt>
                <c:pt idx="420">
                  <c:v>1034.0450000000001</c:v>
                </c:pt>
                <c:pt idx="421">
                  <c:v>1034.0119999999999</c:v>
                </c:pt>
                <c:pt idx="422">
                  <c:v>1033.2380000000001</c:v>
                </c:pt>
                <c:pt idx="423">
                  <c:v>1033.2070000000001</c:v>
                </c:pt>
                <c:pt idx="424">
                  <c:v>1029.2840000000001</c:v>
                </c:pt>
                <c:pt idx="425">
                  <c:v>1028.711</c:v>
                </c:pt>
                <c:pt idx="426">
                  <c:v>1028.164</c:v>
                </c:pt>
                <c:pt idx="427">
                  <c:v>1027.569</c:v>
                </c:pt>
                <c:pt idx="428">
                  <c:v>1027.4880000000001</c:v>
                </c:pt>
                <c:pt idx="429">
                  <c:v>1026.03</c:v>
                </c:pt>
                <c:pt idx="430">
                  <c:v>1025.999</c:v>
                </c:pt>
                <c:pt idx="431">
                  <c:v>1025.694</c:v>
                </c:pt>
                <c:pt idx="432">
                  <c:v>1024.944</c:v>
                </c:pt>
                <c:pt idx="433">
                  <c:v>1024.711</c:v>
                </c:pt>
                <c:pt idx="434">
                  <c:v>1023.67</c:v>
                </c:pt>
                <c:pt idx="435">
                  <c:v>1022.9</c:v>
                </c:pt>
                <c:pt idx="436">
                  <c:v>1021.865</c:v>
                </c:pt>
                <c:pt idx="437">
                  <c:v>1021.726</c:v>
                </c:pt>
                <c:pt idx="438">
                  <c:v>1021.726</c:v>
                </c:pt>
                <c:pt idx="439">
                  <c:v>1019.631</c:v>
                </c:pt>
                <c:pt idx="440">
                  <c:v>1019.631</c:v>
                </c:pt>
                <c:pt idx="441">
                  <c:v>1017.853</c:v>
                </c:pt>
                <c:pt idx="442">
                  <c:v>1017.853</c:v>
                </c:pt>
                <c:pt idx="443">
                  <c:v>1017.396</c:v>
                </c:pt>
                <c:pt idx="444">
                  <c:v>1017.345</c:v>
                </c:pt>
                <c:pt idx="445">
                  <c:v>1017.31</c:v>
                </c:pt>
                <c:pt idx="446">
                  <c:v>1014.231</c:v>
                </c:pt>
                <c:pt idx="447">
                  <c:v>1012.832</c:v>
                </c:pt>
                <c:pt idx="448">
                  <c:v>1012.832</c:v>
                </c:pt>
                <c:pt idx="449">
                  <c:v>1008.22</c:v>
                </c:pt>
                <c:pt idx="450">
                  <c:v>1007.4589999999999</c:v>
                </c:pt>
                <c:pt idx="451">
                  <c:v>1007.4589999999999</c:v>
                </c:pt>
                <c:pt idx="452">
                  <c:v>1005.857</c:v>
                </c:pt>
                <c:pt idx="453">
                  <c:v>1005.857</c:v>
                </c:pt>
                <c:pt idx="454">
                  <c:v>1002.035</c:v>
                </c:pt>
                <c:pt idx="455">
                  <c:v>1001.224</c:v>
                </c:pt>
                <c:pt idx="456">
                  <c:v>1001.197</c:v>
                </c:pt>
                <c:pt idx="457">
                  <c:v>1000.63</c:v>
                </c:pt>
                <c:pt idx="458">
                  <c:v>1000.63</c:v>
                </c:pt>
                <c:pt idx="459">
                  <c:v>999.11800000000005</c:v>
                </c:pt>
                <c:pt idx="460">
                  <c:v>999.11800000000005</c:v>
                </c:pt>
                <c:pt idx="461">
                  <c:v>996.88499999999999</c:v>
                </c:pt>
                <c:pt idx="462">
                  <c:v>996.88499999999999</c:v>
                </c:pt>
                <c:pt idx="463">
                  <c:v>995.52</c:v>
                </c:pt>
                <c:pt idx="464">
                  <c:v>994.12300000000005</c:v>
                </c:pt>
                <c:pt idx="465">
                  <c:v>994.12300000000005</c:v>
                </c:pt>
                <c:pt idx="466">
                  <c:v>979.21799999999996</c:v>
                </c:pt>
                <c:pt idx="467">
                  <c:v>979.21799999999996</c:v>
                </c:pt>
              </c:numCache>
            </c:numRef>
          </c:xVal>
          <c:yVal>
            <c:numRef>
              <c:f>'Table 1'!$AK$2:$AK$2802</c:f>
              <c:numCache>
                <c:formatCode>0.000</c:formatCode>
                <c:ptCount val="468"/>
                <c:pt idx="0">
                  <c:v>-1.8064284752199455E-2</c:v>
                </c:pt>
                <c:pt idx="1">
                  <c:v>5.4040953386902402E-3</c:v>
                </c:pt>
                <c:pt idx="2">
                  <c:v>6.8339521367306588E-3</c:v>
                </c:pt>
                <c:pt idx="3">
                  <c:v>-3.8003544132152456E-3</c:v>
                </c:pt>
                <c:pt idx="4">
                  <c:v>8.8008709822133824E-3</c:v>
                </c:pt>
                <c:pt idx="5">
                  <c:v>-8.9005171616918233E-3</c:v>
                </c:pt>
                <c:pt idx="6">
                  <c:v>8.9471495609814156E-3</c:v>
                </c:pt>
                <c:pt idx="7">
                  <c:v>5.6349899318774987E-3</c:v>
                </c:pt>
                <c:pt idx="8">
                  <c:v>7.2885517035956582E-3</c:v>
                </c:pt>
                <c:pt idx="10">
                  <c:v>6.5052392744746612E-3</c:v>
                </c:pt>
                <c:pt idx="11">
                  <c:v>-3.8989563047380216E-3</c:v>
                </c:pt>
                <c:pt idx="12">
                  <c:v>9.4467123590220581E-3</c:v>
                </c:pt>
                <c:pt idx="13">
                  <c:v>4.3230607011537359E-3</c:v>
                </c:pt>
                <c:pt idx="14">
                  <c:v>6.745122688698757E-3</c:v>
                </c:pt>
                <c:pt idx="15">
                  <c:v>3.5936827650857595E-3</c:v>
                </c:pt>
                <c:pt idx="16">
                  <c:v>-4.4072485161450459E-3</c:v>
                </c:pt>
                <c:pt idx="17">
                  <c:v>-1.7171732779388549E-3</c:v>
                </c:pt>
                <c:pt idx="18">
                  <c:v>-1.0573549411674321E-4</c:v>
                </c:pt>
                <c:pt idx="19">
                  <c:v>-2.1970663892716402E-3</c:v>
                </c:pt>
                <c:pt idx="20">
                  <c:v>-9.4817106673872331E-4</c:v>
                </c:pt>
                <c:pt idx="21">
                  <c:v>-4.1035200051737775E-3</c:v>
                </c:pt>
                <c:pt idx="23">
                  <c:v>1.6067656738414371E-3</c:v>
                </c:pt>
                <c:pt idx="25">
                  <c:v>8.0973760236702219E-4</c:v>
                </c:pt>
                <c:pt idx="26">
                  <c:v>-3.5005429663215182E-4</c:v>
                </c:pt>
                <c:pt idx="27">
                  <c:v>-1.7538195670567802E-3</c:v>
                </c:pt>
                <c:pt idx="28">
                  <c:v>9.1894720555956155E-3</c:v>
                </c:pt>
                <c:pt idx="29">
                  <c:v>-1.1072339357951932E-2</c:v>
                </c:pt>
                <c:pt idx="34">
                  <c:v>6.5003002227967954E-3</c:v>
                </c:pt>
                <c:pt idx="35">
                  <c:v>9.5892472290870501E-4</c:v>
                </c:pt>
                <c:pt idx="38">
                  <c:v>1.4538239468038228E-3</c:v>
                </c:pt>
                <c:pt idx="40">
                  <c:v>-5.6630247968314507E-4</c:v>
                </c:pt>
                <c:pt idx="41">
                  <c:v>-4.460220823830241E-3</c:v>
                </c:pt>
                <c:pt idx="42">
                  <c:v>-1.3466505687802055E-2</c:v>
                </c:pt>
                <c:pt idx="47">
                  <c:v>3.5622018226604268E-3</c:v>
                </c:pt>
                <c:pt idx="48">
                  <c:v>3.0757594049646286E-3</c:v>
                </c:pt>
                <c:pt idx="56">
                  <c:v>-4.8948075277621683E-4</c:v>
                </c:pt>
                <c:pt idx="57">
                  <c:v>7.4689983021016815E-3</c:v>
                </c:pt>
                <c:pt idx="58">
                  <c:v>7.2283483530100057E-3</c:v>
                </c:pt>
                <c:pt idx="61">
                  <c:v>5.4346032261491928E-3</c:v>
                </c:pt>
                <c:pt idx="68">
                  <c:v>9.7645838470725721E-3</c:v>
                </c:pt>
                <c:pt idx="69">
                  <c:v>5.9578288960437931E-4</c:v>
                </c:pt>
                <c:pt idx="70">
                  <c:v>8.7261483447491628E-3</c:v>
                </c:pt>
                <c:pt idx="80">
                  <c:v>2.3925036764467222E-3</c:v>
                </c:pt>
                <c:pt idx="81">
                  <c:v>-1.2530994963526609E-2</c:v>
                </c:pt>
                <c:pt idx="91">
                  <c:v>-5.9876164891647932E-3</c:v>
                </c:pt>
                <c:pt idx="96">
                  <c:v>-5.1817618134464283E-3</c:v>
                </c:pt>
                <c:pt idx="99">
                  <c:v>-9.4504375667838758E-3</c:v>
                </c:pt>
                <c:pt idx="104">
                  <c:v>2.8968914289180248E-3</c:v>
                </c:pt>
                <c:pt idx="105">
                  <c:v>-2.4962073405276897E-3</c:v>
                </c:pt>
                <c:pt idx="107">
                  <c:v>-1.3707077916251365E-2</c:v>
                </c:pt>
                <c:pt idx="109">
                  <c:v>-8.8121543731176644E-3</c:v>
                </c:pt>
                <c:pt idx="117">
                  <c:v>2.0875182376585144E-3</c:v>
                </c:pt>
                <c:pt idx="118">
                  <c:v>5.5669057956038159E-3</c:v>
                </c:pt>
                <c:pt idx="121">
                  <c:v>1.1704429456131038E-2</c:v>
                </c:pt>
                <c:pt idx="122">
                  <c:v>7.4292584770319081E-3</c:v>
                </c:pt>
                <c:pt idx="126">
                  <c:v>5.8519040262581257E-3</c:v>
                </c:pt>
                <c:pt idx="127">
                  <c:v>5.8872328690995346E-4</c:v>
                </c:pt>
                <c:pt idx="130">
                  <c:v>8.3503068140089454E-4</c:v>
                </c:pt>
                <c:pt idx="137">
                  <c:v>8.91390613060139E-3</c:v>
                </c:pt>
                <c:pt idx="139">
                  <c:v>-2.9668717661479604E-4</c:v>
                </c:pt>
                <c:pt idx="146">
                  <c:v>4.2766773965468019E-3</c:v>
                </c:pt>
                <c:pt idx="155">
                  <c:v>5.3410319567319675E-3</c:v>
                </c:pt>
                <c:pt idx="161">
                  <c:v>5.3494663916353602E-4</c:v>
                </c:pt>
                <c:pt idx="167">
                  <c:v>6.8876419436492142E-4</c:v>
                </c:pt>
                <c:pt idx="178">
                  <c:v>-3.0277474729700771E-3</c:v>
                </c:pt>
                <c:pt idx="198">
                  <c:v>-2.3041839622237603E-3</c:v>
                </c:pt>
                <c:pt idx="200">
                  <c:v>1.1960127021666267E-3</c:v>
                </c:pt>
                <c:pt idx="205">
                  <c:v>1.6366980594284541E-3</c:v>
                </c:pt>
                <c:pt idx="206">
                  <c:v>-9.2987786160847463E-4</c:v>
                </c:pt>
                <c:pt idx="208">
                  <c:v>-7.5814403985532408E-3</c:v>
                </c:pt>
                <c:pt idx="209">
                  <c:v>5.1120108173563494E-4</c:v>
                </c:pt>
                <c:pt idx="217">
                  <c:v>9.5359654737876554E-3</c:v>
                </c:pt>
                <c:pt idx="218">
                  <c:v>-5.2449806953518419E-3</c:v>
                </c:pt>
                <c:pt idx="230">
                  <c:v>-6.0318491052839818E-3</c:v>
                </c:pt>
                <c:pt idx="234">
                  <c:v>-3.1458258620205015E-3</c:v>
                </c:pt>
                <c:pt idx="237">
                  <c:v>3.5252005579877732E-3</c:v>
                </c:pt>
                <c:pt idx="244">
                  <c:v>8.0810044605641451E-3</c:v>
                </c:pt>
                <c:pt idx="252">
                  <c:v>-2.4071801008176408E-3</c:v>
                </c:pt>
                <c:pt idx="253">
                  <c:v>-2.7405713378811924E-3</c:v>
                </c:pt>
                <c:pt idx="263">
                  <c:v>-1.3592607431291981E-3</c:v>
                </c:pt>
                <c:pt idx="264">
                  <c:v>6.8063295607316832E-3</c:v>
                </c:pt>
                <c:pt idx="267">
                  <c:v>5.453413875102342E-3</c:v>
                </c:pt>
                <c:pt idx="268">
                  <c:v>1.3718231816710613E-3</c:v>
                </c:pt>
                <c:pt idx="272">
                  <c:v>-7.7466946800086589E-4</c:v>
                </c:pt>
                <c:pt idx="273">
                  <c:v>2.1179495302021678E-3</c:v>
                </c:pt>
                <c:pt idx="275">
                  <c:v>6.2872332960068888E-3</c:v>
                </c:pt>
                <c:pt idx="277">
                  <c:v>-6.7336012430132541E-3</c:v>
                </c:pt>
                <c:pt idx="278">
                  <c:v>-2.058083556676138E-3</c:v>
                </c:pt>
                <c:pt idx="293">
                  <c:v>-8.2903837260346336E-3</c:v>
                </c:pt>
                <c:pt idx="294">
                  <c:v>-3.3212789712706581E-3</c:v>
                </c:pt>
                <c:pt idx="298">
                  <c:v>8.5934491812622582E-4</c:v>
                </c:pt>
                <c:pt idx="299">
                  <c:v>-9.9231732558564545E-3</c:v>
                </c:pt>
                <c:pt idx="300">
                  <c:v>-1.1479930785753822E-3</c:v>
                </c:pt>
                <c:pt idx="302">
                  <c:v>-3.7291099440608377E-3</c:v>
                </c:pt>
                <c:pt idx="303">
                  <c:v>4.5130055243589595E-3</c:v>
                </c:pt>
                <c:pt idx="304">
                  <c:v>-2.414916324596561E-3</c:v>
                </c:pt>
                <c:pt idx="305">
                  <c:v>-3.2873369198114233E-3</c:v>
                </c:pt>
                <c:pt idx="306">
                  <c:v>-7.2139206154133717E-3</c:v>
                </c:pt>
                <c:pt idx="307">
                  <c:v>3.7105683054505789E-3</c:v>
                </c:pt>
                <c:pt idx="308">
                  <c:v>-1.4953236279779958E-3</c:v>
                </c:pt>
                <c:pt idx="311">
                  <c:v>-5.3211843471672182E-3</c:v>
                </c:pt>
                <c:pt idx="312">
                  <c:v>6.6696957912881771E-3</c:v>
                </c:pt>
                <c:pt idx="313">
                  <c:v>-4.8031476010237384E-3</c:v>
                </c:pt>
                <c:pt idx="314">
                  <c:v>-4.8031476010237384E-3</c:v>
                </c:pt>
                <c:pt idx="315">
                  <c:v>-4.9885248995451548E-4</c:v>
                </c:pt>
                <c:pt idx="316">
                  <c:v>-1.3800661440654949E-4</c:v>
                </c:pt>
                <c:pt idx="317">
                  <c:v>4.7627939168251032E-3</c:v>
                </c:pt>
                <c:pt idx="318">
                  <c:v>-5.4841453427343367E-3</c:v>
                </c:pt>
                <c:pt idx="319">
                  <c:v>-4.8852235158847179E-4</c:v>
                </c:pt>
                <c:pt idx="320">
                  <c:v>-2.7691197942658619E-3</c:v>
                </c:pt>
                <c:pt idx="321">
                  <c:v>1.6575913334690995E-3</c:v>
                </c:pt>
                <c:pt idx="322">
                  <c:v>2.8512060230241332E-3</c:v>
                </c:pt>
                <c:pt idx="323">
                  <c:v>-6.1956677427588147E-5</c:v>
                </c:pt>
                <c:pt idx="324">
                  <c:v>-3.9994452058635943E-3</c:v>
                </c:pt>
                <c:pt idx="325">
                  <c:v>1.2327472343258705E-3</c:v>
                </c:pt>
                <c:pt idx="326">
                  <c:v>-3.6590616775811213E-3</c:v>
                </c:pt>
                <c:pt idx="328">
                  <c:v>5.2520839774388151E-3</c:v>
                </c:pt>
                <c:pt idx="329">
                  <c:v>-3.4416206058267562E-3</c:v>
                </c:pt>
                <c:pt idx="330">
                  <c:v>-1.2378664478092105E-3</c:v>
                </c:pt>
                <c:pt idx="331">
                  <c:v>1.1399297936804942E-3</c:v>
                </c:pt>
                <c:pt idx="332">
                  <c:v>2.9533166587043524E-3</c:v>
                </c:pt>
                <c:pt idx="333">
                  <c:v>-8.0929029159051424E-3</c:v>
                </c:pt>
                <c:pt idx="334">
                  <c:v>-5.152639919288049E-4</c:v>
                </c:pt>
                <c:pt idx="335">
                  <c:v>-1.8205274870979338E-3</c:v>
                </c:pt>
                <c:pt idx="336">
                  <c:v>6.0263883042352973E-3</c:v>
                </c:pt>
                <c:pt idx="337">
                  <c:v>-3.7422713651267259E-3</c:v>
                </c:pt>
                <c:pt idx="338">
                  <c:v>-4.4801728322454437E-3</c:v>
                </c:pt>
                <c:pt idx="339">
                  <c:v>-1.9900754637092177E-3</c:v>
                </c:pt>
                <c:pt idx="340">
                  <c:v>2.4746080982822605E-3</c:v>
                </c:pt>
                <c:pt idx="341">
                  <c:v>7.5279928503277915E-3</c:v>
                </c:pt>
                <c:pt idx="342">
                  <c:v>-2.9263918552260293E-3</c:v>
                </c:pt>
                <c:pt idx="343">
                  <c:v>1.7837537620835064E-4</c:v>
                </c:pt>
                <c:pt idx="344">
                  <c:v>-2.5220058817012614E-3</c:v>
                </c:pt>
                <c:pt idx="345">
                  <c:v>-4.0378593776040361E-3</c:v>
                </c:pt>
                <c:pt idx="346">
                  <c:v>-3.6609283965844952E-3</c:v>
                </c:pt>
                <c:pt idx="347">
                  <c:v>-1.6263868096757506E-3</c:v>
                </c:pt>
                <c:pt idx="348">
                  <c:v>2.5485941184797412E-3</c:v>
                </c:pt>
                <c:pt idx="349">
                  <c:v>-6.9986209821308876E-3</c:v>
                </c:pt>
                <c:pt idx="351">
                  <c:v>-1.5372329814908881E-3</c:v>
                </c:pt>
                <c:pt idx="352">
                  <c:v>-1.0926751469924056E-3</c:v>
                </c:pt>
                <c:pt idx="353">
                  <c:v>7.2503752242027986E-3</c:v>
                </c:pt>
                <c:pt idx="354">
                  <c:v>2.0121861939514929E-4</c:v>
                </c:pt>
                <c:pt idx="355">
                  <c:v>3.7300512121873908E-3</c:v>
                </c:pt>
                <c:pt idx="359">
                  <c:v>-7.8308032900622493E-3</c:v>
                </c:pt>
                <c:pt idx="360">
                  <c:v>-2.5398793800377462E-3</c:v>
                </c:pt>
                <c:pt idx="363">
                  <c:v>-8.4566736131819198E-3</c:v>
                </c:pt>
                <c:pt idx="364">
                  <c:v>4.4458248535192979E-3</c:v>
                </c:pt>
                <c:pt idx="365">
                  <c:v>3.5574263979469833E-3</c:v>
                </c:pt>
                <c:pt idx="367">
                  <c:v>-4.7108033047607023E-3</c:v>
                </c:pt>
                <c:pt idx="369">
                  <c:v>2.2712663837864966E-3</c:v>
                </c:pt>
                <c:pt idx="370">
                  <c:v>-2.0550078352243872E-4</c:v>
                </c:pt>
                <c:pt idx="371">
                  <c:v>-2.9431927002860903E-3</c:v>
                </c:pt>
                <c:pt idx="373">
                  <c:v>-2.4134628120009438E-3</c:v>
                </c:pt>
                <c:pt idx="375">
                  <c:v>-2.0962675419013976E-3</c:v>
                </c:pt>
                <c:pt idx="376">
                  <c:v>-4.3717811245187477E-3</c:v>
                </c:pt>
                <c:pt idx="378">
                  <c:v>-1.155158258143274E-3</c:v>
                </c:pt>
                <c:pt idx="380">
                  <c:v>1.5382189419597125E-3</c:v>
                </c:pt>
                <c:pt idx="381">
                  <c:v>-1.5927781569189392E-3</c:v>
                </c:pt>
                <c:pt idx="382">
                  <c:v>-1.2375164901641256E-3</c:v>
                </c:pt>
                <c:pt idx="383">
                  <c:v>3.1182217408058932E-3</c:v>
                </c:pt>
                <c:pt idx="384">
                  <c:v>-1.9806298423645785E-3</c:v>
                </c:pt>
                <c:pt idx="385">
                  <c:v>-8.4036482371629972E-4</c:v>
                </c:pt>
                <c:pt idx="386">
                  <c:v>-1.0161736270902111E-2</c:v>
                </c:pt>
                <c:pt idx="387">
                  <c:v>1.3818476847973216E-3</c:v>
                </c:pt>
                <c:pt idx="391">
                  <c:v>6.3022462268236268E-4</c:v>
                </c:pt>
                <c:pt idx="392">
                  <c:v>4.9371702220923908E-3</c:v>
                </c:pt>
                <c:pt idx="393">
                  <c:v>3.15847524984747E-3</c:v>
                </c:pt>
                <c:pt idx="394">
                  <c:v>-1.026676253104597E-3</c:v>
                </c:pt>
                <c:pt idx="395">
                  <c:v>-5.0860217490935611E-3</c:v>
                </c:pt>
                <c:pt idx="396">
                  <c:v>-1.223880512497999E-3</c:v>
                </c:pt>
                <c:pt idx="397">
                  <c:v>-1.223880512497999E-3</c:v>
                </c:pt>
                <c:pt idx="398">
                  <c:v>2.2167240588260029E-3</c:v>
                </c:pt>
                <c:pt idx="399">
                  <c:v>-4.2579682417454023E-4</c:v>
                </c:pt>
                <c:pt idx="400">
                  <c:v>-9.6424292223673547E-5</c:v>
                </c:pt>
                <c:pt idx="401">
                  <c:v>3.5974700472252152E-4</c:v>
                </c:pt>
                <c:pt idx="405">
                  <c:v>-4.0240147511667601E-3</c:v>
                </c:pt>
                <c:pt idx="406">
                  <c:v>3.1251212092229252E-3</c:v>
                </c:pt>
                <c:pt idx="407">
                  <c:v>3.5618523415905656E-3</c:v>
                </c:pt>
                <c:pt idx="408">
                  <c:v>-1.7296482747042319E-3</c:v>
                </c:pt>
                <c:pt idx="409">
                  <c:v>5.3176838928266079E-3</c:v>
                </c:pt>
                <c:pt idx="410">
                  <c:v>3.2171072812161583E-3</c:v>
                </c:pt>
                <c:pt idx="411">
                  <c:v>-8.2521323474793462E-4</c:v>
                </c:pt>
                <c:pt idx="413">
                  <c:v>2.2612258458138967E-3</c:v>
                </c:pt>
                <c:pt idx="414">
                  <c:v>-3.7658677615581837E-3</c:v>
                </c:pt>
                <c:pt idx="415">
                  <c:v>3.0558954404114047E-4</c:v>
                </c:pt>
                <c:pt idx="416">
                  <c:v>2.5612892493427353E-3</c:v>
                </c:pt>
                <c:pt idx="420">
                  <c:v>-1.9256699149536871E-3</c:v>
                </c:pt>
                <c:pt idx="422">
                  <c:v>3.2820322653606127E-3</c:v>
                </c:pt>
                <c:pt idx="423">
                  <c:v>1.9597365162553615E-3</c:v>
                </c:pt>
                <c:pt idx="425">
                  <c:v>8.9985869635711424E-5</c:v>
                </c:pt>
                <c:pt idx="426">
                  <c:v>3.8237486699017609E-3</c:v>
                </c:pt>
                <c:pt idx="427">
                  <c:v>4.2677890207869495E-3</c:v>
                </c:pt>
                <c:pt idx="429">
                  <c:v>8.7226429855036258E-4</c:v>
                </c:pt>
                <c:pt idx="431">
                  <c:v>-3.6174783667775046E-4</c:v>
                </c:pt>
                <c:pt idx="433">
                  <c:v>-8.4846643153468904E-4</c:v>
                </c:pt>
                <c:pt idx="434">
                  <c:v>1.9763590011052656E-3</c:v>
                </c:pt>
                <c:pt idx="437">
                  <c:v>3.3191146587796538E-4</c:v>
                </c:pt>
                <c:pt idx="438">
                  <c:v>1.8734367699835275E-5</c:v>
                </c:pt>
                <c:pt idx="439">
                  <c:v>-6.8252584787842352E-4</c:v>
                </c:pt>
                <c:pt idx="440">
                  <c:v>-3.0737236221511921E-3</c:v>
                </c:pt>
                <c:pt idx="441">
                  <c:v>-1.4909826744542443E-3</c:v>
                </c:pt>
                <c:pt idx="442">
                  <c:v>-2.4234085169609898E-3</c:v>
                </c:pt>
                <c:pt idx="443">
                  <c:v>5.5441974495806789E-5</c:v>
                </c:pt>
                <c:pt idx="444">
                  <c:v>1.3250290960513667E-3</c:v>
                </c:pt>
                <c:pt idx="445">
                  <c:v>1.202934081334206E-3</c:v>
                </c:pt>
                <c:pt idx="446">
                  <c:v>-5.1224860510501458E-3</c:v>
                </c:pt>
                <c:pt idx="447">
                  <c:v>-2.1276484978898225E-3</c:v>
                </c:pt>
                <c:pt idx="448">
                  <c:v>4.6428038465364807E-3</c:v>
                </c:pt>
                <c:pt idx="450">
                  <c:v>1.1928366928941614E-3</c:v>
                </c:pt>
                <c:pt idx="451">
                  <c:v>3.0197815996189092E-3</c:v>
                </c:pt>
                <c:pt idx="452">
                  <c:v>-1.4212026104587494E-3</c:v>
                </c:pt>
                <c:pt idx="453">
                  <c:v>-1.1176773529086859E-3</c:v>
                </c:pt>
                <c:pt idx="457">
                  <c:v>1.2048651373106622E-3</c:v>
                </c:pt>
                <c:pt idx="458">
                  <c:v>1.0348014063765731E-4</c:v>
                </c:pt>
                <c:pt idx="459">
                  <c:v>-5.6686302442585657E-3</c:v>
                </c:pt>
                <c:pt idx="460">
                  <c:v>5.2121556059319119E-3</c:v>
                </c:pt>
                <c:pt idx="461">
                  <c:v>-5.9960506170000372E-3</c:v>
                </c:pt>
                <c:pt idx="462">
                  <c:v>-3.3336333899569581E-5</c:v>
                </c:pt>
                <c:pt idx="464">
                  <c:v>-4.3812023977807257E-4</c:v>
                </c:pt>
                <c:pt idx="465">
                  <c:v>-1.2287459967410541E-3</c:v>
                </c:pt>
                <c:pt idx="466">
                  <c:v>-3.4287467383364856E-4</c:v>
                </c:pt>
                <c:pt idx="467">
                  <c:v>-6.4796719362902877E-3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E-441E-B074-3C8427AB2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988847"/>
        <c:axId val="1335989327"/>
      </c:scatterChart>
      <c:valAx>
        <c:axId val="1335988847"/>
        <c:scaling>
          <c:orientation val="minMax"/>
          <c:min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5989327"/>
        <c:crosses val="autoZero"/>
        <c:crossBetween val="midCat"/>
      </c:valAx>
      <c:valAx>
        <c:axId val="1335989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598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781050</xdr:colOff>
      <xdr:row>2951</xdr:row>
      <xdr:rowOff>138112</xdr:rowOff>
    </xdr:from>
    <xdr:to>
      <xdr:col>35</xdr:col>
      <xdr:colOff>285750</xdr:colOff>
      <xdr:row>2966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E89DE0-9944-8FA1-A65A-61468670CA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171450</xdr:colOff>
      <xdr:row>2951</xdr:row>
      <xdr:rowOff>152400</xdr:rowOff>
    </xdr:from>
    <xdr:to>
      <xdr:col>42</xdr:col>
      <xdr:colOff>542925</xdr:colOff>
      <xdr:row>2966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996E49-6C85-46DE-9330-A302F23F42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752475</xdr:colOff>
      <xdr:row>2967</xdr:row>
      <xdr:rowOff>0</xdr:rowOff>
    </xdr:from>
    <xdr:to>
      <xdr:col>35</xdr:col>
      <xdr:colOff>257175</xdr:colOff>
      <xdr:row>2981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0C1550-3D1F-4145-BFD8-3D368E4FEE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161925</xdr:colOff>
      <xdr:row>2966</xdr:row>
      <xdr:rowOff>133350</xdr:rowOff>
    </xdr:from>
    <xdr:to>
      <xdr:col>42</xdr:col>
      <xdr:colOff>533400</xdr:colOff>
      <xdr:row>2981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AF89D83-43AB-4687-A087-1E1629E5A0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514350</xdr:colOff>
      <xdr:row>2953</xdr:row>
      <xdr:rowOff>52387</xdr:rowOff>
    </xdr:from>
    <xdr:to>
      <xdr:col>29</xdr:col>
      <xdr:colOff>419100</xdr:colOff>
      <xdr:row>2967</xdr:row>
      <xdr:rowOff>128587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20CF502-9DF0-6B0D-4E6D-D0538BED61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NIST\ASD\Pr\Pr3\Pr3_line_class7_opt_lin.xlsm" TargetMode="External"/><Relationship Id="rId1" Type="http://schemas.openxmlformats.org/officeDocument/2006/relationships/externalLinkPath" Target="Pr3_line_class7_opt_li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NIST\ASD\Pr\Pr3\Pr3_tp_Palmeri2000.xlsm" TargetMode="External"/><Relationship Id="rId1" Type="http://schemas.openxmlformats.org/officeDocument/2006/relationships/externalLinkPath" Target="Pr3_tp_Palmeri20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3_line_class7_opt_lin"/>
      <sheetName val="NPplots"/>
    </sheetNames>
    <sheetDataSet>
      <sheetData sheetId="0">
        <row r="2">
          <cell r="A2">
            <v>6012</v>
          </cell>
          <cell r="AO2">
            <v>121547.29908628589</v>
          </cell>
        </row>
        <row r="3">
          <cell r="A3">
            <v>2974</v>
          </cell>
          <cell r="AO3">
            <v>121279.41570508141</v>
          </cell>
        </row>
        <row r="4">
          <cell r="A4">
            <v>8903</v>
          </cell>
          <cell r="AO4">
            <v>121229.78564234078</v>
          </cell>
        </row>
        <row r="5">
          <cell r="A5">
            <v>20709</v>
          </cell>
          <cell r="AO5">
            <v>121152.79779881191</v>
          </cell>
        </row>
        <row r="6">
          <cell r="A6">
            <v>20709</v>
          </cell>
          <cell r="AO6">
            <v>121152.79779881191</v>
          </cell>
        </row>
        <row r="7">
          <cell r="A7">
            <v>20709</v>
          </cell>
          <cell r="AO7">
            <v>121152.79779881191</v>
          </cell>
        </row>
        <row r="8">
          <cell r="A8">
            <v>20709</v>
          </cell>
          <cell r="AO8">
            <v>121152.79779881191</v>
          </cell>
        </row>
        <row r="9">
          <cell r="A9">
            <v>20709</v>
          </cell>
          <cell r="AO9">
            <v>121152.79779881191</v>
          </cell>
        </row>
        <row r="10">
          <cell r="A10">
            <v>20709</v>
          </cell>
          <cell r="AO10">
            <v>121152.79779881191</v>
          </cell>
        </row>
        <row r="11">
          <cell r="A11">
            <v>88446</v>
          </cell>
          <cell r="AO11">
            <v>121066.99605344258</v>
          </cell>
        </row>
        <row r="12">
          <cell r="A12">
            <v>2925</v>
          </cell>
          <cell r="AO12">
            <v>120868.58771103862</v>
          </cell>
        </row>
        <row r="13">
          <cell r="A13">
            <v>2925</v>
          </cell>
          <cell r="AO13">
            <v>120868.58771103862</v>
          </cell>
        </row>
        <row r="14">
          <cell r="A14">
            <v>2925</v>
          </cell>
          <cell r="AO14">
            <v>120868.58771103862</v>
          </cell>
        </row>
        <row r="15">
          <cell r="A15">
            <v>2910</v>
          </cell>
          <cell r="AO15">
            <v>120748.30043933292</v>
          </cell>
        </row>
        <row r="16">
          <cell r="A16">
            <v>145344</v>
          </cell>
          <cell r="AO16">
            <v>120719.89256329184</v>
          </cell>
        </row>
        <row r="17">
          <cell r="A17">
            <v>145344</v>
          </cell>
          <cell r="AO17">
            <v>120719.89256329184</v>
          </cell>
        </row>
        <row r="18">
          <cell r="A18">
            <v>8671</v>
          </cell>
          <cell r="AO18">
            <v>120579.99670861842</v>
          </cell>
        </row>
        <row r="19">
          <cell r="A19">
            <v>5755</v>
          </cell>
          <cell r="AO19">
            <v>120473.09152281233</v>
          </cell>
        </row>
        <row r="20">
          <cell r="A20">
            <v>5755</v>
          </cell>
          <cell r="AO20">
            <v>120473.09152281233</v>
          </cell>
        </row>
        <row r="21">
          <cell r="A21">
            <v>2872</v>
          </cell>
          <cell r="AO21">
            <v>120425.90721912248</v>
          </cell>
        </row>
        <row r="22">
          <cell r="A22">
            <v>2872</v>
          </cell>
          <cell r="AO22">
            <v>120425.90721912248</v>
          </cell>
        </row>
        <row r="23">
          <cell r="A23">
            <v>5726</v>
          </cell>
          <cell r="AO23">
            <v>120347.50499906225</v>
          </cell>
        </row>
        <row r="24">
          <cell r="A24">
            <v>571433</v>
          </cell>
          <cell r="AO24">
            <v>120298.41175092277</v>
          </cell>
        </row>
        <row r="25">
          <cell r="A25">
            <v>571433</v>
          </cell>
          <cell r="AO25">
            <v>120298.41175092277</v>
          </cell>
        </row>
        <row r="26">
          <cell r="A26">
            <v>571433</v>
          </cell>
          <cell r="AO26">
            <v>120298.41175092277</v>
          </cell>
        </row>
        <row r="27">
          <cell r="A27">
            <v>28473</v>
          </cell>
          <cell r="AO27">
            <v>120214.58670695375</v>
          </cell>
        </row>
        <row r="28">
          <cell r="A28">
            <v>8538</v>
          </cell>
          <cell r="AO28">
            <v>120204.00331834945</v>
          </cell>
        </row>
        <row r="29">
          <cell r="A29">
            <v>2845</v>
          </cell>
          <cell r="AO29">
            <v>120190.40962709354</v>
          </cell>
        </row>
        <row r="30">
          <cell r="A30">
            <v>2845</v>
          </cell>
          <cell r="AO30">
            <v>120190.40962709354</v>
          </cell>
        </row>
        <row r="31">
          <cell r="A31">
            <v>2842</v>
          </cell>
          <cell r="AO31">
            <v>120168.6066796028</v>
          </cell>
        </row>
        <row r="32">
          <cell r="A32">
            <v>5668</v>
          </cell>
          <cell r="AO32">
            <v>120101.20691725251</v>
          </cell>
        </row>
        <row r="33">
          <cell r="A33">
            <v>28247</v>
          </cell>
          <cell r="AO33">
            <v>120020.61416270769</v>
          </cell>
        </row>
        <row r="34">
          <cell r="A34">
            <v>28198</v>
          </cell>
          <cell r="AO34">
            <v>119979.1907608403</v>
          </cell>
        </row>
        <row r="35">
          <cell r="A35">
            <v>22125</v>
          </cell>
          <cell r="AO35">
            <v>119510.88879207628</v>
          </cell>
        </row>
        <row r="36">
          <cell r="A36">
            <v>8273</v>
          </cell>
          <cell r="AO36">
            <v>119442.49678209616</v>
          </cell>
        </row>
        <row r="37">
          <cell r="A37">
            <v>5500</v>
          </cell>
          <cell r="AO37">
            <v>119372.78935164308</v>
          </cell>
        </row>
        <row r="38">
          <cell r="A38">
            <v>81690</v>
          </cell>
          <cell r="AO38">
            <v>119138.69171891073</v>
          </cell>
        </row>
        <row r="39">
          <cell r="A39">
            <v>81690</v>
          </cell>
          <cell r="AO39">
            <v>119138.69171891073</v>
          </cell>
        </row>
        <row r="40">
          <cell r="A40">
            <v>81690</v>
          </cell>
          <cell r="AO40">
            <v>119138.69171891073</v>
          </cell>
        </row>
        <row r="41">
          <cell r="A41">
            <v>2720</v>
          </cell>
          <cell r="AO41">
            <v>119114.40272079709</v>
          </cell>
        </row>
        <row r="42">
          <cell r="A42">
            <v>2720</v>
          </cell>
          <cell r="AO42">
            <v>119114.40272079709</v>
          </cell>
        </row>
        <row r="43">
          <cell r="A43">
            <v>2719</v>
          </cell>
          <cell r="AO43">
            <v>119101.61332870176</v>
          </cell>
        </row>
        <row r="44">
          <cell r="A44">
            <v>162761</v>
          </cell>
          <cell r="AO44">
            <v>119048.30919651559</v>
          </cell>
        </row>
        <row r="45">
          <cell r="A45">
            <v>162701</v>
          </cell>
          <cell r="AO45">
            <v>119039.51375146054</v>
          </cell>
        </row>
        <row r="46">
          <cell r="A46">
            <v>162701</v>
          </cell>
          <cell r="AO46">
            <v>119039.51375146054</v>
          </cell>
        </row>
        <row r="47">
          <cell r="A47">
            <v>21665</v>
          </cell>
          <cell r="AO47">
            <v>119007.68884640087</v>
          </cell>
        </row>
        <row r="48">
          <cell r="A48">
            <v>21665</v>
          </cell>
          <cell r="AO48">
            <v>119007.68884640087</v>
          </cell>
        </row>
        <row r="49">
          <cell r="A49">
            <v>16231</v>
          </cell>
          <cell r="AO49">
            <v>118982.6011828686</v>
          </cell>
        </row>
        <row r="50">
          <cell r="A50">
            <v>16231</v>
          </cell>
          <cell r="AO50">
            <v>118982.6011828686</v>
          </cell>
        </row>
        <row r="51">
          <cell r="A51">
            <v>80949</v>
          </cell>
          <cell r="AO51">
            <v>118921.60625356564</v>
          </cell>
        </row>
        <row r="52">
          <cell r="A52">
            <v>80949</v>
          </cell>
          <cell r="AO52">
            <v>118921.60625356564</v>
          </cell>
        </row>
        <row r="53">
          <cell r="A53">
            <v>80949</v>
          </cell>
          <cell r="AO53">
            <v>118921.60625356564</v>
          </cell>
        </row>
        <row r="54">
          <cell r="A54">
            <v>80949</v>
          </cell>
          <cell r="AO54">
            <v>118921.60625356564</v>
          </cell>
        </row>
        <row r="55">
          <cell r="A55">
            <v>53730</v>
          </cell>
          <cell r="AO55">
            <v>118817.31327316313</v>
          </cell>
        </row>
        <row r="56">
          <cell r="A56">
            <v>53730</v>
          </cell>
          <cell r="AO56">
            <v>118817.31327316313</v>
          </cell>
        </row>
        <row r="57">
          <cell r="A57">
            <v>2684</v>
          </cell>
          <cell r="AO57">
            <v>118796.00870274229</v>
          </cell>
        </row>
        <row r="58">
          <cell r="A58">
            <v>8042</v>
          </cell>
          <cell r="AO58">
            <v>118766.21877534947</v>
          </cell>
        </row>
        <row r="59">
          <cell r="A59">
            <v>2678</v>
          </cell>
          <cell r="AO59">
            <v>118746.50395582407</v>
          </cell>
        </row>
        <row r="60">
          <cell r="A60">
            <v>2678</v>
          </cell>
          <cell r="AO60">
            <v>118746.50395582407</v>
          </cell>
        </row>
        <row r="61">
          <cell r="A61">
            <v>2674</v>
          </cell>
          <cell r="AO61">
            <v>118710.70226264831</v>
          </cell>
        </row>
        <row r="62">
          <cell r="A62">
            <v>106906</v>
          </cell>
          <cell r="AO62">
            <v>118694.7948640073</v>
          </cell>
        </row>
        <row r="63">
          <cell r="A63">
            <v>26597</v>
          </cell>
          <cell r="AO63">
            <v>118580.09151979798</v>
          </cell>
        </row>
        <row r="64">
          <cell r="A64">
            <v>531863</v>
          </cell>
          <cell r="AO64">
            <v>118576.40636382533</v>
          </cell>
        </row>
        <row r="65">
          <cell r="A65">
            <v>106244</v>
          </cell>
          <cell r="AO65">
            <v>118547.71436371614</v>
          </cell>
        </row>
        <row r="66">
          <cell r="A66">
            <v>106244</v>
          </cell>
          <cell r="AO66">
            <v>118547.71436371614</v>
          </cell>
        </row>
        <row r="67">
          <cell r="A67">
            <v>106244</v>
          </cell>
          <cell r="AO67">
            <v>118547.71436371614</v>
          </cell>
        </row>
        <row r="68">
          <cell r="A68">
            <v>26507</v>
          </cell>
          <cell r="AO68">
            <v>118499.292511914</v>
          </cell>
        </row>
        <row r="69">
          <cell r="A69">
            <v>5298</v>
          </cell>
          <cell r="AO69">
            <v>118483.69767376929</v>
          </cell>
        </row>
        <row r="70">
          <cell r="A70">
            <v>264266</v>
          </cell>
          <cell r="AO70">
            <v>118427.99558548265</v>
          </cell>
        </row>
        <row r="71">
          <cell r="A71">
            <v>13161</v>
          </cell>
          <cell r="AO71">
            <v>118333.98399577128</v>
          </cell>
        </row>
        <row r="72">
          <cell r="A72">
            <v>26296</v>
          </cell>
          <cell r="AO72">
            <v>118310.8176730265</v>
          </cell>
        </row>
        <row r="73">
          <cell r="A73">
            <v>26296</v>
          </cell>
          <cell r="AO73">
            <v>118310.8176730265</v>
          </cell>
        </row>
        <row r="74">
          <cell r="A74">
            <v>18355</v>
          </cell>
          <cell r="AO74">
            <v>118243.81436684751</v>
          </cell>
        </row>
        <row r="75">
          <cell r="A75">
            <v>5229</v>
          </cell>
          <cell r="AO75">
            <v>118174.10521248651</v>
          </cell>
        </row>
        <row r="76">
          <cell r="A76">
            <v>5218</v>
          </cell>
          <cell r="AO76">
            <v>118124.40694003752</v>
          </cell>
        </row>
        <row r="77">
          <cell r="A77">
            <v>2580</v>
          </cell>
          <cell r="AO77">
            <v>117863.39070872212</v>
          </cell>
        </row>
        <row r="78">
          <cell r="A78">
            <v>25765</v>
          </cell>
          <cell r="AO78">
            <v>117833.21206874738</v>
          </cell>
        </row>
        <row r="79">
          <cell r="A79">
            <v>2576</v>
          </cell>
          <cell r="AO79">
            <v>117824.78848578445</v>
          </cell>
        </row>
        <row r="80">
          <cell r="A80">
            <v>51153</v>
          </cell>
          <cell r="AO80">
            <v>117661.59776830356</v>
          </cell>
        </row>
        <row r="81">
          <cell r="A81">
            <v>51153</v>
          </cell>
          <cell r="AO81">
            <v>117661.59776830356</v>
          </cell>
        </row>
        <row r="82">
          <cell r="A82">
            <v>2556</v>
          </cell>
          <cell r="AO82">
            <v>117645.51246812419</v>
          </cell>
        </row>
        <row r="83">
          <cell r="A83">
            <v>2556</v>
          </cell>
          <cell r="AO83">
            <v>117645.51246812419</v>
          </cell>
        </row>
        <row r="84">
          <cell r="A84">
            <v>2555</v>
          </cell>
          <cell r="AO84">
            <v>117638.60566794036</v>
          </cell>
        </row>
        <row r="85">
          <cell r="A85">
            <v>2555</v>
          </cell>
          <cell r="AO85">
            <v>117638.60566794036</v>
          </cell>
        </row>
        <row r="86">
          <cell r="A86">
            <v>25537</v>
          </cell>
          <cell r="AO86">
            <v>117625.49007989035</v>
          </cell>
        </row>
        <row r="87">
          <cell r="A87">
            <v>25537</v>
          </cell>
          <cell r="AO87">
            <v>117625.49007989035</v>
          </cell>
        </row>
        <row r="88">
          <cell r="A88">
            <v>12755</v>
          </cell>
          <cell r="AO88">
            <v>117601.28747143556</v>
          </cell>
        </row>
        <row r="89">
          <cell r="A89">
            <v>38076</v>
          </cell>
          <cell r="AO89">
            <v>117485.60680166502</v>
          </cell>
        </row>
        <row r="90">
          <cell r="A90">
            <v>20284</v>
          </cell>
          <cell r="AO90">
            <v>117458.99526719881</v>
          </cell>
        </row>
        <row r="91">
          <cell r="A91">
            <v>5012</v>
          </cell>
          <cell r="AO91">
            <v>117189.60199258549</v>
          </cell>
        </row>
        <row r="92">
          <cell r="A92">
            <v>25047</v>
          </cell>
          <cell r="AO92">
            <v>117176.58629900789</v>
          </cell>
        </row>
        <row r="93">
          <cell r="A93">
            <v>4998</v>
          </cell>
          <cell r="AO93">
            <v>117125.90603363981</v>
          </cell>
        </row>
        <row r="94">
          <cell r="A94">
            <v>4998</v>
          </cell>
          <cell r="AO94">
            <v>117125.90603363981</v>
          </cell>
        </row>
        <row r="95">
          <cell r="A95">
            <v>2481</v>
          </cell>
          <cell r="AO95">
            <v>116953.88828878495</v>
          </cell>
        </row>
        <row r="96">
          <cell r="A96">
            <v>7408</v>
          </cell>
          <cell r="AO96">
            <v>116848.61359784449</v>
          </cell>
        </row>
        <row r="97">
          <cell r="A97">
            <v>49274</v>
          </cell>
          <cell r="AO97">
            <v>116796.21140239383</v>
          </cell>
        </row>
        <row r="98">
          <cell r="A98">
            <v>2462</v>
          </cell>
          <cell r="AO98">
            <v>116783.51661988554</v>
          </cell>
        </row>
        <row r="99">
          <cell r="A99">
            <v>2454</v>
          </cell>
          <cell r="AO99">
            <v>116709.80363989955</v>
          </cell>
        </row>
        <row r="100">
          <cell r="A100">
            <v>2451</v>
          </cell>
          <cell r="AO100">
            <v>116673.70891217027</v>
          </cell>
        </row>
        <row r="101">
          <cell r="A101">
            <v>2449</v>
          </cell>
          <cell r="AO101">
            <v>116657.50999059604</v>
          </cell>
        </row>
        <row r="102">
          <cell r="A102">
            <v>2449</v>
          </cell>
          <cell r="AO102">
            <v>116657.50999059604</v>
          </cell>
        </row>
        <row r="103">
          <cell r="A103">
            <v>19531</v>
          </cell>
          <cell r="AO103">
            <v>116587.78461416363</v>
          </cell>
        </row>
        <row r="104">
          <cell r="A104">
            <v>19531</v>
          </cell>
          <cell r="AO104">
            <v>116587.78461416363</v>
          </cell>
        </row>
        <row r="105">
          <cell r="A105">
            <v>16950</v>
          </cell>
          <cell r="AO105">
            <v>116400.60481843734</v>
          </cell>
        </row>
        <row r="106">
          <cell r="A106">
            <v>2419</v>
          </cell>
          <cell r="AO106">
            <v>116373.90989755969</v>
          </cell>
        </row>
        <row r="107">
          <cell r="A107">
            <v>7212</v>
          </cell>
          <cell r="AO107">
            <v>116236.78760961059</v>
          </cell>
        </row>
        <row r="108">
          <cell r="A108">
            <v>2390</v>
          </cell>
          <cell r="AO108">
            <v>116102.60737808213</v>
          </cell>
        </row>
        <row r="109">
          <cell r="A109">
            <v>2390</v>
          </cell>
          <cell r="AO109">
            <v>116102.60737808213</v>
          </cell>
        </row>
        <row r="110">
          <cell r="A110">
            <v>2377</v>
          </cell>
          <cell r="AO110">
            <v>115978.71380324448</v>
          </cell>
        </row>
        <row r="111">
          <cell r="A111">
            <v>4748</v>
          </cell>
          <cell r="AO111">
            <v>115951.81527286947</v>
          </cell>
        </row>
        <row r="112">
          <cell r="A112">
            <v>4737</v>
          </cell>
          <cell r="AO112">
            <v>115898.60919653156</v>
          </cell>
        </row>
        <row r="113">
          <cell r="A113">
            <v>7092</v>
          </cell>
          <cell r="AO113">
            <v>115857.28874969934</v>
          </cell>
        </row>
        <row r="114">
          <cell r="A114">
            <v>2361</v>
          </cell>
          <cell r="AO114">
            <v>115828.00497577437</v>
          </cell>
        </row>
        <row r="115">
          <cell r="A115">
            <v>18822</v>
          </cell>
          <cell r="AO115">
            <v>115748.61605467444</v>
          </cell>
        </row>
        <row r="116">
          <cell r="A116">
            <v>2347</v>
          </cell>
          <cell r="AO116">
            <v>115697.89630012181</v>
          </cell>
        </row>
        <row r="117">
          <cell r="A117">
            <v>2347</v>
          </cell>
          <cell r="AO117">
            <v>115697.89630012181</v>
          </cell>
        </row>
        <row r="118">
          <cell r="A118">
            <v>2344</v>
          </cell>
          <cell r="AO118">
            <v>115662.81038614348</v>
          </cell>
        </row>
        <row r="119">
          <cell r="A119">
            <v>2344</v>
          </cell>
          <cell r="AO119">
            <v>115662.81038614348</v>
          </cell>
        </row>
        <row r="120">
          <cell r="A120">
            <v>2339</v>
          </cell>
          <cell r="AO120">
            <v>115618.98784887201</v>
          </cell>
        </row>
        <row r="121">
          <cell r="A121">
            <v>9281</v>
          </cell>
          <cell r="AO121">
            <v>115435.41851153574</v>
          </cell>
        </row>
        <row r="122">
          <cell r="A122">
            <v>9281</v>
          </cell>
          <cell r="AO122">
            <v>115435.41851153574</v>
          </cell>
        </row>
        <row r="123">
          <cell r="A123">
            <v>2290</v>
          </cell>
          <cell r="AO123">
            <v>115142.39040676615</v>
          </cell>
        </row>
        <row r="124">
          <cell r="A124">
            <v>2275</v>
          </cell>
          <cell r="AO124">
            <v>114995.68714446927</v>
          </cell>
        </row>
        <row r="125">
          <cell r="A125">
            <v>2275</v>
          </cell>
          <cell r="AO125">
            <v>114995.68714446927</v>
          </cell>
        </row>
        <row r="126">
          <cell r="A126">
            <v>2258</v>
          </cell>
          <cell r="AO126">
            <v>114824.68848673539</v>
          </cell>
        </row>
        <row r="127">
          <cell r="A127">
            <v>2258</v>
          </cell>
          <cell r="AO127">
            <v>114824.68848673539</v>
          </cell>
        </row>
        <row r="128">
          <cell r="A128">
            <v>2244</v>
          </cell>
          <cell r="AO128">
            <v>114687.81561483242</v>
          </cell>
        </row>
        <row r="129">
          <cell r="A129">
            <v>2235</v>
          </cell>
          <cell r="AO129">
            <v>114604.10633659585</v>
          </cell>
        </row>
        <row r="130">
          <cell r="A130">
            <v>2220</v>
          </cell>
          <cell r="AO130">
            <v>114449.31625632131</v>
          </cell>
        </row>
        <row r="131">
          <cell r="A131">
            <v>2216</v>
          </cell>
          <cell r="AO131">
            <v>114409.79995791923</v>
          </cell>
        </row>
        <row r="132">
          <cell r="A132">
            <v>2210</v>
          </cell>
          <cell r="AO132">
            <v>114353.51559866266</v>
          </cell>
        </row>
        <row r="133">
          <cell r="A133">
            <v>2210</v>
          </cell>
          <cell r="AO133">
            <v>114353.51559866266</v>
          </cell>
        </row>
        <row r="134">
          <cell r="A134">
            <v>2210</v>
          </cell>
          <cell r="AO134">
            <v>114353.51559866266</v>
          </cell>
        </row>
        <row r="135">
          <cell r="A135">
            <v>2186</v>
          </cell>
          <cell r="AO135">
            <v>114115.50709990087</v>
          </cell>
        </row>
        <row r="136">
          <cell r="A136">
            <v>21614</v>
          </cell>
          <cell r="AO136">
            <v>113867.31237178382</v>
          </cell>
        </row>
        <row r="137">
          <cell r="A137">
            <v>21614</v>
          </cell>
          <cell r="AO137">
            <v>113867.31237178382</v>
          </cell>
        </row>
        <row r="138">
          <cell r="A138">
            <v>2155</v>
          </cell>
          <cell r="AO138">
            <v>113798.11420786945</v>
          </cell>
        </row>
        <row r="139">
          <cell r="A139">
            <v>21457</v>
          </cell>
          <cell r="AO139">
            <v>113708.59791773494</v>
          </cell>
        </row>
        <row r="140">
          <cell r="A140">
            <v>4281</v>
          </cell>
          <cell r="AO140">
            <v>113657.01069823133</v>
          </cell>
        </row>
        <row r="141">
          <cell r="A141">
            <v>21347</v>
          </cell>
          <cell r="AO141">
            <v>113597.21877436891</v>
          </cell>
        </row>
        <row r="142">
          <cell r="A142">
            <v>6355</v>
          </cell>
          <cell r="AO142">
            <v>113431.29436228542</v>
          </cell>
        </row>
        <row r="143">
          <cell r="A143">
            <v>6355</v>
          </cell>
          <cell r="AO143">
            <v>113431.29436228542</v>
          </cell>
        </row>
        <row r="144">
          <cell r="A144">
            <v>6355</v>
          </cell>
          <cell r="AO144">
            <v>113431.29436228542</v>
          </cell>
        </row>
        <row r="145">
          <cell r="A145">
            <v>2109</v>
          </cell>
          <cell r="AO145">
            <v>113335.50353788011</v>
          </cell>
        </row>
        <row r="146">
          <cell r="A146">
            <v>2109</v>
          </cell>
          <cell r="AO146">
            <v>113335.50353788011</v>
          </cell>
        </row>
        <row r="147">
          <cell r="A147">
            <v>6303</v>
          </cell>
          <cell r="AO147">
            <v>113251.5870334393</v>
          </cell>
        </row>
        <row r="148">
          <cell r="A148">
            <v>83455</v>
          </cell>
          <cell r="AO148">
            <v>113101.98364797617</v>
          </cell>
        </row>
        <row r="149">
          <cell r="A149">
            <v>41450</v>
          </cell>
          <cell r="AO149">
            <v>112958.71505320005</v>
          </cell>
        </row>
        <row r="150">
          <cell r="A150">
            <v>4138</v>
          </cell>
          <cell r="AO150">
            <v>112920.99373238956</v>
          </cell>
        </row>
        <row r="151">
          <cell r="A151">
            <v>4122</v>
          </cell>
          <cell r="AO151">
            <v>112837.11651199407</v>
          </cell>
        </row>
        <row r="152">
          <cell r="A152">
            <v>4047</v>
          </cell>
          <cell r="AO152">
            <v>112448.49945655221</v>
          </cell>
        </row>
        <row r="153">
          <cell r="A153">
            <v>3700</v>
          </cell>
          <cell r="AO153">
            <v>110572.22230712383</v>
          </cell>
        </row>
        <row r="154">
          <cell r="A154">
            <v>1820</v>
          </cell>
          <cell r="AO154">
            <v>110241.0855206369</v>
          </cell>
        </row>
        <row r="155">
          <cell r="A155">
            <v>1765</v>
          </cell>
          <cell r="AO155">
            <v>109608.28366119342</v>
          </cell>
        </row>
        <row r="156">
          <cell r="A156">
            <v>1741</v>
          </cell>
          <cell r="AO156">
            <v>109333.21288184045</v>
          </cell>
        </row>
        <row r="157">
          <cell r="A157">
            <v>1686</v>
          </cell>
          <cell r="AO157">
            <v>108695.29905367107</v>
          </cell>
        </row>
        <row r="158">
          <cell r="A158">
            <v>63114</v>
          </cell>
          <cell r="AO158">
            <v>107393.7156993235</v>
          </cell>
        </row>
        <row r="159">
          <cell r="A159">
            <v>4704</v>
          </cell>
          <cell r="AO159">
            <v>107273.59038815562</v>
          </cell>
        </row>
        <row r="160">
          <cell r="A160">
            <v>4704</v>
          </cell>
          <cell r="AO160">
            <v>107273.59038815562</v>
          </cell>
        </row>
        <row r="161">
          <cell r="A161">
            <v>3101</v>
          </cell>
          <cell r="AO161">
            <v>107057.89959067271</v>
          </cell>
        </row>
        <row r="162">
          <cell r="A162">
            <v>3101</v>
          </cell>
          <cell r="AO162">
            <v>107057.89959067271</v>
          </cell>
        </row>
        <row r="163">
          <cell r="A163">
            <v>3101</v>
          </cell>
          <cell r="AO163">
            <v>107057.89959067271</v>
          </cell>
        </row>
        <row r="164">
          <cell r="A164">
            <v>7652</v>
          </cell>
          <cell r="AO164">
            <v>106803.81358722071</v>
          </cell>
        </row>
        <row r="165">
          <cell r="A165">
            <v>10964</v>
          </cell>
          <cell r="AO165">
            <v>104727.71072550882</v>
          </cell>
        </row>
        <row r="166">
          <cell r="A166">
            <v>10964</v>
          </cell>
          <cell r="AO166">
            <v>104727.71072550882</v>
          </cell>
        </row>
        <row r="167">
          <cell r="A167">
            <v>10964</v>
          </cell>
          <cell r="AO167">
            <v>104727.71072550882</v>
          </cell>
        </row>
        <row r="168">
          <cell r="A168">
            <v>12992</v>
          </cell>
          <cell r="AO168">
            <v>103750.69594149501</v>
          </cell>
        </row>
        <row r="169">
          <cell r="A169">
            <v>12992</v>
          </cell>
          <cell r="AO169">
            <v>103750.69594149501</v>
          </cell>
        </row>
        <row r="170">
          <cell r="A170">
            <v>1294</v>
          </cell>
          <cell r="AO170">
            <v>103677.31450424543</v>
          </cell>
        </row>
        <row r="171">
          <cell r="A171">
            <v>1294</v>
          </cell>
          <cell r="AO171">
            <v>103677.31450424543</v>
          </cell>
        </row>
        <row r="172">
          <cell r="A172">
            <v>1294</v>
          </cell>
          <cell r="AO172">
            <v>103677.31450424543</v>
          </cell>
        </row>
        <row r="173">
          <cell r="A173">
            <v>12879</v>
          </cell>
          <cell r="AO173">
            <v>103593.31964201434</v>
          </cell>
        </row>
        <row r="174">
          <cell r="A174">
            <v>2557</v>
          </cell>
          <cell r="AO174">
            <v>103462.79828991897</v>
          </cell>
        </row>
        <row r="175">
          <cell r="A175">
            <v>2533</v>
          </cell>
          <cell r="AO175">
            <v>103290.82168346398</v>
          </cell>
        </row>
        <row r="176">
          <cell r="A176">
            <v>25186</v>
          </cell>
          <cell r="AO176">
            <v>103189.59542329318</v>
          </cell>
        </row>
        <row r="177">
          <cell r="A177">
            <v>12520</v>
          </cell>
          <cell r="AO177">
            <v>103085.88858233804</v>
          </cell>
        </row>
        <row r="178">
          <cell r="A178">
            <v>12520</v>
          </cell>
          <cell r="AO178">
            <v>103085.88858233804</v>
          </cell>
        </row>
        <row r="179">
          <cell r="A179">
            <v>6236</v>
          </cell>
          <cell r="AO179">
            <v>103015.58820649903</v>
          </cell>
        </row>
        <row r="180">
          <cell r="A180">
            <v>1242</v>
          </cell>
          <cell r="AO180">
            <v>102948.62608605642</v>
          </cell>
        </row>
        <row r="181">
          <cell r="A181">
            <v>12401</v>
          </cell>
          <cell r="AO181">
            <v>102915.08554955905</v>
          </cell>
        </row>
        <row r="182">
          <cell r="A182">
            <v>12401</v>
          </cell>
          <cell r="AO182">
            <v>102915.08554955905</v>
          </cell>
        </row>
        <row r="183">
          <cell r="A183">
            <v>2473</v>
          </cell>
          <cell r="AO183">
            <v>102864.9980490967</v>
          </cell>
        </row>
        <row r="184">
          <cell r="A184">
            <v>2473</v>
          </cell>
          <cell r="AO184">
            <v>102864.9980490967</v>
          </cell>
        </row>
        <row r="185">
          <cell r="A185">
            <v>1236</v>
          </cell>
          <cell r="AO185">
            <v>102852.81364531156</v>
          </cell>
        </row>
        <row r="186">
          <cell r="A186">
            <v>1236</v>
          </cell>
          <cell r="AO186">
            <v>102852.81364531156</v>
          </cell>
        </row>
        <row r="187">
          <cell r="A187">
            <v>3689</v>
          </cell>
          <cell r="AO187">
            <v>102764.38171346652</v>
          </cell>
        </row>
        <row r="188">
          <cell r="A188">
            <v>3689</v>
          </cell>
          <cell r="AO188">
            <v>102764.38171346652</v>
          </cell>
        </row>
        <row r="189">
          <cell r="A189">
            <v>2443</v>
          </cell>
          <cell r="AO189">
            <v>102645.08131143638</v>
          </cell>
        </row>
        <row r="190">
          <cell r="A190">
            <v>2443</v>
          </cell>
          <cell r="AO190">
            <v>102645.08131143638</v>
          </cell>
        </row>
        <row r="191">
          <cell r="A191">
            <v>2443</v>
          </cell>
          <cell r="AO191">
            <v>102645.08131143638</v>
          </cell>
        </row>
        <row r="192">
          <cell r="A192">
            <v>12038</v>
          </cell>
          <cell r="AO192">
            <v>102388.10002165807</v>
          </cell>
        </row>
        <row r="193">
          <cell r="A193">
            <v>8364</v>
          </cell>
          <cell r="AO193">
            <v>102257.00806182994</v>
          </cell>
        </row>
        <row r="194">
          <cell r="A194">
            <v>8364</v>
          </cell>
          <cell r="AO194">
            <v>102257.00806182994</v>
          </cell>
        </row>
        <row r="195">
          <cell r="A195">
            <v>8364</v>
          </cell>
          <cell r="AO195">
            <v>102257.00806182994</v>
          </cell>
        </row>
        <row r="196">
          <cell r="A196">
            <v>8364</v>
          </cell>
          <cell r="AO196">
            <v>102257.00806182994</v>
          </cell>
        </row>
        <row r="197">
          <cell r="A197">
            <v>4777</v>
          </cell>
          <cell r="AO197">
            <v>102249.39245270725</v>
          </cell>
        </row>
        <row r="198">
          <cell r="A198">
            <v>4777</v>
          </cell>
          <cell r="AO198">
            <v>102249.39245270725</v>
          </cell>
        </row>
        <row r="199">
          <cell r="A199">
            <v>1186</v>
          </cell>
          <cell r="AO199">
            <v>102122.3027582761</v>
          </cell>
        </row>
        <row r="200">
          <cell r="A200">
            <v>1186</v>
          </cell>
          <cell r="AO200">
            <v>102122.3027582761</v>
          </cell>
        </row>
        <row r="201">
          <cell r="A201">
            <v>1186</v>
          </cell>
          <cell r="AO201">
            <v>102122.3027582761</v>
          </cell>
        </row>
        <row r="202">
          <cell r="A202">
            <v>1186</v>
          </cell>
          <cell r="AO202">
            <v>102122.3027582761</v>
          </cell>
        </row>
        <row r="203">
          <cell r="A203">
            <v>1186</v>
          </cell>
          <cell r="AO203">
            <v>102122.3027582761</v>
          </cell>
        </row>
        <row r="204">
          <cell r="A204">
            <v>2365</v>
          </cell>
          <cell r="AO204">
            <v>102072.69424727994</v>
          </cell>
        </row>
        <row r="205">
          <cell r="A205">
            <v>2365</v>
          </cell>
          <cell r="AO205">
            <v>102072.69424727994</v>
          </cell>
        </row>
        <row r="206">
          <cell r="A206">
            <v>2365</v>
          </cell>
          <cell r="AO206">
            <v>102072.69424727994</v>
          </cell>
        </row>
        <row r="207">
          <cell r="A207">
            <v>1181</v>
          </cell>
          <cell r="AO207">
            <v>102051.3162437697</v>
          </cell>
        </row>
        <row r="208">
          <cell r="A208">
            <v>1181</v>
          </cell>
          <cell r="AO208">
            <v>102051.3162437697</v>
          </cell>
        </row>
        <row r="209">
          <cell r="A209">
            <v>1181</v>
          </cell>
          <cell r="AO209">
            <v>102051.3162437697</v>
          </cell>
        </row>
        <row r="210">
          <cell r="A210">
            <v>1164</v>
          </cell>
          <cell r="AO210">
            <v>101797.77503888699</v>
          </cell>
        </row>
        <row r="211">
          <cell r="A211">
            <v>23227</v>
          </cell>
          <cell r="AO211">
            <v>101759.51154693161</v>
          </cell>
        </row>
        <row r="212">
          <cell r="A212">
            <v>4643</v>
          </cell>
          <cell r="AO212">
            <v>101750.50766217742</v>
          </cell>
        </row>
        <row r="213">
          <cell r="A213">
            <v>9250</v>
          </cell>
          <cell r="AO213">
            <v>101681.70670165733</v>
          </cell>
        </row>
        <row r="214">
          <cell r="A214">
            <v>9250</v>
          </cell>
          <cell r="AO214">
            <v>101681.70670165733</v>
          </cell>
        </row>
        <row r="215">
          <cell r="A215">
            <v>3435</v>
          </cell>
          <cell r="AO215">
            <v>101510.488302036</v>
          </cell>
        </row>
        <row r="216">
          <cell r="A216">
            <v>3435</v>
          </cell>
          <cell r="AO216">
            <v>101510.488302036</v>
          </cell>
        </row>
        <row r="217">
          <cell r="A217">
            <v>2279</v>
          </cell>
          <cell r="AO217">
            <v>101432.21116747774</v>
          </cell>
        </row>
        <row r="218">
          <cell r="A218">
            <v>2279</v>
          </cell>
          <cell r="AO218">
            <v>101432.21116747774</v>
          </cell>
        </row>
        <row r="219">
          <cell r="A219">
            <v>2264</v>
          </cell>
          <cell r="AO219">
            <v>101314.78133170519</v>
          </cell>
        </row>
        <row r="220">
          <cell r="A220">
            <v>3377</v>
          </cell>
          <cell r="AO220">
            <v>101218.68673954418</v>
          </cell>
        </row>
        <row r="221">
          <cell r="A221">
            <v>3377</v>
          </cell>
          <cell r="AO221">
            <v>101218.68673954418</v>
          </cell>
        </row>
        <row r="222">
          <cell r="A222">
            <v>3377</v>
          </cell>
          <cell r="AO222">
            <v>101218.68673954418</v>
          </cell>
        </row>
        <row r="223">
          <cell r="A223">
            <v>67524</v>
          </cell>
          <cell r="AO223">
            <v>101214.48655994437</v>
          </cell>
        </row>
        <row r="224">
          <cell r="A224">
            <v>2246</v>
          </cell>
          <cell r="AO224">
            <v>101178.41226446917</v>
          </cell>
        </row>
        <row r="225">
          <cell r="A225">
            <v>22324</v>
          </cell>
          <cell r="AO225">
            <v>101073.29870059589</v>
          </cell>
        </row>
        <row r="226">
          <cell r="A226">
            <v>2229</v>
          </cell>
          <cell r="AO226">
            <v>101048.18663235712</v>
          </cell>
        </row>
        <row r="227">
          <cell r="A227">
            <v>5536</v>
          </cell>
          <cell r="AO227">
            <v>100933.61773136879</v>
          </cell>
        </row>
        <row r="228">
          <cell r="A228">
            <v>32952</v>
          </cell>
          <cell r="AO228">
            <v>100797.80723485928</v>
          </cell>
        </row>
        <row r="229">
          <cell r="A229">
            <v>32952</v>
          </cell>
          <cell r="AO229">
            <v>100797.80723485928</v>
          </cell>
        </row>
        <row r="230">
          <cell r="A230">
            <v>5489</v>
          </cell>
          <cell r="AO230">
            <v>100789.29057967836</v>
          </cell>
        </row>
        <row r="231">
          <cell r="A231">
            <v>4359</v>
          </cell>
          <cell r="AO231">
            <v>100662.17812259078</v>
          </cell>
        </row>
        <row r="232">
          <cell r="A232">
            <v>1089</v>
          </cell>
          <cell r="AO232">
            <v>100644.11104792359</v>
          </cell>
        </row>
        <row r="233">
          <cell r="A233">
            <v>1089</v>
          </cell>
          <cell r="AO233">
            <v>100644.11104792359</v>
          </cell>
        </row>
        <row r="234">
          <cell r="A234">
            <v>2177</v>
          </cell>
          <cell r="AO234">
            <v>100639.88434356764</v>
          </cell>
        </row>
        <row r="235">
          <cell r="A235">
            <v>2177</v>
          </cell>
          <cell r="AO235">
            <v>100639.88434356764</v>
          </cell>
        </row>
        <row r="236">
          <cell r="A236">
            <v>108731</v>
          </cell>
          <cell r="AO236">
            <v>100624.38728140663</v>
          </cell>
        </row>
        <row r="237">
          <cell r="A237">
            <v>108731</v>
          </cell>
          <cell r="AO237">
            <v>100624.38728140663</v>
          </cell>
        </row>
        <row r="238">
          <cell r="A238">
            <v>108731</v>
          </cell>
          <cell r="AO238">
            <v>100624.38728140663</v>
          </cell>
        </row>
        <row r="239">
          <cell r="A239">
            <v>2171</v>
          </cell>
          <cell r="AO239">
            <v>100596.01555617993</v>
          </cell>
        </row>
        <row r="240">
          <cell r="A240">
            <v>1085</v>
          </cell>
          <cell r="AO240">
            <v>100591.18731706805</v>
          </cell>
        </row>
        <row r="241">
          <cell r="A241">
            <v>1085</v>
          </cell>
          <cell r="AO241">
            <v>100591.18731706805</v>
          </cell>
        </row>
        <row r="242">
          <cell r="A242">
            <v>1085</v>
          </cell>
          <cell r="AO242">
            <v>100591.18731706805</v>
          </cell>
        </row>
        <row r="243">
          <cell r="A243">
            <v>3251</v>
          </cell>
          <cell r="AO243">
            <v>100565.18827899593</v>
          </cell>
        </row>
        <row r="244">
          <cell r="A244">
            <v>3251</v>
          </cell>
          <cell r="AO244">
            <v>100565.18827899593</v>
          </cell>
        </row>
        <row r="245">
          <cell r="A245">
            <v>6495</v>
          </cell>
          <cell r="AO245">
            <v>100548.49605562225</v>
          </cell>
        </row>
        <row r="246">
          <cell r="A246">
            <v>75749</v>
          </cell>
          <cell r="AO246">
            <v>100543.11682075415</v>
          </cell>
        </row>
        <row r="247">
          <cell r="A247">
            <v>75749</v>
          </cell>
          <cell r="AO247">
            <v>100543.11682075415</v>
          </cell>
        </row>
        <row r="248">
          <cell r="A248">
            <v>75749</v>
          </cell>
          <cell r="AO248">
            <v>100543.11682075415</v>
          </cell>
        </row>
        <row r="249">
          <cell r="A249">
            <v>3231</v>
          </cell>
          <cell r="AO249">
            <v>100464.42335114995</v>
          </cell>
        </row>
        <row r="250">
          <cell r="A250">
            <v>5381</v>
          </cell>
          <cell r="AO250">
            <v>100450.00796384017</v>
          </cell>
        </row>
        <row r="251">
          <cell r="A251">
            <v>5381</v>
          </cell>
          <cell r="AO251">
            <v>100450.00796384017</v>
          </cell>
        </row>
        <row r="252">
          <cell r="A252">
            <v>2152</v>
          </cell>
          <cell r="AO252">
            <v>100444.88529704546</v>
          </cell>
        </row>
        <row r="253">
          <cell r="A253">
            <v>2152</v>
          </cell>
          <cell r="AO253">
            <v>100444.88529704546</v>
          </cell>
        </row>
        <row r="254">
          <cell r="A254">
            <v>2147</v>
          </cell>
          <cell r="AO254">
            <v>100405.92044319736</v>
          </cell>
        </row>
        <row r="255">
          <cell r="A255">
            <v>2147</v>
          </cell>
          <cell r="AO255">
            <v>100405.92044319736</v>
          </cell>
        </row>
        <row r="256">
          <cell r="A256">
            <v>10711</v>
          </cell>
          <cell r="AO256">
            <v>100369.27940397285</v>
          </cell>
        </row>
        <row r="257">
          <cell r="A257">
            <v>5352</v>
          </cell>
          <cell r="AO257">
            <v>100358.79138612836</v>
          </cell>
        </row>
        <row r="258">
          <cell r="A258">
            <v>1068</v>
          </cell>
          <cell r="AO258">
            <v>100312.48676038237</v>
          </cell>
        </row>
        <row r="259">
          <cell r="A259">
            <v>1068</v>
          </cell>
          <cell r="AO259">
            <v>100312.48676038237</v>
          </cell>
        </row>
        <row r="260">
          <cell r="A260">
            <v>1068</v>
          </cell>
          <cell r="AO260">
            <v>100312.48676038237</v>
          </cell>
        </row>
        <row r="261">
          <cell r="A261">
            <v>10665</v>
          </cell>
          <cell r="AO261">
            <v>100296.08708207648</v>
          </cell>
        </row>
        <row r="262">
          <cell r="A262">
            <v>1055</v>
          </cell>
          <cell r="AO262">
            <v>100117.4188329382</v>
          </cell>
        </row>
        <row r="263">
          <cell r="A263">
            <v>10546</v>
          </cell>
          <cell r="AO263">
            <v>100107.00718379689</v>
          </cell>
        </row>
        <row r="264">
          <cell r="A264">
            <v>10546</v>
          </cell>
          <cell r="AO264">
            <v>100107.00718379689</v>
          </cell>
        </row>
        <row r="265">
          <cell r="A265">
            <v>3160</v>
          </cell>
          <cell r="AO265">
            <v>100088.28895007432</v>
          </cell>
        </row>
        <row r="266">
          <cell r="A266">
            <v>3160</v>
          </cell>
          <cell r="AO266">
            <v>100088.28895007432</v>
          </cell>
        </row>
        <row r="267">
          <cell r="A267">
            <v>5239</v>
          </cell>
          <cell r="AO267">
            <v>99997.70002645062</v>
          </cell>
        </row>
        <row r="268">
          <cell r="A268">
            <v>5239</v>
          </cell>
          <cell r="AO268">
            <v>99997.70002645062</v>
          </cell>
        </row>
        <row r="269">
          <cell r="A269">
            <v>5239</v>
          </cell>
          <cell r="AO269">
            <v>99997.70002645062</v>
          </cell>
        </row>
        <row r="270">
          <cell r="A270">
            <v>5239</v>
          </cell>
          <cell r="AO270">
            <v>99997.70002645062</v>
          </cell>
        </row>
        <row r="271">
          <cell r="A271">
            <v>3137</v>
          </cell>
          <cell r="AO271">
            <v>99964.90616221141</v>
          </cell>
        </row>
        <row r="272">
          <cell r="A272">
            <v>3137</v>
          </cell>
          <cell r="AO272">
            <v>99964.90616221141</v>
          </cell>
        </row>
        <row r="273">
          <cell r="A273">
            <v>7313</v>
          </cell>
          <cell r="AO273">
            <v>99947.513788481359</v>
          </cell>
        </row>
        <row r="274">
          <cell r="A274">
            <v>7313</v>
          </cell>
          <cell r="AO274">
            <v>99947.513788481359</v>
          </cell>
        </row>
        <row r="275">
          <cell r="A275">
            <v>83521</v>
          </cell>
          <cell r="AO275">
            <v>99937.019857494466</v>
          </cell>
        </row>
        <row r="276">
          <cell r="A276">
            <v>83521</v>
          </cell>
          <cell r="AO276">
            <v>99937.019857494466</v>
          </cell>
        </row>
        <row r="277">
          <cell r="A277">
            <v>83521</v>
          </cell>
          <cell r="AO277">
            <v>99937.019857494466</v>
          </cell>
        </row>
        <row r="278">
          <cell r="A278">
            <v>20810</v>
          </cell>
          <cell r="AO278">
            <v>99880.42160637943</v>
          </cell>
        </row>
        <row r="279">
          <cell r="A279">
            <v>20810</v>
          </cell>
          <cell r="AO279">
            <v>99880.42160637943</v>
          </cell>
        </row>
        <row r="280">
          <cell r="A280">
            <v>20810</v>
          </cell>
          <cell r="AO280">
            <v>99880.42160637943</v>
          </cell>
        </row>
        <row r="281">
          <cell r="A281">
            <v>52017</v>
          </cell>
          <cell r="AO281">
            <v>99877.724877951347</v>
          </cell>
        </row>
        <row r="282">
          <cell r="A282">
            <v>52017</v>
          </cell>
          <cell r="AO282">
            <v>99877.724877951347</v>
          </cell>
        </row>
        <row r="283">
          <cell r="A283">
            <v>4154</v>
          </cell>
          <cell r="AO283">
            <v>99847.416611672044</v>
          </cell>
        </row>
        <row r="284">
          <cell r="A284">
            <v>4154</v>
          </cell>
          <cell r="AO284">
            <v>99847.416611672044</v>
          </cell>
        </row>
        <row r="285">
          <cell r="A285">
            <v>20707</v>
          </cell>
          <cell r="AO285">
            <v>99796.906667737174</v>
          </cell>
        </row>
        <row r="286">
          <cell r="A286">
            <v>20707</v>
          </cell>
          <cell r="AO286">
            <v>99796.906667737174</v>
          </cell>
        </row>
        <row r="287">
          <cell r="A287">
            <v>20707</v>
          </cell>
          <cell r="AO287">
            <v>99796.906667737174</v>
          </cell>
        </row>
        <row r="288">
          <cell r="A288">
            <v>20707</v>
          </cell>
          <cell r="AO288">
            <v>99796.906667737174</v>
          </cell>
        </row>
        <row r="289">
          <cell r="A289">
            <v>1030</v>
          </cell>
          <cell r="AO289">
            <v>99713.212453912958</v>
          </cell>
        </row>
        <row r="290">
          <cell r="A290">
            <v>10278</v>
          </cell>
          <cell r="AO290">
            <v>99675.229193404331</v>
          </cell>
        </row>
        <row r="291">
          <cell r="A291">
            <v>10278</v>
          </cell>
          <cell r="AO291">
            <v>99675.229193404331</v>
          </cell>
        </row>
        <row r="292">
          <cell r="A292">
            <v>8216</v>
          </cell>
          <cell r="AO292">
            <v>99661.225877679579</v>
          </cell>
        </row>
        <row r="293">
          <cell r="A293">
            <v>1022</v>
          </cell>
          <cell r="AO293">
            <v>99575.903134129083</v>
          </cell>
        </row>
        <row r="294">
          <cell r="A294">
            <v>1022</v>
          </cell>
          <cell r="AO294">
            <v>99575.903134129083</v>
          </cell>
        </row>
        <row r="295">
          <cell r="A295">
            <v>1022</v>
          </cell>
          <cell r="AO295">
            <v>99575.903134129083</v>
          </cell>
        </row>
        <row r="296">
          <cell r="A296">
            <v>2040</v>
          </cell>
          <cell r="AO296">
            <v>99548.772521937935</v>
          </cell>
        </row>
        <row r="297">
          <cell r="A297">
            <v>30533</v>
          </cell>
          <cell r="AO297">
            <v>99511.200495196856</v>
          </cell>
        </row>
        <row r="298">
          <cell r="A298">
            <v>3047</v>
          </cell>
          <cell r="AO298">
            <v>99474.786457622598</v>
          </cell>
        </row>
        <row r="299">
          <cell r="A299">
            <v>1014</v>
          </cell>
          <cell r="AO299">
            <v>99444.700399795387</v>
          </cell>
        </row>
        <row r="300">
          <cell r="A300">
            <v>5066</v>
          </cell>
          <cell r="AO300">
            <v>99435.601777116826</v>
          </cell>
        </row>
        <row r="301">
          <cell r="A301">
            <v>10121</v>
          </cell>
          <cell r="AO301">
            <v>99417.705296029628</v>
          </cell>
        </row>
        <row r="302">
          <cell r="A302">
            <v>10121</v>
          </cell>
          <cell r="AO302">
            <v>99417.705296029628</v>
          </cell>
        </row>
        <row r="303">
          <cell r="A303">
            <v>10121</v>
          </cell>
          <cell r="AO303">
            <v>99417.705296029628</v>
          </cell>
        </row>
        <row r="304">
          <cell r="A304">
            <v>10121</v>
          </cell>
          <cell r="AO304">
            <v>99417.705296029628</v>
          </cell>
        </row>
        <row r="305">
          <cell r="A305">
            <v>3030</v>
          </cell>
          <cell r="AO305">
            <v>99381.723364828387</v>
          </cell>
        </row>
        <row r="306">
          <cell r="A306">
            <v>3027</v>
          </cell>
          <cell r="AO306">
            <v>99365.724522020071</v>
          </cell>
        </row>
        <row r="307">
          <cell r="A307">
            <v>3027</v>
          </cell>
          <cell r="AO307">
            <v>99365.724522020071</v>
          </cell>
        </row>
        <row r="308">
          <cell r="A308">
            <v>5036</v>
          </cell>
          <cell r="AO308">
            <v>99336.317202507562</v>
          </cell>
        </row>
        <row r="309">
          <cell r="A309">
            <v>5036</v>
          </cell>
          <cell r="AO309">
            <v>99336.317202507562</v>
          </cell>
        </row>
        <row r="310">
          <cell r="A310">
            <v>5036</v>
          </cell>
          <cell r="AO310">
            <v>99336.317202507562</v>
          </cell>
        </row>
        <row r="311">
          <cell r="A311">
            <v>3019</v>
          </cell>
          <cell r="AO311">
            <v>99321.716163499717</v>
          </cell>
        </row>
        <row r="312">
          <cell r="A312">
            <v>1005</v>
          </cell>
          <cell r="AO312">
            <v>99296.194227142536</v>
          </cell>
        </row>
        <row r="313">
          <cell r="A313">
            <v>1005</v>
          </cell>
          <cell r="AO313">
            <v>99296.194227142536</v>
          </cell>
        </row>
        <row r="314">
          <cell r="A314">
            <v>1005</v>
          </cell>
          <cell r="AO314">
            <v>99296.194227142536</v>
          </cell>
        </row>
        <row r="315">
          <cell r="A315">
            <v>7022</v>
          </cell>
          <cell r="AO315">
            <v>99271.721559128157</v>
          </cell>
        </row>
        <row r="316">
          <cell r="A316">
            <v>1003</v>
          </cell>
          <cell r="AO316">
            <v>99266.212213104503</v>
          </cell>
        </row>
        <row r="317">
          <cell r="A317">
            <v>40099</v>
          </cell>
          <cell r="AO317">
            <v>99259.61140499216</v>
          </cell>
        </row>
        <row r="318">
          <cell r="A318">
            <v>40099</v>
          </cell>
          <cell r="AO318">
            <v>99259.61140499216</v>
          </cell>
        </row>
        <row r="319">
          <cell r="A319">
            <v>40099</v>
          </cell>
          <cell r="AO319">
            <v>99259.61140499216</v>
          </cell>
        </row>
        <row r="320">
          <cell r="A320">
            <v>40007</v>
          </cell>
          <cell r="AO320">
            <v>99221.404874461572</v>
          </cell>
        </row>
        <row r="321">
          <cell r="A321">
            <v>19959</v>
          </cell>
          <cell r="AO321">
            <v>99184.700890138949</v>
          </cell>
        </row>
        <row r="322">
          <cell r="A322">
            <v>19959</v>
          </cell>
          <cell r="AO322">
            <v>99184.700890138949</v>
          </cell>
        </row>
        <row r="323">
          <cell r="A323">
            <v>19959</v>
          </cell>
          <cell r="AO323">
            <v>99184.700890138949</v>
          </cell>
        </row>
        <row r="324">
          <cell r="A324">
            <v>19959</v>
          </cell>
          <cell r="AO324">
            <v>99184.700890138949</v>
          </cell>
        </row>
        <row r="325">
          <cell r="A325">
            <v>1995</v>
          </cell>
          <cell r="AO325">
            <v>99178.303923963322</v>
          </cell>
        </row>
        <row r="326">
          <cell r="A326">
            <v>2988</v>
          </cell>
          <cell r="AO326">
            <v>99153.612539538022</v>
          </cell>
        </row>
        <row r="327">
          <cell r="A327">
            <v>497818</v>
          </cell>
          <cell r="AO327">
            <v>99146.176263599496</v>
          </cell>
        </row>
        <row r="328">
          <cell r="A328">
            <v>994</v>
          </cell>
          <cell r="AO328">
            <v>99114.109166870432</v>
          </cell>
        </row>
        <row r="329">
          <cell r="A329">
            <v>993</v>
          </cell>
          <cell r="AO329">
            <v>99105.189482170783</v>
          </cell>
        </row>
        <row r="330">
          <cell r="A330">
            <v>993</v>
          </cell>
          <cell r="AO330">
            <v>99105.189482170783</v>
          </cell>
        </row>
        <row r="331">
          <cell r="A331">
            <v>993</v>
          </cell>
          <cell r="AO331">
            <v>99105.189482170783</v>
          </cell>
        </row>
        <row r="332">
          <cell r="A332">
            <v>993</v>
          </cell>
          <cell r="AO332">
            <v>99105.189482170783</v>
          </cell>
        </row>
        <row r="333">
          <cell r="A333">
            <v>990</v>
          </cell>
          <cell r="AO333">
            <v>99052.085567286049</v>
          </cell>
        </row>
        <row r="334">
          <cell r="A334">
            <v>989</v>
          </cell>
          <cell r="AO334">
            <v>99034.407369788358</v>
          </cell>
        </row>
        <row r="335">
          <cell r="A335">
            <v>19745</v>
          </cell>
          <cell r="AO335">
            <v>99006.583729379156</v>
          </cell>
        </row>
        <row r="336">
          <cell r="A336">
            <v>19731</v>
          </cell>
          <cell r="AO336">
            <v>98994.902413924618</v>
          </cell>
        </row>
        <row r="337">
          <cell r="A337">
            <v>19716</v>
          </cell>
          <cell r="AO337">
            <v>98982.281814392321</v>
          </cell>
        </row>
        <row r="338">
          <cell r="A338">
            <v>19716</v>
          </cell>
          <cell r="AO338">
            <v>98982.281814392321</v>
          </cell>
        </row>
        <row r="339">
          <cell r="A339">
            <v>19716</v>
          </cell>
          <cell r="AO339">
            <v>98982.281814392321</v>
          </cell>
        </row>
        <row r="340">
          <cell r="A340">
            <v>49209</v>
          </cell>
          <cell r="AO340">
            <v>98955.017781937611</v>
          </cell>
        </row>
        <row r="341">
          <cell r="A341">
            <v>9821</v>
          </cell>
          <cell r="AO341">
            <v>98920.391285146019</v>
          </cell>
        </row>
        <row r="342">
          <cell r="A342">
            <v>9821</v>
          </cell>
          <cell r="AO342">
            <v>98920.391285146019</v>
          </cell>
        </row>
        <row r="343">
          <cell r="A343">
            <v>58892</v>
          </cell>
          <cell r="AO343">
            <v>98910.797104347628</v>
          </cell>
        </row>
        <row r="344">
          <cell r="A344">
            <v>58892</v>
          </cell>
          <cell r="AO344">
            <v>98910.797104347628</v>
          </cell>
        </row>
        <row r="345">
          <cell r="A345">
            <v>58892</v>
          </cell>
          <cell r="AO345">
            <v>98910.797104347628</v>
          </cell>
        </row>
        <row r="346">
          <cell r="A346">
            <v>9798</v>
          </cell>
          <cell r="AO346">
            <v>98881.921412408439</v>
          </cell>
        </row>
        <row r="347">
          <cell r="A347">
            <v>9798</v>
          </cell>
          <cell r="AO347">
            <v>98881.921412408439</v>
          </cell>
        </row>
        <row r="348">
          <cell r="A348">
            <v>48845</v>
          </cell>
          <cell r="AO348">
            <v>98832.891039816779</v>
          </cell>
        </row>
        <row r="349">
          <cell r="A349">
            <v>48845</v>
          </cell>
          <cell r="AO349">
            <v>98832.891039816779</v>
          </cell>
        </row>
        <row r="350">
          <cell r="A350">
            <v>390079</v>
          </cell>
          <cell r="AO350">
            <v>98804.383788611623</v>
          </cell>
        </row>
        <row r="351">
          <cell r="A351">
            <v>1948</v>
          </cell>
          <cell r="AO351">
            <v>98784.923139333128</v>
          </cell>
        </row>
        <row r="352">
          <cell r="A352">
            <v>971</v>
          </cell>
          <cell r="AO352">
            <v>98740.088014803667</v>
          </cell>
        </row>
        <row r="353">
          <cell r="A353">
            <v>4855</v>
          </cell>
          <cell r="AO353">
            <v>98733.078160729361</v>
          </cell>
        </row>
        <row r="354">
          <cell r="A354">
            <v>4855</v>
          </cell>
          <cell r="AO354">
            <v>98733.078160729361</v>
          </cell>
        </row>
        <row r="355">
          <cell r="A355">
            <v>77534</v>
          </cell>
          <cell r="AO355">
            <v>98702.824207067257</v>
          </cell>
        </row>
        <row r="356">
          <cell r="A356">
            <v>77534</v>
          </cell>
          <cell r="AO356">
            <v>98702.824207067257</v>
          </cell>
        </row>
        <row r="357">
          <cell r="A357">
            <v>4840</v>
          </cell>
          <cell r="AO357">
            <v>98682.198936960471</v>
          </cell>
        </row>
        <row r="358">
          <cell r="A358">
            <v>96734</v>
          </cell>
          <cell r="AO358">
            <v>98671.690666618408</v>
          </cell>
        </row>
        <row r="359">
          <cell r="A359">
            <v>28965</v>
          </cell>
          <cell r="AO359">
            <v>98640.715785741995</v>
          </cell>
        </row>
        <row r="360">
          <cell r="A360">
            <v>28965</v>
          </cell>
          <cell r="AO360">
            <v>98640.715785741995</v>
          </cell>
        </row>
        <row r="361">
          <cell r="A361">
            <v>3861</v>
          </cell>
          <cell r="AO361">
            <v>98634.797837888837</v>
          </cell>
        </row>
        <row r="362">
          <cell r="A362">
            <v>3861</v>
          </cell>
          <cell r="AO362">
            <v>98634.797837888837</v>
          </cell>
        </row>
        <row r="363">
          <cell r="A363">
            <v>96309</v>
          </cell>
          <cell r="AO363">
            <v>98599.693441027077</v>
          </cell>
        </row>
        <row r="364">
          <cell r="A364">
            <v>9629</v>
          </cell>
          <cell r="AO364">
            <v>98596.883533492393</v>
          </cell>
        </row>
        <row r="365">
          <cell r="A365">
            <v>28821</v>
          </cell>
          <cell r="AO365">
            <v>98558.885681706655</v>
          </cell>
        </row>
        <row r="366">
          <cell r="A366">
            <v>9600</v>
          </cell>
          <cell r="AO366">
            <v>98546.420590603389</v>
          </cell>
        </row>
        <row r="367">
          <cell r="A367">
            <v>9600</v>
          </cell>
          <cell r="AO367">
            <v>98546.420590603389</v>
          </cell>
        </row>
        <row r="368">
          <cell r="A368">
            <v>9600</v>
          </cell>
          <cell r="AO368">
            <v>98546.420590603389</v>
          </cell>
        </row>
        <row r="369">
          <cell r="A369">
            <v>2879</v>
          </cell>
          <cell r="AO369">
            <v>98540.11441352898</v>
          </cell>
        </row>
        <row r="370">
          <cell r="A370">
            <v>2879</v>
          </cell>
          <cell r="AO370">
            <v>98540.11441352898</v>
          </cell>
        </row>
        <row r="371">
          <cell r="A371">
            <v>2875</v>
          </cell>
          <cell r="AO371">
            <v>98517.701362497522</v>
          </cell>
        </row>
        <row r="372">
          <cell r="A372">
            <v>2875</v>
          </cell>
          <cell r="AO372">
            <v>98517.701362497522</v>
          </cell>
        </row>
        <row r="373">
          <cell r="A373">
            <v>2875</v>
          </cell>
          <cell r="AO373">
            <v>98517.701362497522</v>
          </cell>
        </row>
        <row r="374">
          <cell r="A374">
            <v>7661</v>
          </cell>
          <cell r="AO374">
            <v>98505.684034051563</v>
          </cell>
        </row>
        <row r="375">
          <cell r="A375">
            <v>28709</v>
          </cell>
          <cell r="AO375">
            <v>98495.58894144099</v>
          </cell>
        </row>
        <row r="376">
          <cell r="A376">
            <v>957</v>
          </cell>
          <cell r="AO376">
            <v>98489.187655129572</v>
          </cell>
        </row>
        <row r="377">
          <cell r="A377">
            <v>957</v>
          </cell>
          <cell r="AO377">
            <v>98489.187655129572</v>
          </cell>
        </row>
        <row r="378">
          <cell r="A378">
            <v>4779</v>
          </cell>
          <cell r="AO378">
            <v>98476.681693483362</v>
          </cell>
        </row>
        <row r="379">
          <cell r="A379">
            <v>1909</v>
          </cell>
          <cell r="AO379">
            <v>98454.381916339611</v>
          </cell>
        </row>
        <row r="380">
          <cell r="A380">
            <v>9544</v>
          </cell>
          <cell r="AO380">
            <v>98451.379430324741</v>
          </cell>
        </row>
        <row r="381">
          <cell r="A381">
            <v>19081</v>
          </cell>
          <cell r="AO381">
            <v>98446.015173466832</v>
          </cell>
        </row>
        <row r="382">
          <cell r="A382">
            <v>190038</v>
          </cell>
          <cell r="AO382">
            <v>98379.594721438378</v>
          </cell>
        </row>
        <row r="383">
          <cell r="A383">
            <v>190038</v>
          </cell>
          <cell r="AO383">
            <v>98379.594721438378</v>
          </cell>
        </row>
        <row r="384">
          <cell r="A384">
            <v>4744</v>
          </cell>
          <cell r="AO384">
            <v>98356.087879604209</v>
          </cell>
        </row>
        <row r="385">
          <cell r="A385">
            <v>9473</v>
          </cell>
          <cell r="AO385">
            <v>98329.293324041893</v>
          </cell>
        </row>
        <row r="386">
          <cell r="A386">
            <v>4730</v>
          </cell>
          <cell r="AO386">
            <v>98306.093692222625</v>
          </cell>
        </row>
        <row r="387">
          <cell r="A387">
            <v>4730</v>
          </cell>
          <cell r="AO387">
            <v>98306.093692222625</v>
          </cell>
        </row>
        <row r="388">
          <cell r="A388">
            <v>18909</v>
          </cell>
          <cell r="AO388">
            <v>98298.427805028114</v>
          </cell>
        </row>
        <row r="389">
          <cell r="A389">
            <v>18909</v>
          </cell>
          <cell r="AO389">
            <v>98298.427805028114</v>
          </cell>
        </row>
        <row r="390">
          <cell r="A390">
            <v>18909</v>
          </cell>
          <cell r="AO390">
            <v>98298.427805028114</v>
          </cell>
        </row>
        <row r="391">
          <cell r="A391">
            <v>47263</v>
          </cell>
          <cell r="AO391">
            <v>98295.085506577976</v>
          </cell>
        </row>
        <row r="392">
          <cell r="A392">
            <v>4725</v>
          </cell>
          <cell r="AO392">
            <v>98290.123091538771</v>
          </cell>
        </row>
        <row r="393">
          <cell r="A393">
            <v>4725</v>
          </cell>
          <cell r="AO393">
            <v>98290.123091538771</v>
          </cell>
        </row>
        <row r="394">
          <cell r="A394">
            <v>9443</v>
          </cell>
          <cell r="AO394">
            <v>98278.575615904745</v>
          </cell>
        </row>
        <row r="395">
          <cell r="A395">
            <v>1885</v>
          </cell>
          <cell r="AO395">
            <v>98246.007202906694</v>
          </cell>
        </row>
        <row r="396">
          <cell r="A396">
            <v>1885</v>
          </cell>
          <cell r="AO396">
            <v>98246.007202906694</v>
          </cell>
        </row>
        <row r="397">
          <cell r="A397">
            <v>94024</v>
          </cell>
          <cell r="AO397">
            <v>98208.490100505573</v>
          </cell>
        </row>
        <row r="398">
          <cell r="A398">
            <v>94024</v>
          </cell>
          <cell r="AO398">
            <v>98208.490100505573</v>
          </cell>
        </row>
        <row r="399">
          <cell r="A399">
            <v>4698</v>
          </cell>
          <cell r="AO399">
            <v>98195.824713083639</v>
          </cell>
        </row>
        <row r="400">
          <cell r="A400">
            <v>4698</v>
          </cell>
          <cell r="AO400">
            <v>98195.824713083639</v>
          </cell>
        </row>
        <row r="401">
          <cell r="A401">
            <v>939</v>
          </cell>
          <cell r="AO401">
            <v>98179.380256845572</v>
          </cell>
        </row>
        <row r="402">
          <cell r="A402">
            <v>939</v>
          </cell>
          <cell r="AO402">
            <v>98179.380256845572</v>
          </cell>
        </row>
        <row r="403">
          <cell r="A403">
            <v>2810</v>
          </cell>
          <cell r="AO403">
            <v>98146.011230492193</v>
          </cell>
        </row>
        <row r="404">
          <cell r="A404">
            <v>187238</v>
          </cell>
          <cell r="AO404">
            <v>98138.504547499862</v>
          </cell>
        </row>
        <row r="405">
          <cell r="A405">
            <v>187238</v>
          </cell>
          <cell r="AO405">
            <v>98138.504547499862</v>
          </cell>
        </row>
        <row r="406">
          <cell r="A406">
            <v>187238</v>
          </cell>
          <cell r="AO406">
            <v>98138.504547499862</v>
          </cell>
        </row>
        <row r="407">
          <cell r="A407">
            <v>93428</v>
          </cell>
          <cell r="AO407">
            <v>98105.492202626483</v>
          </cell>
        </row>
        <row r="408">
          <cell r="A408">
            <v>93428</v>
          </cell>
          <cell r="AO408">
            <v>98105.492202626483</v>
          </cell>
        </row>
        <row r="409">
          <cell r="A409">
            <v>933</v>
          </cell>
          <cell r="AO409">
            <v>98089.799610239264</v>
          </cell>
        </row>
        <row r="410">
          <cell r="A410">
            <v>933</v>
          </cell>
          <cell r="AO410">
            <v>98089.799610239264</v>
          </cell>
        </row>
        <row r="411">
          <cell r="A411">
            <v>55983</v>
          </cell>
          <cell r="AO411">
            <v>98084.013826768321</v>
          </cell>
        </row>
        <row r="412">
          <cell r="A412">
            <v>55951</v>
          </cell>
          <cell r="AO412">
            <v>98074.697740319767</v>
          </cell>
        </row>
        <row r="413">
          <cell r="A413">
            <v>55951</v>
          </cell>
          <cell r="AO413">
            <v>98074.697740319767</v>
          </cell>
        </row>
        <row r="414">
          <cell r="A414">
            <v>55951</v>
          </cell>
          <cell r="AO414">
            <v>98074.697740319767</v>
          </cell>
        </row>
        <row r="415">
          <cell r="A415">
            <v>55951</v>
          </cell>
          <cell r="AO415">
            <v>98074.697740319767</v>
          </cell>
        </row>
        <row r="416">
          <cell r="A416">
            <v>932</v>
          </cell>
          <cell r="AO416">
            <v>98068.176833869235</v>
          </cell>
        </row>
        <row r="417">
          <cell r="A417">
            <v>9311</v>
          </cell>
          <cell r="AO417">
            <v>98049.794638519073</v>
          </cell>
        </row>
        <row r="418">
          <cell r="A418">
            <v>9311</v>
          </cell>
          <cell r="AO418">
            <v>98049.794638519073</v>
          </cell>
        </row>
        <row r="419">
          <cell r="A419">
            <v>1861</v>
          </cell>
          <cell r="AO419">
            <v>98040.923816404</v>
          </cell>
        </row>
        <row r="420">
          <cell r="A420">
            <v>37207</v>
          </cell>
          <cell r="AO420">
            <v>98034.209286169847</v>
          </cell>
        </row>
        <row r="421">
          <cell r="A421">
            <v>4645</v>
          </cell>
          <cell r="AO421">
            <v>98015.000112137568</v>
          </cell>
        </row>
        <row r="422">
          <cell r="A422">
            <v>4645</v>
          </cell>
          <cell r="AO422">
            <v>98015.000112137568</v>
          </cell>
        </row>
        <row r="423">
          <cell r="A423">
            <v>4645</v>
          </cell>
          <cell r="AO423">
            <v>98015.000112137568</v>
          </cell>
        </row>
        <row r="424">
          <cell r="A424">
            <v>4645</v>
          </cell>
          <cell r="AO424">
            <v>98015.000112137568</v>
          </cell>
        </row>
        <row r="425">
          <cell r="A425">
            <v>9271</v>
          </cell>
          <cell r="AO425">
            <v>97980.708032499009</v>
          </cell>
        </row>
        <row r="426">
          <cell r="A426">
            <v>46250</v>
          </cell>
          <cell r="AO426">
            <v>97944.175130762014</v>
          </cell>
        </row>
        <row r="427">
          <cell r="A427">
            <v>6473</v>
          </cell>
          <cell r="AO427">
            <v>97939.427015436275</v>
          </cell>
        </row>
        <row r="428">
          <cell r="A428">
            <v>6473</v>
          </cell>
          <cell r="AO428">
            <v>97939.427015436275</v>
          </cell>
        </row>
        <row r="429">
          <cell r="A429">
            <v>18483</v>
          </cell>
          <cell r="AO429">
            <v>97928.802999552936</v>
          </cell>
        </row>
        <row r="430">
          <cell r="A430">
            <v>18483</v>
          </cell>
          <cell r="AO430">
            <v>97928.802999552936</v>
          </cell>
        </row>
        <row r="431">
          <cell r="A431">
            <v>923017</v>
          </cell>
          <cell r="AO431">
            <v>97909.419639004554</v>
          </cell>
        </row>
        <row r="432">
          <cell r="A432">
            <v>13827</v>
          </cell>
          <cell r="AO432">
            <v>97887.788288888783</v>
          </cell>
        </row>
        <row r="433">
          <cell r="A433">
            <v>6449</v>
          </cell>
          <cell r="AO433">
            <v>97879.519655108947</v>
          </cell>
        </row>
        <row r="434">
          <cell r="A434">
            <v>6449</v>
          </cell>
          <cell r="AO434">
            <v>97879.519655108947</v>
          </cell>
        </row>
        <row r="435">
          <cell r="A435">
            <v>27629</v>
          </cell>
          <cell r="AO435">
            <v>97873.599064146416</v>
          </cell>
        </row>
        <row r="436">
          <cell r="A436">
            <v>27629</v>
          </cell>
          <cell r="AO436">
            <v>97873.599064146416</v>
          </cell>
        </row>
        <row r="437">
          <cell r="A437">
            <v>27629</v>
          </cell>
          <cell r="AO437">
            <v>97873.599064146416</v>
          </cell>
        </row>
        <row r="438">
          <cell r="A438">
            <v>27629</v>
          </cell>
          <cell r="AO438">
            <v>97873.599064146416</v>
          </cell>
        </row>
        <row r="439">
          <cell r="A439">
            <v>27629</v>
          </cell>
          <cell r="AO439">
            <v>97873.599064146416</v>
          </cell>
        </row>
        <row r="440">
          <cell r="A440">
            <v>921</v>
          </cell>
          <cell r="AO440">
            <v>97869.978215765048</v>
          </cell>
        </row>
        <row r="441">
          <cell r="A441">
            <v>921</v>
          </cell>
          <cell r="AO441">
            <v>97869.978215765048</v>
          </cell>
        </row>
        <row r="442">
          <cell r="A442">
            <v>4601</v>
          </cell>
          <cell r="AO442">
            <v>97860.292108624984</v>
          </cell>
        </row>
        <row r="443">
          <cell r="A443">
            <v>4601</v>
          </cell>
          <cell r="AO443">
            <v>97860.292108624984</v>
          </cell>
        </row>
        <row r="444">
          <cell r="A444">
            <v>3676</v>
          </cell>
          <cell r="AO444">
            <v>97839.993015656219</v>
          </cell>
        </row>
        <row r="445">
          <cell r="A445">
            <v>3675</v>
          </cell>
          <cell r="AO445">
            <v>97833.39056626652</v>
          </cell>
        </row>
        <row r="446">
          <cell r="A446">
            <v>3671</v>
          </cell>
          <cell r="AO446">
            <v>97818.525344515598</v>
          </cell>
        </row>
        <row r="447">
          <cell r="A447">
            <v>1835</v>
          </cell>
          <cell r="AO447">
            <v>97809.576512061773</v>
          </cell>
        </row>
        <row r="448">
          <cell r="A448">
            <v>1833</v>
          </cell>
          <cell r="AO448">
            <v>97793.785633023435</v>
          </cell>
        </row>
        <row r="449">
          <cell r="A449">
            <v>1833</v>
          </cell>
          <cell r="AO449">
            <v>97793.785633023435</v>
          </cell>
        </row>
        <row r="450">
          <cell r="A450">
            <v>45767</v>
          </cell>
          <cell r="AO450">
            <v>97775.016398631036</v>
          </cell>
        </row>
        <row r="451">
          <cell r="A451">
            <v>45767</v>
          </cell>
          <cell r="AO451">
            <v>97775.016398631036</v>
          </cell>
        </row>
        <row r="452">
          <cell r="A452">
            <v>9146</v>
          </cell>
          <cell r="AO452">
            <v>97761.282746032521</v>
          </cell>
        </row>
        <row r="453">
          <cell r="A453">
            <v>9146</v>
          </cell>
          <cell r="AO453">
            <v>97761.282746032521</v>
          </cell>
        </row>
        <row r="454">
          <cell r="A454">
            <v>182874</v>
          </cell>
          <cell r="AO454">
            <v>97757.911528641358</v>
          </cell>
        </row>
        <row r="455">
          <cell r="A455">
            <v>182874</v>
          </cell>
          <cell r="AO455">
            <v>97757.911528641358</v>
          </cell>
        </row>
        <row r="456">
          <cell r="A456">
            <v>182874</v>
          </cell>
          <cell r="AO456">
            <v>97757.911528641358</v>
          </cell>
        </row>
        <row r="457">
          <cell r="A457">
            <v>9128</v>
          </cell>
          <cell r="AO457">
            <v>97730.403537032107</v>
          </cell>
        </row>
        <row r="458">
          <cell r="A458">
            <v>9128</v>
          </cell>
          <cell r="AO458">
            <v>97730.403537032107</v>
          </cell>
        </row>
        <row r="459">
          <cell r="A459">
            <v>91256</v>
          </cell>
          <cell r="AO459">
            <v>97726.104653605304</v>
          </cell>
        </row>
        <row r="460">
          <cell r="A460">
            <v>27327</v>
          </cell>
          <cell r="AO460">
            <v>97696.994181676739</v>
          </cell>
        </row>
        <row r="461">
          <cell r="A461">
            <v>27327</v>
          </cell>
          <cell r="AO461">
            <v>97696.994181676739</v>
          </cell>
        </row>
        <row r="462">
          <cell r="A462">
            <v>4552</v>
          </cell>
          <cell r="AO462">
            <v>97687.716432903399</v>
          </cell>
        </row>
        <row r="463">
          <cell r="A463">
            <v>4552</v>
          </cell>
          <cell r="AO463">
            <v>97687.716432903399</v>
          </cell>
        </row>
        <row r="464">
          <cell r="A464">
            <v>4552</v>
          </cell>
          <cell r="AO464">
            <v>97687.716432903399</v>
          </cell>
        </row>
        <row r="465">
          <cell r="A465">
            <v>4552</v>
          </cell>
          <cell r="AO465">
            <v>97687.716432903399</v>
          </cell>
        </row>
        <row r="466">
          <cell r="A466">
            <v>4552</v>
          </cell>
          <cell r="AO466">
            <v>97687.716432903399</v>
          </cell>
        </row>
        <row r="467">
          <cell r="A467">
            <v>4552</v>
          </cell>
          <cell r="AO467">
            <v>97687.716432903399</v>
          </cell>
        </row>
        <row r="468">
          <cell r="A468">
            <v>4552</v>
          </cell>
          <cell r="AO468">
            <v>97687.716432903399</v>
          </cell>
        </row>
        <row r="469">
          <cell r="A469">
            <v>18175</v>
          </cell>
          <cell r="AO469">
            <v>97658.520356319263</v>
          </cell>
        </row>
        <row r="470">
          <cell r="A470">
            <v>18175</v>
          </cell>
          <cell r="AO470">
            <v>97658.520356319263</v>
          </cell>
        </row>
        <row r="471">
          <cell r="A471">
            <v>18175</v>
          </cell>
          <cell r="AO471">
            <v>97658.520356319263</v>
          </cell>
        </row>
        <row r="472">
          <cell r="A472">
            <v>9084</v>
          </cell>
          <cell r="AO472">
            <v>97652.808847518856</v>
          </cell>
        </row>
        <row r="473">
          <cell r="A473">
            <v>908</v>
          </cell>
          <cell r="AO473">
            <v>97644.511112675958</v>
          </cell>
        </row>
        <row r="474">
          <cell r="A474">
            <v>4537</v>
          </cell>
          <cell r="AO474">
            <v>97636.214116917821</v>
          </cell>
        </row>
        <row r="475">
          <cell r="A475">
            <v>907</v>
          </cell>
          <cell r="AO475">
            <v>97626.892487585574</v>
          </cell>
        </row>
        <row r="476">
          <cell r="A476">
            <v>7253</v>
          </cell>
          <cell r="AO476">
            <v>97622.110686118845</v>
          </cell>
        </row>
        <row r="477">
          <cell r="A477">
            <v>9048</v>
          </cell>
          <cell r="AO477">
            <v>97588.495177566685</v>
          </cell>
        </row>
        <row r="478">
          <cell r="A478">
            <v>9048</v>
          </cell>
          <cell r="AO478">
            <v>97588.495177566685</v>
          </cell>
        </row>
        <row r="479">
          <cell r="A479">
            <v>9048</v>
          </cell>
          <cell r="AO479">
            <v>97588.495177566685</v>
          </cell>
        </row>
        <row r="480">
          <cell r="A480">
            <v>9035</v>
          </cell>
          <cell r="AO480">
            <v>97566.303180024712</v>
          </cell>
        </row>
        <row r="481">
          <cell r="A481">
            <v>9035</v>
          </cell>
          <cell r="AO481">
            <v>97566.303180024712</v>
          </cell>
        </row>
        <row r="482">
          <cell r="A482">
            <v>9035</v>
          </cell>
          <cell r="AO482">
            <v>97566.303180024712</v>
          </cell>
        </row>
        <row r="483">
          <cell r="A483">
            <v>9035</v>
          </cell>
          <cell r="AO483">
            <v>97566.303180024712</v>
          </cell>
        </row>
        <row r="484">
          <cell r="A484">
            <v>9035</v>
          </cell>
          <cell r="AO484">
            <v>97566.303180024712</v>
          </cell>
        </row>
        <row r="485">
          <cell r="A485">
            <v>45122</v>
          </cell>
          <cell r="AO485">
            <v>97547.284994414949</v>
          </cell>
        </row>
        <row r="486">
          <cell r="A486">
            <v>45122</v>
          </cell>
          <cell r="AO486">
            <v>97547.284994414949</v>
          </cell>
        </row>
        <row r="487">
          <cell r="A487">
            <v>45122</v>
          </cell>
          <cell r="AO487">
            <v>97547.284994414949</v>
          </cell>
        </row>
        <row r="488">
          <cell r="A488">
            <v>9019</v>
          </cell>
          <cell r="AO488">
            <v>97537.827296288422</v>
          </cell>
        </row>
        <row r="489">
          <cell r="A489">
            <v>35980</v>
          </cell>
          <cell r="AO489">
            <v>97494.981289794872</v>
          </cell>
        </row>
        <row r="490">
          <cell r="A490">
            <v>35980</v>
          </cell>
          <cell r="AO490">
            <v>97494.981289794872</v>
          </cell>
        </row>
        <row r="491">
          <cell r="A491">
            <v>3593</v>
          </cell>
          <cell r="AO491">
            <v>97471.106306671471</v>
          </cell>
        </row>
        <row r="492">
          <cell r="A492">
            <v>3593</v>
          </cell>
          <cell r="AO492">
            <v>97471.106306671471</v>
          </cell>
        </row>
        <row r="493">
          <cell r="A493">
            <v>8979</v>
          </cell>
          <cell r="AO493">
            <v>97465.990504582514</v>
          </cell>
        </row>
        <row r="494">
          <cell r="A494">
            <v>8979</v>
          </cell>
          <cell r="AO494">
            <v>97465.990504582514</v>
          </cell>
        </row>
        <row r="495">
          <cell r="A495">
            <v>89770</v>
          </cell>
          <cell r="AO495">
            <v>97463.019525216674</v>
          </cell>
        </row>
        <row r="496">
          <cell r="A496">
            <v>448444</v>
          </cell>
          <cell r="AO496">
            <v>97448.503035753965</v>
          </cell>
        </row>
        <row r="497">
          <cell r="A497">
            <v>448444</v>
          </cell>
          <cell r="AO497">
            <v>97448.503035753965</v>
          </cell>
        </row>
        <row r="498">
          <cell r="A498">
            <v>448444</v>
          </cell>
          <cell r="AO498">
            <v>97448.503035753965</v>
          </cell>
        </row>
        <row r="499">
          <cell r="A499">
            <v>89652</v>
          </cell>
          <cell r="AO499">
            <v>97442.025651593227</v>
          </cell>
        </row>
        <row r="500">
          <cell r="A500">
            <v>89652</v>
          </cell>
          <cell r="AO500">
            <v>97442.025651593227</v>
          </cell>
        </row>
        <row r="501">
          <cell r="A501">
            <v>89652</v>
          </cell>
          <cell r="AO501">
            <v>97442.025651593227</v>
          </cell>
        </row>
        <row r="502">
          <cell r="A502">
            <v>89652</v>
          </cell>
          <cell r="AO502">
            <v>97442.025651593227</v>
          </cell>
        </row>
        <row r="503">
          <cell r="A503">
            <v>1792</v>
          </cell>
          <cell r="AO503">
            <v>97434.280822260072</v>
          </cell>
        </row>
        <row r="504">
          <cell r="A504">
            <v>1792</v>
          </cell>
          <cell r="AO504">
            <v>97434.280822260072</v>
          </cell>
        </row>
        <row r="505">
          <cell r="A505">
            <v>1792</v>
          </cell>
          <cell r="AO505">
            <v>97434.280822260072</v>
          </cell>
        </row>
        <row r="506">
          <cell r="A506">
            <v>896</v>
          </cell>
          <cell r="AO506">
            <v>97426.48923856132</v>
          </cell>
        </row>
        <row r="507">
          <cell r="A507">
            <v>896</v>
          </cell>
          <cell r="AO507">
            <v>97426.48923856132</v>
          </cell>
        </row>
        <row r="508">
          <cell r="A508">
            <v>17906</v>
          </cell>
          <cell r="AO508">
            <v>97420.59732137245</v>
          </cell>
        </row>
        <row r="509">
          <cell r="A509">
            <v>17906</v>
          </cell>
          <cell r="AO509">
            <v>97420.59732137245</v>
          </cell>
        </row>
        <row r="510">
          <cell r="A510">
            <v>17906</v>
          </cell>
          <cell r="AO510">
            <v>97420.59732137245</v>
          </cell>
        </row>
        <row r="511">
          <cell r="A511">
            <v>894</v>
          </cell>
          <cell r="AO511">
            <v>97398.882045587234</v>
          </cell>
        </row>
        <row r="512">
          <cell r="A512">
            <v>894</v>
          </cell>
          <cell r="AO512">
            <v>97398.882045587234</v>
          </cell>
        </row>
        <row r="513">
          <cell r="A513">
            <v>1786</v>
          </cell>
          <cell r="AO513">
            <v>97378.389086495547</v>
          </cell>
        </row>
        <row r="514">
          <cell r="A514">
            <v>1786</v>
          </cell>
          <cell r="AO514">
            <v>97378.389086495547</v>
          </cell>
        </row>
        <row r="515">
          <cell r="A515">
            <v>2675</v>
          </cell>
          <cell r="AO515">
            <v>97357.12264863585</v>
          </cell>
        </row>
        <row r="516">
          <cell r="A516">
            <v>2675</v>
          </cell>
          <cell r="AO516">
            <v>97357.12264863585</v>
          </cell>
        </row>
        <row r="517">
          <cell r="A517">
            <v>35654</v>
          </cell>
          <cell r="AO517">
            <v>97349.579377602509</v>
          </cell>
        </row>
        <row r="518">
          <cell r="A518">
            <v>8900</v>
          </cell>
          <cell r="AO518">
            <v>97324.719825200053</v>
          </cell>
        </row>
        <row r="519">
          <cell r="A519">
            <v>8900</v>
          </cell>
          <cell r="AO519">
            <v>97324.719825200053</v>
          </cell>
        </row>
        <row r="520">
          <cell r="A520">
            <v>8900</v>
          </cell>
          <cell r="AO520">
            <v>97324.719825200053</v>
          </cell>
        </row>
        <row r="521">
          <cell r="A521">
            <v>88953</v>
          </cell>
          <cell r="AO521">
            <v>97317.081977473834</v>
          </cell>
        </row>
        <row r="522">
          <cell r="A522">
            <v>88953</v>
          </cell>
          <cell r="AO522">
            <v>97317.081977473834</v>
          </cell>
        </row>
        <row r="523">
          <cell r="A523">
            <v>88953</v>
          </cell>
          <cell r="AO523">
            <v>97317.081977473834</v>
          </cell>
        </row>
        <row r="524">
          <cell r="A524">
            <v>88953</v>
          </cell>
          <cell r="AO524">
            <v>97317.081977473834</v>
          </cell>
        </row>
        <row r="525">
          <cell r="A525">
            <v>88953</v>
          </cell>
          <cell r="AO525">
            <v>97317.081977473834</v>
          </cell>
        </row>
        <row r="526">
          <cell r="A526">
            <v>1774</v>
          </cell>
          <cell r="AO526">
            <v>97273.510812986817</v>
          </cell>
        </row>
        <row r="527">
          <cell r="A527">
            <v>17728</v>
          </cell>
          <cell r="AO527">
            <v>97260.772707775977</v>
          </cell>
        </row>
        <row r="528">
          <cell r="A528">
            <v>17728</v>
          </cell>
          <cell r="AO528">
            <v>97260.772707775977</v>
          </cell>
        </row>
        <row r="529">
          <cell r="A529">
            <v>17728</v>
          </cell>
          <cell r="AO529">
            <v>97260.772707775977</v>
          </cell>
        </row>
        <row r="530">
          <cell r="A530">
            <v>17728</v>
          </cell>
          <cell r="AO530">
            <v>97260.772707775977</v>
          </cell>
        </row>
        <row r="531">
          <cell r="A531">
            <v>17728</v>
          </cell>
          <cell r="AO531">
            <v>97260.772707775977</v>
          </cell>
        </row>
        <row r="532">
          <cell r="A532">
            <v>17728</v>
          </cell>
          <cell r="AO532">
            <v>97260.772707775977</v>
          </cell>
        </row>
        <row r="533">
          <cell r="A533">
            <v>8858</v>
          </cell>
          <cell r="AO533">
            <v>97250.078913181744</v>
          </cell>
        </row>
        <row r="534">
          <cell r="A534">
            <v>8858</v>
          </cell>
          <cell r="AO534">
            <v>97250.078913181744</v>
          </cell>
        </row>
        <row r="535">
          <cell r="A535">
            <v>8858</v>
          </cell>
          <cell r="AO535">
            <v>97250.078913181744</v>
          </cell>
        </row>
        <row r="536">
          <cell r="A536">
            <v>7068</v>
          </cell>
          <cell r="AO536">
            <v>97209.016638966219</v>
          </cell>
        </row>
        <row r="537">
          <cell r="A537">
            <v>7068</v>
          </cell>
          <cell r="AO537">
            <v>97209.016638966219</v>
          </cell>
        </row>
        <row r="538">
          <cell r="A538">
            <v>88251</v>
          </cell>
          <cell r="AO538">
            <v>97191.089737380942</v>
          </cell>
        </row>
        <row r="539">
          <cell r="A539">
            <v>88251</v>
          </cell>
          <cell r="AO539">
            <v>97191.089737380942</v>
          </cell>
        </row>
        <row r="540">
          <cell r="A540">
            <v>88251</v>
          </cell>
          <cell r="AO540">
            <v>97191.089737380942</v>
          </cell>
        </row>
        <row r="541">
          <cell r="A541">
            <v>1763654</v>
          </cell>
          <cell r="AO541">
            <v>97178.704099943498</v>
          </cell>
        </row>
        <row r="542">
          <cell r="A542">
            <v>26435</v>
          </cell>
          <cell r="AO542">
            <v>97166.805366219007</v>
          </cell>
        </row>
        <row r="543">
          <cell r="A543">
            <v>88088</v>
          </cell>
          <cell r="AO543">
            <v>97161.706380618634</v>
          </cell>
        </row>
        <row r="544">
          <cell r="A544">
            <v>88088</v>
          </cell>
          <cell r="AO544">
            <v>97161.706380618634</v>
          </cell>
        </row>
        <row r="545">
          <cell r="A545">
            <v>8805</v>
          </cell>
          <cell r="AO545">
            <v>97154.908173509582</v>
          </cell>
        </row>
        <row r="546">
          <cell r="A546">
            <v>8805</v>
          </cell>
          <cell r="AO546">
            <v>97154.908173509582</v>
          </cell>
        </row>
        <row r="547">
          <cell r="A547">
            <v>8805</v>
          </cell>
          <cell r="AO547">
            <v>97154.908173509582</v>
          </cell>
        </row>
        <row r="548">
          <cell r="A548">
            <v>4400</v>
          </cell>
          <cell r="AO548">
            <v>97144.614784133402</v>
          </cell>
        </row>
        <row r="549">
          <cell r="A549">
            <v>4400</v>
          </cell>
          <cell r="AO549">
            <v>97144.614784133402</v>
          </cell>
        </row>
        <row r="550">
          <cell r="A550">
            <v>43935</v>
          </cell>
          <cell r="AO550">
            <v>97122.185656896603</v>
          </cell>
        </row>
        <row r="551">
          <cell r="A551">
            <v>43935</v>
          </cell>
          <cell r="AO551">
            <v>97122.185656896603</v>
          </cell>
        </row>
        <row r="552">
          <cell r="A552">
            <v>175655</v>
          </cell>
          <cell r="AO552">
            <v>97114.614452646536</v>
          </cell>
        </row>
        <row r="553">
          <cell r="A553">
            <v>175655</v>
          </cell>
          <cell r="AO553">
            <v>97114.614452646536</v>
          </cell>
        </row>
        <row r="554">
          <cell r="A554">
            <v>17558</v>
          </cell>
          <cell r="AO554">
            <v>97107.625769223523</v>
          </cell>
        </row>
        <row r="555">
          <cell r="A555">
            <v>17530</v>
          </cell>
          <cell r="AO555">
            <v>97082.925759429621</v>
          </cell>
        </row>
        <row r="556">
          <cell r="A556">
            <v>2628</v>
          </cell>
          <cell r="AO556">
            <v>97075.598740316898</v>
          </cell>
        </row>
        <row r="557">
          <cell r="A557">
            <v>35030</v>
          </cell>
          <cell r="AO557">
            <v>97069.194675292951</v>
          </cell>
        </row>
        <row r="558">
          <cell r="A558">
            <v>17501</v>
          </cell>
          <cell r="AO558">
            <v>97056.387886627548</v>
          </cell>
        </row>
        <row r="559">
          <cell r="A559">
            <v>17483</v>
          </cell>
          <cell r="AO559">
            <v>97040.285007540617</v>
          </cell>
        </row>
        <row r="560">
          <cell r="A560">
            <v>4368</v>
          </cell>
          <cell r="AO560">
            <v>97030.829586298074</v>
          </cell>
        </row>
        <row r="561">
          <cell r="A561">
            <v>4368</v>
          </cell>
          <cell r="AO561">
            <v>97030.829586298074</v>
          </cell>
        </row>
        <row r="562">
          <cell r="A562">
            <v>4368</v>
          </cell>
          <cell r="AO562">
            <v>97030.829586298074</v>
          </cell>
        </row>
        <row r="563">
          <cell r="A563">
            <v>4368</v>
          </cell>
          <cell r="AO563">
            <v>97030.829586298074</v>
          </cell>
        </row>
        <row r="564">
          <cell r="A564">
            <v>43660</v>
          </cell>
          <cell r="AO564">
            <v>97022.681689871708</v>
          </cell>
        </row>
        <row r="565">
          <cell r="A565">
            <v>43660</v>
          </cell>
          <cell r="AO565">
            <v>97022.681689871708</v>
          </cell>
        </row>
        <row r="566">
          <cell r="A566">
            <v>261703</v>
          </cell>
          <cell r="AO566">
            <v>97007.215883296129</v>
          </cell>
        </row>
        <row r="567">
          <cell r="A567">
            <v>261703</v>
          </cell>
          <cell r="AO567">
            <v>97007.215883296129</v>
          </cell>
        </row>
        <row r="568">
          <cell r="A568">
            <v>4359</v>
          </cell>
          <cell r="AO568">
            <v>96998.488894688417</v>
          </cell>
        </row>
        <row r="569">
          <cell r="A569">
            <v>17414</v>
          </cell>
          <cell r="AO569">
            <v>96977.113799880419</v>
          </cell>
        </row>
        <row r="570">
          <cell r="A570">
            <v>17414</v>
          </cell>
          <cell r="AO570">
            <v>96977.113799880419</v>
          </cell>
        </row>
        <row r="571">
          <cell r="A571">
            <v>1740</v>
          </cell>
          <cell r="AO571">
            <v>96965.28816561478</v>
          </cell>
        </row>
        <row r="572">
          <cell r="A572">
            <v>2609</v>
          </cell>
          <cell r="AO572">
            <v>96959.375920370512</v>
          </cell>
        </row>
        <row r="573">
          <cell r="A573">
            <v>4347</v>
          </cell>
          <cell r="AO573">
            <v>96952.302290295673</v>
          </cell>
        </row>
        <row r="574">
          <cell r="A574">
            <v>260639</v>
          </cell>
          <cell r="AO574">
            <v>96942.806104822215</v>
          </cell>
        </row>
        <row r="575">
          <cell r="A575">
            <v>260639</v>
          </cell>
          <cell r="AO575">
            <v>96942.806104822215</v>
          </cell>
        </row>
        <row r="576">
          <cell r="A576">
            <v>260639</v>
          </cell>
          <cell r="AO576">
            <v>96942.806104822215</v>
          </cell>
        </row>
        <row r="577">
          <cell r="A577">
            <v>17366</v>
          </cell>
          <cell r="AO577">
            <v>96933.504493078159</v>
          </cell>
        </row>
        <row r="578">
          <cell r="A578">
            <v>17366</v>
          </cell>
          <cell r="AO578">
            <v>96933.504493078159</v>
          </cell>
        </row>
        <row r="579">
          <cell r="A579">
            <v>17366</v>
          </cell>
          <cell r="AO579">
            <v>96933.504493078159</v>
          </cell>
        </row>
        <row r="580">
          <cell r="A580">
            <v>8671</v>
          </cell>
          <cell r="AO580">
            <v>96911.417343576279</v>
          </cell>
        </row>
        <row r="581">
          <cell r="A581">
            <v>8671</v>
          </cell>
          <cell r="AO581">
            <v>96911.417343576279</v>
          </cell>
        </row>
        <row r="582">
          <cell r="A582">
            <v>346391</v>
          </cell>
          <cell r="AO582">
            <v>96891.417105576475</v>
          </cell>
        </row>
        <row r="583">
          <cell r="A583">
            <v>6057</v>
          </cell>
          <cell r="AO583">
            <v>96878.488591882953</v>
          </cell>
        </row>
        <row r="584">
          <cell r="A584">
            <v>8649</v>
          </cell>
          <cell r="AO584">
            <v>96871.177907639911</v>
          </cell>
        </row>
        <row r="585">
          <cell r="A585">
            <v>8649</v>
          </cell>
          <cell r="AO585">
            <v>96871.177907639911</v>
          </cell>
        </row>
        <row r="586">
          <cell r="A586">
            <v>172818</v>
          </cell>
          <cell r="AO586">
            <v>96856.995028572564</v>
          </cell>
        </row>
        <row r="587">
          <cell r="A587">
            <v>172818</v>
          </cell>
          <cell r="AO587">
            <v>96856.995028572564</v>
          </cell>
        </row>
        <row r="588">
          <cell r="A588">
            <v>1728</v>
          </cell>
          <cell r="AO588">
            <v>96852.686945401903</v>
          </cell>
        </row>
        <row r="589">
          <cell r="A589">
            <v>1728</v>
          </cell>
          <cell r="AO589">
            <v>96852.686945401903</v>
          </cell>
        </row>
        <row r="590">
          <cell r="A590">
            <v>1728</v>
          </cell>
          <cell r="AO590">
            <v>96852.686945401903</v>
          </cell>
        </row>
        <row r="591">
          <cell r="A591">
            <v>60361</v>
          </cell>
          <cell r="AO591">
            <v>96824.375949162772</v>
          </cell>
        </row>
        <row r="592">
          <cell r="A592">
            <v>12914</v>
          </cell>
          <cell r="AO592">
            <v>96798.879576593827</v>
          </cell>
        </row>
        <row r="593">
          <cell r="A593">
            <v>12914</v>
          </cell>
          <cell r="AO593">
            <v>96798.879576593827</v>
          </cell>
        </row>
        <row r="594">
          <cell r="A594">
            <v>12914</v>
          </cell>
          <cell r="AO594">
            <v>96798.879576593827</v>
          </cell>
        </row>
        <row r="595">
          <cell r="A595">
            <v>17204</v>
          </cell>
          <cell r="AO595">
            <v>96786.014072200429</v>
          </cell>
        </row>
        <row r="596">
          <cell r="A596">
            <v>17204</v>
          </cell>
          <cell r="AO596">
            <v>96786.014072200429</v>
          </cell>
        </row>
        <row r="597">
          <cell r="A597">
            <v>43003</v>
          </cell>
          <cell r="AO597">
            <v>96783.112022976857</v>
          </cell>
        </row>
        <row r="598">
          <cell r="A598">
            <v>43003</v>
          </cell>
          <cell r="AO598">
            <v>96783.112022976857</v>
          </cell>
        </row>
        <row r="599">
          <cell r="A599">
            <v>43003</v>
          </cell>
          <cell r="AO599">
            <v>96783.112022976857</v>
          </cell>
        </row>
        <row r="600">
          <cell r="A600">
            <v>43003</v>
          </cell>
          <cell r="AO600">
            <v>96783.112022976857</v>
          </cell>
        </row>
        <row r="601">
          <cell r="A601">
            <v>25788</v>
          </cell>
          <cell r="AO601">
            <v>96774.599668291441</v>
          </cell>
        </row>
        <row r="602">
          <cell r="A602">
            <v>25788</v>
          </cell>
          <cell r="AO602">
            <v>96774.599668291441</v>
          </cell>
        </row>
        <row r="603">
          <cell r="A603">
            <v>25788</v>
          </cell>
          <cell r="AO603">
            <v>96774.599668291441</v>
          </cell>
        </row>
        <row r="604">
          <cell r="A604">
            <v>85830</v>
          </cell>
          <cell r="AO604">
            <v>96750.905814746788</v>
          </cell>
        </row>
        <row r="605">
          <cell r="A605">
            <v>85830</v>
          </cell>
          <cell r="AO605">
            <v>96750.905814746788</v>
          </cell>
        </row>
        <row r="606">
          <cell r="A606">
            <v>85830</v>
          </cell>
          <cell r="AO606">
            <v>96750.905814746788</v>
          </cell>
        </row>
        <row r="607">
          <cell r="A607">
            <v>8579</v>
          </cell>
          <cell r="AO607">
            <v>96744.378057775088</v>
          </cell>
        </row>
        <row r="608">
          <cell r="A608">
            <v>8579</v>
          </cell>
          <cell r="AO608">
            <v>96744.378057775088</v>
          </cell>
        </row>
        <row r="609">
          <cell r="A609">
            <v>17156</v>
          </cell>
          <cell r="AO609">
            <v>96741.720393158044</v>
          </cell>
        </row>
        <row r="610">
          <cell r="A610">
            <v>17156</v>
          </cell>
          <cell r="AO610">
            <v>96741.720393158044</v>
          </cell>
        </row>
        <row r="611">
          <cell r="A611">
            <v>17150</v>
          </cell>
          <cell r="AO611">
            <v>96736.305523809744</v>
          </cell>
        </row>
        <row r="612">
          <cell r="A612">
            <v>4286</v>
          </cell>
          <cell r="AO612">
            <v>96731.713436481703</v>
          </cell>
        </row>
        <row r="613">
          <cell r="A613">
            <v>8570</v>
          </cell>
          <cell r="AO613">
            <v>96727.990687232334</v>
          </cell>
        </row>
        <row r="614">
          <cell r="A614">
            <v>8570</v>
          </cell>
          <cell r="AO614">
            <v>96727.990687232334</v>
          </cell>
        </row>
        <row r="615">
          <cell r="A615">
            <v>8570</v>
          </cell>
          <cell r="AO615">
            <v>96727.990687232334</v>
          </cell>
        </row>
        <row r="616">
          <cell r="A616">
            <v>8561</v>
          </cell>
          <cell r="AO616">
            <v>96710.687450162572</v>
          </cell>
        </row>
        <row r="617">
          <cell r="A617">
            <v>8561</v>
          </cell>
          <cell r="AO617">
            <v>96710.687450162572</v>
          </cell>
        </row>
        <row r="618">
          <cell r="A618">
            <v>8561</v>
          </cell>
          <cell r="AO618">
            <v>96710.687450162572</v>
          </cell>
        </row>
        <row r="619">
          <cell r="A619">
            <v>8561</v>
          </cell>
          <cell r="AO619">
            <v>96710.687450162572</v>
          </cell>
        </row>
        <row r="620">
          <cell r="A620">
            <v>17119</v>
          </cell>
          <cell r="AO620">
            <v>96707.59471650394</v>
          </cell>
        </row>
        <row r="621">
          <cell r="A621">
            <v>5989</v>
          </cell>
          <cell r="AO621">
            <v>96701.11995206018</v>
          </cell>
        </row>
        <row r="622">
          <cell r="A622">
            <v>5989</v>
          </cell>
          <cell r="AO622">
            <v>96701.11995206018</v>
          </cell>
        </row>
        <row r="623">
          <cell r="A623">
            <v>5989</v>
          </cell>
          <cell r="AO623">
            <v>96701.11995206018</v>
          </cell>
        </row>
        <row r="624">
          <cell r="A624">
            <v>85445</v>
          </cell>
          <cell r="AO624">
            <v>96680.197570914999</v>
          </cell>
        </row>
        <row r="625">
          <cell r="A625">
            <v>85445</v>
          </cell>
          <cell r="AO625">
            <v>96680.197570914999</v>
          </cell>
        </row>
        <row r="626">
          <cell r="A626">
            <v>85445</v>
          </cell>
          <cell r="AO626">
            <v>96680.197570914999</v>
          </cell>
        </row>
        <row r="627">
          <cell r="A627">
            <v>25562</v>
          </cell>
          <cell r="AO627">
            <v>96636.630854740535</v>
          </cell>
        </row>
        <row r="628">
          <cell r="A628">
            <v>2554</v>
          </cell>
          <cell r="AO628">
            <v>96624.220817599518</v>
          </cell>
        </row>
        <row r="629">
          <cell r="A629">
            <v>2554</v>
          </cell>
          <cell r="AO629">
            <v>96624.220817599518</v>
          </cell>
        </row>
        <row r="630">
          <cell r="A630">
            <v>2554</v>
          </cell>
          <cell r="AO630">
            <v>96624.220817599518</v>
          </cell>
        </row>
        <row r="631">
          <cell r="A631">
            <v>1702</v>
          </cell>
          <cell r="AO631">
            <v>96612.487563514849</v>
          </cell>
        </row>
        <row r="632">
          <cell r="A632">
            <v>1702</v>
          </cell>
          <cell r="AO632">
            <v>96612.487563514849</v>
          </cell>
        </row>
        <row r="633">
          <cell r="A633">
            <v>42527</v>
          </cell>
          <cell r="AO633">
            <v>96607.99819905746</v>
          </cell>
        </row>
        <row r="634">
          <cell r="A634">
            <v>42527</v>
          </cell>
          <cell r="AO634">
            <v>96607.99819905746</v>
          </cell>
        </row>
        <row r="635">
          <cell r="A635">
            <v>8498</v>
          </cell>
          <cell r="AO635">
            <v>96594.095886442839</v>
          </cell>
        </row>
        <row r="636">
          <cell r="A636">
            <v>8495</v>
          </cell>
          <cell r="AO636">
            <v>96589.221776882754</v>
          </cell>
        </row>
        <row r="637">
          <cell r="A637">
            <v>8495</v>
          </cell>
          <cell r="AO637">
            <v>96589.221776882754</v>
          </cell>
        </row>
        <row r="638">
          <cell r="A638">
            <v>16983</v>
          </cell>
          <cell r="AO638">
            <v>96582.3200029992</v>
          </cell>
        </row>
        <row r="639">
          <cell r="A639">
            <v>16983</v>
          </cell>
          <cell r="AO639">
            <v>96582.3200029992</v>
          </cell>
        </row>
        <row r="640">
          <cell r="A640">
            <v>8483</v>
          </cell>
          <cell r="AO640">
            <v>96566.683238143858</v>
          </cell>
        </row>
        <row r="641">
          <cell r="A641">
            <v>25431</v>
          </cell>
          <cell r="AO641">
            <v>96555.392822295151</v>
          </cell>
        </row>
        <row r="642">
          <cell r="A642">
            <v>6778</v>
          </cell>
          <cell r="AO642">
            <v>96546.998215125888</v>
          </cell>
        </row>
        <row r="643">
          <cell r="A643">
            <v>6778</v>
          </cell>
          <cell r="AO643">
            <v>96546.998215125888</v>
          </cell>
        </row>
        <row r="644">
          <cell r="A644">
            <v>6778</v>
          </cell>
          <cell r="AO644">
            <v>96546.998215125888</v>
          </cell>
        </row>
        <row r="645">
          <cell r="A645">
            <v>33812</v>
          </cell>
          <cell r="AO645">
            <v>96511.01593672036</v>
          </cell>
        </row>
        <row r="646">
          <cell r="A646">
            <v>33807</v>
          </cell>
          <cell r="AO646">
            <v>96508.893308406114</v>
          </cell>
        </row>
        <row r="647">
          <cell r="A647">
            <v>33807</v>
          </cell>
          <cell r="AO647">
            <v>96508.893308406114</v>
          </cell>
        </row>
        <row r="648">
          <cell r="A648">
            <v>33807</v>
          </cell>
          <cell r="AO648">
            <v>96508.893308406114</v>
          </cell>
        </row>
        <row r="649">
          <cell r="A649">
            <v>50639</v>
          </cell>
          <cell r="AO649">
            <v>96486.906187598361</v>
          </cell>
        </row>
        <row r="650">
          <cell r="A650">
            <v>50639</v>
          </cell>
          <cell r="AO650">
            <v>96486.906187598361</v>
          </cell>
        </row>
        <row r="651">
          <cell r="A651">
            <v>50639</v>
          </cell>
          <cell r="AO651">
            <v>96486.906187598361</v>
          </cell>
        </row>
        <row r="652">
          <cell r="A652">
            <v>8429</v>
          </cell>
          <cell r="AO652">
            <v>96467.092450485041</v>
          </cell>
        </row>
        <row r="653">
          <cell r="A653">
            <v>4211</v>
          </cell>
          <cell r="AO653">
            <v>96455.379580229652</v>
          </cell>
        </row>
        <row r="654">
          <cell r="A654">
            <v>12629</v>
          </cell>
          <cell r="AO654">
            <v>96448.488047933046</v>
          </cell>
        </row>
        <row r="655">
          <cell r="A655">
            <v>8399</v>
          </cell>
          <cell r="AO655">
            <v>96410.424820575092</v>
          </cell>
        </row>
        <row r="656">
          <cell r="A656">
            <v>25173</v>
          </cell>
          <cell r="AO656">
            <v>96395.779844953868</v>
          </cell>
        </row>
        <row r="657">
          <cell r="A657">
            <v>1678</v>
          </cell>
          <cell r="AO657">
            <v>96391.878479159408</v>
          </cell>
        </row>
        <row r="658">
          <cell r="A658">
            <v>1678</v>
          </cell>
          <cell r="AO658">
            <v>96391.878479159408</v>
          </cell>
        </row>
        <row r="659">
          <cell r="A659">
            <v>1678</v>
          </cell>
          <cell r="AO659">
            <v>96391.878479159408</v>
          </cell>
        </row>
        <row r="660">
          <cell r="A660">
            <v>4193</v>
          </cell>
          <cell r="AO660">
            <v>96387.496320432692</v>
          </cell>
        </row>
        <row r="661">
          <cell r="A661">
            <v>16762</v>
          </cell>
          <cell r="AO661">
            <v>96377.72096601456</v>
          </cell>
        </row>
        <row r="662">
          <cell r="A662">
            <v>16762</v>
          </cell>
          <cell r="AO662">
            <v>96377.72096601456</v>
          </cell>
        </row>
        <row r="663">
          <cell r="A663">
            <v>41876</v>
          </cell>
          <cell r="AO663">
            <v>96366.692916286134</v>
          </cell>
        </row>
        <row r="664">
          <cell r="A664">
            <v>41868</v>
          </cell>
          <cell r="AO664">
            <v>96363.419668629067</v>
          </cell>
        </row>
        <row r="665">
          <cell r="A665">
            <v>41868</v>
          </cell>
          <cell r="AO665">
            <v>96363.419668629067</v>
          </cell>
        </row>
        <row r="666">
          <cell r="A666">
            <v>4184</v>
          </cell>
          <cell r="AO666">
            <v>96351.912607463877</v>
          </cell>
        </row>
        <row r="667">
          <cell r="A667">
            <v>33429</v>
          </cell>
          <cell r="AO667">
            <v>96332.993800337485</v>
          </cell>
        </row>
        <row r="668">
          <cell r="A668">
            <v>33429</v>
          </cell>
          <cell r="AO668">
            <v>96332.993800337485</v>
          </cell>
        </row>
        <row r="669">
          <cell r="A669">
            <v>334049</v>
          </cell>
          <cell r="AO669">
            <v>96321.828855871296</v>
          </cell>
        </row>
        <row r="670">
          <cell r="A670">
            <v>334049</v>
          </cell>
          <cell r="AO670">
            <v>96321.828855871296</v>
          </cell>
        </row>
        <row r="671">
          <cell r="A671">
            <v>834593</v>
          </cell>
          <cell r="AO671">
            <v>96311.914709107892</v>
          </cell>
        </row>
        <row r="672">
          <cell r="A672">
            <v>834593</v>
          </cell>
          <cell r="AO672">
            <v>96311.914709107892</v>
          </cell>
        </row>
        <row r="673">
          <cell r="A673">
            <v>834593</v>
          </cell>
          <cell r="AO673">
            <v>96311.914709107892</v>
          </cell>
        </row>
        <row r="674">
          <cell r="A674">
            <v>5840</v>
          </cell>
          <cell r="AO674">
            <v>96306.09131716867</v>
          </cell>
        </row>
        <row r="675">
          <cell r="A675">
            <v>5840</v>
          </cell>
          <cell r="AO675">
            <v>96306.09131716867</v>
          </cell>
        </row>
        <row r="676">
          <cell r="A676">
            <v>5840</v>
          </cell>
          <cell r="AO676">
            <v>96306.09131716867</v>
          </cell>
        </row>
        <row r="677">
          <cell r="A677">
            <v>8338</v>
          </cell>
          <cell r="AO677">
            <v>96297.285771023671</v>
          </cell>
        </row>
        <row r="678">
          <cell r="A678">
            <v>8338</v>
          </cell>
          <cell r="AO678">
            <v>96297.285771023671</v>
          </cell>
        </row>
        <row r="679">
          <cell r="A679">
            <v>8338</v>
          </cell>
          <cell r="AO679">
            <v>96297.285771023671</v>
          </cell>
        </row>
        <row r="680">
          <cell r="A680">
            <v>8338</v>
          </cell>
          <cell r="AO680">
            <v>96297.285771023671</v>
          </cell>
        </row>
        <row r="681">
          <cell r="A681">
            <v>2497</v>
          </cell>
          <cell r="AO681">
            <v>96267.412480974759</v>
          </cell>
        </row>
        <row r="682">
          <cell r="A682">
            <v>2497</v>
          </cell>
          <cell r="AO682">
            <v>96267.412480974759</v>
          </cell>
        </row>
        <row r="683">
          <cell r="A683">
            <v>8313</v>
          </cell>
          <cell r="AO683">
            <v>96249.905902854254</v>
          </cell>
        </row>
        <row r="684">
          <cell r="A684">
            <v>4155</v>
          </cell>
          <cell r="AO684">
            <v>96243.318270323754</v>
          </cell>
        </row>
        <row r="685">
          <cell r="A685">
            <v>4155</v>
          </cell>
          <cell r="AO685">
            <v>96243.318270323754</v>
          </cell>
        </row>
        <row r="686">
          <cell r="A686">
            <v>4155</v>
          </cell>
          <cell r="AO686">
            <v>96243.318270323754</v>
          </cell>
        </row>
        <row r="687">
          <cell r="A687">
            <v>83032</v>
          </cell>
          <cell r="AO687">
            <v>96231.92265096576</v>
          </cell>
        </row>
        <row r="688">
          <cell r="A688">
            <v>41505</v>
          </cell>
          <cell r="AO688">
            <v>96227.882551497882</v>
          </cell>
        </row>
        <row r="689">
          <cell r="A689">
            <v>41505</v>
          </cell>
          <cell r="AO689">
            <v>96227.882551497882</v>
          </cell>
        </row>
        <row r="690">
          <cell r="A690">
            <v>41505</v>
          </cell>
          <cell r="AO690">
            <v>96227.882551497882</v>
          </cell>
        </row>
        <row r="691">
          <cell r="A691">
            <v>41505</v>
          </cell>
          <cell r="AO691">
            <v>96227.882551497882</v>
          </cell>
        </row>
        <row r="692">
          <cell r="A692">
            <v>49791</v>
          </cell>
          <cell r="AO692">
            <v>96222.978541251359</v>
          </cell>
        </row>
        <row r="693">
          <cell r="A693">
            <v>49791</v>
          </cell>
          <cell r="AO693">
            <v>96222.978541251359</v>
          </cell>
        </row>
        <row r="694">
          <cell r="A694">
            <v>49791</v>
          </cell>
          <cell r="AO694">
            <v>96222.978541251359</v>
          </cell>
        </row>
        <row r="695">
          <cell r="A695">
            <v>8292</v>
          </cell>
          <cell r="AO695">
            <v>96211.20152541378</v>
          </cell>
        </row>
        <row r="696">
          <cell r="A696">
            <v>8292</v>
          </cell>
          <cell r="AO696">
            <v>96211.20152541378</v>
          </cell>
        </row>
        <row r="697">
          <cell r="A697">
            <v>41363</v>
          </cell>
          <cell r="AO697">
            <v>96174.386895444564</v>
          </cell>
        </row>
        <row r="698">
          <cell r="A698">
            <v>41363</v>
          </cell>
          <cell r="AO698">
            <v>96174.386895444564</v>
          </cell>
        </row>
        <row r="699">
          <cell r="A699">
            <v>8264</v>
          </cell>
          <cell r="AO699">
            <v>96159.108848079719</v>
          </cell>
        </row>
        <row r="700">
          <cell r="A700">
            <v>4130</v>
          </cell>
          <cell r="AO700">
            <v>96149.116794873291</v>
          </cell>
        </row>
        <row r="701">
          <cell r="A701">
            <v>4129</v>
          </cell>
          <cell r="AO701">
            <v>96146.281337973356</v>
          </cell>
        </row>
        <row r="702">
          <cell r="A702">
            <v>41274</v>
          </cell>
          <cell r="AO702">
            <v>96140.998134052759</v>
          </cell>
        </row>
        <row r="703">
          <cell r="A703">
            <v>41274</v>
          </cell>
          <cell r="AO703">
            <v>96140.998134052759</v>
          </cell>
        </row>
        <row r="704">
          <cell r="A704">
            <v>82528</v>
          </cell>
          <cell r="AO704">
            <v>96137.203786977741</v>
          </cell>
        </row>
        <row r="705">
          <cell r="A705">
            <v>82528</v>
          </cell>
          <cell r="AO705">
            <v>96137.203786977741</v>
          </cell>
        </row>
        <row r="706">
          <cell r="A706">
            <v>82528</v>
          </cell>
          <cell r="AO706">
            <v>96137.203786977741</v>
          </cell>
        </row>
        <row r="707">
          <cell r="A707">
            <v>16499</v>
          </cell>
          <cell r="AO707">
            <v>96131.008111023097</v>
          </cell>
        </row>
        <row r="708">
          <cell r="A708">
            <v>4944</v>
          </cell>
          <cell r="AO708">
            <v>96113.478427013673</v>
          </cell>
        </row>
        <row r="709">
          <cell r="A709">
            <v>4944</v>
          </cell>
          <cell r="AO709">
            <v>96113.478427013673</v>
          </cell>
        </row>
        <row r="710">
          <cell r="A710">
            <v>82327</v>
          </cell>
          <cell r="AO710">
            <v>96099.219383499978</v>
          </cell>
        </row>
        <row r="711">
          <cell r="A711">
            <v>82327</v>
          </cell>
          <cell r="AO711">
            <v>96099.219383499978</v>
          </cell>
        </row>
        <row r="712">
          <cell r="A712">
            <v>41150</v>
          </cell>
          <cell r="AO712">
            <v>96094.176735754576</v>
          </cell>
        </row>
        <row r="713">
          <cell r="A713">
            <v>41150</v>
          </cell>
          <cell r="AO713">
            <v>96094.176735754576</v>
          </cell>
        </row>
        <row r="714">
          <cell r="A714">
            <v>8220</v>
          </cell>
          <cell r="AO714">
            <v>96075.408292595748</v>
          </cell>
        </row>
        <row r="715">
          <cell r="A715">
            <v>49276</v>
          </cell>
          <cell r="AO715">
            <v>96061.297186622003</v>
          </cell>
        </row>
        <row r="716">
          <cell r="A716">
            <v>49276</v>
          </cell>
          <cell r="AO716">
            <v>96061.297186622003</v>
          </cell>
        </row>
        <row r="717">
          <cell r="A717">
            <v>49276</v>
          </cell>
          <cell r="AO717">
            <v>96061.297186622003</v>
          </cell>
        </row>
        <row r="718">
          <cell r="A718">
            <v>82056</v>
          </cell>
          <cell r="AO718">
            <v>96048.100480227527</v>
          </cell>
        </row>
        <row r="719">
          <cell r="A719">
            <v>82056</v>
          </cell>
          <cell r="AO719">
            <v>96048.100480227527</v>
          </cell>
        </row>
        <row r="720">
          <cell r="A720">
            <v>16405</v>
          </cell>
          <cell r="AO720">
            <v>96042.581665377322</v>
          </cell>
        </row>
        <row r="721">
          <cell r="A721">
            <v>164001</v>
          </cell>
          <cell r="AO721">
            <v>96037.496237739848</v>
          </cell>
        </row>
        <row r="722">
          <cell r="A722">
            <v>164001</v>
          </cell>
          <cell r="AO722">
            <v>96037.496237739848</v>
          </cell>
        </row>
        <row r="723">
          <cell r="A723">
            <v>164001</v>
          </cell>
          <cell r="AO723">
            <v>96037.496237739848</v>
          </cell>
        </row>
        <row r="724">
          <cell r="A724">
            <v>327613</v>
          </cell>
          <cell r="AO724">
            <v>96019.122905776734</v>
          </cell>
        </row>
        <row r="725">
          <cell r="A725">
            <v>327613</v>
          </cell>
          <cell r="AO725">
            <v>96019.122905776734</v>
          </cell>
        </row>
        <row r="726">
          <cell r="A726">
            <v>16371</v>
          </cell>
          <cell r="AO726">
            <v>96009.575601745251</v>
          </cell>
        </row>
        <row r="727">
          <cell r="A727">
            <v>16371</v>
          </cell>
          <cell r="AO727">
            <v>96009.575601745251</v>
          </cell>
        </row>
        <row r="728">
          <cell r="A728">
            <v>16371</v>
          </cell>
          <cell r="AO728">
            <v>96009.575601745251</v>
          </cell>
        </row>
        <row r="729">
          <cell r="A729">
            <v>81823</v>
          </cell>
          <cell r="AO729">
            <v>96003.821710733813</v>
          </cell>
        </row>
        <row r="730">
          <cell r="A730">
            <v>81823</v>
          </cell>
          <cell r="AO730">
            <v>96003.821710733813</v>
          </cell>
        </row>
        <row r="731">
          <cell r="A731">
            <v>81767</v>
          </cell>
          <cell r="AO731">
            <v>95993.222754640534</v>
          </cell>
        </row>
        <row r="732">
          <cell r="A732">
            <v>81767</v>
          </cell>
          <cell r="AO732">
            <v>95993.222754640534</v>
          </cell>
        </row>
        <row r="733">
          <cell r="A733">
            <v>81703</v>
          </cell>
          <cell r="AO733">
            <v>95981.089294763209</v>
          </cell>
        </row>
        <row r="734">
          <cell r="A734">
            <v>81703</v>
          </cell>
          <cell r="AO734">
            <v>95981.089294763209</v>
          </cell>
        </row>
        <row r="735">
          <cell r="A735">
            <v>48995</v>
          </cell>
          <cell r="AO735">
            <v>95972.698748613926</v>
          </cell>
        </row>
        <row r="736">
          <cell r="A736">
            <v>48995</v>
          </cell>
          <cell r="AO736">
            <v>95972.698748613926</v>
          </cell>
        </row>
        <row r="737">
          <cell r="A737">
            <v>2449</v>
          </cell>
          <cell r="AO737">
            <v>95966.418818606413</v>
          </cell>
        </row>
        <row r="738">
          <cell r="A738">
            <v>16304</v>
          </cell>
          <cell r="AO738">
            <v>95946.283809415763</v>
          </cell>
        </row>
        <row r="739">
          <cell r="A739">
            <v>16304</v>
          </cell>
          <cell r="AO739">
            <v>95946.283809415763</v>
          </cell>
        </row>
        <row r="740">
          <cell r="A740">
            <v>1630</v>
          </cell>
          <cell r="AO740">
            <v>95941.10821817776</v>
          </cell>
        </row>
        <row r="741">
          <cell r="A741">
            <v>1630</v>
          </cell>
          <cell r="AO741">
            <v>95941.10821817776</v>
          </cell>
        </row>
        <row r="742">
          <cell r="A742">
            <v>81409</v>
          </cell>
          <cell r="AO742">
            <v>95925.292263772324</v>
          </cell>
        </row>
        <row r="743">
          <cell r="A743">
            <v>81409</v>
          </cell>
          <cell r="AO743">
            <v>95925.292263772324</v>
          </cell>
        </row>
        <row r="744">
          <cell r="A744">
            <v>5693</v>
          </cell>
          <cell r="AO744">
            <v>95909.383469446926</v>
          </cell>
        </row>
        <row r="745">
          <cell r="A745">
            <v>5693</v>
          </cell>
          <cell r="AO745">
            <v>95909.383469446926</v>
          </cell>
        </row>
        <row r="746">
          <cell r="A746">
            <v>8124</v>
          </cell>
          <cell r="AO746">
            <v>95893.909921881102</v>
          </cell>
        </row>
        <row r="747">
          <cell r="A747">
            <v>811740</v>
          </cell>
          <cell r="AO747">
            <v>95880.592673883089</v>
          </cell>
        </row>
        <row r="748">
          <cell r="A748">
            <v>811740</v>
          </cell>
          <cell r="AO748">
            <v>95880.592673883089</v>
          </cell>
        </row>
        <row r="749">
          <cell r="A749">
            <v>8110</v>
          </cell>
          <cell r="AO749">
            <v>95867.181814582786</v>
          </cell>
        </row>
        <row r="750">
          <cell r="A750">
            <v>162098</v>
          </cell>
          <cell r="AO750">
            <v>95856.790402106679</v>
          </cell>
        </row>
        <row r="751">
          <cell r="A751">
            <v>162098</v>
          </cell>
          <cell r="AO751">
            <v>95856.790402106679</v>
          </cell>
        </row>
        <row r="752">
          <cell r="A752">
            <v>4051</v>
          </cell>
          <cell r="AO752">
            <v>95850.231935833013</v>
          </cell>
        </row>
        <row r="753">
          <cell r="A753">
            <v>40458</v>
          </cell>
          <cell r="AO753">
            <v>95831.224417405785</v>
          </cell>
        </row>
        <row r="754">
          <cell r="A754">
            <v>40458</v>
          </cell>
          <cell r="AO754">
            <v>95831.224417405785</v>
          </cell>
        </row>
        <row r="755">
          <cell r="A755">
            <v>8085</v>
          </cell>
          <cell r="AO755">
            <v>95818.585501793103</v>
          </cell>
        </row>
        <row r="756">
          <cell r="A756">
            <v>8085</v>
          </cell>
          <cell r="AO756">
            <v>95818.585501793103</v>
          </cell>
        </row>
        <row r="757">
          <cell r="A757">
            <v>403865</v>
          </cell>
          <cell r="AO757">
            <v>95804.083273236072</v>
          </cell>
        </row>
        <row r="758">
          <cell r="A758">
            <v>403865</v>
          </cell>
          <cell r="AO758">
            <v>95804.083273236072</v>
          </cell>
        </row>
        <row r="759">
          <cell r="A759">
            <v>40373</v>
          </cell>
          <cell r="AO759">
            <v>95798.916036216397</v>
          </cell>
        </row>
        <row r="760">
          <cell r="A760">
            <v>40373</v>
          </cell>
          <cell r="AO760">
            <v>95798.916036216397</v>
          </cell>
        </row>
        <row r="761">
          <cell r="A761">
            <v>2421</v>
          </cell>
          <cell r="AO761">
            <v>95788.196279506126</v>
          </cell>
        </row>
        <row r="762">
          <cell r="A762">
            <v>403309</v>
          </cell>
          <cell r="AO762">
            <v>95782.789129659432</v>
          </cell>
        </row>
        <row r="763">
          <cell r="A763">
            <v>2419</v>
          </cell>
          <cell r="AO763">
            <v>95774.703932148303</v>
          </cell>
        </row>
        <row r="764">
          <cell r="A764">
            <v>2419</v>
          </cell>
          <cell r="AO764">
            <v>95774.703932148303</v>
          </cell>
        </row>
        <row r="765">
          <cell r="A765">
            <v>40289</v>
          </cell>
          <cell r="AO765">
            <v>95766.810475694874</v>
          </cell>
        </row>
        <row r="766">
          <cell r="A766">
            <v>40280</v>
          </cell>
          <cell r="AO766">
            <v>95763.509635348571</v>
          </cell>
        </row>
        <row r="767">
          <cell r="A767">
            <v>40280</v>
          </cell>
          <cell r="AO767">
            <v>95763.509635348571</v>
          </cell>
        </row>
        <row r="768">
          <cell r="A768">
            <v>8027</v>
          </cell>
          <cell r="AO768">
            <v>95707.414260882259</v>
          </cell>
        </row>
        <row r="769">
          <cell r="A769">
            <v>8027</v>
          </cell>
          <cell r="AO769">
            <v>95707.414260882259</v>
          </cell>
        </row>
        <row r="770">
          <cell r="A770">
            <v>24072</v>
          </cell>
          <cell r="AO770">
            <v>95702.10748976942</v>
          </cell>
        </row>
        <row r="771">
          <cell r="A771">
            <v>24072</v>
          </cell>
          <cell r="AO771">
            <v>95702.10748976942</v>
          </cell>
        </row>
        <row r="772">
          <cell r="A772">
            <v>24072</v>
          </cell>
          <cell r="AO772">
            <v>95702.10748976942</v>
          </cell>
        </row>
        <row r="773">
          <cell r="A773">
            <v>3208</v>
          </cell>
          <cell r="AO773">
            <v>95694.411378088946</v>
          </cell>
        </row>
        <row r="774">
          <cell r="A774">
            <v>801</v>
          </cell>
          <cell r="AO774">
            <v>95677.204386622732</v>
          </cell>
        </row>
        <row r="775">
          <cell r="A775">
            <v>6406</v>
          </cell>
          <cell r="AO775">
            <v>95671.086499812474</v>
          </cell>
        </row>
        <row r="776">
          <cell r="A776">
            <v>240006</v>
          </cell>
          <cell r="AO776">
            <v>95656.177248522174</v>
          </cell>
        </row>
        <row r="777">
          <cell r="A777">
            <v>240006</v>
          </cell>
          <cell r="AO777">
            <v>95656.177248522174</v>
          </cell>
        </row>
        <row r="778">
          <cell r="A778">
            <v>15997</v>
          </cell>
          <cell r="AO778">
            <v>95652.880555088326</v>
          </cell>
        </row>
        <row r="779">
          <cell r="A779">
            <v>7995</v>
          </cell>
          <cell r="AO779">
            <v>95647.004885647868</v>
          </cell>
        </row>
        <row r="780">
          <cell r="A780">
            <v>7995</v>
          </cell>
          <cell r="AO780">
            <v>95647.004885647868</v>
          </cell>
        </row>
        <row r="781">
          <cell r="A781">
            <v>15972</v>
          </cell>
          <cell r="AO781">
            <v>95629.089962805228</v>
          </cell>
        </row>
        <row r="782">
          <cell r="A782">
            <v>15972</v>
          </cell>
          <cell r="AO782">
            <v>95629.089962805228</v>
          </cell>
        </row>
        <row r="783">
          <cell r="A783">
            <v>15972</v>
          </cell>
          <cell r="AO783">
            <v>95629.089962805228</v>
          </cell>
        </row>
        <row r="784">
          <cell r="A784">
            <v>3992</v>
          </cell>
          <cell r="AO784">
            <v>95623.787913904162</v>
          </cell>
        </row>
        <row r="785">
          <cell r="A785">
            <v>79790</v>
          </cell>
          <cell r="AO785">
            <v>95615.286235730237</v>
          </cell>
        </row>
        <row r="786">
          <cell r="A786">
            <v>79790</v>
          </cell>
          <cell r="AO786">
            <v>95615.286235730237</v>
          </cell>
        </row>
        <row r="787">
          <cell r="A787">
            <v>7977</v>
          </cell>
          <cell r="AO787">
            <v>95611.419136057113</v>
          </cell>
        </row>
        <row r="788">
          <cell r="A788">
            <v>23915</v>
          </cell>
          <cell r="AO788">
            <v>95601.008118704718</v>
          </cell>
        </row>
        <row r="789">
          <cell r="A789">
            <v>7967</v>
          </cell>
          <cell r="AO789">
            <v>95591.98234230357</v>
          </cell>
        </row>
        <row r="790">
          <cell r="A790">
            <v>7967</v>
          </cell>
          <cell r="AO790">
            <v>95591.98234230357</v>
          </cell>
        </row>
        <row r="791">
          <cell r="A791">
            <v>398149</v>
          </cell>
          <cell r="AO791">
            <v>95584.486466476112</v>
          </cell>
        </row>
        <row r="792">
          <cell r="A792">
            <v>398149</v>
          </cell>
          <cell r="AO792">
            <v>95584.486466476112</v>
          </cell>
        </row>
        <row r="793">
          <cell r="A793">
            <v>795</v>
          </cell>
          <cell r="AO793">
            <v>95552.695145258971</v>
          </cell>
        </row>
        <row r="794">
          <cell r="A794">
            <v>795</v>
          </cell>
          <cell r="AO794">
            <v>95552.695145258971</v>
          </cell>
        </row>
        <row r="795">
          <cell r="A795">
            <v>795</v>
          </cell>
          <cell r="AO795">
            <v>95552.695145258971</v>
          </cell>
        </row>
        <row r="796">
          <cell r="A796">
            <v>794</v>
          </cell>
          <cell r="AO796">
            <v>95548.019015138299</v>
          </cell>
        </row>
        <row r="797">
          <cell r="A797">
            <v>15878</v>
          </cell>
          <cell r="AO797">
            <v>95538.377443466859</v>
          </cell>
        </row>
        <row r="798">
          <cell r="A798">
            <v>15878</v>
          </cell>
          <cell r="AO798">
            <v>95538.377443466859</v>
          </cell>
        </row>
        <row r="799">
          <cell r="A799">
            <v>15878</v>
          </cell>
          <cell r="AO799">
            <v>95538.377443466859</v>
          </cell>
        </row>
        <row r="800">
          <cell r="A800">
            <v>238061</v>
          </cell>
          <cell r="AO800">
            <v>95531.126411298159</v>
          </cell>
        </row>
        <row r="801">
          <cell r="A801">
            <v>238061</v>
          </cell>
          <cell r="AO801">
            <v>95531.126411298159</v>
          </cell>
        </row>
        <row r="802">
          <cell r="A802">
            <v>2378</v>
          </cell>
          <cell r="AO802">
            <v>95516.381582104543</v>
          </cell>
        </row>
        <row r="803">
          <cell r="A803">
            <v>2376</v>
          </cell>
          <cell r="AO803">
            <v>95501.403416353118</v>
          </cell>
        </row>
        <row r="804">
          <cell r="A804">
            <v>2374041</v>
          </cell>
          <cell r="AO804">
            <v>95488.716610294709</v>
          </cell>
        </row>
        <row r="805">
          <cell r="A805">
            <v>2374041</v>
          </cell>
          <cell r="AO805">
            <v>95488.716610294709</v>
          </cell>
        </row>
        <row r="806">
          <cell r="A806">
            <v>7907</v>
          </cell>
          <cell r="AO806">
            <v>95476.793012550799</v>
          </cell>
        </row>
        <row r="807">
          <cell r="A807">
            <v>7907</v>
          </cell>
          <cell r="AO807">
            <v>95476.793012550799</v>
          </cell>
        </row>
        <row r="808">
          <cell r="A808">
            <v>7907</v>
          </cell>
          <cell r="AO808">
            <v>95476.793012550799</v>
          </cell>
        </row>
        <row r="809">
          <cell r="A809">
            <v>7896</v>
          </cell>
          <cell r="AO809">
            <v>95454.001695047045</v>
          </cell>
        </row>
        <row r="810">
          <cell r="A810">
            <v>7896</v>
          </cell>
          <cell r="AO810">
            <v>95454.001695047045</v>
          </cell>
        </row>
        <row r="811">
          <cell r="A811">
            <v>789</v>
          </cell>
          <cell r="AO811">
            <v>95442.418003285784</v>
          </cell>
        </row>
        <row r="812">
          <cell r="A812">
            <v>78869</v>
          </cell>
          <cell r="AO812">
            <v>95437.077471873534</v>
          </cell>
        </row>
        <row r="813">
          <cell r="A813">
            <v>78869</v>
          </cell>
          <cell r="AO813">
            <v>95437.077471873534</v>
          </cell>
        </row>
        <row r="814">
          <cell r="A814">
            <v>78869</v>
          </cell>
          <cell r="AO814">
            <v>95437.077471873534</v>
          </cell>
        </row>
        <row r="815">
          <cell r="A815">
            <v>78869</v>
          </cell>
          <cell r="AO815">
            <v>95437.077471873534</v>
          </cell>
        </row>
        <row r="816">
          <cell r="A816">
            <v>78869</v>
          </cell>
          <cell r="AO816">
            <v>95437.077471873534</v>
          </cell>
        </row>
        <row r="817">
          <cell r="A817">
            <v>78869</v>
          </cell>
          <cell r="AO817">
            <v>95437.077471873534</v>
          </cell>
        </row>
        <row r="818">
          <cell r="A818">
            <v>78869</v>
          </cell>
          <cell r="AO818">
            <v>95437.077471873534</v>
          </cell>
        </row>
        <row r="819">
          <cell r="A819">
            <v>78869</v>
          </cell>
          <cell r="AO819">
            <v>95437.077471873534</v>
          </cell>
        </row>
        <row r="820">
          <cell r="A820">
            <v>78869</v>
          </cell>
          <cell r="AO820">
            <v>95437.077471873534</v>
          </cell>
        </row>
        <row r="821">
          <cell r="A821">
            <v>78869</v>
          </cell>
          <cell r="AO821">
            <v>95437.077471873534</v>
          </cell>
        </row>
        <row r="822">
          <cell r="A822">
            <v>78869</v>
          </cell>
          <cell r="AO822">
            <v>95437.077471873534</v>
          </cell>
        </row>
        <row r="823">
          <cell r="A823">
            <v>6305</v>
          </cell>
          <cell r="AO823">
            <v>95426.78228228481</v>
          </cell>
        </row>
        <row r="824">
          <cell r="A824">
            <v>6305</v>
          </cell>
          <cell r="AO824">
            <v>95426.78228228481</v>
          </cell>
        </row>
        <row r="825">
          <cell r="A825">
            <v>2364</v>
          </cell>
          <cell r="AO825">
            <v>95422.923569281804</v>
          </cell>
        </row>
        <row r="826">
          <cell r="A826">
            <v>5511</v>
          </cell>
          <cell r="AO826">
            <v>95408.722194701477</v>
          </cell>
        </row>
        <row r="827">
          <cell r="A827">
            <v>31464</v>
          </cell>
          <cell r="AO827">
            <v>95396.619341862592</v>
          </cell>
        </row>
        <row r="828">
          <cell r="A828">
            <v>31464</v>
          </cell>
          <cell r="AO828">
            <v>95396.619341862592</v>
          </cell>
        </row>
        <row r="829">
          <cell r="A829">
            <v>2358</v>
          </cell>
          <cell r="AO829">
            <v>95382.232121958805</v>
          </cell>
        </row>
        <row r="830">
          <cell r="A830">
            <v>156959</v>
          </cell>
          <cell r="AO830">
            <v>95361.321026884441</v>
          </cell>
        </row>
        <row r="831">
          <cell r="A831">
            <v>156959</v>
          </cell>
          <cell r="AO831">
            <v>95361.321026884441</v>
          </cell>
        </row>
        <row r="832">
          <cell r="A832">
            <v>15693</v>
          </cell>
          <cell r="AO832">
            <v>95358.700706547213</v>
          </cell>
        </row>
        <row r="833">
          <cell r="A833">
            <v>15693</v>
          </cell>
          <cell r="AO833">
            <v>95358.700706547213</v>
          </cell>
        </row>
        <row r="834">
          <cell r="A834">
            <v>15693</v>
          </cell>
          <cell r="AO834">
            <v>95358.700706547213</v>
          </cell>
        </row>
        <row r="835">
          <cell r="A835">
            <v>15693</v>
          </cell>
          <cell r="AO835">
            <v>95358.700706547213</v>
          </cell>
        </row>
        <row r="836">
          <cell r="A836">
            <v>78451</v>
          </cell>
          <cell r="AO836">
            <v>95355.890396606977</v>
          </cell>
        </row>
        <row r="837">
          <cell r="A837">
            <v>78451</v>
          </cell>
          <cell r="AO837">
            <v>95355.890396606977</v>
          </cell>
        </row>
        <row r="838">
          <cell r="A838">
            <v>11752</v>
          </cell>
          <cell r="AO838">
            <v>95335.890479551803</v>
          </cell>
        </row>
        <row r="839">
          <cell r="A839">
            <v>11752</v>
          </cell>
          <cell r="AO839">
            <v>95335.890479551803</v>
          </cell>
        </row>
        <row r="840">
          <cell r="A840">
            <v>3917</v>
          </cell>
          <cell r="AO840">
            <v>95333.320691275745</v>
          </cell>
        </row>
        <row r="841">
          <cell r="A841">
            <v>3917</v>
          </cell>
          <cell r="AO841">
            <v>95333.320691275745</v>
          </cell>
        </row>
        <row r="842">
          <cell r="A842">
            <v>1565462</v>
          </cell>
          <cell r="AO842">
            <v>95321.083544870256</v>
          </cell>
        </row>
        <row r="843">
          <cell r="A843">
            <v>1565462</v>
          </cell>
          <cell r="AO843">
            <v>95321.083544870256</v>
          </cell>
        </row>
        <row r="844">
          <cell r="A844">
            <v>1565462</v>
          </cell>
          <cell r="AO844">
            <v>95321.083544870256</v>
          </cell>
        </row>
        <row r="845">
          <cell r="A845">
            <v>15641</v>
          </cell>
          <cell r="AO845">
            <v>95308.183253248164</v>
          </cell>
        </row>
        <row r="846">
          <cell r="A846">
            <v>78101</v>
          </cell>
          <cell r="AO846">
            <v>95287.479839534295</v>
          </cell>
        </row>
        <row r="847">
          <cell r="A847">
            <v>78101</v>
          </cell>
          <cell r="AO847">
            <v>95287.479839534295</v>
          </cell>
        </row>
        <row r="848">
          <cell r="A848">
            <v>15565</v>
          </cell>
          <cell r="AO848">
            <v>95233.008857977678</v>
          </cell>
        </row>
        <row r="849">
          <cell r="A849">
            <v>15565</v>
          </cell>
          <cell r="AO849">
            <v>95233.008857977678</v>
          </cell>
        </row>
        <row r="850">
          <cell r="A850">
            <v>15565</v>
          </cell>
          <cell r="AO850">
            <v>95233.008857977678</v>
          </cell>
        </row>
        <row r="851">
          <cell r="A851">
            <v>54460</v>
          </cell>
          <cell r="AO851">
            <v>95228.395067724807</v>
          </cell>
        </row>
        <row r="852">
          <cell r="A852">
            <v>54460</v>
          </cell>
          <cell r="AO852">
            <v>95228.395067724807</v>
          </cell>
        </row>
        <row r="853">
          <cell r="A853">
            <v>77700</v>
          </cell>
          <cell r="AO853">
            <v>95208.803949902358</v>
          </cell>
        </row>
        <row r="854">
          <cell r="A854">
            <v>77700</v>
          </cell>
          <cell r="AO854">
            <v>95208.803949902358</v>
          </cell>
        </row>
        <row r="855">
          <cell r="A855">
            <v>15530</v>
          </cell>
          <cell r="AO855">
            <v>95198.820342649458</v>
          </cell>
        </row>
        <row r="856">
          <cell r="A856">
            <v>15530</v>
          </cell>
          <cell r="AO856">
            <v>95198.820342649458</v>
          </cell>
        </row>
        <row r="857">
          <cell r="A857">
            <v>15530</v>
          </cell>
          <cell r="AO857">
            <v>95198.820342649458</v>
          </cell>
        </row>
        <row r="858">
          <cell r="A858">
            <v>2327</v>
          </cell>
          <cell r="AO858">
            <v>95184.176685948318</v>
          </cell>
        </row>
        <row r="859">
          <cell r="A859">
            <v>5428</v>
          </cell>
          <cell r="AO859">
            <v>95178.996493250394</v>
          </cell>
        </row>
        <row r="860">
          <cell r="A860">
            <v>5428</v>
          </cell>
          <cell r="AO860">
            <v>95178.996493250394</v>
          </cell>
        </row>
        <row r="861">
          <cell r="A861">
            <v>5428</v>
          </cell>
          <cell r="AO861">
            <v>95178.996493250394</v>
          </cell>
        </row>
        <row r="862">
          <cell r="A862">
            <v>775</v>
          </cell>
          <cell r="AO862">
            <v>95168.302827924999</v>
          </cell>
        </row>
        <row r="863">
          <cell r="A863">
            <v>775</v>
          </cell>
          <cell r="AO863">
            <v>95168.302827924999</v>
          </cell>
        </row>
        <row r="864">
          <cell r="A864">
            <v>775</v>
          </cell>
          <cell r="AO864">
            <v>95168.302827924999</v>
          </cell>
        </row>
        <row r="865">
          <cell r="A865">
            <v>7744</v>
          </cell>
          <cell r="AO865">
            <v>95158.229084672654</v>
          </cell>
        </row>
        <row r="866">
          <cell r="A866">
            <v>7744</v>
          </cell>
          <cell r="AO866">
            <v>95158.229084672654</v>
          </cell>
        </row>
        <row r="867">
          <cell r="A867">
            <v>3870</v>
          </cell>
          <cell r="AO867">
            <v>95151.005170905759</v>
          </cell>
        </row>
        <row r="868">
          <cell r="A868">
            <v>7734</v>
          </cell>
          <cell r="AO868">
            <v>95139.078017238586</v>
          </cell>
        </row>
        <row r="869">
          <cell r="A869">
            <v>7734</v>
          </cell>
          <cell r="AO869">
            <v>95139.078017238586</v>
          </cell>
        </row>
        <row r="870">
          <cell r="A870">
            <v>7734</v>
          </cell>
          <cell r="AO870">
            <v>95139.078017238586</v>
          </cell>
        </row>
        <row r="871">
          <cell r="A871">
            <v>7734</v>
          </cell>
          <cell r="AO871">
            <v>95139.078017238586</v>
          </cell>
        </row>
        <row r="872">
          <cell r="A872">
            <v>15449</v>
          </cell>
          <cell r="AO872">
            <v>95119.173058690547</v>
          </cell>
        </row>
        <row r="873">
          <cell r="A873">
            <v>15449</v>
          </cell>
          <cell r="AO873">
            <v>95119.173058690547</v>
          </cell>
        </row>
        <row r="874">
          <cell r="A874">
            <v>3861</v>
          </cell>
          <cell r="AO874">
            <v>95116.086198479243</v>
          </cell>
        </row>
        <row r="875">
          <cell r="A875">
            <v>23158</v>
          </cell>
          <cell r="AO875">
            <v>95109.199795162349</v>
          </cell>
        </row>
        <row r="876">
          <cell r="A876">
            <v>154253</v>
          </cell>
          <cell r="AO876">
            <v>95096.091794710432</v>
          </cell>
        </row>
        <row r="877">
          <cell r="A877">
            <v>154253</v>
          </cell>
          <cell r="AO877">
            <v>95096.091794710432</v>
          </cell>
        </row>
        <row r="878">
          <cell r="A878">
            <v>154253</v>
          </cell>
          <cell r="AO878">
            <v>95096.091794710432</v>
          </cell>
        </row>
        <row r="879">
          <cell r="A879">
            <v>30821</v>
          </cell>
          <cell r="AO879">
            <v>95081.23105810456</v>
          </cell>
        </row>
        <row r="880">
          <cell r="A880">
            <v>30821</v>
          </cell>
          <cell r="AO880">
            <v>95081.23105810456</v>
          </cell>
        </row>
        <row r="881">
          <cell r="A881">
            <v>154048</v>
          </cell>
          <cell r="AO881">
            <v>95075.817876737507</v>
          </cell>
        </row>
        <row r="882">
          <cell r="A882">
            <v>154048</v>
          </cell>
          <cell r="AO882">
            <v>95075.817876737507</v>
          </cell>
        </row>
        <row r="883">
          <cell r="A883">
            <v>3850</v>
          </cell>
          <cell r="AO883">
            <v>95070.499740730142</v>
          </cell>
        </row>
        <row r="884">
          <cell r="A884">
            <v>23088</v>
          </cell>
          <cell r="AO884">
            <v>95063.427577597613</v>
          </cell>
        </row>
        <row r="885">
          <cell r="A885">
            <v>23088</v>
          </cell>
          <cell r="AO885">
            <v>95063.427577597613</v>
          </cell>
        </row>
        <row r="886">
          <cell r="A886">
            <v>23088</v>
          </cell>
          <cell r="AO886">
            <v>95063.427577597613</v>
          </cell>
        </row>
        <row r="887">
          <cell r="A887">
            <v>3843</v>
          </cell>
          <cell r="AO887">
            <v>95045.009951708867</v>
          </cell>
        </row>
        <row r="888">
          <cell r="A888">
            <v>3842</v>
          </cell>
          <cell r="AO888">
            <v>95038.791920142728</v>
          </cell>
        </row>
        <row r="889">
          <cell r="A889">
            <v>3842</v>
          </cell>
          <cell r="AO889">
            <v>95038.791920142728</v>
          </cell>
        </row>
        <row r="890">
          <cell r="A890">
            <v>2304</v>
          </cell>
          <cell r="AO890">
            <v>95033.381392289361</v>
          </cell>
        </row>
        <row r="891">
          <cell r="A891">
            <v>2302</v>
          </cell>
          <cell r="AO891">
            <v>95015.826800131341</v>
          </cell>
        </row>
        <row r="892">
          <cell r="A892">
            <v>2302</v>
          </cell>
          <cell r="AO892">
            <v>95015.826800131341</v>
          </cell>
        </row>
        <row r="893">
          <cell r="A893">
            <v>2302</v>
          </cell>
          <cell r="AO893">
            <v>95015.826800131341</v>
          </cell>
        </row>
        <row r="894">
          <cell r="A894">
            <v>76668</v>
          </cell>
          <cell r="AO894">
            <v>95005.482126278206</v>
          </cell>
        </row>
        <row r="895">
          <cell r="A895">
            <v>76668</v>
          </cell>
          <cell r="AO895">
            <v>95005.482126278206</v>
          </cell>
        </row>
        <row r="896">
          <cell r="A896">
            <v>766400</v>
          </cell>
          <cell r="AO896">
            <v>94999.884431088169</v>
          </cell>
        </row>
        <row r="897">
          <cell r="A897">
            <v>766400</v>
          </cell>
          <cell r="AO897">
            <v>94999.884431088169</v>
          </cell>
        </row>
        <row r="898">
          <cell r="A898">
            <v>766400</v>
          </cell>
          <cell r="AO898">
            <v>94999.884431088169</v>
          </cell>
        </row>
        <row r="899">
          <cell r="A899">
            <v>766400</v>
          </cell>
          <cell r="AO899">
            <v>94999.884431088169</v>
          </cell>
        </row>
        <row r="900">
          <cell r="A900">
            <v>30623</v>
          </cell>
          <cell r="AO900">
            <v>94983.427086918018</v>
          </cell>
        </row>
        <row r="901">
          <cell r="A901">
            <v>76537</v>
          </cell>
          <cell r="AO901">
            <v>94979.394195877961</v>
          </cell>
        </row>
        <row r="902">
          <cell r="A902">
            <v>76537</v>
          </cell>
          <cell r="AO902">
            <v>94979.394195877961</v>
          </cell>
        </row>
        <row r="903">
          <cell r="A903">
            <v>76537</v>
          </cell>
          <cell r="AO903">
            <v>94979.394195877961</v>
          </cell>
        </row>
        <row r="904">
          <cell r="A904">
            <v>76463</v>
          </cell>
          <cell r="AO904">
            <v>94964.882213215329</v>
          </cell>
        </row>
        <row r="905">
          <cell r="A905">
            <v>76463</v>
          </cell>
          <cell r="AO905">
            <v>94964.882213215329</v>
          </cell>
        </row>
        <row r="906">
          <cell r="A906">
            <v>76463</v>
          </cell>
          <cell r="AO906">
            <v>94964.882213215329</v>
          </cell>
        </row>
        <row r="907">
          <cell r="A907">
            <v>764</v>
          </cell>
          <cell r="AO907">
            <v>94950.800685305832</v>
          </cell>
        </row>
        <row r="908">
          <cell r="A908">
            <v>764</v>
          </cell>
          <cell r="AO908">
            <v>94950.800685305832</v>
          </cell>
        </row>
        <row r="909">
          <cell r="A909">
            <v>764</v>
          </cell>
          <cell r="AO909">
            <v>94950.800685305832</v>
          </cell>
        </row>
        <row r="910">
          <cell r="A910">
            <v>30527</v>
          </cell>
          <cell r="AO910">
            <v>94935.771023710622</v>
          </cell>
        </row>
        <row r="911">
          <cell r="A911">
            <v>30527</v>
          </cell>
          <cell r="AO911">
            <v>94935.771023710622</v>
          </cell>
        </row>
        <row r="912">
          <cell r="A912">
            <v>2287</v>
          </cell>
          <cell r="AO912">
            <v>94917.903037780605</v>
          </cell>
        </row>
        <row r="913">
          <cell r="A913">
            <v>2287</v>
          </cell>
          <cell r="AO913">
            <v>94917.903037780605</v>
          </cell>
        </row>
        <row r="914">
          <cell r="A914">
            <v>4572</v>
          </cell>
          <cell r="AO914">
            <v>94914.111980076515</v>
          </cell>
        </row>
        <row r="915">
          <cell r="A915">
            <v>4572</v>
          </cell>
          <cell r="AO915">
            <v>94914.111980076515</v>
          </cell>
        </row>
        <row r="916">
          <cell r="A916">
            <v>304303</v>
          </cell>
          <cell r="AO916">
            <v>94887.813042122667</v>
          </cell>
        </row>
        <row r="917">
          <cell r="A917">
            <v>304303</v>
          </cell>
          <cell r="AO917">
            <v>94887.813042122667</v>
          </cell>
        </row>
        <row r="918">
          <cell r="A918">
            <v>5313</v>
          </cell>
          <cell r="AO918">
            <v>94852.995628685283</v>
          </cell>
        </row>
        <row r="919">
          <cell r="A919">
            <v>3792</v>
          </cell>
          <cell r="AO919">
            <v>94841.726013526029</v>
          </cell>
        </row>
        <row r="920">
          <cell r="A920">
            <v>3792</v>
          </cell>
          <cell r="AO920">
            <v>94841.726013526029</v>
          </cell>
        </row>
        <row r="921">
          <cell r="A921">
            <v>3792</v>
          </cell>
          <cell r="AO921">
            <v>94841.726013526029</v>
          </cell>
        </row>
        <row r="922">
          <cell r="A922">
            <v>45492</v>
          </cell>
          <cell r="AO922">
            <v>94836.988928967447</v>
          </cell>
        </row>
        <row r="923">
          <cell r="A923">
            <v>60626</v>
          </cell>
          <cell r="AO923">
            <v>94829.414137864034</v>
          </cell>
        </row>
        <row r="924">
          <cell r="A924">
            <v>60626</v>
          </cell>
          <cell r="AO924">
            <v>94829.414137864034</v>
          </cell>
        </row>
        <row r="925">
          <cell r="A925">
            <v>37884</v>
          </cell>
          <cell r="AO925">
            <v>94826.476832011365</v>
          </cell>
        </row>
        <row r="926">
          <cell r="A926">
            <v>37884</v>
          </cell>
          <cell r="AO926">
            <v>94826.476832011365</v>
          </cell>
        </row>
        <row r="927">
          <cell r="A927">
            <v>37884</v>
          </cell>
          <cell r="AO927">
            <v>94826.476832011365</v>
          </cell>
        </row>
        <row r="928">
          <cell r="A928">
            <v>37872</v>
          </cell>
          <cell r="AO928">
            <v>94821.507036887167</v>
          </cell>
        </row>
        <row r="929">
          <cell r="A929">
            <v>22661</v>
          </cell>
          <cell r="AO929">
            <v>94780.278661765828</v>
          </cell>
        </row>
        <row r="930">
          <cell r="A930">
            <v>22661</v>
          </cell>
          <cell r="AO930">
            <v>94780.278661765828</v>
          </cell>
        </row>
        <row r="931">
          <cell r="A931">
            <v>226515</v>
          </cell>
          <cell r="AO931">
            <v>94773.890994752859</v>
          </cell>
        </row>
        <row r="932">
          <cell r="A932">
            <v>226515</v>
          </cell>
          <cell r="AO932">
            <v>94773.890994752859</v>
          </cell>
        </row>
        <row r="933">
          <cell r="A933">
            <v>15087</v>
          </cell>
          <cell r="AO933">
            <v>94760.029524850092</v>
          </cell>
        </row>
        <row r="934">
          <cell r="A934">
            <v>15087</v>
          </cell>
          <cell r="AO934">
            <v>94760.029524850092</v>
          </cell>
        </row>
        <row r="935">
          <cell r="A935">
            <v>15054</v>
          </cell>
          <cell r="AO935">
            <v>94726.772974080974</v>
          </cell>
        </row>
        <row r="936">
          <cell r="A936">
            <v>15037</v>
          </cell>
          <cell r="AO936">
            <v>94709.797219164757</v>
          </cell>
        </row>
        <row r="937">
          <cell r="A937">
            <v>60086</v>
          </cell>
          <cell r="AO937">
            <v>94694.288647115551</v>
          </cell>
        </row>
        <row r="938">
          <cell r="A938">
            <v>37513</v>
          </cell>
          <cell r="AO938">
            <v>94678.028842491723</v>
          </cell>
        </row>
        <row r="939">
          <cell r="A939">
            <v>37513</v>
          </cell>
          <cell r="AO939">
            <v>94678.028842491723</v>
          </cell>
        </row>
        <row r="940">
          <cell r="A940">
            <v>14996</v>
          </cell>
          <cell r="AO940">
            <v>94668.81112837106</v>
          </cell>
        </row>
        <row r="941">
          <cell r="A941">
            <v>14996</v>
          </cell>
          <cell r="AO941">
            <v>94668.81112837106</v>
          </cell>
        </row>
        <row r="942">
          <cell r="A942">
            <v>74890</v>
          </cell>
          <cell r="AO942">
            <v>94650.52260004275</v>
          </cell>
        </row>
        <row r="943">
          <cell r="A943">
            <v>74890</v>
          </cell>
          <cell r="AO943">
            <v>94650.52260004275</v>
          </cell>
        </row>
        <row r="944">
          <cell r="A944">
            <v>74890</v>
          </cell>
          <cell r="AO944">
            <v>94650.52260004275</v>
          </cell>
        </row>
        <row r="945">
          <cell r="A945">
            <v>5988</v>
          </cell>
          <cell r="AO945">
            <v>94641.496277682003</v>
          </cell>
        </row>
        <row r="946">
          <cell r="A946">
            <v>5988</v>
          </cell>
          <cell r="AO946">
            <v>94641.496277682003</v>
          </cell>
        </row>
        <row r="947">
          <cell r="A947">
            <v>7476</v>
          </cell>
          <cell r="AO947">
            <v>94623.922647279032</v>
          </cell>
        </row>
        <row r="948">
          <cell r="A948">
            <v>7476</v>
          </cell>
          <cell r="AO948">
            <v>94623.922647279032</v>
          </cell>
        </row>
        <row r="949">
          <cell r="A949">
            <v>29856</v>
          </cell>
          <cell r="AO949">
            <v>94600.210812763893</v>
          </cell>
        </row>
        <row r="950">
          <cell r="A950">
            <v>149150</v>
          </cell>
          <cell r="AO950">
            <v>94586.986952245934</v>
          </cell>
        </row>
        <row r="951">
          <cell r="A951">
            <v>149150</v>
          </cell>
          <cell r="AO951">
            <v>94586.986952245934</v>
          </cell>
        </row>
        <row r="952">
          <cell r="A952">
            <v>149150</v>
          </cell>
          <cell r="AO952">
            <v>94586.986952245934</v>
          </cell>
        </row>
        <row r="953">
          <cell r="A953">
            <v>149150</v>
          </cell>
          <cell r="AO953">
            <v>94586.986952245934</v>
          </cell>
        </row>
        <row r="954">
          <cell r="A954">
            <v>298154</v>
          </cell>
          <cell r="AO954">
            <v>94579.622656854801</v>
          </cell>
        </row>
        <row r="955">
          <cell r="A955">
            <v>298154</v>
          </cell>
          <cell r="AO955">
            <v>94579.622656854801</v>
          </cell>
        </row>
        <row r="956">
          <cell r="A956">
            <v>14895</v>
          </cell>
          <cell r="AO956">
            <v>94566.590242702834</v>
          </cell>
        </row>
        <row r="957">
          <cell r="A957">
            <v>14895</v>
          </cell>
          <cell r="AO957">
            <v>94566.590242702834</v>
          </cell>
        </row>
        <row r="958">
          <cell r="A958">
            <v>14895</v>
          </cell>
          <cell r="AO958">
            <v>94566.590242702834</v>
          </cell>
        </row>
        <row r="959">
          <cell r="A959">
            <v>7446</v>
          </cell>
          <cell r="AO959">
            <v>94563.523322457244</v>
          </cell>
        </row>
        <row r="960">
          <cell r="A960">
            <v>74357</v>
          </cell>
          <cell r="AO960">
            <v>94542.894360407663</v>
          </cell>
        </row>
        <row r="961">
          <cell r="A961">
            <v>74357</v>
          </cell>
          <cell r="AO961">
            <v>94542.894360407663</v>
          </cell>
        </row>
        <row r="962">
          <cell r="A962">
            <v>74357</v>
          </cell>
          <cell r="AO962">
            <v>94542.894360407663</v>
          </cell>
        </row>
        <row r="963">
          <cell r="A963">
            <v>74357</v>
          </cell>
          <cell r="AO963">
            <v>94542.894360407663</v>
          </cell>
        </row>
        <row r="964">
          <cell r="A964">
            <v>74329</v>
          </cell>
          <cell r="AO964">
            <v>94537.326906144997</v>
          </cell>
        </row>
        <row r="965">
          <cell r="A965">
            <v>74329</v>
          </cell>
          <cell r="AO965">
            <v>94537.326906144997</v>
          </cell>
        </row>
        <row r="966">
          <cell r="A966">
            <v>7428</v>
          </cell>
          <cell r="AO966">
            <v>94528.218471528482</v>
          </cell>
        </row>
        <row r="967">
          <cell r="A967">
            <v>3714</v>
          </cell>
          <cell r="AO967">
            <v>94526.613813329343</v>
          </cell>
        </row>
        <row r="968">
          <cell r="A968">
            <v>14845</v>
          </cell>
          <cell r="AO968">
            <v>94516.372405304588</v>
          </cell>
        </row>
        <row r="969">
          <cell r="A969">
            <v>14845</v>
          </cell>
          <cell r="AO969">
            <v>94516.372405304588</v>
          </cell>
        </row>
        <row r="970">
          <cell r="A970">
            <v>2967</v>
          </cell>
          <cell r="AO970">
            <v>94504.577662489217</v>
          </cell>
        </row>
        <row r="971">
          <cell r="A971">
            <v>2222</v>
          </cell>
          <cell r="AO971">
            <v>94486.888621306556</v>
          </cell>
        </row>
        <row r="972">
          <cell r="A972">
            <v>2222</v>
          </cell>
          <cell r="AO972">
            <v>94486.888621306556</v>
          </cell>
        </row>
        <row r="973">
          <cell r="A973">
            <v>2222</v>
          </cell>
          <cell r="AO973">
            <v>94486.888621306556</v>
          </cell>
        </row>
        <row r="974">
          <cell r="A974">
            <v>2222</v>
          </cell>
          <cell r="AO974">
            <v>94486.888621306556</v>
          </cell>
        </row>
        <row r="975">
          <cell r="A975">
            <v>74009</v>
          </cell>
          <cell r="AO975">
            <v>94472.410451813295</v>
          </cell>
        </row>
        <row r="976">
          <cell r="A976">
            <v>74009</v>
          </cell>
          <cell r="AO976">
            <v>94472.410451813295</v>
          </cell>
        </row>
        <row r="977">
          <cell r="A977">
            <v>74009</v>
          </cell>
          <cell r="AO977">
            <v>94472.410451813295</v>
          </cell>
        </row>
        <row r="978">
          <cell r="A978">
            <v>74009</v>
          </cell>
          <cell r="AO978">
            <v>94472.410451813295</v>
          </cell>
        </row>
        <row r="979">
          <cell r="A979">
            <v>44337</v>
          </cell>
          <cell r="AO979">
            <v>94449.304779994607</v>
          </cell>
        </row>
        <row r="980">
          <cell r="A980">
            <v>44337</v>
          </cell>
          <cell r="AO980">
            <v>94449.304779994607</v>
          </cell>
        </row>
        <row r="981">
          <cell r="A981">
            <v>44337</v>
          </cell>
          <cell r="AO981">
            <v>94449.304779994607</v>
          </cell>
        </row>
        <row r="982">
          <cell r="A982">
            <v>7382</v>
          </cell>
          <cell r="AO982">
            <v>94433.324108301094</v>
          </cell>
        </row>
        <row r="983">
          <cell r="A983">
            <v>44270</v>
          </cell>
          <cell r="AO983">
            <v>94426.769179112496</v>
          </cell>
        </row>
        <row r="984">
          <cell r="A984">
            <v>147449</v>
          </cell>
          <cell r="AO984">
            <v>94414.705046395335</v>
          </cell>
        </row>
        <row r="985">
          <cell r="A985">
            <v>147449</v>
          </cell>
          <cell r="AO985">
            <v>94414.705046395335</v>
          </cell>
        </row>
        <row r="986">
          <cell r="A986">
            <v>73684</v>
          </cell>
          <cell r="AO986">
            <v>94406.410943603434</v>
          </cell>
        </row>
        <row r="987">
          <cell r="A987">
            <v>73684</v>
          </cell>
          <cell r="AO987">
            <v>94406.410943603434</v>
          </cell>
        </row>
        <row r="988">
          <cell r="A988">
            <v>294682</v>
          </cell>
          <cell r="AO988">
            <v>94403.675934224389</v>
          </cell>
        </row>
        <row r="989">
          <cell r="A989">
            <v>294682</v>
          </cell>
          <cell r="AO989">
            <v>94403.675934224389</v>
          </cell>
        </row>
        <row r="990">
          <cell r="A990">
            <v>294682</v>
          </cell>
          <cell r="AO990">
            <v>94403.675934224389</v>
          </cell>
        </row>
        <row r="991">
          <cell r="A991">
            <v>36807</v>
          </cell>
          <cell r="AO991">
            <v>94392.178635401186</v>
          </cell>
        </row>
        <row r="992">
          <cell r="A992">
            <v>36807</v>
          </cell>
          <cell r="AO992">
            <v>94392.178635401186</v>
          </cell>
        </row>
        <row r="993">
          <cell r="A993">
            <v>36807</v>
          </cell>
          <cell r="AO993">
            <v>94392.178635401186</v>
          </cell>
        </row>
        <row r="994">
          <cell r="A994">
            <v>73536</v>
          </cell>
          <cell r="AO994">
            <v>94376.396554657709</v>
          </cell>
        </row>
        <row r="995">
          <cell r="A995">
            <v>73536</v>
          </cell>
          <cell r="AO995">
            <v>94376.396554657709</v>
          </cell>
        </row>
        <row r="996">
          <cell r="A996">
            <v>73517</v>
          </cell>
          <cell r="AO996">
            <v>94372.486028574174</v>
          </cell>
        </row>
        <row r="997">
          <cell r="A997">
            <v>7348</v>
          </cell>
          <cell r="AO997">
            <v>94365.090746697635</v>
          </cell>
        </row>
        <row r="998">
          <cell r="A998">
            <v>7348</v>
          </cell>
          <cell r="AO998">
            <v>94365.090746697635</v>
          </cell>
        </row>
        <row r="999">
          <cell r="A999">
            <v>14687</v>
          </cell>
          <cell r="AO999">
            <v>94355.481724490834</v>
          </cell>
        </row>
        <row r="1000">
          <cell r="A1000">
            <v>7339</v>
          </cell>
          <cell r="AO1000">
            <v>94346.205063269837</v>
          </cell>
        </row>
        <row r="1001">
          <cell r="A1001">
            <v>7339</v>
          </cell>
          <cell r="AO1001">
            <v>94346.205063269837</v>
          </cell>
        </row>
        <row r="1002">
          <cell r="A1002">
            <v>14665</v>
          </cell>
          <cell r="AO1002">
            <v>94332.783350687489</v>
          </cell>
        </row>
        <row r="1003">
          <cell r="A1003">
            <v>21974</v>
          </cell>
          <cell r="AO1003">
            <v>94317.387705840854</v>
          </cell>
        </row>
        <row r="1004">
          <cell r="A1004">
            <v>7314</v>
          </cell>
          <cell r="AO1004">
            <v>94296.393654182888</v>
          </cell>
        </row>
        <row r="1005">
          <cell r="A1005">
            <v>146237</v>
          </cell>
          <cell r="AO1005">
            <v>94291.030077916759</v>
          </cell>
        </row>
        <row r="1006">
          <cell r="A1006">
            <v>14607</v>
          </cell>
          <cell r="AO1006">
            <v>94274.323524463791</v>
          </cell>
        </row>
        <row r="1007">
          <cell r="A1007">
            <v>14607</v>
          </cell>
          <cell r="AO1007">
            <v>94274.323524463791</v>
          </cell>
        </row>
        <row r="1008">
          <cell r="A1008">
            <v>14607</v>
          </cell>
          <cell r="AO1008">
            <v>94274.323524463791</v>
          </cell>
        </row>
        <row r="1009">
          <cell r="A1009">
            <v>72983</v>
          </cell>
          <cell r="AO1009">
            <v>94263.406461189865</v>
          </cell>
        </row>
        <row r="1010">
          <cell r="A1010">
            <v>72924</v>
          </cell>
          <cell r="AO1010">
            <v>94251.31604582908</v>
          </cell>
        </row>
        <row r="1011">
          <cell r="A1011">
            <v>3645</v>
          </cell>
          <cell r="AO1011">
            <v>94246.186957915532</v>
          </cell>
        </row>
        <row r="1012">
          <cell r="A1012">
            <v>3645</v>
          </cell>
          <cell r="AO1012">
            <v>94244.306380110822</v>
          </cell>
        </row>
        <row r="1013">
          <cell r="A1013">
            <v>21861</v>
          </cell>
          <cell r="AO1013">
            <v>94240.026974589986</v>
          </cell>
        </row>
        <row r="1014">
          <cell r="A1014">
            <v>21861</v>
          </cell>
          <cell r="AO1014">
            <v>94240.026974589986</v>
          </cell>
        </row>
        <row r="1015">
          <cell r="A1015">
            <v>21855</v>
          </cell>
          <cell r="AO1015">
            <v>94236.31023136797</v>
          </cell>
        </row>
        <row r="1016">
          <cell r="A1016">
            <v>21855</v>
          </cell>
          <cell r="AO1016">
            <v>94236.31023136797</v>
          </cell>
        </row>
        <row r="1017">
          <cell r="A1017">
            <v>145559</v>
          </cell>
          <cell r="AO1017">
            <v>94221.588257560434</v>
          </cell>
        </row>
        <row r="1018">
          <cell r="A1018">
            <v>145559</v>
          </cell>
          <cell r="AO1018">
            <v>94221.588257560434</v>
          </cell>
        </row>
        <row r="1019">
          <cell r="A1019">
            <v>3635</v>
          </cell>
          <cell r="AO1019">
            <v>94204.614340999629</v>
          </cell>
        </row>
        <row r="1020">
          <cell r="A1020">
            <v>363311</v>
          </cell>
          <cell r="AO1020">
            <v>94197.514860894124</v>
          </cell>
        </row>
        <row r="1021">
          <cell r="A1021">
            <v>363311</v>
          </cell>
          <cell r="AO1021">
            <v>94197.514860894124</v>
          </cell>
        </row>
        <row r="1022">
          <cell r="A1022">
            <v>363311</v>
          </cell>
          <cell r="AO1022">
            <v>94197.514860894124</v>
          </cell>
        </row>
        <row r="1023">
          <cell r="A1023">
            <v>7262</v>
          </cell>
          <cell r="AO1023">
            <v>94189.005083541982</v>
          </cell>
        </row>
        <row r="1024">
          <cell r="A1024">
            <v>2902</v>
          </cell>
          <cell r="AO1024">
            <v>94177.019023622139</v>
          </cell>
        </row>
        <row r="1025">
          <cell r="A1025">
            <v>14506</v>
          </cell>
          <cell r="AO1025">
            <v>94170.015534991777</v>
          </cell>
        </row>
        <row r="1026">
          <cell r="A1026">
            <v>14506</v>
          </cell>
          <cell r="AO1026">
            <v>94170.015534991777</v>
          </cell>
        </row>
        <row r="1027">
          <cell r="A1027">
            <v>29000</v>
          </cell>
          <cell r="AO1027">
            <v>94164.186138048084</v>
          </cell>
        </row>
        <row r="1028">
          <cell r="A1028">
            <v>29000</v>
          </cell>
          <cell r="AO1028">
            <v>94164.186138048084</v>
          </cell>
        </row>
        <row r="1029">
          <cell r="A1029">
            <v>57959</v>
          </cell>
          <cell r="AO1029">
            <v>94153.520254329662</v>
          </cell>
        </row>
        <row r="1030">
          <cell r="A1030">
            <v>57959</v>
          </cell>
          <cell r="AO1030">
            <v>94153.520254329662</v>
          </cell>
        </row>
        <row r="1031">
          <cell r="A1031">
            <v>57959</v>
          </cell>
          <cell r="AO1031">
            <v>94153.520254329662</v>
          </cell>
        </row>
        <row r="1032">
          <cell r="A1032">
            <v>36168</v>
          </cell>
          <cell r="AO1032">
            <v>94130.402519297757</v>
          </cell>
        </row>
        <row r="1033">
          <cell r="A1033">
            <v>36168</v>
          </cell>
          <cell r="AO1033">
            <v>94130.402519297757</v>
          </cell>
        </row>
        <row r="1034">
          <cell r="A1034">
            <v>36168</v>
          </cell>
          <cell r="AO1034">
            <v>94130.402519297757</v>
          </cell>
        </row>
        <row r="1035">
          <cell r="A1035">
            <v>36168</v>
          </cell>
          <cell r="AO1035">
            <v>94130.402519297757</v>
          </cell>
        </row>
        <row r="1036">
          <cell r="A1036">
            <v>36160</v>
          </cell>
          <cell r="AO1036">
            <v>94127.208298878977</v>
          </cell>
        </row>
        <row r="1037">
          <cell r="A1037">
            <v>36160</v>
          </cell>
          <cell r="AO1037">
            <v>94127.208298878977</v>
          </cell>
        </row>
        <row r="1038">
          <cell r="A1038">
            <v>36160</v>
          </cell>
          <cell r="AO1038">
            <v>94127.208298878977</v>
          </cell>
        </row>
        <row r="1039">
          <cell r="A1039">
            <v>36160</v>
          </cell>
          <cell r="AO1039">
            <v>94127.208298878977</v>
          </cell>
        </row>
        <row r="1040">
          <cell r="A1040">
            <v>72200</v>
          </cell>
          <cell r="AO1040">
            <v>94102.314004479384</v>
          </cell>
        </row>
        <row r="1041">
          <cell r="A1041">
            <v>72200</v>
          </cell>
          <cell r="AO1041">
            <v>94102.314004479384</v>
          </cell>
        </row>
        <row r="1042">
          <cell r="A1042">
            <v>3607</v>
          </cell>
          <cell r="AO1042">
            <v>94089.398935211226</v>
          </cell>
        </row>
        <row r="1043">
          <cell r="A1043">
            <v>3607</v>
          </cell>
          <cell r="AO1043">
            <v>94089.398935211226</v>
          </cell>
        </row>
        <row r="1044">
          <cell r="A1044">
            <v>7210</v>
          </cell>
          <cell r="AO1044">
            <v>94081.230399496955</v>
          </cell>
        </row>
        <row r="1045">
          <cell r="A1045">
            <v>7210</v>
          </cell>
          <cell r="AO1045">
            <v>94081.230399496955</v>
          </cell>
        </row>
        <row r="1046">
          <cell r="A1046">
            <v>36008</v>
          </cell>
          <cell r="AO1046">
            <v>94064.185608877742</v>
          </cell>
        </row>
        <row r="1047">
          <cell r="A1047">
            <v>36008</v>
          </cell>
          <cell r="AO1047">
            <v>94064.185608877742</v>
          </cell>
        </row>
        <row r="1048">
          <cell r="A1048">
            <v>50393</v>
          </cell>
          <cell r="AO1048">
            <v>94058.974348808231</v>
          </cell>
        </row>
        <row r="1049">
          <cell r="A1049">
            <v>50393</v>
          </cell>
          <cell r="AO1049">
            <v>94058.974348808231</v>
          </cell>
        </row>
        <row r="1050">
          <cell r="A1050">
            <v>71950</v>
          </cell>
          <cell r="AO1050">
            <v>94050.808783304557</v>
          </cell>
        </row>
        <row r="1051">
          <cell r="A1051">
            <v>14381</v>
          </cell>
          <cell r="AO1051">
            <v>94041.372989115931</v>
          </cell>
        </row>
        <row r="1052">
          <cell r="A1052">
            <v>14356</v>
          </cell>
          <cell r="AO1052">
            <v>94015.613202010616</v>
          </cell>
        </row>
        <row r="1053">
          <cell r="A1053">
            <v>7174</v>
          </cell>
          <cell r="AO1053">
            <v>94007.402258928894</v>
          </cell>
        </row>
        <row r="1054">
          <cell r="A1054">
            <v>43016</v>
          </cell>
          <cell r="AO1054">
            <v>93997.504035630118</v>
          </cell>
        </row>
        <row r="1055">
          <cell r="A1055">
            <v>43016</v>
          </cell>
          <cell r="AO1055">
            <v>93997.504035630118</v>
          </cell>
        </row>
        <row r="1056">
          <cell r="A1056">
            <v>43016</v>
          </cell>
          <cell r="AO1056">
            <v>93997.504035630118</v>
          </cell>
        </row>
        <row r="1057">
          <cell r="A1057">
            <v>43016</v>
          </cell>
          <cell r="AO1057">
            <v>93997.504035630118</v>
          </cell>
        </row>
        <row r="1058">
          <cell r="A1058">
            <v>3579</v>
          </cell>
          <cell r="AO1058">
            <v>93975.973838065751</v>
          </cell>
        </row>
        <row r="1059">
          <cell r="A1059">
            <v>3579</v>
          </cell>
          <cell r="AO1059">
            <v>93975.973838065751</v>
          </cell>
        </row>
        <row r="1060">
          <cell r="A1060">
            <v>7158</v>
          </cell>
          <cell r="AO1060">
            <v>93973.725628157335</v>
          </cell>
        </row>
        <row r="1061">
          <cell r="A1061">
            <v>7158</v>
          </cell>
          <cell r="AO1061">
            <v>93973.725628157335</v>
          </cell>
        </row>
        <row r="1062">
          <cell r="A1062">
            <v>35755</v>
          </cell>
          <cell r="AO1062">
            <v>93959.423304179843</v>
          </cell>
        </row>
        <row r="1063">
          <cell r="A1063">
            <v>35755</v>
          </cell>
          <cell r="AO1063">
            <v>93959.423304179843</v>
          </cell>
        </row>
        <row r="1064">
          <cell r="A1064">
            <v>71467</v>
          </cell>
          <cell r="AO1064">
            <v>93950.514419146013</v>
          </cell>
        </row>
        <row r="1065">
          <cell r="A1065">
            <v>71467</v>
          </cell>
          <cell r="AO1065">
            <v>93950.514419146013</v>
          </cell>
        </row>
        <row r="1066">
          <cell r="A1066">
            <v>28568</v>
          </cell>
          <cell r="AO1066">
            <v>93940.903111088381</v>
          </cell>
        </row>
        <row r="1067">
          <cell r="A1067">
            <v>28568</v>
          </cell>
          <cell r="AO1067">
            <v>93940.903111088381</v>
          </cell>
        </row>
        <row r="1068">
          <cell r="A1068">
            <v>71384</v>
          </cell>
          <cell r="AO1068">
            <v>93933.309411364855</v>
          </cell>
        </row>
        <row r="1069">
          <cell r="A1069">
            <v>71384</v>
          </cell>
          <cell r="AO1069">
            <v>93933.309411364855</v>
          </cell>
        </row>
        <row r="1070">
          <cell r="A1070">
            <v>71384</v>
          </cell>
          <cell r="AO1070">
            <v>93933.309411364855</v>
          </cell>
        </row>
        <row r="1071">
          <cell r="A1071">
            <v>14272</v>
          </cell>
          <cell r="AO1071">
            <v>93928.479802779228</v>
          </cell>
        </row>
        <row r="1072">
          <cell r="A1072">
            <v>14272</v>
          </cell>
          <cell r="AO1072">
            <v>93928.479802779228</v>
          </cell>
        </row>
        <row r="1073">
          <cell r="A1073">
            <v>14272</v>
          </cell>
          <cell r="AO1073">
            <v>93928.479802779228</v>
          </cell>
        </row>
        <row r="1074">
          <cell r="A1074">
            <v>14272</v>
          </cell>
          <cell r="AO1074">
            <v>93928.479802779228</v>
          </cell>
        </row>
        <row r="1075">
          <cell r="A1075">
            <v>14272</v>
          </cell>
          <cell r="AO1075">
            <v>93928.479802779228</v>
          </cell>
        </row>
        <row r="1076">
          <cell r="A1076">
            <v>35647</v>
          </cell>
          <cell r="AO1076">
            <v>93914.794999795267</v>
          </cell>
        </row>
        <row r="1077">
          <cell r="A1077">
            <v>7126</v>
          </cell>
          <cell r="AO1077">
            <v>93907.813408651797</v>
          </cell>
        </row>
        <row r="1078">
          <cell r="A1078">
            <v>7126</v>
          </cell>
          <cell r="AO1078">
            <v>93907.813408651797</v>
          </cell>
        </row>
        <row r="1079">
          <cell r="A1079">
            <v>28488</v>
          </cell>
          <cell r="AO1079">
            <v>93899.283400868939</v>
          </cell>
        </row>
        <row r="1080">
          <cell r="A1080">
            <v>14231</v>
          </cell>
          <cell r="AO1080">
            <v>93885.416732269063</v>
          </cell>
        </row>
        <row r="1081">
          <cell r="A1081">
            <v>1422</v>
          </cell>
          <cell r="AO1081">
            <v>93876.982326504745</v>
          </cell>
        </row>
        <row r="1082">
          <cell r="A1082">
            <v>28427</v>
          </cell>
          <cell r="AO1082">
            <v>93867.522382858369</v>
          </cell>
        </row>
        <row r="1083">
          <cell r="A1083">
            <v>28427</v>
          </cell>
          <cell r="AO1083">
            <v>93867.522382858369</v>
          </cell>
        </row>
        <row r="1084">
          <cell r="A1084">
            <v>14202</v>
          </cell>
          <cell r="AO1084">
            <v>93855.812635239738</v>
          </cell>
        </row>
        <row r="1085">
          <cell r="A1085">
            <v>14202</v>
          </cell>
          <cell r="AO1085">
            <v>93855.812635239738</v>
          </cell>
        </row>
        <row r="1086">
          <cell r="A1086">
            <v>14202</v>
          </cell>
          <cell r="AO1086">
            <v>93855.812635239738</v>
          </cell>
        </row>
        <row r="1087">
          <cell r="A1087">
            <v>56789</v>
          </cell>
          <cell r="AO1087">
            <v>93850.521054337441</v>
          </cell>
        </row>
        <row r="1088">
          <cell r="A1088">
            <v>56789</v>
          </cell>
          <cell r="AO1088">
            <v>93850.521054337441</v>
          </cell>
        </row>
        <row r="1089">
          <cell r="A1089">
            <v>56789</v>
          </cell>
          <cell r="AO1089">
            <v>93850.521054337441</v>
          </cell>
        </row>
        <row r="1090">
          <cell r="A1090">
            <v>7096</v>
          </cell>
          <cell r="AO1090">
            <v>93845.086930402234</v>
          </cell>
        </row>
        <row r="1091">
          <cell r="A1091">
            <v>7096</v>
          </cell>
          <cell r="AO1091">
            <v>93845.086930402234</v>
          </cell>
        </row>
        <row r="1092">
          <cell r="A1092">
            <v>7094</v>
          </cell>
          <cell r="AO1092">
            <v>93841.623784134223</v>
          </cell>
        </row>
        <row r="1093">
          <cell r="A1093">
            <v>21262</v>
          </cell>
          <cell r="AO1093">
            <v>93827.014717746424</v>
          </cell>
        </row>
        <row r="1094">
          <cell r="A1094">
            <v>353858</v>
          </cell>
          <cell r="AO1094">
            <v>93805.621681270917</v>
          </cell>
        </row>
        <row r="1095">
          <cell r="A1095">
            <v>353858</v>
          </cell>
          <cell r="AO1095">
            <v>93805.621681270917</v>
          </cell>
        </row>
        <row r="1096">
          <cell r="A1096">
            <v>14150</v>
          </cell>
          <cell r="AO1096">
            <v>93800.799433648164</v>
          </cell>
        </row>
        <row r="1097">
          <cell r="A1097">
            <v>14150</v>
          </cell>
          <cell r="AO1097">
            <v>93800.799433648164</v>
          </cell>
        </row>
        <row r="1098">
          <cell r="A1098">
            <v>14150</v>
          </cell>
          <cell r="AO1098">
            <v>93800.799433648164</v>
          </cell>
        </row>
        <row r="1099">
          <cell r="A1099">
            <v>14138</v>
          </cell>
          <cell r="AO1099">
            <v>93789.005844355677</v>
          </cell>
        </row>
        <row r="1100">
          <cell r="A1100">
            <v>14138</v>
          </cell>
          <cell r="AO1100">
            <v>93789.005844355677</v>
          </cell>
        </row>
        <row r="1101">
          <cell r="A1101">
            <v>70641</v>
          </cell>
          <cell r="AO1101">
            <v>93778.288729371867</v>
          </cell>
        </row>
        <row r="1102">
          <cell r="A1102">
            <v>70641</v>
          </cell>
          <cell r="AO1102">
            <v>93778.288729371867</v>
          </cell>
        </row>
        <row r="1103">
          <cell r="A1103">
            <v>2118</v>
          </cell>
          <cell r="AO1103">
            <v>93767.715769948321</v>
          </cell>
        </row>
        <row r="1104">
          <cell r="A1104">
            <v>1411</v>
          </cell>
          <cell r="AO1104">
            <v>93762.895711946752</v>
          </cell>
        </row>
        <row r="1105">
          <cell r="A1105">
            <v>14109</v>
          </cell>
          <cell r="AO1105">
            <v>93758.498230878293</v>
          </cell>
        </row>
        <row r="1106">
          <cell r="A1106">
            <v>14109</v>
          </cell>
          <cell r="AO1106">
            <v>93758.498230878293</v>
          </cell>
        </row>
        <row r="1107">
          <cell r="A1107">
            <v>140820</v>
          </cell>
          <cell r="AO1107">
            <v>93729.827137573098</v>
          </cell>
        </row>
        <row r="1108">
          <cell r="A1108">
            <v>140820</v>
          </cell>
          <cell r="AO1108">
            <v>93729.827137573098</v>
          </cell>
        </row>
        <row r="1109">
          <cell r="A1109">
            <v>140820</v>
          </cell>
          <cell r="AO1109">
            <v>93729.827137573098</v>
          </cell>
        </row>
        <row r="1110">
          <cell r="A1110">
            <v>7037</v>
          </cell>
          <cell r="AO1110">
            <v>93720.706930474742</v>
          </cell>
        </row>
        <row r="1111">
          <cell r="A1111">
            <v>7037</v>
          </cell>
          <cell r="AO1111">
            <v>93720.706930474742</v>
          </cell>
        </row>
        <row r="1112">
          <cell r="A1112">
            <v>14068</v>
          </cell>
          <cell r="AO1112">
            <v>93714.722485645107</v>
          </cell>
        </row>
        <row r="1113">
          <cell r="A1113">
            <v>14068</v>
          </cell>
          <cell r="AO1113">
            <v>93714.722485645107</v>
          </cell>
        </row>
        <row r="1114">
          <cell r="A1114">
            <v>14068</v>
          </cell>
          <cell r="AO1114">
            <v>93714.722485645107</v>
          </cell>
        </row>
        <row r="1115">
          <cell r="A1115">
            <v>7030</v>
          </cell>
          <cell r="AO1115">
            <v>93706.02597801965</v>
          </cell>
        </row>
        <row r="1116">
          <cell r="A1116">
            <v>28077</v>
          </cell>
          <cell r="AO1116">
            <v>93684.192576852918</v>
          </cell>
        </row>
        <row r="1117">
          <cell r="A1117">
            <v>35078</v>
          </cell>
          <cell r="AO1117">
            <v>93676.572728966479</v>
          </cell>
        </row>
        <row r="1118">
          <cell r="A1118">
            <v>35078</v>
          </cell>
          <cell r="AO1118">
            <v>93676.572728966479</v>
          </cell>
        </row>
        <row r="1119">
          <cell r="A1119">
            <v>14008</v>
          </cell>
          <cell r="AO1119">
            <v>93652.321574592177</v>
          </cell>
        </row>
        <row r="1120">
          <cell r="A1120">
            <v>14008</v>
          </cell>
          <cell r="AO1120">
            <v>93652.321574592177</v>
          </cell>
        </row>
        <row r="1121">
          <cell r="A1121">
            <v>7001</v>
          </cell>
          <cell r="AO1121">
            <v>93646.292503061937</v>
          </cell>
        </row>
        <row r="1122">
          <cell r="A1122">
            <v>7001</v>
          </cell>
          <cell r="AO1122">
            <v>93646.292503061937</v>
          </cell>
        </row>
        <row r="1123">
          <cell r="A1123">
            <v>3499</v>
          </cell>
          <cell r="AO1123">
            <v>93640.828201028737</v>
          </cell>
        </row>
        <row r="1124">
          <cell r="A1124">
            <v>3499</v>
          </cell>
          <cell r="AO1124">
            <v>93640.828201028737</v>
          </cell>
        </row>
        <row r="1125">
          <cell r="A1125">
            <v>209910</v>
          </cell>
          <cell r="AO1125">
            <v>93637.324068838352</v>
          </cell>
        </row>
        <row r="1126">
          <cell r="A1126">
            <v>6994</v>
          </cell>
          <cell r="AO1126">
            <v>93631.717765191046</v>
          </cell>
        </row>
        <row r="1127">
          <cell r="A1127">
            <v>1397</v>
          </cell>
          <cell r="AO1127">
            <v>93609.296340559871</v>
          </cell>
        </row>
        <row r="1128">
          <cell r="A1128">
            <v>1397</v>
          </cell>
          <cell r="AO1128">
            <v>93609.296340559871</v>
          </cell>
        </row>
        <row r="1129">
          <cell r="A1129">
            <v>139569</v>
          </cell>
          <cell r="AO1129">
            <v>93598.180890768417</v>
          </cell>
        </row>
        <row r="1130">
          <cell r="A1130">
            <v>55747</v>
          </cell>
          <cell r="AO1130">
            <v>93576.79728355688</v>
          </cell>
        </row>
        <row r="1131">
          <cell r="A1131">
            <v>55747</v>
          </cell>
          <cell r="AO1131">
            <v>93576.79728355688</v>
          </cell>
        </row>
        <row r="1132">
          <cell r="A1132">
            <v>55747</v>
          </cell>
          <cell r="AO1132">
            <v>93576.79728355688</v>
          </cell>
        </row>
        <row r="1133">
          <cell r="A1133">
            <v>6963</v>
          </cell>
          <cell r="AO1133">
            <v>93566.293456066924</v>
          </cell>
        </row>
        <row r="1134">
          <cell r="A1134">
            <v>3480</v>
          </cell>
          <cell r="AO1134">
            <v>93561.113294670969</v>
          </cell>
        </row>
        <row r="1135">
          <cell r="A1135">
            <v>3480</v>
          </cell>
          <cell r="AO1135">
            <v>93561.113294670969</v>
          </cell>
        </row>
        <row r="1136">
          <cell r="A1136">
            <v>347980</v>
          </cell>
          <cell r="AO1136">
            <v>93558.312675400608</v>
          </cell>
        </row>
        <row r="1137">
          <cell r="A1137">
            <v>347980</v>
          </cell>
          <cell r="AO1137">
            <v>93558.312675400608</v>
          </cell>
        </row>
        <row r="1138">
          <cell r="A1138">
            <v>13898</v>
          </cell>
          <cell r="AO1138">
            <v>93535.911138199692</v>
          </cell>
        </row>
        <row r="1139">
          <cell r="A1139">
            <v>3471</v>
          </cell>
          <cell r="AO1139">
            <v>93522.191954950787</v>
          </cell>
        </row>
        <row r="1140">
          <cell r="A1140">
            <v>41626</v>
          </cell>
          <cell r="AO1140">
            <v>93511.69506939828</v>
          </cell>
        </row>
        <row r="1141">
          <cell r="A1141">
            <v>41626</v>
          </cell>
          <cell r="AO1141">
            <v>93511.69506939828</v>
          </cell>
        </row>
        <row r="1142">
          <cell r="A1142">
            <v>693</v>
          </cell>
          <cell r="AO1142">
            <v>93499.893085018834</v>
          </cell>
        </row>
        <row r="1143">
          <cell r="A1143">
            <v>69278</v>
          </cell>
          <cell r="AO1143">
            <v>93490.983886885821</v>
          </cell>
        </row>
        <row r="1144">
          <cell r="A1144">
            <v>27697</v>
          </cell>
          <cell r="AO1144">
            <v>93483.288952506467</v>
          </cell>
        </row>
        <row r="1145">
          <cell r="A1145">
            <v>13844</v>
          </cell>
          <cell r="AO1145">
            <v>93478.206860183098</v>
          </cell>
        </row>
        <row r="1146">
          <cell r="A1146">
            <v>345858</v>
          </cell>
          <cell r="AO1146">
            <v>93468.322119688586</v>
          </cell>
        </row>
        <row r="1147">
          <cell r="A1147">
            <v>69022</v>
          </cell>
          <cell r="AO1147">
            <v>93436.478589930994</v>
          </cell>
        </row>
        <row r="1148">
          <cell r="A1148">
            <v>69022</v>
          </cell>
          <cell r="AO1148">
            <v>93436.478589930994</v>
          </cell>
        </row>
        <row r="1149">
          <cell r="A1149">
            <v>69022</v>
          </cell>
          <cell r="AO1149">
            <v>93436.478589930994</v>
          </cell>
        </row>
        <row r="1150">
          <cell r="A1150">
            <v>6898</v>
          </cell>
          <cell r="AO1150">
            <v>93428.603176472956</v>
          </cell>
        </row>
        <row r="1151">
          <cell r="A1151">
            <v>41360</v>
          </cell>
          <cell r="AO1151">
            <v>93417.697581965083</v>
          </cell>
        </row>
        <row r="1152">
          <cell r="A1152">
            <v>41360</v>
          </cell>
          <cell r="AO1152">
            <v>93417.697581965083</v>
          </cell>
        </row>
        <row r="1153">
          <cell r="A1153">
            <v>41360</v>
          </cell>
          <cell r="AO1153">
            <v>93417.697581965083</v>
          </cell>
        </row>
        <row r="1154">
          <cell r="A1154">
            <v>41360</v>
          </cell>
          <cell r="AO1154">
            <v>93417.697581965083</v>
          </cell>
        </row>
        <row r="1155">
          <cell r="A1155">
            <v>41360</v>
          </cell>
          <cell r="AO1155">
            <v>93417.697581965083</v>
          </cell>
        </row>
        <row r="1156">
          <cell r="A1156">
            <v>55116</v>
          </cell>
          <cell r="AO1156">
            <v>93409.588906152014</v>
          </cell>
        </row>
        <row r="1157">
          <cell r="A1157">
            <v>55116</v>
          </cell>
          <cell r="AO1157">
            <v>93409.588906152014</v>
          </cell>
        </row>
        <row r="1158">
          <cell r="A1158">
            <v>55116</v>
          </cell>
          <cell r="AO1158">
            <v>93409.588906152014</v>
          </cell>
        </row>
        <row r="1159">
          <cell r="A1159">
            <v>4821</v>
          </cell>
          <cell r="AO1159">
            <v>93404.0908089859</v>
          </cell>
        </row>
        <row r="1160">
          <cell r="A1160">
            <v>2064</v>
          </cell>
          <cell r="AO1160">
            <v>93392.489723306775</v>
          </cell>
        </row>
        <row r="1161">
          <cell r="A1161">
            <v>2064</v>
          </cell>
          <cell r="AO1161">
            <v>93392.489723306775</v>
          </cell>
        </row>
        <row r="1162">
          <cell r="A1162">
            <v>68626</v>
          </cell>
          <cell r="AO1162">
            <v>93352.108968183238</v>
          </cell>
        </row>
        <row r="1163">
          <cell r="A1163">
            <v>34288</v>
          </cell>
          <cell r="AO1163">
            <v>93341.584243549194</v>
          </cell>
        </row>
        <row r="1164">
          <cell r="A1164">
            <v>34288</v>
          </cell>
          <cell r="AO1164">
            <v>93341.584243549194</v>
          </cell>
        </row>
        <row r="1165">
          <cell r="A1165">
            <v>34288</v>
          </cell>
          <cell r="AO1165">
            <v>93341.584243549194</v>
          </cell>
        </row>
        <row r="1166">
          <cell r="A1166">
            <v>205623</v>
          </cell>
          <cell r="AO1166">
            <v>93333.903286965142</v>
          </cell>
        </row>
        <row r="1167">
          <cell r="A1167">
            <v>205623</v>
          </cell>
          <cell r="AO1167">
            <v>93333.903286965142</v>
          </cell>
        </row>
        <row r="1168">
          <cell r="A1168">
            <v>68514</v>
          </cell>
          <cell r="AO1168">
            <v>93328.224924030132</v>
          </cell>
        </row>
        <row r="1169">
          <cell r="A1169">
            <v>136721</v>
          </cell>
          <cell r="AO1169">
            <v>93295.317657702151</v>
          </cell>
        </row>
        <row r="1170">
          <cell r="A1170">
            <v>6832</v>
          </cell>
          <cell r="AO1170">
            <v>93286.381083129672</v>
          </cell>
        </row>
        <row r="1171">
          <cell r="A1171">
            <v>6832</v>
          </cell>
          <cell r="AO1171">
            <v>93286.381083129672</v>
          </cell>
        </row>
        <row r="1172">
          <cell r="A1172">
            <v>68302</v>
          </cell>
          <cell r="AO1172">
            <v>93282.799392055997</v>
          </cell>
        </row>
        <row r="1173">
          <cell r="A1173">
            <v>68302</v>
          </cell>
          <cell r="AO1173">
            <v>93282.799392055997</v>
          </cell>
        </row>
        <row r="1174">
          <cell r="A1174">
            <v>68302</v>
          </cell>
          <cell r="AO1174">
            <v>93282.799392055997</v>
          </cell>
        </row>
        <row r="1175">
          <cell r="A1175">
            <v>6827</v>
          </cell>
          <cell r="AO1175">
            <v>93276.982453136443</v>
          </cell>
        </row>
        <row r="1176">
          <cell r="A1176">
            <v>6827</v>
          </cell>
          <cell r="AO1176">
            <v>93276.982453136443</v>
          </cell>
        </row>
        <row r="1177">
          <cell r="A1177">
            <v>6827</v>
          </cell>
          <cell r="AO1177">
            <v>93276.982453136443</v>
          </cell>
        </row>
        <row r="1178">
          <cell r="A1178">
            <v>6827</v>
          </cell>
          <cell r="AO1178">
            <v>93276.982453136443</v>
          </cell>
        </row>
        <row r="1179">
          <cell r="A1179">
            <v>34131</v>
          </cell>
          <cell r="AO1179">
            <v>93274.191498409738</v>
          </cell>
        </row>
        <row r="1180">
          <cell r="A1180">
            <v>34131</v>
          </cell>
          <cell r="AO1180">
            <v>93274.191498409738</v>
          </cell>
        </row>
        <row r="1181">
          <cell r="A1181">
            <v>5457</v>
          </cell>
          <cell r="AO1181">
            <v>93262.979117433279</v>
          </cell>
        </row>
        <row r="1182">
          <cell r="A1182">
            <v>13633</v>
          </cell>
          <cell r="AO1182">
            <v>93253.817841211392</v>
          </cell>
        </row>
        <row r="1183">
          <cell r="A1183">
            <v>3407</v>
          </cell>
          <cell r="AO1183">
            <v>93246.607962520633</v>
          </cell>
        </row>
        <row r="1184">
          <cell r="A1184">
            <v>13623</v>
          </cell>
          <cell r="AO1184">
            <v>93243.02801802248</v>
          </cell>
        </row>
        <row r="1185">
          <cell r="A1185">
            <v>13623</v>
          </cell>
          <cell r="AO1185">
            <v>93243.02801802248</v>
          </cell>
        </row>
        <row r="1186">
          <cell r="A1186">
            <v>68091</v>
          </cell>
          <cell r="AO1186">
            <v>93237.584126742455</v>
          </cell>
        </row>
        <row r="1187">
          <cell r="A1187">
            <v>20419</v>
          </cell>
          <cell r="AO1187">
            <v>93231.400191186724</v>
          </cell>
        </row>
        <row r="1188">
          <cell r="A1188">
            <v>135700</v>
          </cell>
          <cell r="AO1188">
            <v>93185.70132911086</v>
          </cell>
        </row>
        <row r="1189">
          <cell r="A1189">
            <v>135700</v>
          </cell>
          <cell r="AO1189">
            <v>93185.70132911086</v>
          </cell>
        </row>
        <row r="1190">
          <cell r="A1190">
            <v>2033</v>
          </cell>
          <cell r="AO1190">
            <v>93169.900515811882</v>
          </cell>
        </row>
        <row r="1191">
          <cell r="A1191">
            <v>13553</v>
          </cell>
          <cell r="AO1191">
            <v>93167.113222880624</v>
          </cell>
        </row>
        <row r="1192">
          <cell r="A1192">
            <v>67635</v>
          </cell>
          <cell r="AO1192">
            <v>93139.281942696762</v>
          </cell>
        </row>
        <row r="1193">
          <cell r="A1193">
            <v>67635</v>
          </cell>
          <cell r="AO1193">
            <v>93139.281942696762</v>
          </cell>
        </row>
        <row r="1194">
          <cell r="A1194">
            <v>67635</v>
          </cell>
          <cell r="AO1194">
            <v>93139.281942696762</v>
          </cell>
        </row>
        <row r="1195">
          <cell r="A1195">
            <v>135076</v>
          </cell>
          <cell r="AO1195">
            <v>93118.430362277431</v>
          </cell>
        </row>
        <row r="1196">
          <cell r="A1196">
            <v>3371</v>
          </cell>
          <cell r="AO1196">
            <v>93095.026983046671</v>
          </cell>
        </row>
        <row r="1197">
          <cell r="A1197">
            <v>3371</v>
          </cell>
          <cell r="AO1197">
            <v>93095.026983046671</v>
          </cell>
        </row>
        <row r="1198">
          <cell r="A1198">
            <v>4715</v>
          </cell>
          <cell r="AO1198">
            <v>93079.286605001471</v>
          </cell>
        </row>
        <row r="1199">
          <cell r="A1199">
            <v>3365</v>
          </cell>
          <cell r="AO1199">
            <v>93068.796909951008</v>
          </cell>
        </row>
        <row r="1200">
          <cell r="A1200">
            <v>3365</v>
          </cell>
          <cell r="AO1200">
            <v>93068.796909951008</v>
          </cell>
        </row>
        <row r="1201">
          <cell r="A1201">
            <v>67292</v>
          </cell>
          <cell r="AO1201">
            <v>93065.22479148148</v>
          </cell>
        </row>
        <row r="1202">
          <cell r="A1202">
            <v>67292</v>
          </cell>
          <cell r="AO1202">
            <v>93065.22479148148</v>
          </cell>
        </row>
        <row r="1203">
          <cell r="A1203">
            <v>67292</v>
          </cell>
          <cell r="AO1203">
            <v>93065.22479148148</v>
          </cell>
        </row>
        <row r="1204">
          <cell r="A1204">
            <v>4708</v>
          </cell>
          <cell r="AO1204">
            <v>93058.770277693911</v>
          </cell>
        </row>
        <row r="1205">
          <cell r="A1205">
            <v>4708</v>
          </cell>
          <cell r="AO1205">
            <v>93058.770277693911</v>
          </cell>
        </row>
        <row r="1206">
          <cell r="A1206">
            <v>4708</v>
          </cell>
          <cell r="AO1206">
            <v>93058.770277693911</v>
          </cell>
        </row>
        <row r="1207">
          <cell r="A1207">
            <v>26892</v>
          </cell>
          <cell r="AO1207">
            <v>93051.904083710033</v>
          </cell>
        </row>
        <row r="1208">
          <cell r="A1208">
            <v>26892</v>
          </cell>
          <cell r="AO1208">
            <v>93051.904083710033</v>
          </cell>
        </row>
        <row r="1209">
          <cell r="A1209">
            <v>3360</v>
          </cell>
          <cell r="AO1209">
            <v>93046.983980240489</v>
          </cell>
        </row>
        <row r="1210">
          <cell r="A1210">
            <v>67156</v>
          </cell>
          <cell r="AO1210">
            <v>93035.802760962688</v>
          </cell>
        </row>
        <row r="1211">
          <cell r="A1211">
            <v>67156</v>
          </cell>
          <cell r="AO1211">
            <v>93035.802760962688</v>
          </cell>
        </row>
        <row r="1212">
          <cell r="A1212">
            <v>67156</v>
          </cell>
          <cell r="AO1212">
            <v>93035.802760962688</v>
          </cell>
        </row>
        <row r="1213">
          <cell r="A1213">
            <v>67156</v>
          </cell>
          <cell r="AO1213">
            <v>93035.802760962688</v>
          </cell>
        </row>
        <row r="1214">
          <cell r="A1214">
            <v>67156</v>
          </cell>
          <cell r="AO1214">
            <v>93035.802760962688</v>
          </cell>
        </row>
        <row r="1215">
          <cell r="A1215">
            <v>670</v>
          </cell>
          <cell r="AO1215">
            <v>93010.521255981075</v>
          </cell>
        </row>
        <row r="1216">
          <cell r="A1216">
            <v>669</v>
          </cell>
          <cell r="AO1216">
            <v>92984.502896664635</v>
          </cell>
        </row>
        <row r="1217">
          <cell r="A1217">
            <v>6689</v>
          </cell>
          <cell r="AO1217">
            <v>92977.224546187921</v>
          </cell>
        </row>
        <row r="1218">
          <cell r="A1218">
            <v>6689</v>
          </cell>
          <cell r="AO1218">
            <v>92977.224546187921</v>
          </cell>
        </row>
        <row r="1219">
          <cell r="A1219">
            <v>6689</v>
          </cell>
          <cell r="AO1219">
            <v>92977.224546187921</v>
          </cell>
        </row>
        <row r="1220">
          <cell r="A1220">
            <v>33437</v>
          </cell>
          <cell r="AO1220">
            <v>92974.394393531489</v>
          </cell>
        </row>
        <row r="1221">
          <cell r="A1221">
            <v>6687</v>
          </cell>
          <cell r="AO1221">
            <v>92972.585662441183</v>
          </cell>
        </row>
        <row r="1222">
          <cell r="A1222">
            <v>1336</v>
          </cell>
          <cell r="AO1222">
            <v>92962.109736301136</v>
          </cell>
        </row>
        <row r="1223">
          <cell r="A1223">
            <v>66716</v>
          </cell>
          <cell r="AO1223">
            <v>92940.18374881077</v>
          </cell>
        </row>
        <row r="1224">
          <cell r="A1224">
            <v>3332</v>
          </cell>
          <cell r="AO1224">
            <v>92924.983644294014</v>
          </cell>
        </row>
        <row r="1225">
          <cell r="A1225">
            <v>3332</v>
          </cell>
          <cell r="AO1225">
            <v>92924.983644294014</v>
          </cell>
        </row>
        <row r="1226">
          <cell r="A1226">
            <v>19972</v>
          </cell>
          <cell r="AO1226">
            <v>92908.72314440523</v>
          </cell>
        </row>
        <row r="1227">
          <cell r="A1227">
            <v>6639</v>
          </cell>
          <cell r="AO1227">
            <v>92868.610760793643</v>
          </cell>
        </row>
        <row r="1228">
          <cell r="A1228">
            <v>6639</v>
          </cell>
          <cell r="AO1228">
            <v>92868.610760793643</v>
          </cell>
        </row>
        <row r="1229">
          <cell r="A1229">
            <v>6639</v>
          </cell>
          <cell r="AO1229">
            <v>92868.610760793643</v>
          </cell>
        </row>
        <row r="1230">
          <cell r="A1230">
            <v>26538</v>
          </cell>
          <cell r="AO1230">
            <v>92858.977195424697</v>
          </cell>
        </row>
        <row r="1231">
          <cell r="A1231">
            <v>26538</v>
          </cell>
          <cell r="AO1231">
            <v>92858.977195424697</v>
          </cell>
        </row>
        <row r="1232">
          <cell r="A1232">
            <v>26538</v>
          </cell>
          <cell r="AO1232">
            <v>92858.977195424697</v>
          </cell>
        </row>
        <row r="1233">
          <cell r="A1233">
            <v>26538</v>
          </cell>
          <cell r="AO1233">
            <v>92858.977195424697</v>
          </cell>
        </row>
        <row r="1234">
          <cell r="A1234">
            <v>26538</v>
          </cell>
          <cell r="AO1234">
            <v>92858.977195424697</v>
          </cell>
        </row>
        <row r="1235">
          <cell r="A1235">
            <v>13231</v>
          </cell>
          <cell r="AO1235">
            <v>92817.593860892302</v>
          </cell>
        </row>
        <row r="1236">
          <cell r="A1236">
            <v>6613</v>
          </cell>
          <cell r="AO1236">
            <v>92811.625983069884</v>
          </cell>
        </row>
        <row r="1237">
          <cell r="A1237">
            <v>19824</v>
          </cell>
          <cell r="AO1237">
            <v>92801.305518857363</v>
          </cell>
        </row>
        <row r="1238">
          <cell r="A1238">
            <v>1321</v>
          </cell>
          <cell r="AO1238">
            <v>92796.818113310321</v>
          </cell>
        </row>
        <row r="1239">
          <cell r="A1239">
            <v>1321</v>
          </cell>
          <cell r="AO1239">
            <v>92796.818113310321</v>
          </cell>
        </row>
        <row r="1240">
          <cell r="A1240">
            <v>2641</v>
          </cell>
          <cell r="AO1240">
            <v>92786.591549922392</v>
          </cell>
        </row>
        <row r="1241">
          <cell r="A1241">
            <v>26399</v>
          </cell>
          <cell r="AO1241">
            <v>92783.1239356312</v>
          </cell>
        </row>
        <row r="1242">
          <cell r="A1242">
            <v>26399</v>
          </cell>
          <cell r="AO1242">
            <v>92783.1239356312</v>
          </cell>
        </row>
        <row r="1243">
          <cell r="A1243">
            <v>660</v>
          </cell>
          <cell r="AO1243">
            <v>92777.201173924535</v>
          </cell>
        </row>
        <row r="1244">
          <cell r="A1244">
            <v>1318</v>
          </cell>
          <cell r="AO1244">
            <v>92766.793108966187</v>
          </cell>
        </row>
        <row r="1245">
          <cell r="A1245">
            <v>1318</v>
          </cell>
          <cell r="AO1245">
            <v>92766.793108966187</v>
          </cell>
        </row>
        <row r="1246">
          <cell r="A1246">
            <v>1314</v>
          </cell>
          <cell r="AO1246">
            <v>92719.9981232969</v>
          </cell>
        </row>
        <row r="1247">
          <cell r="A1247">
            <v>656</v>
          </cell>
          <cell r="AO1247">
            <v>92706.592729599593</v>
          </cell>
        </row>
        <row r="1248">
          <cell r="A1248">
            <v>6552</v>
          </cell>
          <cell r="AO1248">
            <v>92677.293864137871</v>
          </cell>
        </row>
        <row r="1249">
          <cell r="A1249">
            <v>6552</v>
          </cell>
          <cell r="AO1249">
            <v>92677.293864137871</v>
          </cell>
        </row>
        <row r="1250">
          <cell r="A1250">
            <v>32750</v>
          </cell>
          <cell r="AO1250">
            <v>92673.414049713305</v>
          </cell>
        </row>
        <row r="1251">
          <cell r="A1251">
            <v>32746</v>
          </cell>
          <cell r="AO1251">
            <v>92671.703897390806</v>
          </cell>
        </row>
        <row r="1252">
          <cell r="A1252">
            <v>32746</v>
          </cell>
          <cell r="AO1252">
            <v>92671.703897390806</v>
          </cell>
        </row>
        <row r="1253">
          <cell r="A1253">
            <v>654</v>
          </cell>
          <cell r="AO1253">
            <v>92660.892573265257</v>
          </cell>
        </row>
        <row r="1254">
          <cell r="A1254">
            <v>654</v>
          </cell>
          <cell r="AO1254">
            <v>92660.892573265257</v>
          </cell>
        </row>
        <row r="1255">
          <cell r="A1255">
            <v>654</v>
          </cell>
          <cell r="AO1255">
            <v>92660.892573265257</v>
          </cell>
        </row>
        <row r="1256">
          <cell r="A1256">
            <v>654</v>
          </cell>
          <cell r="AO1256">
            <v>92660.892573265257</v>
          </cell>
        </row>
        <row r="1257">
          <cell r="A1257">
            <v>39251</v>
          </cell>
          <cell r="AO1257">
            <v>92655.395600828604</v>
          </cell>
        </row>
        <row r="1258">
          <cell r="A1258">
            <v>39251</v>
          </cell>
          <cell r="AO1258">
            <v>92655.395600828604</v>
          </cell>
        </row>
        <row r="1259">
          <cell r="A1259">
            <v>65346</v>
          </cell>
          <cell r="AO1259">
            <v>92639.599200210781</v>
          </cell>
        </row>
        <row r="1260">
          <cell r="A1260">
            <v>65346</v>
          </cell>
          <cell r="AO1260">
            <v>92639.599200210781</v>
          </cell>
        </row>
        <row r="1261">
          <cell r="A1261">
            <v>6525</v>
          </cell>
          <cell r="AO1261">
            <v>92618.495084293958</v>
          </cell>
        </row>
        <row r="1262">
          <cell r="A1262">
            <v>6524</v>
          </cell>
          <cell r="AO1262">
            <v>92616.002223927906</v>
          </cell>
        </row>
        <row r="1263">
          <cell r="A1263">
            <v>6524</v>
          </cell>
          <cell r="AO1263">
            <v>92616.002223927906</v>
          </cell>
        </row>
        <row r="1264">
          <cell r="A1264">
            <v>6516</v>
          </cell>
          <cell r="AO1264">
            <v>92599.380443539456</v>
          </cell>
        </row>
        <row r="1265">
          <cell r="A1265">
            <v>1955</v>
          </cell>
          <cell r="AO1265">
            <v>92597.121157156391</v>
          </cell>
        </row>
        <row r="1266">
          <cell r="A1266">
            <v>1303</v>
          </cell>
          <cell r="AO1266">
            <v>92590.979064579282</v>
          </cell>
        </row>
        <row r="1267">
          <cell r="A1267">
            <v>13018</v>
          </cell>
          <cell r="AO1267">
            <v>92583.178570746604</v>
          </cell>
        </row>
        <row r="1268">
          <cell r="A1268">
            <v>13018</v>
          </cell>
          <cell r="AO1268">
            <v>92583.178570746604</v>
          </cell>
        </row>
        <row r="1269">
          <cell r="A1269">
            <v>32531</v>
          </cell>
          <cell r="AO1269">
            <v>92576.578744642873</v>
          </cell>
        </row>
        <row r="1270">
          <cell r="A1270">
            <v>194868</v>
          </cell>
          <cell r="AO1270">
            <v>92553.275462993784</v>
          </cell>
        </row>
        <row r="1271">
          <cell r="A1271">
            <v>194868</v>
          </cell>
          <cell r="AO1271">
            <v>92553.275462993784</v>
          </cell>
        </row>
        <row r="1272">
          <cell r="A1272">
            <v>1298</v>
          </cell>
          <cell r="AO1272">
            <v>92545.203472408029</v>
          </cell>
        </row>
        <row r="1273">
          <cell r="A1273">
            <v>3890</v>
          </cell>
          <cell r="AO1273">
            <v>92524.307546102325</v>
          </cell>
        </row>
        <row r="1274">
          <cell r="A1274">
            <v>3890</v>
          </cell>
          <cell r="AO1274">
            <v>92524.307546102325</v>
          </cell>
        </row>
        <row r="1275">
          <cell r="A1275">
            <v>64787</v>
          </cell>
          <cell r="AO1275">
            <v>92515.68125829575</v>
          </cell>
        </row>
        <row r="1276">
          <cell r="A1276">
            <v>3233</v>
          </cell>
          <cell r="AO1276">
            <v>92488.98307502181</v>
          </cell>
        </row>
        <row r="1277">
          <cell r="A1277">
            <v>3233</v>
          </cell>
          <cell r="AO1277">
            <v>92488.98307502181</v>
          </cell>
        </row>
        <row r="1278">
          <cell r="A1278">
            <v>3233</v>
          </cell>
          <cell r="AO1278">
            <v>92485.387330867394</v>
          </cell>
        </row>
        <row r="1279">
          <cell r="A1279">
            <v>12922</v>
          </cell>
          <cell r="AO1279">
            <v>92476.490314099632</v>
          </cell>
        </row>
        <row r="1280">
          <cell r="A1280">
            <v>12922</v>
          </cell>
          <cell r="AO1280">
            <v>92476.490314099632</v>
          </cell>
        </row>
        <row r="1281">
          <cell r="A1281">
            <v>12922</v>
          </cell>
          <cell r="AO1281">
            <v>92476.490314099632</v>
          </cell>
        </row>
        <row r="1282">
          <cell r="A1282">
            <v>1936</v>
          </cell>
          <cell r="AO1282">
            <v>92457.825333439687</v>
          </cell>
        </row>
        <row r="1283">
          <cell r="A1283">
            <v>6446</v>
          </cell>
          <cell r="AO1283">
            <v>92443.124761667757</v>
          </cell>
        </row>
        <row r="1284">
          <cell r="A1284">
            <v>1933</v>
          </cell>
          <cell r="AO1284">
            <v>92437.917478906544</v>
          </cell>
        </row>
        <row r="1285">
          <cell r="A1285">
            <v>1933</v>
          </cell>
          <cell r="AO1285">
            <v>92437.917478906544</v>
          </cell>
        </row>
        <row r="1286">
          <cell r="A1286">
            <v>6435</v>
          </cell>
          <cell r="AO1286">
            <v>92417.598935547678</v>
          </cell>
        </row>
        <row r="1287">
          <cell r="A1287">
            <v>6435</v>
          </cell>
          <cell r="AO1287">
            <v>92417.598935547678</v>
          </cell>
        </row>
        <row r="1288">
          <cell r="A1288">
            <v>12866</v>
          </cell>
          <cell r="AO1288">
            <v>92413.682340534637</v>
          </cell>
        </row>
        <row r="1289">
          <cell r="A1289">
            <v>12866</v>
          </cell>
          <cell r="AO1289">
            <v>92413.682340534637</v>
          </cell>
        </row>
        <row r="1290">
          <cell r="A1290">
            <v>5135</v>
          </cell>
          <cell r="AO1290">
            <v>92383.427038723632</v>
          </cell>
        </row>
        <row r="1291">
          <cell r="A1291">
            <v>32048</v>
          </cell>
          <cell r="AO1291">
            <v>92361.369407961029</v>
          </cell>
        </row>
        <row r="1292">
          <cell r="A1292">
            <v>5124</v>
          </cell>
          <cell r="AO1292">
            <v>92351.106679421835</v>
          </cell>
        </row>
        <row r="1293">
          <cell r="A1293">
            <v>5124</v>
          </cell>
          <cell r="AO1293">
            <v>92351.106679421835</v>
          </cell>
        </row>
        <row r="1294">
          <cell r="A1294">
            <v>5124</v>
          </cell>
          <cell r="AO1294">
            <v>92351.106679421835</v>
          </cell>
        </row>
        <row r="1295">
          <cell r="A1295">
            <v>25611</v>
          </cell>
          <cell r="AO1295">
            <v>92346.22919054571</v>
          </cell>
        </row>
        <row r="1296">
          <cell r="A1296">
            <v>25611</v>
          </cell>
          <cell r="AO1296">
            <v>92346.22919054571</v>
          </cell>
        </row>
        <row r="1297">
          <cell r="A1297">
            <v>6398</v>
          </cell>
          <cell r="AO1297">
            <v>92336.010514090784</v>
          </cell>
        </row>
        <row r="1298">
          <cell r="A1298">
            <v>6398</v>
          </cell>
          <cell r="AO1298">
            <v>92336.010514090784</v>
          </cell>
        </row>
        <row r="1299">
          <cell r="A1299">
            <v>639</v>
          </cell>
          <cell r="AO1299">
            <v>92311.806276748597</v>
          </cell>
        </row>
        <row r="1300">
          <cell r="A1300">
            <v>12770</v>
          </cell>
          <cell r="AO1300">
            <v>92306.424693417852</v>
          </cell>
        </row>
        <row r="1301">
          <cell r="A1301">
            <v>6383</v>
          </cell>
          <cell r="AO1301">
            <v>92302.604962161553</v>
          </cell>
        </row>
        <row r="1302">
          <cell r="A1302">
            <v>3189</v>
          </cell>
          <cell r="AO1302">
            <v>92289.402786039122</v>
          </cell>
        </row>
        <row r="1303">
          <cell r="A1303">
            <v>3189</v>
          </cell>
          <cell r="AO1303">
            <v>92289.402786039122</v>
          </cell>
        </row>
        <row r="1304">
          <cell r="A1304">
            <v>3189</v>
          </cell>
          <cell r="AO1304">
            <v>92289.402786039122</v>
          </cell>
        </row>
        <row r="1305">
          <cell r="A1305">
            <v>3189</v>
          </cell>
          <cell r="AO1305">
            <v>92289.402786039122</v>
          </cell>
        </row>
        <row r="1306">
          <cell r="A1306">
            <v>1274</v>
          </cell>
          <cell r="AO1306">
            <v>92276.709115120379</v>
          </cell>
        </row>
        <row r="1307">
          <cell r="A1307">
            <v>12740</v>
          </cell>
          <cell r="AO1307">
            <v>92272.433870825946</v>
          </cell>
        </row>
        <row r="1308">
          <cell r="A1308">
            <v>6367</v>
          </cell>
          <cell r="AO1308">
            <v>92266.682099930666</v>
          </cell>
        </row>
        <row r="1309">
          <cell r="A1309">
            <v>6367</v>
          </cell>
          <cell r="AO1309">
            <v>92266.682099930666</v>
          </cell>
        </row>
        <row r="1310">
          <cell r="A1310">
            <v>6367</v>
          </cell>
          <cell r="AO1310">
            <v>92266.682099930666</v>
          </cell>
        </row>
        <row r="1311">
          <cell r="A1311">
            <v>6367</v>
          </cell>
          <cell r="AO1311">
            <v>92266.682099930666</v>
          </cell>
        </row>
        <row r="1312">
          <cell r="A1312">
            <v>6367</v>
          </cell>
          <cell r="AO1312">
            <v>92266.682099930666</v>
          </cell>
        </row>
        <row r="1313">
          <cell r="A1313">
            <v>6367</v>
          </cell>
          <cell r="AO1313">
            <v>92266.682099930666</v>
          </cell>
        </row>
        <row r="1314">
          <cell r="A1314">
            <v>6367</v>
          </cell>
          <cell r="AO1314">
            <v>92266.682099930666</v>
          </cell>
        </row>
        <row r="1315">
          <cell r="A1315">
            <v>25460</v>
          </cell>
          <cell r="AO1315">
            <v>92261.486318377138</v>
          </cell>
        </row>
        <row r="1316">
          <cell r="A1316">
            <v>25460</v>
          </cell>
          <cell r="AO1316">
            <v>92261.486318377138</v>
          </cell>
        </row>
        <row r="1317">
          <cell r="A1317">
            <v>12725</v>
          </cell>
          <cell r="AO1317">
            <v>92256.382243074549</v>
          </cell>
        </row>
        <row r="1318">
          <cell r="A1318">
            <v>12725</v>
          </cell>
          <cell r="AO1318">
            <v>92256.382243074549</v>
          </cell>
        </row>
        <row r="1319">
          <cell r="A1319">
            <v>636</v>
          </cell>
          <cell r="AO1319">
            <v>92244.888770482372</v>
          </cell>
        </row>
        <row r="1320">
          <cell r="A1320">
            <v>636</v>
          </cell>
          <cell r="AO1320">
            <v>92244.888770482372</v>
          </cell>
        </row>
        <row r="1321">
          <cell r="A1321">
            <v>12709</v>
          </cell>
          <cell r="AO1321">
            <v>92237.578755770912</v>
          </cell>
        </row>
        <row r="1322">
          <cell r="A1322">
            <v>12709</v>
          </cell>
          <cell r="AO1322">
            <v>92237.578755770912</v>
          </cell>
        </row>
        <row r="1323">
          <cell r="A1323">
            <v>4447</v>
          </cell>
          <cell r="AO1323">
            <v>92233.579637404124</v>
          </cell>
        </row>
        <row r="1324">
          <cell r="A1324">
            <v>4447</v>
          </cell>
          <cell r="AO1324">
            <v>92233.579637404124</v>
          </cell>
        </row>
        <row r="1325">
          <cell r="A1325">
            <v>4447</v>
          </cell>
          <cell r="AO1325">
            <v>92233.579637404124</v>
          </cell>
        </row>
        <row r="1326">
          <cell r="A1326">
            <v>5080</v>
          </cell>
          <cell r="AO1326">
            <v>92228.618036897227</v>
          </cell>
        </row>
        <row r="1327">
          <cell r="A1327">
            <v>5080</v>
          </cell>
          <cell r="AO1327">
            <v>92228.618036897227</v>
          </cell>
        </row>
        <row r="1328">
          <cell r="A1328">
            <v>5080</v>
          </cell>
          <cell r="AO1328">
            <v>92228.618036897227</v>
          </cell>
        </row>
        <row r="1329">
          <cell r="A1329">
            <v>317228</v>
          </cell>
          <cell r="AO1329">
            <v>92215.428137935916</v>
          </cell>
        </row>
        <row r="1330">
          <cell r="A1330">
            <v>317228</v>
          </cell>
          <cell r="AO1330">
            <v>92215.428137935916</v>
          </cell>
        </row>
        <row r="1331">
          <cell r="A1331">
            <v>317228</v>
          </cell>
          <cell r="AO1331">
            <v>92215.428137935916</v>
          </cell>
        </row>
        <row r="1332">
          <cell r="A1332">
            <v>6327</v>
          </cell>
          <cell r="AO1332">
            <v>92176.693009257753</v>
          </cell>
        </row>
        <row r="1333">
          <cell r="A1333">
            <v>6327</v>
          </cell>
          <cell r="AO1333">
            <v>92176.693009257753</v>
          </cell>
        </row>
        <row r="1334">
          <cell r="A1334">
            <v>9485</v>
          </cell>
          <cell r="AO1334">
            <v>92167.921697538113</v>
          </cell>
        </row>
        <row r="1335">
          <cell r="A1335">
            <v>9485</v>
          </cell>
          <cell r="AO1335">
            <v>92167.921697538113</v>
          </cell>
        </row>
        <row r="1336">
          <cell r="A1336">
            <v>6314</v>
          </cell>
          <cell r="AO1336">
            <v>92145.832442785191</v>
          </cell>
        </row>
        <row r="1337">
          <cell r="A1337">
            <v>1262</v>
          </cell>
          <cell r="AO1337">
            <v>92141.879836091466</v>
          </cell>
        </row>
        <row r="1338">
          <cell r="A1338">
            <v>631</v>
          </cell>
          <cell r="AO1338">
            <v>92133.617795241153</v>
          </cell>
        </row>
        <row r="1339">
          <cell r="A1339">
            <v>631</v>
          </cell>
          <cell r="AO1339">
            <v>92133.617795241153</v>
          </cell>
        </row>
        <row r="1340">
          <cell r="A1340">
            <v>631</v>
          </cell>
          <cell r="AO1340">
            <v>92128.977982790282</v>
          </cell>
        </row>
        <row r="1341">
          <cell r="A1341">
            <v>12605</v>
          </cell>
          <cell r="AO1341">
            <v>92120.808491019445</v>
          </cell>
        </row>
        <row r="1342">
          <cell r="A1342">
            <v>12605</v>
          </cell>
          <cell r="AO1342">
            <v>92120.808491019445</v>
          </cell>
        </row>
        <row r="1343">
          <cell r="A1343">
            <v>12583</v>
          </cell>
          <cell r="AO1343">
            <v>92095.610093060284</v>
          </cell>
        </row>
        <row r="1344">
          <cell r="A1344">
            <v>25153</v>
          </cell>
          <cell r="AO1344">
            <v>92088.222656941958</v>
          </cell>
        </row>
        <row r="1345">
          <cell r="A1345">
            <v>1255</v>
          </cell>
          <cell r="AO1345">
            <v>92057.297940446355</v>
          </cell>
        </row>
        <row r="1346">
          <cell r="A1346">
            <v>1882</v>
          </cell>
          <cell r="AO1346">
            <v>92053.812821746018</v>
          </cell>
        </row>
        <row r="1347">
          <cell r="A1347">
            <v>1254</v>
          </cell>
          <cell r="AO1347">
            <v>92048.126114366663</v>
          </cell>
        </row>
        <row r="1348">
          <cell r="A1348">
            <v>627</v>
          </cell>
          <cell r="AO1348">
            <v>92035.421732085611</v>
          </cell>
        </row>
        <row r="1349">
          <cell r="A1349">
            <v>627</v>
          </cell>
          <cell r="AO1349">
            <v>92035.421732085611</v>
          </cell>
        </row>
        <row r="1350">
          <cell r="A1350">
            <v>627</v>
          </cell>
          <cell r="AO1350">
            <v>92035.421732085611</v>
          </cell>
        </row>
        <row r="1351">
          <cell r="A1351">
            <v>6263</v>
          </cell>
          <cell r="AO1351">
            <v>92030.373966937055</v>
          </cell>
        </row>
        <row r="1352">
          <cell r="A1352">
            <v>25036</v>
          </cell>
          <cell r="AO1352">
            <v>92021.709973529258</v>
          </cell>
        </row>
        <row r="1353">
          <cell r="A1353">
            <v>3124</v>
          </cell>
          <cell r="AO1353">
            <v>91996.907331840921</v>
          </cell>
        </row>
        <row r="1354">
          <cell r="A1354">
            <v>625</v>
          </cell>
          <cell r="AO1354">
            <v>91990.993335378866</v>
          </cell>
        </row>
        <row r="1355">
          <cell r="A1355">
            <v>2497</v>
          </cell>
          <cell r="AO1355">
            <v>91982.424705834143</v>
          </cell>
        </row>
        <row r="1356">
          <cell r="A1356">
            <v>2495</v>
          </cell>
          <cell r="AO1356">
            <v>91974.998552515826</v>
          </cell>
        </row>
        <row r="1357">
          <cell r="A1357">
            <v>2495</v>
          </cell>
          <cell r="AO1357">
            <v>91974.998552515826</v>
          </cell>
        </row>
        <row r="1358">
          <cell r="A1358">
            <v>623</v>
          </cell>
          <cell r="AO1358">
            <v>91965.695987838873</v>
          </cell>
        </row>
        <row r="1359">
          <cell r="A1359">
            <v>1246</v>
          </cell>
          <cell r="AO1359">
            <v>91960.974962412118</v>
          </cell>
        </row>
        <row r="1360">
          <cell r="A1360">
            <v>1246</v>
          </cell>
          <cell r="AO1360">
            <v>91956.989809987543</v>
          </cell>
        </row>
        <row r="1361">
          <cell r="A1361">
            <v>2490</v>
          </cell>
          <cell r="AO1361">
            <v>91945.490484506052</v>
          </cell>
        </row>
        <row r="1362">
          <cell r="A1362">
            <v>62181</v>
          </cell>
          <cell r="AO1362">
            <v>91928.314772992162</v>
          </cell>
        </row>
        <row r="1363">
          <cell r="A1363">
            <v>43444</v>
          </cell>
          <cell r="AO1363">
            <v>91901.203620648273</v>
          </cell>
        </row>
        <row r="1364">
          <cell r="A1364">
            <v>6200</v>
          </cell>
          <cell r="AO1364">
            <v>91887.787911119638</v>
          </cell>
        </row>
        <row r="1365">
          <cell r="A1365">
            <v>6200</v>
          </cell>
          <cell r="AO1365">
            <v>91887.787911119638</v>
          </cell>
        </row>
        <row r="1366">
          <cell r="A1366">
            <v>6198</v>
          </cell>
          <cell r="AO1366">
            <v>91881.931377596949</v>
          </cell>
        </row>
        <row r="1367">
          <cell r="A1367">
            <v>12380</v>
          </cell>
          <cell r="AO1367">
            <v>91863.481799538276</v>
          </cell>
        </row>
        <row r="1368">
          <cell r="A1368">
            <v>309329</v>
          </cell>
          <cell r="AO1368">
            <v>91856.116113170327</v>
          </cell>
        </row>
        <row r="1369">
          <cell r="A1369">
            <v>309329</v>
          </cell>
          <cell r="AO1369">
            <v>91856.116113170327</v>
          </cell>
        </row>
        <row r="1370">
          <cell r="A1370">
            <v>309329</v>
          </cell>
          <cell r="AO1370">
            <v>91856.116113170327</v>
          </cell>
        </row>
        <row r="1371">
          <cell r="A1371">
            <v>1854</v>
          </cell>
          <cell r="AO1371">
            <v>91837.58172722983</v>
          </cell>
        </row>
        <row r="1372">
          <cell r="A1372">
            <v>1854</v>
          </cell>
          <cell r="AO1372">
            <v>91837.58172722983</v>
          </cell>
        </row>
        <row r="1373">
          <cell r="A1373">
            <v>18530</v>
          </cell>
          <cell r="AO1373">
            <v>91833.008485080412</v>
          </cell>
        </row>
        <row r="1374">
          <cell r="A1374">
            <v>18530</v>
          </cell>
          <cell r="AO1374">
            <v>91833.008485080412</v>
          </cell>
        </row>
        <row r="1375">
          <cell r="A1375">
            <v>617</v>
          </cell>
          <cell r="AO1375">
            <v>91813.291132580678</v>
          </cell>
        </row>
        <row r="1376">
          <cell r="A1376">
            <v>617</v>
          </cell>
          <cell r="AO1376">
            <v>91813.291132580678</v>
          </cell>
        </row>
        <row r="1377">
          <cell r="A1377">
            <v>4930</v>
          </cell>
          <cell r="AO1377">
            <v>91801.078612961574</v>
          </cell>
        </row>
        <row r="1378">
          <cell r="A1378">
            <v>4930</v>
          </cell>
          <cell r="AO1378">
            <v>91801.078612961574</v>
          </cell>
        </row>
        <row r="1379">
          <cell r="A1379">
            <v>9236</v>
          </cell>
          <cell r="AO1379">
            <v>91788.232464906658</v>
          </cell>
        </row>
        <row r="1380">
          <cell r="A1380">
            <v>12306</v>
          </cell>
          <cell r="AO1380">
            <v>91779.224307521654</v>
          </cell>
        </row>
        <row r="1381">
          <cell r="A1381">
            <v>12306</v>
          </cell>
          <cell r="AO1381">
            <v>91779.224307521654</v>
          </cell>
        </row>
        <row r="1382">
          <cell r="A1382">
            <v>2457</v>
          </cell>
          <cell r="AO1382">
            <v>91756.230051790481</v>
          </cell>
        </row>
        <row r="1383">
          <cell r="A1383">
            <v>2457</v>
          </cell>
          <cell r="AO1383">
            <v>91756.230051790481</v>
          </cell>
        </row>
        <row r="1384">
          <cell r="A1384">
            <v>2457</v>
          </cell>
          <cell r="AO1384">
            <v>91756.230051790481</v>
          </cell>
        </row>
        <row r="1385">
          <cell r="A1385">
            <v>2457</v>
          </cell>
          <cell r="AO1385">
            <v>91756.230051790481</v>
          </cell>
        </row>
        <row r="1386">
          <cell r="A1386">
            <v>2457</v>
          </cell>
          <cell r="AO1386">
            <v>91756.230051790481</v>
          </cell>
        </row>
        <row r="1387">
          <cell r="A1387">
            <v>614</v>
          </cell>
          <cell r="AO1387">
            <v>91749.78186850081</v>
          </cell>
        </row>
        <row r="1388">
          <cell r="A1388">
            <v>614</v>
          </cell>
          <cell r="AO1388">
            <v>91749.78186850081</v>
          </cell>
        </row>
        <row r="1389">
          <cell r="A1389">
            <v>9206</v>
          </cell>
          <cell r="AO1389">
            <v>91742.6083474365</v>
          </cell>
        </row>
        <row r="1390">
          <cell r="A1390">
            <v>6124</v>
          </cell>
          <cell r="AO1390">
            <v>91712.314125362085</v>
          </cell>
        </row>
        <row r="1391">
          <cell r="A1391">
            <v>6124</v>
          </cell>
          <cell r="AO1391">
            <v>91712.314125362085</v>
          </cell>
        </row>
        <row r="1392">
          <cell r="A1392">
            <v>6124</v>
          </cell>
          <cell r="AO1392">
            <v>91712.314125362085</v>
          </cell>
        </row>
        <row r="1393">
          <cell r="A1393">
            <v>122359</v>
          </cell>
          <cell r="AO1393">
            <v>91698.016046575533</v>
          </cell>
        </row>
        <row r="1394">
          <cell r="A1394">
            <v>122359</v>
          </cell>
          <cell r="AO1394">
            <v>91698.016046575533</v>
          </cell>
        </row>
        <row r="1395">
          <cell r="A1395">
            <v>122359</v>
          </cell>
          <cell r="AO1395">
            <v>91698.016046575533</v>
          </cell>
        </row>
        <row r="1396">
          <cell r="A1396">
            <v>3055</v>
          </cell>
          <cell r="AO1396">
            <v>91680.977296642886</v>
          </cell>
        </row>
        <row r="1397">
          <cell r="A1397">
            <v>3055</v>
          </cell>
          <cell r="AO1397">
            <v>91680.977296642886</v>
          </cell>
        </row>
        <row r="1398">
          <cell r="A1398">
            <v>3055</v>
          </cell>
          <cell r="AO1398">
            <v>91680.977296642886</v>
          </cell>
        </row>
        <row r="1399">
          <cell r="A1399">
            <v>3055</v>
          </cell>
          <cell r="AO1399">
            <v>91680.977296642886</v>
          </cell>
        </row>
        <row r="1400">
          <cell r="A1400">
            <v>3055</v>
          </cell>
          <cell r="AO1400">
            <v>91680.977296642886</v>
          </cell>
        </row>
        <row r="1401">
          <cell r="A1401">
            <v>1221</v>
          </cell>
          <cell r="AO1401">
            <v>91672.574580748478</v>
          </cell>
        </row>
        <row r="1402">
          <cell r="A1402">
            <v>1221</v>
          </cell>
          <cell r="AO1402">
            <v>91669.427727058821</v>
          </cell>
        </row>
        <row r="1403">
          <cell r="A1403">
            <v>1220</v>
          </cell>
          <cell r="AO1403">
            <v>91655.088237730655</v>
          </cell>
        </row>
        <row r="1404">
          <cell r="A1404">
            <v>610</v>
          </cell>
          <cell r="AO1404">
            <v>91650.888158063506</v>
          </cell>
        </row>
        <row r="1405">
          <cell r="A1405">
            <v>1218</v>
          </cell>
          <cell r="AO1405">
            <v>91634.411135816466</v>
          </cell>
        </row>
        <row r="1406">
          <cell r="A1406">
            <v>1218</v>
          </cell>
          <cell r="AO1406">
            <v>91634.411135816466</v>
          </cell>
        </row>
        <row r="1407">
          <cell r="A1407">
            <v>1218</v>
          </cell>
          <cell r="AO1407">
            <v>91634.411135816466</v>
          </cell>
        </row>
        <row r="1408">
          <cell r="A1408">
            <v>1218</v>
          </cell>
          <cell r="AO1408">
            <v>91634.411135816466</v>
          </cell>
        </row>
        <row r="1409">
          <cell r="A1409">
            <v>18257</v>
          </cell>
          <cell r="AO1409">
            <v>91622.9098103711</v>
          </cell>
        </row>
        <row r="1410">
          <cell r="A1410">
            <v>18257</v>
          </cell>
          <cell r="AO1410">
            <v>91622.9098103711</v>
          </cell>
        </row>
        <row r="1411">
          <cell r="A1411">
            <v>18257</v>
          </cell>
          <cell r="AO1411">
            <v>91622.9098103711</v>
          </cell>
        </row>
        <row r="1412">
          <cell r="A1412">
            <v>18257</v>
          </cell>
          <cell r="AO1412">
            <v>91622.9098103711</v>
          </cell>
        </row>
        <row r="1413">
          <cell r="A1413">
            <v>18257</v>
          </cell>
          <cell r="AO1413">
            <v>91622.9098103711</v>
          </cell>
        </row>
        <row r="1414">
          <cell r="A1414">
            <v>18257</v>
          </cell>
          <cell r="AO1414">
            <v>91622.9098103711</v>
          </cell>
        </row>
        <row r="1415">
          <cell r="A1415">
            <v>42587</v>
          </cell>
          <cell r="AO1415">
            <v>91618.983196727262</v>
          </cell>
        </row>
        <row r="1416">
          <cell r="A1416">
            <v>18243</v>
          </cell>
          <cell r="AO1416">
            <v>91612.414361098243</v>
          </cell>
        </row>
        <row r="1417">
          <cell r="A1417">
            <v>18243</v>
          </cell>
          <cell r="AO1417">
            <v>91612.414361098243</v>
          </cell>
        </row>
        <row r="1418">
          <cell r="A1418">
            <v>608</v>
          </cell>
          <cell r="AO1418">
            <v>91602.282554080535</v>
          </cell>
        </row>
        <row r="1419">
          <cell r="A1419">
            <v>1820</v>
          </cell>
          <cell r="AO1419">
            <v>91576.510107974711</v>
          </cell>
        </row>
        <row r="1420">
          <cell r="A1420">
            <v>1820</v>
          </cell>
          <cell r="AO1420">
            <v>91576.510107974711</v>
          </cell>
        </row>
        <row r="1421">
          <cell r="A1421">
            <v>1213</v>
          </cell>
          <cell r="AO1421">
            <v>91572.404776137802</v>
          </cell>
        </row>
        <row r="1422">
          <cell r="A1422">
            <v>1213</v>
          </cell>
          <cell r="AO1422">
            <v>91572.404776137802</v>
          </cell>
        </row>
        <row r="1423">
          <cell r="A1423">
            <v>1213</v>
          </cell>
          <cell r="AO1423">
            <v>91572.404776137802</v>
          </cell>
        </row>
        <row r="1424">
          <cell r="A1424">
            <v>12108</v>
          </cell>
          <cell r="AO1424">
            <v>91549.874553933623</v>
          </cell>
        </row>
        <row r="1425">
          <cell r="A1425">
            <v>12108</v>
          </cell>
          <cell r="AO1425">
            <v>91549.874553933623</v>
          </cell>
        </row>
        <row r="1426">
          <cell r="A1426">
            <v>12108</v>
          </cell>
          <cell r="AO1426">
            <v>91549.874553933623</v>
          </cell>
        </row>
        <row r="1427">
          <cell r="A1427">
            <v>12106</v>
          </cell>
          <cell r="AO1427">
            <v>91547.826546210388</v>
          </cell>
        </row>
        <row r="1428">
          <cell r="A1428">
            <v>12106</v>
          </cell>
          <cell r="AO1428">
            <v>91547.826546210388</v>
          </cell>
        </row>
        <row r="1429">
          <cell r="A1429">
            <v>12106</v>
          </cell>
          <cell r="AO1429">
            <v>91547.826546210388</v>
          </cell>
        </row>
        <row r="1430">
          <cell r="A1430">
            <v>3629</v>
          </cell>
          <cell r="AO1430">
            <v>91534.783952596248</v>
          </cell>
        </row>
        <row r="1431">
          <cell r="A1431">
            <v>1209</v>
          </cell>
          <cell r="AO1431">
            <v>91530.771284149043</v>
          </cell>
        </row>
        <row r="1432">
          <cell r="A1432">
            <v>1209</v>
          </cell>
          <cell r="AO1432">
            <v>91530.771284149043</v>
          </cell>
        </row>
        <row r="1433">
          <cell r="A1433">
            <v>1209</v>
          </cell>
          <cell r="AO1433">
            <v>91530.771284149043</v>
          </cell>
        </row>
        <row r="1434">
          <cell r="A1434">
            <v>1209</v>
          </cell>
          <cell r="AO1434">
            <v>91530.771284149043</v>
          </cell>
        </row>
        <row r="1435">
          <cell r="A1435">
            <v>1209</v>
          </cell>
          <cell r="AO1435">
            <v>91530.771284149043</v>
          </cell>
        </row>
        <row r="1436">
          <cell r="A1436">
            <v>1209</v>
          </cell>
          <cell r="AO1436">
            <v>91530.771284149043</v>
          </cell>
        </row>
        <row r="1437">
          <cell r="A1437">
            <v>12064</v>
          </cell>
          <cell r="AO1437">
            <v>91498.825009937209</v>
          </cell>
        </row>
        <row r="1438">
          <cell r="A1438">
            <v>36134</v>
          </cell>
          <cell r="AO1438">
            <v>91475.814837205398</v>
          </cell>
        </row>
        <row r="1439">
          <cell r="A1439">
            <v>48159</v>
          </cell>
          <cell r="AO1439">
            <v>91470.120857345755</v>
          </cell>
        </row>
        <row r="1440">
          <cell r="A1440">
            <v>48083</v>
          </cell>
          <cell r="AO1440">
            <v>91447.710573441305</v>
          </cell>
        </row>
        <row r="1441">
          <cell r="A1441">
            <v>48083</v>
          </cell>
          <cell r="AO1441">
            <v>91447.710573441305</v>
          </cell>
        </row>
        <row r="1442">
          <cell r="A1442">
            <v>601</v>
          </cell>
          <cell r="AO1442">
            <v>91441.016660915717</v>
          </cell>
        </row>
        <row r="1443">
          <cell r="A1443">
            <v>5998</v>
          </cell>
          <cell r="AO1443">
            <v>91418.524439066387</v>
          </cell>
        </row>
        <row r="1444">
          <cell r="A1444">
            <v>5998</v>
          </cell>
          <cell r="AO1444">
            <v>91418.524439066387</v>
          </cell>
        </row>
        <row r="1445">
          <cell r="A1445">
            <v>1797</v>
          </cell>
          <cell r="AO1445">
            <v>91402.819076263157</v>
          </cell>
        </row>
        <row r="1446">
          <cell r="A1446">
            <v>1797</v>
          </cell>
          <cell r="AO1446">
            <v>91402.819076263157</v>
          </cell>
        </row>
        <row r="1447">
          <cell r="A1447">
            <v>1797</v>
          </cell>
          <cell r="AO1447">
            <v>91402.819076263157</v>
          </cell>
        </row>
        <row r="1448">
          <cell r="A1448">
            <v>47873</v>
          </cell>
          <cell r="AO1448">
            <v>91386.386469738587</v>
          </cell>
        </row>
        <row r="1449">
          <cell r="A1449">
            <v>17928</v>
          </cell>
          <cell r="AO1449">
            <v>91367.093640688458</v>
          </cell>
        </row>
        <row r="1450">
          <cell r="A1450">
            <v>597</v>
          </cell>
          <cell r="AO1450">
            <v>91354.491482992991</v>
          </cell>
        </row>
        <row r="1451">
          <cell r="A1451">
            <v>8949</v>
          </cell>
          <cell r="AO1451">
            <v>91343.622111397068</v>
          </cell>
        </row>
        <row r="1452">
          <cell r="A1452">
            <v>596</v>
          </cell>
          <cell r="AO1452">
            <v>91338.20851857544</v>
          </cell>
        </row>
        <row r="1453">
          <cell r="A1453">
            <v>17886</v>
          </cell>
          <cell r="AO1453">
            <v>91334.38642644434</v>
          </cell>
        </row>
        <row r="1454">
          <cell r="A1454">
            <v>47682</v>
          </cell>
          <cell r="AO1454">
            <v>91330.203648560971</v>
          </cell>
        </row>
        <row r="1455">
          <cell r="A1455">
            <v>47682</v>
          </cell>
          <cell r="AO1455">
            <v>91330.203648560971</v>
          </cell>
        </row>
        <row r="1456">
          <cell r="A1456">
            <v>47682</v>
          </cell>
          <cell r="AO1456">
            <v>91330.203648560971</v>
          </cell>
        </row>
        <row r="1457">
          <cell r="A1457">
            <v>8915</v>
          </cell>
          <cell r="AO1457">
            <v>91290.601555960762</v>
          </cell>
        </row>
        <row r="1458">
          <cell r="A1458">
            <v>8915</v>
          </cell>
          <cell r="AO1458">
            <v>91290.601555960762</v>
          </cell>
        </row>
        <row r="1459">
          <cell r="A1459">
            <v>17819</v>
          </cell>
          <cell r="AO1459">
            <v>91281.421357614992</v>
          </cell>
        </row>
        <row r="1460">
          <cell r="A1460">
            <v>17819</v>
          </cell>
          <cell r="AO1460">
            <v>91281.421357614992</v>
          </cell>
        </row>
        <row r="1461">
          <cell r="A1461">
            <v>35622</v>
          </cell>
          <cell r="AO1461">
            <v>91275.282704314071</v>
          </cell>
        </row>
        <row r="1462">
          <cell r="A1462">
            <v>35622</v>
          </cell>
          <cell r="AO1462">
            <v>91275.282704314071</v>
          </cell>
        </row>
        <row r="1463">
          <cell r="A1463">
            <v>59307</v>
          </cell>
          <cell r="AO1463">
            <v>91260.376578386422</v>
          </cell>
        </row>
        <row r="1464">
          <cell r="A1464">
            <v>17782</v>
          </cell>
          <cell r="AO1464">
            <v>91252.879532334031</v>
          </cell>
        </row>
        <row r="1465">
          <cell r="A1465">
            <v>29598</v>
          </cell>
          <cell r="AO1465">
            <v>91234.209735463373</v>
          </cell>
        </row>
        <row r="1466">
          <cell r="A1466">
            <v>29598</v>
          </cell>
          <cell r="AO1466">
            <v>91234.209735463373</v>
          </cell>
        </row>
        <row r="1467">
          <cell r="A1467">
            <v>59182</v>
          </cell>
          <cell r="AO1467">
            <v>91230.802303065153</v>
          </cell>
        </row>
        <row r="1468">
          <cell r="A1468">
            <v>5910</v>
          </cell>
          <cell r="AO1468">
            <v>91210.319954938517</v>
          </cell>
        </row>
        <row r="1469">
          <cell r="A1469">
            <v>5910</v>
          </cell>
          <cell r="AO1469">
            <v>91210.319954938517</v>
          </cell>
        </row>
        <row r="1470">
          <cell r="A1470">
            <v>11793</v>
          </cell>
          <cell r="AO1470">
            <v>91180.077219405284</v>
          </cell>
        </row>
        <row r="1471">
          <cell r="A1471">
            <v>11793</v>
          </cell>
          <cell r="AO1471">
            <v>91180.077219405284</v>
          </cell>
        </row>
        <row r="1472">
          <cell r="A1472">
            <v>29411</v>
          </cell>
          <cell r="AO1472">
            <v>91145.403602797131</v>
          </cell>
        </row>
        <row r="1473">
          <cell r="A1473">
            <v>29411</v>
          </cell>
          <cell r="AO1473">
            <v>91145.403602797131</v>
          </cell>
        </row>
        <row r="1474">
          <cell r="A1474">
            <v>29411</v>
          </cell>
          <cell r="AO1474">
            <v>91145.403602797131</v>
          </cell>
        </row>
        <row r="1475">
          <cell r="A1475">
            <v>29411</v>
          </cell>
          <cell r="AO1475">
            <v>91145.403602797131</v>
          </cell>
        </row>
        <row r="1476">
          <cell r="A1476">
            <v>29411</v>
          </cell>
          <cell r="AO1476">
            <v>91145.403602797131</v>
          </cell>
        </row>
        <row r="1477">
          <cell r="A1477">
            <v>58665</v>
          </cell>
          <cell r="AO1477">
            <v>91108.292157712436</v>
          </cell>
        </row>
        <row r="1478">
          <cell r="A1478">
            <v>58665</v>
          </cell>
          <cell r="AO1478">
            <v>91108.292157712436</v>
          </cell>
        </row>
        <row r="1479">
          <cell r="A1479">
            <v>58665</v>
          </cell>
          <cell r="AO1479">
            <v>91108.292157712436</v>
          </cell>
        </row>
        <row r="1480">
          <cell r="A1480">
            <v>58665</v>
          </cell>
          <cell r="AO1480">
            <v>91108.292157712436</v>
          </cell>
        </row>
        <row r="1481">
          <cell r="A1481">
            <v>585</v>
          </cell>
          <cell r="AO1481">
            <v>91077.410981715831</v>
          </cell>
        </row>
        <row r="1482">
          <cell r="A1482">
            <v>1169</v>
          </cell>
          <cell r="AO1482">
            <v>91061.088225897372</v>
          </cell>
        </row>
        <row r="1483">
          <cell r="A1483">
            <v>11688</v>
          </cell>
          <cell r="AO1483">
            <v>91054.517675937808</v>
          </cell>
        </row>
        <row r="1484">
          <cell r="A1484">
            <v>23369</v>
          </cell>
          <cell r="AO1484">
            <v>91050.121245551753</v>
          </cell>
        </row>
        <row r="1485">
          <cell r="A1485">
            <v>2334</v>
          </cell>
          <cell r="AO1485">
            <v>91032.717731112818</v>
          </cell>
        </row>
        <row r="1486">
          <cell r="A1486">
            <v>23330</v>
          </cell>
          <cell r="AO1486">
            <v>91027.186946598551</v>
          </cell>
        </row>
        <row r="1487">
          <cell r="A1487">
            <v>23330</v>
          </cell>
          <cell r="AO1487">
            <v>91027.186946598551</v>
          </cell>
        </row>
        <row r="1488">
          <cell r="A1488">
            <v>23330</v>
          </cell>
          <cell r="AO1488">
            <v>91027.186946598551</v>
          </cell>
        </row>
        <row r="1489">
          <cell r="A1489">
            <v>23330</v>
          </cell>
          <cell r="AO1489">
            <v>91027.186946598551</v>
          </cell>
        </row>
        <row r="1490">
          <cell r="A1490">
            <v>23330</v>
          </cell>
          <cell r="AO1490">
            <v>91027.186946598551</v>
          </cell>
        </row>
        <row r="1491">
          <cell r="A1491">
            <v>23330</v>
          </cell>
          <cell r="AO1491">
            <v>91027.186946598551</v>
          </cell>
        </row>
        <row r="1492">
          <cell r="A1492">
            <v>583</v>
          </cell>
          <cell r="AO1492">
            <v>91013.774337819981</v>
          </cell>
        </row>
        <row r="1493">
          <cell r="A1493">
            <v>1746</v>
          </cell>
          <cell r="AO1493">
            <v>90993.390431053951</v>
          </cell>
        </row>
        <row r="1494">
          <cell r="A1494">
            <v>23265</v>
          </cell>
          <cell r="AO1494">
            <v>90988.091165404723</v>
          </cell>
        </row>
        <row r="1495">
          <cell r="A1495">
            <v>23265</v>
          </cell>
          <cell r="AO1495">
            <v>90988.091165404723</v>
          </cell>
        </row>
        <row r="1496">
          <cell r="A1496">
            <v>4063</v>
          </cell>
          <cell r="AO1496">
            <v>90959.608809924204</v>
          </cell>
        </row>
        <row r="1497">
          <cell r="A1497">
            <v>4063</v>
          </cell>
          <cell r="AO1497">
            <v>90959.608809924204</v>
          </cell>
        </row>
        <row r="1498">
          <cell r="A1498">
            <v>11601</v>
          </cell>
          <cell r="AO1498">
            <v>90950.010935101382</v>
          </cell>
        </row>
        <row r="1499">
          <cell r="A1499">
            <v>2319</v>
          </cell>
          <cell r="AO1499">
            <v>90942.495015497218</v>
          </cell>
        </row>
        <row r="1500">
          <cell r="A1500">
            <v>2319</v>
          </cell>
          <cell r="AO1500">
            <v>90942.495015497218</v>
          </cell>
        </row>
        <row r="1501">
          <cell r="A1501">
            <v>115801</v>
          </cell>
          <cell r="AO1501">
            <v>90925.385041387752</v>
          </cell>
        </row>
        <row r="1502">
          <cell r="A1502">
            <v>115801</v>
          </cell>
          <cell r="AO1502">
            <v>90925.385041387752</v>
          </cell>
        </row>
        <row r="1503">
          <cell r="A1503">
            <v>2315</v>
          </cell>
          <cell r="AO1503">
            <v>90917.830942001106</v>
          </cell>
        </row>
        <row r="1504">
          <cell r="A1504">
            <v>2308</v>
          </cell>
          <cell r="AO1504">
            <v>90876.972363294961</v>
          </cell>
        </row>
        <row r="1505">
          <cell r="A1505">
            <v>1153</v>
          </cell>
          <cell r="AO1505">
            <v>90866.569580873882</v>
          </cell>
        </row>
        <row r="1506">
          <cell r="A1506">
            <v>576</v>
          </cell>
          <cell r="AO1506">
            <v>90863.993654441467</v>
          </cell>
        </row>
        <row r="1507">
          <cell r="A1507">
            <v>576</v>
          </cell>
          <cell r="AO1507">
            <v>90863.993654441467</v>
          </cell>
        </row>
        <row r="1508">
          <cell r="A1508">
            <v>576</v>
          </cell>
          <cell r="AO1508">
            <v>90863.993654441467</v>
          </cell>
        </row>
        <row r="1509">
          <cell r="A1509">
            <v>23041</v>
          </cell>
          <cell r="AO1509">
            <v>90853.503023056619</v>
          </cell>
        </row>
        <row r="1510">
          <cell r="A1510">
            <v>573</v>
          </cell>
          <cell r="AO1510">
            <v>90781.818632371462</v>
          </cell>
        </row>
        <row r="1511">
          <cell r="A1511">
            <v>573</v>
          </cell>
          <cell r="AO1511">
            <v>90772.104495066043</v>
          </cell>
        </row>
        <row r="1512">
          <cell r="A1512">
            <v>57232</v>
          </cell>
          <cell r="AO1512">
            <v>90764.109449290132</v>
          </cell>
        </row>
        <row r="1513">
          <cell r="A1513">
            <v>57232</v>
          </cell>
          <cell r="AO1513">
            <v>90764.109449290132</v>
          </cell>
        </row>
        <row r="1514">
          <cell r="A1514">
            <v>11434</v>
          </cell>
          <cell r="AO1514">
            <v>90749.114867887969</v>
          </cell>
        </row>
        <row r="1515">
          <cell r="A1515">
            <v>114032</v>
          </cell>
          <cell r="AO1515">
            <v>90711.820215204876</v>
          </cell>
        </row>
        <row r="1516">
          <cell r="A1516">
            <v>114032</v>
          </cell>
          <cell r="AO1516">
            <v>90711.820215204876</v>
          </cell>
        </row>
        <row r="1517">
          <cell r="A1517">
            <v>11392</v>
          </cell>
          <cell r="AO1517">
            <v>90698.324420538454</v>
          </cell>
        </row>
        <row r="1518">
          <cell r="A1518">
            <v>11392</v>
          </cell>
          <cell r="AO1518">
            <v>90698.324420538454</v>
          </cell>
        </row>
        <row r="1519">
          <cell r="A1519">
            <v>11392</v>
          </cell>
          <cell r="AO1519">
            <v>90698.324420538454</v>
          </cell>
        </row>
        <row r="1520">
          <cell r="A1520">
            <v>568</v>
          </cell>
          <cell r="AO1520">
            <v>90666.916581935991</v>
          </cell>
        </row>
        <row r="1521">
          <cell r="A1521">
            <v>227195</v>
          </cell>
          <cell r="AO1521">
            <v>90658.972910981174</v>
          </cell>
        </row>
        <row r="1522">
          <cell r="A1522">
            <v>8514</v>
          </cell>
          <cell r="AO1522">
            <v>90649.50220503044</v>
          </cell>
        </row>
        <row r="1523">
          <cell r="A1523">
            <v>8514</v>
          </cell>
          <cell r="AO1523">
            <v>90649.50220503044</v>
          </cell>
        </row>
        <row r="1524">
          <cell r="A1524">
            <v>8514</v>
          </cell>
          <cell r="AO1524">
            <v>90649.50220503044</v>
          </cell>
        </row>
        <row r="1525">
          <cell r="A1525">
            <v>4540</v>
          </cell>
          <cell r="AO1525">
            <v>90646.616546981561</v>
          </cell>
        </row>
        <row r="1526">
          <cell r="A1526">
            <v>2835</v>
          </cell>
          <cell r="AO1526">
            <v>90632.725935291979</v>
          </cell>
        </row>
        <row r="1527">
          <cell r="A1527">
            <v>2835</v>
          </cell>
          <cell r="AO1527">
            <v>90632.725935291979</v>
          </cell>
        </row>
        <row r="1528">
          <cell r="A1528">
            <v>11325</v>
          </cell>
          <cell r="AO1528">
            <v>90616.399962546711</v>
          </cell>
        </row>
        <row r="1529">
          <cell r="A1529">
            <v>11325</v>
          </cell>
          <cell r="AO1529">
            <v>90616.399962546711</v>
          </cell>
        </row>
        <row r="1530">
          <cell r="A1530">
            <v>5661</v>
          </cell>
          <cell r="AO1530">
            <v>90612.11806659952</v>
          </cell>
        </row>
        <row r="1531">
          <cell r="A1531">
            <v>22635</v>
          </cell>
          <cell r="AO1531">
            <v>90607.608759828741</v>
          </cell>
        </row>
        <row r="1532">
          <cell r="A1532">
            <v>22635</v>
          </cell>
          <cell r="AO1532">
            <v>90607.608759828741</v>
          </cell>
        </row>
        <row r="1533">
          <cell r="A1533">
            <v>11310</v>
          </cell>
          <cell r="AO1533">
            <v>90597.778519033949</v>
          </cell>
        </row>
        <row r="1534">
          <cell r="A1534">
            <v>1128</v>
          </cell>
          <cell r="AO1534">
            <v>90565.510919591528</v>
          </cell>
        </row>
        <row r="1535">
          <cell r="A1535">
            <v>2254</v>
          </cell>
          <cell r="AO1535">
            <v>90547.803089590845</v>
          </cell>
        </row>
        <row r="1536">
          <cell r="A1536">
            <v>22519</v>
          </cell>
          <cell r="AO1536">
            <v>90536.673699592284</v>
          </cell>
        </row>
        <row r="1537">
          <cell r="A1537">
            <v>22519</v>
          </cell>
          <cell r="AO1537">
            <v>90536.673699592284</v>
          </cell>
        </row>
        <row r="1538">
          <cell r="A1538">
            <v>22519</v>
          </cell>
          <cell r="AO1538">
            <v>90536.673699592284</v>
          </cell>
        </row>
        <row r="1539">
          <cell r="A1539">
            <v>22519</v>
          </cell>
          <cell r="AO1539">
            <v>90536.673699592284</v>
          </cell>
        </row>
        <row r="1540">
          <cell r="A1540">
            <v>5623</v>
          </cell>
          <cell r="AO1540">
            <v>90520.595801336807</v>
          </cell>
        </row>
        <row r="1541">
          <cell r="A1541">
            <v>5623</v>
          </cell>
          <cell r="AO1541">
            <v>90520.595801336807</v>
          </cell>
        </row>
        <row r="1542">
          <cell r="A1542">
            <v>5623</v>
          </cell>
          <cell r="AO1542">
            <v>90520.595801336807</v>
          </cell>
        </row>
        <row r="1543">
          <cell r="A1543">
            <v>1123828</v>
          </cell>
          <cell r="AO1543">
            <v>90510.598464080802</v>
          </cell>
        </row>
        <row r="1544">
          <cell r="A1544">
            <v>44808</v>
          </cell>
          <cell r="AO1544">
            <v>90466.121446535864</v>
          </cell>
        </row>
        <row r="1545">
          <cell r="A1545">
            <v>44808</v>
          </cell>
          <cell r="AO1545">
            <v>90466.121446535864</v>
          </cell>
        </row>
        <row r="1546">
          <cell r="A1546">
            <v>44808</v>
          </cell>
          <cell r="AO1546">
            <v>90466.121446535864</v>
          </cell>
        </row>
        <row r="1547">
          <cell r="A1547">
            <v>1120</v>
          </cell>
          <cell r="AO1547">
            <v>90457.476924313232</v>
          </cell>
        </row>
        <row r="1548">
          <cell r="A1548">
            <v>1120</v>
          </cell>
          <cell r="AO1548">
            <v>90457.476924313232</v>
          </cell>
        </row>
        <row r="1549">
          <cell r="A1549">
            <v>1120</v>
          </cell>
          <cell r="AO1549">
            <v>90457.476924313232</v>
          </cell>
        </row>
        <row r="1550">
          <cell r="A1550">
            <v>111638</v>
          </cell>
          <cell r="AO1550">
            <v>90419.011880610735</v>
          </cell>
        </row>
        <row r="1551">
          <cell r="A1551">
            <v>111638</v>
          </cell>
          <cell r="AO1551">
            <v>90419.011880610735</v>
          </cell>
        </row>
        <row r="1552">
          <cell r="A1552">
            <v>2231</v>
          </cell>
          <cell r="AO1552">
            <v>90411.005062075346</v>
          </cell>
        </row>
        <row r="1553">
          <cell r="A1553">
            <v>2231</v>
          </cell>
          <cell r="AO1553">
            <v>90411.005062075346</v>
          </cell>
        </row>
        <row r="1554">
          <cell r="A1554">
            <v>1672</v>
          </cell>
          <cell r="AO1554">
            <v>90395.310073390516</v>
          </cell>
        </row>
        <row r="1555">
          <cell r="A1555">
            <v>16711</v>
          </cell>
          <cell r="AO1555">
            <v>90390.497590307685</v>
          </cell>
        </row>
        <row r="1556">
          <cell r="A1556">
            <v>5569</v>
          </cell>
          <cell r="AO1556">
            <v>90388.026936100359</v>
          </cell>
        </row>
        <row r="1557">
          <cell r="A1557">
            <v>5569</v>
          </cell>
          <cell r="AO1557">
            <v>90388.026936100359</v>
          </cell>
        </row>
        <row r="1558">
          <cell r="A1558">
            <v>5569</v>
          </cell>
          <cell r="AO1558">
            <v>90388.026936100359</v>
          </cell>
        </row>
        <row r="1559">
          <cell r="A1559">
            <v>11133</v>
          </cell>
          <cell r="AO1559">
            <v>90381.367620083751</v>
          </cell>
        </row>
        <row r="1560">
          <cell r="A1560">
            <v>44495</v>
          </cell>
          <cell r="AO1560">
            <v>90369.590695360093</v>
          </cell>
        </row>
        <row r="1561">
          <cell r="A1561">
            <v>44495</v>
          </cell>
          <cell r="AO1561">
            <v>90369.590695360093</v>
          </cell>
        </row>
        <row r="1562">
          <cell r="A1562">
            <v>1667</v>
          </cell>
          <cell r="AO1562">
            <v>90354.220266252392</v>
          </cell>
        </row>
        <row r="1563">
          <cell r="A1563">
            <v>1110</v>
          </cell>
          <cell r="AO1563">
            <v>90338.488126044787</v>
          </cell>
        </row>
        <row r="1564">
          <cell r="A1564">
            <v>11089</v>
          </cell>
          <cell r="AO1564">
            <v>90326.402096248319</v>
          </cell>
        </row>
        <row r="1565">
          <cell r="A1565">
            <v>55299</v>
          </cell>
          <cell r="AO1565">
            <v>90290.511277823665</v>
          </cell>
        </row>
        <row r="1566">
          <cell r="A1566">
            <v>55299</v>
          </cell>
          <cell r="AO1566">
            <v>90290.511277823665</v>
          </cell>
        </row>
        <row r="1567">
          <cell r="A1567">
            <v>11037</v>
          </cell>
          <cell r="AO1567">
            <v>90262.401098913033</v>
          </cell>
        </row>
        <row r="1568">
          <cell r="A1568">
            <v>44141</v>
          </cell>
          <cell r="AO1568">
            <v>90259.97457747013</v>
          </cell>
        </row>
        <row r="1569">
          <cell r="A1569">
            <v>44141</v>
          </cell>
          <cell r="AO1569">
            <v>90259.97457747013</v>
          </cell>
        </row>
        <row r="1570">
          <cell r="A1570">
            <v>22059</v>
          </cell>
          <cell r="AO1570">
            <v>90252.882261881314</v>
          </cell>
        </row>
        <row r="1571">
          <cell r="A1571">
            <v>3307</v>
          </cell>
          <cell r="AO1571">
            <v>90243.324752806671</v>
          </cell>
        </row>
        <row r="1572">
          <cell r="A1572">
            <v>1648</v>
          </cell>
          <cell r="AO1572">
            <v>90199.973080323733</v>
          </cell>
        </row>
        <row r="1573">
          <cell r="A1573">
            <v>10983</v>
          </cell>
          <cell r="AO1573">
            <v>90194.995519571516</v>
          </cell>
        </row>
        <row r="1574">
          <cell r="A1574">
            <v>10983</v>
          </cell>
          <cell r="AO1574">
            <v>90194.995519571516</v>
          </cell>
        </row>
        <row r="1575">
          <cell r="A1575">
            <v>10983</v>
          </cell>
          <cell r="AO1575">
            <v>90194.995519571516</v>
          </cell>
        </row>
        <row r="1576">
          <cell r="A1576">
            <v>274398</v>
          </cell>
          <cell r="AO1576">
            <v>90186.204491326353</v>
          </cell>
        </row>
        <row r="1577">
          <cell r="A1577">
            <v>274398</v>
          </cell>
          <cell r="AO1577">
            <v>90186.204491326353</v>
          </cell>
        </row>
        <row r="1578">
          <cell r="A1578">
            <v>5486</v>
          </cell>
          <cell r="AO1578">
            <v>90181.178898661849</v>
          </cell>
        </row>
        <row r="1579">
          <cell r="A1579">
            <v>5486</v>
          </cell>
          <cell r="AO1579">
            <v>90181.178898661849</v>
          </cell>
        </row>
        <row r="1580">
          <cell r="A1580">
            <v>109538</v>
          </cell>
          <cell r="AO1580">
            <v>90158.625981517398</v>
          </cell>
        </row>
        <row r="1581">
          <cell r="A1581">
            <v>109538</v>
          </cell>
          <cell r="AO1581">
            <v>90158.625981517398</v>
          </cell>
        </row>
        <row r="1582">
          <cell r="A1582">
            <v>109538</v>
          </cell>
          <cell r="AO1582">
            <v>90158.625981517398</v>
          </cell>
        </row>
        <row r="1583">
          <cell r="A1583">
            <v>8197</v>
          </cell>
          <cell r="AO1583">
            <v>90128.812726362041</v>
          </cell>
        </row>
        <row r="1584">
          <cell r="A1584">
            <v>8197</v>
          </cell>
          <cell r="AO1584">
            <v>90128.812726362041</v>
          </cell>
        </row>
        <row r="1585">
          <cell r="A1585">
            <v>8197</v>
          </cell>
          <cell r="AO1585">
            <v>90128.812726362041</v>
          </cell>
        </row>
        <row r="1586">
          <cell r="A1586">
            <v>2728</v>
          </cell>
          <cell r="AO1586">
            <v>90106.226683066416</v>
          </cell>
        </row>
        <row r="1587">
          <cell r="A1587">
            <v>545</v>
          </cell>
          <cell r="AO1587">
            <v>90083.421270420178</v>
          </cell>
        </row>
        <row r="1588">
          <cell r="A1588">
            <v>16332</v>
          </cell>
          <cell r="AO1588">
            <v>90076.119505893686</v>
          </cell>
        </row>
        <row r="1589">
          <cell r="A1589">
            <v>16332</v>
          </cell>
          <cell r="AO1589">
            <v>90076.119505893686</v>
          </cell>
        </row>
        <row r="1590">
          <cell r="A1590">
            <v>108654</v>
          </cell>
          <cell r="AO1590">
            <v>90047.903309638117</v>
          </cell>
        </row>
        <row r="1591">
          <cell r="A1591">
            <v>543</v>
          </cell>
          <cell r="AO1591">
            <v>90036.887391614539</v>
          </cell>
        </row>
        <row r="1592">
          <cell r="A1592">
            <v>542</v>
          </cell>
          <cell r="AO1592">
            <v>90017.279060468893</v>
          </cell>
        </row>
        <row r="1593">
          <cell r="A1593">
            <v>542</v>
          </cell>
          <cell r="AO1593">
            <v>90017.279060468893</v>
          </cell>
        </row>
        <row r="1594">
          <cell r="A1594">
            <v>542</v>
          </cell>
          <cell r="AO1594">
            <v>90017.279060468893</v>
          </cell>
        </row>
        <row r="1595">
          <cell r="A1595">
            <v>542</v>
          </cell>
          <cell r="AO1595">
            <v>90006.179123299094</v>
          </cell>
        </row>
        <row r="1596">
          <cell r="A1596">
            <v>542</v>
          </cell>
          <cell r="AO1596">
            <v>90006.179123299094</v>
          </cell>
        </row>
        <row r="1597">
          <cell r="A1597">
            <v>542</v>
          </cell>
          <cell r="AO1597">
            <v>90006.179123299094</v>
          </cell>
        </row>
        <row r="1598">
          <cell r="A1598">
            <v>541</v>
          </cell>
          <cell r="AO1598">
            <v>89999.513889696245</v>
          </cell>
        </row>
        <row r="1599">
          <cell r="A1599">
            <v>27058</v>
          </cell>
          <cell r="AO1599">
            <v>89994.903797396546</v>
          </cell>
        </row>
        <row r="1600">
          <cell r="A1600">
            <v>27058</v>
          </cell>
          <cell r="AO1600">
            <v>89994.903797396546</v>
          </cell>
        </row>
        <row r="1601">
          <cell r="A1601">
            <v>1622</v>
          </cell>
          <cell r="AO1601">
            <v>89978.795166800643</v>
          </cell>
        </row>
        <row r="1602">
          <cell r="A1602">
            <v>1622</v>
          </cell>
          <cell r="AO1602">
            <v>89978.795166800643</v>
          </cell>
        </row>
        <row r="1603">
          <cell r="A1603">
            <v>5402</v>
          </cell>
          <cell r="AO1603">
            <v>89970.52093345215</v>
          </cell>
        </row>
        <row r="1604">
          <cell r="A1604">
            <v>10800</v>
          </cell>
          <cell r="AO1604">
            <v>89965.372413627003</v>
          </cell>
        </row>
        <row r="1605">
          <cell r="A1605">
            <v>53949</v>
          </cell>
          <cell r="AO1605">
            <v>89952.806499858532</v>
          </cell>
        </row>
        <row r="1606">
          <cell r="A1606">
            <v>5388</v>
          </cell>
          <cell r="AO1606">
            <v>89935.990066043916</v>
          </cell>
        </row>
        <row r="1607">
          <cell r="A1607">
            <v>2692</v>
          </cell>
          <cell r="AO1607">
            <v>89924.008590668847</v>
          </cell>
        </row>
        <row r="1608">
          <cell r="A1608">
            <v>5380</v>
          </cell>
          <cell r="AO1608">
            <v>89914.974862678806</v>
          </cell>
        </row>
        <row r="1609">
          <cell r="A1609">
            <v>16130</v>
          </cell>
          <cell r="AO1609">
            <v>89906.393629566737</v>
          </cell>
        </row>
        <row r="1610">
          <cell r="A1610">
            <v>16130</v>
          </cell>
          <cell r="AO1610">
            <v>89906.393629566737</v>
          </cell>
        </row>
        <row r="1611">
          <cell r="A1611">
            <v>537</v>
          </cell>
          <cell r="AO1611">
            <v>89895.712681710822</v>
          </cell>
        </row>
        <row r="1612">
          <cell r="A1612">
            <v>537</v>
          </cell>
          <cell r="AO1612">
            <v>89895.712681710822</v>
          </cell>
        </row>
        <row r="1613">
          <cell r="A1613">
            <v>2684</v>
          </cell>
          <cell r="AO1613">
            <v>89883.688823078919</v>
          </cell>
        </row>
        <row r="1614">
          <cell r="A1614">
            <v>5366</v>
          </cell>
          <cell r="AO1614">
            <v>89881.009386008591</v>
          </cell>
        </row>
        <row r="1615">
          <cell r="A1615">
            <v>5366</v>
          </cell>
          <cell r="AO1615">
            <v>89881.009386008591</v>
          </cell>
        </row>
        <row r="1616">
          <cell r="A1616">
            <v>5354</v>
          </cell>
          <cell r="AO1616">
            <v>89850.090999159773</v>
          </cell>
        </row>
        <row r="1617">
          <cell r="A1617">
            <v>5338</v>
          </cell>
          <cell r="AO1617">
            <v>89807.801406986546</v>
          </cell>
        </row>
        <row r="1618">
          <cell r="A1618">
            <v>5329</v>
          </cell>
          <cell r="AO1618">
            <v>89786.508851600112</v>
          </cell>
        </row>
        <row r="1619">
          <cell r="A1619">
            <v>5329</v>
          </cell>
          <cell r="AO1619">
            <v>89786.508851600112</v>
          </cell>
        </row>
        <row r="1620">
          <cell r="A1620">
            <v>5329</v>
          </cell>
          <cell r="AO1620">
            <v>89786.508851600112</v>
          </cell>
        </row>
        <row r="1621">
          <cell r="A1621">
            <v>5329</v>
          </cell>
          <cell r="AO1621">
            <v>89786.508851600112</v>
          </cell>
        </row>
        <row r="1622">
          <cell r="A1622">
            <v>10628</v>
          </cell>
          <cell r="AO1622">
            <v>89748.223194045728</v>
          </cell>
        </row>
        <row r="1623">
          <cell r="A1623">
            <v>531</v>
          </cell>
          <cell r="AO1623">
            <v>89731.492414520995</v>
          </cell>
        </row>
        <row r="1624">
          <cell r="A1624">
            <v>15909</v>
          </cell>
          <cell r="AO1624">
            <v>89719.808490992917</v>
          </cell>
        </row>
        <row r="1625">
          <cell r="A1625">
            <v>15909</v>
          </cell>
          <cell r="AO1625">
            <v>89719.808490992917</v>
          </cell>
        </row>
        <row r="1626">
          <cell r="A1626">
            <v>15909</v>
          </cell>
          <cell r="AO1626">
            <v>89719.808490992917</v>
          </cell>
        </row>
        <row r="1627">
          <cell r="A1627">
            <v>31756</v>
          </cell>
          <cell r="AO1627">
            <v>89693.186387887006</v>
          </cell>
        </row>
        <row r="1628">
          <cell r="A1628">
            <v>31756</v>
          </cell>
          <cell r="AO1628">
            <v>89693.186387887006</v>
          </cell>
        </row>
        <row r="1629">
          <cell r="A1629">
            <v>528</v>
          </cell>
          <cell r="AO1629">
            <v>89657.708350404166</v>
          </cell>
        </row>
        <row r="1630">
          <cell r="A1630">
            <v>5276</v>
          </cell>
          <cell r="AO1630">
            <v>89651.602975824047</v>
          </cell>
        </row>
        <row r="1631">
          <cell r="A1631">
            <v>5276</v>
          </cell>
          <cell r="AO1631">
            <v>89651.602975824047</v>
          </cell>
        </row>
        <row r="1632">
          <cell r="A1632">
            <v>5276</v>
          </cell>
          <cell r="AO1632">
            <v>89651.602975824047</v>
          </cell>
        </row>
        <row r="1633">
          <cell r="A1633">
            <v>15816</v>
          </cell>
          <cell r="AO1633">
            <v>89640.195885204303</v>
          </cell>
        </row>
        <row r="1634">
          <cell r="A1634">
            <v>7901</v>
          </cell>
          <cell r="AO1634">
            <v>89627.812444721538</v>
          </cell>
        </row>
        <row r="1635">
          <cell r="A1635">
            <v>7901</v>
          </cell>
          <cell r="AO1635">
            <v>89627.812444721538</v>
          </cell>
        </row>
        <row r="1636">
          <cell r="A1636">
            <v>26271</v>
          </cell>
          <cell r="AO1636">
            <v>89594.585152876083</v>
          </cell>
        </row>
        <row r="1637">
          <cell r="A1637">
            <v>26271</v>
          </cell>
          <cell r="AO1637">
            <v>89594.585152876083</v>
          </cell>
        </row>
        <row r="1638">
          <cell r="A1638">
            <v>1575</v>
          </cell>
          <cell r="AO1638">
            <v>89584.525987156769</v>
          </cell>
        </row>
        <row r="1639">
          <cell r="A1639">
            <v>15740</v>
          </cell>
          <cell r="AO1639">
            <v>89575.08404004469</v>
          </cell>
        </row>
        <row r="1640">
          <cell r="A1640">
            <v>15740</v>
          </cell>
          <cell r="AO1640">
            <v>89575.08404004469</v>
          </cell>
        </row>
        <row r="1641">
          <cell r="A1641">
            <v>15740</v>
          </cell>
          <cell r="AO1641">
            <v>89575.08404004469</v>
          </cell>
        </row>
        <row r="1642">
          <cell r="A1642">
            <v>1573</v>
          </cell>
          <cell r="AO1642">
            <v>89564.314180646179</v>
          </cell>
        </row>
        <row r="1643">
          <cell r="A1643">
            <v>15712</v>
          </cell>
          <cell r="AO1643">
            <v>89551.093514865308</v>
          </cell>
        </row>
        <row r="1644">
          <cell r="A1644">
            <v>1566</v>
          </cell>
          <cell r="AO1644">
            <v>89507.090550710884</v>
          </cell>
        </row>
        <row r="1645">
          <cell r="A1645">
            <v>3127</v>
          </cell>
          <cell r="AO1645">
            <v>89485.474782841469</v>
          </cell>
        </row>
        <row r="1646">
          <cell r="A1646">
            <v>3127</v>
          </cell>
          <cell r="AO1646">
            <v>89485.474782841469</v>
          </cell>
        </row>
        <row r="1647">
          <cell r="A1647">
            <v>3127</v>
          </cell>
          <cell r="AO1647">
            <v>89485.474782841469</v>
          </cell>
        </row>
        <row r="1648">
          <cell r="A1648">
            <v>3127</v>
          </cell>
          <cell r="AO1648">
            <v>89485.474782841469</v>
          </cell>
        </row>
        <row r="1649">
          <cell r="A1649">
            <v>5203</v>
          </cell>
          <cell r="AO1649">
            <v>89461.201230458202</v>
          </cell>
        </row>
        <row r="1650">
          <cell r="A1650">
            <v>5203</v>
          </cell>
          <cell r="AO1650">
            <v>89461.201230458202</v>
          </cell>
        </row>
        <row r="1651">
          <cell r="A1651">
            <v>5203</v>
          </cell>
          <cell r="AO1651">
            <v>89461.201230458202</v>
          </cell>
        </row>
        <row r="1652">
          <cell r="A1652">
            <v>2600</v>
          </cell>
          <cell r="AO1652">
            <v>89453.111832719776</v>
          </cell>
        </row>
        <row r="1653">
          <cell r="A1653">
            <v>10394</v>
          </cell>
          <cell r="AO1653">
            <v>89447.286850062766</v>
          </cell>
        </row>
        <row r="1654">
          <cell r="A1654">
            <v>10394</v>
          </cell>
          <cell r="AO1654">
            <v>89447.286850062766</v>
          </cell>
        </row>
        <row r="1655">
          <cell r="A1655">
            <v>4156</v>
          </cell>
          <cell r="AO1655">
            <v>89443.286709570064</v>
          </cell>
        </row>
        <row r="1656">
          <cell r="A1656">
            <v>7776</v>
          </cell>
          <cell r="AO1656">
            <v>89413.828991787421</v>
          </cell>
        </row>
        <row r="1657">
          <cell r="A1657">
            <v>7776</v>
          </cell>
          <cell r="AO1657">
            <v>89413.828991787421</v>
          </cell>
        </row>
        <row r="1658">
          <cell r="A1658">
            <v>15542</v>
          </cell>
          <cell r="AO1658">
            <v>89404.808707244578</v>
          </cell>
        </row>
        <row r="1659">
          <cell r="A1659">
            <v>15542</v>
          </cell>
          <cell r="AO1659">
            <v>89404.808707244578</v>
          </cell>
        </row>
        <row r="1660">
          <cell r="A1660">
            <v>2070</v>
          </cell>
          <cell r="AO1660">
            <v>89387.619621559788</v>
          </cell>
        </row>
        <row r="1661">
          <cell r="A1661">
            <v>2070</v>
          </cell>
          <cell r="AO1661">
            <v>89387.619621559788</v>
          </cell>
        </row>
        <row r="1662">
          <cell r="A1662">
            <v>51640</v>
          </cell>
          <cell r="AO1662">
            <v>89361.195468397826</v>
          </cell>
        </row>
        <row r="1663">
          <cell r="A1663">
            <v>51640</v>
          </cell>
          <cell r="AO1663">
            <v>89361.195468397826</v>
          </cell>
        </row>
        <row r="1664">
          <cell r="A1664">
            <v>51640</v>
          </cell>
          <cell r="AO1664">
            <v>89361.195468397826</v>
          </cell>
        </row>
        <row r="1665">
          <cell r="A1665">
            <v>51640</v>
          </cell>
          <cell r="AO1665">
            <v>89361.195468397826</v>
          </cell>
        </row>
        <row r="1666">
          <cell r="A1666">
            <v>20644</v>
          </cell>
          <cell r="AO1666">
            <v>89353.292494123263</v>
          </cell>
        </row>
        <row r="1667">
          <cell r="A1667">
            <v>20644</v>
          </cell>
          <cell r="AO1667">
            <v>89353.292494123263</v>
          </cell>
        </row>
        <row r="1668">
          <cell r="A1668">
            <v>20633</v>
          </cell>
          <cell r="AO1668">
            <v>89346.276993740918</v>
          </cell>
        </row>
        <row r="1669">
          <cell r="A1669">
            <v>20633</v>
          </cell>
          <cell r="AO1669">
            <v>89346.276993740918</v>
          </cell>
        </row>
        <row r="1670">
          <cell r="A1670">
            <v>5151</v>
          </cell>
          <cell r="AO1670">
            <v>89327.991180300189</v>
          </cell>
        </row>
        <row r="1671">
          <cell r="A1671">
            <v>5151</v>
          </cell>
          <cell r="AO1671">
            <v>89327.991180300189</v>
          </cell>
        </row>
        <row r="1672">
          <cell r="A1672">
            <v>515</v>
          </cell>
          <cell r="AO1672">
            <v>89321.202147163916</v>
          </cell>
        </row>
        <row r="1673">
          <cell r="A1673">
            <v>515</v>
          </cell>
          <cell r="AO1673">
            <v>89321.202147163916</v>
          </cell>
        </row>
        <row r="1674">
          <cell r="A1674">
            <v>15438</v>
          </cell>
          <cell r="AO1674">
            <v>89314.725408299419</v>
          </cell>
        </row>
        <row r="1675">
          <cell r="A1675">
            <v>15438</v>
          </cell>
          <cell r="AO1675">
            <v>89314.725408299419</v>
          </cell>
        </row>
        <row r="1676">
          <cell r="A1676">
            <v>15438</v>
          </cell>
          <cell r="AO1676">
            <v>89314.725408299419</v>
          </cell>
        </row>
        <row r="1677">
          <cell r="A1677">
            <v>15438</v>
          </cell>
          <cell r="AO1677">
            <v>89314.725408299419</v>
          </cell>
        </row>
        <row r="1678">
          <cell r="A1678">
            <v>1029</v>
          </cell>
          <cell r="AO1678">
            <v>89309.797576272831</v>
          </cell>
        </row>
        <row r="1679">
          <cell r="A1679">
            <v>1029</v>
          </cell>
          <cell r="AO1679">
            <v>89309.797576272831</v>
          </cell>
        </row>
        <row r="1680">
          <cell r="A1680">
            <v>513</v>
          </cell>
          <cell r="AO1680">
            <v>89265.219024136502</v>
          </cell>
        </row>
        <row r="1681">
          <cell r="A1681">
            <v>2050</v>
          </cell>
          <cell r="AO1681">
            <v>89261.802981149129</v>
          </cell>
        </row>
        <row r="1682">
          <cell r="A1682">
            <v>512</v>
          </cell>
          <cell r="AO1682">
            <v>89248.811906773597</v>
          </cell>
        </row>
        <row r="1683">
          <cell r="A1683">
            <v>512</v>
          </cell>
          <cell r="AO1683">
            <v>89248.811906773597</v>
          </cell>
        </row>
        <row r="1684">
          <cell r="A1684">
            <v>512</v>
          </cell>
          <cell r="AO1684">
            <v>89248.811906773597</v>
          </cell>
        </row>
        <row r="1685">
          <cell r="A1685">
            <v>1023</v>
          </cell>
          <cell r="AO1685">
            <v>89239.724405686269</v>
          </cell>
        </row>
        <row r="1686">
          <cell r="A1686">
            <v>1534</v>
          </cell>
          <cell r="AO1686">
            <v>89229.392799135298</v>
          </cell>
        </row>
        <row r="1687">
          <cell r="A1687">
            <v>2551</v>
          </cell>
          <cell r="AO1687">
            <v>89196.90953504121</v>
          </cell>
        </row>
        <row r="1688">
          <cell r="A1688">
            <v>1527</v>
          </cell>
          <cell r="AO1688">
            <v>89170.107110082943</v>
          </cell>
        </row>
        <row r="1689">
          <cell r="A1689">
            <v>20297</v>
          </cell>
          <cell r="AO1689">
            <v>89126.177031949846</v>
          </cell>
        </row>
        <row r="1690">
          <cell r="A1690">
            <v>20297</v>
          </cell>
          <cell r="AO1690">
            <v>89126.177031949846</v>
          </cell>
        </row>
        <row r="1691">
          <cell r="A1691">
            <v>3544</v>
          </cell>
          <cell r="AO1691">
            <v>89095.90501881142</v>
          </cell>
        </row>
        <row r="1692">
          <cell r="A1692">
            <v>1515</v>
          </cell>
          <cell r="AO1692">
            <v>89062.811464492057</v>
          </cell>
        </row>
        <row r="1693">
          <cell r="A1693">
            <v>1515</v>
          </cell>
          <cell r="AO1693">
            <v>89062.811464492057</v>
          </cell>
        </row>
        <row r="1694">
          <cell r="A1694">
            <v>504</v>
          </cell>
          <cell r="AO1694">
            <v>89043.927063224139</v>
          </cell>
        </row>
        <row r="1695">
          <cell r="A1695">
            <v>504</v>
          </cell>
          <cell r="AO1695">
            <v>89043.927063224139</v>
          </cell>
        </row>
        <row r="1696">
          <cell r="A1696">
            <v>504</v>
          </cell>
          <cell r="AO1696">
            <v>89043.927063224139</v>
          </cell>
        </row>
        <row r="1697">
          <cell r="A1697">
            <v>1008</v>
          </cell>
          <cell r="AO1697">
            <v>89039.017486610537</v>
          </cell>
        </row>
        <row r="1698">
          <cell r="A1698">
            <v>1507</v>
          </cell>
          <cell r="AO1698">
            <v>88995.913099510231</v>
          </cell>
        </row>
        <row r="1699">
          <cell r="A1699">
            <v>502</v>
          </cell>
          <cell r="AO1699">
            <v>88991.093984682622</v>
          </cell>
        </row>
        <row r="1700">
          <cell r="A1700">
            <v>502</v>
          </cell>
          <cell r="AO1700">
            <v>88991.093984682622</v>
          </cell>
        </row>
        <row r="1701">
          <cell r="A1701">
            <v>502</v>
          </cell>
          <cell r="AO1701">
            <v>88991.093984682622</v>
          </cell>
        </row>
        <row r="1702">
          <cell r="A1702">
            <v>7525</v>
          </cell>
          <cell r="AO1702">
            <v>88974.302594790686</v>
          </cell>
        </row>
        <row r="1703">
          <cell r="A1703">
            <v>7525</v>
          </cell>
          <cell r="AO1703">
            <v>88974.302594790686</v>
          </cell>
        </row>
        <row r="1704">
          <cell r="A1704">
            <v>501</v>
          </cell>
          <cell r="AO1704">
            <v>88966.877498807618</v>
          </cell>
        </row>
        <row r="1705">
          <cell r="A1705">
            <v>501</v>
          </cell>
          <cell r="AO1705">
            <v>88966.877498807618</v>
          </cell>
        </row>
        <row r="1706">
          <cell r="A1706">
            <v>14983</v>
          </cell>
          <cell r="AO1706">
            <v>88915.117680464464</v>
          </cell>
        </row>
        <row r="1707">
          <cell r="A1707">
            <v>14983</v>
          </cell>
          <cell r="AO1707">
            <v>88915.117680464464</v>
          </cell>
        </row>
        <row r="1708">
          <cell r="A1708">
            <v>14983</v>
          </cell>
          <cell r="AO1708">
            <v>88915.117680464464</v>
          </cell>
        </row>
        <row r="1709">
          <cell r="A1709">
            <v>497</v>
          </cell>
          <cell r="AO1709">
            <v>88860.829783991474</v>
          </cell>
        </row>
        <row r="1710">
          <cell r="A1710">
            <v>2486</v>
          </cell>
          <cell r="AO1710">
            <v>88853.987154526971</v>
          </cell>
        </row>
        <row r="1711">
          <cell r="A1711">
            <v>2486</v>
          </cell>
          <cell r="AO1711">
            <v>88853.987154526971</v>
          </cell>
        </row>
        <row r="1712">
          <cell r="A1712">
            <v>9934</v>
          </cell>
          <cell r="AO1712">
            <v>88841.813842252188</v>
          </cell>
        </row>
        <row r="1713">
          <cell r="A1713">
            <v>9934</v>
          </cell>
          <cell r="AO1713">
            <v>88841.813842252188</v>
          </cell>
        </row>
        <row r="1714">
          <cell r="A1714">
            <v>9926</v>
          </cell>
          <cell r="AO1714">
            <v>88831.625778723726</v>
          </cell>
        </row>
        <row r="1715">
          <cell r="A1715">
            <v>9926</v>
          </cell>
          <cell r="AO1715">
            <v>88831.625778723726</v>
          </cell>
        </row>
        <row r="1716">
          <cell r="A1716">
            <v>2479</v>
          </cell>
          <cell r="AO1716">
            <v>88818.21790859678</v>
          </cell>
        </row>
        <row r="1717">
          <cell r="A1717">
            <v>1983</v>
          </cell>
          <cell r="AO1717">
            <v>88815.083784183022</v>
          </cell>
        </row>
        <row r="1718">
          <cell r="A1718">
            <v>1983</v>
          </cell>
          <cell r="AO1718">
            <v>88815.083784183022</v>
          </cell>
        </row>
        <row r="1719">
          <cell r="A1719">
            <v>1983</v>
          </cell>
          <cell r="AO1719">
            <v>88815.083784183022</v>
          </cell>
        </row>
        <row r="1720">
          <cell r="A1720">
            <v>148539</v>
          </cell>
          <cell r="AO1720">
            <v>88799.832209366083</v>
          </cell>
        </row>
        <row r="1721">
          <cell r="A1721">
            <v>148539</v>
          </cell>
          <cell r="AO1721">
            <v>88799.832209366083</v>
          </cell>
        </row>
        <row r="1722">
          <cell r="A1722">
            <v>148539</v>
          </cell>
          <cell r="AO1722">
            <v>88799.832209366083</v>
          </cell>
        </row>
        <row r="1723">
          <cell r="A1723">
            <v>148539</v>
          </cell>
          <cell r="AO1723">
            <v>88799.832209366083</v>
          </cell>
        </row>
        <row r="1724">
          <cell r="A1724">
            <v>148539</v>
          </cell>
          <cell r="AO1724">
            <v>88799.832209366083</v>
          </cell>
        </row>
        <row r="1725">
          <cell r="A1725">
            <v>1484</v>
          </cell>
          <cell r="AO1725">
            <v>88787.706389488332</v>
          </cell>
        </row>
        <row r="1726">
          <cell r="A1726">
            <v>987</v>
          </cell>
          <cell r="AO1726">
            <v>88760.822575754864</v>
          </cell>
        </row>
        <row r="1727">
          <cell r="A1727">
            <v>987</v>
          </cell>
          <cell r="AO1727">
            <v>88760.822575754864</v>
          </cell>
        </row>
        <row r="1728">
          <cell r="A1728">
            <v>2466</v>
          </cell>
          <cell r="AO1728">
            <v>88746.722427040222</v>
          </cell>
        </row>
        <row r="1729">
          <cell r="A1729">
            <v>2466</v>
          </cell>
          <cell r="AO1729">
            <v>88746.722427040222</v>
          </cell>
        </row>
        <row r="1730">
          <cell r="A1730">
            <v>985</v>
          </cell>
          <cell r="AO1730">
            <v>88728.789338147646</v>
          </cell>
        </row>
        <row r="1731">
          <cell r="A1731">
            <v>985</v>
          </cell>
          <cell r="AO1731">
            <v>88728.789338147646</v>
          </cell>
        </row>
        <row r="1732">
          <cell r="A1732">
            <v>985</v>
          </cell>
          <cell r="AO1732">
            <v>88728.789338147646</v>
          </cell>
        </row>
        <row r="1733">
          <cell r="A1733">
            <v>1969</v>
          </cell>
          <cell r="AO1733">
            <v>88722.713021641364</v>
          </cell>
        </row>
        <row r="1734">
          <cell r="A1734">
            <v>1969</v>
          </cell>
          <cell r="AO1734">
            <v>88722.713021641364</v>
          </cell>
        </row>
        <row r="1735">
          <cell r="A1735">
            <v>19660</v>
          </cell>
          <cell r="AO1735">
            <v>88702.274883868435</v>
          </cell>
        </row>
        <row r="1736">
          <cell r="A1736">
            <v>19660</v>
          </cell>
          <cell r="AO1736">
            <v>88702.274883868435</v>
          </cell>
        </row>
        <row r="1737">
          <cell r="A1737">
            <v>488</v>
          </cell>
          <cell r="AO1737">
            <v>88595.080364195179</v>
          </cell>
        </row>
        <row r="1738">
          <cell r="A1738">
            <v>488</v>
          </cell>
          <cell r="AO1738">
            <v>88595.080364195179</v>
          </cell>
        </row>
        <row r="1739">
          <cell r="A1739">
            <v>488</v>
          </cell>
          <cell r="AO1739">
            <v>88595.080364195179</v>
          </cell>
        </row>
        <row r="1740">
          <cell r="A1740">
            <v>487</v>
          </cell>
          <cell r="AO1740">
            <v>88569.714220598253</v>
          </cell>
        </row>
        <row r="1741">
          <cell r="A1741">
            <v>4845</v>
          </cell>
          <cell r="AO1741">
            <v>88512.409963632395</v>
          </cell>
        </row>
        <row r="1742">
          <cell r="A1742">
            <v>4845</v>
          </cell>
          <cell r="AO1742">
            <v>88512.409963632395</v>
          </cell>
        </row>
        <row r="1743">
          <cell r="A1743">
            <v>1453</v>
          </cell>
          <cell r="AO1743">
            <v>88504.502475391593</v>
          </cell>
        </row>
        <row r="1744">
          <cell r="A1744">
            <v>1453</v>
          </cell>
          <cell r="AO1744">
            <v>88504.502475391593</v>
          </cell>
        </row>
        <row r="1745">
          <cell r="A1745">
            <v>1450</v>
          </cell>
          <cell r="AO1745">
            <v>88483.596713627558</v>
          </cell>
        </row>
        <row r="1746">
          <cell r="A1746">
            <v>1450</v>
          </cell>
          <cell r="AO1746">
            <v>88483.596713627558</v>
          </cell>
        </row>
        <row r="1747">
          <cell r="A1747">
            <v>1450</v>
          </cell>
          <cell r="AO1747">
            <v>88483.596713627558</v>
          </cell>
        </row>
        <row r="1748">
          <cell r="A1748">
            <v>482</v>
          </cell>
          <cell r="AO1748">
            <v>88444.391968405747</v>
          </cell>
        </row>
        <row r="1749">
          <cell r="A1749">
            <v>963</v>
          </cell>
          <cell r="AO1749">
            <v>88436.627019145642</v>
          </cell>
        </row>
        <row r="1750">
          <cell r="A1750">
            <v>963</v>
          </cell>
          <cell r="AO1750">
            <v>88436.627019145642</v>
          </cell>
        </row>
        <row r="1751">
          <cell r="A1751">
            <v>7215</v>
          </cell>
          <cell r="AO1751">
            <v>88418.280090043379</v>
          </cell>
        </row>
        <row r="1752">
          <cell r="A1752">
            <v>7215</v>
          </cell>
          <cell r="AO1752">
            <v>88418.280090043379</v>
          </cell>
        </row>
        <row r="1753">
          <cell r="A1753">
            <v>3842</v>
          </cell>
          <cell r="AO1753">
            <v>88395.207112271586</v>
          </cell>
        </row>
        <row r="1754">
          <cell r="A1754">
            <v>4794</v>
          </cell>
          <cell r="AO1754">
            <v>88373.717991172758</v>
          </cell>
        </row>
        <row r="1755">
          <cell r="A1755">
            <v>958</v>
          </cell>
          <cell r="AO1755">
            <v>88361.173154174539</v>
          </cell>
        </row>
        <row r="1756">
          <cell r="A1756">
            <v>478</v>
          </cell>
          <cell r="AO1756">
            <v>88341.318455586792</v>
          </cell>
        </row>
        <row r="1757">
          <cell r="A1757">
            <v>19029</v>
          </cell>
          <cell r="AO1757">
            <v>88272.876361665258</v>
          </cell>
        </row>
        <row r="1758">
          <cell r="A1758">
            <v>19029</v>
          </cell>
          <cell r="AO1758">
            <v>88272.876361665258</v>
          </cell>
        </row>
        <row r="1759">
          <cell r="A1759">
            <v>9491</v>
          </cell>
          <cell r="AO1759">
            <v>88240.080988575181</v>
          </cell>
        </row>
        <row r="1760">
          <cell r="A1760">
            <v>9491</v>
          </cell>
          <cell r="AO1760">
            <v>88240.080988575181</v>
          </cell>
        </row>
        <row r="1761">
          <cell r="A1761">
            <v>14218</v>
          </cell>
          <cell r="AO1761">
            <v>88223.627031202137</v>
          </cell>
        </row>
        <row r="1762">
          <cell r="A1762">
            <v>23583</v>
          </cell>
          <cell r="AO1762">
            <v>88160.233778749593</v>
          </cell>
        </row>
        <row r="1763">
          <cell r="A1763">
            <v>23583</v>
          </cell>
          <cell r="AO1763">
            <v>88160.233778749593</v>
          </cell>
        </row>
        <row r="1764">
          <cell r="A1764">
            <v>1885</v>
          </cell>
          <cell r="AO1764">
            <v>88147.505966362325</v>
          </cell>
        </row>
        <row r="1765">
          <cell r="A1765">
            <v>1885</v>
          </cell>
          <cell r="AO1765">
            <v>88147.505966362325</v>
          </cell>
        </row>
        <row r="1766">
          <cell r="A1766">
            <v>1885</v>
          </cell>
          <cell r="AO1766">
            <v>88147.505966362325</v>
          </cell>
        </row>
        <row r="1767">
          <cell r="A1767">
            <v>3763</v>
          </cell>
          <cell r="AO1767">
            <v>88125.075070488878</v>
          </cell>
        </row>
        <row r="1768">
          <cell r="A1768">
            <v>140905</v>
          </cell>
          <cell r="AO1768">
            <v>88105.410213929805</v>
          </cell>
        </row>
        <row r="1769">
          <cell r="A1769">
            <v>4689</v>
          </cell>
          <cell r="AO1769">
            <v>88084.917455625764</v>
          </cell>
        </row>
        <row r="1770">
          <cell r="A1770">
            <v>468</v>
          </cell>
          <cell r="AO1770">
            <v>88054.992867373454</v>
          </cell>
        </row>
        <row r="1771">
          <cell r="A1771">
            <v>468</v>
          </cell>
          <cell r="AO1771">
            <v>88054.992867373454</v>
          </cell>
        </row>
        <row r="1772">
          <cell r="A1772">
            <v>467</v>
          </cell>
          <cell r="AO1772">
            <v>88040.972921908688</v>
          </cell>
        </row>
        <row r="1773">
          <cell r="A1773">
            <v>9342</v>
          </cell>
          <cell r="AO1773">
            <v>88033.816317043747</v>
          </cell>
        </row>
        <row r="1774">
          <cell r="A1774">
            <v>1862</v>
          </cell>
          <cell r="AO1774">
            <v>87990.687512624281</v>
          </cell>
        </row>
        <row r="1775">
          <cell r="A1775">
            <v>465</v>
          </cell>
          <cell r="AO1775">
            <v>87985.495593023545</v>
          </cell>
        </row>
        <row r="1776">
          <cell r="A1776">
            <v>3721</v>
          </cell>
          <cell r="AO1776">
            <v>87979.520286922838</v>
          </cell>
        </row>
        <row r="1777">
          <cell r="A1777">
            <v>1394</v>
          </cell>
          <cell r="AO1777">
            <v>87962.198352413383</v>
          </cell>
        </row>
        <row r="1778">
          <cell r="A1778">
            <v>1394</v>
          </cell>
          <cell r="AO1778">
            <v>87962.198352413383</v>
          </cell>
        </row>
        <row r="1779">
          <cell r="A1779">
            <v>9272</v>
          </cell>
          <cell r="AO1779">
            <v>87935.507267612527</v>
          </cell>
        </row>
        <row r="1780">
          <cell r="A1780">
            <v>9272</v>
          </cell>
          <cell r="AO1780">
            <v>87935.507267612527</v>
          </cell>
        </row>
        <row r="1781">
          <cell r="A1781">
            <v>46218</v>
          </cell>
          <cell r="AO1781">
            <v>87895.569914404128</v>
          </cell>
        </row>
        <row r="1782">
          <cell r="A1782">
            <v>23096</v>
          </cell>
          <cell r="AO1782">
            <v>87888.20828221894</v>
          </cell>
        </row>
        <row r="1783">
          <cell r="A1783">
            <v>13851</v>
          </cell>
          <cell r="AO1783">
            <v>87882.278631936919</v>
          </cell>
        </row>
        <row r="1784">
          <cell r="A1784">
            <v>922</v>
          </cell>
          <cell r="AO1784">
            <v>87855.61792403883</v>
          </cell>
        </row>
        <row r="1785">
          <cell r="A1785">
            <v>922</v>
          </cell>
          <cell r="AO1785">
            <v>87855.61792403883</v>
          </cell>
        </row>
        <row r="1786">
          <cell r="A1786">
            <v>36756</v>
          </cell>
          <cell r="AO1786">
            <v>87818.511138912392</v>
          </cell>
        </row>
        <row r="1787">
          <cell r="A1787">
            <v>918</v>
          </cell>
          <cell r="AO1787">
            <v>87810.022126894415</v>
          </cell>
        </row>
        <row r="1788">
          <cell r="A1788">
            <v>1376</v>
          </cell>
          <cell r="AO1788">
            <v>87799.568709502986</v>
          </cell>
        </row>
        <row r="1789">
          <cell r="A1789">
            <v>1376</v>
          </cell>
          <cell r="AO1789">
            <v>87799.568709502986</v>
          </cell>
        </row>
        <row r="1790">
          <cell r="A1790">
            <v>1376</v>
          </cell>
          <cell r="AO1790">
            <v>87799.568709502986</v>
          </cell>
        </row>
        <row r="1791">
          <cell r="A1791">
            <v>1375</v>
          </cell>
          <cell r="AO1791">
            <v>87789.384773755839</v>
          </cell>
        </row>
        <row r="1792">
          <cell r="A1792">
            <v>1375</v>
          </cell>
          <cell r="AO1792">
            <v>87789.384773755839</v>
          </cell>
        </row>
        <row r="1793">
          <cell r="A1793">
            <v>1375</v>
          </cell>
          <cell r="AO1793">
            <v>87789.384773755839</v>
          </cell>
        </row>
        <row r="1794">
          <cell r="A1794">
            <v>458</v>
          </cell>
          <cell r="AO1794">
            <v>87777.419793905123</v>
          </cell>
        </row>
        <row r="1795">
          <cell r="A1795">
            <v>458</v>
          </cell>
          <cell r="AO1795">
            <v>87777.419793905123</v>
          </cell>
        </row>
        <row r="1796">
          <cell r="A1796">
            <v>458</v>
          </cell>
          <cell r="AO1796">
            <v>87777.419793905123</v>
          </cell>
        </row>
        <row r="1797">
          <cell r="A1797">
            <v>4568</v>
          </cell>
          <cell r="AO1797">
            <v>87743.307662788735</v>
          </cell>
        </row>
        <row r="1798">
          <cell r="A1798">
            <v>4564</v>
          </cell>
          <cell r="AO1798">
            <v>87733.083595989156</v>
          </cell>
        </row>
        <row r="1799">
          <cell r="A1799">
            <v>4564</v>
          </cell>
          <cell r="AO1799">
            <v>87733.083595989156</v>
          </cell>
        </row>
        <row r="1800">
          <cell r="A1800">
            <v>13664</v>
          </cell>
          <cell r="AO1800">
            <v>87705.90725872606</v>
          </cell>
        </row>
        <row r="1801">
          <cell r="A1801">
            <v>13664</v>
          </cell>
          <cell r="AO1801">
            <v>87705.90725872606</v>
          </cell>
        </row>
        <row r="1802">
          <cell r="A1802">
            <v>90965</v>
          </cell>
          <cell r="AO1802">
            <v>87687.519321897315</v>
          </cell>
        </row>
        <row r="1803">
          <cell r="A1803">
            <v>906</v>
          </cell>
          <cell r="AO1803">
            <v>87630.375539753033</v>
          </cell>
        </row>
        <row r="1804">
          <cell r="A1804">
            <v>906</v>
          </cell>
          <cell r="AO1804">
            <v>87630.375539753033</v>
          </cell>
        </row>
        <row r="1805">
          <cell r="A1805">
            <v>906</v>
          </cell>
          <cell r="AO1805">
            <v>87630.375539753033</v>
          </cell>
        </row>
        <row r="1806">
          <cell r="A1806">
            <v>1358</v>
          </cell>
          <cell r="AO1806">
            <v>87622.299259866428</v>
          </cell>
        </row>
        <row r="1807">
          <cell r="A1807">
            <v>1358</v>
          </cell>
          <cell r="AO1807">
            <v>87622.299259866428</v>
          </cell>
        </row>
        <row r="1808">
          <cell r="A1808">
            <v>1358</v>
          </cell>
          <cell r="AO1808">
            <v>87622.299259866428</v>
          </cell>
        </row>
        <row r="1809">
          <cell r="A1809">
            <v>452</v>
          </cell>
          <cell r="AO1809">
            <v>87610.229288778486</v>
          </cell>
        </row>
        <row r="1810">
          <cell r="A1810">
            <v>452</v>
          </cell>
          <cell r="AO1810">
            <v>87610.229288778486</v>
          </cell>
        </row>
        <row r="1811">
          <cell r="A1811">
            <v>1808</v>
          </cell>
          <cell r="AO1811">
            <v>87606.710025411536</v>
          </cell>
        </row>
        <row r="1812">
          <cell r="A1812">
            <v>18055</v>
          </cell>
          <cell r="AO1812">
            <v>87588.908621612849</v>
          </cell>
        </row>
        <row r="1813">
          <cell r="A1813">
            <v>9022</v>
          </cell>
          <cell r="AO1813">
            <v>87581.397456423729</v>
          </cell>
        </row>
        <row r="1814">
          <cell r="A1814">
            <v>902</v>
          </cell>
          <cell r="AO1814">
            <v>87575.798018011687</v>
          </cell>
        </row>
        <row r="1815">
          <cell r="A1815">
            <v>9010</v>
          </cell>
          <cell r="AO1815">
            <v>87564.771116722375</v>
          </cell>
        </row>
        <row r="1816">
          <cell r="A1816">
            <v>8974</v>
          </cell>
          <cell r="AO1816">
            <v>87512.799210107914</v>
          </cell>
        </row>
        <row r="1817">
          <cell r="A1817">
            <v>4484</v>
          </cell>
          <cell r="AO1817">
            <v>87505.296261980373</v>
          </cell>
        </row>
        <row r="1818">
          <cell r="A1818">
            <v>8963</v>
          </cell>
          <cell r="AO1818">
            <v>87496.711899073169</v>
          </cell>
        </row>
        <row r="1819">
          <cell r="A1819">
            <v>896</v>
          </cell>
          <cell r="AO1819">
            <v>87487.520825804575</v>
          </cell>
        </row>
        <row r="1820">
          <cell r="A1820">
            <v>447</v>
          </cell>
          <cell r="AO1820">
            <v>87470.394495075219</v>
          </cell>
        </row>
        <row r="1821">
          <cell r="A1821">
            <v>22349</v>
          </cell>
          <cell r="AO1821">
            <v>87462.896131232963</v>
          </cell>
        </row>
        <row r="1822">
          <cell r="A1822">
            <v>22349</v>
          </cell>
          <cell r="AO1822">
            <v>87462.896131232963</v>
          </cell>
        </row>
        <row r="1823">
          <cell r="A1823">
            <v>891</v>
          </cell>
          <cell r="AO1823">
            <v>87425.112867492469</v>
          </cell>
        </row>
        <row r="1824">
          <cell r="A1824">
            <v>1782</v>
          </cell>
          <cell r="AO1824">
            <v>87417.400936111604</v>
          </cell>
        </row>
        <row r="1825">
          <cell r="A1825">
            <v>4433</v>
          </cell>
          <cell r="AO1825">
            <v>87357.167909865486</v>
          </cell>
        </row>
        <row r="1826">
          <cell r="A1826">
            <v>4433</v>
          </cell>
          <cell r="AO1826">
            <v>87357.167909865486</v>
          </cell>
        </row>
        <row r="1827">
          <cell r="A1827">
            <v>4433</v>
          </cell>
          <cell r="AO1827">
            <v>87357.167909865486</v>
          </cell>
        </row>
        <row r="1828">
          <cell r="A1828">
            <v>4414</v>
          </cell>
          <cell r="AO1828">
            <v>87301.485098535559</v>
          </cell>
        </row>
        <row r="1829">
          <cell r="A1829">
            <v>1761</v>
          </cell>
          <cell r="AO1829">
            <v>87270.006832283674</v>
          </cell>
        </row>
        <row r="1830">
          <cell r="A1830">
            <v>1761</v>
          </cell>
          <cell r="AO1830">
            <v>87270.006832283674</v>
          </cell>
        </row>
        <row r="1831">
          <cell r="A1831">
            <v>1761</v>
          </cell>
          <cell r="AO1831">
            <v>87270.006832283674</v>
          </cell>
        </row>
        <row r="1832">
          <cell r="A1832">
            <v>440</v>
          </cell>
          <cell r="AO1832">
            <v>87255.478827666288</v>
          </cell>
        </row>
        <row r="1833">
          <cell r="A1833">
            <v>1756</v>
          </cell>
          <cell r="AO1833">
            <v>87233.698309440428</v>
          </cell>
        </row>
        <row r="1834">
          <cell r="A1834">
            <v>438</v>
          </cell>
          <cell r="AO1834">
            <v>87214.382850669383</v>
          </cell>
        </row>
        <row r="1835">
          <cell r="A1835">
            <v>438</v>
          </cell>
          <cell r="AO1835">
            <v>87214.382850669383</v>
          </cell>
        </row>
        <row r="1836">
          <cell r="A1836">
            <v>438</v>
          </cell>
          <cell r="AO1836">
            <v>87209.890759857386</v>
          </cell>
        </row>
        <row r="1837">
          <cell r="A1837">
            <v>438</v>
          </cell>
          <cell r="AO1837">
            <v>87205.483787200064</v>
          </cell>
        </row>
        <row r="1838">
          <cell r="A1838">
            <v>8670</v>
          </cell>
          <cell r="AO1838">
            <v>87070.61404080053</v>
          </cell>
        </row>
        <row r="1839">
          <cell r="A1839">
            <v>43261</v>
          </cell>
          <cell r="AO1839">
            <v>87044.616542350472</v>
          </cell>
        </row>
        <row r="1840">
          <cell r="A1840">
            <v>43261</v>
          </cell>
          <cell r="AO1840">
            <v>87044.616542350472</v>
          </cell>
        </row>
        <row r="1841">
          <cell r="A1841">
            <v>4322</v>
          </cell>
          <cell r="AO1841">
            <v>87033.795304741478</v>
          </cell>
        </row>
        <row r="1842">
          <cell r="A1842">
            <v>4322</v>
          </cell>
          <cell r="AO1842">
            <v>87033.795304741478</v>
          </cell>
        </row>
        <row r="1843">
          <cell r="A1843">
            <v>2159</v>
          </cell>
          <cell r="AO1843">
            <v>87018.580782091783</v>
          </cell>
        </row>
        <row r="1844">
          <cell r="A1844">
            <v>8606</v>
          </cell>
          <cell r="AO1844">
            <v>86976.191044987223</v>
          </cell>
        </row>
        <row r="1845">
          <cell r="A1845">
            <v>12892</v>
          </cell>
          <cell r="AO1845">
            <v>86959.831109122431</v>
          </cell>
        </row>
        <row r="1846">
          <cell r="A1846">
            <v>12892</v>
          </cell>
          <cell r="AO1846">
            <v>86959.831109122431</v>
          </cell>
        </row>
        <row r="1847">
          <cell r="A1847">
            <v>8566</v>
          </cell>
          <cell r="AO1847">
            <v>86917.38162119592</v>
          </cell>
        </row>
        <row r="1848">
          <cell r="A1848">
            <v>854</v>
          </cell>
          <cell r="AO1848">
            <v>86884.296462986866</v>
          </cell>
        </row>
        <row r="1849">
          <cell r="A1849">
            <v>854</v>
          </cell>
          <cell r="AO1849">
            <v>86884.296462986866</v>
          </cell>
        </row>
        <row r="1850">
          <cell r="A1850">
            <v>4259</v>
          </cell>
          <cell r="AO1850">
            <v>86845.205632648052</v>
          </cell>
        </row>
        <row r="1851">
          <cell r="A1851">
            <v>4257</v>
          </cell>
          <cell r="AO1851">
            <v>86840.990738634428</v>
          </cell>
        </row>
        <row r="1852">
          <cell r="A1852">
            <v>2126</v>
          </cell>
          <cell r="AO1852">
            <v>86826.806398508154</v>
          </cell>
        </row>
        <row r="1853">
          <cell r="A1853">
            <v>1275</v>
          </cell>
          <cell r="AO1853">
            <v>86815.887254029309</v>
          </cell>
        </row>
        <row r="1854">
          <cell r="A1854">
            <v>1275</v>
          </cell>
          <cell r="AO1854">
            <v>86815.887254029309</v>
          </cell>
        </row>
        <row r="1855">
          <cell r="A1855">
            <v>849</v>
          </cell>
          <cell r="AO1855">
            <v>86811.421310055972</v>
          </cell>
        </row>
        <row r="1856">
          <cell r="A1856">
            <v>4237</v>
          </cell>
          <cell r="AO1856">
            <v>86779.410381904425</v>
          </cell>
        </row>
        <row r="1857">
          <cell r="A1857">
            <v>4237</v>
          </cell>
          <cell r="AO1857">
            <v>86779.410381904425</v>
          </cell>
        </row>
        <row r="1858">
          <cell r="A1858">
            <v>4237</v>
          </cell>
          <cell r="AO1858">
            <v>86779.410381904425</v>
          </cell>
        </row>
        <row r="1859">
          <cell r="A1859">
            <v>2100</v>
          </cell>
          <cell r="AO1859">
            <v>86670.421698060425</v>
          </cell>
        </row>
        <row r="1860">
          <cell r="A1860">
            <v>419</v>
          </cell>
          <cell r="AO1860">
            <v>86648.287146855044</v>
          </cell>
        </row>
        <row r="1861">
          <cell r="A1861">
            <v>418</v>
          </cell>
          <cell r="AO1861">
            <v>86615.620946394323</v>
          </cell>
        </row>
        <row r="1862">
          <cell r="A1862">
            <v>418</v>
          </cell>
          <cell r="AO1862">
            <v>86602.203685256303</v>
          </cell>
        </row>
        <row r="1863">
          <cell r="A1863">
            <v>418</v>
          </cell>
          <cell r="AO1863">
            <v>86602.203685256303</v>
          </cell>
        </row>
        <row r="1864">
          <cell r="A1864">
            <v>831</v>
          </cell>
          <cell r="AO1864">
            <v>86532.507963330645</v>
          </cell>
        </row>
        <row r="1865">
          <cell r="A1865">
            <v>16608</v>
          </cell>
          <cell r="AO1865">
            <v>86524.117187274416</v>
          </cell>
        </row>
        <row r="1866">
          <cell r="A1866">
            <v>1245</v>
          </cell>
          <cell r="AO1866">
            <v>86514.828617432839</v>
          </cell>
        </row>
        <row r="1867">
          <cell r="A1867">
            <v>1245</v>
          </cell>
          <cell r="AO1867">
            <v>86514.828617432839</v>
          </cell>
        </row>
        <row r="1868">
          <cell r="A1868">
            <v>1245</v>
          </cell>
          <cell r="AO1868">
            <v>86514.828617432839</v>
          </cell>
        </row>
        <row r="1869">
          <cell r="A1869">
            <v>6203</v>
          </cell>
          <cell r="AO1869">
            <v>86474.51300849492</v>
          </cell>
        </row>
        <row r="1870">
          <cell r="A1870">
            <v>6203</v>
          </cell>
          <cell r="AO1870">
            <v>86474.51300849492</v>
          </cell>
        </row>
        <row r="1871">
          <cell r="A1871">
            <v>8229</v>
          </cell>
          <cell r="AO1871">
            <v>86409.591412655747</v>
          </cell>
        </row>
        <row r="1872">
          <cell r="A1872">
            <v>820</v>
          </cell>
          <cell r="AO1872">
            <v>86358.481079988735</v>
          </cell>
        </row>
        <row r="1873">
          <cell r="A1873">
            <v>2046</v>
          </cell>
          <cell r="AO1873">
            <v>86339.221698778492</v>
          </cell>
        </row>
        <row r="1874">
          <cell r="A1874">
            <v>2046</v>
          </cell>
          <cell r="AO1874">
            <v>86339.221698778492</v>
          </cell>
        </row>
        <row r="1875">
          <cell r="A1875">
            <v>408</v>
          </cell>
          <cell r="AO1875">
            <v>86290.888023836145</v>
          </cell>
        </row>
        <row r="1876">
          <cell r="A1876">
            <v>408</v>
          </cell>
          <cell r="AO1876">
            <v>86290.888023836145</v>
          </cell>
        </row>
        <row r="1877">
          <cell r="A1877">
            <v>408</v>
          </cell>
          <cell r="AO1877">
            <v>86290.888023836145</v>
          </cell>
        </row>
        <row r="1878">
          <cell r="A1878">
            <v>408</v>
          </cell>
          <cell r="AO1878">
            <v>86290.888023836145</v>
          </cell>
        </row>
        <row r="1879">
          <cell r="A1879">
            <v>4060</v>
          </cell>
          <cell r="AO1879">
            <v>86244.296048226592</v>
          </cell>
        </row>
        <row r="1880">
          <cell r="A1880">
            <v>8105</v>
          </cell>
          <cell r="AO1880">
            <v>86220.415611483608</v>
          </cell>
        </row>
        <row r="1881">
          <cell r="A1881">
            <v>8105</v>
          </cell>
          <cell r="AO1881">
            <v>86220.415611483608</v>
          </cell>
        </row>
        <row r="1882">
          <cell r="A1882">
            <v>8105</v>
          </cell>
          <cell r="AO1882">
            <v>86220.415611483608</v>
          </cell>
        </row>
        <row r="1883">
          <cell r="A1883">
            <v>1615</v>
          </cell>
          <cell r="AO1883">
            <v>86176.50767139635</v>
          </cell>
        </row>
        <row r="1884">
          <cell r="A1884">
            <v>4031</v>
          </cell>
          <cell r="AO1884">
            <v>86153.628812998664</v>
          </cell>
        </row>
        <row r="1885">
          <cell r="A1885">
            <v>4031</v>
          </cell>
          <cell r="AO1885">
            <v>86153.628812998664</v>
          </cell>
        </row>
        <row r="1886">
          <cell r="A1886">
            <v>1209</v>
          </cell>
          <cell r="AO1886">
            <v>86145.916785603957</v>
          </cell>
        </row>
        <row r="1887">
          <cell r="A1887">
            <v>1209</v>
          </cell>
          <cell r="AO1887">
            <v>86145.916785603957</v>
          </cell>
        </row>
        <row r="1888">
          <cell r="A1888">
            <v>805</v>
          </cell>
          <cell r="AO1888">
            <v>86140.672498696018</v>
          </cell>
        </row>
        <row r="1889">
          <cell r="A1889">
            <v>3211</v>
          </cell>
          <cell r="AO1889">
            <v>86098.520108859506</v>
          </cell>
        </row>
        <row r="1890">
          <cell r="A1890">
            <v>2808</v>
          </cell>
          <cell r="AO1890">
            <v>86093.196231284208</v>
          </cell>
        </row>
        <row r="1891">
          <cell r="A1891">
            <v>2808</v>
          </cell>
          <cell r="AO1891">
            <v>86093.196231284208</v>
          </cell>
        </row>
        <row r="1892">
          <cell r="A1892">
            <v>1583</v>
          </cell>
          <cell r="AO1892">
            <v>85925.030794705803</v>
          </cell>
        </row>
        <row r="1893">
          <cell r="A1893">
            <v>1583</v>
          </cell>
          <cell r="AO1893">
            <v>85925.030794705803</v>
          </cell>
        </row>
        <row r="1894">
          <cell r="A1894">
            <v>394</v>
          </cell>
          <cell r="AO1894">
            <v>85862.027225419108</v>
          </cell>
        </row>
        <row r="1895">
          <cell r="A1895">
            <v>1176</v>
          </cell>
          <cell r="AO1895">
            <v>85804.074889005453</v>
          </cell>
        </row>
        <row r="1896">
          <cell r="A1896">
            <v>1176</v>
          </cell>
          <cell r="AO1896">
            <v>85804.074889005453</v>
          </cell>
        </row>
        <row r="1897">
          <cell r="A1897">
            <v>3888</v>
          </cell>
          <cell r="AO1897">
            <v>85704.198120156041</v>
          </cell>
        </row>
        <row r="1898">
          <cell r="A1898">
            <v>3835</v>
          </cell>
          <cell r="AO1898">
            <v>85535.59325738292</v>
          </cell>
        </row>
        <row r="1899">
          <cell r="A1899">
            <v>3802</v>
          </cell>
          <cell r="AO1899">
            <v>85428.90284298094</v>
          </cell>
        </row>
        <row r="1900">
          <cell r="A1900">
            <v>1516</v>
          </cell>
          <cell r="AO1900">
            <v>85390.76889171041</v>
          </cell>
        </row>
        <row r="1901">
          <cell r="A1901">
            <v>11253</v>
          </cell>
          <cell r="AO1901">
            <v>85263.914183641391</v>
          </cell>
        </row>
        <row r="1902">
          <cell r="A1902">
            <v>369</v>
          </cell>
          <cell r="AO1902">
            <v>85076.697796448003</v>
          </cell>
        </row>
        <row r="1903">
          <cell r="A1903">
            <v>3689</v>
          </cell>
          <cell r="AO1903">
            <v>85060.198097448781</v>
          </cell>
        </row>
        <row r="1904">
          <cell r="A1904">
            <v>1835</v>
          </cell>
          <cell r="AO1904">
            <v>84994.404841412892</v>
          </cell>
        </row>
        <row r="1905">
          <cell r="A1905">
            <v>7280</v>
          </cell>
          <cell r="AO1905">
            <v>84897.87327109692</v>
          </cell>
        </row>
        <row r="1906">
          <cell r="A1906">
            <v>7280</v>
          </cell>
          <cell r="AO1906">
            <v>84897.87327109692</v>
          </cell>
        </row>
        <row r="1907">
          <cell r="A1907">
            <v>1820</v>
          </cell>
          <cell r="AO1907">
            <v>84896.072037389691</v>
          </cell>
        </row>
        <row r="1908">
          <cell r="A1908">
            <v>1820</v>
          </cell>
          <cell r="AO1908">
            <v>84896.072037389691</v>
          </cell>
        </row>
        <row r="1909">
          <cell r="A1909">
            <v>1819</v>
          </cell>
          <cell r="AO1909">
            <v>84888.785994756923</v>
          </cell>
        </row>
        <row r="1910">
          <cell r="A1910">
            <v>14538</v>
          </cell>
          <cell r="AO1910">
            <v>84879.570975471594</v>
          </cell>
        </row>
        <row r="1911">
          <cell r="A1911">
            <v>1088</v>
          </cell>
          <cell r="AO1911">
            <v>84849.889189401889</v>
          </cell>
        </row>
        <row r="1912">
          <cell r="A1912">
            <v>1088</v>
          </cell>
          <cell r="AO1912">
            <v>84849.889189401889</v>
          </cell>
        </row>
        <row r="1913">
          <cell r="A1913">
            <v>1440</v>
          </cell>
          <cell r="AO1913">
            <v>84764.507566356551</v>
          </cell>
        </row>
        <row r="1914">
          <cell r="A1914">
            <v>1440</v>
          </cell>
          <cell r="AO1914">
            <v>84761.122851406908</v>
          </cell>
        </row>
        <row r="1915">
          <cell r="A1915">
            <v>1440</v>
          </cell>
          <cell r="AO1915">
            <v>84761.122851406908</v>
          </cell>
        </row>
        <row r="1916">
          <cell r="A1916">
            <v>28754</v>
          </cell>
          <cell r="AO1916">
            <v>84744.608993739719</v>
          </cell>
        </row>
        <row r="1917">
          <cell r="A1917">
            <v>356</v>
          </cell>
          <cell r="AO1917">
            <v>84616.400008055251</v>
          </cell>
        </row>
        <row r="1918">
          <cell r="A1918">
            <v>356</v>
          </cell>
          <cell r="AO1918">
            <v>84616.400008055251</v>
          </cell>
        </row>
        <row r="1919">
          <cell r="A1919">
            <v>711</v>
          </cell>
          <cell r="AO1919">
            <v>84612.975791365549</v>
          </cell>
        </row>
        <row r="1920">
          <cell r="A1920">
            <v>2126</v>
          </cell>
          <cell r="AO1920">
            <v>84571.973647687861</v>
          </cell>
        </row>
        <row r="1921">
          <cell r="A1921">
            <v>2126</v>
          </cell>
          <cell r="AO1921">
            <v>84571.973647687861</v>
          </cell>
        </row>
        <row r="1922">
          <cell r="A1922">
            <v>2126</v>
          </cell>
          <cell r="AO1922">
            <v>84571.973647687861</v>
          </cell>
        </row>
        <row r="1923">
          <cell r="A1923">
            <v>2126</v>
          </cell>
          <cell r="AO1923">
            <v>84571.973647687861</v>
          </cell>
        </row>
        <row r="1924">
          <cell r="A1924">
            <v>2126</v>
          </cell>
          <cell r="AO1924">
            <v>84571.973647687861</v>
          </cell>
        </row>
        <row r="1925">
          <cell r="A1925">
            <v>7071</v>
          </cell>
          <cell r="AO1925">
            <v>84545.58410494875</v>
          </cell>
        </row>
        <row r="1926">
          <cell r="A1926">
            <v>352</v>
          </cell>
          <cell r="AO1926">
            <v>84477.216804300915</v>
          </cell>
        </row>
        <row r="1927">
          <cell r="A1927">
            <v>349</v>
          </cell>
          <cell r="AO1927">
            <v>84402.002232847284</v>
          </cell>
        </row>
        <row r="1928">
          <cell r="A1928">
            <v>349</v>
          </cell>
          <cell r="AO1928">
            <v>84402.002232847284</v>
          </cell>
        </row>
        <row r="1929">
          <cell r="A1929">
            <v>697</v>
          </cell>
          <cell r="AO1929">
            <v>84378.582019601105</v>
          </cell>
        </row>
        <row r="1930">
          <cell r="A1930">
            <v>348</v>
          </cell>
          <cell r="AO1930">
            <v>84341.07910625264</v>
          </cell>
        </row>
        <row r="1931">
          <cell r="A1931">
            <v>689</v>
          </cell>
          <cell r="AO1931">
            <v>84233.505829105212</v>
          </cell>
        </row>
        <row r="1932">
          <cell r="A1932">
            <v>689</v>
          </cell>
          <cell r="AO1932">
            <v>84233.505829105212</v>
          </cell>
        </row>
        <row r="1933">
          <cell r="A1933">
            <v>344</v>
          </cell>
          <cell r="AO1933">
            <v>84216.327728047807</v>
          </cell>
        </row>
        <row r="1934">
          <cell r="A1934">
            <v>1375</v>
          </cell>
          <cell r="AO1934">
            <v>84212.635792288682</v>
          </cell>
        </row>
        <row r="1935">
          <cell r="A1935">
            <v>5154</v>
          </cell>
          <cell r="AO1935">
            <v>84204.210268929557</v>
          </cell>
        </row>
        <row r="1936">
          <cell r="A1936">
            <v>3384</v>
          </cell>
          <cell r="AO1936">
            <v>84024.295397651731</v>
          </cell>
        </row>
        <row r="1937">
          <cell r="A1937">
            <v>3384</v>
          </cell>
          <cell r="AO1937">
            <v>84024.295397651731</v>
          </cell>
        </row>
        <row r="1938">
          <cell r="A1938">
            <v>3384</v>
          </cell>
          <cell r="AO1938">
            <v>84024.295397651731</v>
          </cell>
        </row>
        <row r="1939">
          <cell r="A1939">
            <v>5019</v>
          </cell>
          <cell r="AO1939">
            <v>83889.306509666378</v>
          </cell>
        </row>
        <row r="1940">
          <cell r="A1940">
            <v>5019</v>
          </cell>
          <cell r="AO1940">
            <v>83889.306509666378</v>
          </cell>
        </row>
        <row r="1941">
          <cell r="A1941">
            <v>334</v>
          </cell>
          <cell r="AO1941">
            <v>83859.407610348542</v>
          </cell>
        </row>
        <row r="1942">
          <cell r="A1942">
            <v>999</v>
          </cell>
          <cell r="AO1942">
            <v>83836.782032377436</v>
          </cell>
        </row>
        <row r="1943">
          <cell r="A1943">
            <v>6603</v>
          </cell>
          <cell r="AO1943">
            <v>83730.369672015295</v>
          </cell>
        </row>
        <row r="1944">
          <cell r="A1944">
            <v>1310</v>
          </cell>
          <cell r="AO1944">
            <v>83633.585145397257</v>
          </cell>
        </row>
        <row r="1945">
          <cell r="A1945">
            <v>326</v>
          </cell>
          <cell r="AO1945">
            <v>83576.194500562386</v>
          </cell>
        </row>
        <row r="1946">
          <cell r="A1946">
            <v>3251</v>
          </cell>
          <cell r="AO1946">
            <v>83549.671304057178</v>
          </cell>
        </row>
        <row r="1947">
          <cell r="A1947">
            <v>3251</v>
          </cell>
          <cell r="AO1947">
            <v>83549.671304057178</v>
          </cell>
        </row>
        <row r="1948">
          <cell r="A1948">
            <v>3251</v>
          </cell>
          <cell r="AO1948">
            <v>83549.671304057178</v>
          </cell>
        </row>
        <row r="1949">
          <cell r="A1949">
            <v>3251</v>
          </cell>
          <cell r="AO1949">
            <v>83549.671304057178</v>
          </cell>
        </row>
        <row r="1950">
          <cell r="A1950">
            <v>325</v>
          </cell>
          <cell r="AO1950">
            <v>83542.272159640488</v>
          </cell>
        </row>
        <row r="1951">
          <cell r="A1951">
            <v>9718</v>
          </cell>
          <cell r="AO1951">
            <v>83506.971887827938</v>
          </cell>
        </row>
        <row r="1952">
          <cell r="A1952">
            <v>16189</v>
          </cell>
          <cell r="AO1952">
            <v>83501.1006473218</v>
          </cell>
        </row>
        <row r="1953">
          <cell r="A1953">
            <v>16189</v>
          </cell>
          <cell r="AO1953">
            <v>83501.1006473218</v>
          </cell>
        </row>
        <row r="1954">
          <cell r="A1954">
            <v>647</v>
          </cell>
          <cell r="AO1954">
            <v>83496.785381905021</v>
          </cell>
        </row>
        <row r="1955">
          <cell r="A1955">
            <v>12889</v>
          </cell>
          <cell r="AO1955">
            <v>83444.674691103748</v>
          </cell>
        </row>
        <row r="1956">
          <cell r="A1956">
            <v>644</v>
          </cell>
          <cell r="AO1956">
            <v>83438.888900788617</v>
          </cell>
        </row>
        <row r="1957">
          <cell r="A1957">
            <v>1595</v>
          </cell>
          <cell r="AO1957">
            <v>83328.687056144408</v>
          </cell>
        </row>
        <row r="1958">
          <cell r="A1958">
            <v>2551</v>
          </cell>
          <cell r="AO1958">
            <v>83323.608262487891</v>
          </cell>
        </row>
        <row r="1959">
          <cell r="A1959">
            <v>1594</v>
          </cell>
          <cell r="AO1959">
            <v>83319.225976652044</v>
          </cell>
        </row>
        <row r="1960">
          <cell r="A1960">
            <v>1594</v>
          </cell>
          <cell r="AO1960">
            <v>83319.225976652044</v>
          </cell>
        </row>
        <row r="1961">
          <cell r="A1961">
            <v>954</v>
          </cell>
          <cell r="AO1961">
            <v>83294.110589828546</v>
          </cell>
        </row>
        <row r="1962">
          <cell r="A1962">
            <v>954</v>
          </cell>
          <cell r="AO1962">
            <v>83294.110589828546</v>
          </cell>
        </row>
        <row r="1963">
          <cell r="A1963">
            <v>317</v>
          </cell>
          <cell r="AO1963">
            <v>83272.324544788076</v>
          </cell>
        </row>
        <row r="1964">
          <cell r="A1964">
            <v>315</v>
          </cell>
          <cell r="AO1964">
            <v>83194.762647983225</v>
          </cell>
        </row>
        <row r="1965">
          <cell r="A1965">
            <v>1259</v>
          </cell>
          <cell r="AO1965">
            <v>83167.773068836876</v>
          </cell>
        </row>
        <row r="1966">
          <cell r="A1966">
            <v>1573</v>
          </cell>
          <cell r="AO1966">
            <v>83162.628417927233</v>
          </cell>
        </row>
        <row r="1967">
          <cell r="A1967">
            <v>1573</v>
          </cell>
          <cell r="AO1967">
            <v>83162.628417927233</v>
          </cell>
        </row>
        <row r="1968">
          <cell r="A1968">
            <v>629</v>
          </cell>
          <cell r="AO1968">
            <v>83159.03100538101</v>
          </cell>
        </row>
        <row r="1969">
          <cell r="A1969">
            <v>314</v>
          </cell>
          <cell r="AO1969">
            <v>83133.193352886607</v>
          </cell>
        </row>
        <row r="1970">
          <cell r="A1970">
            <v>314</v>
          </cell>
          <cell r="AO1970">
            <v>83125.718159871103</v>
          </cell>
        </row>
        <row r="1971">
          <cell r="A1971">
            <v>627</v>
          </cell>
          <cell r="AO1971">
            <v>83121.792135985161</v>
          </cell>
        </row>
        <row r="1972">
          <cell r="A1972">
            <v>627</v>
          </cell>
          <cell r="AO1972">
            <v>83121.792135985161</v>
          </cell>
        </row>
        <row r="1973">
          <cell r="A1973">
            <v>3133</v>
          </cell>
          <cell r="AO1973">
            <v>83118.197114113209</v>
          </cell>
        </row>
        <row r="1974">
          <cell r="A1974">
            <v>3133</v>
          </cell>
          <cell r="AO1974">
            <v>83118.197114113209</v>
          </cell>
        </row>
        <row r="1975">
          <cell r="A1975">
            <v>3133</v>
          </cell>
          <cell r="AO1975">
            <v>83118.197114113209</v>
          </cell>
        </row>
        <row r="1976">
          <cell r="A1976">
            <v>3133</v>
          </cell>
          <cell r="AO1976">
            <v>83118.197114113209</v>
          </cell>
        </row>
        <row r="1977">
          <cell r="A1977">
            <v>313</v>
          </cell>
          <cell r="AO1977">
            <v>83107.129377310121</v>
          </cell>
        </row>
        <row r="1978">
          <cell r="A1978">
            <v>313</v>
          </cell>
          <cell r="AO1978">
            <v>83107.129377310121</v>
          </cell>
        </row>
        <row r="1979">
          <cell r="A1979">
            <v>313</v>
          </cell>
          <cell r="AO1979">
            <v>83107.129377310121</v>
          </cell>
        </row>
        <row r="1980">
          <cell r="A1980">
            <v>625</v>
          </cell>
          <cell r="AO1980">
            <v>83094.583017705809</v>
          </cell>
        </row>
        <row r="1981">
          <cell r="A1981">
            <v>625</v>
          </cell>
          <cell r="AO1981">
            <v>83094.583017705809</v>
          </cell>
        </row>
        <row r="1982">
          <cell r="A1982">
            <v>624</v>
          </cell>
          <cell r="AO1982">
            <v>83060.202504701694</v>
          </cell>
        </row>
        <row r="1983">
          <cell r="A1983">
            <v>1247</v>
          </cell>
          <cell r="AO1983">
            <v>83056.485368230962</v>
          </cell>
        </row>
        <row r="1984">
          <cell r="A1984">
            <v>1247</v>
          </cell>
          <cell r="AO1984">
            <v>83056.485368230962</v>
          </cell>
        </row>
        <row r="1985">
          <cell r="A1985">
            <v>15576</v>
          </cell>
          <cell r="AO1985">
            <v>83051.098657340975</v>
          </cell>
        </row>
        <row r="1986">
          <cell r="A1986">
            <v>1243</v>
          </cell>
          <cell r="AO1986">
            <v>83021.228910757825</v>
          </cell>
        </row>
        <row r="1987">
          <cell r="A1987">
            <v>1243</v>
          </cell>
          <cell r="AO1987">
            <v>83021.228910757825</v>
          </cell>
        </row>
        <row r="1988">
          <cell r="A1988">
            <v>6196</v>
          </cell>
          <cell r="AO1988">
            <v>82987.614065397851</v>
          </cell>
        </row>
        <row r="1989">
          <cell r="A1989">
            <v>617</v>
          </cell>
          <cell r="AO1989">
            <v>82941.093952131123</v>
          </cell>
        </row>
        <row r="1990">
          <cell r="A1990">
            <v>12173</v>
          </cell>
          <cell r="AO1990">
            <v>82780.576934421668</v>
          </cell>
        </row>
        <row r="1991">
          <cell r="A1991">
            <v>608</v>
          </cell>
          <cell r="AO1991">
            <v>82762.814713174681</v>
          </cell>
        </row>
        <row r="1992">
          <cell r="A1992">
            <v>606</v>
          </cell>
          <cell r="AO1992">
            <v>82729.766535314615</v>
          </cell>
        </row>
        <row r="1993">
          <cell r="A1993">
            <v>606</v>
          </cell>
          <cell r="AO1993">
            <v>82729.766535314615</v>
          </cell>
        </row>
        <row r="1994">
          <cell r="A1994">
            <v>606</v>
          </cell>
          <cell r="AO1994">
            <v>82729.766535314615</v>
          </cell>
        </row>
        <row r="1995">
          <cell r="A1995">
            <v>605</v>
          </cell>
          <cell r="AO1995">
            <v>82717.218968049681</v>
          </cell>
        </row>
        <row r="1996">
          <cell r="A1996">
            <v>6012</v>
          </cell>
          <cell r="AO1996">
            <v>82639.300639412002</v>
          </cell>
        </row>
        <row r="1997">
          <cell r="A1997">
            <v>6012</v>
          </cell>
          <cell r="AO1997">
            <v>82639.300639412002</v>
          </cell>
        </row>
        <row r="1998">
          <cell r="A1998">
            <v>1202</v>
          </cell>
          <cell r="AO1998">
            <v>82633.825844980063</v>
          </cell>
        </row>
        <row r="1999">
          <cell r="A1999">
            <v>1202</v>
          </cell>
          <cell r="AO1999">
            <v>82633.825844980063</v>
          </cell>
        </row>
        <row r="2000">
          <cell r="A2000">
            <v>1202</v>
          </cell>
          <cell r="AO2000">
            <v>82633.825844980063</v>
          </cell>
        </row>
        <row r="2001">
          <cell r="A2001">
            <v>896</v>
          </cell>
          <cell r="AO2001">
            <v>82568.810181999419</v>
          </cell>
        </row>
        <row r="2002">
          <cell r="A2002">
            <v>297</v>
          </cell>
          <cell r="AO2002">
            <v>82508.391101464251</v>
          </cell>
        </row>
        <row r="2003">
          <cell r="A2003">
            <v>594</v>
          </cell>
          <cell r="AO2003">
            <v>82504.629349546361</v>
          </cell>
        </row>
        <row r="2004">
          <cell r="A2004">
            <v>594</v>
          </cell>
          <cell r="AO2004">
            <v>82504.629349546361</v>
          </cell>
        </row>
        <row r="2005">
          <cell r="A2005">
            <v>297</v>
          </cell>
          <cell r="AO2005">
            <v>82489.804321320058</v>
          </cell>
        </row>
        <row r="2006">
          <cell r="A2006">
            <v>293</v>
          </cell>
          <cell r="AO2006">
            <v>82334.20529114065</v>
          </cell>
        </row>
        <row r="2007">
          <cell r="A2007">
            <v>293</v>
          </cell>
          <cell r="AO2007">
            <v>82334.20529114065</v>
          </cell>
        </row>
        <row r="2008">
          <cell r="A2008">
            <v>293</v>
          </cell>
          <cell r="AO2008">
            <v>82334.20529114065</v>
          </cell>
        </row>
        <row r="2009">
          <cell r="A2009">
            <v>580</v>
          </cell>
          <cell r="AO2009">
            <v>82237.108660839789</v>
          </cell>
        </row>
        <row r="2010">
          <cell r="A2010">
            <v>288</v>
          </cell>
          <cell r="AO2010">
            <v>82165.010500821241</v>
          </cell>
        </row>
        <row r="2011">
          <cell r="A2011">
            <v>1153</v>
          </cell>
          <cell r="AO2011">
            <v>82157.87235179478</v>
          </cell>
        </row>
        <row r="2012">
          <cell r="A2012">
            <v>863</v>
          </cell>
          <cell r="AO2012">
            <v>82137.331020894853</v>
          </cell>
        </row>
        <row r="2013">
          <cell r="A2013">
            <v>11495</v>
          </cell>
          <cell r="AO2013">
            <v>82125.806990925936</v>
          </cell>
        </row>
        <row r="2014">
          <cell r="A2014">
            <v>1144</v>
          </cell>
          <cell r="AO2014">
            <v>82074.634515313766</v>
          </cell>
        </row>
        <row r="2015">
          <cell r="A2015">
            <v>572</v>
          </cell>
          <cell r="AO2015">
            <v>82065.895864628328</v>
          </cell>
        </row>
        <row r="2016">
          <cell r="A2016">
            <v>572</v>
          </cell>
          <cell r="AO2016">
            <v>82065.895864628328</v>
          </cell>
        </row>
        <row r="2017">
          <cell r="A2017">
            <v>5695</v>
          </cell>
          <cell r="AO2017">
            <v>82020.471900452205</v>
          </cell>
        </row>
        <row r="2018">
          <cell r="A2018">
            <v>5695</v>
          </cell>
          <cell r="AO2018">
            <v>82020.471900452205</v>
          </cell>
        </row>
        <row r="2019">
          <cell r="A2019">
            <v>5695</v>
          </cell>
          <cell r="AO2019">
            <v>82020.471900452205</v>
          </cell>
        </row>
        <row r="2020">
          <cell r="A2020">
            <v>284</v>
          </cell>
          <cell r="AO2020">
            <v>82000.813778427197</v>
          </cell>
        </row>
        <row r="2021">
          <cell r="A2021">
            <v>567</v>
          </cell>
          <cell r="AO2021">
            <v>81968.895042965218</v>
          </cell>
        </row>
        <row r="2022">
          <cell r="A2022">
            <v>1132</v>
          </cell>
          <cell r="AO2022">
            <v>81948.481005683672</v>
          </cell>
        </row>
        <row r="2023">
          <cell r="A2023">
            <v>1132</v>
          </cell>
          <cell r="AO2023">
            <v>81948.481005683672</v>
          </cell>
        </row>
        <row r="2024">
          <cell r="A2024">
            <v>283</v>
          </cell>
          <cell r="AO2024">
            <v>81940.487394430078</v>
          </cell>
        </row>
        <row r="2025">
          <cell r="A2025">
            <v>280</v>
          </cell>
          <cell r="AO2025">
            <v>81821.484112809878</v>
          </cell>
        </row>
        <row r="2026">
          <cell r="A2026">
            <v>280</v>
          </cell>
          <cell r="AO2026">
            <v>81821.484112809878</v>
          </cell>
        </row>
        <row r="2027">
          <cell r="A2027">
            <v>559</v>
          </cell>
          <cell r="AO2027">
            <v>81818.722259711256</v>
          </cell>
        </row>
        <row r="2028">
          <cell r="A2028">
            <v>2792</v>
          </cell>
          <cell r="AO2028">
            <v>81799.794292918697</v>
          </cell>
        </row>
        <row r="2029">
          <cell r="A2029">
            <v>2792</v>
          </cell>
          <cell r="AO2029">
            <v>81799.794292918697</v>
          </cell>
        </row>
        <row r="2030">
          <cell r="A2030">
            <v>1384</v>
          </cell>
          <cell r="AO2030">
            <v>81698.331269361719</v>
          </cell>
        </row>
        <row r="2031">
          <cell r="A2031">
            <v>1384</v>
          </cell>
          <cell r="AO2031">
            <v>81698.331269361719</v>
          </cell>
        </row>
        <row r="2032">
          <cell r="A2032">
            <v>540</v>
          </cell>
          <cell r="AO2032">
            <v>81428.78748320631</v>
          </cell>
        </row>
        <row r="2033">
          <cell r="A2033">
            <v>540</v>
          </cell>
          <cell r="AO2033">
            <v>81428.78748320631</v>
          </cell>
        </row>
        <row r="2034">
          <cell r="A2034">
            <v>2692</v>
          </cell>
          <cell r="AO2034">
            <v>81392.795470127021</v>
          </cell>
        </row>
        <row r="2035">
          <cell r="A2035">
            <v>2692</v>
          </cell>
          <cell r="AO2035">
            <v>81392.795470127021</v>
          </cell>
        </row>
        <row r="2036">
          <cell r="A2036">
            <v>2692</v>
          </cell>
          <cell r="AO2036">
            <v>81392.795470127021</v>
          </cell>
        </row>
        <row r="2037">
          <cell r="A2037">
            <v>262</v>
          </cell>
          <cell r="AO2037">
            <v>81087.090161793225</v>
          </cell>
        </row>
        <row r="2038">
          <cell r="A2038">
            <v>261</v>
          </cell>
          <cell r="AO2038">
            <v>81065.31963601298</v>
          </cell>
        </row>
        <row r="2039">
          <cell r="A2039">
            <v>783</v>
          </cell>
          <cell r="AO2039">
            <v>81045.88664538828</v>
          </cell>
        </row>
        <row r="2040">
          <cell r="A2040">
            <v>783</v>
          </cell>
          <cell r="AO2040">
            <v>81045.88664538828</v>
          </cell>
        </row>
        <row r="2041">
          <cell r="A2041">
            <v>782</v>
          </cell>
          <cell r="AO2041">
            <v>81027.419415324359</v>
          </cell>
        </row>
        <row r="2042">
          <cell r="A2042">
            <v>780</v>
          </cell>
          <cell r="AO2042">
            <v>81002.217001634257</v>
          </cell>
        </row>
        <row r="2043">
          <cell r="A2043">
            <v>260</v>
          </cell>
          <cell r="AO2043">
            <v>80994.685639576739</v>
          </cell>
        </row>
        <row r="2044">
          <cell r="A2044">
            <v>5166</v>
          </cell>
          <cell r="AO2044">
            <v>80931.887447928806</v>
          </cell>
        </row>
        <row r="2045">
          <cell r="A2045">
            <v>257</v>
          </cell>
          <cell r="AO2045">
            <v>80867.168250628703</v>
          </cell>
        </row>
        <row r="2046">
          <cell r="A2046">
            <v>1018</v>
          </cell>
          <cell r="AO2046">
            <v>80774.991260779367</v>
          </cell>
        </row>
        <row r="2047">
          <cell r="A2047">
            <v>1767</v>
          </cell>
          <cell r="AO2047">
            <v>80679.828523476026</v>
          </cell>
        </row>
        <row r="2048">
          <cell r="A2048">
            <v>1767</v>
          </cell>
          <cell r="AO2048">
            <v>80679.828523476026</v>
          </cell>
        </row>
        <row r="2049">
          <cell r="A2049">
            <v>1250</v>
          </cell>
          <cell r="AO2049">
            <v>80578.416995227526</v>
          </cell>
        </row>
        <row r="2050">
          <cell r="A2050">
            <v>1250</v>
          </cell>
          <cell r="AO2050">
            <v>80578.416995227526</v>
          </cell>
        </row>
        <row r="2051">
          <cell r="A2051">
            <v>1250</v>
          </cell>
          <cell r="AO2051">
            <v>80578.416995227526</v>
          </cell>
        </row>
        <row r="2052">
          <cell r="A2052">
            <v>248</v>
          </cell>
          <cell r="AO2052">
            <v>80472.086908436875</v>
          </cell>
        </row>
        <row r="2053">
          <cell r="A2053">
            <v>489</v>
          </cell>
          <cell r="AO2053">
            <v>80342.631986267865</v>
          </cell>
        </row>
        <row r="2054">
          <cell r="A2054">
            <v>489</v>
          </cell>
          <cell r="AO2054">
            <v>80342.631986267865</v>
          </cell>
        </row>
        <row r="2055">
          <cell r="A2055">
            <v>1217</v>
          </cell>
          <cell r="AO2055">
            <v>80287.690702723223</v>
          </cell>
        </row>
        <row r="2056">
          <cell r="A2056">
            <v>1208</v>
          </cell>
          <cell r="AO2056">
            <v>80201.476008917962</v>
          </cell>
        </row>
        <row r="2057">
          <cell r="A2057">
            <v>715</v>
          </cell>
          <cell r="AO2057">
            <v>80062.434524548909</v>
          </cell>
        </row>
        <row r="2058">
          <cell r="A2058">
            <v>1631</v>
          </cell>
          <cell r="AO2058">
            <v>79812.480519151562</v>
          </cell>
        </row>
        <row r="2059">
          <cell r="A2059">
            <v>1631</v>
          </cell>
          <cell r="AO2059">
            <v>79812.480519151562</v>
          </cell>
        </row>
        <row r="2060">
          <cell r="A2060">
            <v>1151</v>
          </cell>
          <cell r="AO2060">
            <v>79686.680049950955</v>
          </cell>
        </row>
        <row r="2061">
          <cell r="A2061">
            <v>690</v>
          </cell>
          <cell r="AO2061">
            <v>79670.993354425489</v>
          </cell>
        </row>
        <row r="2062">
          <cell r="A2062">
            <v>230</v>
          </cell>
          <cell r="AO2062">
            <v>79651.580151835253</v>
          </cell>
        </row>
        <row r="2063">
          <cell r="A2063">
            <v>4566</v>
          </cell>
          <cell r="AO2063">
            <v>79594.895595991635</v>
          </cell>
        </row>
        <row r="2064">
          <cell r="A2064">
            <v>4566</v>
          </cell>
          <cell r="AO2064">
            <v>79594.895595991635</v>
          </cell>
        </row>
        <row r="2065">
          <cell r="A2065">
            <v>226</v>
          </cell>
          <cell r="AO2065">
            <v>79495.30016997036</v>
          </cell>
        </row>
        <row r="2066">
          <cell r="A2066">
            <v>450</v>
          </cell>
          <cell r="AO2066">
            <v>79447.034712833629</v>
          </cell>
        </row>
        <row r="2067">
          <cell r="A2067">
            <v>225</v>
          </cell>
          <cell r="AO2067">
            <v>79443.628818981131</v>
          </cell>
        </row>
        <row r="2068">
          <cell r="A2068">
            <v>900</v>
          </cell>
          <cell r="AO2068">
            <v>79437.010008946061</v>
          </cell>
        </row>
        <row r="2069">
          <cell r="A2069">
            <v>895</v>
          </cell>
          <cell r="AO2069">
            <v>79381.013291824376</v>
          </cell>
        </row>
        <row r="2070">
          <cell r="A2070">
            <v>4442</v>
          </cell>
          <cell r="AO2070">
            <v>79302.705128261252</v>
          </cell>
        </row>
        <row r="2071">
          <cell r="A2071">
            <v>4442</v>
          </cell>
          <cell r="AO2071">
            <v>79302.705128261252</v>
          </cell>
        </row>
        <row r="2072">
          <cell r="A2072">
            <v>4419</v>
          </cell>
          <cell r="AO2072">
            <v>79247.402338430009</v>
          </cell>
        </row>
        <row r="2073">
          <cell r="A2073">
            <v>4382</v>
          </cell>
          <cell r="AO2073">
            <v>79159.393249828383</v>
          </cell>
        </row>
        <row r="2074">
          <cell r="A2074">
            <v>4377</v>
          </cell>
          <cell r="AO2074">
            <v>79145.914753264573</v>
          </cell>
        </row>
        <row r="2075">
          <cell r="A2075">
            <v>1082</v>
          </cell>
          <cell r="AO2075">
            <v>79029.703521491261</v>
          </cell>
        </row>
        <row r="2076">
          <cell r="A2076">
            <v>1082</v>
          </cell>
          <cell r="AO2076">
            <v>79029.703521491261</v>
          </cell>
        </row>
        <row r="2077">
          <cell r="A2077">
            <v>1082</v>
          </cell>
          <cell r="AO2077">
            <v>79029.703521491261</v>
          </cell>
        </row>
        <row r="2078">
          <cell r="A2078">
            <v>4320</v>
          </cell>
          <cell r="AO2078">
            <v>79009.172585391163</v>
          </cell>
        </row>
        <row r="2079">
          <cell r="A2079">
            <v>4320</v>
          </cell>
          <cell r="AO2079">
            <v>79009.172585391163</v>
          </cell>
        </row>
        <row r="2080">
          <cell r="A2080">
            <v>4320</v>
          </cell>
          <cell r="AO2080">
            <v>79009.172585391163</v>
          </cell>
        </row>
        <row r="2081">
          <cell r="A2081">
            <v>8533</v>
          </cell>
          <cell r="AO2081">
            <v>78877.837578149192</v>
          </cell>
        </row>
        <row r="2082">
          <cell r="A2082">
            <v>213</v>
          </cell>
          <cell r="AO2082">
            <v>78859.121061026191</v>
          </cell>
        </row>
        <row r="2083">
          <cell r="A2083">
            <v>424</v>
          </cell>
          <cell r="AO2083">
            <v>78813.434478126001</v>
          </cell>
        </row>
        <row r="2084">
          <cell r="A2084">
            <v>423</v>
          </cell>
          <cell r="AO2084">
            <v>78787.801723474433</v>
          </cell>
        </row>
        <row r="2085">
          <cell r="A2085">
            <v>423</v>
          </cell>
          <cell r="AO2085">
            <v>78787.801723474433</v>
          </cell>
        </row>
        <row r="2086">
          <cell r="A2086">
            <v>211</v>
          </cell>
          <cell r="AO2086">
            <v>78780.791710133228</v>
          </cell>
        </row>
        <row r="2087">
          <cell r="A2087">
            <v>211</v>
          </cell>
          <cell r="AO2087">
            <v>78780.791710133228</v>
          </cell>
        </row>
        <row r="2088">
          <cell r="A2088">
            <v>211</v>
          </cell>
          <cell r="AO2088">
            <v>78780.791710133228</v>
          </cell>
        </row>
        <row r="2089">
          <cell r="A2089">
            <v>211</v>
          </cell>
          <cell r="AO2089">
            <v>78771.222960793384</v>
          </cell>
        </row>
        <row r="2090">
          <cell r="A2090">
            <v>208</v>
          </cell>
          <cell r="AO2090">
            <v>78626.916155440689</v>
          </cell>
        </row>
        <row r="2091">
          <cell r="A2091">
            <v>2081</v>
          </cell>
          <cell r="AO2091">
            <v>78620.422837703576</v>
          </cell>
        </row>
        <row r="2092">
          <cell r="A2092">
            <v>2081</v>
          </cell>
          <cell r="AO2092">
            <v>78620.422837703576</v>
          </cell>
        </row>
        <row r="2093">
          <cell r="A2093">
            <v>2081</v>
          </cell>
          <cell r="AO2093">
            <v>78620.422837703576</v>
          </cell>
        </row>
        <row r="2094">
          <cell r="A2094">
            <v>622</v>
          </cell>
          <cell r="AO2094">
            <v>78573.721474116901</v>
          </cell>
        </row>
        <row r="2095">
          <cell r="A2095">
            <v>622</v>
          </cell>
          <cell r="AO2095">
            <v>78573.721474116901</v>
          </cell>
        </row>
        <row r="2096">
          <cell r="A2096">
            <v>622</v>
          </cell>
          <cell r="AO2096">
            <v>78573.721474116901</v>
          </cell>
        </row>
        <row r="2097">
          <cell r="A2097">
            <v>207</v>
          </cell>
          <cell r="AO2097">
            <v>78565.703257532383</v>
          </cell>
        </row>
        <row r="2098">
          <cell r="A2098">
            <v>207</v>
          </cell>
          <cell r="AO2098">
            <v>78565.703257532383</v>
          </cell>
        </row>
        <row r="2099">
          <cell r="A2099">
            <v>4138</v>
          </cell>
          <cell r="AO2099">
            <v>78560.703646287075</v>
          </cell>
        </row>
        <row r="2100">
          <cell r="A2100">
            <v>1032</v>
          </cell>
          <cell r="AO2100">
            <v>78532.318171353589</v>
          </cell>
        </row>
        <row r="2101">
          <cell r="A2101">
            <v>1032</v>
          </cell>
          <cell r="AO2101">
            <v>78532.318171353589</v>
          </cell>
        </row>
        <row r="2102">
          <cell r="A2102">
            <v>1032</v>
          </cell>
          <cell r="AO2102">
            <v>78532.318171353589</v>
          </cell>
        </row>
        <row r="2103">
          <cell r="A2103">
            <v>4089</v>
          </cell>
          <cell r="AO2103">
            <v>78436.034786196193</v>
          </cell>
        </row>
        <row r="2104">
          <cell r="A2104">
            <v>204</v>
          </cell>
          <cell r="AO2104">
            <v>78388.281393674144</v>
          </cell>
        </row>
        <row r="2105">
          <cell r="A2105">
            <v>203</v>
          </cell>
          <cell r="AO2105">
            <v>78349.819811956258</v>
          </cell>
        </row>
        <row r="2106">
          <cell r="A2106">
            <v>203</v>
          </cell>
          <cell r="AO2106">
            <v>78349.819811956258</v>
          </cell>
        </row>
        <row r="2107">
          <cell r="A2107">
            <v>405</v>
          </cell>
          <cell r="AO2107">
            <v>78332.32608181161</v>
          </cell>
        </row>
        <row r="2108">
          <cell r="A2108">
            <v>404</v>
          </cell>
          <cell r="AO2108">
            <v>78319.770364375319</v>
          </cell>
        </row>
        <row r="2109">
          <cell r="A2109">
            <v>202</v>
          </cell>
          <cell r="AO2109">
            <v>78312.399363310251</v>
          </cell>
        </row>
        <row r="2110">
          <cell r="A2110">
            <v>1937</v>
          </cell>
          <cell r="AO2110">
            <v>77880.218193775363</v>
          </cell>
        </row>
        <row r="2111">
          <cell r="A2111">
            <v>7633</v>
          </cell>
          <cell r="AO2111">
            <v>77728.47317702249</v>
          </cell>
        </row>
        <row r="2112">
          <cell r="A2112">
            <v>57109</v>
          </cell>
          <cell r="AO2112">
            <v>77704.001571660105</v>
          </cell>
        </row>
        <row r="2113">
          <cell r="A2113">
            <v>57109</v>
          </cell>
          <cell r="AO2113">
            <v>77704.001571660105</v>
          </cell>
        </row>
        <row r="2114">
          <cell r="A2114">
            <v>379</v>
          </cell>
          <cell r="AO2114">
            <v>77655.676939363795</v>
          </cell>
        </row>
        <row r="2115">
          <cell r="A2115">
            <v>376</v>
          </cell>
          <cell r="AO2115">
            <v>77579.584725719265</v>
          </cell>
        </row>
        <row r="2116">
          <cell r="A2116">
            <v>187</v>
          </cell>
          <cell r="AO2116">
            <v>77530.384089294486</v>
          </cell>
        </row>
        <row r="2117">
          <cell r="A2117">
            <v>3714</v>
          </cell>
          <cell r="AO2117">
            <v>77453.095886415729</v>
          </cell>
        </row>
        <row r="2118">
          <cell r="A2118">
            <v>3714</v>
          </cell>
          <cell r="AO2118">
            <v>77453.095886415729</v>
          </cell>
        </row>
        <row r="2119">
          <cell r="A2119">
            <v>3714</v>
          </cell>
          <cell r="AO2119">
            <v>77453.095886415729</v>
          </cell>
        </row>
        <row r="2120">
          <cell r="A2120">
            <v>185</v>
          </cell>
          <cell r="AO2120">
            <v>77395.6755458509</v>
          </cell>
        </row>
        <row r="2121">
          <cell r="A2121">
            <v>918</v>
          </cell>
          <cell r="AO2121">
            <v>77334.796668248266</v>
          </cell>
        </row>
        <row r="2122">
          <cell r="A2122">
            <v>1825</v>
          </cell>
          <cell r="AO2122">
            <v>77277.188767116066</v>
          </cell>
        </row>
        <row r="2123">
          <cell r="A2123">
            <v>1825</v>
          </cell>
          <cell r="AO2123">
            <v>77277.188767116066</v>
          </cell>
        </row>
        <row r="2124">
          <cell r="A2124">
            <v>547</v>
          </cell>
          <cell r="AO2124">
            <v>77273.601378053369</v>
          </cell>
        </row>
        <row r="2125">
          <cell r="A2125">
            <v>547</v>
          </cell>
          <cell r="AO2125">
            <v>77273.601378053369</v>
          </cell>
        </row>
        <row r="2126">
          <cell r="A2126">
            <v>364</v>
          </cell>
          <cell r="AO2126">
            <v>77252.521566565032</v>
          </cell>
        </row>
        <row r="2127">
          <cell r="A2127">
            <v>5428</v>
          </cell>
          <cell r="AO2127">
            <v>77191.887314373846</v>
          </cell>
        </row>
        <row r="2128">
          <cell r="A2128">
            <v>5428</v>
          </cell>
          <cell r="AO2128">
            <v>77191.887314373846</v>
          </cell>
        </row>
        <row r="2129">
          <cell r="A2129">
            <v>535</v>
          </cell>
          <cell r="AO2129">
            <v>77051.809405662454</v>
          </cell>
        </row>
        <row r="2130">
          <cell r="A2130">
            <v>535</v>
          </cell>
          <cell r="AO2130">
            <v>77051.809405662454</v>
          </cell>
        </row>
        <row r="2131">
          <cell r="A2131">
            <v>354</v>
          </cell>
          <cell r="AO2131">
            <v>76970.868958841762</v>
          </cell>
        </row>
        <row r="2132">
          <cell r="A2132">
            <v>1768</v>
          </cell>
          <cell r="AO2132">
            <v>76958.186447445652</v>
          </cell>
        </row>
        <row r="2133">
          <cell r="A2133">
            <v>1768</v>
          </cell>
          <cell r="AO2133">
            <v>76958.186447445652</v>
          </cell>
        </row>
        <row r="2134">
          <cell r="A2134">
            <v>5290</v>
          </cell>
          <cell r="AO2134">
            <v>76934.271844820512</v>
          </cell>
        </row>
        <row r="2135">
          <cell r="A2135">
            <v>528</v>
          </cell>
          <cell r="AO2135">
            <v>76906.212382405385</v>
          </cell>
        </row>
        <row r="2136">
          <cell r="A2136">
            <v>8775</v>
          </cell>
          <cell r="AO2136">
            <v>76886.589156280897</v>
          </cell>
        </row>
        <row r="2137">
          <cell r="A2137">
            <v>1733</v>
          </cell>
          <cell r="AO2137">
            <v>76763.885485021703</v>
          </cell>
        </row>
        <row r="2138">
          <cell r="A2138">
            <v>1733</v>
          </cell>
          <cell r="AO2138">
            <v>76763.885485021703</v>
          </cell>
        </row>
        <row r="2139">
          <cell r="A2139">
            <v>1733</v>
          </cell>
          <cell r="AO2139">
            <v>76763.885485021703</v>
          </cell>
        </row>
        <row r="2140">
          <cell r="A2140">
            <v>1733</v>
          </cell>
          <cell r="AO2140">
            <v>76763.885485021703</v>
          </cell>
        </row>
        <row r="2141">
          <cell r="A2141">
            <v>519</v>
          </cell>
          <cell r="AO2141">
            <v>76748.276230454328</v>
          </cell>
        </row>
        <row r="2142">
          <cell r="A2142">
            <v>345</v>
          </cell>
          <cell r="AO2142">
            <v>76716.480361078036</v>
          </cell>
        </row>
        <row r="2143">
          <cell r="A2143">
            <v>170</v>
          </cell>
          <cell r="AO2143">
            <v>76591.791058693532</v>
          </cell>
        </row>
        <row r="2144">
          <cell r="A2144">
            <v>170</v>
          </cell>
          <cell r="AO2144">
            <v>76583.105088468801</v>
          </cell>
        </row>
        <row r="2145">
          <cell r="A2145">
            <v>170</v>
          </cell>
          <cell r="AO2145">
            <v>76576.008096073274</v>
          </cell>
        </row>
        <row r="2146">
          <cell r="A2146">
            <v>170</v>
          </cell>
          <cell r="AO2146">
            <v>76545.07176947924</v>
          </cell>
        </row>
        <row r="2147">
          <cell r="A2147">
            <v>3375</v>
          </cell>
          <cell r="AO2147">
            <v>76498.507591661881</v>
          </cell>
        </row>
        <row r="2148">
          <cell r="A2148">
            <v>3375</v>
          </cell>
          <cell r="AO2148">
            <v>76498.507591661881</v>
          </cell>
        </row>
        <row r="2149">
          <cell r="A2149">
            <v>335</v>
          </cell>
          <cell r="AO2149">
            <v>76438.918290582078</v>
          </cell>
        </row>
        <row r="2150">
          <cell r="A2150">
            <v>335</v>
          </cell>
          <cell r="AO2150">
            <v>76438.918290582078</v>
          </cell>
        </row>
        <row r="2151">
          <cell r="A2151">
            <v>335</v>
          </cell>
          <cell r="AO2151">
            <v>76418.891506233907</v>
          </cell>
        </row>
        <row r="2152">
          <cell r="A2152">
            <v>332</v>
          </cell>
          <cell r="AO2152">
            <v>76345.720186232415</v>
          </cell>
        </row>
        <row r="2153">
          <cell r="A2153">
            <v>332</v>
          </cell>
          <cell r="AO2153">
            <v>76345.720186232415</v>
          </cell>
        </row>
        <row r="2154">
          <cell r="A2154">
            <v>166</v>
          </cell>
          <cell r="AO2154">
            <v>76335.814624962411</v>
          </cell>
        </row>
        <row r="2155">
          <cell r="A2155">
            <v>331</v>
          </cell>
          <cell r="AO2155">
            <v>76317.994514525693</v>
          </cell>
        </row>
        <row r="2156">
          <cell r="A2156">
            <v>165</v>
          </cell>
          <cell r="AO2156">
            <v>76279.284910235641</v>
          </cell>
        </row>
        <row r="2157">
          <cell r="A2157">
            <v>165</v>
          </cell>
          <cell r="AO2157">
            <v>76279.284910235641</v>
          </cell>
        </row>
        <row r="2158">
          <cell r="A2158">
            <v>1146</v>
          </cell>
          <cell r="AO2158">
            <v>76199.998176416557</v>
          </cell>
        </row>
        <row r="2159">
          <cell r="A2159">
            <v>813</v>
          </cell>
          <cell r="AO2159">
            <v>76139.643715214886</v>
          </cell>
        </row>
        <row r="2160">
          <cell r="A2160">
            <v>325</v>
          </cell>
          <cell r="AO2160">
            <v>76130.276064516875</v>
          </cell>
        </row>
        <row r="2161">
          <cell r="A2161">
            <v>1625</v>
          </cell>
          <cell r="AO2161">
            <v>76127.713436825361</v>
          </cell>
        </row>
        <row r="2162">
          <cell r="A2162">
            <v>3239</v>
          </cell>
          <cell r="AO2162">
            <v>76095.618577013185</v>
          </cell>
        </row>
        <row r="2163">
          <cell r="A2163">
            <v>323</v>
          </cell>
          <cell r="AO2163">
            <v>76070.321380655645</v>
          </cell>
        </row>
        <row r="2164">
          <cell r="A2164">
            <v>323</v>
          </cell>
          <cell r="AO2164">
            <v>76070.321380655645</v>
          </cell>
        </row>
        <row r="2165">
          <cell r="A2165">
            <v>161</v>
          </cell>
          <cell r="AO2165">
            <v>76011.182518922418</v>
          </cell>
        </row>
        <row r="2166">
          <cell r="A2166">
            <v>161</v>
          </cell>
          <cell r="AO2166">
            <v>76011.182518922418</v>
          </cell>
        </row>
        <row r="2167">
          <cell r="A2167">
            <v>160</v>
          </cell>
          <cell r="AO2167">
            <v>75972.600930950663</v>
          </cell>
        </row>
        <row r="2168">
          <cell r="A2168">
            <v>478</v>
          </cell>
          <cell r="AO2168">
            <v>75946.361327278006</v>
          </cell>
        </row>
        <row r="2169">
          <cell r="A2169">
            <v>157</v>
          </cell>
          <cell r="AO2169">
            <v>75769.289136683961</v>
          </cell>
        </row>
        <row r="2170">
          <cell r="A2170">
            <v>157</v>
          </cell>
          <cell r="AO2170">
            <v>75766.522552031223</v>
          </cell>
        </row>
        <row r="2171">
          <cell r="A2171">
            <v>775</v>
          </cell>
          <cell r="AO2171">
            <v>75670.430198147049</v>
          </cell>
        </row>
        <row r="2172">
          <cell r="A2172">
            <v>775</v>
          </cell>
          <cell r="AO2172">
            <v>75670.430198147049</v>
          </cell>
        </row>
        <row r="2173">
          <cell r="A2173">
            <v>154</v>
          </cell>
          <cell r="AO2173">
            <v>75621.443054788018</v>
          </cell>
        </row>
        <row r="2174">
          <cell r="A2174">
            <v>7609</v>
          </cell>
          <cell r="AO2174">
            <v>75494.780280074774</v>
          </cell>
        </row>
        <row r="2175">
          <cell r="A2175">
            <v>607</v>
          </cell>
          <cell r="AO2175">
            <v>75462.877634205346</v>
          </cell>
        </row>
        <row r="2176">
          <cell r="A2176">
            <v>745</v>
          </cell>
          <cell r="AO2176">
            <v>75289.476679871193</v>
          </cell>
        </row>
        <row r="2177">
          <cell r="A2177">
            <v>4462</v>
          </cell>
          <cell r="AO2177">
            <v>75275.587822641784</v>
          </cell>
        </row>
        <row r="2178">
          <cell r="A2178">
            <v>4462</v>
          </cell>
          <cell r="AO2178">
            <v>75275.587822641784</v>
          </cell>
        </row>
        <row r="2179">
          <cell r="A2179">
            <v>148</v>
          </cell>
          <cell r="AO2179">
            <v>75218.574509089813</v>
          </cell>
        </row>
        <row r="2180">
          <cell r="A2180">
            <v>148</v>
          </cell>
          <cell r="AO2180">
            <v>75218.574509089813</v>
          </cell>
        </row>
        <row r="2181">
          <cell r="A2181">
            <v>8790</v>
          </cell>
          <cell r="AO2181">
            <v>75132.320331928699</v>
          </cell>
        </row>
        <row r="2182">
          <cell r="A2182">
            <v>146</v>
          </cell>
          <cell r="AO2182">
            <v>75103.823552815898</v>
          </cell>
        </row>
        <row r="2183">
          <cell r="A2183">
            <v>145</v>
          </cell>
          <cell r="AO2183">
            <v>75054.835168765814</v>
          </cell>
        </row>
        <row r="2184">
          <cell r="A2184">
            <v>145</v>
          </cell>
          <cell r="AO2184">
            <v>75054.835168765814</v>
          </cell>
        </row>
        <row r="2185">
          <cell r="A2185">
            <v>145</v>
          </cell>
          <cell r="AO2185">
            <v>75054.835168765814</v>
          </cell>
        </row>
        <row r="2186">
          <cell r="A2186">
            <v>286</v>
          </cell>
          <cell r="AO2186">
            <v>74916.979668849264</v>
          </cell>
        </row>
        <row r="2187">
          <cell r="A2187">
            <v>1431</v>
          </cell>
          <cell r="AO2187">
            <v>74907.315908487333</v>
          </cell>
        </row>
        <row r="2188">
          <cell r="A2188">
            <v>14294</v>
          </cell>
          <cell r="AO2188">
            <v>74898.837350115064</v>
          </cell>
        </row>
        <row r="2189">
          <cell r="A2189">
            <v>280</v>
          </cell>
          <cell r="AO2189">
            <v>74706.701136078234</v>
          </cell>
        </row>
        <row r="2190">
          <cell r="A2190">
            <v>280</v>
          </cell>
          <cell r="AO2190">
            <v>74706.701136078234</v>
          </cell>
        </row>
        <row r="2191">
          <cell r="A2191">
            <v>559</v>
          </cell>
          <cell r="AO2191">
            <v>74693.198238707424</v>
          </cell>
        </row>
        <row r="2192">
          <cell r="A2192">
            <v>1365</v>
          </cell>
          <cell r="AO2192">
            <v>74468.203012268845</v>
          </cell>
        </row>
        <row r="2193">
          <cell r="A2193">
            <v>675</v>
          </cell>
          <cell r="AO2193">
            <v>74365.806421987974</v>
          </cell>
        </row>
        <row r="2194">
          <cell r="A2194">
            <v>26946</v>
          </cell>
          <cell r="AO2194">
            <v>74344.625637718622</v>
          </cell>
        </row>
        <row r="2195">
          <cell r="A2195">
            <v>13466</v>
          </cell>
          <cell r="AO2195">
            <v>74339.819290821979</v>
          </cell>
        </row>
        <row r="2196">
          <cell r="A2196">
            <v>13466</v>
          </cell>
          <cell r="AO2196">
            <v>74339.819290821979</v>
          </cell>
        </row>
        <row r="2197">
          <cell r="A2197">
            <v>3992</v>
          </cell>
          <cell r="AO2197">
            <v>74230.117096103291</v>
          </cell>
        </row>
        <row r="2198">
          <cell r="A2198">
            <v>1328</v>
          </cell>
          <cell r="AO2198">
            <v>74210.789898473537</v>
          </cell>
        </row>
        <row r="2199">
          <cell r="A2199">
            <v>920</v>
          </cell>
          <cell r="AO2199">
            <v>74110.627135163464</v>
          </cell>
        </row>
        <row r="2200">
          <cell r="A2200">
            <v>920</v>
          </cell>
          <cell r="AO2200">
            <v>74110.627135163464</v>
          </cell>
        </row>
        <row r="2201">
          <cell r="A2201">
            <v>918</v>
          </cell>
          <cell r="AO2201">
            <v>74095.030909729569</v>
          </cell>
        </row>
        <row r="2202">
          <cell r="A2202">
            <v>131</v>
          </cell>
          <cell r="AO2202">
            <v>74088.332997866979</v>
          </cell>
        </row>
        <row r="2203">
          <cell r="A2203">
            <v>131</v>
          </cell>
          <cell r="AO2203">
            <v>74088.332997866979</v>
          </cell>
        </row>
        <row r="2204">
          <cell r="A2204">
            <v>1306</v>
          </cell>
          <cell r="AO2204">
            <v>74056.192985264424</v>
          </cell>
        </row>
        <row r="2205">
          <cell r="A2205">
            <v>130</v>
          </cell>
          <cell r="AO2205">
            <v>74024.438666000744</v>
          </cell>
        </row>
        <row r="2206">
          <cell r="A2206">
            <v>38673</v>
          </cell>
          <cell r="AO2206">
            <v>73936.540102909232</v>
          </cell>
        </row>
        <row r="2207">
          <cell r="A2207">
            <v>257</v>
          </cell>
          <cell r="AO2207">
            <v>73910.530930255351</v>
          </cell>
        </row>
        <row r="2208">
          <cell r="A2208">
            <v>257</v>
          </cell>
          <cell r="AO2208">
            <v>73910.530930255351</v>
          </cell>
        </row>
        <row r="2209">
          <cell r="A2209">
            <v>1281</v>
          </cell>
          <cell r="AO2209">
            <v>73877.010771240937</v>
          </cell>
        </row>
        <row r="2210">
          <cell r="A2210">
            <v>1281</v>
          </cell>
          <cell r="AO2210">
            <v>73877.010771240937</v>
          </cell>
        </row>
        <row r="2211">
          <cell r="A2211">
            <v>1281</v>
          </cell>
          <cell r="AO2211">
            <v>73877.010771240937</v>
          </cell>
        </row>
        <row r="2212">
          <cell r="A2212">
            <v>254</v>
          </cell>
          <cell r="AO2212">
            <v>73810.811951468917</v>
          </cell>
        </row>
        <row r="2213">
          <cell r="A2213">
            <v>381</v>
          </cell>
          <cell r="AO2213">
            <v>73789.087838585459</v>
          </cell>
        </row>
        <row r="2214">
          <cell r="A2214">
            <v>127</v>
          </cell>
          <cell r="AO2214">
            <v>73779.887363872156</v>
          </cell>
        </row>
        <row r="2215">
          <cell r="A2215">
            <v>252</v>
          </cell>
          <cell r="AO2215">
            <v>73727.008488366511</v>
          </cell>
        </row>
        <row r="2216">
          <cell r="A2216">
            <v>252</v>
          </cell>
          <cell r="AO2216">
            <v>73727.008488366511</v>
          </cell>
        </row>
        <row r="2217">
          <cell r="A2217">
            <v>249</v>
          </cell>
          <cell r="AO2217">
            <v>73625.076983082283</v>
          </cell>
        </row>
        <row r="2218">
          <cell r="A2218">
            <v>372</v>
          </cell>
          <cell r="AO2218">
            <v>73579.082709871902</v>
          </cell>
        </row>
        <row r="2219">
          <cell r="A2219">
            <v>372</v>
          </cell>
          <cell r="AO2219">
            <v>73579.082709871902</v>
          </cell>
        </row>
        <row r="2220">
          <cell r="A2220">
            <v>122</v>
          </cell>
          <cell r="AO2220">
            <v>73415.359756596503</v>
          </cell>
        </row>
        <row r="2221">
          <cell r="A2221">
            <v>2431</v>
          </cell>
          <cell r="AO2221">
            <v>73401.434861291695</v>
          </cell>
        </row>
        <row r="2222">
          <cell r="A2222">
            <v>4861</v>
          </cell>
          <cell r="AO2222">
            <v>73397.021138872442</v>
          </cell>
        </row>
        <row r="2223">
          <cell r="A2223">
            <v>120</v>
          </cell>
          <cell r="AO2223">
            <v>73297.500487743688</v>
          </cell>
        </row>
        <row r="2224">
          <cell r="A2224">
            <v>120</v>
          </cell>
          <cell r="AO2224">
            <v>73297.500487743688</v>
          </cell>
        </row>
        <row r="2225">
          <cell r="A2225">
            <v>120</v>
          </cell>
          <cell r="AO2225">
            <v>73297.500487743688</v>
          </cell>
        </row>
        <row r="2226">
          <cell r="A2226">
            <v>240</v>
          </cell>
          <cell r="AO2226">
            <v>73293.243909536744</v>
          </cell>
        </row>
        <row r="2227">
          <cell r="A2227">
            <v>356</v>
          </cell>
          <cell r="AO2227">
            <v>73178.482838371347</v>
          </cell>
        </row>
        <row r="2228">
          <cell r="A2228">
            <v>355</v>
          </cell>
          <cell r="AO2228">
            <v>73165.685613497626</v>
          </cell>
        </row>
        <row r="2229">
          <cell r="A2229">
            <v>11711</v>
          </cell>
          <cell r="AO2229">
            <v>73064.10900089069</v>
          </cell>
        </row>
        <row r="2230">
          <cell r="A2230">
            <v>11711</v>
          </cell>
          <cell r="AO2230">
            <v>73064.10900089069</v>
          </cell>
        </row>
        <row r="2231">
          <cell r="A2231">
            <v>11711</v>
          </cell>
          <cell r="AO2231">
            <v>73064.10900089069</v>
          </cell>
        </row>
        <row r="2232">
          <cell r="A2232">
            <v>232</v>
          </cell>
          <cell r="AO2232">
            <v>72985.822077080316</v>
          </cell>
        </row>
        <row r="2233">
          <cell r="A2233">
            <v>1738</v>
          </cell>
          <cell r="AO2233">
            <v>72967.611518329591</v>
          </cell>
        </row>
        <row r="2234">
          <cell r="A2234">
            <v>1738</v>
          </cell>
          <cell r="AO2234">
            <v>72967.611518329591</v>
          </cell>
        </row>
        <row r="2235">
          <cell r="A2235">
            <v>1738</v>
          </cell>
          <cell r="AO2235">
            <v>72967.611518329591</v>
          </cell>
        </row>
        <row r="2236">
          <cell r="A2236">
            <v>231</v>
          </cell>
          <cell r="AO2236">
            <v>72927.767076039934</v>
          </cell>
        </row>
        <row r="2237">
          <cell r="A2237">
            <v>344</v>
          </cell>
          <cell r="AO2237">
            <v>72879.708252061639</v>
          </cell>
        </row>
        <row r="2238">
          <cell r="A2238">
            <v>1135</v>
          </cell>
          <cell r="AO2238">
            <v>72783.42738692787</v>
          </cell>
        </row>
        <row r="2239">
          <cell r="A2239">
            <v>1135</v>
          </cell>
          <cell r="AO2239">
            <v>72783.42738692787</v>
          </cell>
        </row>
        <row r="2240">
          <cell r="A2240">
            <v>227</v>
          </cell>
          <cell r="AO2240">
            <v>72769.672168780526</v>
          </cell>
        </row>
        <row r="2241">
          <cell r="A2241">
            <v>112</v>
          </cell>
          <cell r="AO2241">
            <v>72682.500240082707</v>
          </cell>
        </row>
        <row r="2242">
          <cell r="A2242">
            <v>448</v>
          </cell>
          <cell r="AO2242">
            <v>72674.832161226703</v>
          </cell>
        </row>
        <row r="2243">
          <cell r="A2243">
            <v>897</v>
          </cell>
          <cell r="AO2243">
            <v>72672.722316573825</v>
          </cell>
        </row>
        <row r="2244">
          <cell r="A2244">
            <v>1674</v>
          </cell>
          <cell r="AO2244">
            <v>72633.779075681479</v>
          </cell>
        </row>
        <row r="2245">
          <cell r="A2245">
            <v>1662</v>
          </cell>
          <cell r="AO2245">
            <v>72569.370090991273</v>
          </cell>
        </row>
        <row r="2246">
          <cell r="A2246">
            <v>111</v>
          </cell>
          <cell r="AO2246">
            <v>72548.677361215479</v>
          </cell>
        </row>
        <row r="2247">
          <cell r="A2247">
            <v>111</v>
          </cell>
          <cell r="AO2247">
            <v>72548.677361215479</v>
          </cell>
        </row>
        <row r="2248">
          <cell r="A2248">
            <v>329</v>
          </cell>
          <cell r="AO2248">
            <v>72465.97930815228</v>
          </cell>
        </row>
        <row r="2249">
          <cell r="A2249">
            <v>329</v>
          </cell>
          <cell r="AO2249">
            <v>72465.97930815228</v>
          </cell>
        </row>
        <row r="2250">
          <cell r="A2250">
            <v>1087</v>
          </cell>
          <cell r="AO2250">
            <v>72400.330690502436</v>
          </cell>
        </row>
        <row r="2251">
          <cell r="A2251">
            <v>10854</v>
          </cell>
          <cell r="AO2251">
            <v>72387.91425328287</v>
          </cell>
        </row>
        <row r="2252">
          <cell r="A2252">
            <v>433</v>
          </cell>
          <cell r="AO2252">
            <v>72368.527716561541</v>
          </cell>
        </row>
        <row r="2253">
          <cell r="A2253">
            <v>217</v>
          </cell>
          <cell r="AO2253">
            <v>72364.876033337423</v>
          </cell>
        </row>
        <row r="2254">
          <cell r="A2254">
            <v>108</v>
          </cell>
          <cell r="AO2254">
            <v>72356.534617928948</v>
          </cell>
        </row>
        <row r="2255">
          <cell r="A2255">
            <v>108</v>
          </cell>
          <cell r="AO2255">
            <v>72356.534617928948</v>
          </cell>
        </row>
        <row r="2256">
          <cell r="A2256">
            <v>108</v>
          </cell>
          <cell r="AO2256">
            <v>72356.534617928948</v>
          </cell>
        </row>
        <row r="2257">
          <cell r="A2257">
            <v>216</v>
          </cell>
          <cell r="AO2257">
            <v>72340.52128688799</v>
          </cell>
        </row>
        <row r="2258">
          <cell r="A2258">
            <v>216</v>
          </cell>
          <cell r="AO2258">
            <v>72340.52128688799</v>
          </cell>
        </row>
        <row r="2259">
          <cell r="A2259">
            <v>216</v>
          </cell>
          <cell r="AO2259">
            <v>72340.52128688799</v>
          </cell>
        </row>
        <row r="2260">
          <cell r="A2260">
            <v>214</v>
          </cell>
          <cell r="AO2260">
            <v>72274.804838667405</v>
          </cell>
        </row>
        <row r="2261">
          <cell r="A2261">
            <v>214</v>
          </cell>
          <cell r="AO2261">
            <v>72274.804838667405</v>
          </cell>
        </row>
        <row r="2262">
          <cell r="A2262">
            <v>32137</v>
          </cell>
          <cell r="AO2262">
            <v>72272.299131933221</v>
          </cell>
        </row>
        <row r="2263">
          <cell r="A2263">
            <v>319</v>
          </cell>
          <cell r="AO2263">
            <v>72219.420224037982</v>
          </cell>
        </row>
        <row r="2264">
          <cell r="A2264">
            <v>319</v>
          </cell>
          <cell r="AO2264">
            <v>72219.420224037982</v>
          </cell>
        </row>
        <row r="2265">
          <cell r="A2265">
            <v>530</v>
          </cell>
          <cell r="AO2265">
            <v>72178.235882328343</v>
          </cell>
        </row>
        <row r="2266">
          <cell r="A2266">
            <v>317</v>
          </cell>
          <cell r="AO2266">
            <v>72141.590530974718</v>
          </cell>
        </row>
        <row r="2267">
          <cell r="A2267">
            <v>4181</v>
          </cell>
          <cell r="AO2267">
            <v>72057.792397509285</v>
          </cell>
        </row>
        <row r="2268">
          <cell r="A2268">
            <v>4181</v>
          </cell>
          <cell r="AO2268">
            <v>72057.792397509285</v>
          </cell>
        </row>
        <row r="2269">
          <cell r="A2269">
            <v>104</v>
          </cell>
          <cell r="AO2269">
            <v>72042.316181858259</v>
          </cell>
        </row>
        <row r="2270">
          <cell r="A2270">
            <v>305</v>
          </cell>
          <cell r="AO2270">
            <v>71805.499216907439</v>
          </cell>
        </row>
        <row r="2271">
          <cell r="A2271">
            <v>10144</v>
          </cell>
          <cell r="AO2271">
            <v>71796.522625849248</v>
          </cell>
        </row>
        <row r="2272">
          <cell r="A2272">
            <v>202</v>
          </cell>
          <cell r="AO2272">
            <v>71760.40954567524</v>
          </cell>
        </row>
        <row r="2273">
          <cell r="A2273">
            <v>202</v>
          </cell>
          <cell r="AO2273">
            <v>71760.40954567524</v>
          </cell>
        </row>
        <row r="2274">
          <cell r="A2274">
            <v>301</v>
          </cell>
          <cell r="AO2274">
            <v>71713.626192590134</v>
          </cell>
        </row>
        <row r="2275">
          <cell r="A2275">
            <v>201</v>
          </cell>
          <cell r="AO2275">
            <v>71708.22652573949</v>
          </cell>
        </row>
        <row r="2276">
          <cell r="A2276">
            <v>6023</v>
          </cell>
          <cell r="AO2276">
            <v>71705.91556674632</v>
          </cell>
        </row>
        <row r="2277">
          <cell r="A2277">
            <v>6023</v>
          </cell>
          <cell r="AO2277">
            <v>71705.91556674632</v>
          </cell>
        </row>
        <row r="2278">
          <cell r="A2278">
            <v>6023</v>
          </cell>
          <cell r="AO2278">
            <v>71705.91556674632</v>
          </cell>
        </row>
        <row r="2279">
          <cell r="A2279">
            <v>2006</v>
          </cell>
          <cell r="AO2279">
            <v>71699.085621439328</v>
          </cell>
        </row>
        <row r="2280">
          <cell r="A2280">
            <v>2006</v>
          </cell>
          <cell r="AO2280">
            <v>71699.085621439328</v>
          </cell>
        </row>
        <row r="2281">
          <cell r="A2281">
            <v>1003</v>
          </cell>
          <cell r="AO2281">
            <v>71695.691363561447</v>
          </cell>
        </row>
        <row r="2282">
          <cell r="A2282">
            <v>400</v>
          </cell>
          <cell r="AO2282">
            <v>71674.513779025947</v>
          </cell>
        </row>
        <row r="2283">
          <cell r="A2283">
            <v>400</v>
          </cell>
          <cell r="AO2283">
            <v>71674.513779025947</v>
          </cell>
        </row>
        <row r="2284">
          <cell r="A2284">
            <v>199</v>
          </cell>
          <cell r="AO2284">
            <v>71647.504539230533</v>
          </cell>
        </row>
        <row r="2285">
          <cell r="A2285">
            <v>4964</v>
          </cell>
          <cell r="AO2285">
            <v>71610.469913821798</v>
          </cell>
        </row>
        <row r="2286">
          <cell r="A2286">
            <v>494</v>
          </cell>
          <cell r="AO2286">
            <v>71570.325196216625</v>
          </cell>
        </row>
        <row r="2287">
          <cell r="A2287">
            <v>1975</v>
          </cell>
          <cell r="AO2287">
            <v>71564.33105739094</v>
          </cell>
        </row>
        <row r="2288">
          <cell r="A2288">
            <v>9871</v>
          </cell>
          <cell r="AO2288">
            <v>71560.396752375687</v>
          </cell>
        </row>
        <row r="2289">
          <cell r="A2289">
            <v>197</v>
          </cell>
          <cell r="AO2289">
            <v>71534.902339538457</v>
          </cell>
        </row>
        <row r="2290">
          <cell r="A2290">
            <v>490</v>
          </cell>
          <cell r="AO2290">
            <v>71495.212037543286</v>
          </cell>
        </row>
        <row r="2291">
          <cell r="A2291">
            <v>490</v>
          </cell>
          <cell r="AO2291">
            <v>71495.212037543286</v>
          </cell>
        </row>
        <row r="2292">
          <cell r="A2292">
            <v>3916</v>
          </cell>
          <cell r="AO2292">
            <v>71488.617341588528</v>
          </cell>
        </row>
        <row r="2293">
          <cell r="A2293">
            <v>489</v>
          </cell>
          <cell r="AO2293">
            <v>71472.419720402933</v>
          </cell>
        </row>
        <row r="2294">
          <cell r="A2294">
            <v>291</v>
          </cell>
          <cell r="AO2294">
            <v>71420.407218045875</v>
          </cell>
        </row>
        <row r="2295">
          <cell r="A2295">
            <v>679</v>
          </cell>
          <cell r="AO2295">
            <v>71406.428122219979</v>
          </cell>
        </row>
        <row r="2296">
          <cell r="A2296">
            <v>1937</v>
          </cell>
          <cell r="AO2296">
            <v>71397.40917426908</v>
          </cell>
        </row>
        <row r="2297">
          <cell r="A2297">
            <v>9653</v>
          </cell>
          <cell r="AO2297">
            <v>71368.617298444718</v>
          </cell>
        </row>
        <row r="2298">
          <cell r="A2298">
            <v>289</v>
          </cell>
          <cell r="AO2298">
            <v>71338.180753433568</v>
          </cell>
        </row>
        <row r="2299">
          <cell r="A2299">
            <v>9603</v>
          </cell>
          <cell r="AO2299">
            <v>71324.288190673629</v>
          </cell>
        </row>
        <row r="2300">
          <cell r="A2300">
            <v>768</v>
          </cell>
          <cell r="AO2300">
            <v>71320.476145413384</v>
          </cell>
        </row>
        <row r="2301">
          <cell r="A2301">
            <v>768</v>
          </cell>
          <cell r="AO2301">
            <v>71320.476145413384</v>
          </cell>
        </row>
        <row r="2302">
          <cell r="A2302">
            <v>766</v>
          </cell>
          <cell r="AO2302">
            <v>71303.386539653598</v>
          </cell>
        </row>
        <row r="2303">
          <cell r="A2303">
            <v>766</v>
          </cell>
          <cell r="AO2303">
            <v>71303.386539653598</v>
          </cell>
        </row>
        <row r="2304">
          <cell r="A2304">
            <v>287</v>
          </cell>
          <cell r="AO2304">
            <v>71296.211997791135</v>
          </cell>
        </row>
        <row r="2305">
          <cell r="A2305">
            <v>1913</v>
          </cell>
          <cell r="AO2305">
            <v>71288.896910723008</v>
          </cell>
        </row>
        <row r="2306">
          <cell r="A2306">
            <v>3822</v>
          </cell>
          <cell r="AO2306">
            <v>71280.570140584983</v>
          </cell>
        </row>
        <row r="2307">
          <cell r="A2307">
            <v>9539</v>
          </cell>
          <cell r="AO2307">
            <v>71267.161311123535</v>
          </cell>
        </row>
        <row r="2308">
          <cell r="A2308">
            <v>9531</v>
          </cell>
          <cell r="AO2308">
            <v>71260.0938073914</v>
          </cell>
        </row>
        <row r="2309">
          <cell r="A2309">
            <v>9531</v>
          </cell>
          <cell r="AO2309">
            <v>71260.0938073914</v>
          </cell>
        </row>
        <row r="2310">
          <cell r="A2310">
            <v>9531</v>
          </cell>
          <cell r="AO2310">
            <v>71260.0938073914</v>
          </cell>
        </row>
        <row r="2311">
          <cell r="A2311">
            <v>1897</v>
          </cell>
          <cell r="AO2311">
            <v>71219.897717278363</v>
          </cell>
        </row>
        <row r="2312">
          <cell r="A2312">
            <v>2831</v>
          </cell>
          <cell r="AO2312">
            <v>71175.695507458862</v>
          </cell>
        </row>
        <row r="2313">
          <cell r="A2313">
            <v>94</v>
          </cell>
          <cell r="AO2313">
            <v>71169.309385031287</v>
          </cell>
        </row>
        <row r="2314">
          <cell r="A2314">
            <v>188</v>
          </cell>
          <cell r="AO2314">
            <v>71152.398787078797</v>
          </cell>
        </row>
        <row r="2315">
          <cell r="A2315">
            <v>4703</v>
          </cell>
          <cell r="AO2315">
            <v>71146.82386661497</v>
          </cell>
        </row>
        <row r="2316">
          <cell r="A2316">
            <v>1406</v>
          </cell>
          <cell r="AO2316">
            <v>71120.171268477192</v>
          </cell>
        </row>
        <row r="2317">
          <cell r="A2317">
            <v>466</v>
          </cell>
          <cell r="AO2317">
            <v>71062.498442869459</v>
          </cell>
        </row>
        <row r="2318">
          <cell r="A2318">
            <v>466</v>
          </cell>
          <cell r="AO2318">
            <v>71062.498442869459</v>
          </cell>
        </row>
        <row r="2319">
          <cell r="A2319">
            <v>931</v>
          </cell>
          <cell r="AO2319">
            <v>71060.079431289021</v>
          </cell>
        </row>
        <row r="2320">
          <cell r="A2320">
            <v>931</v>
          </cell>
          <cell r="AO2320">
            <v>71058.910209754569</v>
          </cell>
        </row>
        <row r="2321">
          <cell r="A2321">
            <v>2789</v>
          </cell>
          <cell r="AO2321">
            <v>71048.71159623834</v>
          </cell>
        </row>
        <row r="2322">
          <cell r="A2322">
            <v>279</v>
          </cell>
          <cell r="AO2322">
            <v>71044.217682037139</v>
          </cell>
        </row>
        <row r="2323">
          <cell r="A2323">
            <v>1856</v>
          </cell>
          <cell r="AO2323">
            <v>71034.183673095962</v>
          </cell>
        </row>
        <row r="2324">
          <cell r="A2324">
            <v>926</v>
          </cell>
          <cell r="AO2324">
            <v>71011.585074171919</v>
          </cell>
        </row>
        <row r="2325">
          <cell r="A2325">
            <v>926</v>
          </cell>
          <cell r="AO2325">
            <v>71011.585074171919</v>
          </cell>
        </row>
        <row r="2326">
          <cell r="A2326">
            <v>277</v>
          </cell>
          <cell r="AO2326">
            <v>70995.29782425554</v>
          </cell>
        </row>
        <row r="2327">
          <cell r="A2327">
            <v>1838</v>
          </cell>
          <cell r="AO2327">
            <v>70948.201139019453</v>
          </cell>
        </row>
        <row r="2328">
          <cell r="A2328">
            <v>1838</v>
          </cell>
          <cell r="AO2328">
            <v>70948.201139019453</v>
          </cell>
        </row>
        <row r="2329">
          <cell r="A2329">
            <v>276</v>
          </cell>
          <cell r="AO2329">
            <v>70945.386194547493</v>
          </cell>
        </row>
        <row r="2330">
          <cell r="A2330">
            <v>459</v>
          </cell>
          <cell r="AO2330">
            <v>70936.681046973608</v>
          </cell>
        </row>
        <row r="2331">
          <cell r="A2331">
            <v>9170</v>
          </cell>
          <cell r="AO2331">
            <v>70931.997434743025</v>
          </cell>
        </row>
        <row r="2332">
          <cell r="A2332">
            <v>9170</v>
          </cell>
          <cell r="AO2332">
            <v>70931.997434743025</v>
          </cell>
        </row>
        <row r="2333">
          <cell r="A2333">
            <v>9170</v>
          </cell>
          <cell r="AO2333">
            <v>70931.997434743025</v>
          </cell>
        </row>
        <row r="2334">
          <cell r="A2334">
            <v>5486</v>
          </cell>
          <cell r="AO2334">
            <v>70906.698507589288</v>
          </cell>
        </row>
        <row r="2335">
          <cell r="A2335">
            <v>913</v>
          </cell>
          <cell r="AO2335">
            <v>70895.430126218518</v>
          </cell>
        </row>
        <row r="2336">
          <cell r="A2336">
            <v>913</v>
          </cell>
          <cell r="AO2336">
            <v>70895.430126218518</v>
          </cell>
        </row>
        <row r="2337">
          <cell r="A2337">
            <v>9124</v>
          </cell>
          <cell r="AO2337">
            <v>70889.264947285643</v>
          </cell>
        </row>
        <row r="2338">
          <cell r="A2338">
            <v>912</v>
          </cell>
          <cell r="AO2338">
            <v>70884.526060999211</v>
          </cell>
        </row>
        <row r="2339">
          <cell r="A2339">
            <v>912</v>
          </cell>
          <cell r="AO2339">
            <v>70884.526060999211</v>
          </cell>
        </row>
        <row r="2340">
          <cell r="A2340">
            <v>182</v>
          </cell>
          <cell r="AO2340">
            <v>70862.485172772722</v>
          </cell>
        </row>
        <row r="2341">
          <cell r="A2341">
            <v>182</v>
          </cell>
          <cell r="AO2341">
            <v>70862.485172772722</v>
          </cell>
        </row>
        <row r="2342">
          <cell r="A2342">
            <v>273</v>
          </cell>
          <cell r="AO2342">
            <v>70853.03377578588</v>
          </cell>
        </row>
        <row r="2343">
          <cell r="A2343">
            <v>908</v>
          </cell>
          <cell r="AO2343">
            <v>70851.689514687969</v>
          </cell>
        </row>
        <row r="2344">
          <cell r="A2344">
            <v>908</v>
          </cell>
          <cell r="AO2344">
            <v>70851.689514687969</v>
          </cell>
        </row>
        <row r="2345">
          <cell r="A2345">
            <v>9066</v>
          </cell>
          <cell r="AO2345">
            <v>70834.979503759765</v>
          </cell>
        </row>
        <row r="2346">
          <cell r="A2346">
            <v>9066</v>
          </cell>
          <cell r="AO2346">
            <v>70834.979503759765</v>
          </cell>
        </row>
        <row r="2347">
          <cell r="A2347">
            <v>1812</v>
          </cell>
          <cell r="AO2347">
            <v>70830.607434806996</v>
          </cell>
        </row>
        <row r="2348">
          <cell r="A2348">
            <v>1811</v>
          </cell>
          <cell r="AO2348">
            <v>70825.33345564139</v>
          </cell>
        </row>
        <row r="2349">
          <cell r="A2349">
            <v>1807</v>
          </cell>
          <cell r="AO2349">
            <v>70806.628993408405</v>
          </cell>
        </row>
        <row r="2350">
          <cell r="A2350">
            <v>271</v>
          </cell>
          <cell r="AO2350">
            <v>70796.868950628152</v>
          </cell>
        </row>
        <row r="2351">
          <cell r="A2351">
            <v>36028</v>
          </cell>
          <cell r="AO2351">
            <v>70780.179594574671</v>
          </cell>
        </row>
        <row r="2352">
          <cell r="A2352">
            <v>270</v>
          </cell>
          <cell r="AO2352">
            <v>70759.632075397225</v>
          </cell>
        </row>
        <row r="2353">
          <cell r="A2353">
            <v>270</v>
          </cell>
          <cell r="AO2353">
            <v>70759.632075397225</v>
          </cell>
        </row>
        <row r="2354">
          <cell r="A2354">
            <v>269</v>
          </cell>
          <cell r="AO2354">
            <v>70733.070664761413</v>
          </cell>
        </row>
        <row r="2355">
          <cell r="A2355">
            <v>269</v>
          </cell>
          <cell r="AO2355">
            <v>70733.070664761413</v>
          </cell>
        </row>
        <row r="2356">
          <cell r="A2356">
            <v>4469</v>
          </cell>
          <cell r="AO2356">
            <v>70714.505155430117</v>
          </cell>
        </row>
        <row r="2357">
          <cell r="A2357">
            <v>4469</v>
          </cell>
          <cell r="AO2357">
            <v>70714.505155430117</v>
          </cell>
        </row>
        <row r="2358">
          <cell r="A2358">
            <v>179</v>
          </cell>
          <cell r="AO2358">
            <v>70709.844997922526</v>
          </cell>
        </row>
        <row r="2359">
          <cell r="A2359">
            <v>26555</v>
          </cell>
          <cell r="AO2359">
            <v>70633.632236093748</v>
          </cell>
        </row>
        <row r="2360">
          <cell r="A2360">
            <v>26555</v>
          </cell>
          <cell r="AO2360">
            <v>70633.632236093748</v>
          </cell>
        </row>
        <row r="2361">
          <cell r="A2361">
            <v>88</v>
          </cell>
          <cell r="AO2361">
            <v>70627.762844847384</v>
          </cell>
        </row>
        <row r="2362">
          <cell r="A2362">
            <v>442</v>
          </cell>
          <cell r="AO2362">
            <v>70613.23258686559</v>
          </cell>
        </row>
        <row r="2363">
          <cell r="A2363">
            <v>1760</v>
          </cell>
          <cell r="AO2363">
            <v>70582.630849434921</v>
          </cell>
        </row>
        <row r="2364">
          <cell r="A2364">
            <v>88</v>
          </cell>
          <cell r="AO2364">
            <v>70548.822079523277</v>
          </cell>
        </row>
        <row r="2365">
          <cell r="A2365">
            <v>608</v>
          </cell>
          <cell r="AO2365">
            <v>70473.84178072575</v>
          </cell>
        </row>
        <row r="2366">
          <cell r="A2366">
            <v>863</v>
          </cell>
          <cell r="AO2366">
            <v>70421.494997045083</v>
          </cell>
        </row>
        <row r="2367">
          <cell r="A2367">
            <v>4314</v>
          </cell>
          <cell r="AO2367">
            <v>70419.01144598097</v>
          </cell>
        </row>
        <row r="2368">
          <cell r="A2368">
            <v>431</v>
          </cell>
          <cell r="AO2368">
            <v>70405.979877205493</v>
          </cell>
        </row>
        <row r="2369">
          <cell r="A2369">
            <v>1289</v>
          </cell>
          <cell r="AO2369">
            <v>70383.12454735284</v>
          </cell>
        </row>
        <row r="2370">
          <cell r="A2370">
            <v>1289</v>
          </cell>
          <cell r="AO2370">
            <v>70383.12454735284</v>
          </cell>
        </row>
        <row r="2371">
          <cell r="A2371">
            <v>8567</v>
          </cell>
          <cell r="AO2371">
            <v>70360.003209798873</v>
          </cell>
        </row>
        <row r="2372">
          <cell r="A2372">
            <v>8567</v>
          </cell>
          <cell r="AO2372">
            <v>70360.003209798873</v>
          </cell>
        </row>
        <row r="2373">
          <cell r="A2373">
            <v>86</v>
          </cell>
          <cell r="AO2373">
            <v>70349.270268120046</v>
          </cell>
        </row>
        <row r="2374">
          <cell r="A2374">
            <v>256</v>
          </cell>
          <cell r="AO2374">
            <v>70319.585055699936</v>
          </cell>
        </row>
        <row r="2375">
          <cell r="A2375">
            <v>256</v>
          </cell>
          <cell r="AO2375">
            <v>70319.585055699936</v>
          </cell>
        </row>
        <row r="2376">
          <cell r="A2376">
            <v>850</v>
          </cell>
          <cell r="AO2376">
            <v>70296.239772219924</v>
          </cell>
        </row>
        <row r="2377">
          <cell r="A2377">
            <v>850</v>
          </cell>
          <cell r="AO2377">
            <v>70296.239772219924</v>
          </cell>
        </row>
        <row r="2378">
          <cell r="A2378">
            <v>849</v>
          </cell>
          <cell r="AO2378">
            <v>70287.998427091123</v>
          </cell>
        </row>
        <row r="2379">
          <cell r="A2379">
            <v>849</v>
          </cell>
          <cell r="AO2379">
            <v>70287.998427091123</v>
          </cell>
        </row>
        <row r="2380">
          <cell r="A2380">
            <v>170</v>
          </cell>
          <cell r="AO2380">
            <v>70276.887052927457</v>
          </cell>
        </row>
        <row r="2381">
          <cell r="A2381">
            <v>170</v>
          </cell>
          <cell r="AO2381">
            <v>70276.887052927457</v>
          </cell>
        </row>
        <row r="2382">
          <cell r="A2382">
            <v>170</v>
          </cell>
          <cell r="AO2382">
            <v>70276.887052927457</v>
          </cell>
        </row>
        <row r="2383">
          <cell r="A2383">
            <v>169</v>
          </cell>
          <cell r="AO2383">
            <v>70268.431751426149</v>
          </cell>
        </row>
        <row r="2384">
          <cell r="A2384">
            <v>169</v>
          </cell>
          <cell r="AO2384">
            <v>70268.431751426149</v>
          </cell>
        </row>
        <row r="2385">
          <cell r="A2385">
            <v>169</v>
          </cell>
          <cell r="AO2385">
            <v>70268.431751426149</v>
          </cell>
        </row>
        <row r="2386">
          <cell r="A2386">
            <v>254</v>
          </cell>
          <cell r="AO2386">
            <v>70254.672772316088</v>
          </cell>
        </row>
        <row r="2387">
          <cell r="A2387">
            <v>254</v>
          </cell>
          <cell r="AO2387">
            <v>70254.672772316088</v>
          </cell>
        </row>
        <row r="2388">
          <cell r="A2388">
            <v>254</v>
          </cell>
          <cell r="AO2388">
            <v>70254.672772316088</v>
          </cell>
        </row>
        <row r="2389">
          <cell r="A2389">
            <v>254</v>
          </cell>
          <cell r="AO2389">
            <v>70254.672772316088</v>
          </cell>
        </row>
        <row r="2390">
          <cell r="A2390">
            <v>254</v>
          </cell>
          <cell r="AO2390">
            <v>70254.672772316088</v>
          </cell>
        </row>
        <row r="2391">
          <cell r="A2391">
            <v>422</v>
          </cell>
          <cell r="AO2391">
            <v>70241.828643107656</v>
          </cell>
        </row>
        <row r="2392">
          <cell r="A2392">
            <v>168</v>
          </cell>
          <cell r="AO2392">
            <v>70186.516640554226</v>
          </cell>
        </row>
        <row r="2393">
          <cell r="A2393">
            <v>168</v>
          </cell>
          <cell r="AO2393">
            <v>70186.516640554226</v>
          </cell>
        </row>
        <row r="2394">
          <cell r="A2394">
            <v>168</v>
          </cell>
          <cell r="AO2394">
            <v>70186.516640554226</v>
          </cell>
        </row>
        <row r="2395">
          <cell r="A2395">
            <v>8325</v>
          </cell>
          <cell r="AO2395">
            <v>70122.926182338444</v>
          </cell>
        </row>
        <row r="2396">
          <cell r="A2396">
            <v>8279</v>
          </cell>
          <cell r="AO2396">
            <v>70076.397815190372</v>
          </cell>
        </row>
        <row r="2397">
          <cell r="A2397">
            <v>3292</v>
          </cell>
          <cell r="AO2397">
            <v>70027.122982848028</v>
          </cell>
        </row>
        <row r="2398">
          <cell r="A2398">
            <v>246</v>
          </cell>
          <cell r="AO2398">
            <v>69993.562575934557</v>
          </cell>
        </row>
        <row r="2399">
          <cell r="A2399">
            <v>1623</v>
          </cell>
          <cell r="AO2399">
            <v>69913.987751022491</v>
          </cell>
        </row>
        <row r="2400">
          <cell r="A2400">
            <v>243</v>
          </cell>
          <cell r="AO2400">
            <v>69884.61654519572</v>
          </cell>
        </row>
        <row r="2401">
          <cell r="A2401">
            <v>1615</v>
          </cell>
          <cell r="AO2401">
            <v>69869.290741433695</v>
          </cell>
        </row>
        <row r="2402">
          <cell r="A2402">
            <v>242</v>
          </cell>
          <cell r="AO2402">
            <v>69854.147239865473</v>
          </cell>
        </row>
        <row r="2403">
          <cell r="A2403">
            <v>242</v>
          </cell>
          <cell r="AO2403">
            <v>69854.147239865473</v>
          </cell>
        </row>
        <row r="2404">
          <cell r="A2404">
            <v>403</v>
          </cell>
          <cell r="AO2404">
            <v>69846.498667670545</v>
          </cell>
        </row>
        <row r="2405">
          <cell r="A2405">
            <v>403</v>
          </cell>
          <cell r="AO2405">
            <v>69846.498667670545</v>
          </cell>
        </row>
        <row r="2406">
          <cell r="A2406">
            <v>402</v>
          </cell>
          <cell r="AO2406">
            <v>69831.676375517869</v>
          </cell>
        </row>
        <row r="2407">
          <cell r="A2407">
            <v>1589</v>
          </cell>
          <cell r="AO2407">
            <v>69738.115700406837</v>
          </cell>
        </row>
        <row r="2408">
          <cell r="A2408">
            <v>1589</v>
          </cell>
          <cell r="AO2408">
            <v>69738.115700406837</v>
          </cell>
        </row>
        <row r="2409">
          <cell r="A2409">
            <v>3161</v>
          </cell>
          <cell r="AO2409">
            <v>69693.931609113017</v>
          </cell>
        </row>
        <row r="2410">
          <cell r="A2410">
            <v>3161</v>
          </cell>
          <cell r="AO2410">
            <v>69693.931609113017</v>
          </cell>
        </row>
        <row r="2411">
          <cell r="A2411">
            <v>785</v>
          </cell>
          <cell r="AO2411">
            <v>69638.998701582503</v>
          </cell>
        </row>
        <row r="2412">
          <cell r="A2412">
            <v>545</v>
          </cell>
          <cell r="AO2412">
            <v>69569.812192524187</v>
          </cell>
        </row>
        <row r="2413">
          <cell r="A2413">
            <v>78</v>
          </cell>
          <cell r="AO2413">
            <v>69547.274187366434</v>
          </cell>
        </row>
        <row r="2414">
          <cell r="A2414">
            <v>78</v>
          </cell>
          <cell r="AO2414">
            <v>69547.274187366434</v>
          </cell>
        </row>
        <row r="2415">
          <cell r="A2415">
            <v>78</v>
          </cell>
          <cell r="AO2415">
            <v>69547.274187366434</v>
          </cell>
        </row>
        <row r="2416">
          <cell r="A2416">
            <v>78</v>
          </cell>
          <cell r="AO2416">
            <v>69547.274187366434</v>
          </cell>
        </row>
        <row r="2417">
          <cell r="A2417">
            <v>3877</v>
          </cell>
          <cell r="AO2417">
            <v>69539.232378596265</v>
          </cell>
        </row>
        <row r="2418">
          <cell r="A2418">
            <v>3877</v>
          </cell>
          <cell r="AO2418">
            <v>69539.232378596265</v>
          </cell>
        </row>
        <row r="2419">
          <cell r="A2419">
            <v>3877</v>
          </cell>
          <cell r="AO2419">
            <v>69539.232378596265</v>
          </cell>
        </row>
        <row r="2420">
          <cell r="A2420">
            <v>1546</v>
          </cell>
          <cell r="AO2420">
            <v>69515.309276306798</v>
          </cell>
        </row>
        <row r="2421">
          <cell r="A2421">
            <v>386</v>
          </cell>
          <cell r="AO2421">
            <v>69506.280597657751</v>
          </cell>
        </row>
        <row r="2422">
          <cell r="A2422">
            <v>386</v>
          </cell>
          <cell r="AO2422">
            <v>69506.280597657751</v>
          </cell>
        </row>
        <row r="2423">
          <cell r="A2423">
            <v>232</v>
          </cell>
          <cell r="AO2423">
            <v>69504.004472179251</v>
          </cell>
        </row>
        <row r="2424">
          <cell r="A2424">
            <v>154</v>
          </cell>
          <cell r="AO2424">
            <v>69496.320580997111</v>
          </cell>
        </row>
        <row r="2425">
          <cell r="A2425">
            <v>2300</v>
          </cell>
          <cell r="AO2425">
            <v>69448.205048019328</v>
          </cell>
        </row>
        <row r="2426">
          <cell r="A2426">
            <v>383</v>
          </cell>
          <cell r="AO2426">
            <v>69433.168805767491</v>
          </cell>
        </row>
        <row r="2427">
          <cell r="A2427">
            <v>763</v>
          </cell>
          <cell r="AO2427">
            <v>69409.110776567511</v>
          </cell>
        </row>
        <row r="2428">
          <cell r="A2428">
            <v>76</v>
          </cell>
          <cell r="AO2428">
            <v>69403.772505373374</v>
          </cell>
        </row>
        <row r="2429">
          <cell r="A2429">
            <v>1520</v>
          </cell>
          <cell r="AO2429">
            <v>69377.577407562101</v>
          </cell>
        </row>
        <row r="2430">
          <cell r="A2430">
            <v>756</v>
          </cell>
          <cell r="AO2430">
            <v>69334.186867504162</v>
          </cell>
        </row>
        <row r="2431">
          <cell r="A2431">
            <v>756</v>
          </cell>
          <cell r="AO2431">
            <v>69334.186867504162</v>
          </cell>
        </row>
        <row r="2432">
          <cell r="A2432">
            <v>75</v>
          </cell>
          <cell r="AO2432">
            <v>69299.823707990072</v>
          </cell>
        </row>
        <row r="2433">
          <cell r="A2433">
            <v>150</v>
          </cell>
          <cell r="AO2433">
            <v>69268.428673379705</v>
          </cell>
        </row>
        <row r="2434">
          <cell r="A2434">
            <v>1496</v>
          </cell>
          <cell r="AO2434">
            <v>69246.995393421399</v>
          </cell>
        </row>
        <row r="2435">
          <cell r="A2435">
            <v>1496</v>
          </cell>
          <cell r="AO2435">
            <v>69246.995393421399</v>
          </cell>
        </row>
        <row r="2436">
          <cell r="A2436">
            <v>1496</v>
          </cell>
          <cell r="AO2436">
            <v>69246.995393421399</v>
          </cell>
        </row>
        <row r="2437">
          <cell r="A2437">
            <v>149</v>
          </cell>
          <cell r="AO2437">
            <v>69236.205639937863</v>
          </cell>
        </row>
        <row r="2438">
          <cell r="A2438">
            <v>3730</v>
          </cell>
          <cell r="AO2438">
            <v>69225.669509158688</v>
          </cell>
        </row>
        <row r="2439">
          <cell r="A2439">
            <v>3730</v>
          </cell>
          <cell r="AO2439">
            <v>69225.669509158688</v>
          </cell>
        </row>
        <row r="2440">
          <cell r="A2440">
            <v>3730</v>
          </cell>
          <cell r="AO2440">
            <v>69225.669509158688</v>
          </cell>
        </row>
        <row r="2441">
          <cell r="A2441">
            <v>3730</v>
          </cell>
          <cell r="AO2441">
            <v>69225.669509158688</v>
          </cell>
        </row>
        <row r="2442">
          <cell r="A2442">
            <v>223</v>
          </cell>
          <cell r="AO2442">
            <v>69202.577097055939</v>
          </cell>
        </row>
        <row r="2443">
          <cell r="A2443">
            <v>223</v>
          </cell>
          <cell r="AO2443">
            <v>69202.577097055939</v>
          </cell>
        </row>
        <row r="2444">
          <cell r="A2444">
            <v>149</v>
          </cell>
          <cell r="AO2444">
            <v>69190.794239751922</v>
          </cell>
        </row>
        <row r="2445">
          <cell r="A2445">
            <v>22249</v>
          </cell>
          <cell r="AO2445">
            <v>69179.400703705673</v>
          </cell>
        </row>
        <row r="2446">
          <cell r="A2446">
            <v>296</v>
          </cell>
          <cell r="AO2446">
            <v>69172.604647313216</v>
          </cell>
        </row>
        <row r="2447">
          <cell r="A2447">
            <v>296</v>
          </cell>
          <cell r="AO2447">
            <v>69172.604647313216</v>
          </cell>
        </row>
        <row r="2448">
          <cell r="A2448">
            <v>3701</v>
          </cell>
          <cell r="AO2448">
            <v>69164.805929226291</v>
          </cell>
        </row>
        <row r="2449">
          <cell r="A2449">
            <v>3701</v>
          </cell>
          <cell r="AO2449">
            <v>69164.805929226291</v>
          </cell>
        </row>
        <row r="2450">
          <cell r="A2450">
            <v>3701</v>
          </cell>
          <cell r="AO2450">
            <v>69164.805929226291</v>
          </cell>
        </row>
        <row r="2451">
          <cell r="A2451">
            <v>74</v>
          </cell>
          <cell r="AO2451">
            <v>69139.026350423417</v>
          </cell>
        </row>
        <row r="2452">
          <cell r="A2452">
            <v>220</v>
          </cell>
          <cell r="AO2452">
            <v>69094.122494311203</v>
          </cell>
        </row>
        <row r="2453">
          <cell r="A2453">
            <v>7300</v>
          </cell>
          <cell r="AO2453">
            <v>69052.768904343829</v>
          </cell>
        </row>
        <row r="2454">
          <cell r="A2454">
            <v>728</v>
          </cell>
          <cell r="AO2454">
            <v>69035.792596978834</v>
          </cell>
        </row>
        <row r="2455">
          <cell r="A2455">
            <v>364</v>
          </cell>
          <cell r="AO2455">
            <v>69021.977549974705</v>
          </cell>
        </row>
        <row r="2456">
          <cell r="A2456">
            <v>144</v>
          </cell>
          <cell r="AO2456">
            <v>68941.73607626927</v>
          </cell>
        </row>
        <row r="2457">
          <cell r="A2457">
            <v>144</v>
          </cell>
          <cell r="AO2457">
            <v>68941.73607626927</v>
          </cell>
        </row>
        <row r="2458">
          <cell r="A2458">
            <v>2151</v>
          </cell>
          <cell r="AO2458">
            <v>68908.817882129035</v>
          </cell>
        </row>
        <row r="2459">
          <cell r="A2459">
            <v>21490</v>
          </cell>
          <cell r="AO2459">
            <v>68900.990127385594</v>
          </cell>
        </row>
        <row r="2460">
          <cell r="A2460">
            <v>21490</v>
          </cell>
          <cell r="AO2460">
            <v>68900.990127385594</v>
          </cell>
        </row>
        <row r="2461">
          <cell r="A2461">
            <v>21490</v>
          </cell>
          <cell r="AO2461">
            <v>68900.990127385594</v>
          </cell>
        </row>
        <row r="2462">
          <cell r="A2462">
            <v>7145</v>
          </cell>
          <cell r="AO2462">
            <v>68880.814356070972</v>
          </cell>
        </row>
        <row r="2463">
          <cell r="A2463">
            <v>571</v>
          </cell>
          <cell r="AO2463">
            <v>68870.288782878735</v>
          </cell>
        </row>
        <row r="2464">
          <cell r="A2464">
            <v>71</v>
          </cell>
          <cell r="AO2464">
            <v>68847.847869759906</v>
          </cell>
        </row>
        <row r="2465">
          <cell r="A2465">
            <v>71</v>
          </cell>
          <cell r="AO2465">
            <v>68843.555472104345</v>
          </cell>
        </row>
        <row r="2466">
          <cell r="A2466">
            <v>71</v>
          </cell>
          <cell r="AO2466">
            <v>68843.555472104345</v>
          </cell>
        </row>
        <row r="2467">
          <cell r="A2467">
            <v>71</v>
          </cell>
          <cell r="AO2467">
            <v>68843.555472104345</v>
          </cell>
        </row>
        <row r="2468">
          <cell r="A2468">
            <v>71</v>
          </cell>
          <cell r="AO2468">
            <v>68843.555472104345</v>
          </cell>
        </row>
        <row r="2469">
          <cell r="A2469">
            <v>2839</v>
          </cell>
          <cell r="AO2469">
            <v>68828.48151749355</v>
          </cell>
        </row>
        <row r="2470">
          <cell r="A2470">
            <v>7093</v>
          </cell>
          <cell r="AO2470">
            <v>68822.468513105268</v>
          </cell>
        </row>
        <row r="2471">
          <cell r="A2471">
            <v>7093</v>
          </cell>
          <cell r="AO2471">
            <v>68822.468513105268</v>
          </cell>
        </row>
        <row r="2472">
          <cell r="A2472">
            <v>1418</v>
          </cell>
          <cell r="AO2472">
            <v>68818.677483223102</v>
          </cell>
        </row>
        <row r="2473">
          <cell r="A2473">
            <v>2123</v>
          </cell>
          <cell r="AO2473">
            <v>68803.938064015572</v>
          </cell>
        </row>
        <row r="2474">
          <cell r="A2474">
            <v>494</v>
          </cell>
          <cell r="AO2474">
            <v>68789.757167200121</v>
          </cell>
        </row>
        <row r="2475">
          <cell r="A2475">
            <v>494</v>
          </cell>
          <cell r="AO2475">
            <v>68789.757167200121</v>
          </cell>
        </row>
        <row r="2476">
          <cell r="A2476">
            <v>1408</v>
          </cell>
          <cell r="AO2476">
            <v>68763.247741837389</v>
          </cell>
        </row>
        <row r="2477">
          <cell r="A2477">
            <v>1408</v>
          </cell>
          <cell r="AO2477">
            <v>68763.247741837389</v>
          </cell>
        </row>
        <row r="2478">
          <cell r="A2478">
            <v>351</v>
          </cell>
          <cell r="AO2478">
            <v>68747.322436112983</v>
          </cell>
        </row>
        <row r="2479">
          <cell r="A2479">
            <v>28046</v>
          </cell>
          <cell r="AO2479">
            <v>68730.562023517137</v>
          </cell>
        </row>
        <row r="2480">
          <cell r="A2480">
            <v>2096</v>
          </cell>
          <cell r="AO2480">
            <v>68700.995683319459</v>
          </cell>
        </row>
        <row r="2481">
          <cell r="A2481">
            <v>2096</v>
          </cell>
          <cell r="AO2481">
            <v>68700.995683319459</v>
          </cell>
        </row>
        <row r="2482">
          <cell r="A2482">
            <v>2096</v>
          </cell>
          <cell r="AO2482">
            <v>68700.995683319459</v>
          </cell>
        </row>
        <row r="2483">
          <cell r="A2483">
            <v>139</v>
          </cell>
          <cell r="AO2483">
            <v>68654.243416779165</v>
          </cell>
        </row>
        <row r="2484">
          <cell r="A2484">
            <v>139</v>
          </cell>
          <cell r="AO2484">
            <v>68654.243416779165</v>
          </cell>
        </row>
        <row r="2485">
          <cell r="A2485">
            <v>69</v>
          </cell>
          <cell r="AO2485">
            <v>68646.519594726313</v>
          </cell>
        </row>
        <row r="2486">
          <cell r="A2486">
            <v>2772</v>
          </cell>
          <cell r="AO2486">
            <v>68636.585545427341</v>
          </cell>
        </row>
        <row r="2487">
          <cell r="A2487">
            <v>276</v>
          </cell>
          <cell r="AO2487">
            <v>68613.790802696705</v>
          </cell>
        </row>
        <row r="2488">
          <cell r="A2488">
            <v>689</v>
          </cell>
          <cell r="AO2488">
            <v>68597.27395043135</v>
          </cell>
        </row>
        <row r="2489">
          <cell r="A2489">
            <v>138</v>
          </cell>
          <cell r="AO2489">
            <v>68592.093801342286</v>
          </cell>
        </row>
        <row r="2490">
          <cell r="A2490">
            <v>688</v>
          </cell>
          <cell r="AO2490">
            <v>68577.603664146678</v>
          </cell>
        </row>
        <row r="2491">
          <cell r="A2491">
            <v>2058</v>
          </cell>
          <cell r="AO2491">
            <v>68558.227888429363</v>
          </cell>
        </row>
        <row r="2492">
          <cell r="A2492">
            <v>137</v>
          </cell>
          <cell r="AO2492">
            <v>68554.136934441412</v>
          </cell>
        </row>
        <row r="2493">
          <cell r="A2493">
            <v>137</v>
          </cell>
          <cell r="AO2493">
            <v>68528.020383246432</v>
          </cell>
        </row>
        <row r="2494">
          <cell r="A2494">
            <v>205</v>
          </cell>
          <cell r="AO2494">
            <v>68521.079818609986</v>
          </cell>
        </row>
        <row r="2495">
          <cell r="A2495">
            <v>205</v>
          </cell>
          <cell r="AO2495">
            <v>68521.079818609986</v>
          </cell>
        </row>
        <row r="2496">
          <cell r="A2496">
            <v>2727</v>
          </cell>
          <cell r="AO2496">
            <v>68508.439152226318</v>
          </cell>
        </row>
        <row r="2497">
          <cell r="A2497">
            <v>2727</v>
          </cell>
          <cell r="AO2497">
            <v>68508.439152226318</v>
          </cell>
        </row>
        <row r="2498">
          <cell r="A2498">
            <v>2721</v>
          </cell>
          <cell r="AO2498">
            <v>68490.804187859394</v>
          </cell>
        </row>
        <row r="2499">
          <cell r="A2499">
            <v>68</v>
          </cell>
          <cell r="AO2499">
            <v>68482.692341916132</v>
          </cell>
        </row>
        <row r="2500">
          <cell r="A2500">
            <v>136</v>
          </cell>
          <cell r="AO2500">
            <v>68472.512405469752</v>
          </cell>
        </row>
        <row r="2501">
          <cell r="A2501">
            <v>135</v>
          </cell>
          <cell r="AO2501">
            <v>68436.047679306444</v>
          </cell>
        </row>
        <row r="2502">
          <cell r="A2502">
            <v>270</v>
          </cell>
          <cell r="AO2502">
            <v>68427.30092238092</v>
          </cell>
        </row>
        <row r="2503">
          <cell r="A2503">
            <v>270</v>
          </cell>
          <cell r="AO2503">
            <v>68427.30092238092</v>
          </cell>
        </row>
        <row r="2504">
          <cell r="A2504">
            <v>270</v>
          </cell>
          <cell r="AO2504">
            <v>68427.30092238092</v>
          </cell>
        </row>
        <row r="2505">
          <cell r="A2505">
            <v>6739</v>
          </cell>
          <cell r="AO2505">
            <v>68417.418790106356</v>
          </cell>
        </row>
        <row r="2506">
          <cell r="A2506">
            <v>6739</v>
          </cell>
          <cell r="AO2506">
            <v>68417.418790106356</v>
          </cell>
        </row>
        <row r="2507">
          <cell r="A2507">
            <v>6739</v>
          </cell>
          <cell r="AO2507">
            <v>68417.418790106356</v>
          </cell>
        </row>
        <row r="2508">
          <cell r="A2508">
            <v>3359</v>
          </cell>
          <cell r="AO2508">
            <v>68392.201576266511</v>
          </cell>
        </row>
        <row r="2509">
          <cell r="A2509">
            <v>3359</v>
          </cell>
          <cell r="AO2509">
            <v>68392.201576266511</v>
          </cell>
        </row>
        <row r="2510">
          <cell r="A2510">
            <v>2009</v>
          </cell>
          <cell r="AO2510">
            <v>68366.715660011716</v>
          </cell>
        </row>
        <row r="2511">
          <cell r="A2511">
            <v>13342</v>
          </cell>
          <cell r="AO2511">
            <v>68337.193519984357</v>
          </cell>
        </row>
        <row r="2512">
          <cell r="A2512">
            <v>26649</v>
          </cell>
          <cell r="AO2512">
            <v>68326.821627997997</v>
          </cell>
        </row>
        <row r="2513">
          <cell r="A2513">
            <v>665</v>
          </cell>
          <cell r="AO2513">
            <v>68317.397669486643</v>
          </cell>
        </row>
        <row r="2514">
          <cell r="A2514">
            <v>665</v>
          </cell>
          <cell r="AO2514">
            <v>68317.397669486643</v>
          </cell>
        </row>
        <row r="2515">
          <cell r="A2515">
            <v>66</v>
          </cell>
          <cell r="AO2515">
            <v>68287.343683246218</v>
          </cell>
        </row>
        <row r="2516">
          <cell r="A2516">
            <v>66</v>
          </cell>
          <cell r="AO2516">
            <v>68287.343683246218</v>
          </cell>
        </row>
        <row r="2517">
          <cell r="A2517">
            <v>3975</v>
          </cell>
          <cell r="AO2517">
            <v>68282.597607678224</v>
          </cell>
        </row>
        <row r="2518">
          <cell r="A2518">
            <v>3975</v>
          </cell>
          <cell r="AO2518">
            <v>68282.597607678224</v>
          </cell>
        </row>
        <row r="2519">
          <cell r="A2519">
            <v>13201</v>
          </cell>
          <cell r="AO2519">
            <v>68253.607040373914</v>
          </cell>
        </row>
        <row r="2520">
          <cell r="A2520">
            <v>13201</v>
          </cell>
          <cell r="AO2520">
            <v>68253.607040373914</v>
          </cell>
        </row>
        <row r="2521">
          <cell r="A2521">
            <v>13201</v>
          </cell>
          <cell r="AO2521">
            <v>68253.607040373914</v>
          </cell>
        </row>
        <row r="2522">
          <cell r="A2522">
            <v>132</v>
          </cell>
          <cell r="AO2522">
            <v>68249.318872099</v>
          </cell>
        </row>
        <row r="2523">
          <cell r="A2523">
            <v>132</v>
          </cell>
          <cell r="AO2523">
            <v>68249.318872099</v>
          </cell>
        </row>
        <row r="2524">
          <cell r="A2524">
            <v>66</v>
          </cell>
          <cell r="AO2524">
            <v>68213.574104124258</v>
          </cell>
        </row>
        <row r="2525">
          <cell r="A2525">
            <v>66</v>
          </cell>
          <cell r="AO2525">
            <v>68213.574104124258</v>
          </cell>
        </row>
        <row r="2526">
          <cell r="A2526">
            <v>66</v>
          </cell>
          <cell r="AO2526">
            <v>68197.930990653986</v>
          </cell>
        </row>
        <row r="2527">
          <cell r="A2527">
            <v>652</v>
          </cell>
          <cell r="AO2527">
            <v>68162.568958732489</v>
          </cell>
        </row>
        <row r="2528">
          <cell r="A2528">
            <v>652</v>
          </cell>
          <cell r="AO2528">
            <v>68162.568958732489</v>
          </cell>
        </row>
        <row r="2529">
          <cell r="A2529">
            <v>652</v>
          </cell>
          <cell r="AO2529">
            <v>68162.568958732489</v>
          </cell>
        </row>
        <row r="2530">
          <cell r="A2530">
            <v>196</v>
          </cell>
          <cell r="AO2530">
            <v>68154.841575899671</v>
          </cell>
        </row>
        <row r="2531">
          <cell r="A2531">
            <v>650</v>
          </cell>
          <cell r="AO2531">
            <v>68138.69135264025</v>
          </cell>
        </row>
        <row r="2532">
          <cell r="A2532">
            <v>6500</v>
          </cell>
          <cell r="AO2532">
            <v>68133.906299246475</v>
          </cell>
        </row>
        <row r="2533">
          <cell r="A2533">
            <v>1296</v>
          </cell>
          <cell r="AO2533">
            <v>68109.348643635196</v>
          </cell>
        </row>
        <row r="2534">
          <cell r="A2534">
            <v>12946</v>
          </cell>
          <cell r="AO2534">
            <v>68101.384498382686</v>
          </cell>
        </row>
        <row r="2535">
          <cell r="A2535">
            <v>12946</v>
          </cell>
          <cell r="AO2535">
            <v>68101.384498382686</v>
          </cell>
        </row>
        <row r="2536">
          <cell r="A2536">
            <v>323</v>
          </cell>
          <cell r="AO2536">
            <v>68093.31016594122</v>
          </cell>
        </row>
        <row r="2537">
          <cell r="A2537">
            <v>646</v>
          </cell>
          <cell r="AO2537">
            <v>68083.768795680051</v>
          </cell>
        </row>
        <row r="2538">
          <cell r="A2538">
            <v>450</v>
          </cell>
          <cell r="AO2538">
            <v>68049.839421067954</v>
          </cell>
        </row>
        <row r="2539">
          <cell r="A2539">
            <v>450</v>
          </cell>
          <cell r="AO2539">
            <v>68049.839421067954</v>
          </cell>
        </row>
        <row r="2540">
          <cell r="A2540">
            <v>128</v>
          </cell>
          <cell r="AO2540">
            <v>68032.433427970158</v>
          </cell>
        </row>
        <row r="2541">
          <cell r="A2541">
            <v>128</v>
          </cell>
          <cell r="AO2541">
            <v>68032.433427970158</v>
          </cell>
        </row>
        <row r="2542">
          <cell r="A2542">
            <v>128</v>
          </cell>
          <cell r="AO2542">
            <v>68032.433427970158</v>
          </cell>
        </row>
        <row r="2543">
          <cell r="A2543">
            <v>192</v>
          </cell>
          <cell r="AO2543">
            <v>68025.123459156792</v>
          </cell>
        </row>
        <row r="2544">
          <cell r="A2544">
            <v>192</v>
          </cell>
          <cell r="AO2544">
            <v>68025.123459156792</v>
          </cell>
        </row>
        <row r="2545">
          <cell r="A2545">
            <v>1280</v>
          </cell>
          <cell r="AO2545">
            <v>68015.12860598549</v>
          </cell>
        </row>
        <row r="2546">
          <cell r="A2546">
            <v>640</v>
          </cell>
          <cell r="AO2546">
            <v>68012.216833869155</v>
          </cell>
        </row>
        <row r="2547">
          <cell r="A2547">
            <v>1903</v>
          </cell>
          <cell r="AO2547">
            <v>67945.530973532412</v>
          </cell>
        </row>
        <row r="2548">
          <cell r="A2548">
            <v>1265</v>
          </cell>
          <cell r="AO2548">
            <v>67919.470165460196</v>
          </cell>
        </row>
        <row r="2549">
          <cell r="A2549">
            <v>63</v>
          </cell>
          <cell r="AO2549">
            <v>67913.736374010361</v>
          </cell>
        </row>
        <row r="2550">
          <cell r="A2550">
            <v>63</v>
          </cell>
          <cell r="AO2550">
            <v>67913.736374010361</v>
          </cell>
        </row>
        <row r="2551">
          <cell r="A2551">
            <v>126</v>
          </cell>
          <cell r="AO2551">
            <v>67881.516163701497</v>
          </cell>
        </row>
        <row r="2552">
          <cell r="A2552">
            <v>126</v>
          </cell>
          <cell r="AO2552">
            <v>67871.892121262979</v>
          </cell>
        </row>
        <row r="2553">
          <cell r="A2553">
            <v>251</v>
          </cell>
          <cell r="AO2553">
            <v>67855.495823423131</v>
          </cell>
        </row>
        <row r="2554">
          <cell r="A2554">
            <v>251</v>
          </cell>
          <cell r="AO2554">
            <v>67855.495823423131</v>
          </cell>
        </row>
        <row r="2555">
          <cell r="A2555">
            <v>1241</v>
          </cell>
          <cell r="AO2555">
            <v>67773.274067463542</v>
          </cell>
        </row>
        <row r="2556">
          <cell r="A2556">
            <v>1241</v>
          </cell>
          <cell r="AO2556">
            <v>67773.274067463542</v>
          </cell>
        </row>
        <row r="2557">
          <cell r="A2557">
            <v>620</v>
          </cell>
          <cell r="AO2557">
            <v>67770.790379808794</v>
          </cell>
        </row>
        <row r="2558">
          <cell r="A2558">
            <v>620</v>
          </cell>
          <cell r="AO2558">
            <v>67770.790379808794</v>
          </cell>
        </row>
        <row r="2559">
          <cell r="A2559">
            <v>620</v>
          </cell>
          <cell r="AO2559">
            <v>67764.441927939799</v>
          </cell>
        </row>
        <row r="2560">
          <cell r="A2560">
            <v>620</v>
          </cell>
          <cell r="AO2560">
            <v>67764.441927939799</v>
          </cell>
        </row>
        <row r="2561">
          <cell r="A2561">
            <v>1847</v>
          </cell>
          <cell r="AO2561">
            <v>67712.003795676283</v>
          </cell>
        </row>
        <row r="2562">
          <cell r="A2562">
            <v>184</v>
          </cell>
          <cell r="AO2562">
            <v>67681.61673269872</v>
          </cell>
        </row>
        <row r="2563">
          <cell r="A2563">
            <v>490</v>
          </cell>
          <cell r="AO2563">
            <v>67675.020278639975</v>
          </cell>
        </row>
        <row r="2564">
          <cell r="A2564">
            <v>1223</v>
          </cell>
          <cell r="AO2564">
            <v>67660.042613025376</v>
          </cell>
        </row>
        <row r="2565">
          <cell r="A2565">
            <v>1223</v>
          </cell>
          <cell r="AO2565">
            <v>67660.042613025376</v>
          </cell>
        </row>
        <row r="2566">
          <cell r="A2566">
            <v>6110</v>
          </cell>
          <cell r="AO2566">
            <v>67653.504799275543</v>
          </cell>
        </row>
        <row r="2567">
          <cell r="A2567">
            <v>6110</v>
          </cell>
          <cell r="AO2567">
            <v>67653.504799275543</v>
          </cell>
        </row>
        <row r="2568">
          <cell r="A2568">
            <v>610</v>
          </cell>
          <cell r="AO2568">
            <v>67639.037695895619</v>
          </cell>
        </row>
        <row r="2569">
          <cell r="A2569">
            <v>1219</v>
          </cell>
          <cell r="AO2569">
            <v>67634.885574142099</v>
          </cell>
        </row>
        <row r="2570">
          <cell r="A2570">
            <v>487</v>
          </cell>
          <cell r="AO2570">
            <v>67632.819932684826</v>
          </cell>
        </row>
        <row r="2571">
          <cell r="A2571">
            <v>487</v>
          </cell>
          <cell r="AO2571">
            <v>67632.819932684826</v>
          </cell>
        </row>
        <row r="2572">
          <cell r="A2572">
            <v>183</v>
          </cell>
          <cell r="AO2572">
            <v>67630.716570551886</v>
          </cell>
        </row>
        <row r="2573">
          <cell r="A2573">
            <v>304</v>
          </cell>
          <cell r="AO2573">
            <v>67620.796774114177</v>
          </cell>
        </row>
        <row r="2574">
          <cell r="A2574">
            <v>122</v>
          </cell>
          <cell r="AO2574">
            <v>67614.433764792149</v>
          </cell>
        </row>
        <row r="2575">
          <cell r="A2575">
            <v>1215</v>
          </cell>
          <cell r="AO2575">
            <v>67609.447994217146</v>
          </cell>
        </row>
        <row r="2576">
          <cell r="A2576">
            <v>1215</v>
          </cell>
          <cell r="AO2576">
            <v>67609.447994217146</v>
          </cell>
        </row>
        <row r="2577">
          <cell r="A2577">
            <v>607</v>
          </cell>
          <cell r="AO2577">
            <v>67607.029330906924</v>
          </cell>
        </row>
        <row r="2578">
          <cell r="A2578">
            <v>606</v>
          </cell>
          <cell r="AO2578">
            <v>67588.169959339139</v>
          </cell>
        </row>
        <row r="2579">
          <cell r="A2579">
            <v>606</v>
          </cell>
          <cell r="AO2579">
            <v>67588.169959339139</v>
          </cell>
        </row>
        <row r="2580">
          <cell r="A2580">
            <v>1211</v>
          </cell>
          <cell r="AO2580">
            <v>67581.495726524881</v>
          </cell>
        </row>
        <row r="2581">
          <cell r="A2581">
            <v>121</v>
          </cell>
          <cell r="AO2581">
            <v>67574.46854729169</v>
          </cell>
        </row>
        <row r="2582">
          <cell r="A2582">
            <v>2418</v>
          </cell>
          <cell r="AO2582">
            <v>67572.722206699153</v>
          </cell>
        </row>
        <row r="2583">
          <cell r="A2583">
            <v>2418</v>
          </cell>
          <cell r="AO2583">
            <v>67572.722206699153</v>
          </cell>
        </row>
        <row r="2584">
          <cell r="A2584">
            <v>604</v>
          </cell>
          <cell r="AO2584">
            <v>67563.318234828199</v>
          </cell>
        </row>
        <row r="2585">
          <cell r="A2585">
            <v>120</v>
          </cell>
          <cell r="AO2585">
            <v>67543.513739546572</v>
          </cell>
        </row>
        <row r="2586">
          <cell r="A2586">
            <v>180</v>
          </cell>
          <cell r="AO2586">
            <v>67524.089676321033</v>
          </cell>
        </row>
        <row r="2587">
          <cell r="A2587">
            <v>2402</v>
          </cell>
          <cell r="AO2587">
            <v>67520.340522742918</v>
          </cell>
        </row>
        <row r="2588">
          <cell r="A2588">
            <v>419</v>
          </cell>
          <cell r="AO2588">
            <v>67500.296119396706</v>
          </cell>
        </row>
        <row r="2589">
          <cell r="A2589">
            <v>60</v>
          </cell>
          <cell r="AO2589">
            <v>67494.192080942594</v>
          </cell>
        </row>
        <row r="2590">
          <cell r="A2590">
            <v>179</v>
          </cell>
          <cell r="AO2590">
            <v>67489.869376104238</v>
          </cell>
        </row>
        <row r="2591">
          <cell r="A2591">
            <v>597</v>
          </cell>
          <cell r="AO2591">
            <v>67470.601136663288</v>
          </cell>
        </row>
        <row r="2592">
          <cell r="A2592">
            <v>1191</v>
          </cell>
          <cell r="AO2592">
            <v>67457.401935975708</v>
          </cell>
        </row>
        <row r="2593">
          <cell r="A2593">
            <v>1191</v>
          </cell>
          <cell r="AO2593">
            <v>67457.401935975708</v>
          </cell>
        </row>
        <row r="2594">
          <cell r="A2594">
            <v>1191</v>
          </cell>
          <cell r="AO2594">
            <v>67457.401935975708</v>
          </cell>
        </row>
        <row r="2595">
          <cell r="A2595">
            <v>178</v>
          </cell>
          <cell r="AO2595">
            <v>67446.245943995062</v>
          </cell>
        </row>
        <row r="2596">
          <cell r="A2596">
            <v>592</v>
          </cell>
          <cell r="AO2596">
            <v>67412.700458163235</v>
          </cell>
        </row>
        <row r="2597">
          <cell r="A2597">
            <v>473</v>
          </cell>
          <cell r="AO2597">
            <v>67409.516222649734</v>
          </cell>
        </row>
        <row r="2598">
          <cell r="A2598">
            <v>296</v>
          </cell>
          <cell r="AO2598">
            <v>67407.794098546306</v>
          </cell>
        </row>
        <row r="2599">
          <cell r="A2599">
            <v>591</v>
          </cell>
          <cell r="AO2599">
            <v>67403.703065876965</v>
          </cell>
        </row>
        <row r="2600">
          <cell r="A2600">
            <v>591</v>
          </cell>
          <cell r="AO2600">
            <v>67403.703065876965</v>
          </cell>
        </row>
        <row r="2601">
          <cell r="A2601">
            <v>177</v>
          </cell>
          <cell r="AO2601">
            <v>67383.363555117408</v>
          </cell>
        </row>
        <row r="2602">
          <cell r="A2602">
            <v>177</v>
          </cell>
          <cell r="AO2602">
            <v>67383.363555117408</v>
          </cell>
        </row>
        <row r="2603">
          <cell r="A2603">
            <v>177</v>
          </cell>
          <cell r="AO2603">
            <v>67375.870998308266</v>
          </cell>
        </row>
        <row r="2604">
          <cell r="A2604">
            <v>177</v>
          </cell>
          <cell r="AO2604">
            <v>67375.870998308266</v>
          </cell>
        </row>
        <row r="2605">
          <cell r="A2605">
            <v>17668</v>
          </cell>
          <cell r="AO2605">
            <v>67371.913169004823</v>
          </cell>
        </row>
        <row r="2606">
          <cell r="A2606">
            <v>2938</v>
          </cell>
          <cell r="AO2606">
            <v>67355.436017936809</v>
          </cell>
        </row>
        <row r="2607">
          <cell r="A2607">
            <v>2938</v>
          </cell>
          <cell r="AO2607">
            <v>67355.436017936809</v>
          </cell>
        </row>
        <row r="2608">
          <cell r="A2608">
            <v>2938</v>
          </cell>
          <cell r="AO2608">
            <v>67355.436017936809</v>
          </cell>
        </row>
        <row r="2609">
          <cell r="A2609">
            <v>1173</v>
          </cell>
          <cell r="AO2609">
            <v>67343.159414197813</v>
          </cell>
        </row>
        <row r="2610">
          <cell r="A2610">
            <v>58</v>
          </cell>
          <cell r="AO2610">
            <v>67257.316980311152</v>
          </cell>
        </row>
        <row r="2611">
          <cell r="A2611">
            <v>58</v>
          </cell>
          <cell r="AO2611">
            <v>67257.316980311152</v>
          </cell>
        </row>
        <row r="2612">
          <cell r="A2612">
            <v>5791</v>
          </cell>
          <cell r="AO2612">
            <v>67243.300317052068</v>
          </cell>
        </row>
        <row r="2613">
          <cell r="A2613">
            <v>5791</v>
          </cell>
          <cell r="AO2613">
            <v>67243.300317052068</v>
          </cell>
        </row>
        <row r="2614">
          <cell r="A2614">
            <v>5791</v>
          </cell>
          <cell r="AO2614">
            <v>67243.300317052068</v>
          </cell>
        </row>
        <row r="2615">
          <cell r="A2615">
            <v>1153</v>
          </cell>
          <cell r="AO2615">
            <v>67211.393854069611</v>
          </cell>
        </row>
        <row r="2616">
          <cell r="A2616">
            <v>1728</v>
          </cell>
          <cell r="AO2616">
            <v>67201.095491000247</v>
          </cell>
        </row>
        <row r="2617">
          <cell r="A2617">
            <v>58</v>
          </cell>
          <cell r="AO2617">
            <v>67195.182680075377</v>
          </cell>
        </row>
        <row r="2618">
          <cell r="A2618">
            <v>229</v>
          </cell>
          <cell r="AO2618">
            <v>67150.728191710659</v>
          </cell>
        </row>
        <row r="2619">
          <cell r="A2619">
            <v>2286</v>
          </cell>
          <cell r="AO2619">
            <v>67144.785273065019</v>
          </cell>
        </row>
        <row r="2620">
          <cell r="A2620">
            <v>171</v>
          </cell>
          <cell r="AO2620">
            <v>67128.104374057308</v>
          </cell>
        </row>
        <row r="2621">
          <cell r="A2621">
            <v>2848</v>
          </cell>
          <cell r="AO2621">
            <v>67116.926427106489</v>
          </cell>
        </row>
        <row r="2622">
          <cell r="A2622">
            <v>171</v>
          </cell>
          <cell r="AO2622">
            <v>67113.469542622071</v>
          </cell>
        </row>
        <row r="2623">
          <cell r="A2623">
            <v>171</v>
          </cell>
          <cell r="AO2623">
            <v>67113.469542622071</v>
          </cell>
        </row>
        <row r="2624">
          <cell r="A2624">
            <v>171</v>
          </cell>
          <cell r="AO2624">
            <v>67113.469542622071</v>
          </cell>
        </row>
        <row r="2625">
          <cell r="A2625">
            <v>171</v>
          </cell>
          <cell r="AO2625">
            <v>67113.469542622071</v>
          </cell>
        </row>
        <row r="2626">
          <cell r="A2626">
            <v>114</v>
          </cell>
          <cell r="AO2626">
            <v>67094.68838714865</v>
          </cell>
        </row>
        <row r="2627">
          <cell r="A2627">
            <v>2838</v>
          </cell>
          <cell r="AO2627">
            <v>67091.841646304209</v>
          </cell>
        </row>
        <row r="2628">
          <cell r="A2628">
            <v>396</v>
          </cell>
          <cell r="AO2628">
            <v>67075.070372394621</v>
          </cell>
        </row>
        <row r="2629">
          <cell r="A2629">
            <v>564</v>
          </cell>
          <cell r="AO2629">
            <v>67037.019865869137</v>
          </cell>
        </row>
        <row r="2630">
          <cell r="A2630">
            <v>169</v>
          </cell>
          <cell r="AO2630">
            <v>67031.77200590985</v>
          </cell>
        </row>
        <row r="2631">
          <cell r="A2631">
            <v>169</v>
          </cell>
          <cell r="AO2631">
            <v>67031.77200590985</v>
          </cell>
        </row>
        <row r="2632">
          <cell r="A2632">
            <v>5614</v>
          </cell>
          <cell r="AO2632">
            <v>67008.316438745343</v>
          </cell>
        </row>
        <row r="2633">
          <cell r="A2633">
            <v>5614</v>
          </cell>
          <cell r="AO2633">
            <v>67008.316438745343</v>
          </cell>
        </row>
        <row r="2634">
          <cell r="A2634">
            <v>3358</v>
          </cell>
          <cell r="AO2634">
            <v>66984.89130015207</v>
          </cell>
        </row>
        <row r="2635">
          <cell r="A2635">
            <v>279</v>
          </cell>
          <cell r="AO2635">
            <v>66952.781852216853</v>
          </cell>
        </row>
        <row r="2636">
          <cell r="A2636">
            <v>223</v>
          </cell>
          <cell r="AO2636">
            <v>66946.776650754182</v>
          </cell>
        </row>
        <row r="2637">
          <cell r="A2637">
            <v>223</v>
          </cell>
          <cell r="AO2637">
            <v>66946.776650754182</v>
          </cell>
        </row>
        <row r="2638">
          <cell r="A2638">
            <v>2221</v>
          </cell>
          <cell r="AO2638">
            <v>66925.437525926973</v>
          </cell>
        </row>
        <row r="2639">
          <cell r="A2639">
            <v>2221</v>
          </cell>
          <cell r="AO2639">
            <v>66925.437525926973</v>
          </cell>
        </row>
        <row r="2640">
          <cell r="A2640">
            <v>553</v>
          </cell>
          <cell r="AO2640">
            <v>66900.961516092808</v>
          </cell>
        </row>
        <row r="2641">
          <cell r="A2641">
            <v>110</v>
          </cell>
          <cell r="AO2641">
            <v>66887.52440369931</v>
          </cell>
        </row>
        <row r="2642">
          <cell r="A2642">
            <v>110</v>
          </cell>
          <cell r="AO2642">
            <v>66887.52440369931</v>
          </cell>
        </row>
        <row r="2643">
          <cell r="A2643">
            <v>110</v>
          </cell>
          <cell r="AO2643">
            <v>66887.52440369931</v>
          </cell>
        </row>
        <row r="2644">
          <cell r="A2644">
            <v>11038</v>
          </cell>
          <cell r="AO2644">
            <v>66879.791887947678</v>
          </cell>
        </row>
        <row r="2645">
          <cell r="A2645">
            <v>386</v>
          </cell>
          <cell r="AO2645">
            <v>66867.000166064681</v>
          </cell>
        </row>
        <row r="2646">
          <cell r="A2646">
            <v>1653</v>
          </cell>
          <cell r="AO2646">
            <v>66865.172546976435</v>
          </cell>
        </row>
        <row r="2647">
          <cell r="A2647">
            <v>383</v>
          </cell>
          <cell r="AO2647">
            <v>66805.618647014024</v>
          </cell>
        </row>
        <row r="2648">
          <cell r="A2648">
            <v>163</v>
          </cell>
          <cell r="AO2648">
            <v>66784.569708950352</v>
          </cell>
        </row>
        <row r="2649">
          <cell r="A2649">
            <v>163</v>
          </cell>
          <cell r="AO2649">
            <v>66784.569708950352</v>
          </cell>
        </row>
        <row r="2650">
          <cell r="A2650">
            <v>54</v>
          </cell>
          <cell r="AO2650">
            <v>66767.979930636764</v>
          </cell>
        </row>
        <row r="2651">
          <cell r="A2651">
            <v>54</v>
          </cell>
          <cell r="AO2651">
            <v>66767.979930636764</v>
          </cell>
        </row>
        <row r="2652">
          <cell r="A2652">
            <v>216</v>
          </cell>
          <cell r="AO2652">
            <v>66730.467443034679</v>
          </cell>
        </row>
        <row r="2653">
          <cell r="A2653">
            <v>2686</v>
          </cell>
          <cell r="AO2653">
            <v>66677.510750492249</v>
          </cell>
        </row>
        <row r="2654">
          <cell r="A2654">
            <v>2681</v>
          </cell>
          <cell r="AO2654">
            <v>66663.109437025152</v>
          </cell>
        </row>
        <row r="2655">
          <cell r="A2655">
            <v>2681</v>
          </cell>
          <cell r="AO2655">
            <v>66663.109437025152</v>
          </cell>
        </row>
        <row r="2656">
          <cell r="A2656">
            <v>160</v>
          </cell>
          <cell r="AO2656">
            <v>66626.638645743136</v>
          </cell>
        </row>
        <row r="2657">
          <cell r="A2657">
            <v>1066</v>
          </cell>
          <cell r="AO2657">
            <v>66619.846045304512</v>
          </cell>
        </row>
        <row r="2658">
          <cell r="A2658">
            <v>531</v>
          </cell>
          <cell r="AO2658">
            <v>66592.267337006895</v>
          </cell>
        </row>
        <row r="2659">
          <cell r="A2659">
            <v>531</v>
          </cell>
          <cell r="AO2659">
            <v>66592.267337006895</v>
          </cell>
        </row>
        <row r="2660">
          <cell r="A2660">
            <v>528</v>
          </cell>
          <cell r="AO2660">
            <v>66547.411454787245</v>
          </cell>
        </row>
        <row r="2661">
          <cell r="A2661">
            <v>527</v>
          </cell>
          <cell r="AO2661">
            <v>66535.066819866508</v>
          </cell>
        </row>
        <row r="2662">
          <cell r="A2662">
            <v>5257</v>
          </cell>
          <cell r="AO2662">
            <v>66514.920032380818</v>
          </cell>
        </row>
        <row r="2663">
          <cell r="A2663">
            <v>5257</v>
          </cell>
          <cell r="AO2663">
            <v>66514.920032380818</v>
          </cell>
        </row>
        <row r="2664">
          <cell r="A2664">
            <v>5257</v>
          </cell>
          <cell r="AO2664">
            <v>66514.920032380818</v>
          </cell>
        </row>
        <row r="2665">
          <cell r="A2665">
            <v>1050</v>
          </cell>
          <cell r="AO2665">
            <v>66506.733559859582</v>
          </cell>
        </row>
        <row r="2666">
          <cell r="A2666">
            <v>20905</v>
          </cell>
          <cell r="AO2666">
            <v>66471.776099040377</v>
          </cell>
        </row>
        <row r="2667">
          <cell r="A2667">
            <v>20905</v>
          </cell>
          <cell r="AO2667">
            <v>66471.776099040377</v>
          </cell>
        </row>
        <row r="2668">
          <cell r="A2668">
            <v>20905</v>
          </cell>
          <cell r="AO2668">
            <v>66471.776099040377</v>
          </cell>
        </row>
        <row r="2669">
          <cell r="A2669">
            <v>104</v>
          </cell>
          <cell r="AO2669">
            <v>66460.107237075164</v>
          </cell>
        </row>
        <row r="2670">
          <cell r="A2670">
            <v>1564</v>
          </cell>
          <cell r="AO2670">
            <v>66454.77035561901</v>
          </cell>
        </row>
        <row r="2671">
          <cell r="A2671">
            <v>1564</v>
          </cell>
          <cell r="AO2671">
            <v>66454.77035561901</v>
          </cell>
        </row>
        <row r="2672">
          <cell r="A2672">
            <v>260</v>
          </cell>
          <cell r="AO2672">
            <v>66427.125474296583</v>
          </cell>
        </row>
        <row r="2673">
          <cell r="A2673">
            <v>52</v>
          </cell>
          <cell r="AO2673">
            <v>66365.590046162513</v>
          </cell>
        </row>
        <row r="2674">
          <cell r="A2674">
            <v>52</v>
          </cell>
          <cell r="AO2674">
            <v>66365.590046162513</v>
          </cell>
        </row>
        <row r="2675">
          <cell r="A2675">
            <v>155</v>
          </cell>
          <cell r="AO2675">
            <v>66363.028197533815</v>
          </cell>
        </row>
        <row r="2676">
          <cell r="A2676">
            <v>1023</v>
          </cell>
          <cell r="AO2676">
            <v>66309.736386350633</v>
          </cell>
        </row>
        <row r="2677">
          <cell r="A2677">
            <v>356</v>
          </cell>
          <cell r="AO2677">
            <v>66274.894700857156</v>
          </cell>
        </row>
        <row r="2678">
          <cell r="A2678">
            <v>102</v>
          </cell>
          <cell r="AO2678">
            <v>66262.238641929696</v>
          </cell>
        </row>
        <row r="2679">
          <cell r="A2679">
            <v>2534</v>
          </cell>
          <cell r="AO2679">
            <v>66244.241231169406</v>
          </cell>
        </row>
        <row r="2680">
          <cell r="A2680">
            <v>201</v>
          </cell>
          <cell r="AO2680">
            <v>66169.331822417342</v>
          </cell>
        </row>
        <row r="2681">
          <cell r="A2681">
            <v>201</v>
          </cell>
          <cell r="AO2681">
            <v>66169.331822417342</v>
          </cell>
        </row>
        <row r="2682">
          <cell r="A2682">
            <v>4989</v>
          </cell>
          <cell r="AO2682">
            <v>66128.56353273899</v>
          </cell>
        </row>
        <row r="2683">
          <cell r="A2683">
            <v>4989</v>
          </cell>
          <cell r="AO2683">
            <v>66128.56353273899</v>
          </cell>
        </row>
        <row r="2684">
          <cell r="A2684">
            <v>4989</v>
          </cell>
          <cell r="AO2684">
            <v>66128.56353273899</v>
          </cell>
        </row>
        <row r="2685">
          <cell r="A2685">
            <v>50</v>
          </cell>
          <cell r="AO2685">
            <v>66109.927611078572</v>
          </cell>
        </row>
        <row r="2686">
          <cell r="A2686">
            <v>50</v>
          </cell>
          <cell r="AO2686">
            <v>66107.918896567615</v>
          </cell>
        </row>
        <row r="2687">
          <cell r="A2687">
            <v>247</v>
          </cell>
          <cell r="AO2687">
            <v>66070.707452478149</v>
          </cell>
        </row>
        <row r="2688">
          <cell r="A2688">
            <v>247</v>
          </cell>
          <cell r="AO2688">
            <v>66067.571423024405</v>
          </cell>
        </row>
        <row r="2689">
          <cell r="A2689">
            <v>2455</v>
          </cell>
          <cell r="AO2689">
            <v>66011.268771284784</v>
          </cell>
        </row>
        <row r="2690">
          <cell r="A2690">
            <v>733</v>
          </cell>
          <cell r="AO2690">
            <v>65976.381351188102</v>
          </cell>
        </row>
        <row r="2691">
          <cell r="A2691">
            <v>733</v>
          </cell>
          <cell r="AO2691">
            <v>65976.381351188102</v>
          </cell>
        </row>
        <row r="2692">
          <cell r="A2692">
            <v>49</v>
          </cell>
          <cell r="AO2692">
            <v>65947.185620890625</v>
          </cell>
        </row>
        <row r="2693">
          <cell r="A2693">
            <v>1945</v>
          </cell>
          <cell r="AO2693">
            <v>65939.880941738549</v>
          </cell>
        </row>
        <row r="2694">
          <cell r="A2694">
            <v>243</v>
          </cell>
          <cell r="AO2694">
            <v>65930.310915362032</v>
          </cell>
        </row>
        <row r="2695">
          <cell r="A2695">
            <v>4839</v>
          </cell>
          <cell r="AO2695">
            <v>65904.769429493128</v>
          </cell>
        </row>
        <row r="2696">
          <cell r="A2696">
            <v>484</v>
          </cell>
          <cell r="AO2696">
            <v>65900.417256017565</v>
          </cell>
        </row>
        <row r="2697">
          <cell r="A2697">
            <v>966</v>
          </cell>
          <cell r="AO2697">
            <v>65892.567069549783</v>
          </cell>
        </row>
        <row r="2698">
          <cell r="A2698">
            <v>1926</v>
          </cell>
          <cell r="AO2698">
            <v>65869.992494217367</v>
          </cell>
        </row>
        <row r="2699">
          <cell r="A2699">
            <v>48</v>
          </cell>
          <cell r="AO2699">
            <v>65859.922281839259</v>
          </cell>
        </row>
        <row r="2700">
          <cell r="A2700">
            <v>96</v>
          </cell>
          <cell r="AO2700">
            <v>65851.866042260372</v>
          </cell>
        </row>
        <row r="2701">
          <cell r="A2701">
            <v>96</v>
          </cell>
          <cell r="AO2701">
            <v>65847.733897388985</v>
          </cell>
        </row>
        <row r="2702">
          <cell r="A2702">
            <v>192</v>
          </cell>
          <cell r="AO2702">
            <v>65834.249084270967</v>
          </cell>
        </row>
        <row r="2703">
          <cell r="A2703">
            <v>4785</v>
          </cell>
          <cell r="AO2703">
            <v>65822.084505474297</v>
          </cell>
        </row>
        <row r="2704">
          <cell r="A2704">
            <v>48</v>
          </cell>
          <cell r="AO2704">
            <v>65783.928623964573</v>
          </cell>
        </row>
        <row r="2705">
          <cell r="A2705">
            <v>48</v>
          </cell>
          <cell r="AO2705">
            <v>65783.928623964573</v>
          </cell>
        </row>
        <row r="2706">
          <cell r="A2706">
            <v>4700</v>
          </cell>
          <cell r="AO2706">
            <v>65692.617102917822</v>
          </cell>
        </row>
        <row r="2707">
          <cell r="A2707">
            <v>94</v>
          </cell>
          <cell r="AO2707">
            <v>65681.916474751706</v>
          </cell>
        </row>
        <row r="2708">
          <cell r="A2708">
            <v>1869</v>
          </cell>
          <cell r="AO2708">
            <v>65365.836207392473</v>
          </cell>
        </row>
        <row r="2709">
          <cell r="A2709">
            <v>1682</v>
          </cell>
          <cell r="AO2709">
            <v>63721.012110575779</v>
          </cell>
        </row>
        <row r="2710">
          <cell r="A2710">
            <v>16641</v>
          </cell>
          <cell r="AO2710">
            <v>63557.111772514552</v>
          </cell>
        </row>
        <row r="2711">
          <cell r="A2711">
            <v>16641</v>
          </cell>
          <cell r="AO2711">
            <v>63557.111772514552</v>
          </cell>
        </row>
        <row r="2712">
          <cell r="A2712">
            <v>1636</v>
          </cell>
          <cell r="AO2712">
            <v>63296.906956047824</v>
          </cell>
        </row>
        <row r="2713">
          <cell r="A2713">
            <v>4904</v>
          </cell>
          <cell r="AO2713">
            <v>63286.928837241612</v>
          </cell>
        </row>
        <row r="2714">
          <cell r="A2714">
            <v>15726</v>
          </cell>
          <cell r="AO2714">
            <v>62712.745912970684</v>
          </cell>
        </row>
        <row r="2715">
          <cell r="A2715">
            <v>146451</v>
          </cell>
          <cell r="AO2715">
            <v>61680.880730151577</v>
          </cell>
        </row>
        <row r="2716">
          <cell r="A2716">
            <v>1459</v>
          </cell>
          <cell r="AO2716">
            <v>61628.641908279009</v>
          </cell>
        </row>
        <row r="2717">
          <cell r="A2717">
            <v>1450</v>
          </cell>
          <cell r="AO2717">
            <v>61539.631069298754</v>
          </cell>
        </row>
        <row r="2718">
          <cell r="A2718">
            <v>1450</v>
          </cell>
          <cell r="AO2718">
            <v>61539.631069298754</v>
          </cell>
        </row>
        <row r="2719">
          <cell r="A2719">
            <v>288104</v>
          </cell>
          <cell r="AO2719">
            <v>61446.421222792953</v>
          </cell>
        </row>
        <row r="2720">
          <cell r="A2720">
            <v>288104</v>
          </cell>
          <cell r="AO2720">
            <v>61446.421222792953</v>
          </cell>
        </row>
        <row r="2721">
          <cell r="A2721">
            <v>7151</v>
          </cell>
          <cell r="AO2721">
            <v>61344.165826073346</v>
          </cell>
        </row>
        <row r="2722">
          <cell r="A2722">
            <v>7151</v>
          </cell>
          <cell r="AO2722">
            <v>61344.165826073346</v>
          </cell>
        </row>
        <row r="2723">
          <cell r="A2723">
            <v>7151</v>
          </cell>
          <cell r="AO2723">
            <v>61344.165826073346</v>
          </cell>
        </row>
        <row r="2724">
          <cell r="A2724">
            <v>7151</v>
          </cell>
          <cell r="AO2724">
            <v>61344.165826073346</v>
          </cell>
        </row>
        <row r="2725">
          <cell r="A2725">
            <v>7151</v>
          </cell>
          <cell r="AO2725">
            <v>61344.165826073346</v>
          </cell>
        </row>
        <row r="2726">
          <cell r="A2726">
            <v>7151</v>
          </cell>
          <cell r="AO2726">
            <v>61344.165826073346</v>
          </cell>
        </row>
        <row r="2727">
          <cell r="A2727">
            <v>1374</v>
          </cell>
          <cell r="AO2727">
            <v>60788.686407197914</v>
          </cell>
        </row>
        <row r="2728">
          <cell r="A2728">
            <v>4090</v>
          </cell>
          <cell r="AO2728">
            <v>60677.151389698956</v>
          </cell>
        </row>
        <row r="2729">
          <cell r="A2729">
            <v>4090</v>
          </cell>
          <cell r="AO2729">
            <v>60677.151389698956</v>
          </cell>
        </row>
        <row r="2730">
          <cell r="A2730">
            <v>4090</v>
          </cell>
          <cell r="AO2730">
            <v>60677.151389698956</v>
          </cell>
        </row>
        <row r="2731">
          <cell r="A2731">
            <v>543700</v>
          </cell>
          <cell r="AO2731">
            <v>60635.933110291211</v>
          </cell>
        </row>
        <row r="2732">
          <cell r="A2732">
            <v>543700</v>
          </cell>
          <cell r="AO2732">
            <v>60635.933110291211</v>
          </cell>
        </row>
        <row r="2733">
          <cell r="A2733">
            <v>4024</v>
          </cell>
          <cell r="AO2733">
            <v>60452.835406147802</v>
          </cell>
        </row>
        <row r="2734">
          <cell r="A2734">
            <v>2661</v>
          </cell>
          <cell r="AO2734">
            <v>60342.525011637947</v>
          </cell>
        </row>
        <row r="2735">
          <cell r="A2735">
            <v>3951</v>
          </cell>
          <cell r="AO2735">
            <v>60205.386431829051</v>
          </cell>
        </row>
        <row r="2736">
          <cell r="A2736">
            <v>3951</v>
          </cell>
          <cell r="AO2736">
            <v>60205.386431829051</v>
          </cell>
        </row>
        <row r="2737">
          <cell r="A2737">
            <v>1308</v>
          </cell>
          <cell r="AO2737">
            <v>60109.195013452867</v>
          </cell>
        </row>
        <row r="2738">
          <cell r="A2738">
            <v>10421</v>
          </cell>
          <cell r="AO2738">
            <v>60055.40629921043</v>
          </cell>
        </row>
        <row r="2739">
          <cell r="A2739">
            <v>1299</v>
          </cell>
          <cell r="AO2739">
            <v>60019.763270874224</v>
          </cell>
        </row>
        <row r="2740">
          <cell r="A2740">
            <v>1299</v>
          </cell>
          <cell r="AO2740">
            <v>60019.763270874224</v>
          </cell>
        </row>
        <row r="2741">
          <cell r="A2741">
            <v>9092</v>
          </cell>
          <cell r="AO2741">
            <v>60016.879416382464</v>
          </cell>
        </row>
        <row r="2742">
          <cell r="A2742">
            <v>9092</v>
          </cell>
          <cell r="AO2742">
            <v>60016.879416382464</v>
          </cell>
        </row>
        <row r="2743">
          <cell r="A2743">
            <v>9092</v>
          </cell>
          <cell r="AO2743">
            <v>60016.879416382464</v>
          </cell>
        </row>
        <row r="2744">
          <cell r="A2744">
            <v>5173</v>
          </cell>
          <cell r="AO2744">
            <v>59959.374788432571</v>
          </cell>
        </row>
        <row r="2745">
          <cell r="A2745">
            <v>5173</v>
          </cell>
          <cell r="AO2745">
            <v>59959.374788432571</v>
          </cell>
        </row>
        <row r="2746">
          <cell r="A2746">
            <v>5103</v>
          </cell>
          <cell r="AO2746">
            <v>59775.931819405501</v>
          </cell>
        </row>
        <row r="2747">
          <cell r="A2747">
            <v>1273</v>
          </cell>
          <cell r="AO2747">
            <v>59749.186581843438</v>
          </cell>
        </row>
        <row r="2748">
          <cell r="A2748">
            <v>1273</v>
          </cell>
          <cell r="AO2748">
            <v>59749.186581843438</v>
          </cell>
        </row>
        <row r="2749">
          <cell r="A2749">
            <v>1273</v>
          </cell>
          <cell r="AO2749">
            <v>59749.186581843438</v>
          </cell>
        </row>
        <row r="2750">
          <cell r="A2750">
            <v>1273</v>
          </cell>
          <cell r="AO2750">
            <v>59749.186581843438</v>
          </cell>
        </row>
        <row r="2751">
          <cell r="A2751">
            <v>37869</v>
          </cell>
          <cell r="AO2751">
            <v>59633.842764061847</v>
          </cell>
        </row>
        <row r="2752">
          <cell r="A2752">
            <v>9993</v>
          </cell>
          <cell r="AO2752">
            <v>59494.024080291922</v>
          </cell>
        </row>
        <row r="2753">
          <cell r="A2753">
            <v>1248</v>
          </cell>
          <cell r="AO2753">
            <v>59485.814663291196</v>
          </cell>
        </row>
        <row r="2754">
          <cell r="A2754">
            <v>6195</v>
          </cell>
          <cell r="AO2754">
            <v>59386.406899598041</v>
          </cell>
        </row>
        <row r="2755">
          <cell r="A2755">
            <v>2470</v>
          </cell>
          <cell r="AO2755">
            <v>59346.016674352373</v>
          </cell>
        </row>
        <row r="2756">
          <cell r="A2756">
            <v>2470</v>
          </cell>
          <cell r="AO2756">
            <v>59346.016674352373</v>
          </cell>
        </row>
        <row r="2757">
          <cell r="A2757">
            <v>1232</v>
          </cell>
          <cell r="AO2757">
            <v>59315.320665900981</v>
          </cell>
        </row>
        <row r="2758">
          <cell r="A2758">
            <v>1228</v>
          </cell>
          <cell r="AO2758">
            <v>59273.832251261563</v>
          </cell>
        </row>
        <row r="2759">
          <cell r="A2759">
            <v>2439</v>
          </cell>
          <cell r="AO2759">
            <v>59178.600906670988</v>
          </cell>
        </row>
        <row r="2760">
          <cell r="A2760">
            <v>12133</v>
          </cell>
          <cell r="AO2760">
            <v>59111.224268852828</v>
          </cell>
        </row>
        <row r="2761">
          <cell r="A2761">
            <v>36299</v>
          </cell>
          <cell r="AO2761">
            <v>59074.90938771666</v>
          </cell>
        </row>
        <row r="2762">
          <cell r="A2762">
            <v>120423</v>
          </cell>
          <cell r="AO2762">
            <v>59012.819366969648</v>
          </cell>
        </row>
        <row r="2763">
          <cell r="A2763">
            <v>1203</v>
          </cell>
          <cell r="AO2763">
            <v>59000.673463309904</v>
          </cell>
        </row>
        <row r="2764">
          <cell r="A2764">
            <v>1203</v>
          </cell>
          <cell r="AO2764">
            <v>59000.673463309904</v>
          </cell>
        </row>
        <row r="2765">
          <cell r="A2765">
            <v>17990</v>
          </cell>
          <cell r="AO2765">
            <v>58959.515885816661</v>
          </cell>
        </row>
        <row r="2766">
          <cell r="A2766">
            <v>11910</v>
          </cell>
          <cell r="AO2766">
            <v>58868.924768933095</v>
          </cell>
        </row>
        <row r="2767">
          <cell r="A2767">
            <v>3566</v>
          </cell>
          <cell r="AO2767">
            <v>58843.739261289687</v>
          </cell>
        </row>
        <row r="2768">
          <cell r="A2768">
            <v>3566</v>
          </cell>
          <cell r="AO2768">
            <v>58843.739261289687</v>
          </cell>
        </row>
        <row r="2769">
          <cell r="A2769">
            <v>1186</v>
          </cell>
          <cell r="AO2769">
            <v>58819.100606842636</v>
          </cell>
        </row>
        <row r="2770">
          <cell r="A2770">
            <v>1186</v>
          </cell>
          <cell r="AO2770">
            <v>58819.100606842636</v>
          </cell>
        </row>
        <row r="2771">
          <cell r="A2771">
            <v>1186</v>
          </cell>
          <cell r="AO2771">
            <v>58819.100606842636</v>
          </cell>
        </row>
        <row r="2772">
          <cell r="A2772">
            <v>23676</v>
          </cell>
          <cell r="AO2772">
            <v>58790.605960028362</v>
          </cell>
        </row>
        <row r="2773">
          <cell r="A2773">
            <v>1180</v>
          </cell>
          <cell r="AO2773">
            <v>58745.222770025306</v>
          </cell>
        </row>
        <row r="2774">
          <cell r="A2774">
            <v>1180</v>
          </cell>
          <cell r="AO2774">
            <v>58745.222770025306</v>
          </cell>
        </row>
        <row r="2775">
          <cell r="A2775">
            <v>58444</v>
          </cell>
          <cell r="AO2775">
            <v>58626.786423108402</v>
          </cell>
        </row>
        <row r="2776">
          <cell r="A2776">
            <v>58444</v>
          </cell>
          <cell r="AO2776">
            <v>58626.786423108402</v>
          </cell>
        </row>
        <row r="2777">
          <cell r="A2777">
            <v>11656</v>
          </cell>
          <cell r="AO2777">
            <v>58591.126318563496</v>
          </cell>
        </row>
        <row r="2778">
          <cell r="A2778">
            <v>1163</v>
          </cell>
          <cell r="AO2778">
            <v>58564.676338157231</v>
          </cell>
        </row>
        <row r="2779">
          <cell r="A2779">
            <v>2310</v>
          </cell>
          <cell r="AO2779">
            <v>58474.781154106953</v>
          </cell>
        </row>
        <row r="2780">
          <cell r="A2780">
            <v>2302</v>
          </cell>
          <cell r="AO2780">
            <v>58431.418100731273</v>
          </cell>
        </row>
        <row r="2781">
          <cell r="A2781">
            <v>1149</v>
          </cell>
          <cell r="AO2781">
            <v>58409.232368263576</v>
          </cell>
        </row>
        <row r="2782">
          <cell r="A2782">
            <v>68808</v>
          </cell>
          <cell r="AO2782">
            <v>58382.296971300442</v>
          </cell>
        </row>
        <row r="2783">
          <cell r="A2783">
            <v>5694</v>
          </cell>
          <cell r="AO2783">
            <v>58293.025605221483</v>
          </cell>
        </row>
        <row r="2784">
          <cell r="A2784">
            <v>5694</v>
          </cell>
          <cell r="AO2784">
            <v>58293.025605221483</v>
          </cell>
        </row>
        <row r="2785">
          <cell r="A2785">
            <v>226367</v>
          </cell>
          <cell r="AO2785">
            <v>58215.010156340431</v>
          </cell>
        </row>
        <row r="2786">
          <cell r="A2786">
            <v>2250</v>
          </cell>
          <cell r="AO2786">
            <v>58138.387109310315</v>
          </cell>
        </row>
        <row r="2787">
          <cell r="A2787">
            <v>2250</v>
          </cell>
          <cell r="AO2787">
            <v>58138.387109310315</v>
          </cell>
        </row>
        <row r="2788">
          <cell r="A2788">
            <v>5609</v>
          </cell>
          <cell r="AO2788">
            <v>58102.307962140469</v>
          </cell>
        </row>
        <row r="2789">
          <cell r="A2789">
            <v>16786</v>
          </cell>
          <cell r="AO2789">
            <v>58071.634420062437</v>
          </cell>
        </row>
        <row r="2790">
          <cell r="A2790">
            <v>11142</v>
          </cell>
          <cell r="AO2790">
            <v>58016.719383438533</v>
          </cell>
        </row>
        <row r="2791">
          <cell r="A2791">
            <v>1104</v>
          </cell>
          <cell r="AO2791">
            <v>57897.378193825112</v>
          </cell>
        </row>
        <row r="2792">
          <cell r="A2792">
            <v>1103</v>
          </cell>
          <cell r="AO2792">
            <v>57894.453542926443</v>
          </cell>
        </row>
        <row r="2793">
          <cell r="A2793">
            <v>1100</v>
          </cell>
          <cell r="AO2793">
            <v>57860.26242959316</v>
          </cell>
        </row>
        <row r="2794">
          <cell r="A2794">
            <v>1100</v>
          </cell>
          <cell r="AO2794">
            <v>57860.26242959316</v>
          </cell>
        </row>
        <row r="2795">
          <cell r="A2795">
            <v>1100</v>
          </cell>
          <cell r="AO2795">
            <v>57860.26242959316</v>
          </cell>
        </row>
        <row r="2796">
          <cell r="A2796">
            <v>3289</v>
          </cell>
          <cell r="AO2796">
            <v>57813.424126219739</v>
          </cell>
        </row>
        <row r="2797">
          <cell r="A2797">
            <v>2183</v>
          </cell>
          <cell r="AO2797">
            <v>57755.324872680627</v>
          </cell>
        </row>
        <row r="2798">
          <cell r="A2798">
            <v>2182</v>
          </cell>
          <cell r="AO2798">
            <v>57752.523223229851</v>
          </cell>
        </row>
        <row r="2799">
          <cell r="A2799">
            <v>2182</v>
          </cell>
          <cell r="AO2799">
            <v>57752.523223229851</v>
          </cell>
        </row>
        <row r="2800">
          <cell r="A2800">
            <v>2182</v>
          </cell>
          <cell r="AO2800">
            <v>57752.523223229851</v>
          </cell>
        </row>
        <row r="2801">
          <cell r="A2801">
            <v>2182</v>
          </cell>
          <cell r="AO2801">
            <v>57752.523223229851</v>
          </cell>
        </row>
        <row r="2802">
          <cell r="A2802">
            <v>21771</v>
          </cell>
          <cell r="AO2802">
            <v>57723.990352891546</v>
          </cell>
        </row>
        <row r="2803">
          <cell r="A2803">
            <v>2168</v>
          </cell>
          <cell r="AO2803">
            <v>57669.166140786234</v>
          </cell>
        </row>
        <row r="2804">
          <cell r="A2804">
            <v>2168</v>
          </cell>
          <cell r="AO2804">
            <v>57669.166140786234</v>
          </cell>
        </row>
        <row r="2805">
          <cell r="A2805">
            <v>1079</v>
          </cell>
          <cell r="AO2805">
            <v>57611.755820652048</v>
          </cell>
        </row>
        <row r="2806">
          <cell r="A2806">
            <v>215242</v>
          </cell>
          <cell r="AO2806">
            <v>57582.253278838296</v>
          </cell>
        </row>
        <row r="2807">
          <cell r="A2807">
            <v>10752</v>
          </cell>
          <cell r="AO2807">
            <v>57570.65087771543</v>
          </cell>
        </row>
        <row r="2808">
          <cell r="A2808">
            <v>32087</v>
          </cell>
          <cell r="AO2808">
            <v>57505.274575986383</v>
          </cell>
        </row>
        <row r="2809">
          <cell r="A2809">
            <v>213415</v>
          </cell>
          <cell r="AO2809">
            <v>57476.554530125024</v>
          </cell>
        </row>
        <row r="2810">
          <cell r="A2810">
            <v>213415</v>
          </cell>
          <cell r="AO2810">
            <v>57476.554530125024</v>
          </cell>
        </row>
        <row r="2811">
          <cell r="A2811">
            <v>1065</v>
          </cell>
          <cell r="AO2811">
            <v>57455.710551196149</v>
          </cell>
        </row>
        <row r="2812">
          <cell r="A2812">
            <v>1062</v>
          </cell>
          <cell r="AO2812">
            <v>57419.687057124574</v>
          </cell>
        </row>
        <row r="2813">
          <cell r="A2813">
            <v>1062</v>
          </cell>
          <cell r="AO2813">
            <v>57419.687057124574</v>
          </cell>
        </row>
        <row r="2814">
          <cell r="A2814">
            <v>10607</v>
          </cell>
          <cell r="AO2814">
            <v>57402.878142478694</v>
          </cell>
        </row>
        <row r="2815">
          <cell r="A2815">
            <v>422818</v>
          </cell>
          <cell r="AO2815">
            <v>57359.936032136116</v>
          </cell>
        </row>
        <row r="2816">
          <cell r="A2816">
            <v>3166</v>
          </cell>
          <cell r="AO2816">
            <v>57340.866912524332</v>
          </cell>
        </row>
        <row r="2817">
          <cell r="A2817">
            <v>10511</v>
          </cell>
          <cell r="AO2817">
            <v>57291.025376541955</v>
          </cell>
        </row>
        <row r="2818">
          <cell r="A2818">
            <v>10511</v>
          </cell>
          <cell r="AO2818">
            <v>57291.025376541955</v>
          </cell>
        </row>
        <row r="2819">
          <cell r="A2819">
            <v>3150</v>
          </cell>
          <cell r="AO2819">
            <v>57277.734337559268</v>
          </cell>
        </row>
        <row r="2820">
          <cell r="A2820">
            <v>104422</v>
          </cell>
          <cell r="AO2820">
            <v>57209.906461827879</v>
          </cell>
        </row>
        <row r="2821">
          <cell r="A2821">
            <v>5216</v>
          </cell>
          <cell r="AO2821">
            <v>57197.43599052474</v>
          </cell>
        </row>
        <row r="2822">
          <cell r="A2822">
            <v>2082</v>
          </cell>
          <cell r="AO2822">
            <v>57170.298993810946</v>
          </cell>
        </row>
        <row r="2823">
          <cell r="A2823">
            <v>5186</v>
          </cell>
          <cell r="AO2823">
            <v>57127.777777105242</v>
          </cell>
        </row>
        <row r="2824">
          <cell r="A2824">
            <v>205178</v>
          </cell>
          <cell r="AO2824">
            <v>56993.599139666811</v>
          </cell>
        </row>
        <row r="2825">
          <cell r="A2825">
            <v>10249</v>
          </cell>
          <cell r="AO2825">
            <v>56982.199909894749</v>
          </cell>
        </row>
        <row r="2826">
          <cell r="A2826">
            <v>4094</v>
          </cell>
          <cell r="AO2826">
            <v>56965.611497173697</v>
          </cell>
        </row>
        <row r="2827">
          <cell r="A2827">
            <v>7112</v>
          </cell>
          <cell r="AO2827">
            <v>56876.482085151481</v>
          </cell>
        </row>
        <row r="2828">
          <cell r="A2828">
            <v>30390</v>
          </cell>
          <cell r="AO2828">
            <v>56840.206699270508</v>
          </cell>
        </row>
        <row r="2829">
          <cell r="A2829">
            <v>30390</v>
          </cell>
          <cell r="AO2829">
            <v>56840.206699270508</v>
          </cell>
        </row>
        <row r="2830">
          <cell r="A2830">
            <v>1011</v>
          </cell>
          <cell r="AO2830">
            <v>56820.894316878934</v>
          </cell>
        </row>
        <row r="2831">
          <cell r="A2831">
            <v>10098</v>
          </cell>
          <cell r="AO2831">
            <v>56801.467497912374</v>
          </cell>
        </row>
        <row r="2832">
          <cell r="A2832">
            <v>2017</v>
          </cell>
          <cell r="AO2832">
            <v>56784.236530932118</v>
          </cell>
        </row>
        <row r="2833">
          <cell r="A2833">
            <v>7028</v>
          </cell>
          <cell r="AO2833">
            <v>56732.279653371865</v>
          </cell>
        </row>
        <row r="2834">
          <cell r="A2834">
            <v>7028</v>
          </cell>
          <cell r="AO2834">
            <v>56732.279653371865</v>
          </cell>
        </row>
        <row r="2835">
          <cell r="A2835">
            <v>7028</v>
          </cell>
          <cell r="AO2835">
            <v>56732.279653371865</v>
          </cell>
        </row>
        <row r="2836">
          <cell r="A2836">
            <v>7028</v>
          </cell>
          <cell r="AO2836">
            <v>56732.279653371865</v>
          </cell>
        </row>
        <row r="2837">
          <cell r="A2837">
            <v>3990</v>
          </cell>
          <cell r="AO2837">
            <v>56654.42828409122</v>
          </cell>
        </row>
        <row r="2838">
          <cell r="A2838">
            <v>997</v>
          </cell>
          <cell r="AO2838">
            <v>56647.624841115321</v>
          </cell>
        </row>
        <row r="2839">
          <cell r="A2839">
            <v>997</v>
          </cell>
          <cell r="AO2839">
            <v>56647.624841115321</v>
          </cell>
        </row>
        <row r="2840">
          <cell r="A2840">
            <v>2982</v>
          </cell>
          <cell r="AO2840">
            <v>56611.293900184195</v>
          </cell>
        </row>
        <row r="2841">
          <cell r="A2841">
            <v>4947</v>
          </cell>
          <cell r="AO2841">
            <v>56557.43553384189</v>
          </cell>
        </row>
        <row r="2842">
          <cell r="A2842">
            <v>19740</v>
          </cell>
          <cell r="AO2842">
            <v>56527.070439132454</v>
          </cell>
        </row>
        <row r="2843">
          <cell r="A2843">
            <v>98611</v>
          </cell>
          <cell r="AO2843">
            <v>56516.397370555045</v>
          </cell>
        </row>
        <row r="2844">
          <cell r="A2844">
            <v>98611</v>
          </cell>
          <cell r="AO2844">
            <v>56516.397370555045</v>
          </cell>
        </row>
        <row r="2845">
          <cell r="A2845">
            <v>3924</v>
          </cell>
          <cell r="AO2845">
            <v>56454.816412799126</v>
          </cell>
        </row>
        <row r="2846">
          <cell r="A2846">
            <v>3924</v>
          </cell>
          <cell r="AO2846">
            <v>56454.816412799126</v>
          </cell>
        </row>
        <row r="2847">
          <cell r="A2847">
            <v>2937</v>
          </cell>
          <cell r="AO2847">
            <v>56429.300522744241</v>
          </cell>
        </row>
        <row r="2848">
          <cell r="A2848">
            <v>978</v>
          </cell>
          <cell r="AO2848">
            <v>56420.991705928136</v>
          </cell>
        </row>
        <row r="2849">
          <cell r="A2849">
            <v>973</v>
          </cell>
          <cell r="AO2849">
            <v>56361.618772772279</v>
          </cell>
        </row>
        <row r="2850">
          <cell r="A2850">
            <v>14513</v>
          </cell>
          <cell r="AO2850">
            <v>56289.98498624019</v>
          </cell>
        </row>
        <row r="2851">
          <cell r="A2851">
            <v>14513</v>
          </cell>
          <cell r="AO2851">
            <v>56289.98498624019</v>
          </cell>
        </row>
        <row r="2852">
          <cell r="A2852">
            <v>19332</v>
          </cell>
          <cell r="AO2852">
            <v>56278.447509129182</v>
          </cell>
        </row>
        <row r="2853">
          <cell r="A2853">
            <v>3858</v>
          </cell>
          <cell r="AO2853">
            <v>56251.949771931628</v>
          </cell>
        </row>
        <row r="2854">
          <cell r="A2854">
            <v>1922</v>
          </cell>
          <cell r="AO2854">
            <v>56210.567972989047</v>
          </cell>
        </row>
        <row r="2855">
          <cell r="A2855">
            <v>1922</v>
          </cell>
          <cell r="AO2855">
            <v>56210.567972989047</v>
          </cell>
        </row>
        <row r="2856">
          <cell r="A2856">
            <v>1922</v>
          </cell>
          <cell r="AO2856">
            <v>56210.567972989047</v>
          </cell>
        </row>
        <row r="2857">
          <cell r="A2857">
            <v>3840</v>
          </cell>
          <cell r="AO2857">
            <v>56196.821601136369</v>
          </cell>
        </row>
        <row r="2858">
          <cell r="A2858">
            <v>3840</v>
          </cell>
          <cell r="AO2858">
            <v>56196.821601136369</v>
          </cell>
        </row>
        <row r="2859">
          <cell r="A2859">
            <v>4785</v>
          </cell>
          <cell r="AO2859">
            <v>56160.973461113295</v>
          </cell>
        </row>
        <row r="2860">
          <cell r="A2860">
            <v>9561</v>
          </cell>
          <cell r="AO2860">
            <v>56149.398022357942</v>
          </cell>
        </row>
        <row r="2861">
          <cell r="A2861">
            <v>9436</v>
          </cell>
          <cell r="AO2861">
            <v>55994.642712781402</v>
          </cell>
        </row>
        <row r="2862">
          <cell r="A2862">
            <v>9416</v>
          </cell>
          <cell r="AO2862">
            <v>55969.388147210986</v>
          </cell>
        </row>
        <row r="2863">
          <cell r="A2863">
            <v>3764</v>
          </cell>
          <cell r="AO2863">
            <v>55960.833120179661</v>
          </cell>
        </row>
        <row r="2864">
          <cell r="A2864">
            <v>14107</v>
          </cell>
          <cell r="AO2864">
            <v>55954.888098632968</v>
          </cell>
        </row>
        <row r="2865">
          <cell r="A2865">
            <v>2817</v>
          </cell>
          <cell r="AO2865">
            <v>55935.606311453492</v>
          </cell>
        </row>
        <row r="2866">
          <cell r="A2866">
            <v>1874</v>
          </cell>
          <cell r="AO2866">
            <v>55913.967264819075</v>
          </cell>
        </row>
        <row r="2867">
          <cell r="A2867">
            <v>1874</v>
          </cell>
          <cell r="AO2867">
            <v>55913.967264819075</v>
          </cell>
        </row>
        <row r="2868">
          <cell r="A2868">
            <v>936</v>
          </cell>
          <cell r="AO2868">
            <v>55893.117257925296</v>
          </cell>
        </row>
        <row r="2869">
          <cell r="A2869">
            <v>935</v>
          </cell>
          <cell r="AO2869">
            <v>55889.429899920317</v>
          </cell>
        </row>
        <row r="2870">
          <cell r="A2870">
            <v>933</v>
          </cell>
          <cell r="AO2870">
            <v>55867.323941295726</v>
          </cell>
        </row>
        <row r="2871">
          <cell r="A2871">
            <v>27856</v>
          </cell>
          <cell r="AO2871">
            <v>55805.502004852642</v>
          </cell>
        </row>
        <row r="2872">
          <cell r="A2872">
            <v>927</v>
          </cell>
          <cell r="AO2872">
            <v>55785.861866581632</v>
          </cell>
        </row>
        <row r="2873">
          <cell r="A2873">
            <v>92417</v>
          </cell>
          <cell r="AO2873">
            <v>55750.834974480036</v>
          </cell>
        </row>
        <row r="2874">
          <cell r="A2874">
            <v>92417</v>
          </cell>
          <cell r="AO2874">
            <v>55750.834974480036</v>
          </cell>
        </row>
        <row r="2875">
          <cell r="A2875">
            <v>36940</v>
          </cell>
          <cell r="AO2875">
            <v>55742.199105010885</v>
          </cell>
        </row>
        <row r="2876">
          <cell r="A2876">
            <v>36876</v>
          </cell>
          <cell r="AO2876">
            <v>55722.289991920734</v>
          </cell>
        </row>
        <row r="2877">
          <cell r="A2877">
            <v>36876</v>
          </cell>
          <cell r="AO2877">
            <v>55722.289991920734</v>
          </cell>
        </row>
        <row r="2878">
          <cell r="A2878">
            <v>36876</v>
          </cell>
          <cell r="AO2878">
            <v>55722.289991920734</v>
          </cell>
        </row>
        <row r="2879">
          <cell r="A2879">
            <v>9214</v>
          </cell>
          <cell r="AO2879">
            <v>55715.8286680729</v>
          </cell>
        </row>
        <row r="2880">
          <cell r="A2880">
            <v>9193</v>
          </cell>
          <cell r="AO2880">
            <v>55689.770713110942</v>
          </cell>
        </row>
        <row r="2881">
          <cell r="A2881">
            <v>1838</v>
          </cell>
          <cell r="AO2881">
            <v>55687.934811776417</v>
          </cell>
        </row>
        <row r="2882">
          <cell r="A2882">
            <v>18317</v>
          </cell>
          <cell r="AO2882">
            <v>55645.673197520613</v>
          </cell>
        </row>
        <row r="2883">
          <cell r="A2883">
            <v>910</v>
          </cell>
          <cell r="AO2883">
            <v>55572.43962443043</v>
          </cell>
        </row>
        <row r="2884">
          <cell r="A2884">
            <v>18131</v>
          </cell>
          <cell r="AO2884">
            <v>55527.727389214328</v>
          </cell>
        </row>
        <row r="2885">
          <cell r="A2885">
            <v>90591</v>
          </cell>
          <cell r="AO2885">
            <v>55519.405710677951</v>
          </cell>
        </row>
        <row r="2886">
          <cell r="A2886">
            <v>90591</v>
          </cell>
          <cell r="AO2886">
            <v>55519.405710677951</v>
          </cell>
        </row>
        <row r="2887">
          <cell r="A2887">
            <v>904</v>
          </cell>
          <cell r="AO2887">
            <v>55495.003963765128</v>
          </cell>
        </row>
        <row r="2888">
          <cell r="A2888">
            <v>4517</v>
          </cell>
          <cell r="AO2888">
            <v>55488.171006432764</v>
          </cell>
        </row>
        <row r="2889">
          <cell r="A2889">
            <v>18064</v>
          </cell>
          <cell r="AO2889">
            <v>55484.904363272064</v>
          </cell>
        </row>
        <row r="2890">
          <cell r="A2890">
            <v>18057</v>
          </cell>
          <cell r="AO2890">
            <v>55480.651764519251</v>
          </cell>
        </row>
        <row r="2891">
          <cell r="A2891">
            <v>18057</v>
          </cell>
          <cell r="AO2891">
            <v>55480.651764519251</v>
          </cell>
        </row>
        <row r="2892">
          <cell r="A2892">
            <v>18057</v>
          </cell>
          <cell r="AO2892">
            <v>55480.651764519251</v>
          </cell>
        </row>
        <row r="2893">
          <cell r="A2893">
            <v>2704</v>
          </cell>
          <cell r="AO2893">
            <v>55460.037493325224</v>
          </cell>
        </row>
        <row r="2894">
          <cell r="A2894">
            <v>2704</v>
          </cell>
          <cell r="AO2894">
            <v>55460.037493325224</v>
          </cell>
        </row>
        <row r="2895">
          <cell r="A2895">
            <v>2703</v>
          </cell>
          <cell r="AO2895">
            <v>55456.010975901518</v>
          </cell>
        </row>
        <row r="2896">
          <cell r="A2896">
            <v>2703</v>
          </cell>
          <cell r="AO2896">
            <v>55456.010975901518</v>
          </cell>
        </row>
        <row r="2897">
          <cell r="A2897">
            <v>2703</v>
          </cell>
          <cell r="AO2897">
            <v>55456.010975901518</v>
          </cell>
        </row>
        <row r="2898">
          <cell r="A2898">
            <v>2703</v>
          </cell>
          <cell r="AO2898">
            <v>55456.010975901518</v>
          </cell>
        </row>
        <row r="2899">
          <cell r="A2899">
            <v>8982</v>
          </cell>
          <cell r="AO2899">
            <v>55421.497360962443</v>
          </cell>
        </row>
        <row r="2900">
          <cell r="A2900">
            <v>35890</v>
          </cell>
          <cell r="AO2900">
            <v>55408.571611013322</v>
          </cell>
        </row>
        <row r="2901">
          <cell r="A2901">
            <v>4478</v>
          </cell>
          <cell r="AO2901">
            <v>55386.902227962986</v>
          </cell>
        </row>
        <row r="2902">
          <cell r="A2902">
            <v>3559</v>
          </cell>
          <cell r="AO2902">
            <v>55312.39644880838</v>
          </cell>
        </row>
        <row r="2903">
          <cell r="A2903">
            <v>13325</v>
          </cell>
          <cell r="AO2903">
            <v>55293.949124669693</v>
          </cell>
        </row>
        <row r="2904">
          <cell r="A2904">
            <v>13325</v>
          </cell>
          <cell r="AO2904">
            <v>55293.949124669693</v>
          </cell>
        </row>
        <row r="2905">
          <cell r="A2905">
            <v>3543</v>
          </cell>
          <cell r="AO2905">
            <v>55262.176958651944</v>
          </cell>
        </row>
        <row r="2906">
          <cell r="A2906">
            <v>3543</v>
          </cell>
          <cell r="AO2906">
            <v>55262.176958651944</v>
          </cell>
        </row>
        <row r="2907">
          <cell r="A2907">
            <v>176069</v>
          </cell>
          <cell r="AO2907">
            <v>55190.869411931504</v>
          </cell>
        </row>
        <row r="2908">
          <cell r="A2908">
            <v>176069</v>
          </cell>
          <cell r="AO2908">
            <v>55190.869411931504</v>
          </cell>
        </row>
        <row r="2909">
          <cell r="A2909">
            <v>176069</v>
          </cell>
          <cell r="AO2909">
            <v>55190.869411931504</v>
          </cell>
        </row>
        <row r="2910">
          <cell r="A2910">
            <v>17584</v>
          </cell>
          <cell r="AO2910">
            <v>55176.217433749975</v>
          </cell>
        </row>
        <row r="2911">
          <cell r="A2911">
            <v>17584</v>
          </cell>
          <cell r="AO2911">
            <v>55176.217433749975</v>
          </cell>
        </row>
        <row r="2912">
          <cell r="A2912">
            <v>34989</v>
          </cell>
          <cell r="AO2912">
            <v>55117.825759667583</v>
          </cell>
        </row>
        <row r="2913">
          <cell r="A2913">
            <v>3492</v>
          </cell>
          <cell r="AO2913">
            <v>55095.663227761666</v>
          </cell>
        </row>
        <row r="2914">
          <cell r="A2914">
            <v>3492</v>
          </cell>
          <cell r="AO2914">
            <v>55095.663227761666</v>
          </cell>
        </row>
        <row r="2915">
          <cell r="A2915">
            <v>26142</v>
          </cell>
          <cell r="AO2915">
            <v>55074.53721328426</v>
          </cell>
        </row>
        <row r="2916">
          <cell r="A2916">
            <v>1739</v>
          </cell>
          <cell r="AO2916">
            <v>55051.40641467947</v>
          </cell>
        </row>
        <row r="2917">
          <cell r="A2917">
            <v>347703</v>
          </cell>
          <cell r="AO2917">
            <v>55046.589632261443</v>
          </cell>
        </row>
        <row r="2918">
          <cell r="A2918">
            <v>6073</v>
          </cell>
          <cell r="AO2918">
            <v>55025.359405417876</v>
          </cell>
        </row>
        <row r="2919">
          <cell r="A2919">
            <v>2602</v>
          </cell>
          <cell r="AO2919">
            <v>55023.627387431567</v>
          </cell>
        </row>
        <row r="2920">
          <cell r="A2920">
            <v>8640</v>
          </cell>
          <cell r="AO2920">
            <v>54977.891424710469</v>
          </cell>
        </row>
        <row r="2921">
          <cell r="A2921">
            <v>12947</v>
          </cell>
          <cell r="AO2921">
            <v>54966.434357052749</v>
          </cell>
        </row>
        <row r="2922">
          <cell r="A2922">
            <v>12947</v>
          </cell>
          <cell r="AO2922">
            <v>54966.434357052749</v>
          </cell>
        </row>
        <row r="2923">
          <cell r="A2923">
            <v>25873</v>
          </cell>
          <cell r="AO2923">
            <v>54957.285750530929</v>
          </cell>
        </row>
        <row r="2924">
          <cell r="A2924">
            <v>42976</v>
          </cell>
          <cell r="AO2924">
            <v>54919.103812732275</v>
          </cell>
        </row>
        <row r="2925">
          <cell r="A2925">
            <v>858</v>
          </cell>
          <cell r="AO2925">
            <v>54904.838202061059</v>
          </cell>
        </row>
        <row r="2926">
          <cell r="A2926">
            <v>3430</v>
          </cell>
          <cell r="AO2926">
            <v>54891.308908838953</v>
          </cell>
        </row>
        <row r="2927">
          <cell r="A2927">
            <v>17115</v>
          </cell>
          <cell r="AO2927">
            <v>54869.266081395603</v>
          </cell>
        </row>
        <row r="2928">
          <cell r="A2928">
            <v>12790</v>
          </cell>
          <cell r="AO2928">
            <v>54828.918399370625</v>
          </cell>
        </row>
        <row r="2929">
          <cell r="A2929">
            <v>2557</v>
          </cell>
          <cell r="AO2929">
            <v>54825.766729000803</v>
          </cell>
        </row>
        <row r="2930">
          <cell r="A2930">
            <v>1699</v>
          </cell>
          <cell r="AO2930">
            <v>54788.068868522925</v>
          </cell>
        </row>
        <row r="2931">
          <cell r="A2931">
            <v>848</v>
          </cell>
          <cell r="AO2931">
            <v>54770.755543038482</v>
          </cell>
        </row>
        <row r="2932">
          <cell r="A2932">
            <v>3375</v>
          </cell>
          <cell r="AO2932">
            <v>54711.835076324023</v>
          </cell>
        </row>
        <row r="2933">
          <cell r="A2933">
            <v>3375</v>
          </cell>
          <cell r="AO2933">
            <v>54711.835076324023</v>
          </cell>
        </row>
        <row r="2934">
          <cell r="A2934">
            <v>1686</v>
          </cell>
          <cell r="AO2934">
            <v>54698.727840827079</v>
          </cell>
        </row>
        <row r="2935">
          <cell r="A2935">
            <v>1686</v>
          </cell>
          <cell r="AO2935">
            <v>54698.727840827079</v>
          </cell>
        </row>
        <row r="2936">
          <cell r="A2936">
            <v>84035</v>
          </cell>
          <cell r="AO2936">
            <v>54665.328133672076</v>
          </cell>
        </row>
        <row r="2937">
          <cell r="A2937">
            <v>16762</v>
          </cell>
          <cell r="AO2937">
            <v>54635.52175152889</v>
          </cell>
        </row>
        <row r="2938">
          <cell r="A2938">
            <v>16762</v>
          </cell>
          <cell r="AO2938">
            <v>54635.52175152889</v>
          </cell>
        </row>
        <row r="2939">
          <cell r="A2939">
            <v>83748</v>
          </cell>
          <cell r="AO2939">
            <v>54627.106585902344</v>
          </cell>
        </row>
        <row r="2940">
          <cell r="A2940">
            <v>837</v>
          </cell>
          <cell r="AO2940">
            <v>54623.108028419279</v>
          </cell>
        </row>
        <row r="2941">
          <cell r="A2941">
            <v>41843</v>
          </cell>
          <cell r="AO2941">
            <v>54618.784154168883</v>
          </cell>
        </row>
        <row r="2942">
          <cell r="A2942">
            <v>3344</v>
          </cell>
          <cell r="AO2942">
            <v>54607.091788571423</v>
          </cell>
        </row>
        <row r="2943">
          <cell r="A2943">
            <v>12504</v>
          </cell>
          <cell r="AO2943">
            <v>54575.292969858136</v>
          </cell>
        </row>
        <row r="2944">
          <cell r="A2944">
            <v>83185</v>
          </cell>
          <cell r="AO2944">
            <v>54551.802196986457</v>
          </cell>
        </row>
        <row r="2945">
          <cell r="A2945">
            <v>83158</v>
          </cell>
          <cell r="AO2945">
            <v>54548.228980501946</v>
          </cell>
        </row>
        <row r="2946">
          <cell r="A2946">
            <v>6632</v>
          </cell>
          <cell r="AO2946">
            <v>54513.79714866705</v>
          </cell>
        </row>
        <row r="2947">
          <cell r="A2947">
            <v>6632</v>
          </cell>
          <cell r="AO2947">
            <v>54513.79714866705</v>
          </cell>
        </row>
        <row r="2948">
          <cell r="A2948">
            <v>827</v>
          </cell>
          <cell r="AO2948">
            <v>54489.408924071744</v>
          </cell>
        </row>
        <row r="2949">
          <cell r="A2949">
            <v>5771</v>
          </cell>
          <cell r="AO2949">
            <v>54452.26504708358</v>
          </cell>
        </row>
        <row r="2950">
          <cell r="A2950">
            <v>4120</v>
          </cell>
          <cell r="AO2950">
            <v>54447.399750255921</v>
          </cell>
        </row>
        <row r="2951">
          <cell r="A2951">
            <v>2472</v>
          </cell>
          <cell r="AO2951">
            <v>54445.322653307237</v>
          </cell>
        </row>
        <row r="2952">
          <cell r="A2952">
            <v>2471</v>
          </cell>
          <cell r="AO2952">
            <v>54439.927728879411</v>
          </cell>
        </row>
        <row r="2953">
          <cell r="A2953">
            <v>823</v>
          </cell>
          <cell r="AO2953">
            <v>54427.369617173223</v>
          </cell>
        </row>
        <row r="2954">
          <cell r="A2954">
            <v>16422</v>
          </cell>
          <cell r="AO2954">
            <v>54407.434675861703</v>
          </cell>
        </row>
        <row r="2955">
          <cell r="A2955">
            <v>16422</v>
          </cell>
          <cell r="AO2955">
            <v>54407.434675861703</v>
          </cell>
        </row>
        <row r="2956">
          <cell r="A2956">
            <v>41032</v>
          </cell>
          <cell r="AO2956">
            <v>54401.103392462137</v>
          </cell>
        </row>
        <row r="2957">
          <cell r="A2957">
            <v>164017</v>
          </cell>
          <cell r="AO2957">
            <v>54393.471773354075</v>
          </cell>
        </row>
        <row r="2958">
          <cell r="A2958">
            <v>1635</v>
          </cell>
          <cell r="AO2958">
            <v>54361.208810954195</v>
          </cell>
        </row>
        <row r="2959">
          <cell r="A2959">
            <v>2449</v>
          </cell>
          <cell r="AO2959">
            <v>54343.808618898925</v>
          </cell>
        </row>
        <row r="2960">
          <cell r="A2960">
            <v>815</v>
          </cell>
          <cell r="AO2960">
            <v>54330.556320437594</v>
          </cell>
        </row>
        <row r="2961">
          <cell r="A2961">
            <v>8146</v>
          </cell>
          <cell r="AO2961">
            <v>54319.665524323493</v>
          </cell>
        </row>
        <row r="2962">
          <cell r="A2962">
            <v>1627</v>
          </cell>
          <cell r="AO2962">
            <v>54304.644149629283</v>
          </cell>
        </row>
        <row r="2963">
          <cell r="A2963">
            <v>4880</v>
          </cell>
          <cell r="AO2963">
            <v>54303.140519981251</v>
          </cell>
        </row>
        <row r="2964">
          <cell r="A2964">
            <v>1626</v>
          </cell>
          <cell r="AO2964">
            <v>54296.804412420628</v>
          </cell>
        </row>
        <row r="2965">
          <cell r="A2965">
            <v>813</v>
          </cell>
          <cell r="AO2965">
            <v>54290.997769174392</v>
          </cell>
        </row>
        <row r="2966">
          <cell r="A2966">
            <v>813</v>
          </cell>
          <cell r="AO2966">
            <v>54290.997769174392</v>
          </cell>
        </row>
        <row r="2967">
          <cell r="A2967">
            <v>48694</v>
          </cell>
          <cell r="AO2967">
            <v>54278.064187473399</v>
          </cell>
        </row>
        <row r="2968">
          <cell r="A2968">
            <v>162130</v>
          </cell>
          <cell r="AO2968">
            <v>54265.574653596152</v>
          </cell>
        </row>
        <row r="2969">
          <cell r="A2969">
            <v>162130</v>
          </cell>
          <cell r="AO2969">
            <v>54265.574653596152</v>
          </cell>
        </row>
        <row r="2970">
          <cell r="A2970">
            <v>162130</v>
          </cell>
          <cell r="AO2970">
            <v>54265.574653596152</v>
          </cell>
        </row>
        <row r="2971">
          <cell r="A2971">
            <v>8103</v>
          </cell>
          <cell r="AO2971">
            <v>54260.829280374746</v>
          </cell>
        </row>
        <row r="2972">
          <cell r="A2972">
            <v>8103</v>
          </cell>
          <cell r="AO2972">
            <v>54260.829280374746</v>
          </cell>
        </row>
        <row r="2973">
          <cell r="A2973">
            <v>8094</v>
          </cell>
          <cell r="AO2973">
            <v>54248.882372306529</v>
          </cell>
        </row>
        <row r="2974">
          <cell r="A2974">
            <v>3236</v>
          </cell>
          <cell r="AO2974">
            <v>54242.468702088889</v>
          </cell>
        </row>
        <row r="2975">
          <cell r="A2975">
            <v>16165</v>
          </cell>
          <cell r="AO2975">
            <v>54232.583295543809</v>
          </cell>
        </row>
        <row r="2976">
          <cell r="A2976">
            <v>807</v>
          </cell>
          <cell r="AO2976">
            <v>54212.590102404851</v>
          </cell>
        </row>
        <row r="2977">
          <cell r="A2977">
            <v>1612</v>
          </cell>
          <cell r="AO2977">
            <v>54201.98298463579</v>
          </cell>
        </row>
        <row r="2978">
          <cell r="A2978">
            <v>16058</v>
          </cell>
          <cell r="AO2978">
            <v>54160.091463494173</v>
          </cell>
        </row>
        <row r="2979">
          <cell r="A2979">
            <v>16058</v>
          </cell>
          <cell r="AO2979">
            <v>54160.091463494173</v>
          </cell>
        </row>
        <row r="2980">
          <cell r="A2980">
            <v>16058</v>
          </cell>
          <cell r="AO2980">
            <v>54160.091463494173</v>
          </cell>
        </row>
        <row r="2981">
          <cell r="A2981">
            <v>32078</v>
          </cell>
          <cell r="AO2981">
            <v>54146.654768229164</v>
          </cell>
        </row>
        <row r="2982">
          <cell r="A2982">
            <v>8016</v>
          </cell>
          <cell r="AO2982">
            <v>54141.4380015473</v>
          </cell>
        </row>
        <row r="2983">
          <cell r="A2983">
            <v>8009</v>
          </cell>
          <cell r="AO2983">
            <v>54132.822681473837</v>
          </cell>
        </row>
        <row r="2984">
          <cell r="A2984">
            <v>8009</v>
          </cell>
          <cell r="AO2984">
            <v>54132.822681473837</v>
          </cell>
        </row>
        <row r="2985">
          <cell r="A2985">
            <v>8009</v>
          </cell>
          <cell r="AO2985">
            <v>54132.822681473837</v>
          </cell>
        </row>
        <row r="2986">
          <cell r="A2986">
            <v>8009</v>
          </cell>
          <cell r="AO2986">
            <v>54132.822681473837</v>
          </cell>
        </row>
        <row r="2987">
          <cell r="A2987">
            <v>8006</v>
          </cell>
          <cell r="AO2987">
            <v>54127.670236896331</v>
          </cell>
        </row>
        <row r="2988">
          <cell r="A2988">
            <v>6360</v>
          </cell>
          <cell r="AO2988">
            <v>54051.164607368897</v>
          </cell>
        </row>
        <row r="2989">
          <cell r="A2989">
            <v>791</v>
          </cell>
          <cell r="AO2989">
            <v>53998.853882841227</v>
          </cell>
        </row>
        <row r="2990">
          <cell r="A2990">
            <v>1580</v>
          </cell>
          <cell r="AO2990">
            <v>53981.663380309088</v>
          </cell>
        </row>
        <row r="2991">
          <cell r="A2991">
            <v>3153</v>
          </cell>
          <cell r="AO2991">
            <v>53958.157937640011</v>
          </cell>
        </row>
        <row r="2992">
          <cell r="A2992">
            <v>3153</v>
          </cell>
          <cell r="AO2992">
            <v>53957.044278436093</v>
          </cell>
        </row>
        <row r="2993">
          <cell r="A2993">
            <v>3153</v>
          </cell>
          <cell r="AO2993">
            <v>53957.044278436093</v>
          </cell>
        </row>
        <row r="2994">
          <cell r="A2994">
            <v>787</v>
          </cell>
          <cell r="AO2994">
            <v>53944.591033920187</v>
          </cell>
        </row>
        <row r="2995">
          <cell r="A2995">
            <v>3932</v>
          </cell>
          <cell r="AO2995">
            <v>53932.169902228336</v>
          </cell>
        </row>
        <row r="2996">
          <cell r="A2996">
            <v>23539</v>
          </cell>
          <cell r="AO2996">
            <v>53908.236470857955</v>
          </cell>
        </row>
        <row r="2997">
          <cell r="A2997">
            <v>2353</v>
          </cell>
          <cell r="AO2997">
            <v>53904.959296658039</v>
          </cell>
        </row>
        <row r="2998">
          <cell r="A2998">
            <v>2353</v>
          </cell>
          <cell r="AO2998">
            <v>53904.959296658039</v>
          </cell>
        </row>
        <row r="2999">
          <cell r="A2999">
            <v>7828</v>
          </cell>
          <cell r="AO2999">
            <v>53882.848154191619</v>
          </cell>
        </row>
        <row r="3000">
          <cell r="A3000">
            <v>7828</v>
          </cell>
          <cell r="AO3000">
            <v>53882.848154191619</v>
          </cell>
        </row>
        <row r="3001">
          <cell r="A3001">
            <v>7828</v>
          </cell>
          <cell r="AO3001">
            <v>53882.848154191619</v>
          </cell>
        </row>
        <row r="3002">
          <cell r="A3002">
            <v>7823</v>
          </cell>
          <cell r="AO3002">
            <v>53875.128017439005</v>
          </cell>
        </row>
        <row r="3003">
          <cell r="A3003">
            <v>3894</v>
          </cell>
          <cell r="AO3003">
            <v>53827.370565658508</v>
          </cell>
        </row>
        <row r="3004">
          <cell r="A3004">
            <v>7780</v>
          </cell>
          <cell r="AO3004">
            <v>53815.579996169996</v>
          </cell>
        </row>
        <row r="3005">
          <cell r="A3005">
            <v>3878</v>
          </cell>
          <cell r="AO3005">
            <v>53782.87424626985</v>
          </cell>
        </row>
        <row r="3006">
          <cell r="A3006">
            <v>30996</v>
          </cell>
          <cell r="AO3006">
            <v>53772.719371485102</v>
          </cell>
        </row>
        <row r="3007">
          <cell r="A3007">
            <v>30996</v>
          </cell>
          <cell r="AO3007">
            <v>53772.719371485102</v>
          </cell>
        </row>
        <row r="3008">
          <cell r="A3008">
            <v>77390</v>
          </cell>
          <cell r="AO3008">
            <v>53758.613055532274</v>
          </cell>
        </row>
        <row r="3009">
          <cell r="A3009">
            <v>77390</v>
          </cell>
          <cell r="AO3009">
            <v>53758.613055532274</v>
          </cell>
        </row>
        <row r="3010">
          <cell r="A3010">
            <v>77390</v>
          </cell>
          <cell r="AO3010">
            <v>53758.613055532274</v>
          </cell>
        </row>
        <row r="3011">
          <cell r="A3011">
            <v>7737</v>
          </cell>
          <cell r="AO3011">
            <v>53756.012258407973</v>
          </cell>
        </row>
        <row r="3012">
          <cell r="A3012">
            <v>7721</v>
          </cell>
          <cell r="AO3012">
            <v>53733.396659033875</v>
          </cell>
        </row>
        <row r="3013">
          <cell r="A3013">
            <v>46273</v>
          </cell>
          <cell r="AO3013">
            <v>53721.072797619643</v>
          </cell>
        </row>
        <row r="3014">
          <cell r="A3014">
            <v>46273</v>
          </cell>
          <cell r="AO3014">
            <v>53721.072797619643</v>
          </cell>
        </row>
        <row r="3015">
          <cell r="A3015">
            <v>76798</v>
          </cell>
          <cell r="AO3015">
            <v>53675.597756639341</v>
          </cell>
        </row>
        <row r="3016">
          <cell r="A3016">
            <v>15345</v>
          </cell>
          <cell r="AO3016">
            <v>53665.541110305334</v>
          </cell>
        </row>
        <row r="3017">
          <cell r="A3017">
            <v>15334</v>
          </cell>
          <cell r="AO3017">
            <v>53657.570571177588</v>
          </cell>
        </row>
        <row r="3018">
          <cell r="A3018">
            <v>30548</v>
          </cell>
          <cell r="AO3018">
            <v>53615.306424774339</v>
          </cell>
        </row>
        <row r="3019">
          <cell r="A3019">
            <v>30548</v>
          </cell>
          <cell r="AO3019">
            <v>53615.306424774339</v>
          </cell>
        </row>
        <row r="3020">
          <cell r="A3020">
            <v>30548</v>
          </cell>
          <cell r="AO3020">
            <v>53615.306424774339</v>
          </cell>
        </row>
        <row r="3021">
          <cell r="A3021">
            <v>15270</v>
          </cell>
          <cell r="AO3021">
            <v>53612.631137435259</v>
          </cell>
        </row>
        <row r="3022">
          <cell r="A3022">
            <v>761</v>
          </cell>
          <cell r="AO3022">
            <v>53571.103065798627</v>
          </cell>
        </row>
        <row r="3023">
          <cell r="A3023">
            <v>3800</v>
          </cell>
          <cell r="AO3023">
            <v>53563.097779553718</v>
          </cell>
        </row>
        <row r="3024">
          <cell r="A3024">
            <v>3797</v>
          </cell>
          <cell r="AO3024">
            <v>53555.435525192974</v>
          </cell>
        </row>
        <row r="3025">
          <cell r="A3025">
            <v>151753</v>
          </cell>
          <cell r="AO3025">
            <v>53545.662782174921</v>
          </cell>
        </row>
        <row r="3026">
          <cell r="A3026">
            <v>3790</v>
          </cell>
          <cell r="AO3026">
            <v>53533.705939739011</v>
          </cell>
        </row>
        <row r="3027">
          <cell r="A3027">
            <v>753</v>
          </cell>
          <cell r="AO3027">
            <v>53465.813398043414</v>
          </cell>
        </row>
        <row r="3028">
          <cell r="A3028">
            <v>3761</v>
          </cell>
          <cell r="AO3028">
            <v>53452.323424311246</v>
          </cell>
        </row>
        <row r="3029">
          <cell r="A3029">
            <v>149672</v>
          </cell>
          <cell r="AO3029">
            <v>53397.782331480783</v>
          </cell>
        </row>
        <row r="3030">
          <cell r="A3030">
            <v>5229</v>
          </cell>
          <cell r="AO3030">
            <v>53377.913473785513</v>
          </cell>
        </row>
        <row r="3031">
          <cell r="A3031">
            <v>3734</v>
          </cell>
          <cell r="AO3031">
            <v>53376.889709933705</v>
          </cell>
        </row>
        <row r="3032">
          <cell r="A3032">
            <v>14917</v>
          </cell>
          <cell r="AO3032">
            <v>53361.880002266022</v>
          </cell>
        </row>
        <row r="3033">
          <cell r="A3033">
            <v>14917</v>
          </cell>
          <cell r="AO3033">
            <v>53361.880002266022</v>
          </cell>
        </row>
        <row r="3034">
          <cell r="A3034">
            <v>44741</v>
          </cell>
          <cell r="AO3034">
            <v>53359.540276036154</v>
          </cell>
        </row>
        <row r="3035">
          <cell r="A3035">
            <v>44741</v>
          </cell>
          <cell r="AO3035">
            <v>53359.540276036154</v>
          </cell>
        </row>
        <row r="3036">
          <cell r="A3036">
            <v>14878</v>
          </cell>
          <cell r="AO3036">
            <v>53333.875745716912</v>
          </cell>
        </row>
        <row r="3037">
          <cell r="A3037">
            <v>14865</v>
          </cell>
          <cell r="AO3037">
            <v>53324.549529093551</v>
          </cell>
        </row>
        <row r="3038">
          <cell r="A3038">
            <v>14865</v>
          </cell>
          <cell r="AO3038">
            <v>53324.549529093551</v>
          </cell>
        </row>
        <row r="3039">
          <cell r="A3039">
            <v>14865</v>
          </cell>
          <cell r="AO3039">
            <v>53324.549529093551</v>
          </cell>
        </row>
        <row r="3040">
          <cell r="A3040">
            <v>7431</v>
          </cell>
          <cell r="AO3040">
            <v>53322.299234138212</v>
          </cell>
        </row>
        <row r="3041">
          <cell r="A3041">
            <v>5939</v>
          </cell>
          <cell r="AO3041">
            <v>53311.895228767367</v>
          </cell>
        </row>
        <row r="3042">
          <cell r="A3042">
            <v>14816</v>
          </cell>
          <cell r="AO3042">
            <v>53289.308567727494</v>
          </cell>
        </row>
        <row r="3043">
          <cell r="A3043">
            <v>1481</v>
          </cell>
          <cell r="AO3043">
            <v>53285.729069671623</v>
          </cell>
        </row>
        <row r="3044">
          <cell r="A3044">
            <v>1481</v>
          </cell>
          <cell r="AO3044">
            <v>53285.729069671623</v>
          </cell>
        </row>
        <row r="3045">
          <cell r="A3045">
            <v>1481</v>
          </cell>
          <cell r="AO3045">
            <v>53285.729069671623</v>
          </cell>
        </row>
        <row r="3046">
          <cell r="A3046">
            <v>74003</v>
          </cell>
          <cell r="AO3046">
            <v>53278.406337146233</v>
          </cell>
        </row>
        <row r="3047">
          <cell r="A3047">
            <v>3697</v>
          </cell>
          <cell r="AO3047">
            <v>53268.55438685554</v>
          </cell>
        </row>
        <row r="3048">
          <cell r="A3048">
            <v>7385</v>
          </cell>
          <cell r="AO3048">
            <v>53256.812904920203</v>
          </cell>
        </row>
        <row r="3049">
          <cell r="A3049">
            <v>14740</v>
          </cell>
          <cell r="AO3049">
            <v>53235.123302859465</v>
          </cell>
        </row>
        <row r="3050">
          <cell r="A3050">
            <v>14740</v>
          </cell>
          <cell r="AO3050">
            <v>53235.123302859465</v>
          </cell>
        </row>
        <row r="3051">
          <cell r="A3051">
            <v>7363</v>
          </cell>
          <cell r="AO3051">
            <v>53224.810637354036</v>
          </cell>
        </row>
        <row r="3052">
          <cell r="A3052">
            <v>14710</v>
          </cell>
          <cell r="AO3052">
            <v>53213.139421105967</v>
          </cell>
        </row>
        <row r="3053">
          <cell r="A3053">
            <v>14710</v>
          </cell>
          <cell r="AO3053">
            <v>53213.139421105967</v>
          </cell>
        </row>
        <row r="3054">
          <cell r="A3054">
            <v>735</v>
          </cell>
          <cell r="AO3054">
            <v>53200.739713821473</v>
          </cell>
        </row>
        <row r="3055">
          <cell r="A3055">
            <v>2938</v>
          </cell>
          <cell r="AO3055">
            <v>53197.541503030399</v>
          </cell>
        </row>
        <row r="3056">
          <cell r="A3056">
            <v>2938</v>
          </cell>
          <cell r="AO3056">
            <v>53197.541503030399</v>
          </cell>
        </row>
        <row r="3057">
          <cell r="A3057">
            <v>7322</v>
          </cell>
          <cell r="AO3057">
            <v>53165.500445796686</v>
          </cell>
        </row>
        <row r="3058">
          <cell r="A3058">
            <v>365798</v>
          </cell>
          <cell r="AO3058">
            <v>53156.882256020559</v>
          </cell>
        </row>
        <row r="3059">
          <cell r="A3059">
            <v>14600</v>
          </cell>
          <cell r="AO3059">
            <v>53134.088505595464</v>
          </cell>
        </row>
        <row r="3060">
          <cell r="A3060">
            <v>36389</v>
          </cell>
          <cell r="AO3060">
            <v>53101.558928805192</v>
          </cell>
        </row>
        <row r="3061">
          <cell r="A3061">
            <v>36344</v>
          </cell>
          <cell r="AO3061">
            <v>53088.503069192375</v>
          </cell>
        </row>
        <row r="3062">
          <cell r="A3062">
            <v>36339</v>
          </cell>
          <cell r="AO3062">
            <v>53087.008901735455</v>
          </cell>
        </row>
        <row r="3063">
          <cell r="A3063">
            <v>2180</v>
          </cell>
          <cell r="AO3063">
            <v>53084.50139152597</v>
          </cell>
        </row>
        <row r="3064">
          <cell r="A3064">
            <v>726</v>
          </cell>
          <cell r="AO3064">
            <v>53075.598358592055</v>
          </cell>
        </row>
        <row r="3065">
          <cell r="A3065">
            <v>726</v>
          </cell>
          <cell r="AO3065">
            <v>53075.598358592055</v>
          </cell>
        </row>
        <row r="3066">
          <cell r="A3066">
            <v>3621</v>
          </cell>
          <cell r="AO3066">
            <v>53049.977510842858</v>
          </cell>
        </row>
        <row r="3067">
          <cell r="A3067">
            <v>3621</v>
          </cell>
          <cell r="AO3067">
            <v>53049.977510842858</v>
          </cell>
        </row>
        <row r="3068">
          <cell r="A3068">
            <v>3621</v>
          </cell>
          <cell r="AO3068">
            <v>53049.977510842858</v>
          </cell>
        </row>
        <row r="3069">
          <cell r="A3069">
            <v>2171</v>
          </cell>
          <cell r="AO3069">
            <v>53041.17074855345</v>
          </cell>
        </row>
        <row r="3070">
          <cell r="A3070">
            <v>2890</v>
          </cell>
          <cell r="AO3070">
            <v>53025.955972708784</v>
          </cell>
        </row>
        <row r="3071">
          <cell r="A3071">
            <v>722</v>
          </cell>
          <cell r="AO3071">
            <v>53018.561646758928</v>
          </cell>
        </row>
        <row r="3072">
          <cell r="A3072">
            <v>3608</v>
          </cell>
          <cell r="AO3072">
            <v>53010.689874908596</v>
          </cell>
        </row>
        <row r="3073">
          <cell r="A3073">
            <v>5050</v>
          </cell>
          <cell r="AO3073">
            <v>53008.471419686786</v>
          </cell>
        </row>
        <row r="3074">
          <cell r="A3074">
            <v>7211</v>
          </cell>
          <cell r="AO3074">
            <v>53004.729902226936</v>
          </cell>
        </row>
        <row r="3075">
          <cell r="A3075">
            <v>7211</v>
          </cell>
          <cell r="AO3075">
            <v>53004.729902226936</v>
          </cell>
        </row>
        <row r="3076">
          <cell r="A3076">
            <v>2883</v>
          </cell>
          <cell r="AO3076">
            <v>53000.011789735756</v>
          </cell>
        </row>
        <row r="3077">
          <cell r="A3077">
            <v>2883</v>
          </cell>
          <cell r="AO3077">
            <v>53000.011789735756</v>
          </cell>
        </row>
        <row r="3078">
          <cell r="A3078">
            <v>7201</v>
          </cell>
          <cell r="AO3078">
            <v>52989.114863711744</v>
          </cell>
        </row>
        <row r="3079">
          <cell r="A3079">
            <v>7201</v>
          </cell>
          <cell r="AO3079">
            <v>52989.114863711744</v>
          </cell>
        </row>
        <row r="3080">
          <cell r="A3080">
            <v>719</v>
          </cell>
          <cell r="AO3080">
            <v>52980.412181503052</v>
          </cell>
        </row>
        <row r="3081">
          <cell r="A3081">
            <v>21538</v>
          </cell>
          <cell r="AO3081">
            <v>52957.851063429043</v>
          </cell>
        </row>
        <row r="3082">
          <cell r="A3082">
            <v>42917</v>
          </cell>
          <cell r="AO3082">
            <v>52919.182167272345</v>
          </cell>
        </row>
        <row r="3083">
          <cell r="A3083">
            <v>42917</v>
          </cell>
          <cell r="AO3083">
            <v>52919.182167272345</v>
          </cell>
        </row>
        <row r="3084">
          <cell r="A3084">
            <v>42917</v>
          </cell>
          <cell r="AO3084">
            <v>52919.182167272345</v>
          </cell>
        </row>
        <row r="3085">
          <cell r="A3085">
            <v>1430</v>
          </cell>
          <cell r="AO3085">
            <v>52914.759610441091</v>
          </cell>
        </row>
        <row r="3086">
          <cell r="A3086">
            <v>142616</v>
          </cell>
          <cell r="AO3086">
            <v>52886.910562191842</v>
          </cell>
        </row>
        <row r="3087">
          <cell r="A3087">
            <v>1423</v>
          </cell>
          <cell r="AO3087">
            <v>52865.044237104375</v>
          </cell>
        </row>
        <row r="3088">
          <cell r="A3088">
            <v>1423</v>
          </cell>
          <cell r="AO3088">
            <v>52865.044237104375</v>
          </cell>
        </row>
        <row r="3089">
          <cell r="A3089">
            <v>1423</v>
          </cell>
          <cell r="AO3089">
            <v>52865.044237104375</v>
          </cell>
        </row>
        <row r="3090">
          <cell r="A3090">
            <v>2843</v>
          </cell>
          <cell r="AO3090">
            <v>52852.724006108125</v>
          </cell>
        </row>
        <row r="3091">
          <cell r="A3091">
            <v>3553</v>
          </cell>
          <cell r="AO3091">
            <v>52849.010115251134</v>
          </cell>
        </row>
        <row r="3092">
          <cell r="A3092">
            <v>3553</v>
          </cell>
          <cell r="AO3092">
            <v>52849.010115251134</v>
          </cell>
        </row>
        <row r="3093">
          <cell r="A3093">
            <v>710</v>
          </cell>
          <cell r="AO3093">
            <v>52846.693321975828</v>
          </cell>
        </row>
        <row r="3094">
          <cell r="A3094">
            <v>42593</v>
          </cell>
          <cell r="AO3094">
            <v>52839.991647217372</v>
          </cell>
        </row>
        <row r="3095">
          <cell r="A3095">
            <v>2124</v>
          </cell>
          <cell r="AO3095">
            <v>52810.325988787547</v>
          </cell>
        </row>
        <row r="3096">
          <cell r="A3096">
            <v>706</v>
          </cell>
          <cell r="AO3096">
            <v>52783.817253282221</v>
          </cell>
        </row>
        <row r="3097">
          <cell r="A3097">
            <v>1412</v>
          </cell>
          <cell r="AO3097">
            <v>52779.585163731434</v>
          </cell>
        </row>
        <row r="3098">
          <cell r="A3098">
            <v>705</v>
          </cell>
          <cell r="AO3098">
            <v>52766.384381285541</v>
          </cell>
        </row>
        <row r="3099">
          <cell r="A3099">
            <v>4215</v>
          </cell>
          <cell r="AO3099">
            <v>52730.652980633065</v>
          </cell>
        </row>
        <row r="3100">
          <cell r="A3100">
            <v>701</v>
          </cell>
          <cell r="AO3100">
            <v>52712.531844103381</v>
          </cell>
        </row>
        <row r="3101">
          <cell r="A3101">
            <v>3498</v>
          </cell>
          <cell r="AO3101">
            <v>52686.484967744153</v>
          </cell>
        </row>
        <row r="3102">
          <cell r="A3102">
            <v>3498</v>
          </cell>
          <cell r="AO3102">
            <v>52686.484967744153</v>
          </cell>
        </row>
        <row r="3103">
          <cell r="A3103">
            <v>55934</v>
          </cell>
          <cell r="AO3103">
            <v>52681.488603063633</v>
          </cell>
        </row>
        <row r="3104">
          <cell r="A3104">
            <v>697</v>
          </cell>
          <cell r="AO3104">
            <v>52641.912431492077</v>
          </cell>
        </row>
        <row r="3105">
          <cell r="A3105">
            <v>1383</v>
          </cell>
          <cell r="AO3105">
            <v>52570.293546032313</v>
          </cell>
        </row>
        <row r="3106">
          <cell r="A3106">
            <v>6901</v>
          </cell>
          <cell r="AO3106">
            <v>52546.314528632603</v>
          </cell>
        </row>
        <row r="3107">
          <cell r="A3107">
            <v>6901</v>
          </cell>
          <cell r="AO3107">
            <v>52546.314528632603</v>
          </cell>
        </row>
        <row r="3108">
          <cell r="A3108">
            <v>41377</v>
          </cell>
          <cell r="AO3108">
            <v>52538.780368487583</v>
          </cell>
        </row>
        <row r="3109">
          <cell r="A3109">
            <v>41377</v>
          </cell>
          <cell r="AO3109">
            <v>52538.780368487583</v>
          </cell>
        </row>
        <row r="3110">
          <cell r="A3110">
            <v>2752</v>
          </cell>
          <cell r="AO3110">
            <v>52515.163874607962</v>
          </cell>
        </row>
        <row r="3111">
          <cell r="A3111">
            <v>2752</v>
          </cell>
          <cell r="AO3111">
            <v>52515.163874607962</v>
          </cell>
        </row>
        <row r="3112">
          <cell r="A3112">
            <v>2061</v>
          </cell>
          <cell r="AO3112">
            <v>52497.238356665359</v>
          </cell>
        </row>
        <row r="3113">
          <cell r="A3113">
            <v>687</v>
          </cell>
          <cell r="AO3113">
            <v>52493.964572218567</v>
          </cell>
        </row>
        <row r="3114">
          <cell r="A3114">
            <v>13702</v>
          </cell>
          <cell r="AO3114">
            <v>52470.881384459419</v>
          </cell>
        </row>
        <row r="3115">
          <cell r="A3115">
            <v>27388</v>
          </cell>
          <cell r="AO3115">
            <v>52464.796394941652</v>
          </cell>
        </row>
        <row r="3116">
          <cell r="A3116">
            <v>1369</v>
          </cell>
          <cell r="AO3116">
            <v>52462.426987125153</v>
          </cell>
        </row>
        <row r="3117">
          <cell r="A3117">
            <v>6834</v>
          </cell>
          <cell r="AO3117">
            <v>52445.263054628871</v>
          </cell>
        </row>
        <row r="3118">
          <cell r="A3118">
            <v>6834</v>
          </cell>
          <cell r="AO3118">
            <v>52445.263054628871</v>
          </cell>
        </row>
        <row r="3119">
          <cell r="A3119">
            <v>2725</v>
          </cell>
          <cell r="AO3119">
            <v>52412.109421552683</v>
          </cell>
        </row>
        <row r="3120">
          <cell r="A3120">
            <v>203653</v>
          </cell>
          <cell r="AO3120">
            <v>52376.370427212743</v>
          </cell>
        </row>
        <row r="3121">
          <cell r="A3121">
            <v>135691</v>
          </cell>
          <cell r="AO3121">
            <v>52370.523863599461</v>
          </cell>
        </row>
        <row r="3122">
          <cell r="A3122">
            <v>2033</v>
          </cell>
          <cell r="AO3122">
            <v>52358.899359365983</v>
          </cell>
        </row>
        <row r="3123">
          <cell r="A3123">
            <v>1354</v>
          </cell>
          <cell r="AO3123">
            <v>52349.389017498761</v>
          </cell>
        </row>
        <row r="3124">
          <cell r="A3124">
            <v>1354</v>
          </cell>
          <cell r="AO3124">
            <v>52349.389017498761</v>
          </cell>
        </row>
        <row r="3125">
          <cell r="A3125">
            <v>1354</v>
          </cell>
          <cell r="AO3125">
            <v>52349.389017498761</v>
          </cell>
        </row>
        <row r="3126">
          <cell r="A3126">
            <v>2026</v>
          </cell>
          <cell r="AO3126">
            <v>52321.754941614272</v>
          </cell>
        </row>
        <row r="3127">
          <cell r="A3127">
            <v>13454</v>
          </cell>
          <cell r="AO3127">
            <v>52283.449965006323</v>
          </cell>
        </row>
        <row r="3128">
          <cell r="A3128">
            <v>671</v>
          </cell>
          <cell r="AO3128">
            <v>52256.922617151795</v>
          </cell>
        </row>
        <row r="3129">
          <cell r="A3129">
            <v>46926</v>
          </cell>
          <cell r="AO3129">
            <v>52247.587607447727</v>
          </cell>
        </row>
        <row r="3130">
          <cell r="A3130">
            <v>1338</v>
          </cell>
          <cell r="AO3130">
            <v>52228.01980024064</v>
          </cell>
        </row>
        <row r="3131">
          <cell r="A3131">
            <v>668</v>
          </cell>
          <cell r="AO3131">
            <v>52211.247377355088</v>
          </cell>
        </row>
        <row r="3132">
          <cell r="A3132">
            <v>668</v>
          </cell>
          <cell r="AO3132">
            <v>52211.247377355088</v>
          </cell>
        </row>
        <row r="3133">
          <cell r="A3133">
            <v>33327</v>
          </cell>
          <cell r="AO3133">
            <v>52189.180927915695</v>
          </cell>
        </row>
        <row r="3134">
          <cell r="A3134">
            <v>33327</v>
          </cell>
          <cell r="AO3134">
            <v>52189.180927915695</v>
          </cell>
        </row>
        <row r="3135">
          <cell r="A3135">
            <v>2662</v>
          </cell>
          <cell r="AO3135">
            <v>52171.890393239177</v>
          </cell>
        </row>
        <row r="3136">
          <cell r="A3136">
            <v>66219</v>
          </cell>
          <cell r="AO3136">
            <v>52122.37282314989</v>
          </cell>
        </row>
        <row r="3137">
          <cell r="A3137">
            <v>19834</v>
          </cell>
          <cell r="AO3137">
            <v>52106.077148665339</v>
          </cell>
        </row>
        <row r="3138">
          <cell r="A3138">
            <v>19834</v>
          </cell>
          <cell r="AO3138">
            <v>52106.077148665339</v>
          </cell>
        </row>
        <row r="3139">
          <cell r="A3139">
            <v>658</v>
          </cell>
          <cell r="AO3139">
            <v>52059.772857800323</v>
          </cell>
        </row>
        <row r="3140">
          <cell r="A3140">
            <v>32828</v>
          </cell>
          <cell r="AO3140">
            <v>52035.555997204443</v>
          </cell>
        </row>
        <row r="3141">
          <cell r="A3141">
            <v>6561</v>
          </cell>
          <cell r="AO3141">
            <v>52027.866497685376</v>
          </cell>
        </row>
        <row r="3142">
          <cell r="A3142">
            <v>6561</v>
          </cell>
          <cell r="AO3142">
            <v>52027.866497685376</v>
          </cell>
        </row>
        <row r="3143">
          <cell r="A3143">
            <v>13117</v>
          </cell>
          <cell r="AO3143">
            <v>52024.317001882962</v>
          </cell>
        </row>
        <row r="3144">
          <cell r="A3144">
            <v>655</v>
          </cell>
          <cell r="AO3144">
            <v>52018.474655770064</v>
          </cell>
        </row>
        <row r="3145">
          <cell r="A3145">
            <v>655</v>
          </cell>
          <cell r="AO3145">
            <v>52018.474655770064</v>
          </cell>
        </row>
        <row r="3146">
          <cell r="A3146">
            <v>1966</v>
          </cell>
          <cell r="AO3146">
            <v>52016.713054801607</v>
          </cell>
        </row>
        <row r="3147">
          <cell r="A3147">
            <v>130986</v>
          </cell>
          <cell r="AO3147">
            <v>52010.492132092528</v>
          </cell>
        </row>
        <row r="3148">
          <cell r="A3148">
            <v>196125</v>
          </cell>
          <cell r="AO3148">
            <v>51992.210779056506</v>
          </cell>
        </row>
        <row r="3149">
          <cell r="A3149">
            <v>19556</v>
          </cell>
          <cell r="AO3149">
            <v>51962.873426476537</v>
          </cell>
        </row>
        <row r="3150">
          <cell r="A3150">
            <v>6506</v>
          </cell>
          <cell r="AO3150">
            <v>51943.087880682921</v>
          </cell>
        </row>
        <row r="3151">
          <cell r="A3151">
            <v>1943</v>
          </cell>
          <cell r="AO3151">
            <v>51897.262735436008</v>
          </cell>
        </row>
        <row r="3152">
          <cell r="A3152">
            <v>194182</v>
          </cell>
          <cell r="AO3152">
            <v>51891.579242562359</v>
          </cell>
        </row>
        <row r="3153">
          <cell r="A3153">
            <v>2585</v>
          </cell>
          <cell r="AO3153">
            <v>51875.884926969244</v>
          </cell>
        </row>
        <row r="3154">
          <cell r="A3154">
            <v>12922</v>
          </cell>
          <cell r="AO3154">
            <v>51873.300467166606</v>
          </cell>
        </row>
        <row r="3155">
          <cell r="A3155">
            <v>12920</v>
          </cell>
          <cell r="AO3155">
            <v>51872.03341792756</v>
          </cell>
        </row>
        <row r="3156">
          <cell r="A3156">
            <v>4517</v>
          </cell>
          <cell r="AO3156">
            <v>51860.602656251074</v>
          </cell>
        </row>
        <row r="3157">
          <cell r="A3157">
            <v>19283</v>
          </cell>
          <cell r="AO3157">
            <v>51821.367852790368</v>
          </cell>
        </row>
        <row r="3158">
          <cell r="A3158">
            <v>12848</v>
          </cell>
          <cell r="AO3158">
            <v>51815.618002573683</v>
          </cell>
        </row>
        <row r="3159">
          <cell r="A3159">
            <v>12848</v>
          </cell>
          <cell r="AO3159">
            <v>51815.618002573683</v>
          </cell>
        </row>
        <row r="3160">
          <cell r="A3160">
            <v>12848</v>
          </cell>
          <cell r="AO3160">
            <v>51815.618002573683</v>
          </cell>
        </row>
        <row r="3161">
          <cell r="A3161">
            <v>6417</v>
          </cell>
          <cell r="AO3161">
            <v>51804.103561028867</v>
          </cell>
        </row>
        <row r="3162">
          <cell r="A3162">
            <v>25635</v>
          </cell>
          <cell r="AO3162">
            <v>51791.65093844341</v>
          </cell>
        </row>
        <row r="3163">
          <cell r="A3163">
            <v>25635</v>
          </cell>
          <cell r="AO3163">
            <v>51791.65093844341</v>
          </cell>
        </row>
        <row r="3164">
          <cell r="A3164">
            <v>3196</v>
          </cell>
          <cell r="AO3164">
            <v>51766.82585642855</v>
          </cell>
        </row>
        <row r="3165">
          <cell r="A3165">
            <v>3193</v>
          </cell>
          <cell r="AO3165">
            <v>51754.986645327976</v>
          </cell>
        </row>
        <row r="3166">
          <cell r="A3166">
            <v>5099</v>
          </cell>
          <cell r="AO3166">
            <v>51736.484441089458</v>
          </cell>
        </row>
        <row r="3167">
          <cell r="A3167">
            <v>636</v>
          </cell>
          <cell r="AO3167">
            <v>51719.918741368485</v>
          </cell>
        </row>
        <row r="3168">
          <cell r="A3168">
            <v>63583</v>
          </cell>
          <cell r="AO3168">
            <v>51712.322715293754</v>
          </cell>
        </row>
        <row r="3169">
          <cell r="A3169">
            <v>6357</v>
          </cell>
          <cell r="AO3169">
            <v>51709.916522347892</v>
          </cell>
        </row>
        <row r="3170">
          <cell r="A3170">
            <v>633</v>
          </cell>
          <cell r="AO3170">
            <v>51671.839637236226</v>
          </cell>
        </row>
        <row r="3171">
          <cell r="A3171">
            <v>18983</v>
          </cell>
          <cell r="AO3171">
            <v>51663.888004169443</v>
          </cell>
        </row>
        <row r="3172">
          <cell r="A3172">
            <v>1894</v>
          </cell>
          <cell r="AO3172">
            <v>51640.139741937128</v>
          </cell>
        </row>
        <row r="3173">
          <cell r="A3173">
            <v>25238</v>
          </cell>
          <cell r="AO3173">
            <v>51635.315203613056</v>
          </cell>
        </row>
        <row r="3174">
          <cell r="A3174">
            <v>6302</v>
          </cell>
          <cell r="AO3174">
            <v>51622.838706560178</v>
          </cell>
        </row>
        <row r="3175">
          <cell r="A3175">
            <v>62652</v>
          </cell>
          <cell r="AO3175">
            <v>51565.02266654963</v>
          </cell>
        </row>
        <row r="3176">
          <cell r="A3176">
            <v>3120</v>
          </cell>
          <cell r="AO3176">
            <v>51523.734791473122</v>
          </cell>
        </row>
        <row r="3177">
          <cell r="A3177">
            <v>3120</v>
          </cell>
          <cell r="AO3177">
            <v>51523.734791473122</v>
          </cell>
        </row>
        <row r="3178">
          <cell r="A3178">
            <v>1248</v>
          </cell>
          <cell r="AO3178">
            <v>51521.693655946161</v>
          </cell>
        </row>
        <row r="3179">
          <cell r="A3179">
            <v>1247</v>
          </cell>
          <cell r="AO3179">
            <v>51513.200240622238</v>
          </cell>
        </row>
        <row r="3180">
          <cell r="A3180">
            <v>1247</v>
          </cell>
          <cell r="AO3180">
            <v>51513.200240622238</v>
          </cell>
        </row>
        <row r="3181">
          <cell r="A3181">
            <v>62276</v>
          </cell>
          <cell r="AO3181">
            <v>51505.082708200498</v>
          </cell>
        </row>
        <row r="3182">
          <cell r="A3182">
            <v>1244</v>
          </cell>
          <cell r="AO3182">
            <v>51494.921837446396</v>
          </cell>
        </row>
        <row r="3183">
          <cell r="A3183">
            <v>18599</v>
          </cell>
          <cell r="AO3183">
            <v>51460.233310723408</v>
          </cell>
        </row>
        <row r="3184">
          <cell r="A3184">
            <v>2477</v>
          </cell>
          <cell r="AO3184">
            <v>51449.592768675306</v>
          </cell>
        </row>
        <row r="3185">
          <cell r="A3185">
            <v>4952</v>
          </cell>
          <cell r="AO3185">
            <v>51444.695949732988</v>
          </cell>
        </row>
        <row r="3186">
          <cell r="A3186">
            <v>617</v>
          </cell>
          <cell r="AO3186">
            <v>51412.482045449571</v>
          </cell>
        </row>
        <row r="3187">
          <cell r="A3187">
            <v>49179</v>
          </cell>
          <cell r="AO3187">
            <v>51376.448818389028</v>
          </cell>
        </row>
        <row r="3188">
          <cell r="A3188">
            <v>49179</v>
          </cell>
          <cell r="AO3188">
            <v>51376.448818389028</v>
          </cell>
        </row>
        <row r="3189">
          <cell r="A3189">
            <v>1842</v>
          </cell>
          <cell r="AO3189">
            <v>51365.556276409625</v>
          </cell>
        </row>
        <row r="3190">
          <cell r="A3190">
            <v>614</v>
          </cell>
          <cell r="AO3190">
            <v>51363.70598825613</v>
          </cell>
        </row>
        <row r="3191">
          <cell r="A3191">
            <v>614</v>
          </cell>
          <cell r="AO3191">
            <v>51363.70598825613</v>
          </cell>
        </row>
        <row r="3192">
          <cell r="A3192">
            <v>614</v>
          </cell>
          <cell r="AO3192">
            <v>51363.70598825613</v>
          </cell>
        </row>
        <row r="3193">
          <cell r="A3193">
            <v>6137</v>
          </cell>
          <cell r="AO3193">
            <v>51360.117448310652</v>
          </cell>
        </row>
        <row r="3194">
          <cell r="A3194">
            <v>6115</v>
          </cell>
          <cell r="AO3194">
            <v>51325.110973292016</v>
          </cell>
        </row>
        <row r="3195">
          <cell r="A3195">
            <v>36615</v>
          </cell>
          <cell r="AO3195">
            <v>51304.259614729715</v>
          </cell>
        </row>
        <row r="3196">
          <cell r="A3196">
            <v>60927</v>
          </cell>
          <cell r="AO3196">
            <v>51288.390648126115</v>
          </cell>
        </row>
        <row r="3197">
          <cell r="A3197">
            <v>607</v>
          </cell>
          <cell r="AO3197">
            <v>51259.336903860858</v>
          </cell>
        </row>
        <row r="3198">
          <cell r="A3198">
            <v>605</v>
          </cell>
          <cell r="AO3198">
            <v>51219.140855380145</v>
          </cell>
        </row>
        <row r="3199">
          <cell r="A3199">
            <v>3018</v>
          </cell>
          <cell r="AO3199">
            <v>51194.86490397522</v>
          </cell>
        </row>
        <row r="3200">
          <cell r="A3200">
            <v>1205</v>
          </cell>
          <cell r="AO3200">
            <v>51174.665580178364</v>
          </cell>
        </row>
        <row r="3201">
          <cell r="A3201">
            <v>12036</v>
          </cell>
          <cell r="AO3201">
            <v>51166.967217091253</v>
          </cell>
        </row>
        <row r="3202">
          <cell r="A3202">
            <v>36101</v>
          </cell>
          <cell r="AO3202">
            <v>51165.161230590958</v>
          </cell>
        </row>
        <row r="3203">
          <cell r="A3203">
            <v>36101</v>
          </cell>
          <cell r="AO3203">
            <v>51165.161230590958</v>
          </cell>
        </row>
        <row r="3204">
          <cell r="A3204">
            <v>6016</v>
          </cell>
          <cell r="AO3204">
            <v>51163.066646039857</v>
          </cell>
        </row>
        <row r="3205">
          <cell r="A3205">
            <v>1801</v>
          </cell>
          <cell r="AO3205">
            <v>51143.885129472903</v>
          </cell>
        </row>
        <row r="3206">
          <cell r="A3206">
            <v>1801</v>
          </cell>
          <cell r="AO3206">
            <v>51143.885129472903</v>
          </cell>
        </row>
        <row r="3207">
          <cell r="A3207">
            <v>1800</v>
          </cell>
          <cell r="AO3207">
            <v>51137.269351002564</v>
          </cell>
        </row>
        <row r="3208">
          <cell r="A3208">
            <v>8988</v>
          </cell>
          <cell r="AO3208">
            <v>51124.95005656236</v>
          </cell>
        </row>
        <row r="3209">
          <cell r="A3209">
            <v>2991</v>
          </cell>
          <cell r="AO3209">
            <v>51107.186968277878</v>
          </cell>
        </row>
        <row r="3210">
          <cell r="A3210">
            <v>11954</v>
          </cell>
          <cell r="AO3210">
            <v>51099.740369116356</v>
          </cell>
        </row>
        <row r="3211">
          <cell r="A3211">
            <v>11954</v>
          </cell>
          <cell r="AO3211">
            <v>51099.740369116356</v>
          </cell>
        </row>
        <row r="3212">
          <cell r="A3212">
            <v>1793</v>
          </cell>
          <cell r="AO3212">
            <v>51097.601910399295</v>
          </cell>
        </row>
        <row r="3213">
          <cell r="A3213">
            <v>3585</v>
          </cell>
          <cell r="AO3213">
            <v>51096.713413617799</v>
          </cell>
        </row>
        <row r="3214">
          <cell r="A3214">
            <v>597</v>
          </cell>
          <cell r="AO3214">
            <v>51089.796674592166</v>
          </cell>
        </row>
        <row r="3215">
          <cell r="A3215">
            <v>597</v>
          </cell>
          <cell r="AO3215">
            <v>51089.796674592166</v>
          </cell>
        </row>
        <row r="3216">
          <cell r="A3216">
            <v>1788</v>
          </cell>
          <cell r="AO3216">
            <v>51074.921371456127</v>
          </cell>
        </row>
        <row r="3217">
          <cell r="A3217">
            <v>1788</v>
          </cell>
          <cell r="AO3217">
            <v>51074.921371456127</v>
          </cell>
        </row>
        <row r="3218">
          <cell r="A3218">
            <v>596</v>
          </cell>
          <cell r="AO3218">
            <v>51072.497096190586</v>
          </cell>
        </row>
        <row r="3219">
          <cell r="A3219">
            <v>596</v>
          </cell>
          <cell r="AO3219">
            <v>51072.497096190586</v>
          </cell>
        </row>
        <row r="3220">
          <cell r="A3220">
            <v>596</v>
          </cell>
          <cell r="AO3220">
            <v>51072.497096190586</v>
          </cell>
        </row>
        <row r="3221">
          <cell r="A3221">
            <v>1192</v>
          </cell>
          <cell r="AO3221">
            <v>51071.137982705368</v>
          </cell>
        </row>
        <row r="3222">
          <cell r="A3222">
            <v>59540</v>
          </cell>
          <cell r="AO3222">
            <v>51062.428520425718</v>
          </cell>
        </row>
        <row r="3223">
          <cell r="A3223">
            <v>1190</v>
          </cell>
          <cell r="AO3223">
            <v>51054.608934944525</v>
          </cell>
        </row>
        <row r="3224">
          <cell r="A3224">
            <v>1190</v>
          </cell>
          <cell r="AO3224">
            <v>51054.608934944525</v>
          </cell>
        </row>
        <row r="3225">
          <cell r="A3225">
            <v>5930</v>
          </cell>
          <cell r="AO3225">
            <v>51023.689002871797</v>
          </cell>
        </row>
        <row r="3226">
          <cell r="A3226">
            <v>5930</v>
          </cell>
          <cell r="AO3226">
            <v>51023.689002871797</v>
          </cell>
        </row>
        <row r="3227">
          <cell r="A3227">
            <v>17787</v>
          </cell>
          <cell r="AO3227">
            <v>51021.421901308007</v>
          </cell>
        </row>
        <row r="3228">
          <cell r="A3228">
            <v>5917</v>
          </cell>
          <cell r="AO3228">
            <v>51001.283779706086</v>
          </cell>
        </row>
        <row r="3229">
          <cell r="A3229">
            <v>1773</v>
          </cell>
          <cell r="AO3229">
            <v>50987.50038804701</v>
          </cell>
        </row>
        <row r="3230">
          <cell r="A3230">
            <v>117959</v>
          </cell>
          <cell r="AO3230">
            <v>50970.241294097978</v>
          </cell>
        </row>
        <row r="3231">
          <cell r="A3231">
            <v>5890</v>
          </cell>
          <cell r="AO3231">
            <v>50957.540465685772</v>
          </cell>
        </row>
        <row r="3232">
          <cell r="A3232">
            <v>5890</v>
          </cell>
          <cell r="AO3232">
            <v>50957.540465685772</v>
          </cell>
        </row>
        <row r="3233">
          <cell r="A3233">
            <v>2354</v>
          </cell>
          <cell r="AO3233">
            <v>50949.001478281309</v>
          </cell>
        </row>
        <row r="3234">
          <cell r="A3234">
            <v>2354</v>
          </cell>
          <cell r="AO3234">
            <v>50949.001478281309</v>
          </cell>
        </row>
        <row r="3235">
          <cell r="A3235">
            <v>58748</v>
          </cell>
          <cell r="AO3235">
            <v>50932.028760373185</v>
          </cell>
        </row>
        <row r="3236">
          <cell r="A3236">
            <v>11739</v>
          </cell>
          <cell r="AO3236">
            <v>50923.473480831126</v>
          </cell>
        </row>
        <row r="3237">
          <cell r="A3237">
            <v>58688</v>
          </cell>
          <cell r="AO3237">
            <v>50922.042612246674</v>
          </cell>
        </row>
        <row r="3238">
          <cell r="A3238">
            <v>1173</v>
          </cell>
          <cell r="AO3238">
            <v>50917.172827601818</v>
          </cell>
        </row>
        <row r="3239">
          <cell r="A3239">
            <v>46677</v>
          </cell>
          <cell r="AO3239">
            <v>50865.477576478588</v>
          </cell>
        </row>
        <row r="3240">
          <cell r="A3240">
            <v>46677</v>
          </cell>
          <cell r="AO3240">
            <v>50865.477576478588</v>
          </cell>
        </row>
        <row r="3241">
          <cell r="A3241">
            <v>23324</v>
          </cell>
          <cell r="AO3241">
            <v>50859.317859776667</v>
          </cell>
        </row>
        <row r="3242">
          <cell r="A3242">
            <v>23324</v>
          </cell>
          <cell r="AO3242">
            <v>50859.317859776667</v>
          </cell>
        </row>
        <row r="3243">
          <cell r="A3243">
            <v>23324</v>
          </cell>
          <cell r="AO3243">
            <v>50859.317859776667</v>
          </cell>
        </row>
        <row r="3244">
          <cell r="A3244">
            <v>1748</v>
          </cell>
          <cell r="AO3244">
            <v>50851.714416878596</v>
          </cell>
        </row>
        <row r="3245">
          <cell r="A3245">
            <v>1748</v>
          </cell>
          <cell r="AO3245">
            <v>50851.714416878596</v>
          </cell>
        </row>
        <row r="3246">
          <cell r="A3246">
            <v>1165</v>
          </cell>
          <cell r="AO3246">
            <v>50846.334948150652</v>
          </cell>
        </row>
        <row r="3247">
          <cell r="A3247">
            <v>582</v>
          </cell>
          <cell r="AO3247">
            <v>50832.818277851249</v>
          </cell>
        </row>
        <row r="3248">
          <cell r="A3248">
            <v>5809</v>
          </cell>
          <cell r="AO3248">
            <v>50823.129470525455</v>
          </cell>
        </row>
        <row r="3249">
          <cell r="A3249">
            <v>23198</v>
          </cell>
          <cell r="AO3249">
            <v>50807.151016756012</v>
          </cell>
        </row>
        <row r="3250">
          <cell r="A3250">
            <v>34770</v>
          </cell>
          <cell r="AO3250">
            <v>50799.325705113341</v>
          </cell>
        </row>
        <row r="3251">
          <cell r="A3251">
            <v>34770</v>
          </cell>
          <cell r="AO3251">
            <v>50799.325705113341</v>
          </cell>
        </row>
        <row r="3252">
          <cell r="A3252">
            <v>34770</v>
          </cell>
          <cell r="AO3252">
            <v>50799.325705113341</v>
          </cell>
        </row>
        <row r="3253">
          <cell r="A3253">
            <v>5780</v>
          </cell>
          <cell r="AO3253">
            <v>50775.131115060824</v>
          </cell>
        </row>
        <row r="3254">
          <cell r="A3254">
            <v>5780</v>
          </cell>
          <cell r="AO3254">
            <v>50775.131115060824</v>
          </cell>
        </row>
        <row r="3255">
          <cell r="A3255">
            <v>11555</v>
          </cell>
          <cell r="AO3255">
            <v>50770.438866610937</v>
          </cell>
        </row>
        <row r="3256">
          <cell r="A3256">
            <v>11555</v>
          </cell>
          <cell r="AO3256">
            <v>50770.438866610937</v>
          </cell>
        </row>
        <row r="3257">
          <cell r="A3257">
            <v>23102</v>
          </cell>
          <cell r="AO3257">
            <v>50766.806789008762</v>
          </cell>
        </row>
        <row r="3258">
          <cell r="A3258">
            <v>577</v>
          </cell>
          <cell r="AO3258">
            <v>50759.078067145179</v>
          </cell>
        </row>
        <row r="3259">
          <cell r="A3259">
            <v>46107</v>
          </cell>
          <cell r="AO3259">
            <v>50746.663422326405</v>
          </cell>
        </row>
        <row r="3260">
          <cell r="A3260">
            <v>2301</v>
          </cell>
          <cell r="AO3260">
            <v>50728.281767262102</v>
          </cell>
        </row>
        <row r="3261">
          <cell r="A3261">
            <v>114941</v>
          </cell>
          <cell r="AO3261">
            <v>50719.301058556084</v>
          </cell>
        </row>
        <row r="3262">
          <cell r="A3262">
            <v>8618</v>
          </cell>
          <cell r="AO3262">
            <v>50716.884189301527</v>
          </cell>
        </row>
        <row r="3263">
          <cell r="A3263">
            <v>1149</v>
          </cell>
          <cell r="AO3263">
            <v>50712.177910898637</v>
          </cell>
        </row>
        <row r="3264">
          <cell r="A3264">
            <v>17215</v>
          </cell>
          <cell r="AO3264">
            <v>50704.796879995178</v>
          </cell>
        </row>
        <row r="3265">
          <cell r="A3265">
            <v>2866</v>
          </cell>
          <cell r="AO3265">
            <v>50694.079333398047</v>
          </cell>
        </row>
        <row r="3266">
          <cell r="A3266">
            <v>5728</v>
          </cell>
          <cell r="AO3266">
            <v>50687.910303755372</v>
          </cell>
        </row>
        <row r="3267">
          <cell r="A3267">
            <v>5721</v>
          </cell>
          <cell r="AO3267">
            <v>50674.81043424533</v>
          </cell>
        </row>
        <row r="3268">
          <cell r="A3268">
            <v>1143</v>
          </cell>
          <cell r="AO3268">
            <v>50669.086181805265</v>
          </cell>
        </row>
        <row r="3269">
          <cell r="A3269">
            <v>1707</v>
          </cell>
          <cell r="AO3269">
            <v>50622.040981453662</v>
          </cell>
        </row>
        <row r="3270">
          <cell r="A3270">
            <v>1707</v>
          </cell>
          <cell r="AO3270">
            <v>50622.040981453662</v>
          </cell>
        </row>
        <row r="3271">
          <cell r="A3271">
            <v>113737</v>
          </cell>
          <cell r="AO3271">
            <v>50617.99540392479</v>
          </cell>
        </row>
        <row r="3272">
          <cell r="A3272">
            <v>2274</v>
          </cell>
          <cell r="AO3272">
            <v>50612.873027999834</v>
          </cell>
        </row>
        <row r="3273">
          <cell r="A3273">
            <v>2274</v>
          </cell>
          <cell r="AO3273">
            <v>50612.873027999834</v>
          </cell>
        </row>
        <row r="3274">
          <cell r="A3274">
            <v>2274</v>
          </cell>
          <cell r="AO3274">
            <v>50612.873027999834</v>
          </cell>
        </row>
        <row r="3275">
          <cell r="A3275">
            <v>1137</v>
          </cell>
          <cell r="AO3275">
            <v>50611.127577909108</v>
          </cell>
        </row>
        <row r="3276">
          <cell r="A3276">
            <v>112876</v>
          </cell>
          <cell r="AO3276">
            <v>50545.20550380335</v>
          </cell>
        </row>
        <row r="3277">
          <cell r="A3277">
            <v>112876</v>
          </cell>
          <cell r="AO3277">
            <v>50545.20550380335</v>
          </cell>
        </row>
        <row r="3278">
          <cell r="A3278">
            <v>11250</v>
          </cell>
          <cell r="AO3278">
            <v>50512.907575340927</v>
          </cell>
        </row>
        <row r="3279">
          <cell r="A3279">
            <v>56173</v>
          </cell>
          <cell r="AO3279">
            <v>50500.180304129004</v>
          </cell>
        </row>
        <row r="3280">
          <cell r="A3280">
            <v>56173</v>
          </cell>
          <cell r="AO3280">
            <v>50500.180304129004</v>
          </cell>
        </row>
        <row r="3281">
          <cell r="A3281">
            <v>112317</v>
          </cell>
          <cell r="AO3281">
            <v>50497.728998788021</v>
          </cell>
        </row>
        <row r="3282">
          <cell r="A3282">
            <v>1121</v>
          </cell>
          <cell r="AO3282">
            <v>50482.948442882858</v>
          </cell>
        </row>
        <row r="3283">
          <cell r="A3283">
            <v>5606</v>
          </cell>
          <cell r="AO3283">
            <v>50480.828081274449</v>
          </cell>
        </row>
        <row r="3284">
          <cell r="A3284">
            <v>5606</v>
          </cell>
          <cell r="AO3284">
            <v>50480.828081274449</v>
          </cell>
        </row>
        <row r="3285">
          <cell r="A3285">
            <v>2241</v>
          </cell>
          <cell r="AO3285">
            <v>50475.989268840531</v>
          </cell>
        </row>
        <row r="3286">
          <cell r="A3286">
            <v>1120</v>
          </cell>
          <cell r="AO3286">
            <v>50468.115982566655</v>
          </cell>
        </row>
        <row r="3287">
          <cell r="A3287">
            <v>1120</v>
          </cell>
          <cell r="AO3287">
            <v>50468.115982566655</v>
          </cell>
        </row>
        <row r="3288">
          <cell r="A3288">
            <v>55965</v>
          </cell>
          <cell r="AO3288">
            <v>50464.781809379623</v>
          </cell>
        </row>
        <row r="3289">
          <cell r="A3289">
            <v>55965</v>
          </cell>
          <cell r="AO3289">
            <v>50464.781809379623</v>
          </cell>
        </row>
        <row r="3290">
          <cell r="A3290">
            <v>558</v>
          </cell>
          <cell r="AO3290">
            <v>50443.194272453205</v>
          </cell>
        </row>
        <row r="3291">
          <cell r="A3291">
            <v>2791</v>
          </cell>
          <cell r="AO3291">
            <v>50441.567563899232</v>
          </cell>
        </row>
        <row r="3292">
          <cell r="A3292">
            <v>2791</v>
          </cell>
          <cell r="AO3292">
            <v>50441.567563899232</v>
          </cell>
        </row>
        <row r="3293">
          <cell r="A3293">
            <v>1116</v>
          </cell>
          <cell r="AO3293">
            <v>50434.110909874849</v>
          </cell>
        </row>
        <row r="3294">
          <cell r="A3294">
            <v>167268</v>
          </cell>
          <cell r="AO3294">
            <v>50429.125034209777</v>
          </cell>
        </row>
        <row r="3295">
          <cell r="A3295">
            <v>1115</v>
          </cell>
          <cell r="AO3295">
            <v>50426.967232446179</v>
          </cell>
        </row>
        <row r="3296">
          <cell r="A3296">
            <v>5571</v>
          </cell>
          <cell r="AO3296">
            <v>50420.733655002034</v>
          </cell>
        </row>
        <row r="3297">
          <cell r="A3297">
            <v>27784</v>
          </cell>
          <cell r="AO3297">
            <v>50396.876884842597</v>
          </cell>
        </row>
        <row r="3298">
          <cell r="A3298">
            <v>11100</v>
          </cell>
          <cell r="AO3298">
            <v>50385.499489257752</v>
          </cell>
        </row>
        <row r="3299">
          <cell r="A3299">
            <v>11100</v>
          </cell>
          <cell r="AO3299">
            <v>50385.499489257752</v>
          </cell>
        </row>
        <row r="3300">
          <cell r="A3300">
            <v>555</v>
          </cell>
          <cell r="AO3300">
            <v>50377.247009155508</v>
          </cell>
        </row>
        <row r="3301">
          <cell r="A3301">
            <v>2765</v>
          </cell>
          <cell r="AO3301">
            <v>50352.59439975673</v>
          </cell>
        </row>
        <row r="3302">
          <cell r="A3302">
            <v>2765</v>
          </cell>
          <cell r="AO3302">
            <v>50352.59439975673</v>
          </cell>
        </row>
        <row r="3303">
          <cell r="A3303">
            <v>2765</v>
          </cell>
          <cell r="AO3303">
            <v>50352.59439975673</v>
          </cell>
        </row>
        <row r="3304">
          <cell r="A3304">
            <v>22027</v>
          </cell>
          <cell r="AO3304">
            <v>50311.152355470389</v>
          </cell>
        </row>
        <row r="3305">
          <cell r="A3305">
            <v>164981</v>
          </cell>
          <cell r="AO3305">
            <v>50298.294391718693</v>
          </cell>
        </row>
        <row r="3306">
          <cell r="A3306">
            <v>1098</v>
          </cell>
          <cell r="AO3306">
            <v>50283.92650601011</v>
          </cell>
        </row>
        <row r="3307">
          <cell r="A3307">
            <v>1098</v>
          </cell>
          <cell r="AO3307">
            <v>50283.92650601011</v>
          </cell>
        </row>
        <row r="3308">
          <cell r="A3308">
            <v>3294</v>
          </cell>
          <cell r="AO3308">
            <v>50282.333191087819</v>
          </cell>
        </row>
        <row r="3309">
          <cell r="A3309">
            <v>164462</v>
          </cell>
          <cell r="AO3309">
            <v>50268.461182340754</v>
          </cell>
        </row>
        <row r="3310">
          <cell r="A3310">
            <v>27386</v>
          </cell>
          <cell r="AO3310">
            <v>50260.19721762323</v>
          </cell>
        </row>
        <row r="3311">
          <cell r="A3311">
            <v>546</v>
          </cell>
          <cell r="AO3311">
            <v>50224.782143627373</v>
          </cell>
        </row>
        <row r="3312">
          <cell r="A3312">
            <v>16350</v>
          </cell>
          <cell r="AO3312">
            <v>50213.181248041692</v>
          </cell>
        </row>
        <row r="3313">
          <cell r="A3313">
            <v>32691</v>
          </cell>
          <cell r="AO3313">
            <v>50210.329219726897</v>
          </cell>
        </row>
        <row r="3314">
          <cell r="A3314">
            <v>32691</v>
          </cell>
          <cell r="AO3314">
            <v>50210.329219726897</v>
          </cell>
        </row>
        <row r="3315">
          <cell r="A3315">
            <v>3267</v>
          </cell>
          <cell r="AO3315">
            <v>50204.934367596594</v>
          </cell>
        </row>
        <row r="3316">
          <cell r="A3316">
            <v>5443</v>
          </cell>
          <cell r="AO3316">
            <v>50201.229747677484</v>
          </cell>
        </row>
        <row r="3317">
          <cell r="A3317">
            <v>54234</v>
          </cell>
          <cell r="AO3317">
            <v>50166.904978576291</v>
          </cell>
        </row>
        <row r="3318">
          <cell r="A3318">
            <v>162670</v>
          </cell>
          <cell r="AO3318">
            <v>50164.993097961291</v>
          </cell>
        </row>
        <row r="3319">
          <cell r="A3319">
            <v>10827</v>
          </cell>
          <cell r="AO3319">
            <v>50149.773943116765</v>
          </cell>
        </row>
        <row r="3320">
          <cell r="A3320">
            <v>216160</v>
          </cell>
          <cell r="AO3320">
            <v>50133.049966702172</v>
          </cell>
        </row>
        <row r="3321">
          <cell r="A3321">
            <v>53964</v>
          </cell>
          <cell r="AO3321">
            <v>50119.887554484114</v>
          </cell>
        </row>
        <row r="3322">
          <cell r="A3322">
            <v>53964</v>
          </cell>
          <cell r="AO3322">
            <v>50119.887554484114</v>
          </cell>
        </row>
        <row r="3323">
          <cell r="A3323">
            <v>2692</v>
          </cell>
          <cell r="AO3323">
            <v>50099.62173146307</v>
          </cell>
        </row>
        <row r="3324">
          <cell r="A3324">
            <v>2692</v>
          </cell>
          <cell r="AO3324">
            <v>50099.62173146307</v>
          </cell>
        </row>
        <row r="3325">
          <cell r="A3325">
            <v>2692</v>
          </cell>
          <cell r="AO3325">
            <v>50099.62173146307</v>
          </cell>
        </row>
        <row r="3326">
          <cell r="A3326">
            <v>16125</v>
          </cell>
          <cell r="AO3326">
            <v>50082.262473139825</v>
          </cell>
        </row>
        <row r="3327">
          <cell r="A3327">
            <v>10715</v>
          </cell>
          <cell r="AO3327">
            <v>50052.251332073807</v>
          </cell>
        </row>
        <row r="3328">
          <cell r="A3328">
            <v>214223</v>
          </cell>
          <cell r="AO3328">
            <v>50048.444127902345</v>
          </cell>
        </row>
        <row r="3329">
          <cell r="A3329">
            <v>5348</v>
          </cell>
          <cell r="AO3329">
            <v>50035.076086103982</v>
          </cell>
        </row>
        <row r="3330">
          <cell r="A3330">
            <v>16031</v>
          </cell>
          <cell r="AO3330">
            <v>50027.390585706737</v>
          </cell>
        </row>
        <row r="3331">
          <cell r="A3331">
            <v>53309</v>
          </cell>
          <cell r="AO3331">
            <v>50005.124023296114</v>
          </cell>
        </row>
        <row r="3332">
          <cell r="A3332">
            <v>15988</v>
          </cell>
          <cell r="AO3332">
            <v>50002.447171278938</v>
          </cell>
        </row>
        <row r="3333">
          <cell r="A3333">
            <v>213052</v>
          </cell>
          <cell r="AO3333">
            <v>49997.100158298868</v>
          </cell>
        </row>
        <row r="3334">
          <cell r="A3334">
            <v>213052</v>
          </cell>
          <cell r="AO3334">
            <v>49997.100158298868</v>
          </cell>
        </row>
        <row r="3335">
          <cell r="A3335">
            <v>213052</v>
          </cell>
          <cell r="AO3335">
            <v>49997.100158298868</v>
          </cell>
        </row>
        <row r="3336">
          <cell r="A3336">
            <v>10643</v>
          </cell>
          <cell r="AO3336">
            <v>49988.449572048448</v>
          </cell>
        </row>
        <row r="3337">
          <cell r="A3337">
            <v>106392</v>
          </cell>
          <cell r="AO3337">
            <v>49985.327583880695</v>
          </cell>
        </row>
        <row r="3338">
          <cell r="A3338">
            <v>1063</v>
          </cell>
          <cell r="AO3338">
            <v>49980.40722907977</v>
          </cell>
        </row>
        <row r="3339">
          <cell r="A3339">
            <v>2657</v>
          </cell>
          <cell r="AO3339">
            <v>49973.789408390658</v>
          </cell>
        </row>
        <row r="3340">
          <cell r="A3340">
            <v>21230</v>
          </cell>
          <cell r="AO3340">
            <v>49964.000882337226</v>
          </cell>
        </row>
        <row r="3341">
          <cell r="A3341">
            <v>5306</v>
          </cell>
          <cell r="AO3341">
            <v>49961.328175131435</v>
          </cell>
        </row>
        <row r="3342">
          <cell r="A3342">
            <v>530</v>
          </cell>
          <cell r="AO3342">
            <v>49954.069155864243</v>
          </cell>
        </row>
        <row r="3343">
          <cell r="A3343">
            <v>5285</v>
          </cell>
          <cell r="AO3343">
            <v>49925.088142979686</v>
          </cell>
        </row>
        <row r="3344">
          <cell r="A3344">
            <v>10545</v>
          </cell>
          <cell r="AO3344">
            <v>49902.491086272552</v>
          </cell>
        </row>
        <row r="3345">
          <cell r="A3345">
            <v>5266</v>
          </cell>
          <cell r="AO3345">
            <v>49889.840704476621</v>
          </cell>
        </row>
        <row r="3346">
          <cell r="A3346">
            <v>5266</v>
          </cell>
          <cell r="AO3346">
            <v>49889.840704476621</v>
          </cell>
        </row>
        <row r="3347">
          <cell r="A3347">
            <v>15738</v>
          </cell>
          <cell r="AO3347">
            <v>49854.996931539732</v>
          </cell>
        </row>
        <row r="3348">
          <cell r="A3348">
            <v>15738</v>
          </cell>
          <cell r="AO3348">
            <v>49854.996931539732</v>
          </cell>
        </row>
        <row r="3349">
          <cell r="A3349">
            <v>5242</v>
          </cell>
          <cell r="AO3349">
            <v>49848.661826916315</v>
          </cell>
        </row>
        <row r="3350">
          <cell r="A3350">
            <v>15706</v>
          </cell>
          <cell r="AO3350">
            <v>49836.411281756416</v>
          </cell>
        </row>
        <row r="3351">
          <cell r="A3351">
            <v>523</v>
          </cell>
          <cell r="AO3351">
            <v>49831.495102331428</v>
          </cell>
        </row>
        <row r="3352">
          <cell r="A3352">
            <v>10438</v>
          </cell>
          <cell r="AO3352">
            <v>49807.295830053452</v>
          </cell>
        </row>
        <row r="3353">
          <cell r="A3353">
            <v>5214</v>
          </cell>
          <cell r="AO3353">
            <v>49799.162306021841</v>
          </cell>
        </row>
        <row r="3354">
          <cell r="A3354">
            <v>20800</v>
          </cell>
          <cell r="AO3354">
            <v>49773.359504225686</v>
          </cell>
        </row>
        <row r="3355">
          <cell r="A3355">
            <v>20796</v>
          </cell>
          <cell r="AO3355">
            <v>49771.621583778273</v>
          </cell>
        </row>
        <row r="3356">
          <cell r="A3356">
            <v>20796</v>
          </cell>
          <cell r="AO3356">
            <v>49771.621583778273</v>
          </cell>
        </row>
        <row r="3357">
          <cell r="A3357">
            <v>2597</v>
          </cell>
          <cell r="AO3357">
            <v>49764.437710359052</v>
          </cell>
        </row>
        <row r="3358">
          <cell r="A3358">
            <v>2597</v>
          </cell>
          <cell r="AO3358">
            <v>49764.437710359052</v>
          </cell>
        </row>
        <row r="3359">
          <cell r="A3359">
            <v>20774</v>
          </cell>
          <cell r="AO3359">
            <v>49761.668433845371</v>
          </cell>
        </row>
        <row r="3360">
          <cell r="A3360">
            <v>20774</v>
          </cell>
          <cell r="AO3360">
            <v>49761.668433845371</v>
          </cell>
        </row>
        <row r="3361">
          <cell r="A3361">
            <v>41511</v>
          </cell>
          <cell r="AO3361">
            <v>49753.595589447476</v>
          </cell>
        </row>
        <row r="3362">
          <cell r="A3362">
            <v>41463</v>
          </cell>
          <cell r="AO3362">
            <v>49742.851181107304</v>
          </cell>
        </row>
        <row r="3363">
          <cell r="A3363">
            <v>517</v>
          </cell>
          <cell r="AO3363">
            <v>49726.306040207332</v>
          </cell>
        </row>
        <row r="3364">
          <cell r="A3364">
            <v>517</v>
          </cell>
          <cell r="AO3364">
            <v>49726.306040207332</v>
          </cell>
        </row>
        <row r="3365">
          <cell r="A3365">
            <v>1551</v>
          </cell>
          <cell r="AO3365">
            <v>49716.911218226349</v>
          </cell>
        </row>
        <row r="3366">
          <cell r="A3366">
            <v>51656</v>
          </cell>
          <cell r="AO3366">
            <v>49711.842682121431</v>
          </cell>
        </row>
        <row r="3367">
          <cell r="A3367">
            <v>15443</v>
          </cell>
          <cell r="AO3367">
            <v>49679.667496648653</v>
          </cell>
        </row>
        <row r="3368">
          <cell r="A3368">
            <v>51460</v>
          </cell>
          <cell r="AO3368">
            <v>49676.727041271151</v>
          </cell>
        </row>
        <row r="3369">
          <cell r="A3369">
            <v>51460</v>
          </cell>
          <cell r="AO3369">
            <v>49676.727041271151</v>
          </cell>
        </row>
        <row r="3370">
          <cell r="A3370">
            <v>1025</v>
          </cell>
          <cell r="AO3370">
            <v>49642.447374922987</v>
          </cell>
        </row>
        <row r="3371">
          <cell r="A3371">
            <v>51196</v>
          </cell>
          <cell r="AO3371">
            <v>49629.120340495705</v>
          </cell>
        </row>
        <row r="3372">
          <cell r="A3372">
            <v>51159</v>
          </cell>
          <cell r="AO3372">
            <v>49622.520251200745</v>
          </cell>
        </row>
        <row r="3373">
          <cell r="A3373">
            <v>10230</v>
          </cell>
          <cell r="AO3373">
            <v>49621.21550428716</v>
          </cell>
        </row>
        <row r="3374">
          <cell r="A3374">
            <v>102243</v>
          </cell>
          <cell r="AO3374">
            <v>49615.776838632417</v>
          </cell>
        </row>
        <row r="3375">
          <cell r="A3375">
            <v>51107</v>
          </cell>
          <cell r="AO3375">
            <v>49613.237703292958</v>
          </cell>
        </row>
        <row r="3376">
          <cell r="A3376">
            <v>51107</v>
          </cell>
          <cell r="AO3376">
            <v>49613.237703292958</v>
          </cell>
        </row>
        <row r="3377">
          <cell r="A3377">
            <v>510</v>
          </cell>
          <cell r="AO3377">
            <v>49591.786062929197</v>
          </cell>
        </row>
        <row r="3378">
          <cell r="A3378">
            <v>510</v>
          </cell>
          <cell r="AO3378">
            <v>49591.786062929197</v>
          </cell>
        </row>
        <row r="3379">
          <cell r="A3379">
            <v>1019</v>
          </cell>
          <cell r="AO3379">
            <v>49587.505967776422</v>
          </cell>
        </row>
        <row r="3380">
          <cell r="A3380">
            <v>50955</v>
          </cell>
          <cell r="AO3380">
            <v>49585.687546837202</v>
          </cell>
        </row>
        <row r="3381">
          <cell r="A3381">
            <v>50955</v>
          </cell>
          <cell r="AO3381">
            <v>49585.687546837202</v>
          </cell>
        </row>
        <row r="3382">
          <cell r="A3382">
            <v>15244</v>
          </cell>
          <cell r="AO3382">
            <v>49560.277787319137</v>
          </cell>
        </row>
        <row r="3383">
          <cell r="A3383">
            <v>5073</v>
          </cell>
          <cell r="AO3383">
            <v>49544.563798605239</v>
          </cell>
        </row>
        <row r="3384">
          <cell r="A3384">
            <v>5040</v>
          </cell>
          <cell r="AO3384">
            <v>49485.891582389319</v>
          </cell>
        </row>
        <row r="3385">
          <cell r="A3385">
            <v>503</v>
          </cell>
          <cell r="AO3385">
            <v>49474.36194568174</v>
          </cell>
        </row>
        <row r="3386">
          <cell r="A3386">
            <v>25151</v>
          </cell>
          <cell r="AO3386">
            <v>49467.137710251496</v>
          </cell>
        </row>
        <row r="3387">
          <cell r="A3387">
            <v>25151</v>
          </cell>
          <cell r="AO3387">
            <v>49467.137710251496</v>
          </cell>
        </row>
        <row r="3388">
          <cell r="A3388">
            <v>502</v>
          </cell>
          <cell r="AO3388">
            <v>49455.322448535167</v>
          </cell>
        </row>
        <row r="3389">
          <cell r="A3389">
            <v>35096</v>
          </cell>
          <cell r="AO3389">
            <v>49437.258214175105</v>
          </cell>
        </row>
        <row r="3390">
          <cell r="A3390">
            <v>100212</v>
          </cell>
          <cell r="AO3390">
            <v>49431.414293851754</v>
          </cell>
        </row>
        <row r="3391">
          <cell r="A3391">
            <v>5005</v>
          </cell>
          <cell r="AO3391">
            <v>49422.009057392475</v>
          </cell>
        </row>
        <row r="3392">
          <cell r="A3392">
            <v>5005</v>
          </cell>
          <cell r="AO3392">
            <v>49422.009057392475</v>
          </cell>
        </row>
        <row r="3393">
          <cell r="A3393">
            <v>4999</v>
          </cell>
          <cell r="AO3393">
            <v>49410.823894640082</v>
          </cell>
        </row>
        <row r="3394">
          <cell r="A3394">
            <v>199604</v>
          </cell>
          <cell r="AO3394">
            <v>49393.934355388832</v>
          </cell>
        </row>
        <row r="3395">
          <cell r="A3395">
            <v>9979</v>
          </cell>
          <cell r="AO3395">
            <v>49393.129534473184</v>
          </cell>
        </row>
        <row r="3396">
          <cell r="A3396">
            <v>49846</v>
          </cell>
          <cell r="AO3396">
            <v>49383.835730018567</v>
          </cell>
        </row>
        <row r="3397">
          <cell r="A3397">
            <v>49846</v>
          </cell>
          <cell r="AO3397">
            <v>49383.835730018567</v>
          </cell>
        </row>
        <row r="3398">
          <cell r="A3398">
            <v>14940</v>
          </cell>
          <cell r="AO3398">
            <v>49375.498765886936</v>
          </cell>
        </row>
        <row r="3399">
          <cell r="A3399">
            <v>14912</v>
          </cell>
          <cell r="AO3399">
            <v>49358.172646586099</v>
          </cell>
        </row>
        <row r="3400">
          <cell r="A3400">
            <v>4961</v>
          </cell>
          <cell r="AO3400">
            <v>49341.43757577418</v>
          </cell>
        </row>
        <row r="3401">
          <cell r="A3401">
            <v>4961</v>
          </cell>
          <cell r="AO3401">
            <v>49341.43757577418</v>
          </cell>
        </row>
        <row r="3402">
          <cell r="A3402">
            <v>4961</v>
          </cell>
          <cell r="AO3402">
            <v>49341.43757577418</v>
          </cell>
        </row>
        <row r="3403">
          <cell r="A3403">
            <v>4961</v>
          </cell>
          <cell r="AO3403">
            <v>49341.43757577418</v>
          </cell>
        </row>
        <row r="3404">
          <cell r="A3404">
            <v>4958</v>
          </cell>
          <cell r="AO3404">
            <v>49335.259169431185</v>
          </cell>
        </row>
        <row r="3405">
          <cell r="A3405">
            <v>148682</v>
          </cell>
          <cell r="AO3405">
            <v>49331.508237411806</v>
          </cell>
        </row>
        <row r="3406">
          <cell r="A3406">
            <v>19819</v>
          </cell>
          <cell r="AO3406">
            <v>49329.271598675579</v>
          </cell>
        </row>
        <row r="3407">
          <cell r="A3407">
            <v>1486</v>
          </cell>
          <cell r="AO3407">
            <v>49326.32426990629</v>
          </cell>
        </row>
        <row r="3408">
          <cell r="A3408">
            <v>19766</v>
          </cell>
          <cell r="AO3408">
            <v>49304.584422543208</v>
          </cell>
        </row>
        <row r="3409">
          <cell r="A3409">
            <v>49339</v>
          </cell>
          <cell r="AO3409">
            <v>49290.70635502685</v>
          </cell>
        </row>
        <row r="3410">
          <cell r="A3410">
            <v>49339</v>
          </cell>
          <cell r="AO3410">
            <v>49290.70635502685</v>
          </cell>
        </row>
        <row r="3411">
          <cell r="A3411">
            <v>2466</v>
          </cell>
          <cell r="AO3411">
            <v>49287.162047340578</v>
          </cell>
        </row>
        <row r="3412">
          <cell r="A3412">
            <v>986</v>
          </cell>
          <cell r="AO3412">
            <v>49286.360507155681</v>
          </cell>
        </row>
        <row r="3413">
          <cell r="A3413">
            <v>9848</v>
          </cell>
          <cell r="AO3413">
            <v>49272.246163137359</v>
          </cell>
        </row>
        <row r="3414">
          <cell r="A3414">
            <v>9848</v>
          </cell>
          <cell r="AO3414">
            <v>49272.246163137359</v>
          </cell>
        </row>
        <row r="3415">
          <cell r="A3415">
            <v>3444</v>
          </cell>
          <cell r="AO3415">
            <v>49265.59786059882</v>
          </cell>
        </row>
        <row r="3416">
          <cell r="A3416">
            <v>3444</v>
          </cell>
          <cell r="AO3416">
            <v>49265.59786059882</v>
          </cell>
        </row>
        <row r="3417">
          <cell r="A3417">
            <v>49162</v>
          </cell>
          <cell r="AO3417">
            <v>49257.904751988492</v>
          </cell>
        </row>
        <row r="3418">
          <cell r="A3418">
            <v>4901</v>
          </cell>
          <cell r="AO3418">
            <v>49230.622489996749</v>
          </cell>
        </row>
        <row r="3419">
          <cell r="A3419">
            <v>195953</v>
          </cell>
          <cell r="AO3419">
            <v>49225.801144258417</v>
          </cell>
        </row>
        <row r="3420">
          <cell r="A3420">
            <v>490</v>
          </cell>
          <cell r="AO3420">
            <v>49223.305160164789</v>
          </cell>
        </row>
        <row r="3421">
          <cell r="A3421">
            <v>195738</v>
          </cell>
          <cell r="AO3421">
            <v>49215.869943645594</v>
          </cell>
        </row>
        <row r="3422">
          <cell r="A3422">
            <v>195738</v>
          </cell>
          <cell r="AO3422">
            <v>49215.869943645594</v>
          </cell>
        </row>
        <row r="3423">
          <cell r="A3423">
            <v>489017</v>
          </cell>
          <cell r="AO3423">
            <v>49209.766928302466</v>
          </cell>
        </row>
        <row r="3424">
          <cell r="A3424">
            <v>489017</v>
          </cell>
          <cell r="AO3424">
            <v>49209.766928302466</v>
          </cell>
        </row>
        <row r="3425">
          <cell r="A3425">
            <v>195536</v>
          </cell>
          <cell r="AO3425">
            <v>49206.47339192326</v>
          </cell>
        </row>
        <row r="3426">
          <cell r="A3426">
            <v>97709</v>
          </cell>
          <cell r="AO3426">
            <v>49200.977467749581</v>
          </cell>
        </row>
        <row r="3427">
          <cell r="A3427">
            <v>48785</v>
          </cell>
          <cell r="AO3427">
            <v>49188.027035021572</v>
          </cell>
        </row>
        <row r="3428">
          <cell r="A3428">
            <v>24385</v>
          </cell>
          <cell r="AO3428">
            <v>49185.2722116964</v>
          </cell>
        </row>
        <row r="3429">
          <cell r="A3429">
            <v>24385</v>
          </cell>
          <cell r="AO3429">
            <v>49185.2722116964</v>
          </cell>
        </row>
        <row r="3430">
          <cell r="A3430">
            <v>97519</v>
          </cell>
          <cell r="AO3430">
            <v>49183.384590615053</v>
          </cell>
        </row>
        <row r="3431">
          <cell r="A3431">
            <v>97519</v>
          </cell>
          <cell r="AO3431">
            <v>49183.384590615053</v>
          </cell>
        </row>
        <row r="3432">
          <cell r="A3432">
            <v>19490</v>
          </cell>
          <cell r="AO3432">
            <v>49176.827452823971</v>
          </cell>
        </row>
        <row r="3433">
          <cell r="A3433">
            <v>973259</v>
          </cell>
          <cell r="AO3433">
            <v>49165.416104649514</v>
          </cell>
        </row>
        <row r="3434">
          <cell r="A3434">
            <v>3404</v>
          </cell>
          <cell r="AO3434">
            <v>49159.712306518399</v>
          </cell>
        </row>
        <row r="3435">
          <cell r="A3435">
            <v>486</v>
          </cell>
          <cell r="AO3435">
            <v>49157.199819792615</v>
          </cell>
        </row>
        <row r="3436">
          <cell r="A3436">
            <v>48540</v>
          </cell>
          <cell r="AO3436">
            <v>49142.608411880457</v>
          </cell>
        </row>
        <row r="3437">
          <cell r="A3437">
            <v>4850</v>
          </cell>
          <cell r="AO3437">
            <v>49134.979873101045</v>
          </cell>
        </row>
        <row r="3438">
          <cell r="A3438">
            <v>48389</v>
          </cell>
          <cell r="AO3438">
            <v>49114.439740156588</v>
          </cell>
        </row>
        <row r="3439">
          <cell r="A3439">
            <v>484</v>
          </cell>
          <cell r="AO3439">
            <v>49113.427346421151</v>
          </cell>
        </row>
        <row r="3440">
          <cell r="A3440">
            <v>9669</v>
          </cell>
          <cell r="AO3440">
            <v>49105.904014936772</v>
          </cell>
        </row>
        <row r="3441">
          <cell r="A3441">
            <v>1446</v>
          </cell>
          <cell r="AO3441">
            <v>49077.87711918875</v>
          </cell>
        </row>
        <row r="3442">
          <cell r="A3442">
            <v>95925</v>
          </cell>
          <cell r="AO3442">
            <v>49034.48718547554</v>
          </cell>
        </row>
        <row r="3443">
          <cell r="A3443">
            <v>95925</v>
          </cell>
          <cell r="AO3443">
            <v>49034.48718547554</v>
          </cell>
        </row>
        <row r="3444">
          <cell r="A3444">
            <v>190200</v>
          </cell>
          <cell r="AO3444">
            <v>48956.826394634096</v>
          </cell>
        </row>
        <row r="3445">
          <cell r="A3445">
            <v>23744</v>
          </cell>
          <cell r="AO3445">
            <v>48945.160675214465</v>
          </cell>
        </row>
        <row r="3446">
          <cell r="A3446">
            <v>237017</v>
          </cell>
          <cell r="AO3446">
            <v>48929.112265978009</v>
          </cell>
        </row>
        <row r="3447">
          <cell r="A3447">
            <v>237017</v>
          </cell>
          <cell r="AO3447">
            <v>48929.112265978009</v>
          </cell>
        </row>
        <row r="3448">
          <cell r="A3448">
            <v>4729</v>
          </cell>
          <cell r="AO3448">
            <v>48907.266873828572</v>
          </cell>
        </row>
        <row r="3449">
          <cell r="A3449">
            <v>4729</v>
          </cell>
          <cell r="AO3449">
            <v>48907.266873828572</v>
          </cell>
        </row>
        <row r="3450">
          <cell r="A3450">
            <v>94380</v>
          </cell>
          <cell r="AO3450">
            <v>48888.636905379324</v>
          </cell>
        </row>
        <row r="3451">
          <cell r="A3451">
            <v>94380</v>
          </cell>
          <cell r="AO3451">
            <v>48888.636905379324</v>
          </cell>
        </row>
        <row r="3452">
          <cell r="A3452">
            <v>944</v>
          </cell>
          <cell r="AO3452">
            <v>48886.274392662694</v>
          </cell>
        </row>
        <row r="3453">
          <cell r="A3453">
            <v>4713</v>
          </cell>
          <cell r="AO3453">
            <v>48877.909293722034</v>
          </cell>
        </row>
        <row r="3454">
          <cell r="A3454">
            <v>9407</v>
          </cell>
          <cell r="AO3454">
            <v>48859.32845815723</v>
          </cell>
        </row>
        <row r="3455">
          <cell r="A3455">
            <v>9407</v>
          </cell>
          <cell r="AO3455">
            <v>48859.32845815723</v>
          </cell>
        </row>
        <row r="3456">
          <cell r="A3456">
            <v>4703</v>
          </cell>
          <cell r="AO3456">
            <v>48857.847341989727</v>
          </cell>
        </row>
        <row r="3457">
          <cell r="A3457">
            <v>32905</v>
          </cell>
          <cell r="AO3457">
            <v>48853.815318817411</v>
          </cell>
        </row>
        <row r="3458">
          <cell r="A3458">
            <v>939</v>
          </cell>
          <cell r="AO3458">
            <v>48847.014245582955</v>
          </cell>
        </row>
        <row r="3459">
          <cell r="A3459">
            <v>470</v>
          </cell>
          <cell r="AO3459">
            <v>48844.081469647143</v>
          </cell>
        </row>
        <row r="3460">
          <cell r="A3460">
            <v>470</v>
          </cell>
          <cell r="AO3460">
            <v>48844.081469647143</v>
          </cell>
        </row>
        <row r="3461">
          <cell r="A3461">
            <v>37560</v>
          </cell>
          <cell r="AO3461">
            <v>48843.175257176845</v>
          </cell>
        </row>
        <row r="3462">
          <cell r="A3462">
            <v>37560</v>
          </cell>
          <cell r="AO3462">
            <v>48843.175257176845</v>
          </cell>
        </row>
        <row r="3463">
          <cell r="A3463">
            <v>9380</v>
          </cell>
          <cell r="AO3463">
            <v>48833.181073444721</v>
          </cell>
        </row>
        <row r="3464">
          <cell r="A3464">
            <v>46853</v>
          </cell>
          <cell r="AO3464">
            <v>48824.596839602877</v>
          </cell>
        </row>
        <row r="3465">
          <cell r="A3465">
            <v>4682</v>
          </cell>
          <cell r="AO3465">
            <v>48817.994618360703</v>
          </cell>
        </row>
        <row r="3466">
          <cell r="A3466">
            <v>4682</v>
          </cell>
          <cell r="AO3466">
            <v>48817.994618360703</v>
          </cell>
        </row>
        <row r="3467">
          <cell r="A3467">
            <v>468</v>
          </cell>
          <cell r="AO3467">
            <v>48813.108751752145</v>
          </cell>
        </row>
        <row r="3468">
          <cell r="A3468">
            <v>46772</v>
          </cell>
          <cell r="AO3468">
            <v>48809.10625298688</v>
          </cell>
        </row>
        <row r="3469">
          <cell r="A3469">
            <v>187053</v>
          </cell>
          <cell r="AO3469">
            <v>48807.509935879745</v>
          </cell>
        </row>
        <row r="3470">
          <cell r="A3470">
            <v>9334</v>
          </cell>
          <cell r="AO3470">
            <v>48789.434544136289</v>
          </cell>
        </row>
        <row r="3471">
          <cell r="A3471">
            <v>9323</v>
          </cell>
          <cell r="AO3471">
            <v>48779.629515840621</v>
          </cell>
        </row>
        <row r="3472">
          <cell r="A3472">
            <v>93098</v>
          </cell>
          <cell r="AO3472">
            <v>48766.522646246172</v>
          </cell>
        </row>
        <row r="3473">
          <cell r="A3473">
            <v>93098</v>
          </cell>
          <cell r="AO3473">
            <v>48766.522646246172</v>
          </cell>
        </row>
        <row r="3474">
          <cell r="A3474">
            <v>186084</v>
          </cell>
          <cell r="AO3474">
            <v>48761.17503430519</v>
          </cell>
        </row>
        <row r="3475">
          <cell r="A3475">
            <v>4651</v>
          </cell>
          <cell r="AO3475">
            <v>48758.818798510743</v>
          </cell>
        </row>
        <row r="3476">
          <cell r="A3476">
            <v>4651</v>
          </cell>
          <cell r="AO3476">
            <v>48758.818798510743</v>
          </cell>
        </row>
        <row r="3477">
          <cell r="A3477">
            <v>92813</v>
          </cell>
          <cell r="AO3477">
            <v>48739.213263474761</v>
          </cell>
        </row>
        <row r="3478">
          <cell r="A3478">
            <v>46375</v>
          </cell>
          <cell r="AO3478">
            <v>48733.226939939217</v>
          </cell>
        </row>
        <row r="3479">
          <cell r="A3479">
            <v>4636</v>
          </cell>
          <cell r="AO3479">
            <v>48731.091592492805</v>
          </cell>
        </row>
        <row r="3480">
          <cell r="A3480">
            <v>1391</v>
          </cell>
          <cell r="AO3480">
            <v>48729.830812264816</v>
          </cell>
        </row>
        <row r="3481">
          <cell r="A3481">
            <v>926</v>
          </cell>
          <cell r="AO3481">
            <v>48722.636525868846</v>
          </cell>
        </row>
        <row r="3482">
          <cell r="A3482">
            <v>925116</v>
          </cell>
          <cell r="AO3482">
            <v>48710.320052361298</v>
          </cell>
        </row>
        <row r="3483">
          <cell r="A3483">
            <v>925116</v>
          </cell>
          <cell r="AO3483">
            <v>48710.320052361298</v>
          </cell>
        </row>
        <row r="3484">
          <cell r="A3484">
            <v>461845</v>
          </cell>
          <cell r="AO3484">
            <v>48696.610283686641</v>
          </cell>
        </row>
        <row r="3485">
          <cell r="A3485">
            <v>4615</v>
          </cell>
          <cell r="AO3485">
            <v>48689.878347990678</v>
          </cell>
        </row>
        <row r="3486">
          <cell r="A3486">
            <v>92212</v>
          </cell>
          <cell r="AO3486">
            <v>48681.50945270485</v>
          </cell>
        </row>
        <row r="3487">
          <cell r="A3487">
            <v>460640</v>
          </cell>
          <cell r="AO3487">
            <v>48673.428407593914</v>
          </cell>
        </row>
        <row r="3488">
          <cell r="A3488">
            <v>460640</v>
          </cell>
          <cell r="AO3488">
            <v>48673.428407593914</v>
          </cell>
        </row>
        <row r="3489">
          <cell r="A3489">
            <v>23027</v>
          </cell>
          <cell r="AO3489">
            <v>48671.348188363831</v>
          </cell>
        </row>
        <row r="3490">
          <cell r="A3490">
            <v>23027</v>
          </cell>
          <cell r="AO3490">
            <v>48671.348188363831</v>
          </cell>
        </row>
        <row r="3491">
          <cell r="A3491">
            <v>45841</v>
          </cell>
          <cell r="AO3491">
            <v>48630.420305316133</v>
          </cell>
        </row>
        <row r="3492">
          <cell r="A3492">
            <v>13749</v>
          </cell>
          <cell r="AO3492">
            <v>48628.455532975371</v>
          </cell>
        </row>
        <row r="3493">
          <cell r="A3493">
            <v>13744</v>
          </cell>
          <cell r="AO3493">
            <v>48625.240555096061</v>
          </cell>
        </row>
        <row r="3494">
          <cell r="A3494">
            <v>13744</v>
          </cell>
          <cell r="AO3494">
            <v>48625.240555096061</v>
          </cell>
        </row>
        <row r="3495">
          <cell r="A3495">
            <v>2289</v>
          </cell>
          <cell r="AO3495">
            <v>48619.899842105508</v>
          </cell>
        </row>
        <row r="3496">
          <cell r="A3496">
            <v>4575</v>
          </cell>
          <cell r="AO3496">
            <v>48613.494812445366</v>
          </cell>
        </row>
        <row r="3497">
          <cell r="A3497">
            <v>45691</v>
          </cell>
          <cell r="AO3497">
            <v>48601.397709582634</v>
          </cell>
        </row>
        <row r="3498">
          <cell r="A3498">
            <v>45691</v>
          </cell>
          <cell r="AO3498">
            <v>48601.397709582634</v>
          </cell>
        </row>
        <row r="3499">
          <cell r="A3499">
            <v>45691</v>
          </cell>
          <cell r="AO3499">
            <v>48601.397709582634</v>
          </cell>
        </row>
        <row r="3500">
          <cell r="A3500">
            <v>4559</v>
          </cell>
          <cell r="AO3500">
            <v>48582.106553459489</v>
          </cell>
        </row>
        <row r="3501">
          <cell r="A3501">
            <v>4559</v>
          </cell>
          <cell r="AO3501">
            <v>48582.106553459489</v>
          </cell>
        </row>
        <row r="3502">
          <cell r="A3502">
            <v>13667</v>
          </cell>
          <cell r="AO3502">
            <v>48575.21520394081</v>
          </cell>
        </row>
        <row r="3503">
          <cell r="A3503">
            <v>27324</v>
          </cell>
          <cell r="AO3503">
            <v>48572.079206857554</v>
          </cell>
        </row>
        <row r="3504">
          <cell r="A3504">
            <v>1819412</v>
          </cell>
          <cell r="AO3504">
            <v>48561.488008125845</v>
          </cell>
        </row>
        <row r="3505">
          <cell r="A3505">
            <v>1819412</v>
          </cell>
          <cell r="AO3505">
            <v>48561.488008125845</v>
          </cell>
        </row>
        <row r="3506">
          <cell r="A3506">
            <v>4541</v>
          </cell>
          <cell r="AO3506">
            <v>48546.254976641838</v>
          </cell>
        </row>
        <row r="3507">
          <cell r="A3507">
            <v>13597</v>
          </cell>
          <cell r="AO3507">
            <v>48530.285405682567</v>
          </cell>
        </row>
        <row r="3508">
          <cell r="A3508">
            <v>13597</v>
          </cell>
          <cell r="AO3508">
            <v>48530.285405682567</v>
          </cell>
        </row>
        <row r="3509">
          <cell r="A3509">
            <v>4532</v>
          </cell>
          <cell r="AO3509">
            <v>48528.706320592195</v>
          </cell>
        </row>
        <row r="3510">
          <cell r="A3510">
            <v>9061</v>
          </cell>
          <cell r="AO3510">
            <v>48526.115415713721</v>
          </cell>
        </row>
        <row r="3511">
          <cell r="A3511">
            <v>36177</v>
          </cell>
          <cell r="AO3511">
            <v>48510.225283313543</v>
          </cell>
        </row>
        <row r="3512">
          <cell r="A3512">
            <v>90194</v>
          </cell>
          <cell r="AO3512">
            <v>48485.861470915828</v>
          </cell>
        </row>
        <row r="3513">
          <cell r="A3513">
            <v>90194</v>
          </cell>
          <cell r="AO3513">
            <v>48485.861470915828</v>
          </cell>
        </row>
        <row r="3514">
          <cell r="A3514">
            <v>90095</v>
          </cell>
          <cell r="AO3514">
            <v>48476.154660681648</v>
          </cell>
        </row>
        <row r="3515">
          <cell r="A3515">
            <v>1800</v>
          </cell>
          <cell r="AO3515">
            <v>48469.314029535133</v>
          </cell>
        </row>
        <row r="3516">
          <cell r="A3516">
            <v>1349</v>
          </cell>
          <cell r="AO3516">
            <v>48461.870381483735</v>
          </cell>
        </row>
        <row r="3517">
          <cell r="A3517">
            <v>450</v>
          </cell>
          <cell r="AO3517">
            <v>48459.19198746547</v>
          </cell>
        </row>
        <row r="3518">
          <cell r="A3518">
            <v>450</v>
          </cell>
          <cell r="AO3518">
            <v>48459.19198746547</v>
          </cell>
        </row>
        <row r="3519">
          <cell r="A3519">
            <v>450</v>
          </cell>
          <cell r="AO3519">
            <v>48459.19198746547</v>
          </cell>
        </row>
        <row r="3520">
          <cell r="A3520">
            <v>2246</v>
          </cell>
          <cell r="AO3520">
            <v>48450.409970884451</v>
          </cell>
        </row>
        <row r="3521">
          <cell r="A3521">
            <v>4489</v>
          </cell>
          <cell r="AO3521">
            <v>48445.482364468233</v>
          </cell>
        </row>
        <row r="3522">
          <cell r="A3522">
            <v>898</v>
          </cell>
          <cell r="AO3522">
            <v>48442.783445700203</v>
          </cell>
        </row>
        <row r="3523">
          <cell r="A3523">
            <v>448234</v>
          </cell>
          <cell r="AO3523">
            <v>48432.339767471938</v>
          </cell>
        </row>
        <row r="3524">
          <cell r="A3524">
            <v>2239</v>
          </cell>
          <cell r="AO3524">
            <v>48421.999681463116</v>
          </cell>
        </row>
        <row r="3525">
          <cell r="A3525">
            <v>134055</v>
          </cell>
          <cell r="AO3525">
            <v>48405.172168272758</v>
          </cell>
        </row>
        <row r="3526">
          <cell r="A3526">
            <v>4464</v>
          </cell>
          <cell r="AO3526">
            <v>48396.386498592292</v>
          </cell>
        </row>
        <row r="3527">
          <cell r="A3527">
            <v>89098</v>
          </cell>
          <cell r="AO3527">
            <v>48378.49799611319</v>
          </cell>
        </row>
        <row r="3528">
          <cell r="A3528">
            <v>88937</v>
          </cell>
          <cell r="AO3528">
            <v>48362.632844752348</v>
          </cell>
        </row>
        <row r="3529">
          <cell r="A3529">
            <v>88937</v>
          </cell>
          <cell r="AO3529">
            <v>48362.632844752348</v>
          </cell>
        </row>
        <row r="3530">
          <cell r="A3530">
            <v>88807</v>
          </cell>
          <cell r="AO3530">
            <v>48349.797387874147</v>
          </cell>
        </row>
        <row r="3531">
          <cell r="A3531">
            <v>88807</v>
          </cell>
          <cell r="AO3531">
            <v>48349.797387874147</v>
          </cell>
        </row>
        <row r="3532">
          <cell r="A3532">
            <v>13310</v>
          </cell>
          <cell r="AO3532">
            <v>48342.830242340955</v>
          </cell>
        </row>
        <row r="3533">
          <cell r="A3533">
            <v>22143</v>
          </cell>
          <cell r="AO3533">
            <v>48326.501495333345</v>
          </cell>
        </row>
        <row r="3534">
          <cell r="A3534">
            <v>176772</v>
          </cell>
          <cell r="AO3534">
            <v>48308.198651076738</v>
          </cell>
        </row>
        <row r="3535">
          <cell r="A3535">
            <v>22079</v>
          </cell>
          <cell r="AO3535">
            <v>48301.292286210701</v>
          </cell>
        </row>
        <row r="3536">
          <cell r="A3536">
            <v>88243</v>
          </cell>
          <cell r="AO3536">
            <v>48294.035356802116</v>
          </cell>
        </row>
        <row r="3537">
          <cell r="A3537">
            <v>88243</v>
          </cell>
          <cell r="AO3537">
            <v>48294.035356802116</v>
          </cell>
        </row>
        <row r="3538">
          <cell r="A3538">
            <v>88243</v>
          </cell>
          <cell r="AO3538">
            <v>48294.035356802116</v>
          </cell>
        </row>
        <row r="3539">
          <cell r="A3539">
            <v>88243</v>
          </cell>
          <cell r="AO3539">
            <v>48294.035356802116</v>
          </cell>
        </row>
        <row r="3540">
          <cell r="A3540">
            <v>22054</v>
          </cell>
          <cell r="AO3540">
            <v>48291.263946634412</v>
          </cell>
        </row>
        <row r="3541">
          <cell r="A3541">
            <v>2201</v>
          </cell>
          <cell r="AO3541">
            <v>48273.426958383745</v>
          </cell>
        </row>
        <row r="3542">
          <cell r="A3542">
            <v>35171</v>
          </cell>
          <cell r="AO3542">
            <v>48262.760064810915</v>
          </cell>
        </row>
        <row r="3543">
          <cell r="A3543">
            <v>175600</v>
          </cell>
          <cell r="AO3543">
            <v>48250.112470617474</v>
          </cell>
        </row>
        <row r="3544">
          <cell r="A3544">
            <v>6584</v>
          </cell>
          <cell r="AO3544">
            <v>48249.040084175307</v>
          </cell>
        </row>
        <row r="3545">
          <cell r="A3545">
            <v>4386</v>
          </cell>
          <cell r="AO3545">
            <v>48241.918706469121</v>
          </cell>
        </row>
        <row r="3546">
          <cell r="A3546">
            <v>87583</v>
          </cell>
          <cell r="AO3546">
            <v>48228.517355549528</v>
          </cell>
        </row>
        <row r="3547">
          <cell r="A3547">
            <v>87583</v>
          </cell>
          <cell r="AO3547">
            <v>48228.517355549528</v>
          </cell>
        </row>
        <row r="3548">
          <cell r="A3548">
            <v>8752</v>
          </cell>
          <cell r="AO3548">
            <v>48222.077385742377</v>
          </cell>
        </row>
        <row r="3549">
          <cell r="A3549">
            <v>2181</v>
          </cell>
          <cell r="AO3549">
            <v>48196.230287934814</v>
          </cell>
        </row>
        <row r="3550">
          <cell r="A3550">
            <v>217625</v>
          </cell>
          <cell r="AO3550">
            <v>48175.426502728886</v>
          </cell>
        </row>
        <row r="3551">
          <cell r="A3551">
            <v>130490</v>
          </cell>
          <cell r="AO3551">
            <v>48169.767422488723</v>
          </cell>
        </row>
        <row r="3552">
          <cell r="A3552">
            <v>130490</v>
          </cell>
          <cell r="AO3552">
            <v>48169.767422488723</v>
          </cell>
        </row>
        <row r="3553">
          <cell r="A3553">
            <v>130490</v>
          </cell>
          <cell r="AO3553">
            <v>48169.767422488723</v>
          </cell>
        </row>
        <row r="3554">
          <cell r="A3554">
            <v>43454</v>
          </cell>
          <cell r="AO3554">
            <v>48161.248942901257</v>
          </cell>
        </row>
        <row r="3555">
          <cell r="A3555">
            <v>1303</v>
          </cell>
          <cell r="AO3555">
            <v>48157.839992388217</v>
          </cell>
        </row>
        <row r="3556">
          <cell r="A3556">
            <v>86796</v>
          </cell>
          <cell r="AO3556">
            <v>48150.048367054194</v>
          </cell>
        </row>
        <row r="3557">
          <cell r="A3557">
            <v>1300</v>
          </cell>
          <cell r="AO3557">
            <v>48138.556640939256</v>
          </cell>
        </row>
        <row r="3558">
          <cell r="A3558">
            <v>17331</v>
          </cell>
          <cell r="AO3558">
            <v>48135.934054610305</v>
          </cell>
        </row>
        <row r="3559">
          <cell r="A3559">
            <v>25990</v>
          </cell>
          <cell r="AO3559">
            <v>48133.760080094682</v>
          </cell>
        </row>
        <row r="3560">
          <cell r="A3560">
            <v>1296</v>
          </cell>
          <cell r="AO3560">
            <v>48113.330292313221</v>
          </cell>
        </row>
        <row r="3561">
          <cell r="A3561">
            <v>8642</v>
          </cell>
          <cell r="AO3561">
            <v>48111.874921138609</v>
          </cell>
        </row>
        <row r="3562">
          <cell r="A3562">
            <v>8638</v>
          </cell>
          <cell r="AO3562">
            <v>48108.264724222623</v>
          </cell>
        </row>
        <row r="3563">
          <cell r="A3563">
            <v>8638</v>
          </cell>
          <cell r="AO3563">
            <v>48108.264724222623</v>
          </cell>
        </row>
        <row r="3564">
          <cell r="A3564">
            <v>431</v>
          </cell>
          <cell r="AO3564">
            <v>48099.586124286812</v>
          </cell>
        </row>
        <row r="3565">
          <cell r="A3565">
            <v>129293</v>
          </cell>
          <cell r="AO3565">
            <v>48089.844825954533</v>
          </cell>
        </row>
        <row r="3566">
          <cell r="A3566">
            <v>129293</v>
          </cell>
          <cell r="AO3566">
            <v>48089.844825954533</v>
          </cell>
        </row>
        <row r="3567">
          <cell r="A3567">
            <v>43091</v>
          </cell>
          <cell r="AO3567">
            <v>48088.55461081391</v>
          </cell>
        </row>
        <row r="3568">
          <cell r="A3568">
            <v>12900</v>
          </cell>
          <cell r="AO3568">
            <v>48070.44941590049</v>
          </cell>
        </row>
        <row r="3569">
          <cell r="A3569">
            <v>857</v>
          </cell>
          <cell r="AO3569">
            <v>48035.629347089103</v>
          </cell>
        </row>
        <row r="3570">
          <cell r="A3570">
            <v>857</v>
          </cell>
          <cell r="AO3570">
            <v>48035.629347089103</v>
          </cell>
        </row>
        <row r="3571">
          <cell r="A3571">
            <v>1282</v>
          </cell>
          <cell r="AO3571">
            <v>48015.681009855522</v>
          </cell>
        </row>
        <row r="3572">
          <cell r="A3572">
            <v>1281</v>
          </cell>
          <cell r="AO3572">
            <v>48012.062616120536</v>
          </cell>
        </row>
        <row r="3573">
          <cell r="A3573">
            <v>1281</v>
          </cell>
          <cell r="AO3573">
            <v>48012.062616120536</v>
          </cell>
        </row>
        <row r="3574">
          <cell r="A3574">
            <v>170705</v>
          </cell>
          <cell r="AO3574">
            <v>48004.8442209348</v>
          </cell>
        </row>
        <row r="3575">
          <cell r="A3575">
            <v>426</v>
          </cell>
          <cell r="AO3575">
            <v>47998.188213992798</v>
          </cell>
        </row>
        <row r="3576">
          <cell r="A3576">
            <v>426</v>
          </cell>
          <cell r="AO3576">
            <v>47996.069766492838</v>
          </cell>
        </row>
        <row r="3577">
          <cell r="A3577">
            <v>426</v>
          </cell>
          <cell r="AO3577">
            <v>47996.069766492838</v>
          </cell>
        </row>
        <row r="3578">
          <cell r="A3578">
            <v>25522</v>
          </cell>
          <cell r="AO3578">
            <v>47976.724246311307</v>
          </cell>
        </row>
        <row r="3579">
          <cell r="A3579">
            <v>1275</v>
          </cell>
          <cell r="AO3579">
            <v>47968.5528540378</v>
          </cell>
        </row>
        <row r="3580">
          <cell r="A3580">
            <v>1275</v>
          </cell>
          <cell r="AO3580">
            <v>47968.5528540378</v>
          </cell>
        </row>
        <row r="3581">
          <cell r="A3581">
            <v>12731</v>
          </cell>
          <cell r="AO3581">
            <v>47955.97395804496</v>
          </cell>
        </row>
        <row r="3582">
          <cell r="A3582">
            <v>4227</v>
          </cell>
          <cell r="AO3582">
            <v>47922.282484448006</v>
          </cell>
        </row>
        <row r="3583">
          <cell r="A3583">
            <v>1688</v>
          </cell>
          <cell r="AO3583">
            <v>47906.785650078207</v>
          </cell>
        </row>
        <row r="3584">
          <cell r="A3584">
            <v>2106</v>
          </cell>
          <cell r="AO3584">
            <v>47891.759117292611</v>
          </cell>
        </row>
        <row r="3585">
          <cell r="A3585">
            <v>168341</v>
          </cell>
          <cell r="AO3585">
            <v>47884.78610609434</v>
          </cell>
        </row>
        <row r="3586">
          <cell r="A3586">
            <v>168341</v>
          </cell>
          <cell r="AO3586">
            <v>47884.78610609434</v>
          </cell>
        </row>
        <row r="3587">
          <cell r="A3587">
            <v>4204</v>
          </cell>
          <cell r="AO3587">
            <v>47875.088741459622</v>
          </cell>
        </row>
        <row r="3588">
          <cell r="A3588">
            <v>4204</v>
          </cell>
          <cell r="AO3588">
            <v>47875.088741459622</v>
          </cell>
        </row>
        <row r="3589">
          <cell r="A3589">
            <v>841</v>
          </cell>
          <cell r="AO3589">
            <v>47873.278641355704</v>
          </cell>
        </row>
        <row r="3590">
          <cell r="A3590">
            <v>2099</v>
          </cell>
          <cell r="AO3590">
            <v>47862.783984737049</v>
          </cell>
        </row>
        <row r="3591">
          <cell r="A3591">
            <v>4196</v>
          </cell>
          <cell r="AO3591">
            <v>47858.959843902398</v>
          </cell>
        </row>
        <row r="3592">
          <cell r="A3592">
            <v>419</v>
          </cell>
          <cell r="AO3592">
            <v>47852.748783781477</v>
          </cell>
        </row>
        <row r="3593">
          <cell r="A3593">
            <v>8377</v>
          </cell>
          <cell r="AO3593">
            <v>47843.388161748633</v>
          </cell>
        </row>
        <row r="3594">
          <cell r="A3594">
            <v>41762</v>
          </cell>
          <cell r="AO3594">
            <v>47818.566632990944</v>
          </cell>
        </row>
        <row r="3595">
          <cell r="A3595">
            <v>1669695</v>
          </cell>
          <cell r="AO3595">
            <v>47814.6089058773</v>
          </cell>
        </row>
        <row r="3596">
          <cell r="A3596">
            <v>8341</v>
          </cell>
          <cell r="AO3596">
            <v>47806.678565112335</v>
          </cell>
        </row>
        <row r="3597">
          <cell r="A3597">
            <v>12509</v>
          </cell>
          <cell r="AO3597">
            <v>47805.122210678703</v>
          </cell>
        </row>
        <row r="3598">
          <cell r="A3598">
            <v>2073</v>
          </cell>
          <cell r="AO3598">
            <v>47757.568922577469</v>
          </cell>
        </row>
        <row r="3599">
          <cell r="A3599">
            <v>1657509</v>
          </cell>
          <cell r="AO3599">
            <v>47751.959347112956</v>
          </cell>
        </row>
        <row r="3600">
          <cell r="A3600">
            <v>165521</v>
          </cell>
          <cell r="AO3600">
            <v>47740.081071951361</v>
          </cell>
        </row>
        <row r="3601">
          <cell r="A3601">
            <v>165521</v>
          </cell>
          <cell r="AO3601">
            <v>47740.081071951361</v>
          </cell>
        </row>
        <row r="3602">
          <cell r="A3602">
            <v>8270</v>
          </cell>
          <cell r="AO3602">
            <v>47733.769364733751</v>
          </cell>
        </row>
        <row r="3603">
          <cell r="A3603">
            <v>164718</v>
          </cell>
          <cell r="AO3603">
            <v>47698.634418950249</v>
          </cell>
        </row>
        <row r="3604">
          <cell r="A3604">
            <v>2469</v>
          </cell>
          <cell r="AO3604">
            <v>47692.015597227153</v>
          </cell>
        </row>
        <row r="3605">
          <cell r="A3605">
            <v>82285</v>
          </cell>
          <cell r="AO3605">
            <v>47690.993238114017</v>
          </cell>
        </row>
        <row r="3606">
          <cell r="A3606">
            <v>2057</v>
          </cell>
          <cell r="AO3606">
            <v>47689.675045695476</v>
          </cell>
        </row>
        <row r="3607">
          <cell r="A3607">
            <v>2056</v>
          </cell>
          <cell r="AO3607">
            <v>47685.468300943918</v>
          </cell>
        </row>
        <row r="3608">
          <cell r="A3608">
            <v>16443</v>
          </cell>
          <cell r="AO3608">
            <v>47683.532254571583</v>
          </cell>
        </row>
        <row r="3609">
          <cell r="A3609">
            <v>41098</v>
          </cell>
          <cell r="AO3609">
            <v>47681.848901333877</v>
          </cell>
        </row>
        <row r="3610">
          <cell r="A3610">
            <v>8219</v>
          </cell>
          <cell r="AO3610">
            <v>47680.71395540089</v>
          </cell>
        </row>
        <row r="3611">
          <cell r="A3611">
            <v>205339</v>
          </cell>
          <cell r="AO3611">
            <v>47675.508599073401</v>
          </cell>
        </row>
        <row r="3612">
          <cell r="A3612">
            <v>410583</v>
          </cell>
          <cell r="AO3612">
            <v>47673.508489080297</v>
          </cell>
        </row>
        <row r="3613">
          <cell r="A3613">
            <v>41036</v>
          </cell>
          <cell r="AO3613">
            <v>47668.847752152833</v>
          </cell>
        </row>
        <row r="3614">
          <cell r="A3614">
            <v>2049</v>
          </cell>
          <cell r="AO3614">
            <v>47658.195646994107</v>
          </cell>
        </row>
        <row r="3615">
          <cell r="A3615">
            <v>40957</v>
          </cell>
          <cell r="AO3615">
            <v>47652.565057001004</v>
          </cell>
        </row>
        <row r="3616">
          <cell r="A3616">
            <v>8183</v>
          </cell>
          <cell r="AO3616">
            <v>47643.934144325678</v>
          </cell>
        </row>
        <row r="3617">
          <cell r="A3617">
            <v>81723</v>
          </cell>
          <cell r="AO3617">
            <v>47632.611005701823</v>
          </cell>
        </row>
        <row r="3618">
          <cell r="A3618">
            <v>20411</v>
          </cell>
          <cell r="AO3618">
            <v>47624.560493155121</v>
          </cell>
        </row>
        <row r="3619">
          <cell r="A3619">
            <v>2040</v>
          </cell>
          <cell r="AO3619">
            <v>47620.225476467691</v>
          </cell>
        </row>
        <row r="3620">
          <cell r="A3620">
            <v>40603</v>
          </cell>
          <cell r="AO3620">
            <v>47578.766007267739</v>
          </cell>
        </row>
        <row r="3621">
          <cell r="A3621">
            <v>1216</v>
          </cell>
          <cell r="AO3621">
            <v>47562.606334950862</v>
          </cell>
        </row>
        <row r="3622">
          <cell r="A3622">
            <v>1216</v>
          </cell>
          <cell r="AO3622">
            <v>47562.606334950862</v>
          </cell>
        </row>
        <row r="3623">
          <cell r="A3623">
            <v>8096</v>
          </cell>
          <cell r="AO3623">
            <v>47553.219384200063</v>
          </cell>
        </row>
        <row r="3624">
          <cell r="A3624">
            <v>1213</v>
          </cell>
          <cell r="AO3624">
            <v>47540.830094486068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">
          <cell r="J2">
            <v>108091.59613671014</v>
          </cell>
          <cell r="M2" t="str">
            <v>059003.000051</v>
          </cell>
          <cell r="N2" t="str">
            <v>059003.000108</v>
          </cell>
        </row>
        <row r="3">
          <cell r="J3">
            <v>237772.26456950506</v>
          </cell>
          <cell r="M3" t="str">
            <v>059003.000055</v>
          </cell>
          <cell r="N3" t="str">
            <v>059003.000115</v>
          </cell>
        </row>
        <row r="4">
          <cell r="J4">
            <v>267977.5433614892</v>
          </cell>
          <cell r="M4" t="str">
            <v>059003.000051</v>
          </cell>
          <cell r="N4" t="str">
            <v>059003.000111</v>
          </cell>
        </row>
        <row r="5">
          <cell r="J5">
            <v>171168.03966366284</v>
          </cell>
          <cell r="M5" t="str">
            <v>059003.000043</v>
          </cell>
          <cell r="N5" t="str">
            <v>059003.000097</v>
          </cell>
        </row>
        <row r="6">
          <cell r="J6">
            <v>165992.7692349776</v>
          </cell>
          <cell r="M6" t="str">
            <v>059003.000035</v>
          </cell>
          <cell r="N6" t="str">
            <v>059003.000073</v>
          </cell>
        </row>
        <row r="7">
          <cell r="J7">
            <v>138422.48868767891</v>
          </cell>
          <cell r="M7" t="str">
            <v>059003.000048</v>
          </cell>
          <cell r="N7" t="str">
            <v>059003.000111</v>
          </cell>
        </row>
        <row r="8">
          <cell r="J8">
            <v>149510.27388491732</v>
          </cell>
          <cell r="M8" t="str">
            <v>059003.000052</v>
          </cell>
          <cell r="N8" t="str">
            <v>059003.000114</v>
          </cell>
        </row>
        <row r="9">
          <cell r="J9">
            <v>253360.08732051123</v>
          </cell>
          <cell r="M9" t="str">
            <v>059003.000036</v>
          </cell>
          <cell r="N9" t="str">
            <v>059003.000076</v>
          </cell>
        </row>
        <row r="10">
          <cell r="J10">
            <v>331253.87442585535</v>
          </cell>
          <cell r="M10" t="str">
            <v>059003.000034</v>
          </cell>
          <cell r="N10" t="str">
            <v>059003.000074</v>
          </cell>
        </row>
        <row r="11">
          <cell r="J11">
            <v>298004.77805283328</v>
          </cell>
          <cell r="M11" t="str">
            <v>059003.000055</v>
          </cell>
          <cell r="N11" t="str">
            <v>059003.000123</v>
          </cell>
        </row>
        <row r="12">
          <cell r="J12">
            <v>553071.97927924106</v>
          </cell>
          <cell r="M12" t="str">
            <v>059003.000040</v>
          </cell>
          <cell r="N12" t="str">
            <v>059003.000093</v>
          </cell>
        </row>
        <row r="13">
          <cell r="J13">
            <v>842988.04718366952</v>
          </cell>
          <cell r="M13" t="str">
            <v>059003.000039</v>
          </cell>
          <cell r="N13" t="str">
            <v>059003.000088</v>
          </cell>
        </row>
        <row r="14">
          <cell r="J14">
            <v>2509690.2287088037</v>
          </cell>
          <cell r="M14" t="str">
            <v>059003.000052</v>
          </cell>
          <cell r="N14" t="str">
            <v>059003.000120</v>
          </cell>
        </row>
        <row r="15">
          <cell r="J15">
            <v>1196087.5044198639</v>
          </cell>
          <cell r="M15" t="str">
            <v>059003.000109</v>
          </cell>
          <cell r="N15" t="str">
            <v>059003.000154</v>
          </cell>
        </row>
        <row r="16">
          <cell r="J16">
            <v>751117.41738938703</v>
          </cell>
          <cell r="M16" t="str">
            <v>059003.000035</v>
          </cell>
          <cell r="N16" t="str">
            <v>059003.000082</v>
          </cell>
        </row>
        <row r="17">
          <cell r="J17">
            <v>3196176.2836929876</v>
          </cell>
          <cell r="M17" t="str">
            <v>059003.000061</v>
          </cell>
          <cell r="N17" t="str">
            <v>059003.000129</v>
          </cell>
        </row>
        <row r="18">
          <cell r="J18">
            <v>465782.0091152424</v>
          </cell>
          <cell r="M18" t="str">
            <v>059003.000037</v>
          </cell>
          <cell r="N18" t="str">
            <v>059003.000087</v>
          </cell>
        </row>
        <row r="19">
          <cell r="J19">
            <v>438061.50641295855</v>
          </cell>
          <cell r="M19" t="str">
            <v>059003.000107</v>
          </cell>
          <cell r="N19" t="str">
            <v>059003.000158</v>
          </cell>
        </row>
        <row r="20">
          <cell r="J20">
            <v>471504.17922619515</v>
          </cell>
          <cell r="M20" t="str">
            <v>059003.000040</v>
          </cell>
          <cell r="N20" t="str">
            <v>059003.000106</v>
          </cell>
        </row>
        <row r="21">
          <cell r="J21">
            <v>683661.40540384199</v>
          </cell>
          <cell r="M21" t="str">
            <v>059003.000103</v>
          </cell>
          <cell r="N21" t="str">
            <v>059003.000156</v>
          </cell>
        </row>
        <row r="22">
          <cell r="J22">
            <v>5842830.8172065364</v>
          </cell>
          <cell r="M22" t="str">
            <v>059003.000116</v>
          </cell>
          <cell r="N22" t="str">
            <v>059003.000166</v>
          </cell>
        </row>
        <row r="23">
          <cell r="J23">
            <v>193909.66447671107</v>
          </cell>
          <cell r="M23" t="str">
            <v>059003.000035</v>
          </cell>
          <cell r="N23" t="str">
            <v>059003.000087</v>
          </cell>
        </row>
        <row r="24">
          <cell r="J24">
            <v>389661.43701730191</v>
          </cell>
          <cell r="M24" t="str">
            <v>059003.000040</v>
          </cell>
          <cell r="N24" t="str">
            <v>059003.000108</v>
          </cell>
        </row>
        <row r="25">
          <cell r="J25">
            <v>146930.24913885095</v>
          </cell>
          <cell r="M25" t="str">
            <v>059003.000032</v>
          </cell>
          <cell r="N25" t="str">
            <v>059003.000050</v>
          </cell>
        </row>
        <row r="26">
          <cell r="J26">
            <v>95273.151387974387</v>
          </cell>
          <cell r="M26" t="str">
            <v>059003.000033</v>
          </cell>
          <cell r="N26" t="str">
            <v>059003.000057</v>
          </cell>
        </row>
        <row r="27">
          <cell r="J27">
            <v>186189.8174949915</v>
          </cell>
          <cell r="M27" t="str">
            <v>059003.000037</v>
          </cell>
          <cell r="N27" t="str">
            <v>059003.000095</v>
          </cell>
        </row>
        <row r="28">
          <cell r="J28">
            <v>1102501.8807329333</v>
          </cell>
          <cell r="M28" t="str">
            <v>059003.000039</v>
          </cell>
          <cell r="N28" t="str">
            <v>059003.000105</v>
          </cell>
        </row>
        <row r="29">
          <cell r="J29">
            <v>194122.02178902007</v>
          </cell>
          <cell r="M29" t="str">
            <v>059003.000037</v>
          </cell>
          <cell r="N29" t="str">
            <v>059003.000097</v>
          </cell>
        </row>
        <row r="30">
          <cell r="J30">
            <v>761592.55135485705</v>
          </cell>
          <cell r="M30" t="str">
            <v>059003.000001</v>
          </cell>
          <cell r="N30" t="str">
            <v>059003.000041</v>
          </cell>
        </row>
        <row r="31">
          <cell r="J31">
            <v>237570.68368134325</v>
          </cell>
          <cell r="M31" t="str">
            <v>059003.000034</v>
          </cell>
          <cell r="N31" t="str">
            <v>059003.000086</v>
          </cell>
        </row>
        <row r="32">
          <cell r="J32">
            <v>422822.59541528922</v>
          </cell>
          <cell r="M32" t="str">
            <v>059003.000036</v>
          </cell>
          <cell r="N32" t="str">
            <v>059003.000089</v>
          </cell>
        </row>
        <row r="33">
          <cell r="J33">
            <v>253388.19600709857</v>
          </cell>
          <cell r="M33" t="str">
            <v>059003.000039</v>
          </cell>
          <cell r="N33" t="str">
            <v>059003.000106</v>
          </cell>
        </row>
        <row r="34">
          <cell r="J34">
            <v>1480521.6129996937</v>
          </cell>
          <cell r="M34" t="str">
            <v>059003.000116</v>
          </cell>
          <cell r="N34" t="str">
            <v>059003.000171</v>
          </cell>
        </row>
        <row r="35">
          <cell r="J35">
            <v>358564.9415177445</v>
          </cell>
          <cell r="M35" t="str">
            <v>059003.000077</v>
          </cell>
          <cell r="N35" t="str">
            <v>059003.000143</v>
          </cell>
        </row>
        <row r="36">
          <cell r="J36">
            <v>136534.17800173833</v>
          </cell>
          <cell r="M36" t="str">
            <v>059003.000001</v>
          </cell>
          <cell r="N36" t="str">
            <v>059003.000042</v>
          </cell>
        </row>
        <row r="37">
          <cell r="J37">
            <v>5916126.3595214831</v>
          </cell>
          <cell r="M37" t="str">
            <v>059003.000109</v>
          </cell>
          <cell r="N37" t="str">
            <v>059003.000164</v>
          </cell>
        </row>
        <row r="38">
          <cell r="J38">
            <v>539929.28210701665</v>
          </cell>
          <cell r="M38" t="str">
            <v>059003.000031</v>
          </cell>
          <cell r="N38" t="str">
            <v>059003.000046</v>
          </cell>
        </row>
        <row r="39">
          <cell r="J39">
            <v>276222.06227511226</v>
          </cell>
          <cell r="M39" t="str">
            <v>059003.000040</v>
          </cell>
          <cell r="N39" t="str">
            <v>059003.000114</v>
          </cell>
        </row>
        <row r="40">
          <cell r="J40">
            <v>129228.7854573081</v>
          </cell>
          <cell r="M40" t="str">
            <v>059003.000037</v>
          </cell>
          <cell r="N40" t="str">
            <v>059003.000104</v>
          </cell>
        </row>
        <row r="41">
          <cell r="J41">
            <v>840240.83513594547</v>
          </cell>
          <cell r="M41" t="str">
            <v>059003.000107</v>
          </cell>
          <cell r="N41" t="str">
            <v>059003.000163</v>
          </cell>
        </row>
        <row r="42">
          <cell r="J42">
            <v>473623.83876278758</v>
          </cell>
          <cell r="M42" t="str">
            <v>059003.000048</v>
          </cell>
          <cell r="N42" t="str">
            <v>059003.000130</v>
          </cell>
        </row>
        <row r="43">
          <cell r="J43">
            <v>194919.19145464175</v>
          </cell>
          <cell r="M43" t="str">
            <v>059003.000031</v>
          </cell>
          <cell r="N43" t="str">
            <v>059003.000049</v>
          </cell>
        </row>
        <row r="44">
          <cell r="J44">
            <v>1459660.8342495176</v>
          </cell>
          <cell r="M44" t="str">
            <v>059003.000031</v>
          </cell>
          <cell r="N44" t="str">
            <v>059003.000050</v>
          </cell>
        </row>
        <row r="45">
          <cell r="J45">
            <v>2511565.3006054112</v>
          </cell>
          <cell r="M45" t="str">
            <v>059003.000032</v>
          </cell>
          <cell r="N45" t="str">
            <v>059003.000057</v>
          </cell>
        </row>
        <row r="46">
          <cell r="J46">
            <v>3866478.8146457481</v>
          </cell>
          <cell r="M46" t="str">
            <v>059003.000110</v>
          </cell>
          <cell r="N46" t="str">
            <v>059003.000172</v>
          </cell>
        </row>
        <row r="47">
          <cell r="J47">
            <v>3198364.8854073146</v>
          </cell>
          <cell r="M47" t="str">
            <v>059003.000033</v>
          </cell>
          <cell r="N47" t="str">
            <v>059003.000066</v>
          </cell>
        </row>
        <row r="48">
          <cell r="J48">
            <v>1085830.7265804519</v>
          </cell>
          <cell r="M48" t="str">
            <v>059003.000109</v>
          </cell>
          <cell r="N48" t="str">
            <v>059003.000171</v>
          </cell>
        </row>
        <row r="49">
          <cell r="J49">
            <v>1368745.6639067074</v>
          </cell>
          <cell r="M49" t="str">
            <v>059003.000055</v>
          </cell>
          <cell r="N49" t="str">
            <v>059003.000135</v>
          </cell>
        </row>
        <row r="50">
          <cell r="J50">
            <v>934102.59935644781</v>
          </cell>
          <cell r="M50" t="str">
            <v>059003.000001</v>
          </cell>
          <cell r="N50" t="str">
            <v>059003.000045</v>
          </cell>
        </row>
        <row r="51">
          <cell r="J51">
            <v>1744203.2987764254</v>
          </cell>
          <cell r="M51" t="str">
            <v>059003.000116</v>
          </cell>
          <cell r="N51" t="str">
            <v>059003.000178</v>
          </cell>
        </row>
        <row r="52">
          <cell r="J52">
            <v>248496.62225740388</v>
          </cell>
          <cell r="M52" t="str">
            <v>059003.000032</v>
          </cell>
          <cell r="N52" t="str">
            <v>059003.000059</v>
          </cell>
        </row>
        <row r="53">
          <cell r="J53">
            <v>417719.04181436502</v>
          </cell>
          <cell r="M53" t="str">
            <v>059003.000033</v>
          </cell>
          <cell r="N53" t="str">
            <v>059003.000070</v>
          </cell>
        </row>
        <row r="54">
          <cell r="J54">
            <v>329302.97392212861</v>
          </cell>
          <cell r="M54" t="str">
            <v>059003.000033</v>
          </cell>
          <cell r="N54" t="str">
            <v>059003.000071</v>
          </cell>
        </row>
        <row r="55">
          <cell r="J55">
            <v>255785.12720424583</v>
          </cell>
          <cell r="M55" t="str">
            <v>059003.000035</v>
          </cell>
          <cell r="N55" t="str">
            <v>059003.000111</v>
          </cell>
        </row>
        <row r="56">
          <cell r="J56">
            <v>1439029.1180299397</v>
          </cell>
          <cell r="M56" t="str">
            <v>059003.000043</v>
          </cell>
          <cell r="N56" t="str">
            <v>059003.000130</v>
          </cell>
        </row>
        <row r="57">
          <cell r="J57">
            <v>2789256.5297415615</v>
          </cell>
          <cell r="M57" t="str">
            <v>059003.000103</v>
          </cell>
          <cell r="N57" t="str">
            <v>059003.000173</v>
          </cell>
        </row>
        <row r="58">
          <cell r="J58">
            <v>1168367.7303965471</v>
          </cell>
          <cell r="M58" t="str">
            <v>059003.000051</v>
          </cell>
          <cell r="N58" t="str">
            <v>059003.000135</v>
          </cell>
        </row>
        <row r="59">
          <cell r="J59">
            <v>529411.65349648567</v>
          </cell>
          <cell r="M59" t="str">
            <v>059003.000039</v>
          </cell>
          <cell r="N59" t="str">
            <v>059003.000123</v>
          </cell>
        </row>
        <row r="60">
          <cell r="J60">
            <v>1860940.051363999</v>
          </cell>
          <cell r="M60" t="str">
            <v>059003.000001</v>
          </cell>
          <cell r="N60" t="str">
            <v>059003.000053</v>
          </cell>
        </row>
        <row r="61">
          <cell r="J61">
            <v>1494753.0667286555</v>
          </cell>
          <cell r="M61" t="str">
            <v>059003.000040</v>
          </cell>
          <cell r="N61" t="str">
            <v>059003.000126</v>
          </cell>
        </row>
        <row r="62">
          <cell r="J62">
            <v>2161262.6619253173</v>
          </cell>
          <cell r="M62" t="str">
            <v>059003.000031</v>
          </cell>
          <cell r="N62" t="str">
            <v>059003.000060</v>
          </cell>
        </row>
        <row r="63">
          <cell r="J63">
            <v>3123674.7200422809</v>
          </cell>
          <cell r="M63" t="str">
            <v>059003.000032</v>
          </cell>
          <cell r="N63" t="str">
            <v>059003.000069</v>
          </cell>
        </row>
        <row r="64">
          <cell r="J64">
            <v>88586.81518603953</v>
          </cell>
          <cell r="M64" t="str">
            <v>059003.000032</v>
          </cell>
          <cell r="N64" t="str">
            <v>059003.000070</v>
          </cell>
        </row>
        <row r="65">
          <cell r="J65">
            <v>301967.26423616469</v>
          </cell>
          <cell r="M65" t="str">
            <v>059003.000001</v>
          </cell>
          <cell r="N65" t="str">
            <v>059003.000054</v>
          </cell>
        </row>
        <row r="66">
          <cell r="J66">
            <v>344948.21805378917</v>
          </cell>
          <cell r="M66" t="str">
            <v>059003.000031</v>
          </cell>
          <cell r="N66" t="str">
            <v>059003.000062</v>
          </cell>
        </row>
        <row r="67">
          <cell r="J67">
            <v>4305126.860985023</v>
          </cell>
          <cell r="M67" t="str">
            <v>059003.000033</v>
          </cell>
          <cell r="N67" t="str">
            <v>059003.000079</v>
          </cell>
        </row>
        <row r="68">
          <cell r="J68">
            <v>88137.738643264893</v>
          </cell>
          <cell r="M68" t="str">
            <v>059003.000032</v>
          </cell>
          <cell r="N68" t="str">
            <v>059003.000072</v>
          </cell>
        </row>
        <row r="69">
          <cell r="J69">
            <v>3391722.9896479677</v>
          </cell>
          <cell r="M69" t="str">
            <v>059003.000035</v>
          </cell>
          <cell r="N69" t="str">
            <v>059003.000119</v>
          </cell>
        </row>
        <row r="70">
          <cell r="J70">
            <v>1960033.3254960598</v>
          </cell>
          <cell r="M70" t="str">
            <v>059003.000040</v>
          </cell>
          <cell r="N70" t="str">
            <v>059003.000131</v>
          </cell>
        </row>
        <row r="71">
          <cell r="J71">
            <v>6292389.8906629924</v>
          </cell>
          <cell r="M71" t="str">
            <v>059003.000033</v>
          </cell>
          <cell r="N71" t="str">
            <v>059003.000091</v>
          </cell>
        </row>
        <row r="72">
          <cell r="J72">
            <v>7679800.574138456</v>
          </cell>
          <cell r="M72" t="str">
            <v>059003.000032</v>
          </cell>
          <cell r="N72" t="str">
            <v>059003.000084</v>
          </cell>
        </row>
        <row r="73">
          <cell r="J73">
            <v>6727612.8103159629</v>
          </cell>
          <cell r="M73" t="str">
            <v>059003.000031</v>
          </cell>
          <cell r="N73" t="str">
            <v>059003.000075</v>
          </cell>
        </row>
        <row r="74">
          <cell r="J74">
            <v>5770265.7622205447</v>
          </cell>
          <cell r="M74" t="str">
            <v>059003.000001</v>
          </cell>
          <cell r="N74" t="str">
            <v>059003.000067</v>
          </cell>
        </row>
        <row r="75">
          <cell r="J75">
            <v>5383854.5686433548</v>
          </cell>
          <cell r="M75" t="str">
            <v>059003.000052</v>
          </cell>
          <cell r="N75" t="str">
            <v>059003.000156</v>
          </cell>
        </row>
        <row r="76">
          <cell r="J76">
            <v>1643987.5725249446</v>
          </cell>
          <cell r="M76" t="str">
            <v>059003.000051</v>
          </cell>
          <cell r="N76" t="str">
            <v>059003.000153</v>
          </cell>
        </row>
        <row r="77">
          <cell r="J77">
            <v>686324.91984312842</v>
          </cell>
          <cell r="M77" t="str">
            <v>059003.000044</v>
          </cell>
          <cell r="N77" t="str">
            <v>059003.000147</v>
          </cell>
        </row>
        <row r="78">
          <cell r="J78">
            <v>1415922.8043616437</v>
          </cell>
          <cell r="M78" t="str">
            <v>059003.000061</v>
          </cell>
          <cell r="N78" t="str">
            <v>059003.000164</v>
          </cell>
        </row>
        <row r="79">
          <cell r="J79">
            <v>667581.36261769943</v>
          </cell>
          <cell r="M79" t="str">
            <v>059003.000061</v>
          </cell>
          <cell r="N79" t="str">
            <v>059003.000166</v>
          </cell>
        </row>
        <row r="80">
          <cell r="J80">
            <v>1640563.0332156073</v>
          </cell>
          <cell r="M80" t="str">
            <v>059003.000055</v>
          </cell>
          <cell r="N80" t="str">
            <v>059003.000160</v>
          </cell>
        </row>
        <row r="81">
          <cell r="J81">
            <v>1503747.1953484006</v>
          </cell>
          <cell r="M81" t="str">
            <v>059003.000048</v>
          </cell>
          <cell r="N81" t="str">
            <v>059003.000155</v>
          </cell>
        </row>
        <row r="82">
          <cell r="J82">
            <v>4401900.7862364324</v>
          </cell>
          <cell r="M82" t="str">
            <v>059003.000058</v>
          </cell>
          <cell r="N82" t="str">
            <v>059003.000167</v>
          </cell>
        </row>
        <row r="83">
          <cell r="J83">
            <v>1845508.882450911</v>
          </cell>
          <cell r="M83" t="str">
            <v>059003.000044</v>
          </cell>
          <cell r="N83" t="str">
            <v>059003.000152</v>
          </cell>
        </row>
        <row r="84">
          <cell r="J84">
            <v>846083.75720987213</v>
          </cell>
          <cell r="M84" t="str">
            <v>059003.000051</v>
          </cell>
          <cell r="N84" t="str">
            <v>059003.000160</v>
          </cell>
        </row>
        <row r="85">
          <cell r="J85">
            <v>524480.45317880646</v>
          </cell>
          <cell r="M85" t="str">
            <v>059003.000035</v>
          </cell>
          <cell r="N85" t="str">
            <v>059003.000146</v>
          </cell>
        </row>
        <row r="86">
          <cell r="J86">
            <v>26547257.315396931</v>
          </cell>
          <cell r="M86" t="str">
            <v>059003.000164</v>
          </cell>
          <cell r="N86" t="str">
            <v>059003.000212</v>
          </cell>
        </row>
        <row r="87">
          <cell r="J87">
            <v>70543697.740531221</v>
          </cell>
          <cell r="M87" t="str">
            <v>059003.000166</v>
          </cell>
          <cell r="N87" t="str">
            <v>059003.000226</v>
          </cell>
        </row>
        <row r="88">
          <cell r="J88">
            <v>692811005.3804059</v>
          </cell>
          <cell r="M88" t="str">
            <v>059003.000150</v>
          </cell>
          <cell r="N88" t="str">
            <v>059003.000218</v>
          </cell>
        </row>
        <row r="89">
          <cell r="J89">
            <v>480504155.48611343</v>
          </cell>
          <cell r="M89" t="str">
            <v>059003.000141</v>
          </cell>
          <cell r="N89" t="str">
            <v>059003.000205</v>
          </cell>
        </row>
        <row r="90">
          <cell r="J90">
            <v>505899460.12528104</v>
          </cell>
          <cell r="M90" t="str">
            <v>059003.000134</v>
          </cell>
          <cell r="N90" t="str">
            <v>059003.000196</v>
          </cell>
        </row>
        <row r="91">
          <cell r="J91">
            <v>785730178.85377741</v>
          </cell>
          <cell r="M91" t="str">
            <v>059003.000141</v>
          </cell>
          <cell r="N91" t="str">
            <v>059003.000206</v>
          </cell>
        </row>
        <row r="92">
          <cell r="J92">
            <v>544282689.03717375</v>
          </cell>
          <cell r="M92" t="str">
            <v>059003.000161</v>
          </cell>
          <cell r="N92" t="str">
            <v>059003.000238</v>
          </cell>
        </row>
        <row r="93">
          <cell r="J93">
            <v>395434823.7342633</v>
          </cell>
          <cell r="M93" t="str">
            <v>059003.000127</v>
          </cell>
          <cell r="N93" t="str">
            <v>059003.000194</v>
          </cell>
        </row>
        <row r="94">
          <cell r="J94">
            <v>572204952.04600465</v>
          </cell>
          <cell r="M94" t="str">
            <v>059003.000127</v>
          </cell>
          <cell r="N94" t="str">
            <v>059003.000195</v>
          </cell>
        </row>
        <row r="95">
          <cell r="J95">
            <v>779077180.34280276</v>
          </cell>
          <cell r="M95" t="str">
            <v>059003.000134</v>
          </cell>
          <cell r="N95" t="str">
            <v>059003.000197</v>
          </cell>
        </row>
        <row r="96">
          <cell r="J96">
            <v>710888599.74304926</v>
          </cell>
          <cell r="M96" t="str">
            <v>059003.000133</v>
          </cell>
          <cell r="N96" t="str">
            <v>059003.000196</v>
          </cell>
        </row>
        <row r="97">
          <cell r="J97">
            <v>240957384.54158181</v>
          </cell>
          <cell r="M97" t="str">
            <v>059003.000126</v>
          </cell>
          <cell r="N97" t="str">
            <v>059003.000194</v>
          </cell>
        </row>
        <row r="98">
          <cell r="J98">
            <v>303678662.50307763</v>
          </cell>
          <cell r="M98" t="str">
            <v>059003.000126</v>
          </cell>
          <cell r="N98" t="str">
            <v>059003.000195</v>
          </cell>
        </row>
        <row r="99">
          <cell r="J99">
            <v>439762709.06717062</v>
          </cell>
          <cell r="M99" t="str">
            <v>059003.000139</v>
          </cell>
          <cell r="N99" t="str">
            <v>059003.000203</v>
          </cell>
        </row>
        <row r="100">
          <cell r="J100">
            <v>531604919.50617677</v>
          </cell>
          <cell r="M100" t="str">
            <v>059003.000142</v>
          </cell>
          <cell r="N100" t="str">
            <v>059003.000207</v>
          </cell>
        </row>
        <row r="101">
          <cell r="J101">
            <v>569812246.86055207</v>
          </cell>
          <cell r="M101" t="str">
            <v>059003.000148</v>
          </cell>
          <cell r="N101" t="str">
            <v>059003.000218</v>
          </cell>
        </row>
        <row r="102">
          <cell r="J102">
            <v>422676004.18586361</v>
          </cell>
          <cell r="M102" t="str">
            <v>059003.000145</v>
          </cell>
          <cell r="N102" t="str">
            <v>059003.000216</v>
          </cell>
        </row>
        <row r="103">
          <cell r="J103">
            <v>612066232.30079758</v>
          </cell>
          <cell r="M103" t="str">
            <v>059003.000182</v>
          </cell>
          <cell r="N103" t="str">
            <v>059003.000273</v>
          </cell>
        </row>
        <row r="104">
          <cell r="J104">
            <v>547185024.77201307</v>
          </cell>
          <cell r="M104" t="str">
            <v>059003.000165</v>
          </cell>
          <cell r="N104" t="str">
            <v>059003.000244</v>
          </cell>
        </row>
        <row r="105">
          <cell r="J105">
            <v>998277873.99714899</v>
          </cell>
          <cell r="M105" t="str">
            <v>059003.000133</v>
          </cell>
          <cell r="N105" t="str">
            <v>059003.000197</v>
          </cell>
        </row>
        <row r="106">
          <cell r="J106">
            <v>723302891.75730228</v>
          </cell>
          <cell r="M106" t="str">
            <v>059003.000148</v>
          </cell>
          <cell r="N106" t="str">
            <v>059003.000220</v>
          </cell>
        </row>
        <row r="107">
          <cell r="J107">
            <v>977347423.76170683</v>
          </cell>
          <cell r="M107" t="str">
            <v>059003.000188</v>
          </cell>
          <cell r="N107" t="str">
            <v>059003.000289</v>
          </cell>
        </row>
        <row r="108">
          <cell r="J108">
            <v>632948942.38871753</v>
          </cell>
          <cell r="M108" t="str">
            <v>059003.000125</v>
          </cell>
          <cell r="N108" t="str">
            <v>059003.000194</v>
          </cell>
        </row>
        <row r="109">
          <cell r="J109">
            <v>895030014.71850491</v>
          </cell>
          <cell r="M109" t="str">
            <v>059003.000125</v>
          </cell>
          <cell r="N109" t="str">
            <v>059003.000195</v>
          </cell>
        </row>
        <row r="110">
          <cell r="J110">
            <v>745646154.53267634</v>
          </cell>
          <cell r="M110" t="str">
            <v>059003.000139</v>
          </cell>
          <cell r="N110" t="str">
            <v>059003.000205</v>
          </cell>
        </row>
        <row r="111">
          <cell r="J111">
            <v>1570451294.8949702</v>
          </cell>
          <cell r="M111" t="str">
            <v>059003.000139</v>
          </cell>
          <cell r="N111" t="str">
            <v>059003.000206</v>
          </cell>
        </row>
        <row r="112">
          <cell r="J112">
            <v>484446118.15783817</v>
          </cell>
          <cell r="M112" t="str">
            <v>059003.000140</v>
          </cell>
          <cell r="N112" t="str">
            <v>059003.000209</v>
          </cell>
        </row>
        <row r="113">
          <cell r="J113">
            <v>1685514466.6966913</v>
          </cell>
          <cell r="M113" t="str">
            <v>059003.000141</v>
          </cell>
          <cell r="N113" t="str">
            <v>059003.000223</v>
          </cell>
        </row>
        <row r="114">
          <cell r="J114">
            <v>913157003.56954932</v>
          </cell>
          <cell r="M114" t="str">
            <v>059003.000134</v>
          </cell>
          <cell r="N114" t="str">
            <v>059003.000210</v>
          </cell>
        </row>
        <row r="115">
          <cell r="J115">
            <v>1831298808.8941863</v>
          </cell>
          <cell r="M115" t="str">
            <v>059003.000141</v>
          </cell>
          <cell r="N115" t="str">
            <v>059003.000226</v>
          </cell>
        </row>
        <row r="116">
          <cell r="J116">
            <v>841790541.04136193</v>
          </cell>
          <cell r="M116" t="str">
            <v>059003.000134</v>
          </cell>
          <cell r="N116" t="str">
            <v>059003.000211</v>
          </cell>
        </row>
        <row r="117">
          <cell r="J117">
            <v>969352727.2766788</v>
          </cell>
          <cell r="M117" t="str">
            <v>059003.000134</v>
          </cell>
          <cell r="N117" t="str">
            <v>059003.000212</v>
          </cell>
        </row>
        <row r="118">
          <cell r="J118">
            <v>585426783.42027974</v>
          </cell>
          <cell r="M118" t="str">
            <v>059003.000133</v>
          </cell>
          <cell r="N118" t="str">
            <v>059003.000210</v>
          </cell>
        </row>
        <row r="119">
          <cell r="J119">
            <v>724525454.37370265</v>
          </cell>
          <cell r="M119" t="str">
            <v>059003.000125</v>
          </cell>
          <cell r="N119" t="str">
            <v>059003.000199</v>
          </cell>
        </row>
        <row r="120">
          <cell r="J120">
            <v>834035590.46810353</v>
          </cell>
          <cell r="M120" t="str">
            <v>059003.000150</v>
          </cell>
          <cell r="N120" t="str">
            <v>059003.000248</v>
          </cell>
        </row>
        <row r="121">
          <cell r="J121">
            <v>569215484.91595936</v>
          </cell>
          <cell r="M121" t="str">
            <v>059003.000134</v>
          </cell>
          <cell r="N121" t="str">
            <v>059003.000213</v>
          </cell>
        </row>
        <row r="122">
          <cell r="J122">
            <v>992159215.82806456</v>
          </cell>
          <cell r="M122" t="str">
            <v>059003.000125</v>
          </cell>
          <cell r="N122" t="str">
            <v>059003.000200</v>
          </cell>
        </row>
        <row r="123">
          <cell r="J123">
            <v>1727124569.480576</v>
          </cell>
          <cell r="M123" t="str">
            <v>059003.000148</v>
          </cell>
          <cell r="N123" t="str">
            <v>059003.000246</v>
          </cell>
        </row>
        <row r="124">
          <cell r="J124">
            <v>2746119673.4457603</v>
          </cell>
          <cell r="M124" t="str">
            <v>059003.000161</v>
          </cell>
          <cell r="N124" t="str">
            <v>059003.000263</v>
          </cell>
        </row>
        <row r="125">
          <cell r="J125">
            <v>1120764621.282377</v>
          </cell>
          <cell r="M125" t="str">
            <v>059003.000125</v>
          </cell>
          <cell r="N125" t="str">
            <v>059003.000201</v>
          </cell>
        </row>
        <row r="126">
          <cell r="J126">
            <v>832687576.80212414</v>
          </cell>
          <cell r="M126" t="str">
            <v>059003.000127</v>
          </cell>
          <cell r="N126" t="str">
            <v>059003.000203</v>
          </cell>
        </row>
        <row r="127">
          <cell r="J127">
            <v>2976891021.1020131</v>
          </cell>
          <cell r="M127" t="str">
            <v>059003.000133</v>
          </cell>
          <cell r="N127" t="str">
            <v>059003.000214</v>
          </cell>
        </row>
        <row r="128">
          <cell r="J128">
            <v>652759734.0521512</v>
          </cell>
          <cell r="M128" t="str">
            <v>059003.000126</v>
          </cell>
          <cell r="N128" t="str">
            <v>059003.000203</v>
          </cell>
        </row>
        <row r="129">
          <cell r="J129">
            <v>668307254.50050819</v>
          </cell>
          <cell r="M129" t="str">
            <v>059003.000140</v>
          </cell>
          <cell r="N129" t="str">
            <v>059003.000232</v>
          </cell>
        </row>
        <row r="130">
          <cell r="J130">
            <v>4029957404.063314</v>
          </cell>
          <cell r="M130" t="str">
            <v>059003.000139</v>
          </cell>
          <cell r="N130" t="str">
            <v>059003.000227</v>
          </cell>
        </row>
        <row r="131">
          <cell r="J131">
            <v>1466604194.6709027</v>
          </cell>
          <cell r="M131" t="str">
            <v>059003.000142</v>
          </cell>
          <cell r="N131" t="str">
            <v>059003.000235</v>
          </cell>
        </row>
        <row r="132">
          <cell r="J132">
            <v>1645793177.1815455</v>
          </cell>
          <cell r="M132" t="str">
            <v>059003.000141</v>
          </cell>
          <cell r="N132" t="str">
            <v>059003.000234</v>
          </cell>
        </row>
        <row r="133">
          <cell r="J133">
            <v>756344266.78192914</v>
          </cell>
          <cell r="M133" t="str">
            <v>059003.000127</v>
          </cell>
          <cell r="N133" t="str">
            <v>059003.000205</v>
          </cell>
        </row>
        <row r="134">
          <cell r="J134">
            <v>821797192.49661517</v>
          </cell>
          <cell r="M134" t="str">
            <v>059003.000134</v>
          </cell>
          <cell r="N134" t="str">
            <v>059003.000221</v>
          </cell>
        </row>
        <row r="135">
          <cell r="J135">
            <v>297480983.54866713</v>
          </cell>
          <cell r="M135" t="str">
            <v>059003.000113</v>
          </cell>
          <cell r="N135" t="str">
            <v>059003.000206</v>
          </cell>
        </row>
        <row r="136">
          <cell r="J136">
            <v>112382636.66455963</v>
          </cell>
          <cell r="M136" t="str">
            <v>059003.000041</v>
          </cell>
          <cell r="N136" t="str">
            <v>059003.000198</v>
          </cell>
        </row>
        <row r="137">
          <cell r="J137">
            <v>39878209.927735366</v>
          </cell>
          <cell r="M137" t="str">
            <v>059003.000046</v>
          </cell>
          <cell r="N137" t="str">
            <v>059003.000204</v>
          </cell>
        </row>
        <row r="138">
          <cell r="J138">
            <v>170276805.91854033</v>
          </cell>
          <cell r="M138" t="str">
            <v>059003.000046</v>
          </cell>
          <cell r="N138" t="str">
            <v>059003.000205</v>
          </cell>
        </row>
        <row r="139">
          <cell r="J139">
            <v>28967539.327895589</v>
          </cell>
          <cell r="M139" t="str">
            <v>059003.000069</v>
          </cell>
          <cell r="N139" t="str">
            <v>059003.000234</v>
          </cell>
        </row>
        <row r="140">
          <cell r="J140">
            <v>348437293.41391116</v>
          </cell>
          <cell r="M140" t="str">
            <v>059003.000057</v>
          </cell>
          <cell r="N140" t="str">
            <v>059003.000219</v>
          </cell>
        </row>
        <row r="141">
          <cell r="J141">
            <v>504968174.84229749</v>
          </cell>
          <cell r="M141" t="str">
            <v>059003.000066</v>
          </cell>
          <cell r="N141" t="str">
            <v>059003.000230</v>
          </cell>
        </row>
        <row r="142">
          <cell r="J142">
            <v>108277703.03155784</v>
          </cell>
          <cell r="M142" t="str">
            <v>059003.000054</v>
          </cell>
          <cell r="N142" t="str">
            <v>059003.000216</v>
          </cell>
        </row>
        <row r="143">
          <cell r="J143">
            <v>180598479.60595721</v>
          </cell>
          <cell r="M143" t="str">
            <v>059003.000042</v>
          </cell>
          <cell r="N143" t="str">
            <v>059003.000199</v>
          </cell>
        </row>
        <row r="144">
          <cell r="J144">
            <v>14068547.229634611</v>
          </cell>
          <cell r="M144" t="str">
            <v>059003.000069</v>
          </cell>
          <cell r="N144" t="str">
            <v>059003.000237</v>
          </cell>
        </row>
        <row r="145">
          <cell r="J145">
            <v>1736572.8048045947</v>
          </cell>
          <cell r="M145" t="str">
            <v>059003.000072</v>
          </cell>
          <cell r="N145" t="str">
            <v>059003.000239</v>
          </cell>
        </row>
        <row r="146">
          <cell r="J146">
            <v>190455855.0187107</v>
          </cell>
          <cell r="M146" t="str">
            <v>059003.000047</v>
          </cell>
          <cell r="N146" t="str">
            <v>059003.000207</v>
          </cell>
        </row>
        <row r="147">
          <cell r="J147">
            <v>91441159.25454776</v>
          </cell>
          <cell r="M147" t="str">
            <v>059003.000067</v>
          </cell>
          <cell r="N147" t="str">
            <v>059003.000235</v>
          </cell>
        </row>
        <row r="148">
          <cell r="J148">
            <v>93796112.247791693</v>
          </cell>
          <cell r="M148" t="str">
            <v>059003.000060</v>
          </cell>
          <cell r="N148" t="str">
            <v>059003.000224</v>
          </cell>
        </row>
        <row r="149">
          <cell r="J149">
            <v>89934636.344977707</v>
          </cell>
          <cell r="M149" t="str">
            <v>059003.000067</v>
          </cell>
          <cell r="N149" t="str">
            <v>059003.000236</v>
          </cell>
        </row>
        <row r="150">
          <cell r="J150">
            <v>110767927.22232586</v>
          </cell>
          <cell r="M150" t="str">
            <v>059003.000059</v>
          </cell>
          <cell r="N150" t="str">
            <v>059003.000225</v>
          </cell>
        </row>
        <row r="151">
          <cell r="J151">
            <v>336304219.24889004</v>
          </cell>
          <cell r="M151" t="str">
            <v>059003.000069</v>
          </cell>
          <cell r="N151" t="str">
            <v>059003.000239</v>
          </cell>
        </row>
        <row r="152">
          <cell r="J152">
            <v>65875536.959745705</v>
          </cell>
          <cell r="M152" t="str">
            <v>059003.000045</v>
          </cell>
          <cell r="N152" t="str">
            <v>059003.000208</v>
          </cell>
        </row>
        <row r="153">
          <cell r="J153">
            <v>165631417.10589263</v>
          </cell>
          <cell r="M153" t="str">
            <v>059003.000049</v>
          </cell>
          <cell r="N153" t="str">
            <v>059003.000213</v>
          </cell>
        </row>
        <row r="154">
          <cell r="J154">
            <v>218468052.55686781</v>
          </cell>
          <cell r="M154" t="str">
            <v>059003.000042</v>
          </cell>
          <cell r="N154" t="str">
            <v>059003.000202</v>
          </cell>
        </row>
        <row r="155">
          <cell r="J155">
            <v>173897204.47860086</v>
          </cell>
          <cell r="M155" t="str">
            <v>059003.000049</v>
          </cell>
          <cell r="N155" t="str">
            <v>059003.000214</v>
          </cell>
        </row>
        <row r="156">
          <cell r="J156">
            <v>246103530.95608175</v>
          </cell>
          <cell r="M156" t="str">
            <v>059003.000064</v>
          </cell>
          <cell r="N156" t="str">
            <v>059003.000234</v>
          </cell>
        </row>
        <row r="157">
          <cell r="J157">
            <v>201038468.67342523</v>
          </cell>
          <cell r="M157" t="str">
            <v>059003.000073</v>
          </cell>
          <cell r="N157" t="str">
            <v>059003.000248</v>
          </cell>
        </row>
        <row r="158">
          <cell r="J158">
            <v>17130535.317299422</v>
          </cell>
          <cell r="M158" t="str">
            <v>059003.000046</v>
          </cell>
          <cell r="N158" t="str">
            <v>059003.000212</v>
          </cell>
        </row>
        <row r="159">
          <cell r="J159">
            <v>465011294.10826403</v>
          </cell>
          <cell r="M159" t="str">
            <v>059003.000070</v>
          </cell>
          <cell r="N159" t="str">
            <v>059003.000246</v>
          </cell>
        </row>
        <row r="160">
          <cell r="J160">
            <v>177087706.60090202</v>
          </cell>
          <cell r="M160" t="str">
            <v>059003.000042</v>
          </cell>
          <cell r="N160" t="str">
            <v>059003.000205</v>
          </cell>
        </row>
        <row r="161">
          <cell r="J161">
            <v>287240803.7895419</v>
          </cell>
          <cell r="M161" t="str">
            <v>059003.000045</v>
          </cell>
          <cell r="N161" t="str">
            <v>059003.000211</v>
          </cell>
        </row>
        <row r="162">
          <cell r="J162">
            <v>61426295.620089889</v>
          </cell>
          <cell r="M162" t="str">
            <v>059003.000041</v>
          </cell>
          <cell r="N162" t="str">
            <v>059003.000202</v>
          </cell>
        </row>
        <row r="163">
          <cell r="J163">
            <v>30097403.333782613</v>
          </cell>
          <cell r="M163" t="str">
            <v>059003.000060</v>
          </cell>
          <cell r="N163" t="str">
            <v>059003.000231</v>
          </cell>
        </row>
        <row r="164">
          <cell r="J164">
            <v>218974483.46764827</v>
          </cell>
          <cell r="M164" t="str">
            <v>059003.000050</v>
          </cell>
          <cell r="N164" t="str">
            <v>059003.000218</v>
          </cell>
        </row>
        <row r="165">
          <cell r="J165">
            <v>72693170.613148227</v>
          </cell>
          <cell r="M165" t="str">
            <v>059003.000041</v>
          </cell>
          <cell r="N165" t="str">
            <v>059003.000203</v>
          </cell>
        </row>
        <row r="166">
          <cell r="J166">
            <v>317711854.80551845</v>
          </cell>
          <cell r="M166" t="str">
            <v>059003.000046</v>
          </cell>
          <cell r="N166" t="str">
            <v>059003.000218</v>
          </cell>
        </row>
        <row r="167">
          <cell r="J167">
            <v>179028757.28269956</v>
          </cell>
          <cell r="M167" t="str">
            <v>059003.000070</v>
          </cell>
          <cell r="N167" t="str">
            <v>059003.000252</v>
          </cell>
        </row>
        <row r="168">
          <cell r="J168">
            <v>319440233.94844657</v>
          </cell>
          <cell r="M168" t="str">
            <v>059003.000064</v>
          </cell>
          <cell r="N168" t="str">
            <v>059003.000244</v>
          </cell>
        </row>
        <row r="169">
          <cell r="J169">
            <v>105911638.64420895</v>
          </cell>
          <cell r="M169" t="str">
            <v>059003.000054</v>
          </cell>
          <cell r="N169" t="str">
            <v>059003.000229</v>
          </cell>
        </row>
        <row r="170">
          <cell r="J170">
            <v>111360758.17025375</v>
          </cell>
          <cell r="M170" t="str">
            <v>059003.000062</v>
          </cell>
          <cell r="N170" t="str">
            <v>059003.000243</v>
          </cell>
        </row>
        <row r="171">
          <cell r="J171">
            <v>68746304.787665829</v>
          </cell>
          <cell r="M171" t="str">
            <v>059003.000045</v>
          </cell>
          <cell r="N171" t="str">
            <v>059003.000218</v>
          </cell>
        </row>
        <row r="172">
          <cell r="J172">
            <v>122886491.66615526</v>
          </cell>
          <cell r="M172" t="str">
            <v>059003.000062</v>
          </cell>
          <cell r="N172" t="str">
            <v>059003.000245</v>
          </cell>
        </row>
        <row r="173">
          <cell r="J173">
            <v>163807458.66885048</v>
          </cell>
          <cell r="M173" t="str">
            <v>059003.000072</v>
          </cell>
          <cell r="N173" t="str">
            <v>059003.000262</v>
          </cell>
        </row>
        <row r="174">
          <cell r="J174">
            <v>70148617.729734257</v>
          </cell>
          <cell r="M174" t="str">
            <v>059003.000096</v>
          </cell>
          <cell r="N174" t="str">
            <v>059003.000276</v>
          </cell>
        </row>
        <row r="175">
          <cell r="J175">
            <v>241219652.50963753</v>
          </cell>
          <cell r="M175" t="str">
            <v>059003.000070</v>
          </cell>
          <cell r="N175" t="str">
            <v>059003.000263</v>
          </cell>
        </row>
        <row r="176">
          <cell r="J176">
            <v>121788528.2694779</v>
          </cell>
          <cell r="M176" t="str">
            <v>059003.000096</v>
          </cell>
          <cell r="N176" t="str">
            <v>059003.000282</v>
          </cell>
        </row>
        <row r="177">
          <cell r="J177">
            <v>1867909446.4702101</v>
          </cell>
          <cell r="M177" t="str">
            <v>059003.000139</v>
          </cell>
          <cell r="N177" t="str">
            <v>059003.000306</v>
          </cell>
        </row>
        <row r="178">
          <cell r="J178">
            <v>28146.222164030914</v>
          </cell>
          <cell r="M178" t="str">
            <v>059003.000096</v>
          </cell>
          <cell r="N178" t="str">
            <v>059003.000306</v>
          </cell>
        </row>
        <row r="179">
          <cell r="J179">
            <v>25182713.552561514</v>
          </cell>
          <cell r="M179" t="str">
            <v>059003.000088</v>
          </cell>
          <cell r="N179" t="str">
            <v>059003.000306</v>
          </cell>
        </row>
        <row r="180">
          <cell r="J180">
            <v>8396447.1417373586</v>
          </cell>
          <cell r="M180" t="str">
            <v>059003.000106</v>
          </cell>
          <cell r="N180" t="str">
            <v>059003.000311</v>
          </cell>
        </row>
        <row r="181">
          <cell r="J181">
            <v>11268311.105531124</v>
          </cell>
          <cell r="M181" t="str">
            <v>059003.000070</v>
          </cell>
          <cell r="N181" t="str">
            <v>059003.000310</v>
          </cell>
        </row>
        <row r="182">
          <cell r="J182">
            <v>1927653037.8552792</v>
          </cell>
          <cell r="M182" t="str">
            <v>059003.000166</v>
          </cell>
          <cell r="N182" t="str">
            <v>059003.000390</v>
          </cell>
        </row>
        <row r="183">
          <cell r="J183">
            <v>4832202358.581892</v>
          </cell>
          <cell r="M183" t="str">
            <v>059003.000132</v>
          </cell>
          <cell r="N183" t="str">
            <v>059003.000406</v>
          </cell>
        </row>
        <row r="184">
          <cell r="J184">
            <v>2046290916.5753658</v>
          </cell>
          <cell r="M184" t="str">
            <v>059003.000129</v>
          </cell>
          <cell r="N184" t="str">
            <v>059003.000400</v>
          </cell>
        </row>
        <row r="185">
          <cell r="J185">
            <v>12428586229.588669</v>
          </cell>
          <cell r="M185" t="str">
            <v>059003.000096</v>
          </cell>
          <cell r="N185" t="str">
            <v>059003.000372</v>
          </cell>
        </row>
        <row r="186">
          <cell r="J186">
            <v>20774916732.828026</v>
          </cell>
          <cell r="M186" t="str">
            <v>059003.000113</v>
          </cell>
          <cell r="N186" t="str">
            <v>059003.000390</v>
          </cell>
        </row>
        <row r="187">
          <cell r="J187">
            <v>3881166335.1016464</v>
          </cell>
          <cell r="M187" t="str">
            <v>059003.000091</v>
          </cell>
          <cell r="N187" t="str">
            <v>059003.000372</v>
          </cell>
        </row>
        <row r="188">
          <cell r="J188">
            <v>15862017371.126287</v>
          </cell>
          <cell r="M188" t="str">
            <v>059003.000129</v>
          </cell>
          <cell r="N188" t="str">
            <v>059003.000410</v>
          </cell>
        </row>
        <row r="189">
          <cell r="J189">
            <v>26530743374.53648</v>
          </cell>
          <cell r="M189" t="str">
            <v>059003.000178</v>
          </cell>
          <cell r="N189" t="str">
            <v>059003.000423</v>
          </cell>
        </row>
        <row r="190">
          <cell r="J190">
            <v>10639581415.911924</v>
          </cell>
          <cell r="M190" t="str">
            <v>059003.000151</v>
          </cell>
          <cell r="N190" t="str">
            <v>059003.000416</v>
          </cell>
        </row>
        <row r="191">
          <cell r="J191">
            <v>5422798582.0287313</v>
          </cell>
          <cell r="M191" t="str">
            <v>059003.000069</v>
          </cell>
          <cell r="N191" t="str">
            <v>059003.000360</v>
          </cell>
        </row>
        <row r="192">
          <cell r="J192">
            <v>20676213498.582012</v>
          </cell>
          <cell r="M192" t="str">
            <v>059003.000171</v>
          </cell>
          <cell r="N192" t="str">
            <v>059003.000422</v>
          </cell>
        </row>
        <row r="193">
          <cell r="J193">
            <v>8059484093.3953705</v>
          </cell>
          <cell r="M193" t="str">
            <v>059003.000079</v>
          </cell>
          <cell r="N193" t="str">
            <v>059003.000375</v>
          </cell>
        </row>
        <row r="194">
          <cell r="J194">
            <v>10929568075.838064</v>
          </cell>
          <cell r="M194" t="str">
            <v>059003.000093</v>
          </cell>
          <cell r="N194" t="str">
            <v>059003.000393</v>
          </cell>
        </row>
        <row r="195">
          <cell r="J195">
            <v>5523593611.2058296</v>
          </cell>
          <cell r="M195" t="str">
            <v>059003.000053</v>
          </cell>
          <cell r="N195" t="str">
            <v>059003.000350</v>
          </cell>
        </row>
        <row r="196">
          <cell r="J196">
            <v>6984223737.3737202</v>
          </cell>
          <cell r="M196" t="str">
            <v>059003.000114</v>
          </cell>
          <cell r="N196" t="str">
            <v>059003.000408</v>
          </cell>
        </row>
        <row r="197">
          <cell r="J197">
            <v>4849962349.4615335</v>
          </cell>
          <cell r="M197" t="str">
            <v>059003.000062</v>
          </cell>
          <cell r="N197" t="str">
            <v>059003.000360</v>
          </cell>
        </row>
        <row r="198">
          <cell r="J198">
            <v>3958406342.7949877</v>
          </cell>
          <cell r="M198" t="str">
            <v>059003.000082</v>
          </cell>
          <cell r="N198" t="str">
            <v>059003.000388</v>
          </cell>
        </row>
        <row r="199">
          <cell r="J199">
            <v>12262075598.988878</v>
          </cell>
          <cell r="M199" t="str">
            <v>059003.000091</v>
          </cell>
          <cell r="N199" t="str">
            <v>059003.000400</v>
          </cell>
        </row>
        <row r="200">
          <cell r="J200">
            <v>10954405115.475964</v>
          </cell>
          <cell r="M200" t="str">
            <v>059003.000079</v>
          </cell>
          <cell r="N200" t="str">
            <v>059003.000387</v>
          </cell>
        </row>
        <row r="201">
          <cell r="J201">
            <v>26455864554.638405</v>
          </cell>
          <cell r="M201" t="str">
            <v>059003.000071</v>
          </cell>
          <cell r="N201" t="str">
            <v>059003.000376</v>
          </cell>
        </row>
        <row r="202">
          <cell r="J202">
            <v>20139401164.909946</v>
          </cell>
          <cell r="M202" t="str">
            <v>059003.000059</v>
          </cell>
          <cell r="N202" t="str">
            <v>059003.000363</v>
          </cell>
        </row>
        <row r="203">
          <cell r="J203">
            <v>11612259125.171646</v>
          </cell>
          <cell r="M203" t="str">
            <v>059003.000050</v>
          </cell>
          <cell r="N203" t="str">
            <v>059003.000354</v>
          </cell>
        </row>
        <row r="204">
          <cell r="J204">
            <v>2989267311.3070726</v>
          </cell>
          <cell r="M204" t="str">
            <v>059003.000049</v>
          </cell>
          <cell r="N204" t="str">
            <v>059003.000354</v>
          </cell>
        </row>
        <row r="205">
          <cell r="J205">
            <v>12785570039.582006</v>
          </cell>
          <cell r="M205" t="str">
            <v>059003.000057</v>
          </cell>
          <cell r="N205" t="str">
            <v>059003.000362</v>
          </cell>
        </row>
        <row r="206">
          <cell r="J206">
            <v>16478314045.018242</v>
          </cell>
          <cell r="M206" t="str">
            <v>059003.000066</v>
          </cell>
          <cell r="N206" t="str">
            <v>059003.000374</v>
          </cell>
        </row>
        <row r="207">
          <cell r="J207">
            <v>14709730299.056355</v>
          </cell>
          <cell r="M207" t="str">
            <v>059003.000049</v>
          </cell>
          <cell r="N207" t="str">
            <v>059003.000356</v>
          </cell>
        </row>
        <row r="208">
          <cell r="J208">
            <v>14088369901.09268</v>
          </cell>
          <cell r="M208" t="str">
            <v>059003.000084</v>
          </cell>
          <cell r="N208" t="str">
            <v>059003.000399</v>
          </cell>
        </row>
        <row r="209">
          <cell r="J209">
            <v>13536440331.509321</v>
          </cell>
          <cell r="M209" t="str">
            <v>059003.000070</v>
          </cell>
          <cell r="N209" t="str">
            <v>059003.000383</v>
          </cell>
        </row>
        <row r="210">
          <cell r="J210">
            <v>7440362792.25844</v>
          </cell>
          <cell r="M210" t="str">
            <v>059003.000045</v>
          </cell>
          <cell r="N210" t="str">
            <v>059003.000352</v>
          </cell>
        </row>
        <row r="211">
          <cell r="J211">
            <v>6572830072.0981951</v>
          </cell>
          <cell r="M211" t="str">
            <v>059003.000075</v>
          </cell>
          <cell r="N211" t="str">
            <v>059003.000394</v>
          </cell>
        </row>
        <row r="212">
          <cell r="J212">
            <v>16954532827.183325</v>
          </cell>
          <cell r="M212" t="str">
            <v>059003.000042</v>
          </cell>
          <cell r="N212" t="str">
            <v>059003.000351</v>
          </cell>
        </row>
        <row r="213">
          <cell r="J213">
            <v>8947318575.2581577</v>
          </cell>
          <cell r="M213" t="str">
            <v>059003.000041</v>
          </cell>
          <cell r="N213" t="str">
            <v>059003.000349</v>
          </cell>
        </row>
        <row r="214">
          <cell r="J214">
            <v>10134299988.886778</v>
          </cell>
          <cell r="M214" t="str">
            <v>059003.000046</v>
          </cell>
          <cell r="N214" t="str">
            <v>059003.000361</v>
          </cell>
        </row>
        <row r="215">
          <cell r="J215">
            <v>5542384403.8924656</v>
          </cell>
          <cell r="M215" t="str">
            <v>059003.000046</v>
          </cell>
          <cell r="N215" t="str">
            <v>059003.000369</v>
          </cell>
        </row>
        <row r="216">
          <cell r="J216">
            <v>5208292161.2830763</v>
          </cell>
          <cell r="M216" t="str">
            <v>059003.000041</v>
          </cell>
          <cell r="N216" t="str">
            <v>059003.000359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BG2959"/>
  <sheetViews>
    <sheetView tabSelected="1" topLeftCell="U1" workbookViewId="0">
      <pane ySplit="1" topLeftCell="A2701" activePane="bottomLeft" state="frozen"/>
      <selection pane="bottomLeft" activeCell="P122" sqref="P122"/>
    </sheetView>
  </sheetViews>
  <sheetFormatPr defaultRowHeight="15" x14ac:dyDescent="0.25"/>
  <cols>
    <col min="1" max="2" width="9.5703125" style="1" bestFit="1" customWidth="1"/>
    <col min="3" max="3" width="11.140625" bestFit="1" customWidth="1"/>
    <col min="4" max="4" width="7.28515625" bestFit="1" customWidth="1"/>
    <col min="5" max="5" width="8.5703125" style="2" bestFit="1" customWidth="1"/>
    <col min="6" max="6" width="10.7109375" bestFit="1" customWidth="1"/>
    <col min="7" max="7" width="8.7109375" bestFit="1" customWidth="1"/>
    <col min="8" max="8" width="6.28515625" customWidth="1"/>
    <col min="9" max="9" width="10.7109375" bestFit="1" customWidth="1"/>
    <col min="10" max="10" width="8.7109375" bestFit="1" customWidth="1"/>
    <col min="11" max="11" width="6.7109375" customWidth="1"/>
    <col min="12" max="13" width="13" bestFit="1" customWidth="1"/>
    <col min="14" max="14" width="7.5703125" bestFit="1" customWidth="1"/>
    <col min="15" max="15" width="66.28515625" customWidth="1"/>
    <col min="16" max="16" width="31.28515625" customWidth="1"/>
    <col min="17" max="17" width="10.85546875" customWidth="1"/>
    <col min="18" max="18" width="10.5703125" bestFit="1" customWidth="1"/>
    <col min="19" max="19" width="9" bestFit="1" customWidth="1"/>
    <col min="20" max="23" width="10.85546875" customWidth="1"/>
    <col min="24" max="24" width="12" bestFit="1" customWidth="1"/>
    <col min="25" max="25" width="12" customWidth="1"/>
    <col min="26" max="28" width="10.85546875" customWidth="1"/>
    <col min="29" max="30" width="13.42578125" customWidth="1"/>
    <col min="31" max="31" width="8.85546875" customWidth="1"/>
    <col min="32" max="35" width="13.42578125" customWidth="1"/>
    <col min="36" max="36" width="11.5703125" bestFit="1" customWidth="1"/>
    <col min="37" max="37" width="6.5703125" bestFit="1" customWidth="1"/>
    <col min="38" max="38" width="7.140625" bestFit="1" customWidth="1"/>
    <col min="39" max="39" width="8.140625" bestFit="1" customWidth="1"/>
    <col min="40" max="40" width="6.28515625" bestFit="1" customWidth="1"/>
    <col min="41" max="41" width="8.85546875" customWidth="1"/>
    <col min="42" max="42" width="9.7109375" style="14" bestFit="1" customWidth="1"/>
    <col min="43" max="43" width="9.7109375" bestFit="1" customWidth="1"/>
    <col min="44" max="45" width="9.7109375" customWidth="1"/>
    <col min="46" max="46" width="9.7109375" style="14" customWidth="1"/>
    <col min="47" max="50" width="9.7109375" customWidth="1"/>
    <col min="51" max="51" width="9.28515625" bestFit="1" customWidth="1"/>
    <col min="52" max="52" width="7.5703125" bestFit="1" customWidth="1"/>
    <col min="53" max="53" width="9.28515625" bestFit="1" customWidth="1"/>
    <col min="54" max="54" width="8.7109375" customWidth="1"/>
    <col min="55" max="55" width="8" bestFit="1" customWidth="1"/>
    <col min="56" max="56" width="8.42578125" bestFit="1" customWidth="1"/>
    <col min="57" max="57" width="7" bestFit="1" customWidth="1"/>
    <col min="58" max="59" width="13.42578125" customWidth="1"/>
  </cols>
  <sheetData>
    <row r="1" spans="1:59" ht="45" x14ac:dyDescent="0.25">
      <c r="A1" s="18" t="s">
        <v>1129</v>
      </c>
      <c r="B1" s="18" t="s">
        <v>1130</v>
      </c>
      <c r="C1" t="s">
        <v>0</v>
      </c>
      <c r="D1" s="3" t="s">
        <v>1131</v>
      </c>
      <c r="E1" s="19" t="s">
        <v>1132</v>
      </c>
      <c r="F1" s="3" t="s">
        <v>1133</v>
      </c>
      <c r="G1" s="3" t="s">
        <v>1134</v>
      </c>
      <c r="H1" s="3" t="s">
        <v>1135</v>
      </c>
      <c r="I1" s="3" t="s">
        <v>1136</v>
      </c>
      <c r="J1" s="3" t="s">
        <v>1137</v>
      </c>
      <c r="K1" s="3" t="s">
        <v>1138</v>
      </c>
      <c r="L1" s="3" t="s">
        <v>1139</v>
      </c>
      <c r="M1" s="3" t="s">
        <v>1140</v>
      </c>
      <c r="N1" t="s">
        <v>1</v>
      </c>
      <c r="O1" t="s">
        <v>2</v>
      </c>
      <c r="P1" t="s">
        <v>1062</v>
      </c>
      <c r="Q1" t="s">
        <v>1058</v>
      </c>
      <c r="R1" s="3" t="s">
        <v>1105</v>
      </c>
      <c r="S1" t="s">
        <v>1059</v>
      </c>
      <c r="T1" s="3" t="s">
        <v>1060</v>
      </c>
      <c r="U1" t="s">
        <v>1061</v>
      </c>
      <c r="V1" s="3" t="s">
        <v>1102</v>
      </c>
      <c r="W1" s="3" t="s">
        <v>1103</v>
      </c>
      <c r="X1" s="20" t="s">
        <v>1104</v>
      </c>
      <c r="Y1" s="20" t="s">
        <v>1106</v>
      </c>
      <c r="Z1" s="3" t="s">
        <v>1098</v>
      </c>
      <c r="AA1" s="3" t="s">
        <v>1146</v>
      </c>
      <c r="AB1" s="3" t="s">
        <v>1099</v>
      </c>
      <c r="AC1" s="3" t="s">
        <v>1100</v>
      </c>
      <c r="AD1" s="3" t="s">
        <v>1101</v>
      </c>
      <c r="AE1" s="3"/>
      <c r="AF1" s="3" t="s">
        <v>1108</v>
      </c>
      <c r="AG1" s="3" t="s">
        <v>1109</v>
      </c>
      <c r="AH1" s="3" t="s">
        <v>1110</v>
      </c>
      <c r="AI1" s="3" t="s">
        <v>1111</v>
      </c>
      <c r="AJ1" s="3" t="s">
        <v>1112</v>
      </c>
      <c r="AK1" s="3" t="s">
        <v>1142</v>
      </c>
      <c r="AL1" s="3" t="s">
        <v>1113</v>
      </c>
      <c r="AM1" s="20" t="s">
        <v>1128</v>
      </c>
      <c r="AN1" s="3" t="s">
        <v>1141</v>
      </c>
      <c r="AO1" s="3" t="s">
        <v>1124</v>
      </c>
      <c r="AP1" s="13" t="s">
        <v>1117</v>
      </c>
      <c r="AQ1" s="3" t="s">
        <v>1118</v>
      </c>
      <c r="AR1" s="3" t="s">
        <v>1484</v>
      </c>
      <c r="AS1" s="13" t="s">
        <v>1485</v>
      </c>
      <c r="AT1" s="13" t="s">
        <v>1486</v>
      </c>
      <c r="AU1" s="13" t="s">
        <v>1487</v>
      </c>
      <c r="AV1" s="13" t="s">
        <v>1488</v>
      </c>
      <c r="AW1" s="13" t="s">
        <v>1489</v>
      </c>
      <c r="AX1" s="13" t="s">
        <v>1490</v>
      </c>
      <c r="AY1" s="3" t="s">
        <v>1119</v>
      </c>
      <c r="AZ1" s="3" t="s">
        <v>1122</v>
      </c>
      <c r="BA1" s="3" t="s">
        <v>1123</v>
      </c>
      <c r="BB1" s="3" t="s">
        <v>1125</v>
      </c>
      <c r="BC1" s="3" t="s">
        <v>1126</v>
      </c>
      <c r="BD1" s="3" t="s">
        <v>1491</v>
      </c>
      <c r="BE1" s="3" t="s">
        <v>1492</v>
      </c>
      <c r="BF1" s="3" t="s">
        <v>1499</v>
      </c>
      <c r="BG1" s="3"/>
    </row>
    <row r="2" spans="1:59" hidden="1" x14ac:dyDescent="0.25">
      <c r="A2" s="1" t="s">
        <v>3</v>
      </c>
      <c r="B2" s="1">
        <v>4.0000000000000001E-3</v>
      </c>
      <c r="C2">
        <v>3</v>
      </c>
      <c r="E2" s="2">
        <v>47540.800000000003</v>
      </c>
      <c r="F2">
        <v>23844</v>
      </c>
      <c r="G2" t="s">
        <v>4</v>
      </c>
      <c r="H2" t="s">
        <v>5</v>
      </c>
      <c r="I2">
        <v>71385</v>
      </c>
      <c r="J2" t="s">
        <v>6</v>
      </c>
      <c r="K2" t="s">
        <v>7</v>
      </c>
      <c r="L2">
        <v>23844.58</v>
      </c>
      <c r="M2">
        <v>71385.600000000006</v>
      </c>
      <c r="N2">
        <v>1</v>
      </c>
      <c r="O2" t="s">
        <v>1087</v>
      </c>
      <c r="V2" s="11">
        <f>0.001/$A2</f>
        <v>4.7540831631767735E-7</v>
      </c>
      <c r="W2" s="11">
        <f>0.1/$E2</f>
        <v>2.1034563995557499E-6</v>
      </c>
      <c r="X2" s="10">
        <f>($E2/$W2^2+(100000000/$A2)/$V2^2)/(1/$W2^2+1/$V2^2)</f>
        <v>47540.830094486068</v>
      </c>
      <c r="Y2" s="8">
        <f>100000000/X2</f>
        <v>2103.455068017382</v>
      </c>
      <c r="Z2" s="1">
        <f>ROUND($A2,3)+0</f>
        <v>2103.4549999999999</v>
      </c>
      <c r="AA2" s="2">
        <f>ROUND($E2,1)+0</f>
        <v>47540.800000000003</v>
      </c>
      <c r="AB2" s="2">
        <f t="shared" ref="AB2:AB65" si="0">100000000/Z2</f>
        <v>47540.831631767738</v>
      </c>
      <c r="AC2" s="1">
        <f>0.0005/$Z2*AB2+0.05</f>
        <v>6.1300653361200441E-2</v>
      </c>
      <c r="AD2" s="1" t="b">
        <f>ABS($E2-AB2)&lt;AC2</f>
        <v>1</v>
      </c>
      <c r="AE2" s="1" cm="1">
        <f t="array" ref="AE2">Lair($Y2)</f>
        <v>2102.7879425391034</v>
      </c>
      <c r="AF2" s="1" t="s">
        <v>1268</v>
      </c>
      <c r="AG2" s="5" t="s">
        <v>1471</v>
      </c>
      <c r="AH2" s="10">
        <v>23844.58</v>
      </c>
      <c r="AI2" s="10">
        <v>71385.600000000006</v>
      </c>
      <c r="AJ2" s="10">
        <f>AI2-AH2</f>
        <v>47541.020000000004</v>
      </c>
      <c r="AK2" s="1">
        <f>$A2-100000000/AJ2</f>
        <v>8.3343626201894949E-3</v>
      </c>
      <c r="AL2" s="10">
        <f>$X2-AJ2</f>
        <v>-0.18990551393653732</v>
      </c>
      <c r="AM2" s="10">
        <f>$B2/$A2*$E2</f>
        <v>9.0405166737581741E-2</v>
      </c>
      <c r="AN2" s="10">
        <f>AL2/AM2</f>
        <v>-2.1006046533576375</v>
      </c>
      <c r="AO2" s="1">
        <f>$A2+0</f>
        <v>2103.4549999999999</v>
      </c>
      <c r="AQ2" s="1"/>
      <c r="AR2" s="1"/>
      <c r="AS2" s="1"/>
      <c r="AU2" s="1"/>
      <c r="AV2" s="1"/>
      <c r="AW2" s="1"/>
      <c r="AX2" s="1"/>
      <c r="AY2" s="1"/>
      <c r="AZ2" s="1"/>
      <c r="BA2" s="1"/>
      <c r="BB2" s="10" cm="1">
        <f t="array" ref="BB2">$C2*EXP(poly_from_str($AO2,BB$2950))</f>
        <v>3.1919125170367284</v>
      </c>
      <c r="BC2" s="1"/>
      <c r="BD2" s="1"/>
      <c r="BE2" s="1"/>
      <c r="BF2" s="21">
        <f>INDEX([1]Pr3_line_class7_opt_lin!$A$2:$A$3624,MATCH($X2,[1]Pr3_line_class7_opt_lin!$AO$2:$AO$3624,0),1)</f>
        <v>1213</v>
      </c>
      <c r="BG2" s="1"/>
    </row>
    <row r="3" spans="1:59" hidden="1" x14ac:dyDescent="0.25">
      <c r="A3" s="1" t="s">
        <v>8</v>
      </c>
      <c r="B3" s="1">
        <v>4.0000000000000001E-3</v>
      </c>
      <c r="C3">
        <v>20</v>
      </c>
      <c r="E3" s="2">
        <v>47553.2</v>
      </c>
      <c r="N3">
        <v>1</v>
      </c>
      <c r="V3" s="11">
        <f t="shared" ref="V3:V66" si="1">0.001/$A3</f>
        <v>4.7553220375413654E-7</v>
      </c>
      <c r="W3" s="11">
        <f t="shared" ref="W3:W66" si="2">0.1/$E3</f>
        <v>2.1029079010455661E-6</v>
      </c>
      <c r="X3" s="10">
        <f t="shared" ref="X3:X66" si="3">($E3/$W3^2+(100000000/$A3)/$V3^2)/(1/$W3^2+1/$V3^2)</f>
        <v>47553.219384200063</v>
      </c>
      <c r="Y3" s="8">
        <f t="shared" ref="Y3:Y66" si="4">100000000/X3</f>
        <v>2102.9070438336253</v>
      </c>
      <c r="Z3" s="1">
        <f t="shared" ref="Z3:Z66" si="5">ROUND($A3,3)+0</f>
        <v>2102.9070000000002</v>
      </c>
      <c r="AA3" s="2">
        <f t="shared" ref="AA3:AA66" si="6">ROUND($E3,1)+0</f>
        <v>47553.2</v>
      </c>
      <c r="AB3" s="2">
        <f t="shared" si="0"/>
        <v>47553.22037541365</v>
      </c>
      <c r="AC3" s="1">
        <f t="shared" ref="AC3:AC66" si="7">0.0005/$Z3*AB3+0.05</f>
        <v>6.1306543840363284E-2</v>
      </c>
      <c r="AD3" s="1" t="b">
        <f t="shared" ref="AD3:AD66" si="8">ABS($E3-AB3)&lt;AC3</f>
        <v>1</v>
      </c>
      <c r="AM3" s="10">
        <f t="shared" ref="AM3:AM66" si="9">$B3/$A3*$E3</f>
        <v>9.0452311966244814E-2</v>
      </c>
      <c r="AN3" s="10"/>
      <c r="AO3" s="1">
        <f t="shared" ref="AO3:AO66" si="10">$A3+0</f>
        <v>2102.9070000000002</v>
      </c>
      <c r="AP3"/>
      <c r="BB3" s="10" cm="1">
        <f t="array" ref="BB3">$C3*EXP(poly_from_str($AO3,BB$2950))</f>
        <v>21.365243792184764</v>
      </c>
      <c r="BF3" s="21">
        <f>INDEX([1]Pr3_line_class7_opt_lin!$A$2:$A$3624,MATCH($X3,[1]Pr3_line_class7_opt_lin!$AO$2:$AO$3624,0),1)</f>
        <v>8096</v>
      </c>
    </row>
    <row r="4" spans="1:59" hidden="1" x14ac:dyDescent="0.25">
      <c r="A4" s="1" t="s">
        <v>9</v>
      </c>
      <c r="B4" s="1">
        <v>4.0000000000000001E-3</v>
      </c>
      <c r="C4">
        <v>3</v>
      </c>
      <c r="E4" s="2">
        <v>47562.6</v>
      </c>
      <c r="N4">
        <v>1</v>
      </c>
      <c r="V4" s="11">
        <f t="shared" si="1"/>
        <v>4.7562606659145431E-7</v>
      </c>
      <c r="W4" s="11">
        <f t="shared" si="2"/>
        <v>2.1024922943657412E-6</v>
      </c>
      <c r="X4" s="10">
        <f t="shared" si="3"/>
        <v>47562.606334950862</v>
      </c>
      <c r="Y4" s="8">
        <f t="shared" si="4"/>
        <v>2102.4920143309323</v>
      </c>
      <c r="Z4" s="1">
        <f t="shared" si="5"/>
        <v>2102.4920000000002</v>
      </c>
      <c r="AA4" s="2">
        <f t="shared" si="6"/>
        <v>47562.6</v>
      </c>
      <c r="AB4" s="2">
        <f t="shared" si="0"/>
        <v>47562.606659145429</v>
      </c>
      <c r="AC4" s="1">
        <f t="shared" si="7"/>
        <v>6.1311007761062929E-2</v>
      </c>
      <c r="AD4" s="1" t="b">
        <f t="shared" si="8"/>
        <v>1</v>
      </c>
      <c r="AM4" s="10">
        <f t="shared" si="9"/>
        <v>9.0488049419450822E-2</v>
      </c>
      <c r="AN4" s="10"/>
      <c r="AO4" s="1">
        <f t="shared" si="10"/>
        <v>2102.4920000000002</v>
      </c>
      <c r="AP4"/>
      <c r="BB4" s="10" cm="1">
        <f t="array" ref="BB4">$C4*EXP(poly_from_str($AO4,BB$2950))</f>
        <v>3.2145409377855341</v>
      </c>
      <c r="BF4" s="21">
        <f>INDEX([1]Pr3_line_class7_opt_lin!$A$2:$A$3624,MATCH($X4,[1]Pr3_line_class7_opt_lin!$AO$2:$AO$3624,0),1)</f>
        <v>1216</v>
      </c>
    </row>
    <row r="5" spans="1:59" hidden="1" x14ac:dyDescent="0.25">
      <c r="A5" s="1" t="s">
        <v>10</v>
      </c>
      <c r="B5" s="1">
        <v>4.0000000000000001E-3</v>
      </c>
      <c r="C5">
        <v>10</v>
      </c>
      <c r="E5" s="2">
        <v>47576.5</v>
      </c>
      <c r="N5">
        <v>1</v>
      </c>
      <c r="V5" s="11">
        <f t="shared" si="1"/>
        <v>4.7576523269439649E-7</v>
      </c>
      <c r="W5" s="11">
        <f t="shared" si="2"/>
        <v>2.1018780280180342E-6</v>
      </c>
      <c r="X5" s="10">
        <f t="shared" si="3"/>
        <v>47576.522135326668</v>
      </c>
      <c r="Y5" s="8">
        <f t="shared" si="4"/>
        <v>2101.8770501038302</v>
      </c>
      <c r="Z5" s="1">
        <f t="shared" si="5"/>
        <v>2101.877</v>
      </c>
      <c r="AA5" s="2">
        <f t="shared" si="6"/>
        <v>47576.5</v>
      </c>
      <c r="AB5" s="2">
        <f t="shared" si="0"/>
        <v>47576.523269439647</v>
      </c>
      <c r="AC5" s="1">
        <f t="shared" si="7"/>
        <v>6.1317627832037661E-2</v>
      </c>
      <c r="AD5" s="1" t="b">
        <f t="shared" si="8"/>
        <v>1</v>
      </c>
      <c r="AM5" s="10">
        <f t="shared" si="9"/>
        <v>9.0540978373139819E-2</v>
      </c>
      <c r="AN5" s="10"/>
      <c r="AO5" s="1">
        <f t="shared" si="10"/>
        <v>2101.877</v>
      </c>
      <c r="AP5"/>
      <c r="BB5" s="10" cm="1">
        <f t="array" ref="BB5">$C5*EXP(poly_from_str($AO5,BB$2950))</f>
        <v>10.763345587020703</v>
      </c>
      <c r="BF5" s="21" t="e">
        <f>INDEX([1]Pr3_line_class7_opt_lin!$A$2:$A$3624,MATCH($X5,[1]Pr3_line_class7_opt_lin!$AO$2:$AO$3624,0),1)</f>
        <v>#N/A</v>
      </c>
    </row>
    <row r="6" spans="1:59" hidden="1" x14ac:dyDescent="0.25">
      <c r="A6" s="1" t="s">
        <v>11</v>
      </c>
      <c r="B6" s="1">
        <v>4.0000000000000001E-3</v>
      </c>
      <c r="C6">
        <v>100</v>
      </c>
      <c r="E6" s="2">
        <v>47578.8</v>
      </c>
      <c r="F6">
        <v>23442</v>
      </c>
      <c r="G6" t="s">
        <v>4</v>
      </c>
      <c r="H6" t="s">
        <v>12</v>
      </c>
      <c r="I6">
        <v>71021</v>
      </c>
      <c r="J6" t="s">
        <v>6</v>
      </c>
      <c r="K6" t="s">
        <v>5</v>
      </c>
      <c r="L6">
        <v>23442.25</v>
      </c>
      <c r="M6">
        <v>71021.100000000006</v>
      </c>
      <c r="N6">
        <v>1</v>
      </c>
      <c r="V6" s="11">
        <f t="shared" si="1"/>
        <v>4.7578764265303003E-7</v>
      </c>
      <c r="W6" s="11">
        <f t="shared" si="2"/>
        <v>2.1017764214313937E-6</v>
      </c>
      <c r="X6" s="10">
        <f t="shared" si="3"/>
        <v>47578.766007267739</v>
      </c>
      <c r="Y6" s="8">
        <f t="shared" si="4"/>
        <v>2101.7779230492197</v>
      </c>
      <c r="Z6" s="1">
        <f t="shared" si="5"/>
        <v>2101.7779999999998</v>
      </c>
      <c r="AA6" s="2">
        <f t="shared" si="6"/>
        <v>47578.8</v>
      </c>
      <c r="AB6" s="2">
        <f t="shared" si="0"/>
        <v>47578.764265302998</v>
      </c>
      <c r="AC6" s="1">
        <f t="shared" si="7"/>
        <v>6.1318694045066374E-2</v>
      </c>
      <c r="AD6" s="1" t="b">
        <f t="shared" si="8"/>
        <v>1</v>
      </c>
      <c r="AF6" s="1" t="s">
        <v>1167</v>
      </c>
      <c r="AG6" s="1" t="s">
        <v>1240</v>
      </c>
      <c r="AH6" s="10">
        <v>23442.25</v>
      </c>
      <c r="AI6" s="10">
        <v>71021.100000000006</v>
      </c>
      <c r="AJ6" s="10">
        <f>AI6-AH6</f>
        <v>47578.850000000006</v>
      </c>
      <c r="AK6" s="1">
        <f>$A6-100000000/AJ6</f>
        <v>3.7872983480156108E-3</v>
      </c>
      <c r="AL6" s="10">
        <f>$X6-AJ6</f>
        <v>-8.3992732266779058E-2</v>
      </c>
      <c r="AM6" s="10">
        <f t="shared" si="9"/>
        <v>9.0549620369039949E-2</v>
      </c>
      <c r="AN6" s="10">
        <f>AL6/AM6</f>
        <v>-0.9275879006942499</v>
      </c>
      <c r="AO6" s="1">
        <f t="shared" si="10"/>
        <v>2101.7779999999998</v>
      </c>
      <c r="AP6" s="14">
        <v>112000000</v>
      </c>
      <c r="AQ6" s="10">
        <v>0.107</v>
      </c>
      <c r="AR6" s="14" cm="1">
        <f t="array" ref="AR6">SfromgA($AP6,$AO6,"")</f>
        <v>0.51322985067761717</v>
      </c>
      <c r="AS6" s="21">
        <f>(10^MAX(0.05, -0.312925054856973*((LN($AR6))^(1/3)) + 0.454808404431693)-1)*100</f>
        <v>434.83949998886089</v>
      </c>
      <c r="AU6" s="10"/>
      <c r="AV6" s="10"/>
      <c r="AW6" s="14">
        <f>IF($AP6="",$AT6,$AP6)</f>
        <v>112000000</v>
      </c>
      <c r="AX6" s="21">
        <f>IF($AP6="",$AV6,$AS6)</f>
        <v>434.83949998886089</v>
      </c>
      <c r="AY6" s="10">
        <f>LN(BB6*$AO6/$AW6)</f>
        <v>-6.2040179658860763</v>
      </c>
      <c r="AZ6" s="10">
        <f>EXP(AY$2950*$AI6+AY$2951)*$AW6/$AO6</f>
        <v>93.035380939496207</v>
      </c>
      <c r="BA6" s="10">
        <f>LN(AZ6/$C6)</f>
        <v>-7.2190324974226311E-2</v>
      </c>
      <c r="BB6" s="10" cm="1">
        <f t="array" ref="BB6">$C6*EXP(poly_from_str($AO6,BB$2950))</f>
        <v>107.71108796831466</v>
      </c>
      <c r="BC6" s="10">
        <f>LN(AZ6/BB6)</f>
        <v>-0.14647267020128771</v>
      </c>
      <c r="BD6" s="10">
        <f t="shared" ref="BD6" si="11">LN($AX6/100+1)</f>
        <v>1.6767965158780862</v>
      </c>
      <c r="BE6" s="10">
        <f>ABS(LN($AZ6/$BB6))-BD6-LN(2)</f>
        <v>-2.2234710262367439</v>
      </c>
      <c r="BF6" s="21">
        <f>INDEX([1]Pr3_line_class7_opt_lin!$A$2:$A$3624,MATCH($X6,[1]Pr3_line_class7_opt_lin!$AO$2:$AO$3624,0),1)</f>
        <v>40603</v>
      </c>
    </row>
    <row r="7" spans="1:59" hidden="1" x14ac:dyDescent="0.25">
      <c r="A7" s="1" t="s">
        <v>13</v>
      </c>
      <c r="B7" s="1">
        <v>4.0000000000000001E-3</v>
      </c>
      <c r="C7">
        <v>2</v>
      </c>
      <c r="E7" s="2">
        <v>47581.599999999999</v>
      </c>
      <c r="N7">
        <v>1</v>
      </c>
      <c r="V7" s="11">
        <f t="shared" si="1"/>
        <v>4.7581639387319782E-7</v>
      </c>
      <c r="W7" s="11">
        <f t="shared" si="2"/>
        <v>2.1016527397145116E-6</v>
      </c>
      <c r="X7" s="10">
        <f t="shared" si="3"/>
        <v>47581.637466864355</v>
      </c>
      <c r="Y7" s="8">
        <f t="shared" si="4"/>
        <v>2101.6510848253083</v>
      </c>
      <c r="Z7" s="1">
        <f t="shared" si="5"/>
        <v>2101.6509999999998</v>
      </c>
      <c r="AA7" s="2">
        <f t="shared" si="6"/>
        <v>47581.599999999999</v>
      </c>
      <c r="AB7" s="2">
        <f t="shared" si="0"/>
        <v>47581.639387319781</v>
      </c>
      <c r="AC7" s="1">
        <f t="shared" si="7"/>
        <v>6.1320062033924705E-2</v>
      </c>
      <c r="AD7" s="1" t="b">
        <f t="shared" si="8"/>
        <v>1</v>
      </c>
      <c r="AM7" s="10">
        <f t="shared" si="9"/>
        <v>9.0560421306867797E-2</v>
      </c>
      <c r="AN7" s="10"/>
      <c r="AO7" s="1">
        <f t="shared" si="10"/>
        <v>2101.6509999999998</v>
      </c>
      <c r="AP7"/>
      <c r="BB7" s="10" cm="1">
        <f t="array" ref="BB7">$C7*EXP(poly_from_str($AO7,BB$2950))</f>
        <v>2.1562137492101656</v>
      </c>
      <c r="BF7" s="21" t="e">
        <f>INDEX([1]Pr3_line_class7_opt_lin!$A$2:$A$3624,MATCH($X7,[1]Pr3_line_class7_opt_lin!$AO$2:$AO$3624,0),1)</f>
        <v>#N/A</v>
      </c>
    </row>
    <row r="8" spans="1:59" hidden="1" x14ac:dyDescent="0.25">
      <c r="A8" s="1" t="s">
        <v>14</v>
      </c>
      <c r="B8" s="1">
        <v>4.0000000000000001E-3</v>
      </c>
      <c r="C8">
        <v>5</v>
      </c>
      <c r="E8" s="2">
        <v>47620.2</v>
      </c>
      <c r="F8">
        <v>25409</v>
      </c>
      <c r="G8" t="s">
        <v>4</v>
      </c>
      <c r="H8" t="s">
        <v>7</v>
      </c>
      <c r="I8">
        <v>73029</v>
      </c>
      <c r="J8" t="s">
        <v>6</v>
      </c>
      <c r="K8" t="s">
        <v>5</v>
      </c>
      <c r="L8">
        <v>25409.74</v>
      </c>
      <c r="M8">
        <v>73029.899999999994</v>
      </c>
      <c r="N8">
        <v>1</v>
      </c>
      <c r="V8" s="11">
        <f t="shared" si="1"/>
        <v>4.7620226786568054E-7</v>
      </c>
      <c r="W8" s="11">
        <f t="shared" si="2"/>
        <v>2.0999491812298144E-6</v>
      </c>
      <c r="X8" s="10">
        <f t="shared" si="3"/>
        <v>47620.225476467691</v>
      </c>
      <c r="Y8" s="8">
        <f t="shared" si="4"/>
        <v>2099.9480577725662</v>
      </c>
      <c r="Z8" s="1">
        <f t="shared" si="5"/>
        <v>2099.9479999999999</v>
      </c>
      <c r="AA8" s="2">
        <f t="shared" si="6"/>
        <v>47620.2</v>
      </c>
      <c r="AB8" s="2">
        <f t="shared" si="0"/>
        <v>47620.226786568048</v>
      </c>
      <c r="AC8" s="1">
        <f t="shared" si="7"/>
        <v>6.133842999602087E-2</v>
      </c>
      <c r="AD8" s="1" t="b">
        <f t="shared" si="8"/>
        <v>1</v>
      </c>
      <c r="AF8" s="1" t="s">
        <v>1267</v>
      </c>
      <c r="AG8" s="5" t="s">
        <v>1470</v>
      </c>
      <c r="AH8" s="10">
        <v>25409.74</v>
      </c>
      <c r="AI8" s="10">
        <v>73029.899999999994</v>
      </c>
      <c r="AJ8" s="10">
        <f t="shared" ref="AJ8:AJ10" si="12">AI8-AH8</f>
        <v>47620.159999999989</v>
      </c>
      <c r="AK8" s="1">
        <f t="shared" ref="AK8:AK10" si="13">$A8-100000000/AJ8</f>
        <v>-2.9451459222400445E-3</v>
      </c>
      <c r="AL8" s="10">
        <f t="shared" ref="AL8:AL10" si="14">$X8-AJ8</f>
        <v>6.5476467701955698E-2</v>
      </c>
      <c r="AM8" s="10">
        <f t="shared" si="9"/>
        <v>9.0707388944869113E-2</v>
      </c>
      <c r="AN8" s="10">
        <f t="shared" ref="AN8:AN10" si="15">AL8/AM8</f>
        <v>0.72184271274473055</v>
      </c>
      <c r="AO8" s="1">
        <f t="shared" si="10"/>
        <v>2099.9479999999999</v>
      </c>
      <c r="BB8" s="10" cm="1">
        <f t="array" ref="BB8">$C8*EXP(poly_from_str($AO8,BB$2950))</f>
        <v>5.4573696093598114</v>
      </c>
      <c r="BF8" s="21">
        <f>INDEX([1]Pr3_line_class7_opt_lin!$A$2:$A$3624,MATCH($X8,[1]Pr3_line_class7_opt_lin!$AO$2:$AO$3624,0),1)</f>
        <v>2040</v>
      </c>
    </row>
    <row r="9" spans="1:59" hidden="1" x14ac:dyDescent="0.25">
      <c r="A9" s="1" t="s">
        <v>15</v>
      </c>
      <c r="B9" s="1">
        <v>4.0000000000000001E-3</v>
      </c>
      <c r="C9">
        <v>50</v>
      </c>
      <c r="E9" s="2">
        <v>47624.6</v>
      </c>
      <c r="F9">
        <v>29267</v>
      </c>
      <c r="G9" t="s">
        <v>4</v>
      </c>
      <c r="H9" t="s">
        <v>17</v>
      </c>
      <c r="I9">
        <v>76892</v>
      </c>
      <c r="J9" t="s">
        <v>6</v>
      </c>
      <c r="K9" t="s">
        <v>18</v>
      </c>
      <c r="L9">
        <v>29267.86</v>
      </c>
      <c r="M9">
        <v>76892.399999999994</v>
      </c>
      <c r="N9">
        <v>1</v>
      </c>
      <c r="O9" t="s">
        <v>1086</v>
      </c>
      <c r="P9" s="4" t="s">
        <v>1082</v>
      </c>
      <c r="V9" s="11">
        <f t="shared" si="1"/>
        <v>4.7624558460812372E-7</v>
      </c>
      <c r="W9" s="11">
        <f t="shared" si="2"/>
        <v>2.0997551685473474E-6</v>
      </c>
      <c r="X9" s="10">
        <f t="shared" si="3"/>
        <v>47624.560493155121</v>
      </c>
      <c r="Y9" s="8">
        <f t="shared" si="4"/>
        <v>2099.7569103944293</v>
      </c>
      <c r="Z9" s="1">
        <f t="shared" si="5"/>
        <v>2099.7570000000001</v>
      </c>
      <c r="AA9" s="2">
        <f t="shared" si="6"/>
        <v>47624.6</v>
      </c>
      <c r="AB9" s="2">
        <f t="shared" si="0"/>
        <v>47624.558460812368</v>
      </c>
      <c r="AC9" s="1">
        <f t="shared" si="7"/>
        <v>6.1340492842936675E-2</v>
      </c>
      <c r="AD9" s="1" t="b">
        <f t="shared" si="8"/>
        <v>1</v>
      </c>
      <c r="AF9" s="1" t="s">
        <v>1269</v>
      </c>
      <c r="AG9" s="1" t="s">
        <v>1270</v>
      </c>
      <c r="AH9" s="10">
        <v>29267.86</v>
      </c>
      <c r="AI9" s="10">
        <v>76892.399999999994</v>
      </c>
      <c r="AJ9" s="10">
        <f t="shared" si="12"/>
        <v>47624.539999999994</v>
      </c>
      <c r="AK9" s="1">
        <f t="shared" si="13"/>
        <v>-8.1393374102844973E-4</v>
      </c>
      <c r="AL9" s="10">
        <f t="shared" si="14"/>
        <v>2.0493155127041973E-2</v>
      </c>
      <c r="AM9" s="10">
        <f t="shared" si="9"/>
        <v>9.0724021874912186E-2</v>
      </c>
      <c r="AN9" s="10">
        <f t="shared" si="15"/>
        <v>0.22588455299410534</v>
      </c>
      <c r="AO9" s="1">
        <f t="shared" si="10"/>
        <v>2099.7570000000001</v>
      </c>
      <c r="AP9" s="14">
        <v>179000000</v>
      </c>
      <c r="AQ9" s="10">
        <v>0.313</v>
      </c>
      <c r="AR9" s="14" cm="1">
        <f t="array" ref="AR9">SfromgA($AP9,$AO9,"")</f>
        <v>0.81788737446146642</v>
      </c>
      <c r="AS9" s="21">
        <f t="shared" ref="AS9:AS10" si="16">(10^MAX(0.05, -0.312925054856973*((LN($AR9))^(1/3)) + 0.454808404431693)-1)*100</f>
        <v>334.63219348237772</v>
      </c>
      <c r="AU9" s="10"/>
      <c r="AV9" s="10"/>
      <c r="AW9" s="14">
        <f t="shared" ref="AW9:AW10" si="17">IF($AP9="",$AT9,$AP9)</f>
        <v>179000000</v>
      </c>
      <c r="AX9" s="21">
        <f t="shared" ref="AX9:AX10" si="18">IF($AP9="",$AV9,$AS9)</f>
        <v>334.63219348237772</v>
      </c>
      <c r="AY9" s="10">
        <f>LN(BB9*$AO9/$AW9)</f>
        <v>-7.3523937062748557</v>
      </c>
      <c r="AZ9" s="10">
        <f t="shared" ref="AZ9:AZ10" si="19">EXP(AY$2950*$AI9+AY$2951)*$AW9/$AO9</f>
        <v>85.97037161750653</v>
      </c>
      <c r="BA9" s="10">
        <f t="shared" ref="BA9:BA10" si="20">LN(AZ9/$C9)</f>
        <v>0.54197971539055911</v>
      </c>
      <c r="BB9" s="10" cm="1">
        <f t="array" ref="BB9">$C9*EXP(poly_from_str($AO9,BB$2950))</f>
        <v>54.648717935724711</v>
      </c>
      <c r="BC9" s="10">
        <f t="shared" ref="BC9:BC10" si="21">LN(AZ9/BB9)</f>
        <v>0.45307696601891789</v>
      </c>
      <c r="BD9" s="10">
        <f t="shared" ref="BD9:BD10" si="22">LN($AX9/100+1)</f>
        <v>1.4693299552121772</v>
      </c>
      <c r="BE9" s="10">
        <f t="shared" ref="BE9:BE10" si="23">ABS(LN($AZ9/$BB9))-BD9-LN(2)</f>
        <v>-1.7094001697532049</v>
      </c>
      <c r="BF9" s="21">
        <f>INDEX([1]Pr3_line_class7_opt_lin!$A$2:$A$3624,MATCH($X9,[1]Pr3_line_class7_opt_lin!$AO$2:$AO$3624,0),1)</f>
        <v>20411</v>
      </c>
    </row>
    <row r="10" spans="1:59" hidden="1" x14ac:dyDescent="0.25">
      <c r="A10" s="1" t="s">
        <v>19</v>
      </c>
      <c r="B10" s="1">
        <v>4.0000000000000001E-3</v>
      </c>
      <c r="C10">
        <v>200</v>
      </c>
      <c r="E10" s="2">
        <v>47632.6</v>
      </c>
      <c r="F10">
        <v>16135</v>
      </c>
      <c r="G10" t="s">
        <v>4</v>
      </c>
      <c r="H10" t="s">
        <v>7</v>
      </c>
      <c r="I10">
        <v>63768</v>
      </c>
      <c r="J10" t="s">
        <v>6</v>
      </c>
      <c r="K10" t="s">
        <v>7</v>
      </c>
      <c r="L10">
        <v>16135.97</v>
      </c>
      <c r="M10">
        <v>63768.66</v>
      </c>
      <c r="N10">
        <v>1</v>
      </c>
      <c r="V10" s="11">
        <f t="shared" si="1"/>
        <v>4.7632611572247714E-7</v>
      </c>
      <c r="W10" s="11">
        <f t="shared" si="2"/>
        <v>2.0994025100456413E-6</v>
      </c>
      <c r="X10" s="10">
        <f t="shared" si="3"/>
        <v>47632.611005701823</v>
      </c>
      <c r="Y10" s="8">
        <f t="shared" si="4"/>
        <v>2099.4020249704467</v>
      </c>
      <c r="Z10" s="1">
        <f t="shared" si="5"/>
        <v>2099.402</v>
      </c>
      <c r="AA10" s="2">
        <f t="shared" si="6"/>
        <v>47632.6</v>
      </c>
      <c r="AB10" s="2">
        <f t="shared" si="0"/>
        <v>47632.611572247719</v>
      </c>
      <c r="AC10" s="1">
        <f t="shared" si="7"/>
        <v>6.1344328425963136E-2</v>
      </c>
      <c r="AD10" s="1" t="b">
        <f t="shared" si="8"/>
        <v>1</v>
      </c>
      <c r="AF10" s="1" t="s">
        <v>1213</v>
      </c>
      <c r="AG10" s="1" t="s">
        <v>1266</v>
      </c>
      <c r="AH10" s="10">
        <v>16135.97</v>
      </c>
      <c r="AI10" s="10">
        <v>63768.66</v>
      </c>
      <c r="AJ10" s="10">
        <f t="shared" si="12"/>
        <v>47632.69</v>
      </c>
      <c r="AK10" s="1">
        <f t="shared" si="13"/>
        <v>3.4566886733955471E-3</v>
      </c>
      <c r="AL10" s="10">
        <f t="shared" si="14"/>
        <v>-7.8994298179168254E-2</v>
      </c>
      <c r="AM10" s="10">
        <f t="shared" si="9"/>
        <v>9.0754605359049861E-2</v>
      </c>
      <c r="AN10" s="10">
        <f t="shared" si="15"/>
        <v>-0.87041641431468253</v>
      </c>
      <c r="AO10" s="1">
        <f t="shared" si="10"/>
        <v>2099.402</v>
      </c>
      <c r="AP10" s="14">
        <v>72600000</v>
      </c>
      <c r="AQ10" s="10">
        <v>7.4999999999999997E-2</v>
      </c>
      <c r="AR10" s="14" cm="1">
        <f t="array" ref="AR10">SfromgA($AP10,$AO10,"")</f>
        <v>0.33155593043421122</v>
      </c>
      <c r="AS10" s="21">
        <f t="shared" si="16"/>
        <v>500.0974245039086</v>
      </c>
      <c r="AU10" s="10"/>
      <c r="AV10" s="10"/>
      <c r="AW10" s="14">
        <f t="shared" si="17"/>
        <v>72600000</v>
      </c>
      <c r="AX10" s="21">
        <f t="shared" si="18"/>
        <v>500.0974245039086</v>
      </c>
      <c r="AY10" s="10">
        <f>LN(BB10*$AO10/$AW10)</f>
        <v>-5.061298667263701</v>
      </c>
      <c r="AZ10" s="10">
        <f t="shared" si="19"/>
        <v>118.92662172169464</v>
      </c>
      <c r="BA10" s="10">
        <f t="shared" si="20"/>
        <v>-0.51981068781482975</v>
      </c>
      <c r="BB10" s="10" cm="1">
        <f t="array" ref="BB10">$C10*EXP(poly_from_str($AO10,BB$2950))</f>
        <v>219.15275350821477</v>
      </c>
      <c r="BC10" s="10">
        <f t="shared" si="21"/>
        <v>-0.61126231254373409</v>
      </c>
      <c r="BD10" s="10">
        <f t="shared" si="22"/>
        <v>1.7919218302199769</v>
      </c>
      <c r="BE10" s="10">
        <f t="shared" si="23"/>
        <v>-1.8738066982361881</v>
      </c>
      <c r="BF10" s="21">
        <f>INDEX([1]Pr3_line_class7_opt_lin!$A$2:$A$3624,MATCH($X10,[1]Pr3_line_class7_opt_lin!$AO$2:$AO$3624,0),1)</f>
        <v>81723</v>
      </c>
    </row>
    <row r="11" spans="1:59" hidden="1" x14ac:dyDescent="0.25">
      <c r="A11" s="1" t="s">
        <v>20</v>
      </c>
      <c r="B11" s="1">
        <v>4.0000000000000001E-3</v>
      </c>
      <c r="C11">
        <v>3</v>
      </c>
      <c r="E11" s="2">
        <v>47642.3</v>
      </c>
      <c r="N11">
        <v>1</v>
      </c>
      <c r="V11" s="11">
        <f t="shared" si="1"/>
        <v>4.7642324297490102E-7</v>
      </c>
      <c r="W11" s="11">
        <f t="shared" si="2"/>
        <v>2.0989750704730879E-6</v>
      </c>
      <c r="X11" s="10">
        <f t="shared" si="3"/>
        <v>47642.323107028416</v>
      </c>
      <c r="Y11" s="8">
        <f t="shared" si="4"/>
        <v>2098.9740524480749</v>
      </c>
      <c r="Z11" s="1">
        <f t="shared" si="5"/>
        <v>2098.9740000000002</v>
      </c>
      <c r="AA11" s="2">
        <f t="shared" si="6"/>
        <v>47642.3</v>
      </c>
      <c r="AB11" s="2">
        <f t="shared" si="0"/>
        <v>47642.3242974901</v>
      </c>
      <c r="AC11" s="1">
        <f t="shared" si="7"/>
        <v>6.1348955322336085E-2</v>
      </c>
      <c r="AD11" s="1" t="b">
        <f t="shared" si="8"/>
        <v>1</v>
      </c>
      <c r="AM11" s="10">
        <f t="shared" si="9"/>
        <v>9.0791596275132516E-2</v>
      </c>
      <c r="AN11" s="10"/>
      <c r="AO11" s="1">
        <f t="shared" si="10"/>
        <v>2098.9740000000002</v>
      </c>
      <c r="AP11"/>
      <c r="BB11" s="10" cm="1">
        <f t="array" ref="BB11">$C11*EXP(poly_from_str($AO11,BB$2950))</f>
        <v>3.2973835565459555</v>
      </c>
      <c r="BF11" s="21" t="e">
        <f>INDEX([1]Pr3_line_class7_opt_lin!$A$2:$A$3624,MATCH($X11,[1]Pr3_line_class7_opt_lin!$AO$2:$AO$3624,0),1)</f>
        <v>#N/A</v>
      </c>
    </row>
    <row r="12" spans="1:59" hidden="1" x14ac:dyDescent="0.25">
      <c r="A12" s="1" t="s">
        <v>21</v>
      </c>
      <c r="B12" s="1">
        <v>4.0000000000000001E-3</v>
      </c>
      <c r="C12">
        <v>20</v>
      </c>
      <c r="E12" s="2">
        <v>47643.9</v>
      </c>
      <c r="F12">
        <v>20848</v>
      </c>
      <c r="G12" t="s">
        <v>4</v>
      </c>
      <c r="H12" t="s">
        <v>17</v>
      </c>
      <c r="I12">
        <v>68492</v>
      </c>
      <c r="J12" t="s">
        <v>6</v>
      </c>
      <c r="K12" t="s">
        <v>7</v>
      </c>
      <c r="L12">
        <v>20848.39</v>
      </c>
      <c r="M12">
        <v>68492.429999999993</v>
      </c>
      <c r="N12">
        <v>1</v>
      </c>
      <c r="V12" s="11">
        <f t="shared" si="1"/>
        <v>4.7643935903660157E-7</v>
      </c>
      <c r="W12" s="11">
        <f t="shared" si="2"/>
        <v>2.0989045816988114E-6</v>
      </c>
      <c r="X12" s="10">
        <f t="shared" si="3"/>
        <v>47643.934144325678</v>
      </c>
      <c r="Y12" s="8">
        <f t="shared" si="4"/>
        <v>2098.9030775056149</v>
      </c>
      <c r="Z12" s="1">
        <f t="shared" si="5"/>
        <v>2098.9029999999998</v>
      </c>
      <c r="AA12" s="2">
        <f t="shared" si="6"/>
        <v>47643.9</v>
      </c>
      <c r="AB12" s="2">
        <f t="shared" si="0"/>
        <v>47643.935903660153</v>
      </c>
      <c r="AC12" s="1">
        <f t="shared" si="7"/>
        <v>6.134972314196039E-2</v>
      </c>
      <c r="AD12" s="1" t="b">
        <f t="shared" si="8"/>
        <v>1</v>
      </c>
      <c r="AF12" s="1" t="s">
        <v>1271</v>
      </c>
      <c r="AG12" s="1" t="s">
        <v>1234</v>
      </c>
      <c r="AH12" s="10">
        <v>20848.39</v>
      </c>
      <c r="AI12" s="10">
        <v>68492.429999999993</v>
      </c>
      <c r="AJ12" s="10">
        <f t="shared" ref="AJ12:AJ21" si="24">AI12-AH12</f>
        <v>47644.039999999994</v>
      </c>
      <c r="AK12" s="1">
        <f t="shared" ref="AK12:AK21" si="25">$A12-100000000/AJ12</f>
        <v>4.5858436851631268E-3</v>
      </c>
      <c r="AL12" s="10">
        <f t="shared" ref="AL12:AL21" si="26">$X12-AJ12</f>
        <v>-0.105855674315535</v>
      </c>
      <c r="AM12" s="10">
        <f t="shared" si="9"/>
        <v>9.0797716712015766E-2</v>
      </c>
      <c r="AN12" s="10">
        <f t="shared" ref="AN12:AN21" si="27">AL12/AM12</f>
        <v>-1.1658407077710857</v>
      </c>
      <c r="AO12" s="1">
        <f t="shared" si="10"/>
        <v>2098.9029999999998</v>
      </c>
      <c r="AP12" s="14">
        <v>31500000</v>
      </c>
      <c r="AQ12" s="10">
        <v>8.6999999999999994E-2</v>
      </c>
      <c r="AR12" s="14" cm="1">
        <f t="array" ref="AR12">SfromgA($AP12,$AO12,"")</f>
        <v>0.14375435770717424</v>
      </c>
      <c r="AS12" s="21">
        <f t="shared" ref="AS12:AS21" si="28">(10^MAX(0.05, -0.312925054856973*((LN($AR12))^(1/3)) + 0.454808404431693)-1)*100</f>
        <v>599.94359397917685</v>
      </c>
      <c r="AU12" s="10"/>
      <c r="AV12" s="10"/>
      <c r="AW12" s="14">
        <f t="shared" ref="AW12:AW15" si="29">IF($AP12="",$AT12,$AP12)</f>
        <v>31500000</v>
      </c>
      <c r="AX12" s="21">
        <f t="shared" ref="AX12:AX15" si="30">IF($AP12="",$AV12,$AS12)</f>
        <v>599.94359397917685</v>
      </c>
      <c r="AY12" s="10">
        <f>LN(BB12*$AO12/$AW12)</f>
        <v>-6.525571017019014</v>
      </c>
      <c r="AZ12" s="10">
        <f t="shared" ref="AZ12:AZ21" si="31">EXP(AY$2950*$AI12+AY$2951)*$AW12/$AO12</f>
        <v>33.188635688449118</v>
      </c>
      <c r="BA12" s="10">
        <f t="shared" ref="BA12:BA21" si="32">LN(AZ12/$C12)</f>
        <v>0.5064752452302449</v>
      </c>
      <c r="BB12" s="10" cm="1">
        <f t="array" ref="BB12">$C12*EXP(poly_from_str($AO12,BB$2950))</f>
        <v>21.993720493609935</v>
      </c>
      <c r="BC12" s="10">
        <f t="shared" ref="BC12:BC28" si="33">LN(AZ12/BB12)</f>
        <v>0.41145053827805689</v>
      </c>
      <c r="BD12" s="10">
        <f t="shared" ref="BD12:BD21" si="34">LN($AX12/100+1)</f>
        <v>1.9458295657788209</v>
      </c>
      <c r="BE12" s="10">
        <f t="shared" ref="BE12:BE21" si="35">ABS(LN($AZ12/$BB12))-BD12-LN(2)</f>
        <v>-2.2275262080607092</v>
      </c>
      <c r="BF12" s="21">
        <f>INDEX([1]Pr3_line_class7_opt_lin!$A$2:$A$3624,MATCH($X12,[1]Pr3_line_class7_opt_lin!$AO$2:$AO$3624,0),1)</f>
        <v>8183</v>
      </c>
    </row>
    <row r="13" spans="1:59" hidden="1" x14ac:dyDescent="0.25">
      <c r="A13" s="1" t="s">
        <v>22</v>
      </c>
      <c r="B13" s="1">
        <v>4.0000000000000001E-3</v>
      </c>
      <c r="C13">
        <v>100</v>
      </c>
      <c r="E13" s="2">
        <v>47652.6</v>
      </c>
      <c r="F13">
        <v>21755</v>
      </c>
      <c r="G13" t="s">
        <v>4</v>
      </c>
      <c r="H13" t="s">
        <v>12</v>
      </c>
      <c r="I13">
        <v>69408</v>
      </c>
      <c r="J13" t="s">
        <v>6</v>
      </c>
      <c r="K13" t="s">
        <v>12</v>
      </c>
      <c r="L13">
        <v>21755.84</v>
      </c>
      <c r="M13">
        <v>69408.509999999995</v>
      </c>
      <c r="N13">
        <v>1</v>
      </c>
      <c r="V13" s="11">
        <f t="shared" si="1"/>
        <v>4.7652563255203777E-7</v>
      </c>
      <c r="W13" s="11">
        <f t="shared" si="2"/>
        <v>2.0985213818343595E-6</v>
      </c>
      <c r="X13" s="10">
        <f t="shared" si="3"/>
        <v>47652.565057001004</v>
      </c>
      <c r="Y13" s="8">
        <f t="shared" si="4"/>
        <v>2098.5229206524787</v>
      </c>
      <c r="Z13" s="1">
        <f t="shared" si="5"/>
        <v>2098.5230000000001</v>
      </c>
      <c r="AA13" s="2">
        <f t="shared" si="6"/>
        <v>47652.6</v>
      </c>
      <c r="AB13" s="2">
        <f t="shared" si="0"/>
        <v>47652.563255203779</v>
      </c>
      <c r="AC13" s="1">
        <f t="shared" si="7"/>
        <v>6.1353833923955992E-2</v>
      </c>
      <c r="AD13" s="1" t="b">
        <f t="shared" si="8"/>
        <v>1</v>
      </c>
      <c r="AF13" s="1" t="s">
        <v>1278</v>
      </c>
      <c r="AG13" s="1" t="s">
        <v>1276</v>
      </c>
      <c r="AH13" s="10">
        <v>21755.84</v>
      </c>
      <c r="AI13" s="10">
        <v>69408.509999999995</v>
      </c>
      <c r="AJ13" s="10">
        <f t="shared" si="24"/>
        <v>47652.67</v>
      </c>
      <c r="AK13" s="1">
        <f t="shared" si="25"/>
        <v>4.7008155052026268E-3</v>
      </c>
      <c r="AL13" s="10">
        <f t="shared" si="26"/>
        <v>-0.10494299899437465</v>
      </c>
      <c r="AM13" s="10">
        <f t="shared" si="9"/>
        <v>9.0830741430996939E-2</v>
      </c>
      <c r="AN13" s="10">
        <f t="shared" si="27"/>
        <v>-1.1553687368510432</v>
      </c>
      <c r="AO13" s="1">
        <f t="shared" si="10"/>
        <v>2098.5230000000001</v>
      </c>
      <c r="AP13" s="14">
        <v>110000000</v>
      </c>
      <c r="AQ13" s="10">
        <v>0.33</v>
      </c>
      <c r="AR13" s="14" cm="1">
        <f t="array" ref="AR13">SfromgA($AP13,$AO13,"")</f>
        <v>0.50172673737459228</v>
      </c>
      <c r="AS13" s="21">
        <f t="shared" si="28"/>
        <v>438.62468384328872</v>
      </c>
      <c r="AU13" s="10"/>
      <c r="AV13" s="10"/>
      <c r="AW13" s="14">
        <f t="shared" si="29"/>
        <v>110000000</v>
      </c>
      <c r="AX13" s="21">
        <f t="shared" si="30"/>
        <v>438.62468384328872</v>
      </c>
      <c r="AY13" s="10">
        <f>LN(BB13*$AO13/$AW13)</f>
        <v>-6.1640935961418117</v>
      </c>
      <c r="AZ13" s="10">
        <f t="shared" si="31"/>
        <v>106.40470920807574</v>
      </c>
      <c r="BA13" s="10">
        <f t="shared" si="32"/>
        <v>6.2079649414427084E-2</v>
      </c>
      <c r="BB13" s="10" cm="1">
        <f t="array" ref="BB13">$C13*EXP(poly_from_str($AO13,BB$2950))</f>
        <v>110.26739555491991</v>
      </c>
      <c r="BC13" s="10">
        <f t="shared" si="33"/>
        <v>-3.5658449289103361E-2</v>
      </c>
      <c r="BD13" s="10">
        <f t="shared" si="34"/>
        <v>1.6838488229777477</v>
      </c>
      <c r="BE13" s="10">
        <f t="shared" si="35"/>
        <v>-2.3413375542485895</v>
      </c>
      <c r="BF13" s="21">
        <f>INDEX([1]Pr3_line_class7_opt_lin!$A$2:$A$3624,MATCH($X13,[1]Pr3_line_class7_opt_lin!$AO$2:$AO$3624,0),1)</f>
        <v>40957</v>
      </c>
    </row>
    <row r="14" spans="1:59" hidden="1" x14ac:dyDescent="0.25">
      <c r="A14" s="1" t="s">
        <v>23</v>
      </c>
      <c r="B14" s="1">
        <v>4.0000000000000001E-3</v>
      </c>
      <c r="C14">
        <v>5</v>
      </c>
      <c r="E14" s="2">
        <v>47658.2</v>
      </c>
      <c r="F14">
        <v>26446</v>
      </c>
      <c r="G14" t="s">
        <v>4</v>
      </c>
      <c r="H14" t="s">
        <v>7</v>
      </c>
      <c r="I14">
        <v>74105</v>
      </c>
      <c r="J14" t="s">
        <v>6</v>
      </c>
      <c r="K14" t="s">
        <v>17</v>
      </c>
      <c r="L14">
        <v>26446.97</v>
      </c>
      <c r="M14">
        <v>74105.2</v>
      </c>
      <c r="N14">
        <v>1</v>
      </c>
      <c r="V14" s="11">
        <f t="shared" si="1"/>
        <v>4.7658195422430326E-7</v>
      </c>
      <c r="W14" s="11">
        <f t="shared" si="2"/>
        <v>2.098274798460706E-6</v>
      </c>
      <c r="X14" s="10">
        <f t="shared" si="3"/>
        <v>47658.195646994107</v>
      </c>
      <c r="Y14" s="8">
        <f t="shared" si="4"/>
        <v>2098.2749901130005</v>
      </c>
      <c r="Z14" s="1">
        <f t="shared" si="5"/>
        <v>2098.2750000000001</v>
      </c>
      <c r="AA14" s="2">
        <f t="shared" si="6"/>
        <v>47658.2</v>
      </c>
      <c r="AB14" s="2">
        <f t="shared" si="0"/>
        <v>47658.195422430326</v>
      </c>
      <c r="AC14" s="1">
        <f t="shared" si="7"/>
        <v>6.1356517954612798E-2</v>
      </c>
      <c r="AD14" s="1" t="b">
        <f t="shared" si="8"/>
        <v>1</v>
      </c>
      <c r="AF14" s="1" t="s">
        <v>1225</v>
      </c>
      <c r="AG14" s="1" t="s">
        <v>1273</v>
      </c>
      <c r="AH14" s="10">
        <v>26446.97</v>
      </c>
      <c r="AI14" s="10">
        <v>74105.2</v>
      </c>
      <c r="AJ14" s="10">
        <f t="shared" si="24"/>
        <v>47658.229999999996</v>
      </c>
      <c r="AK14" s="1">
        <f t="shared" si="25"/>
        <v>1.522365601886122E-3</v>
      </c>
      <c r="AL14" s="10">
        <f t="shared" si="26"/>
        <v>-3.4353005888988264E-2</v>
      </c>
      <c r="AM14" s="10">
        <f t="shared" si="9"/>
        <v>9.0852152363250754E-2</v>
      </c>
      <c r="AN14" s="10">
        <f t="shared" si="27"/>
        <v>-0.37811989034267374</v>
      </c>
      <c r="AO14" s="1">
        <f t="shared" si="10"/>
        <v>2098.2750000000001</v>
      </c>
      <c r="AP14" s="14">
        <v>6220000</v>
      </c>
      <c r="AQ14" s="10">
        <v>0.01</v>
      </c>
      <c r="AR14" s="14" cm="1">
        <f t="array" ref="AR14">SfromgA($AP14,$AO14,"")</f>
        <v>2.8360309321216498E-2</v>
      </c>
      <c r="AS14" s="21">
        <f t="shared" si="28"/>
        <v>756.53281545514869</v>
      </c>
      <c r="AU14" s="10"/>
      <c r="AV14" s="10"/>
      <c r="AW14" s="14">
        <f t="shared" si="29"/>
        <v>6220000</v>
      </c>
      <c r="AX14" s="21">
        <f t="shared" si="30"/>
        <v>756.53281545514869</v>
      </c>
      <c r="AY14" s="10">
        <f t="shared" ref="AY14:AY21" si="36">LN(BB14*$AO14/$AW14)</f>
        <v>-6.2854662856786918</v>
      </c>
      <c r="AZ14" s="10">
        <f t="shared" si="31"/>
        <v>3.8792017386017807</v>
      </c>
      <c r="BA14" s="10">
        <f t="shared" si="32"/>
        <v>-0.25380851743954347</v>
      </c>
      <c r="BB14" s="10" cm="1">
        <f t="array" ref="BB14">$C14*EXP(poly_from_str($AO14,BB$2950))</f>
        <v>5.5231222282964501</v>
      </c>
      <c r="BC14" s="10">
        <f t="shared" si="33"/>
        <v>-0.35331392645934168</v>
      </c>
      <c r="BD14" s="10">
        <f t="shared" si="34"/>
        <v>2.1477224444748906</v>
      </c>
      <c r="BE14" s="10">
        <f t="shared" si="35"/>
        <v>-2.4875556985754943</v>
      </c>
      <c r="BF14" s="21">
        <f>INDEX([1]Pr3_line_class7_opt_lin!$A$2:$A$3624,MATCH($X14,[1]Pr3_line_class7_opt_lin!$AO$2:$AO$3624,0),1)</f>
        <v>2049</v>
      </c>
    </row>
    <row r="15" spans="1:59" hidden="1" x14ac:dyDescent="0.25">
      <c r="A15" s="1" t="s">
        <v>24</v>
      </c>
      <c r="B15" s="1">
        <v>4.0000000000000001E-3</v>
      </c>
      <c r="C15">
        <v>100</v>
      </c>
      <c r="E15" s="2">
        <v>47668.800000000003</v>
      </c>
      <c r="F15">
        <v>17627</v>
      </c>
      <c r="G15" t="s">
        <v>4</v>
      </c>
      <c r="H15" t="s">
        <v>5</v>
      </c>
      <c r="I15">
        <v>65295</v>
      </c>
      <c r="J15" t="s">
        <v>6</v>
      </c>
      <c r="K15" t="s">
        <v>7</v>
      </c>
      <c r="L15">
        <v>17627</v>
      </c>
      <c r="M15">
        <v>65295.9</v>
      </c>
      <c r="N15">
        <v>1</v>
      </c>
      <c r="V15" s="11">
        <f t="shared" si="1"/>
        <v>4.7668850217798977E-7</v>
      </c>
      <c r="W15" s="11">
        <f t="shared" si="2"/>
        <v>2.0978082099822106E-6</v>
      </c>
      <c r="X15" s="10">
        <f t="shared" si="3"/>
        <v>47668.847752152833</v>
      </c>
      <c r="Y15" s="8">
        <f t="shared" si="4"/>
        <v>2097.8061085079148</v>
      </c>
      <c r="Z15" s="1">
        <f t="shared" si="5"/>
        <v>2097.806</v>
      </c>
      <c r="AA15" s="2">
        <f t="shared" si="6"/>
        <v>47668.800000000003</v>
      </c>
      <c r="AB15" s="2">
        <f t="shared" si="0"/>
        <v>47668.850217798972</v>
      </c>
      <c r="AC15" s="1">
        <f t="shared" si="7"/>
        <v>6.1361596405434773E-2</v>
      </c>
      <c r="AD15" s="1" t="b">
        <f t="shared" si="8"/>
        <v>1</v>
      </c>
      <c r="AF15" s="1" t="s">
        <v>1176</v>
      </c>
      <c r="AG15" s="1" t="s">
        <v>1275</v>
      </c>
      <c r="AH15" s="10">
        <v>17627</v>
      </c>
      <c r="AI15" s="10">
        <v>65295.9</v>
      </c>
      <c r="AJ15" s="10">
        <f t="shared" si="24"/>
        <v>47668.9</v>
      </c>
      <c r="AK15" s="1">
        <f t="shared" si="25"/>
        <v>2.1908078433625633E-3</v>
      </c>
      <c r="AL15" s="10">
        <f t="shared" si="26"/>
        <v>-5.2247847168473527E-2</v>
      </c>
      <c r="AM15" s="10">
        <f t="shared" si="9"/>
        <v>9.0892675490488642E-2</v>
      </c>
      <c r="AN15" s="10">
        <f t="shared" si="27"/>
        <v>-0.57483011569992726</v>
      </c>
      <c r="AO15" s="1">
        <f t="shared" si="10"/>
        <v>2097.806</v>
      </c>
      <c r="AP15" s="14">
        <v>195000000</v>
      </c>
      <c r="AQ15" s="10">
        <v>0.16300000000000001</v>
      </c>
      <c r="AR15" s="14" cm="1">
        <f t="array" ref="AR15">SfromgA($AP15,$AO15,"")</f>
        <v>0.88851331606344885</v>
      </c>
      <c r="AS15" s="21">
        <f t="shared" si="28"/>
        <v>305.86642666347592</v>
      </c>
      <c r="AU15" s="10"/>
      <c r="AV15" s="10"/>
      <c r="AW15" s="14">
        <f t="shared" si="29"/>
        <v>195000000</v>
      </c>
      <c r="AX15" s="21">
        <f t="shared" si="30"/>
        <v>305.86642666347592</v>
      </c>
      <c r="AY15" s="10">
        <f t="shared" si="36"/>
        <v>-6.7318526147664066</v>
      </c>
      <c r="AZ15" s="10">
        <f t="shared" si="31"/>
        <v>277.14516042143197</v>
      </c>
      <c r="BA15" s="10">
        <f t="shared" si="32"/>
        <v>1.0193712277784159</v>
      </c>
      <c r="BB15" s="10" cm="1">
        <f t="array" ref="BB15">$C15*EXP(poly_from_str($AO15,BB$2950))</f>
        <v>110.83140647614185</v>
      </c>
      <c r="BC15" s="10">
        <f t="shared" si="33"/>
        <v>0.91653122766749962</v>
      </c>
      <c r="BD15" s="10">
        <f t="shared" si="34"/>
        <v>1.4008539211159827</v>
      </c>
      <c r="BE15" s="10">
        <f t="shared" si="35"/>
        <v>-1.1774698740084284</v>
      </c>
      <c r="BF15" s="21">
        <f>INDEX([1]Pr3_line_class7_opt_lin!$A$2:$A$3624,MATCH($X15,[1]Pr3_line_class7_opt_lin!$AO$2:$AO$3624,0),1)</f>
        <v>41036</v>
      </c>
    </row>
    <row r="16" spans="1:59" hidden="1" x14ac:dyDescent="0.25">
      <c r="A16" s="1" t="s">
        <v>25</v>
      </c>
      <c r="B16" s="1">
        <v>4.0000000000000001E-3</v>
      </c>
      <c r="C16">
        <v>1000</v>
      </c>
      <c r="E16" s="2">
        <v>47673.5</v>
      </c>
      <c r="F16">
        <v>12846</v>
      </c>
      <c r="G16" t="s">
        <v>4</v>
      </c>
      <c r="H16" t="s">
        <v>5</v>
      </c>
      <c r="I16">
        <v>60520</v>
      </c>
      <c r="J16" t="s">
        <v>6</v>
      </c>
      <c r="K16" t="s">
        <v>7</v>
      </c>
      <c r="L16">
        <v>12846.66</v>
      </c>
      <c r="M16">
        <v>60520.32</v>
      </c>
      <c r="N16">
        <v>1</v>
      </c>
      <c r="V16" s="11">
        <f t="shared" si="1"/>
        <v>4.7673508927579646E-7</v>
      </c>
      <c r="W16" s="11">
        <f t="shared" si="2"/>
        <v>2.0976013928073249E-6</v>
      </c>
      <c r="X16" s="10">
        <f t="shared" si="3"/>
        <v>47673.508489080297</v>
      </c>
      <c r="Y16" s="8">
        <f t="shared" si="4"/>
        <v>2097.6010192936646</v>
      </c>
      <c r="Z16" s="1">
        <f t="shared" si="5"/>
        <v>2097.6010000000001</v>
      </c>
      <c r="AA16" s="2">
        <f t="shared" si="6"/>
        <v>47673.5</v>
      </c>
      <c r="AB16" s="2">
        <f t="shared" si="0"/>
        <v>47673.508927579649</v>
      </c>
      <c r="AC16" s="1">
        <f t="shared" si="7"/>
        <v>6.1363817267340082E-2</v>
      </c>
      <c r="AD16" s="1" t="b">
        <f t="shared" si="8"/>
        <v>1</v>
      </c>
      <c r="AF16" s="1" t="s">
        <v>1150</v>
      </c>
      <c r="AG16" s="1" t="s">
        <v>1279</v>
      </c>
      <c r="AH16" s="10">
        <v>12846.66</v>
      </c>
      <c r="AI16" s="10">
        <v>60520.32</v>
      </c>
      <c r="AJ16" s="10">
        <f t="shared" si="24"/>
        <v>47673.66</v>
      </c>
      <c r="AK16" s="1">
        <f t="shared" si="25"/>
        <v>6.6470596134422522E-3</v>
      </c>
      <c r="AL16" s="10">
        <f t="shared" si="26"/>
        <v>-0.15151091970619746</v>
      </c>
      <c r="AM16" s="10">
        <f t="shared" si="9"/>
        <v>9.0910521114358725E-2</v>
      </c>
      <c r="AN16" s="10">
        <f t="shared" si="27"/>
        <v>-1.6665938974830856</v>
      </c>
      <c r="AO16" s="1">
        <f t="shared" si="10"/>
        <v>2097.6010000000001</v>
      </c>
      <c r="AP16" s="14">
        <v>545000000</v>
      </c>
      <c r="AQ16" s="10">
        <v>0.61899999999999999</v>
      </c>
      <c r="AR16" s="14" cm="1">
        <f t="array" ref="AR16">SfromgA($AP16,$AO16,"")</f>
        <v>2.4825528704571265</v>
      </c>
      <c r="AS16" s="21">
        <f t="shared" si="28"/>
        <v>41.790421317357506</v>
      </c>
      <c r="AT16" s="14" cm="1">
        <f t="array" ref="AT16">INDEX([2]Sheet1!$J$2:$J$216,MATCH($AF16&amp;$AG16,[2]Sheet1!$M$2:$M$216&amp;[2]Sheet1!$N$2:$N$216,0),1)</f>
        <v>112382636.66455963</v>
      </c>
      <c r="AU16" s="14" cm="1">
        <f t="array" ref="AU16">SfromgA($AT16,$AO16,"")</f>
        <v>0.51191896741494092</v>
      </c>
      <c r="AV16" s="21">
        <f>(10^MAX(0.05, -0.312925054856973*((LN($AU16))^(1/3)) + 0.454808404431693)-1)*100</f>
        <v>435.26945364865099</v>
      </c>
      <c r="AW16" s="14">
        <f>IF($AP16="",$AT16,$AP16)</f>
        <v>545000000</v>
      </c>
      <c r="AX16" s="21">
        <f>IF($AP16="",$AV16,$AS16)</f>
        <v>41.790421317357506</v>
      </c>
      <c r="AY16" s="10">
        <f t="shared" si="36"/>
        <v>-5.4556970606326702</v>
      </c>
      <c r="AZ16" s="10">
        <f t="shared" si="31"/>
        <v>1210.5473242192138</v>
      </c>
      <c r="BA16" s="10">
        <f t="shared" si="32"/>
        <v>0.19107259140190186</v>
      </c>
      <c r="BB16" s="10" cm="1">
        <f t="array" ref="BB16">$C16*EXP(poly_from_str($AO16,BB$2950))</f>
        <v>1109.927195205385</v>
      </c>
      <c r="BC16" s="10">
        <f t="shared" si="33"/>
        <v>8.6778168133829603E-2</v>
      </c>
      <c r="BD16" s="10">
        <f t="shared" si="34"/>
        <v>0.34917987517495552</v>
      </c>
      <c r="BE16" s="10">
        <f t="shared" si="35"/>
        <v>-0.95554888760107115</v>
      </c>
      <c r="BF16" s="21">
        <f>INDEX([1]Pr3_line_class7_opt_lin!$A$2:$A$3624,MATCH($X16,[1]Pr3_line_class7_opt_lin!$AO$2:$AO$3624,0),1)</f>
        <v>410583</v>
      </c>
    </row>
    <row r="17" spans="1:58" hidden="1" x14ac:dyDescent="0.25">
      <c r="A17" s="1" t="s">
        <v>26</v>
      </c>
      <c r="B17" s="1">
        <v>4.0000000000000001E-3</v>
      </c>
      <c r="C17">
        <v>500</v>
      </c>
      <c r="E17" s="2">
        <v>47675.5</v>
      </c>
      <c r="F17">
        <v>14859</v>
      </c>
      <c r="G17" t="s">
        <v>4</v>
      </c>
      <c r="H17" t="s">
        <v>12</v>
      </c>
      <c r="I17">
        <v>62535</v>
      </c>
      <c r="J17" t="s">
        <v>6</v>
      </c>
      <c r="K17" t="s">
        <v>5</v>
      </c>
      <c r="L17">
        <v>14859.96</v>
      </c>
      <c r="M17">
        <v>62535.62</v>
      </c>
      <c r="N17">
        <v>1</v>
      </c>
      <c r="V17" s="11">
        <f t="shared" si="1"/>
        <v>4.7675509043328935E-7</v>
      </c>
      <c r="W17" s="11">
        <f t="shared" si="2"/>
        <v>2.097513397866829E-6</v>
      </c>
      <c r="X17" s="10">
        <f t="shared" si="3"/>
        <v>47675.508599073401</v>
      </c>
      <c r="Y17" s="8">
        <f t="shared" si="4"/>
        <v>2097.5130195452925</v>
      </c>
      <c r="Z17" s="1">
        <f t="shared" si="5"/>
        <v>2097.5129999999999</v>
      </c>
      <c r="AA17" s="2">
        <f t="shared" si="6"/>
        <v>47675.5</v>
      </c>
      <c r="AB17" s="2">
        <f t="shared" si="0"/>
        <v>47675.509043328937</v>
      </c>
      <c r="AC17" s="1">
        <f t="shared" si="7"/>
        <v>6.1364770812702696E-2</v>
      </c>
      <c r="AD17" s="1" t="b">
        <f t="shared" si="8"/>
        <v>1</v>
      </c>
      <c r="AF17" s="1" t="s">
        <v>1173</v>
      </c>
      <c r="AG17" s="1" t="s">
        <v>1277</v>
      </c>
      <c r="AH17" s="10">
        <v>14859.96</v>
      </c>
      <c r="AI17" s="10">
        <v>62535.62</v>
      </c>
      <c r="AJ17" s="10">
        <f t="shared" si="24"/>
        <v>47675.66</v>
      </c>
      <c r="AK17" s="1">
        <f t="shared" si="25"/>
        <v>6.6414094740139262E-3</v>
      </c>
      <c r="AL17" s="10">
        <f t="shared" si="26"/>
        <v>-0.15140092660294613</v>
      </c>
      <c r="AM17" s="10">
        <f t="shared" si="9"/>
        <v>9.0918149255809141E-2</v>
      </c>
      <c r="AN17" s="10">
        <f t="shared" si="27"/>
        <v>-1.6652442646732879</v>
      </c>
      <c r="AO17" s="1">
        <f t="shared" si="10"/>
        <v>2097.5129999999999</v>
      </c>
      <c r="AP17" s="14">
        <v>407000000</v>
      </c>
      <c r="AQ17" s="10">
        <v>0.41099999999999998</v>
      </c>
      <c r="AR17" s="14" cm="1">
        <f t="array" ref="AR17">SfromgA($AP17,$AO17,"")</f>
        <v>1.853709828893753</v>
      </c>
      <c r="AS17" s="21">
        <f t="shared" si="28"/>
        <v>54.305176429424826</v>
      </c>
      <c r="AT17" s="14" cm="1">
        <f t="array" ref="AT17">INDEX([2]Sheet1!$J$2:$J$216,MATCH($AF17&amp;$AG17,[2]Sheet1!$M$2:$M$216&amp;[2]Sheet1!$N$2:$N$216,0),1)</f>
        <v>39878209.927735366</v>
      </c>
      <c r="AU17" s="14" cm="1">
        <f t="array" ref="AU17">SfromgA($AT17,$AO17,"")</f>
        <v>0.18162808280523707</v>
      </c>
      <c r="AV17" s="21">
        <f>(10^MAX(0.05, -0.312925054856973*((LN($AU17))^(1/3)) + 0.454808404431693)-1)*100</f>
        <v>574.06693180355126</v>
      </c>
      <c r="AW17" s="14">
        <f t="shared" ref="AW17:AW21" si="37">IF($AP17="",$AT17,$AP17)</f>
        <v>407000000</v>
      </c>
      <c r="AX17" s="21">
        <f t="shared" ref="AX17:AX21" si="38">IF($AP17="",$AV17,$AS17)</f>
        <v>54.305176429424826</v>
      </c>
      <c r="AY17" s="10">
        <f t="shared" si="36"/>
        <v>-5.856289830777361</v>
      </c>
      <c r="AZ17" s="10">
        <f t="shared" si="31"/>
        <v>748.83215942814729</v>
      </c>
      <c r="BA17" s="10">
        <f t="shared" si="32"/>
        <v>0.4039067737732101</v>
      </c>
      <c r="BB17" s="10" cm="1">
        <f t="array" ref="BB17">$C17*EXP(poly_from_str($AO17,BB$2950))</f>
        <v>555.30986677200656</v>
      </c>
      <c r="BC17" s="10">
        <f t="shared" si="33"/>
        <v>0.29898859574263703</v>
      </c>
      <c r="BD17" s="10">
        <f t="shared" si="34"/>
        <v>0.43376212064348518</v>
      </c>
      <c r="BE17" s="10">
        <f t="shared" si="35"/>
        <v>-0.82792070546079344</v>
      </c>
      <c r="BF17" s="21">
        <f>INDEX([1]Pr3_line_class7_opt_lin!$A$2:$A$3624,MATCH($X17,[1]Pr3_line_class7_opt_lin!$AO$2:$AO$3624,0),1)</f>
        <v>205339</v>
      </c>
    </row>
    <row r="18" spans="1:58" hidden="1" x14ac:dyDescent="0.25">
      <c r="A18" s="1" t="s">
        <v>27</v>
      </c>
      <c r="B18" s="1">
        <v>4.0000000000000001E-3</v>
      </c>
      <c r="C18">
        <v>20</v>
      </c>
      <c r="E18" s="2">
        <v>47680.7</v>
      </c>
      <c r="F18">
        <v>18241</v>
      </c>
      <c r="G18" t="s">
        <v>4</v>
      </c>
      <c r="H18" t="s">
        <v>12</v>
      </c>
      <c r="I18">
        <v>65922</v>
      </c>
      <c r="J18" t="s">
        <v>6</v>
      </c>
      <c r="K18" t="s">
        <v>12</v>
      </c>
      <c r="L18">
        <v>18241.54</v>
      </c>
      <c r="M18">
        <v>65922.42</v>
      </c>
      <c r="N18">
        <v>1</v>
      </c>
      <c r="V18" s="11">
        <f t="shared" si="1"/>
        <v>4.7680714676696146E-7</v>
      </c>
      <c r="W18" s="11">
        <f t="shared" si="2"/>
        <v>2.0972846455693814E-6</v>
      </c>
      <c r="X18" s="10">
        <f t="shared" si="3"/>
        <v>47680.71395540089</v>
      </c>
      <c r="Y18" s="8">
        <f t="shared" si="4"/>
        <v>2097.2840317268947</v>
      </c>
      <c r="Z18" s="1">
        <f t="shared" si="5"/>
        <v>2097.2840000000001</v>
      </c>
      <c r="AA18" s="2">
        <f t="shared" si="6"/>
        <v>47680.7</v>
      </c>
      <c r="AB18" s="2">
        <f t="shared" si="0"/>
        <v>47680.714676696145</v>
      </c>
      <c r="AC18" s="1">
        <f t="shared" si="7"/>
        <v>6.1367252760402537E-2</v>
      </c>
      <c r="AD18" s="1" t="b">
        <f t="shared" si="8"/>
        <v>1</v>
      </c>
      <c r="AF18" s="1" t="s">
        <v>1153</v>
      </c>
      <c r="AG18" s="1" t="s">
        <v>1274</v>
      </c>
      <c r="AH18" s="10">
        <v>18241.54</v>
      </c>
      <c r="AI18" s="10">
        <v>65922.42</v>
      </c>
      <c r="AJ18" s="10">
        <f t="shared" si="24"/>
        <v>47680.88</v>
      </c>
      <c r="AK18" s="1">
        <f t="shared" si="25"/>
        <v>7.2718859214546683E-3</v>
      </c>
      <c r="AL18" s="10">
        <f t="shared" si="26"/>
        <v>-0.16604459910740843</v>
      </c>
      <c r="AM18" s="10">
        <f t="shared" si="9"/>
        <v>9.0937994091405835E-2</v>
      </c>
      <c r="AN18" s="10">
        <f t="shared" si="27"/>
        <v>-1.8259100694535839</v>
      </c>
      <c r="AO18" s="1">
        <f t="shared" si="10"/>
        <v>2097.2840000000001</v>
      </c>
      <c r="AP18" s="14">
        <v>101000000</v>
      </c>
      <c r="AQ18" s="10">
        <v>8.2000000000000003E-2</v>
      </c>
      <c r="AR18" s="14" cm="1">
        <f t="array" ref="AR18">SfromgA($AP18,$AO18,"")</f>
        <v>0.45986087854906249</v>
      </c>
      <c r="AS18" s="21">
        <f t="shared" si="28"/>
        <v>452.67580709284078</v>
      </c>
      <c r="AU18" s="10"/>
      <c r="AV18" s="10"/>
      <c r="AW18" s="14">
        <f t="shared" si="37"/>
        <v>101000000</v>
      </c>
      <c r="AX18" s="21">
        <f t="shared" si="38"/>
        <v>452.67580709284078</v>
      </c>
      <c r="AY18" s="10">
        <f t="shared" si="36"/>
        <v>-7.6799606300854952</v>
      </c>
      <c r="AZ18" s="10">
        <f t="shared" si="31"/>
        <v>135.41533366555279</v>
      </c>
      <c r="BA18" s="10">
        <f t="shared" si="32"/>
        <v>1.9126143276728638</v>
      </c>
      <c r="BB18" s="10" cm="1">
        <f t="array" ref="BB18">$C18*EXP(poly_from_str($AO18,BB$2950))</f>
        <v>22.248442171993489</v>
      </c>
      <c r="BC18" s="10">
        <f t="shared" si="33"/>
        <v>1.8060746098076177</v>
      </c>
      <c r="BD18" s="10">
        <f t="shared" si="34"/>
        <v>1.709601399670986</v>
      </c>
      <c r="BE18" s="10">
        <f t="shared" si="35"/>
        <v>-0.5966739704233136</v>
      </c>
      <c r="BF18" s="21">
        <f>INDEX([1]Pr3_line_class7_opt_lin!$A$2:$A$3624,MATCH($X18,[1]Pr3_line_class7_opt_lin!$AO$2:$AO$3624,0),1)</f>
        <v>8219</v>
      </c>
    </row>
    <row r="19" spans="1:58" hidden="1" x14ac:dyDescent="0.25">
      <c r="A19" s="1" t="s">
        <v>28</v>
      </c>
      <c r="B19" s="1">
        <v>4.0000000000000001E-3</v>
      </c>
      <c r="C19">
        <v>100</v>
      </c>
      <c r="E19" s="2">
        <v>47681.8</v>
      </c>
      <c r="F19">
        <v>14558</v>
      </c>
      <c r="G19" t="s">
        <v>4</v>
      </c>
      <c r="H19" t="s">
        <v>5</v>
      </c>
      <c r="I19">
        <v>62240</v>
      </c>
      <c r="J19" t="s">
        <v>6</v>
      </c>
      <c r="K19" t="s">
        <v>12</v>
      </c>
      <c r="L19">
        <v>14558.82</v>
      </c>
      <c r="M19">
        <v>62240.83</v>
      </c>
      <c r="N19">
        <v>1</v>
      </c>
      <c r="V19" s="11">
        <f t="shared" si="1"/>
        <v>4.7681851429072771E-7</v>
      </c>
      <c r="W19" s="11">
        <f t="shared" si="2"/>
        <v>2.0972362620538654E-6</v>
      </c>
      <c r="X19" s="10">
        <f t="shared" si="3"/>
        <v>47681.848901333877</v>
      </c>
      <c r="Y19" s="8">
        <f t="shared" si="4"/>
        <v>2097.2341111798319</v>
      </c>
      <c r="Z19" s="1">
        <f t="shared" si="5"/>
        <v>2097.2339999999999</v>
      </c>
      <c r="AA19" s="2">
        <f t="shared" si="6"/>
        <v>47681.8</v>
      </c>
      <c r="AB19" s="2">
        <f t="shared" si="0"/>
        <v>47681.851429072769</v>
      </c>
      <c r="AC19" s="1">
        <f t="shared" si="7"/>
        <v>6.1367794778520848E-2</v>
      </c>
      <c r="AD19" s="1" t="b">
        <f t="shared" si="8"/>
        <v>1</v>
      </c>
      <c r="AF19" s="1" t="s">
        <v>1159</v>
      </c>
      <c r="AG19" s="1" t="s">
        <v>1280</v>
      </c>
      <c r="AH19" s="10">
        <v>14558.82</v>
      </c>
      <c r="AI19" s="10">
        <v>62240.83</v>
      </c>
      <c r="AJ19" s="10">
        <f t="shared" si="24"/>
        <v>47682.01</v>
      </c>
      <c r="AK19" s="1">
        <f t="shared" si="25"/>
        <v>6.9745453265568358E-3</v>
      </c>
      <c r="AL19" s="10">
        <f t="shared" si="26"/>
        <v>-0.16109866612532642</v>
      </c>
      <c r="AM19" s="10">
        <f t="shared" si="9"/>
        <v>9.0942260138830486E-2</v>
      </c>
      <c r="AN19" s="10">
        <f t="shared" si="27"/>
        <v>-1.7714389974407572</v>
      </c>
      <c r="AO19" s="1">
        <f t="shared" si="10"/>
        <v>2097.2339999999999</v>
      </c>
      <c r="AP19" s="14">
        <v>11100000</v>
      </c>
      <c r="AQ19" s="10">
        <v>4.4999999999999998E-2</v>
      </c>
      <c r="AR19" s="14" cm="1">
        <f t="array" ref="AR19">SfromgA($AP19,$AO19,"")</f>
        <v>5.0535551331194445E-2</v>
      </c>
      <c r="AS19" s="21">
        <f t="shared" si="28"/>
        <v>704.22008375498524</v>
      </c>
      <c r="AU19" s="10"/>
      <c r="AV19" s="10"/>
      <c r="AW19" s="14">
        <f t="shared" si="37"/>
        <v>11100000</v>
      </c>
      <c r="AX19" s="21">
        <f t="shared" si="38"/>
        <v>704.22008375498524</v>
      </c>
      <c r="AY19" s="10">
        <f t="shared" si="36"/>
        <v>-3.8620174168001351</v>
      </c>
      <c r="AZ19" s="10">
        <f t="shared" si="31"/>
        <v>20.996077446073119</v>
      </c>
      <c r="BA19" s="10">
        <f t="shared" si="32"/>
        <v>-1.5608345539940047</v>
      </c>
      <c r="BB19" s="10" cm="1">
        <f t="array" ref="BB19">$C19*EXP(poly_from_str($AO19,BB$2950))</f>
        <v>111.28156785810708</v>
      </c>
      <c r="BC19" s="10">
        <f t="shared" si="33"/>
        <v>-1.6677280048290641</v>
      </c>
      <c r="BD19" s="10">
        <f t="shared" si="34"/>
        <v>2.0847027817456714</v>
      </c>
      <c r="BE19" s="10">
        <f t="shared" si="35"/>
        <v>-1.1101219574765526</v>
      </c>
      <c r="BF19" s="21">
        <f>INDEX([1]Pr3_line_class7_opt_lin!$A$2:$A$3624,MATCH($X19,[1]Pr3_line_class7_opt_lin!$AO$2:$AO$3624,0),1)</f>
        <v>41098</v>
      </c>
    </row>
    <row r="20" spans="1:58" hidden="1" x14ac:dyDescent="0.25">
      <c r="A20" s="1" t="s">
        <v>29</v>
      </c>
      <c r="B20" s="1">
        <v>4.0000000000000001E-3</v>
      </c>
      <c r="C20">
        <v>40</v>
      </c>
      <c r="E20" s="2">
        <v>47683.5</v>
      </c>
      <c r="F20">
        <v>21294</v>
      </c>
      <c r="G20" t="s">
        <v>4</v>
      </c>
      <c r="H20" t="s">
        <v>7</v>
      </c>
      <c r="I20">
        <v>68978</v>
      </c>
      <c r="J20" t="s">
        <v>6</v>
      </c>
      <c r="K20" t="s">
        <v>17</v>
      </c>
      <c r="L20">
        <v>21294.89</v>
      </c>
      <c r="M20">
        <v>68978.55</v>
      </c>
      <c r="N20">
        <v>1</v>
      </c>
      <c r="V20" s="11">
        <f t="shared" si="1"/>
        <v>4.7683533922066035E-7</v>
      </c>
      <c r="W20" s="11">
        <f t="shared" si="2"/>
        <v>2.0971614919206856E-6</v>
      </c>
      <c r="X20" s="10">
        <f t="shared" si="3"/>
        <v>47683.532254571583</v>
      </c>
      <c r="Y20" s="8">
        <f t="shared" si="4"/>
        <v>2097.1600733377436</v>
      </c>
      <c r="Z20" s="1">
        <f t="shared" si="5"/>
        <v>2097.16</v>
      </c>
      <c r="AA20" s="2">
        <f t="shared" si="6"/>
        <v>47683.5</v>
      </c>
      <c r="AB20" s="2">
        <f t="shared" si="0"/>
        <v>47683.533922066039</v>
      </c>
      <c r="AC20" s="1">
        <f t="shared" si="7"/>
        <v>6.1368597036484118E-2</v>
      </c>
      <c r="AD20" s="1" t="b">
        <f t="shared" si="8"/>
        <v>1</v>
      </c>
      <c r="AF20" s="1" t="s">
        <v>1209</v>
      </c>
      <c r="AG20" s="1" t="s">
        <v>1281</v>
      </c>
      <c r="AH20" s="10">
        <v>21294.89</v>
      </c>
      <c r="AI20" s="10">
        <v>68978.55</v>
      </c>
      <c r="AJ20" s="10">
        <f t="shared" si="24"/>
        <v>47683.66</v>
      </c>
      <c r="AK20" s="1">
        <f t="shared" si="25"/>
        <v>5.544993819512456E-3</v>
      </c>
      <c r="AL20" s="10">
        <f t="shared" si="26"/>
        <v>-0.12774542842089431</v>
      </c>
      <c r="AM20" s="10">
        <f t="shared" si="9"/>
        <v>9.0948711590913431E-2</v>
      </c>
      <c r="AN20" s="10">
        <f t="shared" si="27"/>
        <v>-1.4045875547472537</v>
      </c>
      <c r="AO20" s="1">
        <f t="shared" si="10"/>
        <v>2097.16</v>
      </c>
      <c r="AP20" s="14">
        <v>88400000</v>
      </c>
      <c r="AQ20" s="10">
        <v>0.107</v>
      </c>
      <c r="AR20" s="14" cm="1">
        <f t="array" ref="AR20">SfromgA($AP20,$AO20,"")</f>
        <v>0.40242070896932741</v>
      </c>
      <c r="AS20" s="21">
        <f t="shared" si="28"/>
        <v>472.89845984989267</v>
      </c>
      <c r="AU20" s="10"/>
      <c r="AV20" s="10"/>
      <c r="AW20" s="14">
        <f t="shared" si="37"/>
        <v>88400000</v>
      </c>
      <c r="AX20" s="21">
        <f t="shared" si="38"/>
        <v>472.89845984989267</v>
      </c>
      <c r="AY20" s="10">
        <f t="shared" si="36"/>
        <v>-6.8527469775152925</v>
      </c>
      <c r="AZ20" s="10">
        <f t="shared" si="31"/>
        <v>89.075304481822002</v>
      </c>
      <c r="BA20" s="10">
        <f t="shared" si="32"/>
        <v>0.80060267563562948</v>
      </c>
      <c r="BB20" s="10" cm="1">
        <f t="array" ref="BB20">$C20*EXP(poly_from_str($AO20,BB$2950))</f>
        <v>44.535927484079608</v>
      </c>
      <c r="BC20" s="10">
        <f t="shared" si="33"/>
        <v>0.69318590712369021</v>
      </c>
      <c r="BD20" s="10">
        <f t="shared" si="34"/>
        <v>1.7455383070826154</v>
      </c>
      <c r="BE20" s="10">
        <f t="shared" si="35"/>
        <v>-1.7454995805188704</v>
      </c>
      <c r="BF20" s="21">
        <f>INDEX([1]Pr3_line_class7_opt_lin!$A$2:$A$3624,MATCH($X20,[1]Pr3_line_class7_opt_lin!$AO$2:$AO$3624,0),1)</f>
        <v>16443</v>
      </c>
    </row>
    <row r="21" spans="1:58" hidden="1" x14ac:dyDescent="0.25">
      <c r="A21" s="1" t="s">
        <v>30</v>
      </c>
      <c r="B21" s="1">
        <v>4.0000000000000001E-3</v>
      </c>
      <c r="C21">
        <v>5</v>
      </c>
      <c r="E21" s="2">
        <v>47685.5</v>
      </c>
      <c r="F21">
        <v>24309</v>
      </c>
      <c r="G21" t="s">
        <v>4</v>
      </c>
      <c r="H21" t="s">
        <v>18</v>
      </c>
      <c r="I21">
        <v>71994</v>
      </c>
      <c r="J21" t="s">
        <v>6</v>
      </c>
      <c r="K21" t="s">
        <v>17</v>
      </c>
      <c r="L21">
        <v>24309.200000000001</v>
      </c>
      <c r="M21">
        <v>71994.81</v>
      </c>
      <c r="N21">
        <v>1</v>
      </c>
      <c r="V21" s="11">
        <f t="shared" si="1"/>
        <v>4.7685466661898121E-7</v>
      </c>
      <c r="W21" s="11">
        <f t="shared" si="2"/>
        <v>2.0970735338834658E-6</v>
      </c>
      <c r="X21" s="10">
        <f t="shared" si="3"/>
        <v>47685.468300943918</v>
      </c>
      <c r="Y21" s="8">
        <f t="shared" si="4"/>
        <v>2097.0749279192992</v>
      </c>
      <c r="Z21" s="1">
        <f t="shared" si="5"/>
        <v>2097.0749999999998</v>
      </c>
      <c r="AA21" s="2">
        <f t="shared" si="6"/>
        <v>47685.5</v>
      </c>
      <c r="AB21" s="2">
        <f t="shared" si="0"/>
        <v>47685.466661898121</v>
      </c>
      <c r="AC21" s="1">
        <f t="shared" si="7"/>
        <v>6.1369518653814986E-2</v>
      </c>
      <c r="AD21" s="1" t="b">
        <f t="shared" si="8"/>
        <v>1</v>
      </c>
      <c r="AF21" s="1" t="s">
        <v>1282</v>
      </c>
      <c r="AG21" s="1" t="s">
        <v>1237</v>
      </c>
      <c r="AH21" s="10">
        <v>24309.200000000001</v>
      </c>
      <c r="AI21" s="10">
        <v>71994.81</v>
      </c>
      <c r="AJ21" s="10">
        <f t="shared" si="24"/>
        <v>47685.61</v>
      </c>
      <c r="AK21" s="1">
        <f t="shared" si="25"/>
        <v>6.3035945222509326E-3</v>
      </c>
      <c r="AL21" s="10">
        <f t="shared" si="26"/>
        <v>-0.14169905608287081</v>
      </c>
      <c r="AM21" s="10">
        <f t="shared" si="9"/>
        <v>9.095621282023772E-2</v>
      </c>
      <c r="AN21" s="10">
        <f t="shared" si="27"/>
        <v>-1.557882102709347</v>
      </c>
      <c r="AO21" s="1">
        <f t="shared" si="10"/>
        <v>2097.0749999999998</v>
      </c>
      <c r="AP21" s="14">
        <v>1780000</v>
      </c>
      <c r="AQ21" s="10">
        <v>7.0000000000000001E-3</v>
      </c>
      <c r="AR21" s="14" cm="1">
        <f t="array" ref="AR21">SfromgA($AP21,$AO21,"")</f>
        <v>8.1020561916723879E-3</v>
      </c>
      <c r="AS21" s="21">
        <f t="shared" si="28"/>
        <v>862.15143313812086</v>
      </c>
      <c r="AU21" s="10"/>
      <c r="AV21" s="10"/>
      <c r="AW21" s="14">
        <f t="shared" si="37"/>
        <v>1780000</v>
      </c>
      <c r="AX21" s="21">
        <f t="shared" si="38"/>
        <v>862.15143313812086</v>
      </c>
      <c r="AY21" s="10">
        <f t="shared" si="36"/>
        <v>-5.0263696425089828</v>
      </c>
      <c r="AZ21" s="10">
        <f t="shared" si="31"/>
        <v>1.3529885647804902</v>
      </c>
      <c r="BA21" s="10">
        <f t="shared" si="32"/>
        <v>-1.3071220150324663</v>
      </c>
      <c r="BB21" s="10" cm="1">
        <f t="array" ref="BB21">$C21*EXP(poly_from_str($AO21,BB$2950))</f>
        <v>5.5703366062654283</v>
      </c>
      <c r="BC21" s="10">
        <f t="shared" si="33"/>
        <v>-1.4151395867161838</v>
      </c>
      <c r="BD21" s="10">
        <f t="shared" si="34"/>
        <v>2.2640016671936807</v>
      </c>
      <c r="BE21" s="10">
        <f t="shared" si="35"/>
        <v>-1.5420092610374421</v>
      </c>
      <c r="BF21" s="21">
        <f>INDEX([1]Pr3_line_class7_opt_lin!$A$2:$A$3624,MATCH($X21,[1]Pr3_line_class7_opt_lin!$AO$2:$AO$3624,0),1)</f>
        <v>2056</v>
      </c>
    </row>
    <row r="22" spans="1:58" hidden="1" x14ac:dyDescent="0.25">
      <c r="A22" s="1" t="s">
        <v>31</v>
      </c>
      <c r="B22" s="1">
        <v>4.0000000000000001E-3</v>
      </c>
      <c r="C22">
        <v>5</v>
      </c>
      <c r="E22" s="2">
        <v>47687.5</v>
      </c>
      <c r="N22">
        <v>1</v>
      </c>
      <c r="V22" s="11">
        <f t="shared" si="1"/>
        <v>4.7687513263089623E-7</v>
      </c>
      <c r="W22" s="11">
        <f t="shared" si="2"/>
        <v>2.0969855832241155E-6</v>
      </c>
      <c r="X22" s="10">
        <f t="shared" si="3"/>
        <v>47687.512610913342</v>
      </c>
      <c r="Y22" s="8">
        <f t="shared" si="4"/>
        <v>2096.9850286784485</v>
      </c>
      <c r="Z22" s="1">
        <f t="shared" si="5"/>
        <v>2096.9850000000001</v>
      </c>
      <c r="AA22" s="2">
        <f t="shared" si="6"/>
        <v>47687.5</v>
      </c>
      <c r="AB22" s="2">
        <f t="shared" si="0"/>
        <v>47687.513263089626</v>
      </c>
      <c r="AC22" s="1">
        <f t="shared" si="7"/>
        <v>6.1370494606086748E-2</v>
      </c>
      <c r="AD22" s="1" t="b">
        <f t="shared" si="8"/>
        <v>1</v>
      </c>
      <c r="AM22" s="10">
        <f t="shared" si="9"/>
        <v>9.0963931549343457E-2</v>
      </c>
      <c r="AN22" s="10"/>
      <c r="AO22" s="1">
        <f t="shared" si="10"/>
        <v>2096.9850000000001</v>
      </c>
      <c r="AP22"/>
      <c r="BB22" s="10" cm="1">
        <f t="array" ref="BB22">$C22*EXP(poly_from_str($AO22,BB$2950))</f>
        <v>5.5738792924966045</v>
      </c>
      <c r="BF22" s="21" t="e">
        <f>INDEX([1]Pr3_line_class7_opt_lin!$A$2:$A$3624,MATCH($X22,[1]Pr3_line_class7_opt_lin!$AO$2:$AO$3624,0),1)</f>
        <v>#N/A</v>
      </c>
    </row>
    <row r="23" spans="1:58" hidden="1" x14ac:dyDescent="0.25">
      <c r="A23" s="1" t="s">
        <v>32</v>
      </c>
      <c r="B23" s="1">
        <v>4.0000000000000001E-3</v>
      </c>
      <c r="C23">
        <v>5</v>
      </c>
      <c r="E23" s="2">
        <v>47689.7</v>
      </c>
      <c r="F23">
        <v>27604</v>
      </c>
      <c r="G23" t="s">
        <v>4</v>
      </c>
      <c r="H23" t="s">
        <v>5</v>
      </c>
      <c r="I23">
        <v>75294</v>
      </c>
      <c r="J23" t="s">
        <v>6</v>
      </c>
      <c r="K23" t="s">
        <v>7</v>
      </c>
      <c r="L23">
        <v>27604.26</v>
      </c>
      <c r="M23">
        <v>75294</v>
      </c>
      <c r="N23">
        <v>1</v>
      </c>
      <c r="V23" s="11">
        <f t="shared" si="1"/>
        <v>4.7689673754941846E-7</v>
      </c>
      <c r="W23" s="11">
        <f t="shared" si="2"/>
        <v>2.0968888460191618E-6</v>
      </c>
      <c r="X23" s="10">
        <f t="shared" si="3"/>
        <v>47689.675045695476</v>
      </c>
      <c r="Y23" s="8">
        <f t="shared" si="4"/>
        <v>2096.8899432462399</v>
      </c>
      <c r="Z23" s="1">
        <f t="shared" si="5"/>
        <v>2096.89</v>
      </c>
      <c r="AA23" s="2">
        <f t="shared" si="6"/>
        <v>47689.7</v>
      </c>
      <c r="AB23" s="2">
        <f t="shared" si="0"/>
        <v>47689.673754941847</v>
      </c>
      <c r="AC23" s="1">
        <f t="shared" si="7"/>
        <v>6.1371524914263946E-2</v>
      </c>
      <c r="AD23" s="1" t="b">
        <f t="shared" si="8"/>
        <v>1</v>
      </c>
      <c r="AF23" s="1" t="s">
        <v>1272</v>
      </c>
      <c r="AG23" s="1" t="s">
        <v>1283</v>
      </c>
      <c r="AH23" s="10">
        <v>27604.26</v>
      </c>
      <c r="AI23" s="10">
        <v>75294</v>
      </c>
      <c r="AJ23" s="10">
        <f t="shared" ref="AJ23:AJ29" si="39">AI23-AH23</f>
        <v>47689.740000000005</v>
      </c>
      <c r="AK23" s="1">
        <f t="shared" ref="AK23:AK29" si="40">$A23-100000000/AJ23</f>
        <v>2.912756496698421E-3</v>
      </c>
      <c r="AL23" s="10">
        <f t="shared" ref="AL23:AL29" si="41">$X23-AJ23</f>
        <v>-6.4954304529237561E-2</v>
      </c>
      <c r="AM23" s="10">
        <f t="shared" si="9"/>
        <v>9.0972249378842004E-2</v>
      </c>
      <c r="AN23" s="10">
        <f t="shared" ref="AN23:AN29" si="42">AL23/AM23</f>
        <v>-0.71400130229542724</v>
      </c>
      <c r="AO23" s="1">
        <f t="shared" si="10"/>
        <v>2096.89</v>
      </c>
      <c r="AP23" s="14">
        <v>122000000</v>
      </c>
      <c r="AQ23" s="10">
        <v>0.215</v>
      </c>
      <c r="AR23" s="14" cm="1">
        <f t="array" ref="AR23">SfromgA($AP23,$AO23,"")</f>
        <v>0.55516251722038767</v>
      </c>
      <c r="AS23" s="21">
        <f t="shared" ref="AS23:AS26" si="43">(10^MAX(0.05, -0.312925054856973*((LN($AR23))^(1/3)) + 0.454808404431693)-1)*100</f>
        <v>421.24471769746617</v>
      </c>
      <c r="AU23" s="10"/>
      <c r="AV23" s="10"/>
      <c r="AW23" s="14">
        <f t="shared" ref="AW23:AW25" si="44">IF($AP23="",$AT23,$AP23)</f>
        <v>122000000</v>
      </c>
      <c r="AX23" s="21">
        <f t="shared" ref="AX23:AX25" si="45">IF($AP23="",$AV23,$AS23)</f>
        <v>421.24471769746617</v>
      </c>
      <c r="AY23" s="12"/>
      <c r="AZ23" s="10">
        <f t="shared" ref="AZ23:AZ26" si="46">EXP(AY$2950*$AI23+AY$2951)*$AW23/$AO23</f>
        <v>68.129918864783804</v>
      </c>
      <c r="BA23" s="12"/>
      <c r="BB23" s="10" cm="1">
        <f t="array" ref="BB23">$C23*EXP(poly_from_str($AO23,BB$2950))</f>
        <v>5.5776190285845786</v>
      </c>
      <c r="BC23" s="12"/>
      <c r="BD23" s="10">
        <f t="shared" ref="BD23:BD26" si="47">LN($AX23/100+1)</f>
        <v>1.6510494531598374</v>
      </c>
      <c r="BE23" s="10">
        <f t="shared" ref="BE23:BE26" si="48">ABS(LN($AZ23/$BB23))-BD23-LN(2)</f>
        <v>0.15845783223112997</v>
      </c>
      <c r="BF23" s="21">
        <f>INDEX([1]Pr3_line_class7_opt_lin!$A$2:$A$3624,MATCH($X23,[1]Pr3_line_class7_opt_lin!$AO$2:$AO$3624,0),1)</f>
        <v>2057</v>
      </c>
    </row>
    <row r="24" spans="1:58" hidden="1" x14ac:dyDescent="0.25">
      <c r="A24" s="1" t="s">
        <v>33</v>
      </c>
      <c r="B24" s="1">
        <v>4.0000000000000001E-3</v>
      </c>
      <c r="C24">
        <v>200</v>
      </c>
      <c r="E24" s="2">
        <v>47691</v>
      </c>
      <c r="F24">
        <v>18990</v>
      </c>
      <c r="G24" t="s">
        <v>4</v>
      </c>
      <c r="H24" t="s">
        <v>7</v>
      </c>
      <c r="I24">
        <v>66681</v>
      </c>
      <c r="J24" t="s">
        <v>6</v>
      </c>
      <c r="K24" t="s">
        <v>17</v>
      </c>
      <c r="L24">
        <v>18990.080000000002</v>
      </c>
      <c r="M24">
        <v>66681.14</v>
      </c>
      <c r="N24">
        <v>1</v>
      </c>
      <c r="V24" s="11">
        <f t="shared" si="1"/>
        <v>4.7690992888319146E-7</v>
      </c>
      <c r="W24" s="11">
        <f t="shared" si="2"/>
        <v>2.0968316873204591E-6</v>
      </c>
      <c r="X24" s="10">
        <f t="shared" si="3"/>
        <v>47690.993238114017</v>
      </c>
      <c r="Y24" s="8">
        <f t="shared" si="4"/>
        <v>2096.8319846205532</v>
      </c>
      <c r="Z24" s="1">
        <f t="shared" si="5"/>
        <v>2096.8319999999999</v>
      </c>
      <c r="AA24" s="2">
        <f t="shared" si="6"/>
        <v>47691</v>
      </c>
      <c r="AB24" s="2">
        <f t="shared" si="0"/>
        <v>47690.992888319146</v>
      </c>
      <c r="AC24" s="1">
        <f t="shared" si="7"/>
        <v>6.1372154013368541E-2</v>
      </c>
      <c r="AD24" s="1" t="b">
        <f t="shared" si="8"/>
        <v>1</v>
      </c>
      <c r="AF24" s="1" t="s">
        <v>1245</v>
      </c>
      <c r="AG24" s="1" t="s">
        <v>1264</v>
      </c>
      <c r="AH24" s="10">
        <v>18990.080000000002</v>
      </c>
      <c r="AI24" s="10">
        <v>66681.14</v>
      </c>
      <c r="AJ24" s="10">
        <f t="shared" si="39"/>
        <v>47691.06</v>
      </c>
      <c r="AK24" s="1">
        <f t="shared" si="40"/>
        <v>2.9506980972655583E-3</v>
      </c>
      <c r="AL24" s="10">
        <f t="shared" si="41"/>
        <v>-6.6761885980668012E-2</v>
      </c>
      <c r="AM24" s="10">
        <f t="shared" si="9"/>
        <v>9.0977245673473137E-2</v>
      </c>
      <c r="AN24" s="10">
        <f t="shared" si="42"/>
        <v>-0.73383059122589189</v>
      </c>
      <c r="AO24" s="1">
        <f t="shared" si="10"/>
        <v>2096.8319999999999</v>
      </c>
      <c r="AP24" s="14">
        <v>66700000</v>
      </c>
      <c r="AQ24" s="10">
        <v>0.27300000000000002</v>
      </c>
      <c r="AR24" s="14" cm="1">
        <f t="array" ref="AR24">SfromgA($AP24,$AO24,"")</f>
        <v>0.30349399416203116</v>
      </c>
      <c r="AS24" s="21">
        <f t="shared" si="43"/>
        <v>511.83848131124938</v>
      </c>
      <c r="AU24" s="10"/>
      <c r="AV24" s="10"/>
      <c r="AW24" s="14">
        <f t="shared" si="44"/>
        <v>66700000</v>
      </c>
      <c r="AX24" s="21">
        <f t="shared" si="45"/>
        <v>511.83848131124938</v>
      </c>
      <c r="AY24" s="10">
        <f t="shared" ref="AY24:AY26" si="49">LN(BB24*$AO24/$AW24)</f>
        <v>-4.9594818667193676</v>
      </c>
      <c r="AZ24" s="10">
        <f t="shared" si="46"/>
        <v>83.322982085702478</v>
      </c>
      <c r="BA24" s="10">
        <f t="shared" ref="BA24:BA26" si="50">LN(AZ24/$C24)</f>
        <v>-0.87559296004078868</v>
      </c>
      <c r="BB24" s="10" cm="1">
        <f t="array" ref="BB24">$C24*EXP(poly_from_str($AO24,BB$2950))</f>
        <v>223.19609412701689</v>
      </c>
      <c r="BC24" s="10">
        <f>LN($AZ24/$BB24)</f>
        <v>-0.9853263244158631</v>
      </c>
      <c r="BD24" s="10">
        <f t="shared" si="47"/>
        <v>1.8112981422653109</v>
      </c>
      <c r="BE24" s="10">
        <f t="shared" si="48"/>
        <v>-1.5191189984093931</v>
      </c>
      <c r="BF24" s="21">
        <f>INDEX([1]Pr3_line_class7_opt_lin!$A$2:$A$3624,MATCH($X24,[1]Pr3_line_class7_opt_lin!$AO$2:$AO$3624,0),1)</f>
        <v>82285</v>
      </c>
    </row>
    <row r="25" spans="1:58" hidden="1" x14ac:dyDescent="0.25">
      <c r="A25" s="1" t="s">
        <v>34</v>
      </c>
      <c r="B25" s="1">
        <v>4.0000000000000001E-3</v>
      </c>
      <c r="C25">
        <v>6</v>
      </c>
      <c r="E25" s="2">
        <v>47692</v>
      </c>
      <c r="F25">
        <v>21294</v>
      </c>
      <c r="G25" t="s">
        <v>4</v>
      </c>
      <c r="H25" t="s">
        <v>7</v>
      </c>
      <c r="I25">
        <v>68987</v>
      </c>
      <c r="J25" t="s">
        <v>6</v>
      </c>
      <c r="K25" t="s">
        <v>7</v>
      </c>
      <c r="L25">
        <v>21294.89</v>
      </c>
      <c r="M25">
        <v>68987.070000000007</v>
      </c>
      <c r="N25">
        <v>1</v>
      </c>
      <c r="V25" s="11">
        <f t="shared" si="1"/>
        <v>4.7692016404145964E-7</v>
      </c>
      <c r="W25" s="11">
        <f t="shared" si="2"/>
        <v>2.0967877212111046E-6</v>
      </c>
      <c r="X25" s="10">
        <f t="shared" si="3"/>
        <v>47692.015597227153</v>
      </c>
      <c r="Y25" s="8">
        <f t="shared" si="4"/>
        <v>2096.7870354763131</v>
      </c>
      <c r="Z25" s="1">
        <f t="shared" si="5"/>
        <v>2096.7869999999998</v>
      </c>
      <c r="AA25" s="2">
        <f t="shared" si="6"/>
        <v>47692</v>
      </c>
      <c r="AB25" s="2">
        <f t="shared" si="0"/>
        <v>47692.016404145965</v>
      </c>
      <c r="AC25" s="1">
        <f t="shared" si="7"/>
        <v>6.1372642143466639E-2</v>
      </c>
      <c r="AD25" s="1" t="b">
        <f t="shared" si="8"/>
        <v>1</v>
      </c>
      <c r="AF25" s="1" t="s">
        <v>1209</v>
      </c>
      <c r="AG25" s="1" t="s">
        <v>1287</v>
      </c>
      <c r="AH25" s="10">
        <v>21294.89</v>
      </c>
      <c r="AI25" s="10">
        <v>68987.070000000007</v>
      </c>
      <c r="AJ25" s="10">
        <f t="shared" si="39"/>
        <v>47692.180000000008</v>
      </c>
      <c r="AK25" s="1">
        <f t="shared" si="40"/>
        <v>7.1924927738109545E-3</v>
      </c>
      <c r="AL25" s="10">
        <f t="shared" si="41"/>
        <v>-0.16440277285437332</v>
      </c>
      <c r="AM25" s="10">
        <f t="shared" si="9"/>
        <v>9.0981105853861169E-2</v>
      </c>
      <c r="AN25" s="10">
        <f t="shared" si="42"/>
        <v>-1.8069990610846833</v>
      </c>
      <c r="AO25" s="1">
        <f t="shared" si="10"/>
        <v>2096.7869999999998</v>
      </c>
      <c r="AP25" s="14">
        <v>38300000</v>
      </c>
      <c r="AQ25" s="10">
        <v>2.8000000000000001E-2</v>
      </c>
      <c r="AR25" s="14" cm="1">
        <f t="array" ref="AR25">SfromgA($AP25,$AO25,"")</f>
        <v>0.1742589447964038</v>
      </c>
      <c r="AS25" s="21">
        <f t="shared" si="43"/>
        <v>578.74251948868277</v>
      </c>
      <c r="AU25" s="10"/>
      <c r="AV25" s="10"/>
      <c r="AW25" s="14">
        <f t="shared" si="44"/>
        <v>38300000</v>
      </c>
      <c r="AX25" s="21">
        <f t="shared" si="45"/>
        <v>578.74251948868277</v>
      </c>
      <c r="AY25" s="10">
        <f t="shared" si="49"/>
        <v>-7.9109887212296019</v>
      </c>
      <c r="AZ25" s="10">
        <f t="shared" si="46"/>
        <v>38.568717309543985</v>
      </c>
      <c r="BA25" s="10">
        <f t="shared" si="50"/>
        <v>1.8606820462696243</v>
      </c>
      <c r="BB25" s="10" cm="1">
        <f t="array" ref="BB25">$C25*EXP(poly_from_str($AO25,BB$2950))</f>
        <v>6.6980087508286896</v>
      </c>
      <c r="BC25" s="10">
        <f t="shared" si="33"/>
        <v>1.7506312346426904</v>
      </c>
      <c r="BD25" s="10">
        <f t="shared" si="47"/>
        <v>1.9150716641881733</v>
      </c>
      <c r="BE25" s="10">
        <f t="shared" si="48"/>
        <v>-0.85758761010542817</v>
      </c>
      <c r="BF25" s="21">
        <f>INDEX([1]Pr3_line_class7_opt_lin!$A$2:$A$3624,MATCH($X25,[1]Pr3_line_class7_opt_lin!$AO$2:$AO$3624,0),1)</f>
        <v>2469</v>
      </c>
    </row>
    <row r="26" spans="1:58" hidden="1" x14ac:dyDescent="0.25">
      <c r="A26" s="1" t="s">
        <v>35</v>
      </c>
      <c r="B26" s="1">
        <v>4.0000000000000001E-3</v>
      </c>
      <c r="C26">
        <v>400</v>
      </c>
      <c r="E26" s="2">
        <v>47698.6</v>
      </c>
      <c r="F26">
        <v>14859</v>
      </c>
      <c r="G26" t="s">
        <v>4</v>
      </c>
      <c r="H26" t="s">
        <v>12</v>
      </c>
      <c r="I26">
        <v>62558</v>
      </c>
      <c r="J26" t="s">
        <v>6</v>
      </c>
      <c r="K26" t="s">
        <v>12</v>
      </c>
      <c r="L26">
        <v>14859.96</v>
      </c>
      <c r="M26">
        <v>62558.67</v>
      </c>
      <c r="N26">
        <v>1</v>
      </c>
      <c r="V26" s="11">
        <f t="shared" si="1"/>
        <v>4.7698636200593751E-7</v>
      </c>
      <c r="W26" s="11">
        <f t="shared" si="2"/>
        <v>2.0964975911242678E-6</v>
      </c>
      <c r="X26" s="10">
        <f t="shared" si="3"/>
        <v>47698.634418950249</v>
      </c>
      <c r="Y26" s="8">
        <f t="shared" si="4"/>
        <v>2096.4960783084994</v>
      </c>
      <c r="Z26" s="1">
        <f t="shared" si="5"/>
        <v>2096.4960000000001</v>
      </c>
      <c r="AA26" s="2">
        <f t="shared" si="6"/>
        <v>47698.6</v>
      </c>
      <c r="AB26" s="2">
        <f t="shared" si="0"/>
        <v>47698.636200593748</v>
      </c>
      <c r="AC26" s="1">
        <f t="shared" si="7"/>
        <v>6.1375799476982962E-2</v>
      </c>
      <c r="AD26" s="1" t="b">
        <f t="shared" si="8"/>
        <v>1</v>
      </c>
      <c r="AF26" s="1" t="s">
        <v>1173</v>
      </c>
      <c r="AG26" s="1" t="s">
        <v>1288</v>
      </c>
      <c r="AH26" s="10">
        <v>14859.96</v>
      </c>
      <c r="AI26" s="10">
        <v>62558.67</v>
      </c>
      <c r="AJ26" s="10">
        <f t="shared" si="39"/>
        <v>47698.71</v>
      </c>
      <c r="AK26" s="1">
        <f t="shared" si="40"/>
        <v>3.2436969468108146E-3</v>
      </c>
      <c r="AL26" s="10">
        <f t="shared" si="41"/>
        <v>-7.5581049750326201E-2</v>
      </c>
      <c r="AM26" s="10">
        <f t="shared" si="9"/>
        <v>9.100632674710564E-2</v>
      </c>
      <c r="AN26" s="10">
        <f t="shared" si="42"/>
        <v>-0.83050324578373313</v>
      </c>
      <c r="AO26" s="1">
        <f t="shared" si="10"/>
        <v>2096.4960000000001</v>
      </c>
      <c r="AP26" s="14">
        <v>193000000</v>
      </c>
      <c r="AQ26" s="10">
        <v>9.6000000000000002E-2</v>
      </c>
      <c r="AR26" s="14" cm="1">
        <f t="array" ref="AR26">SfromgA($AP26,$AO26,"")</f>
        <v>0.87775393137819557</v>
      </c>
      <c r="AS26" s="21">
        <f t="shared" si="43"/>
        <v>310.66513841996556</v>
      </c>
      <c r="AT26" s="14" cm="1">
        <f t="array" ref="AT26">INDEX([2]Sheet1!$J$2:$J$216,MATCH($AF26&amp;$AG26,[2]Sheet1!$M$2:$M$216&amp;[2]Sheet1!$N$2:$N$216,0),1)</f>
        <v>170276805.91854033</v>
      </c>
      <c r="AU26" s="14" cm="1">
        <f t="array" ref="AU26">SfromgA($AT26,$AO26,"")</f>
        <v>0.77441003014259469</v>
      </c>
      <c r="AV26" s="21">
        <f>(10^MAX(0.05, -0.312925054856973*((LN($AU26))^(1/3)) + 0.454808404431693)-1)*100</f>
        <v>350.20863260364683</v>
      </c>
      <c r="AW26" s="14">
        <f>IF($AP26="",$AT26,$AP26)</f>
        <v>193000000</v>
      </c>
      <c r="AX26" s="21">
        <f>IF($AP26="",$AV26,$AS26)</f>
        <v>310.66513841996556</v>
      </c>
      <c r="AY26" s="10">
        <f t="shared" si="49"/>
        <v>-5.3266121061506047</v>
      </c>
      <c r="AZ26" s="10">
        <f t="shared" si="46"/>
        <v>354.50492175905168</v>
      </c>
      <c r="BA26" s="10">
        <f t="shared" si="50"/>
        <v>-0.12074231756771525</v>
      </c>
      <c r="BB26" s="10" cm="1">
        <f t="array" ref="BB26">$C26*EXP(poly_from_str($AO26,BB$2950))</f>
        <v>447.45052907525968</v>
      </c>
      <c r="BC26" s="10">
        <f t="shared" si="33"/>
        <v>-0.23284375251109887</v>
      </c>
      <c r="BD26" s="10">
        <f t="shared" si="47"/>
        <v>1.4126079480503857</v>
      </c>
      <c r="BE26" s="10">
        <f t="shared" si="48"/>
        <v>-1.872911376099232</v>
      </c>
      <c r="BF26" s="21">
        <f>INDEX([1]Pr3_line_class7_opt_lin!$A$2:$A$3624,MATCH($X26,[1]Pr3_line_class7_opt_lin!$AO$2:$AO$3624,0),1)</f>
        <v>164718</v>
      </c>
    </row>
    <row r="27" spans="1:58" hidden="1" x14ac:dyDescent="0.25">
      <c r="A27" s="1" t="s">
        <v>36</v>
      </c>
      <c r="B27" s="1">
        <v>4.0000000000000001E-3</v>
      </c>
      <c r="C27">
        <v>20</v>
      </c>
      <c r="E27" s="2">
        <v>47733.8</v>
      </c>
      <c r="F27">
        <v>23651</v>
      </c>
      <c r="G27" t="s">
        <v>4</v>
      </c>
      <c r="H27" t="s">
        <v>7</v>
      </c>
      <c r="I27">
        <v>71385</v>
      </c>
      <c r="J27" t="s">
        <v>6</v>
      </c>
      <c r="K27" t="s">
        <v>7</v>
      </c>
      <c r="L27">
        <v>23651.88</v>
      </c>
      <c r="M27">
        <v>71385.600000000006</v>
      </c>
      <c r="N27">
        <v>1</v>
      </c>
      <c r="V27" s="11">
        <f t="shared" si="1"/>
        <v>4.7733767774265101E-7</v>
      </c>
      <c r="W27" s="11">
        <f t="shared" si="2"/>
        <v>2.0949515856688552E-6</v>
      </c>
      <c r="X27" s="10">
        <f t="shared" si="3"/>
        <v>47733.769364733751</v>
      </c>
      <c r="Y27" s="8">
        <f t="shared" si="4"/>
        <v>2094.9529301970679</v>
      </c>
      <c r="Z27" s="1">
        <f t="shared" si="5"/>
        <v>2094.953</v>
      </c>
      <c r="AA27" s="2">
        <f t="shared" si="6"/>
        <v>47733.8</v>
      </c>
      <c r="AB27" s="2">
        <f t="shared" si="0"/>
        <v>47733.767774265107</v>
      </c>
      <c r="AC27" s="1">
        <f t="shared" si="7"/>
        <v>6.1392562929637351E-2</v>
      </c>
      <c r="AD27" s="1" t="b">
        <f t="shared" si="8"/>
        <v>1</v>
      </c>
      <c r="AF27" s="1" t="s">
        <v>1241</v>
      </c>
      <c r="AG27" s="5" t="s">
        <v>1471</v>
      </c>
      <c r="AH27" s="10">
        <v>23651.88</v>
      </c>
      <c r="AI27" s="10">
        <v>71385.600000000006</v>
      </c>
      <c r="AJ27" s="10">
        <f t="shared" si="39"/>
        <v>47733.72</v>
      </c>
      <c r="AK27" s="1">
        <f t="shared" si="40"/>
        <v>-2.0967324567209289E-3</v>
      </c>
      <c r="AL27" s="10">
        <f t="shared" si="41"/>
        <v>4.9364733749825973E-2</v>
      </c>
      <c r="AM27" s="10">
        <f t="shared" si="9"/>
        <v>9.1140564967328627E-2</v>
      </c>
      <c r="AN27" s="10">
        <f t="shared" si="42"/>
        <v>0.54163295748190576</v>
      </c>
      <c r="AO27" s="1">
        <f t="shared" si="10"/>
        <v>2094.953</v>
      </c>
      <c r="BB27" s="10" cm="1">
        <f t="array" ref="BB27">$C27*EXP(poly_from_str($AO27,BB$2950))</f>
        <v>22.615677749077836</v>
      </c>
      <c r="BF27" s="21">
        <f>INDEX([1]Pr3_line_class7_opt_lin!$A$2:$A$3624,MATCH($X27,[1]Pr3_line_class7_opt_lin!$AO$2:$AO$3624,0),1)</f>
        <v>8270</v>
      </c>
    </row>
    <row r="28" spans="1:58" hidden="1" x14ac:dyDescent="0.25">
      <c r="A28" s="1" t="s">
        <v>37</v>
      </c>
      <c r="B28" s="1">
        <v>4.0000000000000001E-3</v>
      </c>
      <c r="C28">
        <v>400</v>
      </c>
      <c r="E28" s="2">
        <v>47740.1</v>
      </c>
      <c r="F28">
        <v>19308</v>
      </c>
      <c r="G28" t="s">
        <v>4</v>
      </c>
      <c r="H28" t="s">
        <v>12</v>
      </c>
      <c r="I28">
        <v>67049</v>
      </c>
      <c r="J28" t="s">
        <v>6</v>
      </c>
      <c r="K28" t="s">
        <v>5</v>
      </c>
      <c r="L28">
        <v>19308.93</v>
      </c>
      <c r="M28">
        <v>67049.179999999993</v>
      </c>
      <c r="N28">
        <v>1</v>
      </c>
      <c r="V28" s="11">
        <f t="shared" si="1"/>
        <v>4.7740080088758361E-7</v>
      </c>
      <c r="W28" s="11">
        <f t="shared" si="2"/>
        <v>2.0946751263612771E-6</v>
      </c>
      <c r="X28" s="10">
        <f t="shared" si="3"/>
        <v>47740.081071951361</v>
      </c>
      <c r="Y28" s="8">
        <f t="shared" si="4"/>
        <v>2094.6759568607604</v>
      </c>
      <c r="Z28" s="1">
        <f t="shared" si="5"/>
        <v>2094.6759999999999</v>
      </c>
      <c r="AA28" s="2">
        <f t="shared" si="6"/>
        <v>47740.1</v>
      </c>
      <c r="AB28" s="2">
        <f t="shared" si="0"/>
        <v>47740.080088758361</v>
      </c>
      <c r="AC28" s="1">
        <f t="shared" si="7"/>
        <v>6.1395576234405315E-2</v>
      </c>
      <c r="AD28" s="1" t="b">
        <f t="shared" si="8"/>
        <v>1</v>
      </c>
      <c r="AF28" s="1" t="s">
        <v>1226</v>
      </c>
      <c r="AG28" s="1" t="s">
        <v>1284</v>
      </c>
      <c r="AH28" s="10">
        <v>19308.93</v>
      </c>
      <c r="AI28" s="10">
        <v>67049.179999999993</v>
      </c>
      <c r="AJ28" s="10">
        <f t="shared" si="39"/>
        <v>47740.249999999993</v>
      </c>
      <c r="AK28" s="1">
        <f t="shared" si="40"/>
        <v>7.4551138709466613E-3</v>
      </c>
      <c r="AL28" s="10">
        <f t="shared" si="41"/>
        <v>-0.16892804863164201</v>
      </c>
      <c r="AM28" s="10">
        <f t="shared" si="9"/>
        <v>9.1164647897813311E-2</v>
      </c>
      <c r="AN28" s="10">
        <f t="shared" si="42"/>
        <v>-1.8529995182013306</v>
      </c>
      <c r="AO28" s="1">
        <f t="shared" si="10"/>
        <v>2094.6759999999999</v>
      </c>
      <c r="AP28" s="14">
        <v>31500000</v>
      </c>
      <c r="AQ28" s="10">
        <v>4.2000000000000003E-2</v>
      </c>
      <c r="AR28" s="14" cm="1">
        <f t="array" ref="AR28">SfromgA($AP28,$AO28,"")</f>
        <v>0.14288758100483048</v>
      </c>
      <c r="AS28" s="21">
        <f t="shared" ref="AS28:AS29" si="51">(10^MAX(0.05, -0.312925054856973*((LN($AR28))^(1/3)) + 0.454808404431693)-1)*100</f>
        <v>600.59692448094029</v>
      </c>
      <c r="AT28" s="14" cm="1">
        <f t="array" ref="AT28">INDEX([2]Sheet1!$J$2:$J$216,MATCH($AF28&amp;$AG28,[2]Sheet1!$M$2:$M$216&amp;[2]Sheet1!$N$2:$N$216,0),1)</f>
        <v>28967539.327895589</v>
      </c>
      <c r="AU28" s="14" cm="1">
        <f t="array" ref="AU28">SfromgA($AT28,$AO28,"")</f>
        <v>0.13140005149921569</v>
      </c>
      <c r="AV28" s="21">
        <f t="shared" ref="AV28:AV29" si="52">(10^MAX(0.05, -0.312925054856973*((LN($AU28))^(1/3)) + 0.454808404431693)-1)*100</f>
        <v>609.57586509919861</v>
      </c>
      <c r="AW28" s="14">
        <f t="shared" ref="AW28:AW29" si="53">IF($AP28="",$AT28,$AP28)</f>
        <v>31500000</v>
      </c>
      <c r="AX28" s="21">
        <f t="shared" ref="AX28:AX29" si="54">IF($AP28="",$AV28,$AS28)</f>
        <v>600.59692448094029</v>
      </c>
      <c r="AY28" s="10">
        <f t="shared" ref="AY28" si="55">LN(BB28*$AO28/$AW28)</f>
        <v>-3.5020390297465092</v>
      </c>
      <c r="AZ28" s="10">
        <f t="shared" ref="AZ28:AZ29" si="56">EXP(AY$2950*$AI28+AY$2951)*$AW28/$AO28</f>
        <v>38.058818183912329</v>
      </c>
      <c r="BA28" s="10">
        <f t="shared" ref="BA28" si="57">LN(AZ28/$C28)</f>
        <v>-2.3523317371169248</v>
      </c>
      <c r="BB28" s="10" cm="1">
        <f t="array" ref="BB28">$C28*EXP(poly_from_str($AO28,BB$2950))</f>
        <v>453.18702889344092</v>
      </c>
      <c r="BC28" s="10">
        <f t="shared" si="33"/>
        <v>-2.4771720976001581</v>
      </c>
      <c r="BD28" s="10">
        <f t="shared" ref="BD28:BD29" si="58">LN($AX28/100+1)</f>
        <v>1.9467625349297195</v>
      </c>
      <c r="BE28" s="10">
        <f t="shared" ref="BE28:BE29" si="59">ABS(LN($AZ28/$BB28))-BD28-LN(2)</f>
        <v>-0.16273761788950669</v>
      </c>
      <c r="BF28" s="21">
        <f>INDEX([1]Pr3_line_class7_opt_lin!$A$2:$A$3624,MATCH($X28,[1]Pr3_line_class7_opt_lin!$AO$2:$AO$3624,0),1)</f>
        <v>165521</v>
      </c>
    </row>
    <row r="29" spans="1:58" hidden="1" x14ac:dyDescent="0.25">
      <c r="A29" s="1" t="s">
        <v>38</v>
      </c>
      <c r="B29" s="1">
        <v>4.0000000000000001E-3</v>
      </c>
      <c r="C29">
        <v>4000</v>
      </c>
      <c r="E29" s="2">
        <v>47752</v>
      </c>
      <c r="F29">
        <v>17113</v>
      </c>
      <c r="G29" t="s">
        <v>4</v>
      </c>
      <c r="H29" t="s">
        <v>39</v>
      </c>
      <c r="I29">
        <v>64865</v>
      </c>
      <c r="J29" t="s">
        <v>6</v>
      </c>
      <c r="K29" t="s">
        <v>12</v>
      </c>
      <c r="L29">
        <v>17113.189999999999</v>
      </c>
      <c r="M29">
        <v>64865.15</v>
      </c>
      <c r="N29">
        <v>1</v>
      </c>
      <c r="V29" s="11">
        <f t="shared" si="1"/>
        <v>4.7751957233347098E-7</v>
      </c>
      <c r="W29" s="11">
        <f t="shared" si="2"/>
        <v>2.094153124476462E-6</v>
      </c>
      <c r="X29" s="10">
        <f t="shared" si="3"/>
        <v>47751.959347112956</v>
      </c>
      <c r="Y29" s="8">
        <f t="shared" si="4"/>
        <v>2094.1549073011161</v>
      </c>
      <c r="Z29" s="1">
        <f t="shared" si="5"/>
        <v>2094.1550000000002</v>
      </c>
      <c r="AA29" s="2">
        <f t="shared" si="6"/>
        <v>47752</v>
      </c>
      <c r="AB29" s="2">
        <f t="shared" si="0"/>
        <v>47751.957233347101</v>
      </c>
      <c r="AC29" s="1">
        <f t="shared" si="7"/>
        <v>6.1401247098077052E-2</v>
      </c>
      <c r="AD29" s="1" t="b">
        <f t="shared" si="8"/>
        <v>1</v>
      </c>
      <c r="AF29" s="1" t="s">
        <v>1170</v>
      </c>
      <c r="AG29" s="1" t="s">
        <v>1285</v>
      </c>
      <c r="AH29" s="10">
        <v>17113.189999999999</v>
      </c>
      <c r="AI29" s="10">
        <v>64865.15</v>
      </c>
      <c r="AJ29" s="10">
        <f t="shared" si="39"/>
        <v>47751.960000000006</v>
      </c>
      <c r="AK29" s="1">
        <f t="shared" si="40"/>
        <v>1.2133114569223835E-4</v>
      </c>
      <c r="AL29" s="10">
        <f t="shared" si="41"/>
        <v>-6.5288705081911758E-4</v>
      </c>
      <c r="AM29" s="10">
        <f t="shared" si="9"/>
        <v>9.1210058472271621E-2</v>
      </c>
      <c r="AN29" s="10">
        <f t="shared" si="42"/>
        <v>-7.158059777119855E-3</v>
      </c>
      <c r="AO29" s="1">
        <f t="shared" si="10"/>
        <v>2094.1550000000002</v>
      </c>
      <c r="AP29" s="14">
        <v>1180000000</v>
      </c>
      <c r="AQ29" s="10">
        <v>0.73099999999999998</v>
      </c>
      <c r="AR29" s="14" cm="1">
        <f t="array" ref="AR29">SfromgA($AP29,$AO29,"")</f>
        <v>5.3486211389227778</v>
      </c>
      <c r="AS29" s="21">
        <f t="shared" si="51"/>
        <v>21.071370201987747</v>
      </c>
      <c r="AT29" s="14" cm="1">
        <f t="array" ref="AT29">INDEX([2]Sheet1!$J$2:$J$216,MATCH($AF29&amp;$AG29,[2]Sheet1!$M$2:$M$216&amp;[2]Sheet1!$N$2:$N$216,0),1)</f>
        <v>348437293.41391116</v>
      </c>
      <c r="AU29" s="14" cm="1">
        <f t="array" ref="AU29">SfromgA($AT29,$AO29,"")</f>
        <v>1.5793720958836304</v>
      </c>
      <c r="AV29" s="21">
        <f t="shared" si="52"/>
        <v>63.594677976133831</v>
      </c>
      <c r="AW29" s="14">
        <f t="shared" si="53"/>
        <v>1180000000</v>
      </c>
      <c r="AX29" s="21">
        <f t="shared" si="54"/>
        <v>21.071370201987747</v>
      </c>
      <c r="AY29" s="10"/>
      <c r="AZ29" s="10">
        <f t="shared" si="56"/>
        <v>1749.0329247887769</v>
      </c>
      <c r="BA29" s="10"/>
      <c r="BB29" s="10" cm="1">
        <f t="array" ref="BB29">$C29*EXP(poly_from_str($AO29,BB$2950))</f>
        <v>4548.3026709325586</v>
      </c>
      <c r="BC29" s="10"/>
      <c r="BD29" s="10">
        <f t="shared" si="58"/>
        <v>0.19121002210360863</v>
      </c>
      <c r="BE29" s="10">
        <f t="shared" si="59"/>
        <v>7.1333900565942354E-2</v>
      </c>
      <c r="BF29" s="21">
        <f>INDEX([1]Pr3_line_class7_opt_lin!$A$2:$A$3624,MATCH($X29,[1]Pr3_line_class7_opt_lin!$AO$2:$AO$3624,0),1)</f>
        <v>1657509</v>
      </c>
    </row>
    <row r="30" spans="1:58" hidden="1" x14ac:dyDescent="0.25">
      <c r="A30" s="1" t="s">
        <v>40</v>
      </c>
      <c r="B30" s="1">
        <v>4.0000000000000001E-3</v>
      </c>
      <c r="C30">
        <v>5</v>
      </c>
      <c r="E30" s="2">
        <v>47757.599999999999</v>
      </c>
      <c r="N30">
        <v>1</v>
      </c>
      <c r="V30" s="11">
        <f t="shared" si="1"/>
        <v>4.7757567305933544E-7</v>
      </c>
      <c r="W30" s="11">
        <f t="shared" si="2"/>
        <v>2.0939075665443827E-6</v>
      </c>
      <c r="X30" s="10">
        <f t="shared" si="3"/>
        <v>47757.568922577469</v>
      </c>
      <c r="Y30" s="8">
        <f t="shared" si="4"/>
        <v>2093.9089291189784</v>
      </c>
      <c r="Z30" s="1">
        <f t="shared" si="5"/>
        <v>2093.9090000000001</v>
      </c>
      <c r="AA30" s="2">
        <f t="shared" si="6"/>
        <v>47757.599999999999</v>
      </c>
      <c r="AB30" s="2">
        <f t="shared" si="0"/>
        <v>47757.567305933539</v>
      </c>
      <c r="AC30" s="1">
        <f t="shared" si="7"/>
        <v>6.1403926174903867E-2</v>
      </c>
      <c r="AD30" s="1" t="b">
        <f t="shared" si="8"/>
        <v>1</v>
      </c>
      <c r="AM30" s="10">
        <f t="shared" si="9"/>
        <v>9.1231471854794077E-2</v>
      </c>
      <c r="AN30" s="10"/>
      <c r="AO30" s="1">
        <f t="shared" si="10"/>
        <v>2093.9090000000001</v>
      </c>
      <c r="AP30"/>
      <c r="BB30" s="10" cm="1">
        <f t="array" ref="BB30">$C30*EXP(poly_from_str($AO30,BB$2950))</f>
        <v>5.6950788252932751</v>
      </c>
      <c r="BF30" s="21">
        <f>INDEX([1]Pr3_line_class7_opt_lin!$A$2:$A$3624,MATCH($X30,[1]Pr3_line_class7_opt_lin!$AO$2:$AO$3624,0),1)</f>
        <v>2073</v>
      </c>
    </row>
    <row r="31" spans="1:58" hidden="1" x14ac:dyDescent="0.25">
      <c r="A31" s="1" t="s">
        <v>41</v>
      </c>
      <c r="B31" s="1">
        <v>4.0000000000000001E-3</v>
      </c>
      <c r="C31">
        <v>40</v>
      </c>
      <c r="E31" s="2">
        <v>47768.6</v>
      </c>
      <c r="N31">
        <v>1</v>
      </c>
      <c r="V31" s="11">
        <f t="shared" si="1"/>
        <v>4.7768631677099333E-7</v>
      </c>
      <c r="W31" s="11">
        <f t="shared" si="2"/>
        <v>2.0934253882257384E-6</v>
      </c>
      <c r="X31" s="10">
        <f t="shared" si="3"/>
        <v>47768.630109365848</v>
      </c>
      <c r="Y31" s="8">
        <f t="shared" si="4"/>
        <v>2093.4240687047318</v>
      </c>
      <c r="Z31" s="1">
        <f t="shared" si="5"/>
        <v>2093.424</v>
      </c>
      <c r="AA31" s="2">
        <f t="shared" si="6"/>
        <v>47768.6</v>
      </c>
      <c r="AB31" s="2">
        <f t="shared" si="0"/>
        <v>47768.631677099336</v>
      </c>
      <c r="AC31" s="1">
        <f t="shared" si="7"/>
        <v>6.1409210861511895E-2</v>
      </c>
      <c r="AD31" s="1" t="b">
        <f t="shared" si="8"/>
        <v>1</v>
      </c>
      <c r="AM31" s="10">
        <f t="shared" si="9"/>
        <v>9.1273626365227484E-2</v>
      </c>
      <c r="AN31" s="10"/>
      <c r="AO31" s="1">
        <f t="shared" si="10"/>
        <v>2093.424</v>
      </c>
      <c r="AP31"/>
      <c r="BB31" s="10" cm="1">
        <f t="array" ref="BB31">$C31*EXP(poly_from_str($AO31,BB$2950))</f>
        <v>45.713657513916985</v>
      </c>
      <c r="BF31" s="21" t="e">
        <f>INDEX([1]Pr3_line_class7_opt_lin!$A$2:$A$3624,MATCH($X31,[1]Pr3_line_class7_opt_lin!$AO$2:$AO$3624,0),1)</f>
        <v>#N/A</v>
      </c>
    </row>
    <row r="32" spans="1:58" hidden="1" x14ac:dyDescent="0.25">
      <c r="A32" s="1" t="s">
        <v>42</v>
      </c>
      <c r="B32" s="1">
        <v>4.0000000000000001E-3</v>
      </c>
      <c r="C32">
        <v>10</v>
      </c>
      <c r="E32" s="2">
        <v>47789.5</v>
      </c>
      <c r="N32">
        <v>1</v>
      </c>
      <c r="V32" s="11">
        <f t="shared" si="1"/>
        <v>4.7789519662758921E-7</v>
      </c>
      <c r="W32" s="11">
        <f t="shared" si="2"/>
        <v>2.0925098609527199E-6</v>
      </c>
      <c r="X32" s="10">
        <f t="shared" si="3"/>
        <v>47789.518688008728</v>
      </c>
      <c r="Y32" s="8">
        <f t="shared" si="4"/>
        <v>2092.5090426803536</v>
      </c>
      <c r="Z32" s="1">
        <f t="shared" si="5"/>
        <v>2092.509</v>
      </c>
      <c r="AA32" s="2">
        <f t="shared" si="6"/>
        <v>47789.5</v>
      </c>
      <c r="AB32" s="2">
        <f t="shared" si="0"/>
        <v>47789.519662758918</v>
      </c>
      <c r="AC32" s="1">
        <f t="shared" si="7"/>
        <v>6.1419190947986112E-2</v>
      </c>
      <c r="AD32" s="1" t="b">
        <f t="shared" si="8"/>
        <v>1</v>
      </c>
      <c r="AM32" s="10">
        <f t="shared" si="9"/>
        <v>9.1353489996936696E-2</v>
      </c>
      <c r="AN32" s="10"/>
      <c r="AO32" s="1">
        <f t="shared" si="10"/>
        <v>2092.509</v>
      </c>
      <c r="AP32"/>
      <c r="BB32" s="10" cm="1">
        <f t="array" ref="BB32">$C32*EXP(poly_from_str($AO32,BB$2950))</f>
        <v>11.500612533753699</v>
      </c>
      <c r="BF32" s="21" t="e">
        <f>INDEX([1]Pr3_line_class7_opt_lin!$A$2:$A$3624,MATCH($X32,[1]Pr3_line_class7_opt_lin!$AO$2:$AO$3624,0),1)</f>
        <v>#N/A</v>
      </c>
    </row>
    <row r="33" spans="1:58" hidden="1" x14ac:dyDescent="0.25">
      <c r="A33" s="1" t="s">
        <v>43</v>
      </c>
      <c r="B33" s="1">
        <v>4.0000000000000001E-3</v>
      </c>
      <c r="C33">
        <v>30</v>
      </c>
      <c r="E33" s="2">
        <v>47805.1</v>
      </c>
      <c r="F33">
        <v>20160</v>
      </c>
      <c r="G33" t="s">
        <v>4</v>
      </c>
      <c r="H33" t="s">
        <v>18</v>
      </c>
      <c r="I33">
        <v>67965</v>
      </c>
      <c r="J33" t="s">
        <v>6</v>
      </c>
      <c r="K33" t="s">
        <v>18</v>
      </c>
      <c r="L33">
        <v>20160.36</v>
      </c>
      <c r="M33">
        <v>67965.47</v>
      </c>
      <c r="N33">
        <v>1</v>
      </c>
      <c r="V33" s="11">
        <f t="shared" si="1"/>
        <v>4.7805123370681887E-7</v>
      </c>
      <c r="W33" s="11">
        <f t="shared" si="2"/>
        <v>2.091827022639844E-6</v>
      </c>
      <c r="X33" s="10">
        <f t="shared" si="3"/>
        <v>47805.122210678703</v>
      </c>
      <c r="Y33" s="8">
        <f t="shared" si="4"/>
        <v>2091.8260507586783</v>
      </c>
      <c r="Z33" s="1">
        <f t="shared" si="5"/>
        <v>2091.826</v>
      </c>
      <c r="AA33" s="2">
        <f t="shared" si="6"/>
        <v>47805.1</v>
      </c>
      <c r="AB33" s="2">
        <f t="shared" si="0"/>
        <v>47805.123370681882</v>
      </c>
      <c r="AC33" s="1">
        <f t="shared" si="7"/>
        <v>6.1426649102430578E-2</v>
      </c>
      <c r="AD33" s="1" t="b">
        <f t="shared" si="8"/>
        <v>1</v>
      </c>
      <c r="AF33" s="1" t="s">
        <v>1152</v>
      </c>
      <c r="AG33" s="1" t="s">
        <v>1286</v>
      </c>
      <c r="AH33" s="10">
        <v>20160.36</v>
      </c>
      <c r="AI33" s="10">
        <v>67965.47</v>
      </c>
      <c r="AJ33" s="10">
        <f t="shared" ref="AJ33:AJ42" si="60">AI33-AH33</f>
        <v>47805.11</v>
      </c>
      <c r="AK33" s="1">
        <f t="shared" ref="AK33:AK42" si="61">$A33-100000000/AJ33</f>
        <v>-5.8506590630713617E-4</v>
      </c>
      <c r="AL33" s="10">
        <f t="shared" ref="AL33:AL42" si="62">$X33-AJ33</f>
        <v>1.2210678702103905E-2</v>
      </c>
      <c r="AM33" s="10">
        <f t="shared" si="9"/>
        <v>9.1413148129911387E-2</v>
      </c>
      <c r="AN33" s="10">
        <f t="shared" ref="AN33:AN42" si="63">AL33/AM33</f>
        <v>0.13357683169111245</v>
      </c>
      <c r="AO33" s="1">
        <f t="shared" si="10"/>
        <v>2091.826</v>
      </c>
      <c r="AP33" s="14">
        <v>29400000</v>
      </c>
      <c r="AQ33" s="10">
        <v>0.222</v>
      </c>
      <c r="AR33" s="14" cm="1">
        <f t="array" ref="AR33">SfromgA($AP33,$AO33,"")</f>
        <v>0.13281812970563103</v>
      </c>
      <c r="AS33" s="21">
        <f t="shared" ref="AS33:AS37" si="64">(10^MAX(0.05, -0.312925054856973*((LN($AR33))^(1/3)) + 0.454808404431693)-1)*100</f>
        <v>608.43352505372889</v>
      </c>
      <c r="AU33" s="10"/>
      <c r="AV33" s="10"/>
      <c r="AW33" s="14">
        <f t="shared" ref="AW33:AW34" si="65">IF($AP33="",$AT33,$AP33)</f>
        <v>29400000</v>
      </c>
      <c r="AX33" s="21">
        <f t="shared" ref="AX33:AX34" si="66">IF($AP33="",$AV33,$AS33)</f>
        <v>608.43352505372889</v>
      </c>
      <c r="AY33" s="10">
        <f t="shared" ref="AY33:AY37" si="67">LN(BB33*$AO33/$AW33)</f>
        <v>-6.0050233660233028</v>
      </c>
      <c r="AZ33" s="10">
        <f t="shared" ref="AZ33:AZ37" si="68">EXP(AY$2950*$AI33+AY$2951)*$AW33/$AO33</f>
        <v>32.650176468624046</v>
      </c>
      <c r="BA33" s="10">
        <f t="shared" ref="BA33:BA37" si="69">LN(AZ33/$C33)</f>
        <v>8.4652878903995435E-2</v>
      </c>
      <c r="BB33" s="10" cm="1">
        <f t="array" ref="BB33">$C33*EXP(poly_from_str($AO33,BB$2950))</f>
        <v>34.663567885377368</v>
      </c>
      <c r="BC33" s="10">
        <f t="shared" ref="BC33:BC37" si="70">LN(AZ33/BB33)</f>
        <v>-5.9838957989967141E-2</v>
      </c>
      <c r="BD33" s="10">
        <f t="shared" ref="BD33:BD37" si="71">LN($AX33/100+1)</f>
        <v>1.9578860438342895</v>
      </c>
      <c r="BE33" s="10">
        <f t="shared" ref="BE33:BE37" si="72">ABS(LN($AZ33/$BB33))-BD33-LN(2)</f>
        <v>-2.5911942664042678</v>
      </c>
      <c r="BF33" s="21">
        <f>INDEX([1]Pr3_line_class7_opt_lin!$A$2:$A$3624,MATCH($X33,[1]Pr3_line_class7_opt_lin!$AO$2:$AO$3624,0),1)</f>
        <v>12509</v>
      </c>
    </row>
    <row r="34" spans="1:58" hidden="1" x14ac:dyDescent="0.25">
      <c r="A34" s="1" t="s">
        <v>44</v>
      </c>
      <c r="B34" s="1">
        <v>4.0000000000000001E-3</v>
      </c>
      <c r="C34">
        <v>20</v>
      </c>
      <c r="E34" s="2">
        <v>47806.7</v>
      </c>
      <c r="F34">
        <v>19872</v>
      </c>
      <c r="G34" t="s">
        <v>4</v>
      </c>
      <c r="H34" t="s">
        <v>7</v>
      </c>
      <c r="I34">
        <v>67679</v>
      </c>
      <c r="J34" t="s">
        <v>6</v>
      </c>
      <c r="K34" t="s">
        <v>7</v>
      </c>
      <c r="L34">
        <v>19872.43</v>
      </c>
      <c r="M34">
        <v>67679.210000000006</v>
      </c>
      <c r="N34">
        <v>1</v>
      </c>
      <c r="V34" s="11">
        <f t="shared" si="1"/>
        <v>4.7806677445478881E-7</v>
      </c>
      <c r="W34" s="11">
        <f t="shared" si="2"/>
        <v>2.0917570131383263E-6</v>
      </c>
      <c r="X34" s="10">
        <f t="shared" si="3"/>
        <v>47806.678565112335</v>
      </c>
      <c r="Y34" s="8">
        <f t="shared" si="4"/>
        <v>2091.7579510109817</v>
      </c>
      <c r="Z34" s="1">
        <f t="shared" si="5"/>
        <v>2091.7579999999998</v>
      </c>
      <c r="AA34" s="2">
        <f t="shared" si="6"/>
        <v>47806.7</v>
      </c>
      <c r="AB34" s="2">
        <f t="shared" si="0"/>
        <v>47806.677445478876</v>
      </c>
      <c r="AC34" s="1">
        <f t="shared" si="7"/>
        <v>6.1427392041880295E-2</v>
      </c>
      <c r="AD34" s="1" t="b">
        <f t="shared" si="8"/>
        <v>1</v>
      </c>
      <c r="AF34" s="1" t="s">
        <v>1160</v>
      </c>
      <c r="AG34" s="1" t="s">
        <v>1295</v>
      </c>
      <c r="AH34" s="10">
        <v>19872.43</v>
      </c>
      <c r="AI34" s="10">
        <v>67679.210000000006</v>
      </c>
      <c r="AJ34" s="10">
        <f t="shared" si="60"/>
        <v>47806.780000000006</v>
      </c>
      <c r="AK34" s="1">
        <f t="shared" si="61"/>
        <v>4.4872137382299115E-3</v>
      </c>
      <c r="AL34" s="10">
        <f t="shared" si="62"/>
        <v>-0.10143488767062081</v>
      </c>
      <c r="AM34" s="10">
        <f t="shared" si="9"/>
        <v>9.1419179465311001E-2</v>
      </c>
      <c r="AN34" s="10">
        <f t="shared" si="63"/>
        <v>-1.1095580628035528</v>
      </c>
      <c r="AO34" s="1">
        <f t="shared" si="10"/>
        <v>2091.7579999999998</v>
      </c>
      <c r="AP34" s="14">
        <v>30600000</v>
      </c>
      <c r="AQ34" s="10">
        <v>8.8999999999999996E-2</v>
      </c>
      <c r="AR34" s="14" cm="1">
        <f t="array" ref="AR34">SfromgA($AP34,$AO34,"")</f>
        <v>0.1382257968618294</v>
      </c>
      <c r="AS34" s="21">
        <f t="shared" si="64"/>
        <v>604.16701416709986</v>
      </c>
      <c r="AU34" s="10"/>
      <c r="AV34" s="10"/>
      <c r="AW34" s="14">
        <f t="shared" si="65"/>
        <v>30600000</v>
      </c>
      <c r="AX34" s="21">
        <f t="shared" si="66"/>
        <v>604.16701416709986</v>
      </c>
      <c r="AY34" s="10">
        <f t="shared" si="67"/>
        <v>-6.4500618357469284</v>
      </c>
      <c r="AZ34" s="10">
        <f t="shared" si="68"/>
        <v>34.905575246790562</v>
      </c>
      <c r="BA34" s="10">
        <f t="shared" si="69"/>
        <v>0.55691429208755372</v>
      </c>
      <c r="BB34" s="10" cm="1">
        <f t="array" ref="BB34">$C34*EXP(poly_from_str($AO34,BB$2950))</f>
        <v>23.11978146279997</v>
      </c>
      <c r="BC34" s="10">
        <f t="shared" si="70"/>
        <v>0.41195797418308067</v>
      </c>
      <c r="BD34" s="10">
        <f t="shared" si="71"/>
        <v>1.9518453780667455</v>
      </c>
      <c r="BE34" s="10">
        <f t="shared" si="72"/>
        <v>-2.2330345844436104</v>
      </c>
      <c r="BF34" s="21">
        <f>INDEX([1]Pr3_line_class7_opt_lin!$A$2:$A$3624,MATCH($X34,[1]Pr3_line_class7_opt_lin!$AO$2:$AO$3624,0),1)</f>
        <v>8341</v>
      </c>
    </row>
    <row r="35" spans="1:58" hidden="1" x14ac:dyDescent="0.25">
      <c r="A35" s="1" t="s">
        <v>45</v>
      </c>
      <c r="B35" s="1">
        <v>4.0000000000000001E-3</v>
      </c>
      <c r="C35">
        <v>4000</v>
      </c>
      <c r="E35" s="2">
        <v>47814.6</v>
      </c>
      <c r="F35">
        <v>18921</v>
      </c>
      <c r="G35" t="s">
        <v>4</v>
      </c>
      <c r="H35" t="s">
        <v>46</v>
      </c>
      <c r="I35">
        <v>66735</v>
      </c>
      <c r="J35" t="s">
        <v>6</v>
      </c>
      <c r="K35" t="s">
        <v>39</v>
      </c>
      <c r="L35">
        <v>18921.240000000002</v>
      </c>
      <c r="M35">
        <v>66735.88</v>
      </c>
      <c r="N35">
        <v>1</v>
      </c>
      <c r="V35" s="11">
        <f t="shared" si="1"/>
        <v>4.7814609371376549E-7</v>
      </c>
      <c r="W35" s="11">
        <f t="shared" si="2"/>
        <v>2.091411409904088E-6</v>
      </c>
      <c r="X35" s="10">
        <f t="shared" si="3"/>
        <v>47814.6089058773</v>
      </c>
      <c r="Y35" s="8">
        <f t="shared" si="4"/>
        <v>2091.4110203609371</v>
      </c>
      <c r="Z35" s="1">
        <f t="shared" si="5"/>
        <v>2091.4110000000001</v>
      </c>
      <c r="AA35" s="2">
        <f t="shared" si="6"/>
        <v>47814.6</v>
      </c>
      <c r="AB35" s="2">
        <f t="shared" si="0"/>
        <v>47814.609371376551</v>
      </c>
      <c r="AC35" s="1">
        <f t="shared" si="7"/>
        <v>6.1431184346686651E-2</v>
      </c>
      <c r="AD35" s="1" t="b">
        <f t="shared" si="8"/>
        <v>1</v>
      </c>
      <c r="AF35" s="1" t="s">
        <v>1297</v>
      </c>
      <c r="AG35" s="1" t="s">
        <v>1294</v>
      </c>
      <c r="AH35" s="10">
        <v>18921.240000000002</v>
      </c>
      <c r="AI35" s="10">
        <v>66735.88</v>
      </c>
      <c r="AJ35" s="10">
        <f t="shared" si="60"/>
        <v>47814.64</v>
      </c>
      <c r="AK35" s="1">
        <f t="shared" si="61"/>
        <v>1.3396951226241072E-3</v>
      </c>
      <c r="AL35" s="10">
        <f t="shared" si="62"/>
        <v>-3.1094122699869331E-2</v>
      </c>
      <c r="AM35" s="10">
        <f t="shared" si="9"/>
        <v>9.1449456849944849E-2</v>
      </c>
      <c r="AN35" s="10">
        <f t="shared" si="63"/>
        <v>-0.34001429610336809</v>
      </c>
      <c r="AO35" s="1">
        <f t="shared" si="10"/>
        <v>2091.4110000000001</v>
      </c>
      <c r="AP35" s="14">
        <v>1360000000</v>
      </c>
      <c r="AQ35" s="10">
        <v>0.55700000000000005</v>
      </c>
      <c r="AR35" s="14" cm="1">
        <f t="array" ref="AR35">SfromgA($AP35,$AO35,"")</f>
        <v>6.1403119015265961</v>
      </c>
      <c r="AS35" s="21">
        <f t="shared" si="64"/>
        <v>18.333579166989033</v>
      </c>
      <c r="AT35" s="14" cm="1">
        <f t="array" ref="AT35">INDEX([2]Sheet1!$J$2:$J$216,MATCH($AF35&amp;$AG35,[2]Sheet1!$M$2:$M$216&amp;[2]Sheet1!$N$2:$N$216,0),1)</f>
        <v>504968174.84229749</v>
      </c>
      <c r="AU35" s="14" cm="1">
        <f t="array" ref="AU35">SfromgA($AT35,$AO35,"")</f>
        <v>2.2798985984384723</v>
      </c>
      <c r="AV35" s="21">
        <f>(10^MAX(0.05, -0.312925054856973*((LN($AU35))^(1/3)) + 0.454808404431693)-1)*100</f>
        <v>45.018233346722546</v>
      </c>
      <c r="AW35" s="14">
        <f>IF($AP35="",$AT35,$AP35)</f>
        <v>1360000000</v>
      </c>
      <c r="AX35" s="21">
        <f>IF($AP35="",$AV35,$AS35)</f>
        <v>18.333579166989033</v>
      </c>
      <c r="AY35" s="10"/>
      <c r="AZ35" s="10">
        <f t="shared" si="68"/>
        <v>1694.6495244438295</v>
      </c>
      <c r="BA35" s="10"/>
      <c r="BB35" s="10" cm="1">
        <f t="array" ref="BB35">$C35*EXP(poly_from_str($AO35,BB$2950))</f>
        <v>4634.9143610082747</v>
      </c>
      <c r="BC35" s="10"/>
      <c r="BD35" s="10">
        <f t="shared" si="71"/>
        <v>0.16833739228456976</v>
      </c>
      <c r="BE35" s="10">
        <f t="shared" si="72"/>
        <v>0.14465720020036832</v>
      </c>
      <c r="BF35" s="21">
        <f>INDEX([1]Pr3_line_class7_opt_lin!$A$2:$A$3624,MATCH($X35,[1]Pr3_line_class7_opt_lin!$AO$2:$AO$3624,0),1)</f>
        <v>1669695</v>
      </c>
    </row>
    <row r="36" spans="1:58" hidden="1" x14ac:dyDescent="0.25">
      <c r="A36" s="1" t="s">
        <v>47</v>
      </c>
      <c r="B36" s="1">
        <v>4.0000000000000001E-3</v>
      </c>
      <c r="C36">
        <v>100</v>
      </c>
      <c r="E36" s="2">
        <v>47818.6</v>
      </c>
      <c r="F36">
        <v>14859</v>
      </c>
      <c r="G36" t="s">
        <v>4</v>
      </c>
      <c r="H36" t="s">
        <v>12</v>
      </c>
      <c r="I36">
        <v>62678</v>
      </c>
      <c r="J36" t="s">
        <v>6</v>
      </c>
      <c r="K36" t="s">
        <v>39</v>
      </c>
      <c r="L36">
        <v>14859.96</v>
      </c>
      <c r="M36">
        <v>62678.7</v>
      </c>
      <c r="N36">
        <v>1</v>
      </c>
      <c r="V36" s="11">
        <f t="shared" si="1"/>
        <v>4.7818564888358005E-7</v>
      </c>
      <c r="W36" s="11">
        <f t="shared" si="2"/>
        <v>2.0912364644719838E-6</v>
      </c>
      <c r="X36" s="10">
        <f t="shared" si="3"/>
        <v>47818.566632990944</v>
      </c>
      <c r="Y36" s="8">
        <f t="shared" si="4"/>
        <v>2091.2379237023824</v>
      </c>
      <c r="Z36" s="1">
        <f t="shared" si="5"/>
        <v>2091.2379999999998</v>
      </c>
      <c r="AA36" s="2">
        <f t="shared" si="6"/>
        <v>47818.6</v>
      </c>
      <c r="AB36" s="2">
        <f t="shared" si="0"/>
        <v>47818.564888358</v>
      </c>
      <c r="AC36" s="1">
        <f t="shared" si="7"/>
        <v>6.1433075739910525E-2</v>
      </c>
      <c r="AD36" s="1" t="b">
        <f t="shared" si="8"/>
        <v>1</v>
      </c>
      <c r="AF36" s="1" t="s">
        <v>1173</v>
      </c>
      <c r="AG36" s="1" t="s">
        <v>1291</v>
      </c>
      <c r="AH36" s="10">
        <v>14859.96</v>
      </c>
      <c r="AI36" s="10">
        <v>62678.7</v>
      </c>
      <c r="AJ36" s="10">
        <f t="shared" si="60"/>
        <v>47818.74</v>
      </c>
      <c r="AK36" s="1">
        <f t="shared" si="61"/>
        <v>7.658088021344156E-3</v>
      </c>
      <c r="AL36" s="10">
        <f t="shared" si="62"/>
        <v>-0.17336700905434554</v>
      </c>
      <c r="AM36" s="10">
        <f t="shared" si="9"/>
        <v>9.1464673078817435E-2</v>
      </c>
      <c r="AN36" s="10">
        <f t="shared" si="63"/>
        <v>-1.8954532194626748</v>
      </c>
      <c r="AO36" s="1">
        <f t="shared" si="10"/>
        <v>2091.2379999999998</v>
      </c>
      <c r="AP36" s="14">
        <v>30300000</v>
      </c>
      <c r="AQ36" s="10">
        <v>7.4999999999999997E-2</v>
      </c>
      <c r="AR36" s="14" cm="1">
        <f t="array" ref="AR36">SfromgA($AP36,$AO36,"")</f>
        <v>0.13676859140619563</v>
      </c>
      <c r="AS36" s="21">
        <f t="shared" si="64"/>
        <v>605.3030887230766</v>
      </c>
      <c r="AU36" s="10"/>
      <c r="AV36" s="10"/>
      <c r="AW36" s="14">
        <f t="shared" ref="AW36:AW37" si="73">IF($AP36="",$AT36,$AP36)</f>
        <v>30300000</v>
      </c>
      <c r="AX36" s="21">
        <f t="shared" ref="AX36:AX37" si="74">IF($AP36="",$AV36,$AS36)</f>
        <v>605.3030887230766</v>
      </c>
      <c r="AY36" s="10">
        <f t="shared" si="67"/>
        <v>-4.8274750808084521</v>
      </c>
      <c r="AZ36" s="10">
        <f t="shared" si="68"/>
        <v>55.172848867537049</v>
      </c>
      <c r="BA36" s="10">
        <f t="shared" si="69"/>
        <v>-0.59469922205367587</v>
      </c>
      <c r="BB36" s="10" cm="1">
        <f t="array" ref="BB36">$C36*EXP(poly_from_str($AO36,BB$2950))</f>
        <v>116.0094525842223</v>
      </c>
      <c r="BC36" s="10">
        <f t="shared" si="70"/>
        <v>-0.74320071164701895</v>
      </c>
      <c r="BD36" s="10">
        <f t="shared" si="71"/>
        <v>1.9534574375204039</v>
      </c>
      <c r="BE36" s="10">
        <f t="shared" si="72"/>
        <v>-1.9034039064333301</v>
      </c>
      <c r="BF36" s="21">
        <f>INDEX([1]Pr3_line_class7_opt_lin!$A$2:$A$3624,MATCH($X36,[1]Pr3_line_class7_opt_lin!$AO$2:$AO$3624,0),1)</f>
        <v>41762</v>
      </c>
    </row>
    <row r="37" spans="1:58" hidden="1" x14ac:dyDescent="0.25">
      <c r="A37" s="1" t="s">
        <v>48</v>
      </c>
      <c r="B37" s="1">
        <v>4.0000000000000001E-3</v>
      </c>
      <c r="C37">
        <v>20</v>
      </c>
      <c r="E37" s="2">
        <v>47843.4</v>
      </c>
      <c r="F37">
        <v>21294</v>
      </c>
      <c r="G37" t="s">
        <v>4</v>
      </c>
      <c r="H37" t="s">
        <v>7</v>
      </c>
      <c r="I37">
        <v>69138</v>
      </c>
      <c r="J37" t="s">
        <v>6</v>
      </c>
      <c r="K37" t="s">
        <v>5</v>
      </c>
      <c r="L37">
        <v>21294.89</v>
      </c>
      <c r="M37">
        <v>69138.28</v>
      </c>
      <c r="N37">
        <v>1</v>
      </c>
      <c r="V37" s="11">
        <f t="shared" si="1"/>
        <v>4.7843387541486202E-7</v>
      </c>
      <c r="W37" s="11">
        <f t="shared" si="2"/>
        <v>2.0901524557201202E-6</v>
      </c>
      <c r="X37" s="10">
        <f t="shared" si="3"/>
        <v>47843.388161748633</v>
      </c>
      <c r="Y37" s="8">
        <f t="shared" si="4"/>
        <v>2090.15297290235</v>
      </c>
      <c r="Z37" s="1">
        <f t="shared" si="5"/>
        <v>2090.1529999999998</v>
      </c>
      <c r="AA37" s="2">
        <f t="shared" si="6"/>
        <v>47843.4</v>
      </c>
      <c r="AB37" s="2">
        <f t="shared" si="0"/>
        <v>47843.387541486205</v>
      </c>
      <c r="AC37" s="1">
        <f t="shared" si="7"/>
        <v>6.1444948657224191E-2</v>
      </c>
      <c r="AD37" s="1" t="b">
        <f t="shared" si="8"/>
        <v>1</v>
      </c>
      <c r="AF37" s="1" t="s">
        <v>1209</v>
      </c>
      <c r="AG37" s="1" t="s">
        <v>1293</v>
      </c>
      <c r="AH37" s="10">
        <v>21294.89</v>
      </c>
      <c r="AI37" s="10">
        <v>69138.28</v>
      </c>
      <c r="AJ37" s="10">
        <f t="shared" si="60"/>
        <v>47843.39</v>
      </c>
      <c r="AK37" s="1">
        <f t="shared" si="61"/>
        <v>1.0740605921455426E-4</v>
      </c>
      <c r="AL37" s="10">
        <f t="shared" si="62"/>
        <v>-1.8382513662800193E-3</v>
      </c>
      <c r="AM37" s="10">
        <f t="shared" si="9"/>
        <v>9.155961310009364E-2</v>
      </c>
      <c r="AN37" s="10">
        <f t="shared" si="63"/>
        <v>-2.007709845027883E-2</v>
      </c>
      <c r="AO37" s="1">
        <f t="shared" si="10"/>
        <v>2090.1529999999998</v>
      </c>
      <c r="AP37" s="14">
        <v>41200000</v>
      </c>
      <c r="AQ37" s="10">
        <v>7.2999999999999995E-2</v>
      </c>
      <c r="AR37" s="14" cm="1">
        <f t="array" ref="AR37">SfromgA($AP37,$AO37,"")</f>
        <v>0.1856798639916041</v>
      </c>
      <c r="AS37" s="21">
        <f t="shared" si="64"/>
        <v>571.55876765117569</v>
      </c>
      <c r="AU37" s="10"/>
      <c r="AV37" s="10"/>
      <c r="AW37" s="14">
        <f t="shared" si="73"/>
        <v>41200000</v>
      </c>
      <c r="AX37" s="21">
        <f t="shared" si="74"/>
        <v>571.55876765117569</v>
      </c>
      <c r="AY37" s="10">
        <f t="shared" si="67"/>
        <v>-6.7373636737581064</v>
      </c>
      <c r="AZ37" s="10">
        <f t="shared" si="68"/>
        <v>41.036596320655725</v>
      </c>
      <c r="BA37" s="10">
        <f t="shared" si="69"/>
        <v>0.71873198821263451</v>
      </c>
      <c r="BB37" s="10" cm="1">
        <f t="array" ref="BB37">$C37*EXP(poly_from_str($AO37,BB$2950))</f>
        <v>23.37325903326283</v>
      </c>
      <c r="BC37" s="10">
        <f t="shared" si="70"/>
        <v>0.56287166922605103</v>
      </c>
      <c r="BD37" s="10">
        <f t="shared" si="71"/>
        <v>1.9044313431244817</v>
      </c>
      <c r="BE37" s="10">
        <f t="shared" si="72"/>
        <v>-2.034706854458376</v>
      </c>
      <c r="BF37" s="21">
        <f>INDEX([1]Pr3_line_class7_opt_lin!$A$2:$A$3624,MATCH($X37,[1]Pr3_line_class7_opt_lin!$AO$2:$AO$3624,0),1)</f>
        <v>8377</v>
      </c>
    </row>
    <row r="38" spans="1:58" hidden="1" x14ac:dyDescent="0.25">
      <c r="A38" s="1" t="s">
        <v>49</v>
      </c>
      <c r="B38" s="1">
        <v>4.0000000000000001E-3</v>
      </c>
      <c r="C38">
        <v>1</v>
      </c>
      <c r="E38" s="2">
        <v>47852.7</v>
      </c>
      <c r="F38">
        <v>23532</v>
      </c>
      <c r="G38" t="s">
        <v>4</v>
      </c>
      <c r="H38" t="s">
        <v>17</v>
      </c>
      <c r="I38">
        <v>71385</v>
      </c>
      <c r="J38" t="s">
        <v>6</v>
      </c>
      <c r="K38" t="s">
        <v>7</v>
      </c>
      <c r="L38">
        <v>23532.86</v>
      </c>
      <c r="M38">
        <v>71385.600000000006</v>
      </c>
      <c r="N38">
        <v>1</v>
      </c>
      <c r="V38" s="11">
        <f t="shared" si="1"/>
        <v>4.7852751341791146E-7</v>
      </c>
      <c r="W38" s="11">
        <f t="shared" si="2"/>
        <v>2.0897462421138204E-6</v>
      </c>
      <c r="X38" s="10">
        <f t="shared" si="3"/>
        <v>47852.748783781477</v>
      </c>
      <c r="Y38" s="8">
        <f t="shared" si="4"/>
        <v>2089.7441117090552</v>
      </c>
      <c r="Z38" s="1">
        <f t="shared" si="5"/>
        <v>2089.7440000000001</v>
      </c>
      <c r="AA38" s="2">
        <f t="shared" si="6"/>
        <v>47852.7</v>
      </c>
      <c r="AB38" s="2">
        <f t="shared" si="0"/>
        <v>47852.751341791147</v>
      </c>
      <c r="AC38" s="1">
        <f t="shared" si="7"/>
        <v>6.1449429054896476E-2</v>
      </c>
      <c r="AD38" s="1" t="b">
        <f t="shared" si="8"/>
        <v>1</v>
      </c>
      <c r="AF38" s="1" t="s">
        <v>1251</v>
      </c>
      <c r="AG38" s="5" t="s">
        <v>1471</v>
      </c>
      <c r="AH38" s="10">
        <v>23532.86</v>
      </c>
      <c r="AI38" s="10">
        <v>71385.600000000006</v>
      </c>
      <c r="AJ38" s="10">
        <f t="shared" si="60"/>
        <v>47852.740000000005</v>
      </c>
      <c r="AK38" s="1">
        <f t="shared" si="61"/>
        <v>-4.9529953730598208E-4</v>
      </c>
      <c r="AL38" s="10">
        <f t="shared" si="62"/>
        <v>8.783781471720431E-3</v>
      </c>
      <c r="AM38" s="10">
        <f t="shared" si="9"/>
        <v>9.1595334165333164E-2</v>
      </c>
      <c r="AN38" s="10">
        <f t="shared" si="63"/>
        <v>9.5897695573285008E-2</v>
      </c>
      <c r="AO38" s="1">
        <f t="shared" si="10"/>
        <v>2089.7440000000001</v>
      </c>
      <c r="BB38" s="10" cm="1">
        <f t="array" ref="BB38">$C38*EXP(poly_from_str($AO38,BB$2950))</f>
        <v>1.1718935845326173</v>
      </c>
      <c r="BF38" s="21">
        <f>INDEX([1]Pr3_line_class7_opt_lin!$A$2:$A$3624,MATCH($X38,[1]Pr3_line_class7_opt_lin!$AO$2:$AO$3624,0),1)</f>
        <v>419</v>
      </c>
    </row>
    <row r="39" spans="1:58" hidden="1" x14ac:dyDescent="0.25">
      <c r="A39" s="1" t="s">
        <v>50</v>
      </c>
      <c r="B39" s="1">
        <v>4.0000000000000001E-3</v>
      </c>
      <c r="C39">
        <v>10</v>
      </c>
      <c r="E39" s="2">
        <v>47859</v>
      </c>
      <c r="F39">
        <v>18063</v>
      </c>
      <c r="G39" t="s">
        <v>4</v>
      </c>
      <c r="H39" t="s">
        <v>5</v>
      </c>
      <c r="I39">
        <v>65922</v>
      </c>
      <c r="J39" t="s">
        <v>6</v>
      </c>
      <c r="K39" t="s">
        <v>12</v>
      </c>
      <c r="L39">
        <v>18063.36</v>
      </c>
      <c r="M39">
        <v>65922.42</v>
      </c>
      <c r="N39">
        <v>1</v>
      </c>
      <c r="V39" s="11">
        <f t="shared" si="1"/>
        <v>4.7858957737190194E-7</v>
      </c>
      <c r="W39" s="11">
        <f t="shared" si="2"/>
        <v>2.0894711548507072E-6</v>
      </c>
      <c r="X39" s="10">
        <f t="shared" si="3"/>
        <v>47858.959843902398</v>
      </c>
      <c r="Y39" s="8">
        <f t="shared" si="4"/>
        <v>2089.4729080231104</v>
      </c>
      <c r="Z39" s="1">
        <f t="shared" si="5"/>
        <v>2089.473</v>
      </c>
      <c r="AA39" s="2">
        <f t="shared" si="6"/>
        <v>47859</v>
      </c>
      <c r="AB39" s="2">
        <f t="shared" si="0"/>
        <v>47858.957737190191</v>
      </c>
      <c r="AC39" s="1">
        <f t="shared" si="7"/>
        <v>6.1452399178450787E-2</v>
      </c>
      <c r="AD39" s="1" t="b">
        <f t="shared" si="8"/>
        <v>1</v>
      </c>
      <c r="AF39" s="1" t="s">
        <v>1175</v>
      </c>
      <c r="AG39" s="1" t="s">
        <v>1274</v>
      </c>
      <c r="AH39" s="10">
        <v>18063.36</v>
      </c>
      <c r="AI39" s="10">
        <v>65922.42</v>
      </c>
      <c r="AJ39" s="10">
        <f t="shared" si="60"/>
        <v>47859.06</v>
      </c>
      <c r="AK39" s="1">
        <f t="shared" si="61"/>
        <v>4.4646798328358273E-3</v>
      </c>
      <c r="AL39" s="10">
        <f t="shared" si="62"/>
        <v>-0.10015609760012012</v>
      </c>
      <c r="AM39" s="10">
        <f t="shared" si="9"/>
        <v>9.1619274333767417E-2</v>
      </c>
      <c r="AN39" s="10">
        <f t="shared" si="63"/>
        <v>-1.0931771543534956</v>
      </c>
      <c r="AO39" s="1">
        <f t="shared" si="10"/>
        <v>2089.473</v>
      </c>
      <c r="AP39" s="14">
        <v>19300000</v>
      </c>
      <c r="AQ39" s="10">
        <v>3.7999999999999999E-2</v>
      </c>
      <c r="AR39" s="14" cm="1">
        <f t="array" ref="AR39">SfromgA($AP39,$AO39,"")</f>
        <v>8.6896234952853882E-2</v>
      </c>
      <c r="AS39" s="21">
        <f t="shared" ref="AS39:AS42" si="75">(10^MAX(0.05, -0.312925054856973*((LN($AR39))^(1/3)) + 0.454808404431693)-1)*100</f>
        <v>652.07781279894061</v>
      </c>
      <c r="AU39" s="10"/>
      <c r="AV39" s="10"/>
      <c r="AW39" s="14">
        <f t="shared" ref="AW39:AW42" si="76">IF($AP39="",$AT39,$AP39)</f>
        <v>19300000</v>
      </c>
      <c r="AX39" s="21">
        <f t="shared" ref="AX39:AX42" si="77">IF($AP39="",$AV39,$AS39)</f>
        <v>652.07781279894061</v>
      </c>
      <c r="AY39" s="10">
        <f t="shared" ref="AY39:AY42" si="78">LN(BB39*$AO39/$AW39)</f>
        <v>-6.6679174135353962</v>
      </c>
      <c r="AZ39" s="10">
        <f t="shared" ref="AZ39:AZ42" si="79">EXP(AY$2950*$AI39+AY$2951)*$AW39/$AO39</f>
        <v>25.973128219566298</v>
      </c>
      <c r="BA39" s="10">
        <f t="shared" ref="BA39:BA42" si="80">LN(AZ39/$C39)</f>
        <v>0.95447738055032216</v>
      </c>
      <c r="BB39" s="10" cm="1">
        <f t="array" ref="BB39">$C39*EXP(poly_from_str($AO39,BB$2950))</f>
        <v>11.740343586539847</v>
      </c>
      <c r="BC39" s="10">
        <f t="shared" ref="BC39:BC42" si="81">LN(AZ39/BB39)</f>
        <v>0.79403139325751881</v>
      </c>
      <c r="BD39" s="10">
        <f t="shared" ref="BD39:BD42" si="82">LN($AX39/100+1)</f>
        <v>2.0176696070753115</v>
      </c>
      <c r="BE39" s="10">
        <f t="shared" ref="BE39:BE42" si="83">ABS(LN($AZ39/$BB39))-BD39-LN(2)</f>
        <v>-1.916785394377738</v>
      </c>
      <c r="BF39" s="21">
        <f>INDEX([1]Pr3_line_class7_opt_lin!$A$2:$A$3624,MATCH($X39,[1]Pr3_line_class7_opt_lin!$AO$2:$AO$3624,0),1)</f>
        <v>4196</v>
      </c>
    </row>
    <row r="40" spans="1:58" hidden="1" x14ac:dyDescent="0.25">
      <c r="A40" s="1" t="s">
        <v>51</v>
      </c>
      <c r="B40" s="1">
        <v>4.0000000000000001E-3</v>
      </c>
      <c r="C40">
        <v>5</v>
      </c>
      <c r="E40" s="2">
        <v>47862.8</v>
      </c>
      <c r="F40">
        <v>18990</v>
      </c>
      <c r="G40" t="s">
        <v>4</v>
      </c>
      <c r="H40" t="s">
        <v>7</v>
      </c>
      <c r="I40">
        <v>66852</v>
      </c>
      <c r="J40" t="s">
        <v>6</v>
      </c>
      <c r="K40" t="s">
        <v>7</v>
      </c>
      <c r="L40">
        <v>18990.080000000002</v>
      </c>
      <c r="M40">
        <v>66852.87</v>
      </c>
      <c r="N40">
        <v>1</v>
      </c>
      <c r="V40" s="11">
        <f t="shared" si="1"/>
        <v>4.7862783144259389E-7</v>
      </c>
      <c r="W40" s="11">
        <f t="shared" si="2"/>
        <v>2.0893052642135439E-6</v>
      </c>
      <c r="X40" s="10">
        <f t="shared" si="3"/>
        <v>47862.783984737049</v>
      </c>
      <c r="Y40" s="8">
        <f t="shared" si="4"/>
        <v>2089.3059633114735</v>
      </c>
      <c r="Z40" s="1">
        <f t="shared" si="5"/>
        <v>2089.306</v>
      </c>
      <c r="AA40" s="2">
        <f t="shared" si="6"/>
        <v>47862.8</v>
      </c>
      <c r="AB40" s="2">
        <f t="shared" si="0"/>
        <v>47862.783144259382</v>
      </c>
      <c r="AC40" s="1">
        <f t="shared" si="7"/>
        <v>6.1454230051572002E-2</v>
      </c>
      <c r="AD40" s="1" t="b">
        <f t="shared" si="8"/>
        <v>1</v>
      </c>
      <c r="AF40" s="1" t="s">
        <v>1245</v>
      </c>
      <c r="AG40" s="1" t="s">
        <v>1289</v>
      </c>
      <c r="AH40" s="10">
        <v>18990.080000000002</v>
      </c>
      <c r="AI40" s="10">
        <v>66852.87</v>
      </c>
      <c r="AJ40" s="10">
        <f t="shared" si="60"/>
        <v>47862.789999999994</v>
      </c>
      <c r="AK40" s="1">
        <f t="shared" si="61"/>
        <v>2.9926671595603693E-4</v>
      </c>
      <c r="AL40" s="10">
        <f t="shared" si="62"/>
        <v>-6.0152629448566586E-3</v>
      </c>
      <c r="AM40" s="10">
        <f t="shared" si="9"/>
        <v>9.1633872683082332E-2</v>
      </c>
      <c r="AN40" s="10">
        <f t="shared" si="63"/>
        <v>-6.5644534807129368E-2</v>
      </c>
      <c r="AO40" s="1">
        <f t="shared" si="10"/>
        <v>2089.306</v>
      </c>
      <c r="AP40" s="14">
        <v>21800000</v>
      </c>
      <c r="AQ40" s="10">
        <v>0.21199999999999999</v>
      </c>
      <c r="AR40" s="14" cm="1">
        <f t="array" ref="AR40">SfromgA($AP40,$AO40,"")</f>
        <v>9.8128691526982226E-2</v>
      </c>
      <c r="AS40" s="21">
        <f t="shared" si="75"/>
        <v>639.86592221769558</v>
      </c>
      <c r="AU40" s="10"/>
      <c r="AV40" s="10"/>
      <c r="AW40" s="14">
        <f t="shared" si="76"/>
        <v>21800000</v>
      </c>
      <c r="AX40" s="21">
        <f t="shared" si="77"/>
        <v>639.86592221769558</v>
      </c>
      <c r="AY40" s="10">
        <f t="shared" si="78"/>
        <v>-7.4818263025520482</v>
      </c>
      <c r="AZ40" s="10">
        <f t="shared" si="79"/>
        <v>26.89586230539064</v>
      </c>
      <c r="BA40" s="10">
        <f t="shared" si="80"/>
        <v>1.6825345446990756</v>
      </c>
      <c r="BB40" s="10" cm="1">
        <f t="array" ref="BB40">$C40*EXP(poly_from_str($AO40,BB$2950))</f>
        <v>5.8767682461174235</v>
      </c>
      <c r="BC40" s="10">
        <f t="shared" si="81"/>
        <v>1.5209654643252237</v>
      </c>
      <c r="BD40" s="10">
        <f t="shared" si="82"/>
        <v>2.0012987976016197</v>
      </c>
      <c r="BE40" s="10">
        <f t="shared" si="83"/>
        <v>-1.1734805138363411</v>
      </c>
      <c r="BF40" s="21">
        <f>INDEX([1]Pr3_line_class7_opt_lin!$A$2:$A$3624,MATCH($X40,[1]Pr3_line_class7_opt_lin!$AO$2:$AO$3624,0),1)</f>
        <v>2099</v>
      </c>
    </row>
    <row r="41" spans="1:58" hidden="1" x14ac:dyDescent="0.25">
      <c r="A41" s="1" t="s">
        <v>52</v>
      </c>
      <c r="B41" s="1">
        <v>4.0000000000000001E-3</v>
      </c>
      <c r="C41">
        <v>2</v>
      </c>
      <c r="E41" s="2">
        <v>47873.3</v>
      </c>
      <c r="F41">
        <v>21535</v>
      </c>
      <c r="G41" t="s">
        <v>4</v>
      </c>
      <c r="H41" t="s">
        <v>5</v>
      </c>
      <c r="I41">
        <v>69408</v>
      </c>
      <c r="J41" t="s">
        <v>6</v>
      </c>
      <c r="K41" t="s">
        <v>12</v>
      </c>
      <c r="L41">
        <v>21535.17</v>
      </c>
      <c r="M41">
        <v>69408.509999999995</v>
      </c>
      <c r="N41">
        <v>1</v>
      </c>
      <c r="V41" s="11">
        <f t="shared" si="1"/>
        <v>4.787327751947485E-7</v>
      </c>
      <c r="W41" s="11">
        <f t="shared" si="2"/>
        <v>2.0888470191108612E-6</v>
      </c>
      <c r="X41" s="10">
        <f t="shared" si="3"/>
        <v>47873.278641355704</v>
      </c>
      <c r="Y41" s="8">
        <f t="shared" si="4"/>
        <v>2088.8479510491311</v>
      </c>
      <c r="Z41" s="1">
        <f t="shared" si="5"/>
        <v>2088.848</v>
      </c>
      <c r="AA41" s="2">
        <f t="shared" si="6"/>
        <v>47873.3</v>
      </c>
      <c r="AB41" s="2">
        <f t="shared" si="0"/>
        <v>47873.277519474854</v>
      </c>
      <c r="AC41" s="1">
        <f t="shared" si="7"/>
        <v>6.1459253502283283E-2</v>
      </c>
      <c r="AD41" s="1" t="b">
        <f t="shared" si="8"/>
        <v>1</v>
      </c>
      <c r="AF41" s="1" t="s">
        <v>1206</v>
      </c>
      <c r="AG41" s="1" t="s">
        <v>1276</v>
      </c>
      <c r="AH41" s="10">
        <v>21535.17</v>
      </c>
      <c r="AI41" s="10">
        <v>69408.509999999995</v>
      </c>
      <c r="AJ41" s="10">
        <f t="shared" si="60"/>
        <v>47873.34</v>
      </c>
      <c r="AK41" s="1">
        <f t="shared" si="61"/>
        <v>2.726200427787262E-3</v>
      </c>
      <c r="AL41" s="10">
        <f t="shared" si="62"/>
        <v>-6.1358644292340614E-2</v>
      </c>
      <c r="AM41" s="10">
        <f t="shared" si="9"/>
        <v>9.1674071066923019E-2</v>
      </c>
      <c r="AN41" s="10">
        <f t="shared" si="63"/>
        <v>-0.66931296470458013</v>
      </c>
      <c r="AO41" s="1">
        <f t="shared" si="10"/>
        <v>2088.848</v>
      </c>
      <c r="AP41" s="14">
        <v>5120000</v>
      </c>
      <c r="AQ41" s="10">
        <v>1.2E-2</v>
      </c>
      <c r="AR41" s="14" cm="1">
        <f t="array" ref="AR41">SfromgA($AP41,$AO41,"")</f>
        <v>2.3031585549040459E-2</v>
      </c>
      <c r="AS41" s="21">
        <f t="shared" si="75"/>
        <v>774.73173847045609</v>
      </c>
      <c r="AU41" s="10"/>
      <c r="AV41" s="10"/>
      <c r="AW41" s="14">
        <f t="shared" si="76"/>
        <v>5120000</v>
      </c>
      <c r="AX41" s="21">
        <f t="shared" si="77"/>
        <v>774.73173847045609</v>
      </c>
      <c r="AY41" s="10">
        <f t="shared" si="78"/>
        <v>-6.9465068876124532</v>
      </c>
      <c r="AZ41" s="10">
        <f t="shared" si="79"/>
        <v>4.9755949667301129</v>
      </c>
      <c r="BA41" s="10">
        <f t="shared" si="80"/>
        <v>0.91139777420267631</v>
      </c>
      <c r="BB41" s="10" cm="1">
        <f t="array" ref="BB41">$C41*EXP(poly_from_str($AO41,BB$2950))</f>
        <v>2.3579441407402451</v>
      </c>
      <c r="BC41" s="10">
        <f t="shared" si="81"/>
        <v>0.74675484218153798</v>
      </c>
      <c r="BD41" s="10">
        <f t="shared" si="82"/>
        <v>2.168747068757662</v>
      </c>
      <c r="BE41" s="10">
        <f t="shared" si="83"/>
        <v>-2.1151394071360694</v>
      </c>
      <c r="BF41" s="21">
        <f>INDEX([1]Pr3_line_class7_opt_lin!$A$2:$A$3624,MATCH($X41,[1]Pr3_line_class7_opt_lin!$AO$2:$AO$3624,0),1)</f>
        <v>841</v>
      </c>
    </row>
    <row r="42" spans="1:58" hidden="1" x14ac:dyDescent="0.25">
      <c r="A42" s="1" t="s">
        <v>53</v>
      </c>
      <c r="B42" s="1">
        <v>4.0000000000000001E-3</v>
      </c>
      <c r="C42">
        <v>10</v>
      </c>
      <c r="E42" s="2">
        <v>47875.1</v>
      </c>
      <c r="F42">
        <v>32288</v>
      </c>
      <c r="G42" t="s">
        <v>4</v>
      </c>
      <c r="H42" t="s">
        <v>18</v>
      </c>
      <c r="I42">
        <v>80164</v>
      </c>
      <c r="J42" t="s">
        <v>6</v>
      </c>
      <c r="K42" t="s">
        <v>18</v>
      </c>
      <c r="L42">
        <v>32288.92</v>
      </c>
      <c r="M42">
        <v>80164.039999999994</v>
      </c>
      <c r="N42">
        <v>1</v>
      </c>
      <c r="V42" s="11">
        <f t="shared" si="1"/>
        <v>4.7875088150006061E-7</v>
      </c>
      <c r="W42" s="11">
        <f t="shared" si="2"/>
        <v>2.0887684829901142E-6</v>
      </c>
      <c r="X42" s="10">
        <f t="shared" si="3"/>
        <v>47875.088741459622</v>
      </c>
      <c r="Y42" s="8">
        <f t="shared" si="4"/>
        <v>2088.7689741951417</v>
      </c>
      <c r="Z42" s="1">
        <f t="shared" si="5"/>
        <v>2088.7689999999998</v>
      </c>
      <c r="AA42" s="2">
        <f t="shared" si="6"/>
        <v>47875.1</v>
      </c>
      <c r="AB42" s="2">
        <f t="shared" si="0"/>
        <v>47875.088150006064</v>
      </c>
      <c r="AC42" s="1">
        <f t="shared" si="7"/>
        <v>6.1460120326854259E-2</v>
      </c>
      <c r="AD42" s="1" t="b">
        <f t="shared" si="8"/>
        <v>1</v>
      </c>
      <c r="AF42" s="1" t="s">
        <v>1290</v>
      </c>
      <c r="AG42" s="1" t="s">
        <v>1296</v>
      </c>
      <c r="AH42" s="10">
        <v>32288.92</v>
      </c>
      <c r="AI42" s="10">
        <v>80164.039999999994</v>
      </c>
      <c r="AJ42" s="10">
        <f t="shared" si="60"/>
        <v>47875.119999999995</v>
      </c>
      <c r="AK42" s="1">
        <f t="shared" si="61"/>
        <v>1.3896002760702686E-3</v>
      </c>
      <c r="AL42" s="10">
        <f t="shared" si="62"/>
        <v>-3.1258540373528376E-2</v>
      </c>
      <c r="AM42" s="10">
        <f t="shared" si="9"/>
        <v>9.1680985307614205E-2</v>
      </c>
      <c r="AN42" s="10">
        <f t="shared" si="63"/>
        <v>-0.34094900124216182</v>
      </c>
      <c r="AO42" s="1">
        <f t="shared" si="10"/>
        <v>2088.7689999999998</v>
      </c>
      <c r="AP42" s="14">
        <v>22700000</v>
      </c>
      <c r="AQ42" s="10">
        <v>8.3000000000000004E-2</v>
      </c>
      <c r="AR42" s="14" cm="1">
        <f t="array" ref="AR42">SfromgA($AP42,$AO42,"")</f>
        <v>0.10210110850867722</v>
      </c>
      <c r="AS42" s="21">
        <f t="shared" si="75"/>
        <v>635.83167337679663</v>
      </c>
      <c r="AU42" s="10"/>
      <c r="AV42" s="10"/>
      <c r="AW42" s="14">
        <f t="shared" si="76"/>
        <v>22700000</v>
      </c>
      <c r="AX42" s="21">
        <f t="shared" si="77"/>
        <v>635.83167337679663</v>
      </c>
      <c r="AY42" s="10">
        <f t="shared" si="78"/>
        <v>-6.8257880004032252</v>
      </c>
      <c r="AZ42" s="10">
        <f t="shared" si="79"/>
        <v>8.0720581425935087</v>
      </c>
      <c r="BA42" s="10">
        <f t="shared" si="80"/>
        <v>-0.21417660697146562</v>
      </c>
      <c r="BB42" s="10" cm="1">
        <f t="array" ref="BB42">$C42*EXP(poly_from_str($AO42,BB$2950))</f>
        <v>11.795962428356631</v>
      </c>
      <c r="BC42" s="10">
        <f t="shared" si="81"/>
        <v>-0.37934881980810292</v>
      </c>
      <c r="BD42" s="10">
        <f t="shared" si="82"/>
        <v>1.9958312019327964</v>
      </c>
      <c r="BE42" s="10">
        <f t="shared" si="83"/>
        <v>-2.3096295626846386</v>
      </c>
      <c r="BF42" s="21">
        <f>INDEX([1]Pr3_line_class7_opt_lin!$A$2:$A$3624,MATCH($X42,[1]Pr3_line_class7_opt_lin!$AO$2:$AO$3624,0),1)</f>
        <v>4204</v>
      </c>
    </row>
    <row r="43" spans="1:58" hidden="1" x14ac:dyDescent="0.25">
      <c r="A43" s="1" t="s">
        <v>54</v>
      </c>
      <c r="B43" s="1">
        <v>4.0000000000000001E-3</v>
      </c>
      <c r="C43">
        <v>10</v>
      </c>
      <c r="E43" s="2">
        <v>47878.2</v>
      </c>
      <c r="N43">
        <v>1</v>
      </c>
      <c r="V43" s="11">
        <f t="shared" si="1"/>
        <v>4.7878228428942965E-7</v>
      </c>
      <c r="W43" s="11">
        <f t="shared" si="2"/>
        <v>2.0886332401802911E-6</v>
      </c>
      <c r="X43" s="10">
        <f t="shared" si="3"/>
        <v>47878.227009654089</v>
      </c>
      <c r="Y43" s="8">
        <f t="shared" si="4"/>
        <v>2088.6320619148273</v>
      </c>
      <c r="Z43" s="1">
        <f t="shared" si="5"/>
        <v>2088.6320000000001</v>
      </c>
      <c r="AA43" s="2">
        <f t="shared" si="6"/>
        <v>47878.2</v>
      </c>
      <c r="AB43" s="2">
        <f t="shared" si="0"/>
        <v>47878.228428942959</v>
      </c>
      <c r="AC43" s="1">
        <f t="shared" si="7"/>
        <v>6.1461623787470214E-2</v>
      </c>
      <c r="AD43" s="1" t="b">
        <f t="shared" si="8"/>
        <v>1</v>
      </c>
      <c r="AM43" s="10">
        <f t="shared" si="9"/>
        <v>9.1692935854664676E-2</v>
      </c>
      <c r="AN43" s="10"/>
      <c r="AO43" s="1">
        <f t="shared" si="10"/>
        <v>2088.6320000000001</v>
      </c>
      <c r="AP43"/>
      <c r="BB43" s="10" cm="1">
        <f t="array" ref="BB43">$C43*EXP(poly_from_str($AO43,BB$2950))</f>
        <v>11.806786909176338</v>
      </c>
      <c r="BF43" s="21" t="e">
        <f>INDEX([1]Pr3_line_class7_opt_lin!$A$2:$A$3624,MATCH($X43,[1]Pr3_line_class7_opt_lin!$AO$2:$AO$3624,0),1)</f>
        <v>#N/A</v>
      </c>
    </row>
    <row r="44" spans="1:58" hidden="1" x14ac:dyDescent="0.25">
      <c r="A44" s="1" t="s">
        <v>55</v>
      </c>
      <c r="B44" s="1">
        <v>4.0000000000000001E-3</v>
      </c>
      <c r="C44">
        <v>400</v>
      </c>
      <c r="E44" s="2">
        <v>47884.800000000003</v>
      </c>
      <c r="F44">
        <v>16516</v>
      </c>
      <c r="G44" t="s">
        <v>4</v>
      </c>
      <c r="H44" t="s">
        <v>7</v>
      </c>
      <c r="I44">
        <v>64401</v>
      </c>
      <c r="J44" t="s">
        <v>6</v>
      </c>
      <c r="K44" t="s">
        <v>17</v>
      </c>
      <c r="L44">
        <v>16516.150000000001</v>
      </c>
      <c r="M44">
        <v>64401.03</v>
      </c>
      <c r="N44">
        <v>1</v>
      </c>
      <c r="V44" s="11">
        <f t="shared" si="1"/>
        <v>4.7884785375603474E-7</v>
      </c>
      <c r="W44" s="11">
        <f t="shared" si="2"/>
        <v>2.0883453622026196E-6</v>
      </c>
      <c r="X44" s="10">
        <f t="shared" si="3"/>
        <v>47884.78610609434</v>
      </c>
      <c r="Y44" s="8">
        <f t="shared" si="4"/>
        <v>2088.3459681419126</v>
      </c>
      <c r="Z44" s="1">
        <f t="shared" si="5"/>
        <v>2088.346</v>
      </c>
      <c r="AA44" s="2">
        <f t="shared" si="6"/>
        <v>47884.800000000003</v>
      </c>
      <c r="AB44" s="2">
        <f t="shared" si="0"/>
        <v>47884.785375603467</v>
      </c>
      <c r="AC44" s="1">
        <f t="shared" si="7"/>
        <v>6.1464763352338039E-2</v>
      </c>
      <c r="AD44" s="1" t="b">
        <f t="shared" si="8"/>
        <v>1</v>
      </c>
      <c r="AF44" s="1" t="s">
        <v>1202</v>
      </c>
      <c r="AG44" s="1" t="s">
        <v>1292</v>
      </c>
      <c r="AH44" s="10">
        <v>16516.150000000001</v>
      </c>
      <c r="AI44" s="10">
        <v>64401.03</v>
      </c>
      <c r="AJ44" s="10">
        <f t="shared" ref="AJ44:AJ46" si="84">AI44-AH44</f>
        <v>47884.88</v>
      </c>
      <c r="AK44" s="1">
        <f t="shared" ref="AK44:AK46" si="85">$A44-100000000/AJ44</f>
        <v>4.1267406327278877E-3</v>
      </c>
      <c r="AL44" s="10">
        <f t="shared" ref="AL44:AL46" si="86">$X44-AJ44</f>
        <v>-9.389390565775102E-2</v>
      </c>
      <c r="AM44" s="10">
        <f t="shared" si="9"/>
        <v>9.1718134830147888E-2</v>
      </c>
      <c r="AN44" s="10">
        <f t="shared" ref="AN44:AN46" si="87">AL44/AM44</f>
        <v>-1.0237223623401459</v>
      </c>
      <c r="AO44" s="1">
        <f t="shared" si="10"/>
        <v>2088.346</v>
      </c>
      <c r="AP44" s="14">
        <v>163000000</v>
      </c>
      <c r="AQ44" s="10">
        <v>0.372</v>
      </c>
      <c r="AR44" s="14" cm="1">
        <f t="array" ref="AR44">SfromgA($AP44,$AO44,"")</f>
        <v>0.73270360559606507</v>
      </c>
      <c r="AS44" s="21">
        <f t="shared" ref="AS44:AS46" si="88">(10^MAX(0.05, -0.312925054856973*((LN($AR44))^(1/3)) + 0.454808404431693)-1)*100</f>
        <v>364.32663978864451</v>
      </c>
      <c r="AT44" s="14" cm="1">
        <f t="array" ref="AT44">INDEX([2]Sheet1!$J$2:$J$216,MATCH($AF44&amp;$AG44,[2]Sheet1!$M$2:$M$216&amp;[2]Sheet1!$N$2:$N$216,0),1)</f>
        <v>108277703.03155784</v>
      </c>
      <c r="AU44" s="14" cm="1">
        <f t="array" ref="AU44">SfromgA($AT44,$AO44,"")</f>
        <v>0.48672063445940134</v>
      </c>
      <c r="AV44" s="21">
        <f>(10^MAX(0.05, -0.312925054856973*((LN($AU44))^(1/3)) + 0.454808404431693)-1)*100</f>
        <v>443.60770669799018</v>
      </c>
      <c r="AW44" s="14">
        <f>IF($AP44="",$AT44,$AP44)</f>
        <v>163000000</v>
      </c>
      <c r="AX44" s="21">
        <f>IF($AP44="",$AV44,$AS44)</f>
        <v>364.32663978864451</v>
      </c>
      <c r="AY44" s="10">
        <f t="shared" ref="AY44:AY46" si="89">LN(BB44*$AO44/$AW44)</f>
        <v>-5.1056669813650499</v>
      </c>
      <c r="AZ44" s="10">
        <f t="shared" ref="AZ44:AZ46" si="90">EXP(AY$2950*$AI44+AY$2951)*$AW44/$AO44</f>
        <v>253.01800865132907</v>
      </c>
      <c r="BA44" s="10">
        <f t="shared" ref="BA44:BA46" si="91">LN(AZ44/$C44)</f>
        <v>-0.45800388047363316</v>
      </c>
      <c r="BB44" s="10" cm="1">
        <f t="array" ref="BB44">$C44*EXP(poly_from_str($AO44,BB$2950))</f>
        <v>473.17539481473608</v>
      </c>
      <c r="BC44" s="10">
        <f t="shared" ref="BC44:BC46" si="92">LN(AZ44/BB44)</f>
        <v>-0.62600546668503654</v>
      </c>
      <c r="BD44" s="10">
        <f t="shared" ref="BD44:BD46" si="93">LN($AX44/100+1)</f>
        <v>1.5354180836327196</v>
      </c>
      <c r="BE44" s="10">
        <f t="shared" ref="BE44:BE46" si="94">ABS(LN($AZ44/$BB44))-BD44-LN(2)</f>
        <v>-1.6025597975076282</v>
      </c>
      <c r="BF44" s="21">
        <f>INDEX([1]Pr3_line_class7_opt_lin!$A$2:$A$3624,MATCH($X44,[1]Pr3_line_class7_opt_lin!$AO$2:$AO$3624,0),1)</f>
        <v>168341</v>
      </c>
    </row>
    <row r="45" spans="1:58" hidden="1" x14ac:dyDescent="0.25">
      <c r="A45" s="1" t="s">
        <v>56</v>
      </c>
      <c r="B45" s="1">
        <v>4.0000000000000001E-3</v>
      </c>
      <c r="C45">
        <v>5</v>
      </c>
      <c r="E45" s="2">
        <v>47891.8</v>
      </c>
      <c r="F45">
        <v>23844</v>
      </c>
      <c r="G45" t="s">
        <v>4</v>
      </c>
      <c r="H45" t="s">
        <v>5</v>
      </c>
      <c r="I45">
        <v>71736</v>
      </c>
      <c r="J45" t="s">
        <v>6</v>
      </c>
      <c r="K45" t="s">
        <v>12</v>
      </c>
      <c r="L45">
        <v>23844.58</v>
      </c>
      <c r="M45">
        <v>71736.45</v>
      </c>
      <c r="N45">
        <v>1</v>
      </c>
      <c r="V45" s="11">
        <f t="shared" si="1"/>
        <v>4.7891756966574426E-7</v>
      </c>
      <c r="W45" s="11">
        <f t="shared" si="2"/>
        <v>2.0880401237790184E-6</v>
      </c>
      <c r="X45" s="10">
        <f t="shared" si="3"/>
        <v>47891.759117292611</v>
      </c>
      <c r="Y45" s="8">
        <f t="shared" si="4"/>
        <v>2088.041906230425</v>
      </c>
      <c r="Z45" s="1">
        <f t="shared" si="5"/>
        <v>2088.0419999999999</v>
      </c>
      <c r="AA45" s="2">
        <f t="shared" si="6"/>
        <v>47891.8</v>
      </c>
      <c r="AB45" s="2">
        <f t="shared" si="0"/>
        <v>47891.75696657443</v>
      </c>
      <c r="AC45" s="1">
        <f t="shared" si="7"/>
        <v>6.1468101926727151E-2</v>
      </c>
      <c r="AD45" s="1" t="b">
        <f t="shared" si="8"/>
        <v>1</v>
      </c>
      <c r="AF45" s="1" t="s">
        <v>1268</v>
      </c>
      <c r="AG45" s="1" t="s">
        <v>1239</v>
      </c>
      <c r="AH45" s="10">
        <v>23844.58</v>
      </c>
      <c r="AI45" s="10">
        <v>71736.45</v>
      </c>
      <c r="AJ45" s="10">
        <f t="shared" si="84"/>
        <v>47891.869999999995</v>
      </c>
      <c r="AK45" s="1">
        <f t="shared" si="85"/>
        <v>4.9281546112069918E-3</v>
      </c>
      <c r="AL45" s="10">
        <f t="shared" si="86"/>
        <v>-0.11088270738400752</v>
      </c>
      <c r="AM45" s="10">
        <f t="shared" si="9"/>
        <v>9.1744897851671572E-2</v>
      </c>
      <c r="AN45" s="10">
        <f t="shared" si="87"/>
        <v>-1.2085980798984264</v>
      </c>
      <c r="AO45" s="1">
        <f t="shared" si="10"/>
        <v>2088.0419999999999</v>
      </c>
      <c r="AP45" s="14">
        <v>15100000</v>
      </c>
      <c r="AQ45" s="10">
        <v>0.121</v>
      </c>
      <c r="AR45" s="14" cm="1">
        <f t="array" ref="AR45">SfromgA($AP45,$AO45,"")</f>
        <v>6.7846585726493103E-2</v>
      </c>
      <c r="AS45" s="21">
        <f t="shared" si="88"/>
        <v>676.31489156086559</v>
      </c>
      <c r="AU45" s="10"/>
      <c r="AV45" s="10"/>
      <c r="AW45" s="14">
        <f t="shared" ref="AW45:AW46" si="95">IF($AP45="",$AT45,$AP45)</f>
        <v>15100000</v>
      </c>
      <c r="AX45" s="21">
        <f t="shared" ref="AX45:AX46" si="96">IF($AP45="",$AV45,$AS45)</f>
        <v>676.31489156086559</v>
      </c>
      <c r="AY45" s="10">
        <f t="shared" si="89"/>
        <v>-7.1067551433145821</v>
      </c>
      <c r="AZ45" s="10">
        <f t="shared" si="90"/>
        <v>11.80902994808841</v>
      </c>
      <c r="BA45" s="10">
        <f t="shared" si="91"/>
        <v>0.85942657622115515</v>
      </c>
      <c r="BB45" s="10" cm="1">
        <f t="array" ref="BB45">$C45*EXP(poly_from_str($AO45,BB$2950))</f>
        <v>5.9267031353971209</v>
      </c>
      <c r="BC45" s="10">
        <f t="shared" si="92"/>
        <v>0.68939639392744045</v>
      </c>
      <c r="BD45" s="10">
        <f t="shared" si="93"/>
        <v>2.0493880399793039</v>
      </c>
      <c r="BE45" s="10">
        <f t="shared" si="94"/>
        <v>-2.0531388266118089</v>
      </c>
      <c r="BF45" s="21">
        <f>INDEX([1]Pr3_line_class7_opt_lin!$A$2:$A$3624,MATCH($X45,[1]Pr3_line_class7_opt_lin!$AO$2:$AO$3624,0),1)</f>
        <v>2106</v>
      </c>
    </row>
    <row r="46" spans="1:58" hidden="1" x14ac:dyDescent="0.25">
      <c r="A46" s="1" t="s">
        <v>57</v>
      </c>
      <c r="B46" s="1">
        <v>4.0000000000000001E-3</v>
      </c>
      <c r="C46">
        <v>4</v>
      </c>
      <c r="E46" s="2">
        <v>47906.8</v>
      </c>
      <c r="F46">
        <v>18241</v>
      </c>
      <c r="G46" t="s">
        <v>4</v>
      </c>
      <c r="H46" t="s">
        <v>12</v>
      </c>
      <c r="I46">
        <v>66148</v>
      </c>
      <c r="J46" t="s">
        <v>6</v>
      </c>
      <c r="K46" t="s">
        <v>39</v>
      </c>
      <c r="L46">
        <v>18241.54</v>
      </c>
      <c r="M46">
        <v>66148.399999999994</v>
      </c>
      <c r="N46">
        <v>1</v>
      </c>
      <c r="V46" s="11">
        <f t="shared" si="1"/>
        <v>4.7906784894224214E-7</v>
      </c>
      <c r="W46" s="11">
        <f t="shared" si="2"/>
        <v>2.0873863418136882E-6</v>
      </c>
      <c r="X46" s="10">
        <f t="shared" si="3"/>
        <v>47906.785650078207</v>
      </c>
      <c r="Y46" s="8">
        <f t="shared" si="4"/>
        <v>2087.3869670660474</v>
      </c>
      <c r="Z46" s="1">
        <f t="shared" si="5"/>
        <v>2087.3870000000002</v>
      </c>
      <c r="AA46" s="2">
        <f t="shared" si="6"/>
        <v>47906.8</v>
      </c>
      <c r="AB46" s="2">
        <f t="shared" si="0"/>
        <v>47906.784894224213</v>
      </c>
      <c r="AC46" s="1">
        <f t="shared" si="7"/>
        <v>6.1475300194507351E-2</v>
      </c>
      <c r="AD46" s="1" t="b">
        <f t="shared" si="8"/>
        <v>1</v>
      </c>
      <c r="AF46" s="1" t="s">
        <v>1153</v>
      </c>
      <c r="AG46" s="1" t="s">
        <v>1233</v>
      </c>
      <c r="AH46" s="10">
        <v>18241.54</v>
      </c>
      <c r="AI46" s="10">
        <v>66148.399999999994</v>
      </c>
      <c r="AJ46" s="10">
        <f t="shared" si="84"/>
        <v>47906.859999999993</v>
      </c>
      <c r="AK46" s="1">
        <f t="shared" si="85"/>
        <v>3.2724920815780933E-3</v>
      </c>
      <c r="AL46" s="10">
        <f t="shared" si="86"/>
        <v>-7.4349921786051709E-2</v>
      </c>
      <c r="AM46" s="10">
        <f t="shared" si="9"/>
        <v>9.1802430502824828E-2</v>
      </c>
      <c r="AN46" s="10">
        <f t="shared" si="87"/>
        <v>-0.80989055931110565</v>
      </c>
      <c r="AO46" s="1">
        <f t="shared" si="10"/>
        <v>2087.3870000000002</v>
      </c>
      <c r="AP46" s="14">
        <v>5810000</v>
      </c>
      <c r="AQ46" s="10">
        <v>0.02</v>
      </c>
      <c r="AR46" s="14" cm="1">
        <f t="array" ref="AR46">SfromgA($AP46,$AO46,"")</f>
        <v>2.6080650272075203E-2</v>
      </c>
      <c r="AS46" s="21">
        <f t="shared" si="88"/>
        <v>763.89717561583268</v>
      </c>
      <c r="AU46" s="10"/>
      <c r="AV46" s="10"/>
      <c r="AW46" s="14">
        <f t="shared" si="95"/>
        <v>5810000</v>
      </c>
      <c r="AX46" s="21">
        <f t="shared" si="96"/>
        <v>763.89717561583268</v>
      </c>
      <c r="AY46" s="10">
        <f t="shared" si="89"/>
        <v>-6.3707410735909047</v>
      </c>
      <c r="AZ46" s="10">
        <f t="shared" si="90"/>
        <v>7.6630728651092044</v>
      </c>
      <c r="BA46" s="10">
        <f t="shared" si="91"/>
        <v>0.65011869951548362</v>
      </c>
      <c r="BB46" s="10" cm="1">
        <f t="array" ref="BB46">$C46*EXP(poly_from_str($AO46,BB$2950))</f>
        <v>4.7620665906031272</v>
      </c>
      <c r="BC46" s="10">
        <f t="shared" si="92"/>
        <v>0.47573132892149306</v>
      </c>
      <c r="BD46" s="10">
        <f t="shared" si="93"/>
        <v>2.1562835660298503</v>
      </c>
      <c r="BE46" s="10">
        <f t="shared" si="94"/>
        <v>-2.3736994176683024</v>
      </c>
      <c r="BF46" s="21">
        <f>INDEX([1]Pr3_line_class7_opt_lin!$A$2:$A$3624,MATCH($X46,[1]Pr3_line_class7_opt_lin!$AO$2:$AO$3624,0),1)</f>
        <v>1688</v>
      </c>
    </row>
    <row r="47" spans="1:58" hidden="1" x14ac:dyDescent="0.25">
      <c r="A47" s="1" t="s">
        <v>58</v>
      </c>
      <c r="B47" s="1">
        <v>4.0000000000000001E-3</v>
      </c>
      <c r="C47">
        <v>4</v>
      </c>
      <c r="E47" s="2">
        <v>47908.800000000003</v>
      </c>
      <c r="N47">
        <v>1</v>
      </c>
      <c r="V47" s="11">
        <f t="shared" si="1"/>
        <v>4.7908781679681888E-7</v>
      </c>
      <c r="W47" s="11">
        <f t="shared" si="2"/>
        <v>2.0872992018167853E-6</v>
      </c>
      <c r="X47" s="10">
        <f t="shared" si="3"/>
        <v>47908.782596528581</v>
      </c>
      <c r="Y47" s="8">
        <f t="shared" si="4"/>
        <v>2087.2999600546286</v>
      </c>
      <c r="Z47" s="1">
        <f t="shared" si="5"/>
        <v>2087.3000000000002</v>
      </c>
      <c r="AA47" s="2">
        <f t="shared" si="6"/>
        <v>47908.800000000003</v>
      </c>
      <c r="AB47" s="2">
        <f t="shared" si="0"/>
        <v>47908.781679681881</v>
      </c>
      <c r="AC47" s="1">
        <f t="shared" si="7"/>
        <v>6.1476256810157115E-2</v>
      </c>
      <c r="AD47" s="1" t="b">
        <f t="shared" si="8"/>
        <v>1</v>
      </c>
      <c r="AM47" s="10">
        <f t="shared" si="9"/>
        <v>9.1810089589421745E-2</v>
      </c>
      <c r="AN47" s="10"/>
      <c r="AO47" s="1">
        <f t="shared" si="10"/>
        <v>2087.3000000000002</v>
      </c>
      <c r="AP47"/>
      <c r="BB47" s="10" cm="1">
        <f t="array" ref="BB47">$C47*EXP(poly_from_str($AO47,BB$2950))</f>
        <v>4.764816724616435</v>
      </c>
      <c r="BF47" s="21" t="e">
        <f>INDEX([1]Pr3_line_class7_opt_lin!$A$2:$A$3624,MATCH($X47,[1]Pr3_line_class7_opt_lin!$AO$2:$AO$3624,0),1)</f>
        <v>#N/A</v>
      </c>
    </row>
    <row r="48" spans="1:58" hidden="1" x14ac:dyDescent="0.25">
      <c r="A48" s="1" t="s">
        <v>59</v>
      </c>
      <c r="B48" s="1">
        <v>4.0000000000000001E-3</v>
      </c>
      <c r="C48">
        <v>4</v>
      </c>
      <c r="E48" s="2">
        <v>47911.1</v>
      </c>
      <c r="N48">
        <v>1</v>
      </c>
      <c r="V48" s="11">
        <f t="shared" si="1"/>
        <v>4.7911077041011884E-7</v>
      </c>
      <c r="W48" s="11">
        <f t="shared" si="2"/>
        <v>2.0871989998142396E-6</v>
      </c>
      <c r="X48" s="10">
        <f t="shared" si="3"/>
        <v>47911.078190211832</v>
      </c>
      <c r="Y48" s="8">
        <f t="shared" si="4"/>
        <v>2087.1999499362105</v>
      </c>
      <c r="Z48" s="1">
        <f t="shared" si="5"/>
        <v>2087.1999999999998</v>
      </c>
      <c r="AA48" s="2">
        <f t="shared" si="6"/>
        <v>47911.1</v>
      </c>
      <c r="AB48" s="2">
        <f t="shared" si="0"/>
        <v>47911.077041011886</v>
      </c>
      <c r="AC48" s="1">
        <f t="shared" si="7"/>
        <v>6.1477356516148884E-2</v>
      </c>
      <c r="AD48" s="1" t="b">
        <f t="shared" si="8"/>
        <v>1</v>
      </c>
      <c r="AM48" s="10">
        <f t="shared" si="9"/>
        <v>9.181889612878498E-2</v>
      </c>
      <c r="AN48" s="10"/>
      <c r="AO48" s="1">
        <f t="shared" si="10"/>
        <v>2087.1999999999998</v>
      </c>
      <c r="AP48"/>
      <c r="BB48" s="10" cm="1">
        <f t="array" ref="BB48">$C48*EXP(poly_from_str($AO48,BB$2950))</f>
        <v>4.7679778299307838</v>
      </c>
      <c r="BF48" s="21" t="e">
        <f>INDEX([1]Pr3_line_class7_opt_lin!$A$2:$A$3624,MATCH($X48,[1]Pr3_line_class7_opt_lin!$AO$2:$AO$3624,0),1)</f>
        <v>#N/A</v>
      </c>
    </row>
    <row r="49" spans="1:58" hidden="1" x14ac:dyDescent="0.25">
      <c r="A49" s="1" t="s">
        <v>60</v>
      </c>
      <c r="B49" s="1">
        <v>4.0000000000000001E-3</v>
      </c>
      <c r="C49">
        <v>10</v>
      </c>
      <c r="E49" s="2">
        <v>47922.3</v>
      </c>
      <c r="F49">
        <v>20315</v>
      </c>
      <c r="G49" t="s">
        <v>4</v>
      </c>
      <c r="H49" t="s">
        <v>5</v>
      </c>
      <c r="I49">
        <v>68238</v>
      </c>
      <c r="J49" t="s">
        <v>6</v>
      </c>
      <c r="K49" t="s">
        <v>12</v>
      </c>
      <c r="L49">
        <v>20315.650000000001</v>
      </c>
      <c r="M49">
        <v>68238.12</v>
      </c>
      <c r="N49">
        <v>1</v>
      </c>
      <c r="V49" s="11">
        <f t="shared" si="1"/>
        <v>4.7922281560656195E-7</v>
      </c>
      <c r="W49" s="11">
        <f t="shared" si="2"/>
        <v>2.0867111970836125E-6</v>
      </c>
      <c r="X49" s="10">
        <f t="shared" si="3"/>
        <v>47922.282484448006</v>
      </c>
      <c r="Y49" s="8">
        <f t="shared" si="4"/>
        <v>2086.7119597747151</v>
      </c>
      <c r="Z49" s="1">
        <f t="shared" si="5"/>
        <v>2086.712</v>
      </c>
      <c r="AA49" s="2">
        <f t="shared" si="6"/>
        <v>47922.3</v>
      </c>
      <c r="AB49" s="2">
        <f t="shared" si="0"/>
        <v>47922.281560656193</v>
      </c>
      <c r="AC49" s="1">
        <f t="shared" si="7"/>
        <v>6.1482725349894046E-2</v>
      </c>
      <c r="AD49" s="1" t="b">
        <f t="shared" si="8"/>
        <v>1</v>
      </c>
      <c r="AF49" s="1" t="s">
        <v>1261</v>
      </c>
      <c r="AG49" s="1" t="s">
        <v>1298</v>
      </c>
      <c r="AH49" s="10">
        <v>20315.650000000001</v>
      </c>
      <c r="AI49" s="10">
        <v>68238.12</v>
      </c>
      <c r="AJ49" s="10">
        <f t="shared" ref="AJ49:AJ50" si="97">AI49-AH49</f>
        <v>47922.469999999994</v>
      </c>
      <c r="AK49" s="1">
        <f t="shared" ref="AK49:AK50" si="98">$A49-100000000/AJ49</f>
        <v>8.2053082819584233E-3</v>
      </c>
      <c r="AL49" s="10">
        <f t="shared" ref="AL49:AL50" si="99">$X49-AJ49</f>
        <v>-0.18751555198832648</v>
      </c>
      <c r="AM49" s="10">
        <f t="shared" si="9"/>
        <v>9.1861838145369384E-2</v>
      </c>
      <c r="AN49" s="10">
        <f t="shared" ref="AN49:AN50" si="100">AL49/AM49</f>
        <v>-2.0412780298559579</v>
      </c>
      <c r="AO49" s="1">
        <f t="shared" si="10"/>
        <v>2086.712</v>
      </c>
      <c r="AP49" s="14">
        <v>5090000</v>
      </c>
      <c r="AQ49" s="10">
        <v>0.128</v>
      </c>
      <c r="AR49" s="14" cm="1">
        <f t="array" ref="AR49">SfromgA($AP49,$AO49,"")</f>
        <v>2.2826466197942236E-2</v>
      </c>
      <c r="AS49" s="21">
        <f t="shared" ref="AS49:AS50" si="101">(10^MAX(0.05, -0.312925054856973*((LN($AR49))^(1/3)) + 0.454808404431693)-1)*100</f>
        <v>775.50724792663868</v>
      </c>
      <c r="AU49" s="10"/>
      <c r="AV49" s="10"/>
      <c r="AW49" s="14">
        <f t="shared" ref="AW49:AW50" si="102">IF($AP49="",$AT49,$AP49)</f>
        <v>5090000</v>
      </c>
      <c r="AX49" s="21">
        <f t="shared" ref="AX49:AX50" si="103">IF($AP49="",$AV49,$AS49)</f>
        <v>775.50724792663868</v>
      </c>
      <c r="AY49" s="10">
        <f t="shared" ref="AY49:AY50" si="104">LN(BB49*$AO49/$AW49)</f>
        <v>-5.3180002348199134</v>
      </c>
      <c r="AZ49" s="10">
        <f t="shared" ref="AZ49:AZ50" si="105">EXP(AY$2950*$AI49+AY$2951)*$AW49/$AO49</f>
        <v>5.5239595397541095</v>
      </c>
      <c r="BA49" s="10">
        <f t="shared" ref="BA49:BA50" si="106">LN(AZ49/$C49)</f>
        <v>-0.59349018192094383</v>
      </c>
      <c r="BB49" s="10" cm="1">
        <f t="array" ref="BB49">$C49*EXP(poly_from_str($AO49,BB$2950))</f>
        <v>11.958511129546119</v>
      </c>
      <c r="BC49" s="10">
        <f t="shared" ref="BC49:BC50" si="107">LN(AZ49/BB49)</f>
        <v>-0.77234834220402848</v>
      </c>
      <c r="BD49" s="10">
        <f t="shared" ref="BD49:BD50" si="108">LN($AX49/100+1)</f>
        <v>2.1696332443176409</v>
      </c>
      <c r="BE49" s="10">
        <f t="shared" ref="BE49:BE50" si="109">ABS(LN($AZ49/$BB49))-BD49-LN(2)</f>
        <v>-2.0904320826735576</v>
      </c>
      <c r="BF49" s="21">
        <f>INDEX([1]Pr3_line_class7_opt_lin!$A$2:$A$3624,MATCH($X49,[1]Pr3_line_class7_opt_lin!$AO$2:$AO$3624,0),1)</f>
        <v>4227</v>
      </c>
    </row>
    <row r="50" spans="1:58" hidden="1" x14ac:dyDescent="0.25">
      <c r="A50" s="1" t="s">
        <v>61</v>
      </c>
      <c r="B50" s="1">
        <v>4.0000000000000001E-3</v>
      </c>
      <c r="C50">
        <v>30</v>
      </c>
      <c r="E50" s="2">
        <v>47956</v>
      </c>
      <c r="F50">
        <v>28936</v>
      </c>
      <c r="G50" t="s">
        <v>4</v>
      </c>
      <c r="H50" t="s">
        <v>18</v>
      </c>
      <c r="I50">
        <v>76892</v>
      </c>
      <c r="J50" t="s">
        <v>6</v>
      </c>
      <c r="K50" t="s">
        <v>18</v>
      </c>
      <c r="L50">
        <v>28936.46</v>
      </c>
      <c r="M50">
        <v>76892.399999999994</v>
      </c>
      <c r="N50">
        <v>1</v>
      </c>
      <c r="V50" s="11">
        <f t="shared" si="1"/>
        <v>4.7955972580693117E-7</v>
      </c>
      <c r="W50" s="11">
        <f t="shared" si="2"/>
        <v>2.0852448077404287E-6</v>
      </c>
      <c r="X50" s="10">
        <f t="shared" si="3"/>
        <v>47955.97395804496</v>
      </c>
      <c r="Y50" s="8">
        <f t="shared" si="4"/>
        <v>2085.2459401092879</v>
      </c>
      <c r="Z50" s="1">
        <f t="shared" si="5"/>
        <v>2085.2460000000001</v>
      </c>
      <c r="AA50" s="2">
        <f t="shared" si="6"/>
        <v>47956</v>
      </c>
      <c r="AB50" s="2">
        <f t="shared" si="0"/>
        <v>47955.972580693116</v>
      </c>
      <c r="AC50" s="1">
        <f t="shared" si="7"/>
        <v>6.1498876530800953E-2</v>
      </c>
      <c r="AD50" s="1" t="b">
        <f t="shared" si="8"/>
        <v>1</v>
      </c>
      <c r="AF50" s="1" t="s">
        <v>1299</v>
      </c>
      <c r="AG50" s="1" t="s">
        <v>1270</v>
      </c>
      <c r="AH50" s="10">
        <v>28936.46</v>
      </c>
      <c r="AI50" s="10">
        <v>76892.399999999994</v>
      </c>
      <c r="AJ50" s="10">
        <f t="shared" si="97"/>
        <v>47955.939999999995</v>
      </c>
      <c r="AK50" s="1">
        <f t="shared" si="98"/>
        <v>-1.4166912378641427E-3</v>
      </c>
      <c r="AL50" s="10">
        <f t="shared" si="99"/>
        <v>3.3958044965402223E-2</v>
      </c>
      <c r="AM50" s="10">
        <f t="shared" si="9"/>
        <v>9.1991064843188766E-2</v>
      </c>
      <c r="AN50" s="10">
        <f t="shared" si="100"/>
        <v>0.3691450362411644</v>
      </c>
      <c r="AO50" s="1">
        <f t="shared" si="10"/>
        <v>2085.2460000000001</v>
      </c>
      <c r="AP50" s="14">
        <v>142000000</v>
      </c>
      <c r="AQ50" s="10">
        <v>0.27100000000000002</v>
      </c>
      <c r="AR50" s="14" cm="1">
        <f t="array" ref="AR50">SfromgA($AP50,$AO50,"")</f>
        <v>0.63546786655462051</v>
      </c>
      <c r="AS50" s="21">
        <f t="shared" si="101"/>
        <v>395.68655721816219</v>
      </c>
      <c r="AU50" s="10"/>
      <c r="AV50" s="10"/>
      <c r="AW50" s="14">
        <f t="shared" si="102"/>
        <v>142000000</v>
      </c>
      <c r="AX50" s="21">
        <f t="shared" si="103"/>
        <v>395.68655721816219</v>
      </c>
      <c r="AY50" s="10">
        <f t="shared" si="104"/>
        <v>-7.5389977708664686</v>
      </c>
      <c r="AZ50" s="10">
        <f t="shared" si="105"/>
        <v>68.67455570465151</v>
      </c>
      <c r="BA50" s="10">
        <f t="shared" si="106"/>
        <v>0.82818138076278336</v>
      </c>
      <c r="BB50" s="10" cm="1">
        <f t="array" ref="BB50">$C50*EXP(poly_from_str($AO50,BB$2950))</f>
        <v>36.223125173205133</v>
      </c>
      <c r="BC50" s="10">
        <f t="shared" si="107"/>
        <v>0.63968103061053005</v>
      </c>
      <c r="BD50" s="10">
        <f t="shared" si="108"/>
        <v>1.6007735998854873</v>
      </c>
      <c r="BE50" s="10">
        <f t="shared" si="109"/>
        <v>-1.6542397498349026</v>
      </c>
      <c r="BF50" s="21">
        <f>INDEX([1]Pr3_line_class7_opt_lin!$A$2:$A$3624,MATCH($X50,[1]Pr3_line_class7_opt_lin!$AO$2:$AO$3624,0),1)</f>
        <v>12731</v>
      </c>
    </row>
    <row r="51" spans="1:58" hidden="1" x14ac:dyDescent="0.25">
      <c r="A51" s="1" t="s">
        <v>62</v>
      </c>
      <c r="B51" s="1">
        <v>4.0000000000000001E-3</v>
      </c>
      <c r="C51">
        <v>2</v>
      </c>
      <c r="E51" s="2">
        <v>47958.2</v>
      </c>
      <c r="N51">
        <v>1</v>
      </c>
      <c r="V51" s="11">
        <f t="shared" si="1"/>
        <v>4.7958226466418687E-7</v>
      </c>
      <c r="W51" s="11">
        <f t="shared" si="2"/>
        <v>2.085149150718751E-6</v>
      </c>
      <c r="X51" s="10">
        <f t="shared" si="3"/>
        <v>47958.225136698646</v>
      </c>
      <c r="Y51" s="8">
        <f t="shared" si="4"/>
        <v>2085.1480578141304</v>
      </c>
      <c r="Z51" s="1">
        <f t="shared" si="5"/>
        <v>2085.1480000000001</v>
      </c>
      <c r="AA51" s="2">
        <f t="shared" si="6"/>
        <v>47958.2</v>
      </c>
      <c r="AB51" s="2">
        <f t="shared" si="0"/>
        <v>47958.226466418688</v>
      </c>
      <c r="AC51" s="1">
        <f t="shared" si="7"/>
        <v>6.1499957429021514E-2</v>
      </c>
      <c r="AD51" s="1" t="b">
        <f t="shared" si="8"/>
        <v>1</v>
      </c>
      <c r="AM51" s="10">
        <f t="shared" si="9"/>
        <v>9.199960866087202E-2</v>
      </c>
      <c r="AN51" s="10"/>
      <c r="AO51" s="1">
        <f t="shared" si="10"/>
        <v>2085.1480000000001</v>
      </c>
      <c r="AP51"/>
      <c r="BB51" s="10" cm="1">
        <f t="array" ref="BB51">$C51*EXP(poly_from_str($AO51,BB$2950))</f>
        <v>2.4164240976888336</v>
      </c>
      <c r="BF51" s="21" t="e">
        <f>INDEX([1]Pr3_line_class7_opt_lin!$A$2:$A$3624,MATCH($X51,[1]Pr3_line_class7_opt_lin!$AO$2:$AO$3624,0),1)</f>
        <v>#N/A</v>
      </c>
    </row>
    <row r="52" spans="1:58" hidden="1" x14ac:dyDescent="0.25">
      <c r="A52" s="1" t="s">
        <v>63</v>
      </c>
      <c r="B52" s="1">
        <v>4.0000000000000001E-3</v>
      </c>
      <c r="C52">
        <v>10</v>
      </c>
      <c r="E52" s="2">
        <v>47962.7</v>
      </c>
      <c r="N52">
        <v>1</v>
      </c>
      <c r="V52" s="11">
        <f t="shared" si="1"/>
        <v>4.7962688865078076E-7</v>
      </c>
      <c r="W52" s="11">
        <f t="shared" si="2"/>
        <v>2.0849535159613621E-6</v>
      </c>
      <c r="X52" s="10">
        <f t="shared" si="3"/>
        <v>47962.689424715019</v>
      </c>
      <c r="Y52" s="8">
        <f t="shared" si="4"/>
        <v>2084.9539756723966</v>
      </c>
      <c r="Z52" s="1">
        <f t="shared" si="5"/>
        <v>2084.9540000000002</v>
      </c>
      <c r="AA52" s="2">
        <f t="shared" si="6"/>
        <v>47962.7</v>
      </c>
      <c r="AB52" s="2">
        <f t="shared" si="0"/>
        <v>47962.688865078075</v>
      </c>
      <c r="AC52" s="1">
        <f t="shared" si="7"/>
        <v>6.1502097615841425E-2</v>
      </c>
      <c r="AD52" s="1" t="b">
        <f t="shared" si="8"/>
        <v>1</v>
      </c>
      <c r="AM52" s="10">
        <f t="shared" si="9"/>
        <v>9.2016802289163202E-2</v>
      </c>
      <c r="AN52" s="10"/>
      <c r="AO52" s="1">
        <f t="shared" si="10"/>
        <v>2084.9540000000002</v>
      </c>
      <c r="AP52"/>
      <c r="BB52" s="10" cm="1">
        <f t="array" ref="BB52">$C52*EXP(poly_from_str($AO52,BB$2950))</f>
        <v>12.097453238742693</v>
      </c>
      <c r="BF52" s="21" t="e">
        <f>INDEX([1]Pr3_line_class7_opt_lin!$A$2:$A$3624,MATCH($X52,[1]Pr3_line_class7_opt_lin!$AO$2:$AO$3624,0),1)</f>
        <v>#N/A</v>
      </c>
    </row>
    <row r="53" spans="1:58" x14ac:dyDescent="0.25">
      <c r="A53" s="1" t="s">
        <v>64</v>
      </c>
      <c r="B53" s="1">
        <v>8.0000000000000002E-3</v>
      </c>
      <c r="C53">
        <v>3</v>
      </c>
      <c r="D53" t="s">
        <v>16</v>
      </c>
      <c r="E53" s="2">
        <v>47968.5</v>
      </c>
      <c r="F53">
        <v>23532</v>
      </c>
      <c r="G53" t="s">
        <v>4</v>
      </c>
      <c r="H53" t="s">
        <v>17</v>
      </c>
      <c r="I53">
        <v>71501</v>
      </c>
      <c r="J53" t="s">
        <v>6</v>
      </c>
      <c r="K53" t="s">
        <v>18</v>
      </c>
      <c r="L53">
        <v>23532.86</v>
      </c>
      <c r="M53">
        <v>71501</v>
      </c>
      <c r="N53">
        <v>1</v>
      </c>
      <c r="V53" s="11">
        <f t="shared" si="1"/>
        <v>4.7968555652398734E-7</v>
      </c>
      <c r="W53" s="11">
        <f t="shared" si="2"/>
        <v>2.0847014186393155E-6</v>
      </c>
      <c r="X53" s="10">
        <f t="shared" si="3"/>
        <v>47968.5528540378</v>
      </c>
      <c r="Y53" s="8">
        <f t="shared" si="4"/>
        <v>2084.6991216159317</v>
      </c>
      <c r="Z53" s="1">
        <f t="shared" si="5"/>
        <v>2084.6990000000001</v>
      </c>
      <c r="AA53" s="2">
        <f t="shared" si="6"/>
        <v>47968.5</v>
      </c>
      <c r="AB53" s="2">
        <f t="shared" si="0"/>
        <v>47968.55565239874</v>
      </c>
      <c r="AC53" s="1">
        <f t="shared" si="7"/>
        <v>6.1504911656886374E-2</v>
      </c>
      <c r="AD53" s="1" t="b">
        <f t="shared" si="8"/>
        <v>1</v>
      </c>
      <c r="AF53" s="1" t="s">
        <v>1251</v>
      </c>
      <c r="AG53" s="1" t="s">
        <v>1253</v>
      </c>
      <c r="AH53" s="10">
        <v>23532.86</v>
      </c>
      <c r="AI53" s="10">
        <v>71501</v>
      </c>
      <c r="AJ53" s="10">
        <f t="shared" ref="AJ53:AJ58" si="110">AI53-AH53</f>
        <v>47968.14</v>
      </c>
      <c r="AK53" s="1">
        <f t="shared" ref="AK53:AK58" si="111">$A53-100000000/AJ53</f>
        <v>-1.8064284752199455E-2</v>
      </c>
      <c r="AL53" s="10">
        <f t="shared" ref="AL53:AL58" si="112">$X53-AJ53</f>
        <v>0.41285403780057095</v>
      </c>
      <c r="AM53" s="10">
        <f t="shared" si="9"/>
        <v>0.18407837294496709</v>
      </c>
      <c r="AN53" s="10">
        <f t="shared" ref="AN53:AN58" si="113">AL53/AM53</f>
        <v>2.24281663943216</v>
      </c>
      <c r="AO53" s="1">
        <f t="shared" si="10"/>
        <v>2084.6990000000001</v>
      </c>
      <c r="AP53" s="14">
        <v>471000</v>
      </c>
      <c r="AQ53" s="10">
        <v>1E-3</v>
      </c>
      <c r="AR53" s="14" cm="1">
        <f t="array" ref="AR53">SfromgA($AP53,$AO53,"")</f>
        <v>2.1061259600263309E-3</v>
      </c>
      <c r="AS53" s="21">
        <f t="shared" ref="AS53:AS55" si="114">(10^MAX(0.05, -0.312925054856973*((LN($AR53))^(1/3)) + 0.454808404431693)-1)*100</f>
        <v>967.90169320923758</v>
      </c>
      <c r="AU53" s="10"/>
      <c r="AV53" s="10"/>
      <c r="AW53" s="14">
        <f t="shared" ref="AW53:AW55" si="115">IF($AP53="",$AT53,$AP53)</f>
        <v>471000</v>
      </c>
      <c r="AX53" s="21">
        <f t="shared" ref="AX53:AX55" si="116">IF($AP53="",$AV53,$AS53)</f>
        <v>967.90169320923758</v>
      </c>
      <c r="AY53" s="10">
        <f t="shared" ref="AY53:AY55" si="117">LN(BB53*$AO53/$AW53)</f>
        <v>-4.1295469006825147</v>
      </c>
      <c r="AZ53" s="10">
        <f t="shared" ref="AZ53:AZ55" si="118">EXP(AY$2950*$AI53+AY$2951)*$AW53/$AO53</f>
        <v>0.37714852906246549</v>
      </c>
      <c r="BA53" s="10">
        <f t="shared" ref="BA53:BA55" si="119">LN(AZ53/$C53)</f>
        <v>-2.0737284814975059</v>
      </c>
      <c r="BB53" s="10" cm="1">
        <f t="array" ref="BB53">$C53*EXP(poly_from_str($AO53,BB$2950))</f>
        <v>3.6352820943157567</v>
      </c>
      <c r="BC53" s="10">
        <f t="shared" ref="BC53:BC55" si="120">LN(AZ53/BB53)</f>
        <v>-2.2658029058424862</v>
      </c>
      <c r="BD53" s="10">
        <f t="shared" ref="BD53:BD55" si="121">LN($AX53/100+1)</f>
        <v>2.3682807817385187</v>
      </c>
      <c r="BE53" s="10">
        <f t="shared" ref="BE53:BE55" si="122">ABS(LN($AZ53/$BB53))-BD53-LN(2)</f>
        <v>-0.79562505645597781</v>
      </c>
      <c r="BF53" s="21">
        <f>INDEX([1]Pr3_line_class7_opt_lin!$A$2:$A$3624,MATCH($X53,[1]Pr3_line_class7_opt_lin!$AO$2:$AO$3624,0),1)</f>
        <v>1275</v>
      </c>
    </row>
    <row r="54" spans="1:58" x14ac:dyDescent="0.25">
      <c r="A54" s="1" t="s">
        <v>64</v>
      </c>
      <c r="B54" s="1">
        <v>8.0000000000000002E-3</v>
      </c>
      <c r="C54">
        <v>3</v>
      </c>
      <c r="D54" t="s">
        <v>16</v>
      </c>
      <c r="E54" s="2">
        <v>47968.5</v>
      </c>
      <c r="F54">
        <v>25409</v>
      </c>
      <c r="G54" t="s">
        <v>4</v>
      </c>
      <c r="H54" t="s">
        <v>7</v>
      </c>
      <c r="I54">
        <v>73378</v>
      </c>
      <c r="J54" t="s">
        <v>6</v>
      </c>
      <c r="K54" t="s">
        <v>7</v>
      </c>
      <c r="L54">
        <v>25409.74</v>
      </c>
      <c r="M54">
        <v>73378.42</v>
      </c>
      <c r="N54" s="9">
        <v>1</v>
      </c>
      <c r="P54" s="4" t="s">
        <v>1063</v>
      </c>
      <c r="V54" s="11">
        <f t="shared" si="1"/>
        <v>4.7968555652398734E-7</v>
      </c>
      <c r="W54" s="11">
        <f t="shared" si="2"/>
        <v>2.0847014186393155E-6</v>
      </c>
      <c r="X54" s="10">
        <f t="shared" si="3"/>
        <v>47968.5528540378</v>
      </c>
      <c r="Y54" s="8">
        <f t="shared" si="4"/>
        <v>2084.6991216159317</v>
      </c>
      <c r="Z54" s="1">
        <f t="shared" si="5"/>
        <v>2084.6990000000001</v>
      </c>
      <c r="AA54" s="2">
        <f t="shared" si="6"/>
        <v>47968.5</v>
      </c>
      <c r="AB54" s="2">
        <f t="shared" si="0"/>
        <v>47968.55565239874</v>
      </c>
      <c r="AC54" s="1">
        <f t="shared" si="7"/>
        <v>6.1504911656886374E-2</v>
      </c>
      <c r="AD54" s="1" t="b">
        <f t="shared" si="8"/>
        <v>1</v>
      </c>
      <c r="AF54" s="1" t="s">
        <v>1267</v>
      </c>
      <c r="AG54" s="1" t="s">
        <v>1303</v>
      </c>
      <c r="AH54" s="10">
        <v>25409.74</v>
      </c>
      <c r="AI54" s="10">
        <v>73378.42</v>
      </c>
      <c r="AJ54" s="10">
        <f t="shared" si="110"/>
        <v>47968.679999999993</v>
      </c>
      <c r="AK54" s="1">
        <f t="shared" si="111"/>
        <v>5.4040953386902402E-3</v>
      </c>
      <c r="AL54" s="10">
        <f t="shared" si="112"/>
        <v>-0.12714596219302621</v>
      </c>
      <c r="AM54" s="10">
        <f t="shared" si="9"/>
        <v>0.18407837294496709</v>
      </c>
      <c r="AN54" s="10">
        <f t="shared" si="113"/>
        <v>-0.69071646037983148</v>
      </c>
      <c r="AO54" s="1">
        <f t="shared" si="10"/>
        <v>2084.6990000000001</v>
      </c>
      <c r="AP54" s="14">
        <v>27100000</v>
      </c>
      <c r="AQ54" s="10">
        <v>3.4000000000000002E-2</v>
      </c>
      <c r="AR54" s="14" cm="1">
        <f t="array" ref="AR54">SfromgA($AP54,$AO54,"")</f>
        <v>0.12118049578920079</v>
      </c>
      <c r="AS54" s="21">
        <f t="shared" si="114"/>
        <v>618.12299946266546</v>
      </c>
      <c r="AU54" s="10"/>
      <c r="AV54" s="10"/>
      <c r="AW54" s="14">
        <f t="shared" si="115"/>
        <v>27100000</v>
      </c>
      <c r="AX54" s="21">
        <f t="shared" si="116"/>
        <v>618.12299946266546</v>
      </c>
      <c r="AY54" s="10">
        <f t="shared" si="117"/>
        <v>-8.181977813533889</v>
      </c>
      <c r="AZ54" s="10">
        <f t="shared" si="118"/>
        <v>18.207268077705947</v>
      </c>
      <c r="BA54" s="10">
        <f t="shared" si="119"/>
        <v>1.8032085706265744</v>
      </c>
      <c r="BB54" s="10" cm="1">
        <f t="array" ref="BB54">$C54*EXP(poly_from_str($AO54,BB$2950))</f>
        <v>3.6352820943157567</v>
      </c>
      <c r="BC54" s="10">
        <f t="shared" si="120"/>
        <v>1.611134146281594</v>
      </c>
      <c r="BD54" s="10">
        <f t="shared" si="121"/>
        <v>1.9714706768323407</v>
      </c>
      <c r="BE54" s="10">
        <f t="shared" si="122"/>
        <v>-1.0534837111106921</v>
      </c>
      <c r="BF54" s="21">
        <f>INDEX([1]Pr3_line_class7_opt_lin!$A$2:$A$3624,MATCH($X54,[1]Pr3_line_class7_opt_lin!$AO$2:$AO$3624,0),1)</f>
        <v>1275</v>
      </c>
    </row>
    <row r="55" spans="1:58" hidden="1" x14ac:dyDescent="0.25">
      <c r="A55" s="1" t="s">
        <v>65</v>
      </c>
      <c r="B55" s="1">
        <v>4.0000000000000001E-3</v>
      </c>
      <c r="C55">
        <v>60</v>
      </c>
      <c r="E55" s="2">
        <v>47976.7</v>
      </c>
      <c r="F55">
        <v>14558</v>
      </c>
      <c r="G55" t="s">
        <v>4</v>
      </c>
      <c r="H55" t="s">
        <v>5</v>
      </c>
      <c r="I55">
        <v>62535</v>
      </c>
      <c r="J55" t="s">
        <v>6</v>
      </c>
      <c r="K55" t="s">
        <v>5</v>
      </c>
      <c r="L55">
        <v>14558.82</v>
      </c>
      <c r="M55">
        <v>62535.62</v>
      </c>
      <c r="N55">
        <v>1</v>
      </c>
      <c r="O55" t="s">
        <v>1083</v>
      </c>
      <c r="V55" s="11">
        <f t="shared" si="1"/>
        <v>4.7976725530910441E-7</v>
      </c>
      <c r="W55" s="11">
        <f t="shared" si="2"/>
        <v>2.0843451091884188E-6</v>
      </c>
      <c r="X55" s="10">
        <f t="shared" si="3"/>
        <v>47976.724246311307</v>
      </c>
      <c r="Y55" s="8">
        <f t="shared" si="4"/>
        <v>2084.3440558092816</v>
      </c>
      <c r="Z55" s="1">
        <f t="shared" si="5"/>
        <v>2084.3440000000001</v>
      </c>
      <c r="AA55" s="2">
        <f t="shared" si="6"/>
        <v>47976.7</v>
      </c>
      <c r="AB55" s="2">
        <f t="shared" si="0"/>
        <v>47976.725530910444</v>
      </c>
      <c r="AC55" s="1">
        <f t="shared" si="7"/>
        <v>6.1508830963341574E-2</v>
      </c>
      <c r="AD55" s="1" t="b">
        <f t="shared" si="8"/>
        <v>1</v>
      </c>
      <c r="AF55" s="1" t="s">
        <v>1159</v>
      </c>
      <c r="AG55" s="1" t="s">
        <v>1277</v>
      </c>
      <c r="AH55" s="10">
        <v>14558.82</v>
      </c>
      <c r="AI55" s="10">
        <v>62535.62</v>
      </c>
      <c r="AJ55" s="10">
        <f t="shared" si="110"/>
        <v>47976.800000000003</v>
      </c>
      <c r="AK55" s="1">
        <f t="shared" si="111"/>
        <v>3.2352970602005371E-3</v>
      </c>
      <c r="AL55" s="10">
        <f t="shared" si="112"/>
        <v>-7.5753688695840538E-2</v>
      </c>
      <c r="AM55" s="10">
        <f t="shared" si="9"/>
        <v>9.2070598711153237E-2</v>
      </c>
      <c r="AN55" s="10">
        <f t="shared" si="113"/>
        <v>-0.82277827836764028</v>
      </c>
      <c r="AO55" s="1">
        <f t="shared" si="10"/>
        <v>2084.3440000000001</v>
      </c>
      <c r="AP55" s="14">
        <v>111000000</v>
      </c>
      <c r="AQ55" s="10">
        <v>0.19400000000000001</v>
      </c>
      <c r="AR55" s="14" cm="1">
        <f t="array" ref="AR55">SfromgA($AP55,$AO55,"")</f>
        <v>0.49609463240237472</v>
      </c>
      <c r="AS55" s="21">
        <f t="shared" si="114"/>
        <v>440.48861289838317</v>
      </c>
      <c r="AU55" s="10"/>
      <c r="AV55" s="10"/>
      <c r="AW55" s="14">
        <f t="shared" si="115"/>
        <v>111000000</v>
      </c>
      <c r="AX55" s="21">
        <f t="shared" si="116"/>
        <v>440.48861289838317</v>
      </c>
      <c r="AY55" s="10">
        <f t="shared" si="117"/>
        <v>-6.5940996186295298</v>
      </c>
      <c r="AZ55" s="10">
        <f t="shared" si="118"/>
        <v>205.51726968711122</v>
      </c>
      <c r="BA55" s="10">
        <f t="shared" si="119"/>
        <v>1.2311855055901109</v>
      </c>
      <c r="BB55" s="10" cm="1">
        <f t="array" ref="BB55">$C55*EXP(poly_from_str($AO55,BB$2950))</f>
        <v>72.873982639070789</v>
      </c>
      <c r="BC55" s="10">
        <f t="shared" si="120"/>
        <v>1.0367983835948058</v>
      </c>
      <c r="BD55" s="10">
        <f t="shared" si="121"/>
        <v>1.6873033831511741</v>
      </c>
      <c r="BE55" s="10">
        <f t="shared" si="122"/>
        <v>-1.3436521801163135</v>
      </c>
      <c r="BF55" s="21">
        <f>INDEX([1]Pr3_line_class7_opt_lin!$A$2:$A$3624,MATCH($X55,[1]Pr3_line_class7_opt_lin!$AO$2:$AO$3624,0),1)</f>
        <v>25522</v>
      </c>
    </row>
    <row r="56" spans="1:58" hidden="1" x14ac:dyDescent="0.25">
      <c r="A56" s="1" t="s">
        <v>66</v>
      </c>
      <c r="B56" s="1">
        <v>4.0000000000000001E-3</v>
      </c>
      <c r="C56">
        <v>1</v>
      </c>
      <c r="E56" s="2">
        <v>47996.1</v>
      </c>
      <c r="F56">
        <v>25033</v>
      </c>
      <c r="G56" t="s">
        <v>4</v>
      </c>
      <c r="H56" t="s">
        <v>5</v>
      </c>
      <c r="I56">
        <v>73029</v>
      </c>
      <c r="J56" t="s">
        <v>6</v>
      </c>
      <c r="K56" t="s">
        <v>5</v>
      </c>
      <c r="L56">
        <v>25033.91</v>
      </c>
      <c r="M56">
        <v>73029.899999999994</v>
      </c>
      <c r="N56">
        <v>1</v>
      </c>
      <c r="V56" s="11">
        <f t="shared" si="1"/>
        <v>4.799606816209616E-7</v>
      </c>
      <c r="W56" s="11">
        <f t="shared" si="2"/>
        <v>2.0835026179210396E-6</v>
      </c>
      <c r="X56" s="10">
        <f t="shared" si="3"/>
        <v>47996.069766492838</v>
      </c>
      <c r="Y56" s="8">
        <f t="shared" si="4"/>
        <v>2083.5039303533204</v>
      </c>
      <c r="Z56" s="1">
        <f t="shared" si="5"/>
        <v>2083.5039999999999</v>
      </c>
      <c r="AA56" s="2">
        <f t="shared" si="6"/>
        <v>47996.1</v>
      </c>
      <c r="AB56" s="2">
        <f t="shared" si="0"/>
        <v>47996.068162096162</v>
      </c>
      <c r="AC56" s="1">
        <f t="shared" si="7"/>
        <v>6.1518112795102907E-2</v>
      </c>
      <c r="AD56" s="1" t="b">
        <f t="shared" si="8"/>
        <v>1</v>
      </c>
      <c r="AF56" s="1" t="s">
        <v>1236</v>
      </c>
      <c r="AG56" s="5" t="s">
        <v>1470</v>
      </c>
      <c r="AH56" s="10">
        <v>25033.91</v>
      </c>
      <c r="AI56" s="10">
        <v>73029.899999999994</v>
      </c>
      <c r="AJ56" s="10">
        <f t="shared" si="110"/>
        <v>47995.989999999991</v>
      </c>
      <c r="AK56" s="1">
        <f t="shared" si="111"/>
        <v>-3.3930134586626082E-3</v>
      </c>
      <c r="AL56" s="10">
        <f t="shared" si="112"/>
        <v>7.9766492846829351E-2</v>
      </c>
      <c r="AM56" s="10">
        <f t="shared" si="9"/>
        <v>9.2144963484591336E-2</v>
      </c>
      <c r="AN56" s="10">
        <f t="shared" si="113"/>
        <v>0.86566307946031218</v>
      </c>
      <c r="AO56" s="1">
        <f t="shared" si="10"/>
        <v>2083.5039999999999</v>
      </c>
      <c r="BB56" s="10" cm="1">
        <f t="array" ref="BB56">$C56*EXP(poly_from_str($AO56,BB$2950))</f>
        <v>1.2212048821394386</v>
      </c>
      <c r="BF56" s="21">
        <f>INDEX([1]Pr3_line_class7_opt_lin!$A$2:$A$3624,MATCH($X56,[1]Pr3_line_class7_opt_lin!$AO$2:$AO$3624,0),1)</f>
        <v>426</v>
      </c>
    </row>
    <row r="57" spans="1:58" hidden="1" x14ac:dyDescent="0.25">
      <c r="A57" s="1" t="s">
        <v>67</v>
      </c>
      <c r="B57" s="1">
        <v>4.0000000000000001E-3</v>
      </c>
      <c r="C57">
        <v>1</v>
      </c>
      <c r="E57" s="2">
        <v>47998.2</v>
      </c>
      <c r="F57">
        <v>19872</v>
      </c>
      <c r="G57" t="s">
        <v>4</v>
      </c>
      <c r="H57" t="s">
        <v>7</v>
      </c>
      <c r="I57">
        <v>67870</v>
      </c>
      <c r="J57" t="s">
        <v>6</v>
      </c>
      <c r="K57" t="s">
        <v>5</v>
      </c>
      <c r="L57">
        <v>19872.43</v>
      </c>
      <c r="M57">
        <v>67870.759999999995</v>
      </c>
      <c r="N57">
        <v>1</v>
      </c>
      <c r="V57" s="11">
        <f t="shared" si="1"/>
        <v>4.7998187588436663E-7</v>
      </c>
      <c r="W57" s="11">
        <f t="shared" si="2"/>
        <v>2.083411461263131E-6</v>
      </c>
      <c r="X57" s="10">
        <f t="shared" si="3"/>
        <v>47998.188213992798</v>
      </c>
      <c r="Y57" s="8">
        <f t="shared" si="4"/>
        <v>2083.411972847076</v>
      </c>
      <c r="Z57" s="1">
        <f t="shared" si="5"/>
        <v>2083.4119999999998</v>
      </c>
      <c r="AA57" s="2">
        <f t="shared" si="6"/>
        <v>47998.2</v>
      </c>
      <c r="AB57" s="2">
        <f t="shared" si="0"/>
        <v>47998.187588436667</v>
      </c>
      <c r="AC57" s="1">
        <f t="shared" si="7"/>
        <v>6.1519130058873779E-2</v>
      </c>
      <c r="AD57" s="1" t="b">
        <f t="shared" si="8"/>
        <v>1</v>
      </c>
      <c r="AF57" s="1" t="s">
        <v>1160</v>
      </c>
      <c r="AG57" s="1" t="s">
        <v>1265</v>
      </c>
      <c r="AH57" s="10">
        <v>19872.43</v>
      </c>
      <c r="AI57" s="10">
        <v>67870.759999999995</v>
      </c>
      <c r="AJ57" s="10">
        <f t="shared" si="110"/>
        <v>47998.329999999994</v>
      </c>
      <c r="AK57" s="1">
        <f t="shared" si="111"/>
        <v>6.1815058979846071E-3</v>
      </c>
      <c r="AL57" s="10">
        <f t="shared" si="112"/>
        <v>-0.14178600719606038</v>
      </c>
      <c r="AM57" s="10">
        <f t="shared" si="9"/>
        <v>9.215306430029202E-2</v>
      </c>
      <c r="AN57" s="10">
        <f t="shared" si="113"/>
        <v>-1.5385924306763512</v>
      </c>
      <c r="AO57" s="1">
        <f t="shared" si="10"/>
        <v>2083.4119999999998</v>
      </c>
      <c r="BB57" s="10" cm="1">
        <f t="array" ref="BB57">$C57*EXP(poly_from_str($AO57,BB$2950))</f>
        <v>1.2219319237700521</v>
      </c>
      <c r="BF57" s="21">
        <f>INDEX([1]Pr3_line_class7_opt_lin!$A$2:$A$3624,MATCH($X57,[1]Pr3_line_class7_opt_lin!$AO$2:$AO$3624,0),1)</f>
        <v>426</v>
      </c>
    </row>
    <row r="58" spans="1:58" hidden="1" x14ac:dyDescent="0.25">
      <c r="A58" s="1" t="s">
        <v>68</v>
      </c>
      <c r="B58" s="1">
        <v>4.0000000000000001E-3</v>
      </c>
      <c r="C58">
        <v>400</v>
      </c>
      <c r="E58" s="2">
        <v>48004.800000000003</v>
      </c>
      <c r="F58">
        <v>13352</v>
      </c>
      <c r="G58" t="s">
        <v>4</v>
      </c>
      <c r="H58" t="s">
        <v>12</v>
      </c>
      <c r="I58">
        <v>61357</v>
      </c>
      <c r="J58" t="s">
        <v>6</v>
      </c>
      <c r="K58" t="s">
        <v>5</v>
      </c>
      <c r="L58">
        <v>13352.1</v>
      </c>
      <c r="M58">
        <v>61357.04</v>
      </c>
      <c r="N58">
        <v>1</v>
      </c>
      <c r="V58" s="11">
        <f t="shared" si="1"/>
        <v>4.8004846569309636E-7</v>
      </c>
      <c r="W58" s="11">
        <f t="shared" si="2"/>
        <v>2.0831250208312503E-6</v>
      </c>
      <c r="X58" s="10">
        <f t="shared" si="3"/>
        <v>48004.8442209348</v>
      </c>
      <c r="Y58" s="8">
        <f t="shared" si="4"/>
        <v>2083.1231019054162</v>
      </c>
      <c r="Z58" s="1">
        <f t="shared" si="5"/>
        <v>2083.123</v>
      </c>
      <c r="AA58" s="2">
        <f t="shared" si="6"/>
        <v>48004.800000000003</v>
      </c>
      <c r="AB58" s="2">
        <f t="shared" si="0"/>
        <v>48004.846569309637</v>
      </c>
      <c r="AC58" s="1">
        <f t="shared" si="7"/>
        <v>6.1522326470714803E-2</v>
      </c>
      <c r="AD58" s="1" t="b">
        <f t="shared" si="8"/>
        <v>1</v>
      </c>
      <c r="AF58" s="1" t="s">
        <v>1179</v>
      </c>
      <c r="AG58" s="1" t="s">
        <v>1262</v>
      </c>
      <c r="AH58" s="10">
        <v>13352.1</v>
      </c>
      <c r="AI58" s="10">
        <v>61357.04</v>
      </c>
      <c r="AJ58" s="10">
        <f t="shared" si="110"/>
        <v>48004.94</v>
      </c>
      <c r="AK58" s="1">
        <f t="shared" si="111"/>
        <v>4.0543248260291875E-3</v>
      </c>
      <c r="AL58" s="10">
        <f t="shared" si="112"/>
        <v>-9.5779065202805214E-2</v>
      </c>
      <c r="AM58" s="10">
        <f t="shared" si="9"/>
        <v>9.2178522343615815E-2</v>
      </c>
      <c r="AN58" s="10">
        <f t="shared" si="113"/>
        <v>-1.0390605400004957</v>
      </c>
      <c r="AO58" s="1">
        <f t="shared" si="10"/>
        <v>2083.123</v>
      </c>
      <c r="AP58" s="14">
        <v>72200000</v>
      </c>
      <c r="AQ58" s="10">
        <v>2.9000000000000001E-2</v>
      </c>
      <c r="AR58" s="14" cm="1">
        <f t="array" ref="AR58">SfromgA($AP58,$AO58,"")</f>
        <v>0.32211822671080459</v>
      </c>
      <c r="AS58" s="21">
        <f>(10^MAX(0.05, -0.312925054856973*((LN($AR58))^(1/3)) + 0.454808404431693)-1)*100</f>
        <v>503.9730005177322</v>
      </c>
      <c r="AT58" s="14" cm="1">
        <f t="array" ref="AT58">INDEX([2]Sheet1!$J$2:$J$216,MATCH($AF58&amp;$AG58,[2]Sheet1!$M$2:$M$216&amp;[2]Sheet1!$N$2:$N$216,0),1)</f>
        <v>180598479.60595721</v>
      </c>
      <c r="AU58" s="14" cm="1">
        <f t="array" ref="AU58">SfromgA($AT58,$AO58,"")</f>
        <v>0.8057349307110574</v>
      </c>
      <c r="AV58" s="21">
        <f>(10^MAX(0.05, -0.312925054856973*((LN($AU58))^(1/3)) + 0.454808404431693)-1)*100</f>
        <v>339.10013519238538</v>
      </c>
      <c r="AW58" s="14">
        <f>IF($AP58="",$AT58,$AP58)</f>
        <v>72200000</v>
      </c>
      <c r="AX58" s="21">
        <f>IF($AP58="",$AV58,$AS58)</f>
        <v>503.9730005177322</v>
      </c>
      <c r="AY58" s="10">
        <f>LN(BB58*$AO58/$AW58)</f>
        <v>-4.2595621486785982</v>
      </c>
      <c r="AZ58" s="10">
        <f>EXP(AY$2950*$AI58+AY$2951)*$AW58/$AO58</f>
        <v>149.33542007397861</v>
      </c>
      <c r="BA58" s="10">
        <f>LN(AZ58/$C58)</f>
        <v>-0.98526962974905963</v>
      </c>
      <c r="BB58" s="10" cm="1">
        <f t="array" ref="BB58">$C58*EXP(poly_from_str($AO58,BB$2950))</f>
        <v>489.68629226982347</v>
      </c>
      <c r="BC58" s="10">
        <f t="shared" ref="BC58" si="123">LN(AZ58/BB58)</f>
        <v>-1.1875700488600005</v>
      </c>
      <c r="BD58" s="10">
        <f t="shared" ref="BD58" si="124">LN($AX58/100+1)</f>
        <v>1.7983593098180159</v>
      </c>
      <c r="BE58" s="10">
        <f>ABS(LN($AZ58/$BB58))-BD58-LN(2)</f>
        <v>-1.3039364415179606</v>
      </c>
      <c r="BF58" s="21">
        <f>INDEX([1]Pr3_line_class7_opt_lin!$A$2:$A$3624,MATCH($X58,[1]Pr3_line_class7_opt_lin!$AO$2:$AO$3624,0),1)</f>
        <v>170705</v>
      </c>
    </row>
    <row r="59" spans="1:58" hidden="1" x14ac:dyDescent="0.25">
      <c r="A59" s="1" t="s">
        <v>69</v>
      </c>
      <c r="B59" s="1">
        <v>4.0000000000000001E-3</v>
      </c>
      <c r="C59">
        <v>2</v>
      </c>
      <c r="E59" s="2">
        <v>48010.5</v>
      </c>
      <c r="N59">
        <v>1</v>
      </c>
      <c r="V59" s="11">
        <f t="shared" si="1"/>
        <v>4.80104701233245E-7</v>
      </c>
      <c r="W59" s="11">
        <f t="shared" si="2"/>
        <v>2.0828777038356193E-6</v>
      </c>
      <c r="X59" s="10">
        <f t="shared" si="3"/>
        <v>48010.471630606218</v>
      </c>
      <c r="Y59" s="8">
        <f t="shared" si="4"/>
        <v>2082.878934608319</v>
      </c>
      <c r="Z59" s="1">
        <f t="shared" si="5"/>
        <v>2082.8789999999999</v>
      </c>
      <c r="AA59" s="2">
        <f t="shared" si="6"/>
        <v>48010.5</v>
      </c>
      <c r="AB59" s="2">
        <f t="shared" si="0"/>
        <v>48010.4701233245</v>
      </c>
      <c r="AC59" s="1">
        <f t="shared" si="7"/>
        <v>6.1525026207313177E-2</v>
      </c>
      <c r="AD59" s="1" t="b">
        <f t="shared" si="8"/>
        <v>1</v>
      </c>
      <c r="AM59" s="10">
        <f t="shared" si="9"/>
        <v>9.220026703423484E-2</v>
      </c>
      <c r="AN59" s="10"/>
      <c r="AO59" s="1">
        <f t="shared" si="10"/>
        <v>2082.8789999999999</v>
      </c>
      <c r="AP59"/>
      <c r="BB59" s="10" cm="1">
        <f t="array" ref="BB59">$C59*EXP(poly_from_str($AO59,BB$2950))</f>
        <v>2.4522877196370074</v>
      </c>
      <c r="BF59" s="21" t="e">
        <f>INDEX([1]Pr3_line_class7_opt_lin!$A$2:$A$3624,MATCH($X59,[1]Pr3_line_class7_opt_lin!$AO$2:$AO$3624,0),1)</f>
        <v>#N/A</v>
      </c>
    </row>
    <row r="60" spans="1:58" hidden="1" x14ac:dyDescent="0.25">
      <c r="A60" s="1" t="s">
        <v>70</v>
      </c>
      <c r="B60" s="1">
        <v>4.0000000000000001E-3</v>
      </c>
      <c r="C60">
        <v>3</v>
      </c>
      <c r="E60" s="2">
        <v>48012.1</v>
      </c>
      <c r="F60">
        <v>21418</v>
      </c>
      <c r="G60" t="s">
        <v>4</v>
      </c>
      <c r="H60" t="s">
        <v>17</v>
      </c>
      <c r="I60">
        <v>69431</v>
      </c>
      <c r="J60" t="s">
        <v>6</v>
      </c>
      <c r="K60" t="s">
        <v>7</v>
      </c>
      <c r="L60">
        <v>21418.84</v>
      </c>
      <c r="M60">
        <v>69431</v>
      </c>
      <c r="N60">
        <v>1</v>
      </c>
      <c r="V60" s="11">
        <f t="shared" si="1"/>
        <v>4.8012060629630162E-7</v>
      </c>
      <c r="W60" s="11">
        <f t="shared" si="2"/>
        <v>2.0828082920763725E-6</v>
      </c>
      <c r="X60" s="10">
        <f t="shared" si="3"/>
        <v>48012.062616120536</v>
      </c>
      <c r="Y60" s="8">
        <f t="shared" si="4"/>
        <v>2082.8099138241146</v>
      </c>
      <c r="Z60" s="1">
        <f t="shared" si="5"/>
        <v>2082.81</v>
      </c>
      <c r="AA60" s="2">
        <f t="shared" si="6"/>
        <v>48012.1</v>
      </c>
      <c r="AB60" s="2">
        <f t="shared" si="0"/>
        <v>48012.060629630163</v>
      </c>
      <c r="AC60" s="1">
        <f t="shared" si="7"/>
        <v>6.1525789829516418E-2</v>
      </c>
      <c r="AD60" s="1" t="b">
        <f t="shared" si="8"/>
        <v>1</v>
      </c>
      <c r="AF60" s="1" t="s">
        <v>1247</v>
      </c>
      <c r="AG60" s="1" t="s">
        <v>1300</v>
      </c>
      <c r="AH60" s="10">
        <v>21418.84</v>
      </c>
      <c r="AI60" s="10">
        <v>69431</v>
      </c>
      <c r="AJ60" s="10">
        <f>AI60-AH60</f>
        <v>48012.160000000003</v>
      </c>
      <c r="AK60" s="1">
        <f>$A60-100000000/AJ60</f>
        <v>4.310774603709433E-3</v>
      </c>
      <c r="AL60" s="10">
        <f>$X60-AJ60</f>
        <v>-9.7383879467088263E-2</v>
      </c>
      <c r="AM60" s="10">
        <f t="shared" si="9"/>
        <v>9.2206394246234655E-2</v>
      </c>
      <c r="AN60" s="10">
        <f>AL60/AM60</f>
        <v>-1.0561510431372827</v>
      </c>
      <c r="AO60" s="1">
        <f t="shared" si="10"/>
        <v>2082.81</v>
      </c>
      <c r="AP60" s="14">
        <v>7810000</v>
      </c>
      <c r="AQ60" s="10">
        <v>2.3E-2</v>
      </c>
      <c r="AR60" s="14" cm="1">
        <f t="array" ref="AR60">SfromgA($AP60,$AO60,"")</f>
        <v>3.482838657425337E-2</v>
      </c>
      <c r="AS60" s="21">
        <f>(10^MAX(0.05, -0.312925054856973*((LN($AR60))^(1/3)) + 0.454808404431693)-1)*100</f>
        <v>738.2528460723737</v>
      </c>
      <c r="AU60" s="10"/>
      <c r="AV60" s="10"/>
      <c r="AW60" s="14">
        <f>IF($AP60="",$AT60,$AP60)</f>
        <v>7810000</v>
      </c>
      <c r="AX60" s="21">
        <f>IF($AP60="",$AV60,$AS60)</f>
        <v>738.2528460723737</v>
      </c>
      <c r="AY60" s="10">
        <f>LN(BB60*$AO60/$AW60)</f>
        <v>-6.9265112615064988</v>
      </c>
      <c r="AZ60" s="10">
        <f>EXP(AY$2950*$AI60+AY$2951)*$AW60/$AO60</f>
        <v>7.595743137292958</v>
      </c>
      <c r="BA60" s="10">
        <f>LN(AZ60/$C60)</f>
        <v>0.92897568818791809</v>
      </c>
      <c r="BB60" s="10" cm="1">
        <f t="array" ref="BB60">$C60*EXP(poly_from_str($AO60,BB$2950))</f>
        <v>3.68006729170492</v>
      </c>
      <c r="BC60" s="10">
        <f t="shared" ref="BC60" si="125">LN(AZ60/BB60)</f>
        <v>0.72465693905299078</v>
      </c>
      <c r="BD60" s="10">
        <f t="shared" ref="BD60" si="126">LN($AX60/100+1)</f>
        <v>2.1261495946073277</v>
      </c>
      <c r="BE60" s="10">
        <f>ABS(LN($AZ60/$BB60))-BD60-LN(2)</f>
        <v>-2.0946398361142822</v>
      </c>
      <c r="BF60" s="21">
        <f>INDEX([1]Pr3_line_class7_opt_lin!$A$2:$A$3624,MATCH($X60,[1]Pr3_line_class7_opt_lin!$AO$2:$AO$3624,0),1)</f>
        <v>1281</v>
      </c>
    </row>
    <row r="61" spans="1:58" hidden="1" x14ac:dyDescent="0.25">
      <c r="A61" s="1" t="s">
        <v>71</v>
      </c>
      <c r="B61" s="1">
        <v>4.0000000000000001E-3</v>
      </c>
      <c r="C61">
        <v>3</v>
      </c>
      <c r="E61" s="2">
        <v>48015.7</v>
      </c>
      <c r="N61">
        <v>1</v>
      </c>
      <c r="V61" s="11">
        <f t="shared" si="1"/>
        <v>4.8015680000460952E-7</v>
      </c>
      <c r="W61" s="11">
        <f t="shared" si="2"/>
        <v>2.0826521325316512E-6</v>
      </c>
      <c r="X61" s="10">
        <f t="shared" si="3"/>
        <v>48015.681009855522</v>
      </c>
      <c r="Y61" s="8">
        <f t="shared" si="4"/>
        <v>2082.6529562180817</v>
      </c>
      <c r="Z61" s="1">
        <f t="shared" si="5"/>
        <v>2082.6529999999998</v>
      </c>
      <c r="AA61" s="2">
        <f t="shared" si="6"/>
        <v>48015.7</v>
      </c>
      <c r="AB61" s="2">
        <f t="shared" si="0"/>
        <v>48015.680000460954</v>
      </c>
      <c r="AC61" s="1">
        <f t="shared" si="7"/>
        <v>6.1527527629533334E-2</v>
      </c>
      <c r="AD61" s="1" t="b">
        <f t="shared" si="8"/>
        <v>1</v>
      </c>
      <c r="AM61" s="10">
        <f t="shared" si="9"/>
        <v>9.2220259447925307E-2</v>
      </c>
      <c r="AN61" s="10"/>
      <c r="AO61" s="1">
        <f t="shared" si="10"/>
        <v>2082.6529999999998</v>
      </c>
      <c r="AP61"/>
      <c r="BB61" s="10" cm="1">
        <f t="array" ref="BB61">$C61*EXP(poly_from_str($AO61,BB$2950))</f>
        <v>3.6837890657403389</v>
      </c>
      <c r="BF61" s="21">
        <f>INDEX([1]Pr3_line_class7_opt_lin!$A$2:$A$3624,MATCH($X61,[1]Pr3_line_class7_opt_lin!$AO$2:$AO$3624,0),1)</f>
        <v>1282</v>
      </c>
    </row>
    <row r="62" spans="1:58" hidden="1" x14ac:dyDescent="0.25">
      <c r="A62" s="1" t="s">
        <v>72</v>
      </c>
      <c r="B62" s="1">
        <v>4.0000000000000001E-3</v>
      </c>
      <c r="C62">
        <v>2</v>
      </c>
      <c r="E62" s="2">
        <v>48035.6</v>
      </c>
      <c r="F62">
        <v>27604</v>
      </c>
      <c r="G62" t="s">
        <v>4</v>
      </c>
      <c r="H62" t="s">
        <v>5</v>
      </c>
      <c r="I62">
        <v>75640</v>
      </c>
      <c r="J62" t="s">
        <v>6</v>
      </c>
      <c r="K62" t="s">
        <v>12</v>
      </c>
      <c r="L62">
        <v>27604.26</v>
      </c>
      <c r="M62">
        <v>75640</v>
      </c>
      <c r="N62">
        <v>1</v>
      </c>
      <c r="V62" s="11">
        <f t="shared" si="1"/>
        <v>4.803563090958349E-7</v>
      </c>
      <c r="W62" s="11">
        <f t="shared" si="2"/>
        <v>2.08178933957315E-6</v>
      </c>
      <c r="X62" s="10">
        <f t="shared" si="3"/>
        <v>48035.629347089103</v>
      </c>
      <c r="Y62" s="8">
        <f t="shared" si="4"/>
        <v>2081.7880677160292</v>
      </c>
      <c r="Z62" s="1">
        <f t="shared" si="5"/>
        <v>2081.788</v>
      </c>
      <c r="AA62" s="2">
        <f t="shared" si="6"/>
        <v>48035.6</v>
      </c>
      <c r="AB62" s="2">
        <f t="shared" si="0"/>
        <v>48035.630909583495</v>
      </c>
      <c r="AC62" s="1">
        <f t="shared" si="7"/>
        <v>6.1537109184408668E-2</v>
      </c>
      <c r="AD62" s="1" t="b">
        <f t="shared" si="8"/>
        <v>1</v>
      </c>
      <c r="AF62" s="1" t="s">
        <v>1272</v>
      </c>
      <c r="AG62" s="1" t="s">
        <v>1304</v>
      </c>
      <c r="AH62" s="10">
        <v>27604.26</v>
      </c>
      <c r="AI62" s="10">
        <v>75640</v>
      </c>
      <c r="AJ62" s="10">
        <f>AI62-AH62</f>
        <v>48035.740000000005</v>
      </c>
      <c r="AK62" s="1">
        <f>$A62-100000000/AJ62</f>
        <v>4.7277947628572292E-3</v>
      </c>
      <c r="AL62" s="10">
        <f>$X62-AJ62</f>
        <v>-0.11065291090199025</v>
      </c>
      <c r="AM62" s="10">
        <f t="shared" si="9"/>
        <v>9.2296814084815548E-2</v>
      </c>
      <c r="AN62" s="10">
        <f>AL62/AM62</f>
        <v>-1.1988811531490837</v>
      </c>
      <c r="AO62" s="1">
        <f t="shared" si="10"/>
        <v>2081.788</v>
      </c>
      <c r="AP62" s="14">
        <v>21000000</v>
      </c>
      <c r="AQ62" s="10">
        <v>8.3000000000000004E-2</v>
      </c>
      <c r="AR62" s="14" cm="1">
        <f t="array" ref="AR62">SfromgA($AP62,$AO62,"")</f>
        <v>9.3510882813559043E-2</v>
      </c>
      <c r="AS62" s="21">
        <f>(10^MAX(0.05, -0.312925054856973*((LN($AR62))^(1/3)) + 0.454808404431693)-1)*100</f>
        <v>644.73394809017896</v>
      </c>
      <c r="AU62" s="10"/>
      <c r="AV62" s="10"/>
      <c r="AW62" s="14">
        <f>IF($AP62="",$AT62,$AP62)</f>
        <v>21000000</v>
      </c>
      <c r="AX62" s="21">
        <f>IF($AP62="",$AV62,$AS62)</f>
        <v>644.73394809017896</v>
      </c>
      <c r="AY62" s="10">
        <f>LN(BB62*$AO62/$AW62)</f>
        <v>-8.3150233837195753</v>
      </c>
      <c r="AZ62" s="10">
        <f>EXP(AY$2950*$AI62+AY$2951)*$AW62/$AO62</f>
        <v>11.436423183476704</v>
      </c>
      <c r="BA62" s="10">
        <f>LN(AZ62/$C62)</f>
        <v>1.7436560977167561</v>
      </c>
      <c r="BB62" s="10" cm="1">
        <f t="array" ref="BB62">$C62*EXP(poly_from_str($AO62,BB$2950))</f>
        <v>2.4695283800208463</v>
      </c>
      <c r="BC62" s="10">
        <f t="shared" ref="BC62" si="127">LN(AZ62/BB62)</f>
        <v>1.5327760851308527</v>
      </c>
      <c r="BD62" s="10">
        <f t="shared" ref="BD62" si="128">LN($AX62/100+1)</f>
        <v>2.0078568519526514</v>
      </c>
      <c r="BE62" s="10">
        <f>ABS(LN($AZ62/$BB62))-BD62-LN(2)</f>
        <v>-1.1682279473817441</v>
      </c>
      <c r="BF62" s="21">
        <f>INDEX([1]Pr3_line_class7_opt_lin!$A$2:$A$3624,MATCH($X62,[1]Pr3_line_class7_opt_lin!$AO$2:$AO$3624,0),1)</f>
        <v>857</v>
      </c>
    </row>
    <row r="63" spans="1:58" hidden="1" x14ac:dyDescent="0.25">
      <c r="A63" s="1" t="s">
        <v>73</v>
      </c>
      <c r="B63" s="1">
        <v>4.0000000000000001E-3</v>
      </c>
      <c r="C63">
        <v>1</v>
      </c>
      <c r="E63" s="2">
        <v>48056.9</v>
      </c>
      <c r="N63">
        <v>1</v>
      </c>
      <c r="V63" s="11">
        <f t="shared" si="1"/>
        <v>4.8056914765294837E-7</v>
      </c>
      <c r="W63" s="11">
        <f t="shared" si="2"/>
        <v>2.0808666393379514E-6</v>
      </c>
      <c r="X63" s="10">
        <f t="shared" si="3"/>
        <v>48056.914017644849</v>
      </c>
      <c r="Y63" s="8">
        <f t="shared" si="4"/>
        <v>2080.8660323732697</v>
      </c>
      <c r="Z63" s="1">
        <f t="shared" si="5"/>
        <v>2080.866</v>
      </c>
      <c r="AA63" s="2">
        <f t="shared" si="6"/>
        <v>48056.9</v>
      </c>
      <c r="AB63" s="2">
        <f t="shared" si="0"/>
        <v>48056.914765294838</v>
      </c>
      <c r="AC63" s="1">
        <f t="shared" si="7"/>
        <v>6.1547335283794066E-2</v>
      </c>
      <c r="AD63" s="1" t="b">
        <f t="shared" si="8"/>
        <v>1</v>
      </c>
      <c r="AM63" s="10">
        <f t="shared" si="9"/>
        <v>9.2378653887371903E-2</v>
      </c>
      <c r="AN63" s="10"/>
      <c r="AO63" s="1">
        <f t="shared" si="10"/>
        <v>2080.866</v>
      </c>
      <c r="AP63"/>
      <c r="BB63" s="10" cm="1">
        <f t="array" ref="BB63">$C63*EXP(poly_from_str($AO63,BB$2950))</f>
        <v>1.242047692240722</v>
      </c>
      <c r="BF63" s="21" t="e">
        <f>INDEX([1]Pr3_line_class7_opt_lin!$A$2:$A$3624,MATCH($X63,[1]Pr3_line_class7_opt_lin!$AO$2:$AO$3624,0),1)</f>
        <v>#N/A</v>
      </c>
    </row>
    <row r="64" spans="1:58" hidden="1" x14ac:dyDescent="0.25">
      <c r="A64" s="1" t="s">
        <v>74</v>
      </c>
      <c r="B64" s="1">
        <v>4.0000000000000001E-3</v>
      </c>
      <c r="C64">
        <v>30</v>
      </c>
      <c r="E64" s="2">
        <v>48070.400000000001</v>
      </c>
      <c r="F64">
        <v>21611</v>
      </c>
      <c r="G64" t="s">
        <v>4</v>
      </c>
      <c r="H64" t="s">
        <v>17</v>
      </c>
      <c r="I64">
        <v>69681</v>
      </c>
      <c r="J64" t="s">
        <v>6</v>
      </c>
      <c r="K64" t="s">
        <v>17</v>
      </c>
      <c r="L64">
        <v>21611.19</v>
      </c>
      <c r="M64">
        <v>69681.600000000006</v>
      </c>
      <c r="N64">
        <v>1</v>
      </c>
      <c r="V64" s="11">
        <f t="shared" si="1"/>
        <v>4.8070452054531112E-7</v>
      </c>
      <c r="W64" s="11">
        <f t="shared" si="2"/>
        <v>2.0802822526960457E-6</v>
      </c>
      <c r="X64" s="10">
        <f t="shared" si="3"/>
        <v>48070.44941590049</v>
      </c>
      <c r="Y64" s="8">
        <f t="shared" si="4"/>
        <v>2080.2801141884588</v>
      </c>
      <c r="Z64" s="1">
        <f t="shared" si="5"/>
        <v>2080.2800000000002</v>
      </c>
      <c r="AA64" s="2">
        <f t="shared" si="6"/>
        <v>48070.400000000001</v>
      </c>
      <c r="AB64" s="2">
        <f t="shared" si="0"/>
        <v>48070.452054531117</v>
      </c>
      <c r="AC64" s="1">
        <f t="shared" si="7"/>
        <v>6.1553841803634879E-2</v>
      </c>
      <c r="AD64" s="1" t="b">
        <f t="shared" si="8"/>
        <v>1</v>
      </c>
      <c r="AF64" s="1" t="s">
        <v>1301</v>
      </c>
      <c r="AG64" s="5" t="s">
        <v>1469</v>
      </c>
      <c r="AH64" s="10">
        <v>21611.19</v>
      </c>
      <c r="AI64" s="10">
        <v>69681.600000000006</v>
      </c>
      <c r="AJ64" s="10">
        <f t="shared" ref="AJ64:AJ69" si="129">AI64-AH64</f>
        <v>48070.41</v>
      </c>
      <c r="AK64" s="1">
        <f t="shared" ref="AK64:AK69" si="130">$A64-100000000/AJ64</f>
        <v>-1.8199387104687048E-3</v>
      </c>
      <c r="AL64" s="10">
        <f t="shared" ref="AL64:AL69" si="131">$X64-AJ64</f>
        <v>3.94159004863468E-2</v>
      </c>
      <c r="AM64" s="10">
        <f t="shared" si="9"/>
        <v>9.2430634337685294E-2</v>
      </c>
      <c r="AN64" s="10">
        <f t="shared" ref="AN64:AN69" si="132">AL64/AM64</f>
        <v>0.42643762826883869</v>
      </c>
      <c r="AO64" s="1">
        <f t="shared" si="10"/>
        <v>2080.2800000000002</v>
      </c>
      <c r="BB64" s="10" cm="1">
        <f t="array" ref="BB64">$C64*EXP(poly_from_str($AO64,BB$2950))</f>
        <v>37.400280422031088</v>
      </c>
      <c r="BF64" s="21">
        <f>INDEX([1]Pr3_line_class7_opt_lin!$A$2:$A$3624,MATCH($X64,[1]Pr3_line_class7_opt_lin!$AO$2:$AO$3624,0),1)</f>
        <v>12900</v>
      </c>
    </row>
    <row r="65" spans="1:58" hidden="1" x14ac:dyDescent="0.25">
      <c r="A65" s="1" t="s">
        <v>75</v>
      </c>
      <c r="B65" s="1">
        <v>4.0000000000000001E-3</v>
      </c>
      <c r="C65">
        <v>100</v>
      </c>
      <c r="E65" s="2">
        <v>48088.6</v>
      </c>
      <c r="F65">
        <v>23647</v>
      </c>
      <c r="G65" t="s">
        <v>4</v>
      </c>
      <c r="H65" t="s">
        <v>39</v>
      </c>
      <c r="I65">
        <v>71736</v>
      </c>
      <c r="J65" t="s">
        <v>6</v>
      </c>
      <c r="K65" t="s">
        <v>12</v>
      </c>
      <c r="L65">
        <v>23647.77</v>
      </c>
      <c r="M65">
        <v>71736.45</v>
      </c>
      <c r="N65">
        <v>1</v>
      </c>
      <c r="V65" s="11">
        <f t="shared" si="1"/>
        <v>4.8088552183532845E-7</v>
      </c>
      <c r="W65" s="11">
        <f t="shared" si="2"/>
        <v>2.0794949322708502E-6</v>
      </c>
      <c r="X65" s="10">
        <f t="shared" si="3"/>
        <v>48088.55461081391</v>
      </c>
      <c r="Y65" s="8">
        <f t="shared" si="4"/>
        <v>2079.4968950369016</v>
      </c>
      <c r="Z65" s="1">
        <f t="shared" si="5"/>
        <v>2079.4969999999998</v>
      </c>
      <c r="AA65" s="2">
        <f t="shared" si="6"/>
        <v>48088.6</v>
      </c>
      <c r="AB65" s="2">
        <f t="shared" si="0"/>
        <v>48088.552183532847</v>
      </c>
      <c r="AC65" s="1">
        <f t="shared" si="7"/>
        <v>6.1562544255541814E-2</v>
      </c>
      <c r="AD65" s="1" t="b">
        <f t="shared" si="8"/>
        <v>1</v>
      </c>
      <c r="AF65" s="1" t="s">
        <v>1302</v>
      </c>
      <c r="AG65" s="1" t="s">
        <v>1239</v>
      </c>
      <c r="AH65" s="10">
        <v>23647.77</v>
      </c>
      <c r="AI65" s="10">
        <v>71736.45</v>
      </c>
      <c r="AJ65" s="10">
        <f t="shared" si="129"/>
        <v>48088.679999999993</v>
      </c>
      <c r="AK65" s="1">
        <f t="shared" si="130"/>
        <v>5.5271627329602779E-3</v>
      </c>
      <c r="AL65" s="10">
        <f t="shared" si="131"/>
        <v>-0.12538918608333915</v>
      </c>
      <c r="AM65" s="10">
        <f t="shared" si="9"/>
        <v>9.25004460213215E-2</v>
      </c>
      <c r="AN65" s="10">
        <f t="shared" si="132"/>
        <v>-1.3555522321961209</v>
      </c>
      <c r="AO65" s="1">
        <f t="shared" si="10"/>
        <v>2079.4969999999998</v>
      </c>
      <c r="AP65" s="14">
        <v>131000000</v>
      </c>
      <c r="AQ65" s="10">
        <v>0.159</v>
      </c>
      <c r="AR65" s="14" cm="1">
        <f t="array" ref="AR65">SfromgA($AP65,$AO65,"")</f>
        <v>0.58140605456704353</v>
      </c>
      <c r="AS65" s="21">
        <f t="shared" ref="AS65:AS69" si="133">(10^MAX(0.05, -0.312925054856973*((LN($AR65))^(1/3)) + 0.454808404431693)-1)*100</f>
        <v>412.85357087398233</v>
      </c>
      <c r="AU65" s="10"/>
      <c r="AV65" s="10"/>
      <c r="AW65" s="14">
        <f>IF($AP65="",$AT65,$AP65)</f>
        <v>131000000</v>
      </c>
      <c r="AX65" s="21">
        <f>IF($AP65="",$AV65,$AS65)</f>
        <v>412.85357087398233</v>
      </c>
      <c r="AY65" s="10">
        <f t="shared" ref="AY65:AY69" si="134">LN(BB65*$AO65/$AW65)</f>
        <v>-6.2202282292334194</v>
      </c>
      <c r="AZ65" s="10">
        <f t="shared" ref="AZ65:AZ69" si="135">EXP(AY$2950*$AI65+AY$2951)*$AW65/$AO65</f>
        <v>102.87018106245939</v>
      </c>
      <c r="BA65" s="10">
        <f t="shared" ref="BA65:BA69" si="136">LN(AZ65/$C65)</f>
        <v>2.8297629262751003E-2</v>
      </c>
      <c r="BB65" s="10" cm="1">
        <f t="array" ref="BB65">$C65*EXP(poly_from_str($AO65,BB$2950))</f>
        <v>125.28590122312634</v>
      </c>
      <c r="BC65" s="10">
        <f t="shared" ref="BC65:BC69" si="137">LN(AZ65/BB65)</f>
        <v>-0.19713052015372207</v>
      </c>
      <c r="BD65" s="10">
        <f t="shared" ref="BD65:BD69" si="138">LN($AX65/100+1)</f>
        <v>1.6348201815449928</v>
      </c>
      <c r="BE65" s="10">
        <f t="shared" ref="BE65:BE69" si="139">ABS(LN($AZ65/$BB65))-BD65-LN(2)</f>
        <v>-2.1308368419512158</v>
      </c>
      <c r="BF65" s="21">
        <f>INDEX([1]Pr3_line_class7_opt_lin!$A$2:$A$3624,MATCH($X65,[1]Pr3_line_class7_opt_lin!$AO$2:$AO$3624,0),1)</f>
        <v>43091</v>
      </c>
    </row>
    <row r="66" spans="1:58" hidden="1" x14ac:dyDescent="0.25">
      <c r="A66" s="1" t="s">
        <v>76</v>
      </c>
      <c r="B66" s="1">
        <v>4.0000000000000001E-3</v>
      </c>
      <c r="C66">
        <v>300</v>
      </c>
      <c r="E66" s="2">
        <v>48089.8</v>
      </c>
      <c r="F66">
        <v>19308</v>
      </c>
      <c r="G66" t="s">
        <v>4</v>
      </c>
      <c r="H66" t="s">
        <v>12</v>
      </c>
      <c r="I66">
        <v>67398</v>
      </c>
      <c r="J66" t="s">
        <v>6</v>
      </c>
      <c r="K66" t="s">
        <v>5</v>
      </c>
      <c r="L66">
        <v>19308.93</v>
      </c>
      <c r="M66">
        <v>67398.789999999994</v>
      </c>
      <c r="N66">
        <v>1</v>
      </c>
      <c r="V66" s="11">
        <f t="shared" si="1"/>
        <v>4.8089847223364365E-7</v>
      </c>
      <c r="W66" s="11">
        <f t="shared" si="2"/>
        <v>2.0794430419756372E-6</v>
      </c>
      <c r="X66" s="10">
        <f t="shared" si="3"/>
        <v>48089.844825954533</v>
      </c>
      <c r="Y66" s="8">
        <f t="shared" si="4"/>
        <v>2079.4411036658007</v>
      </c>
      <c r="Z66" s="1">
        <f t="shared" si="5"/>
        <v>2079.4409999999998</v>
      </c>
      <c r="AA66" s="2">
        <f t="shared" si="6"/>
        <v>48089.8</v>
      </c>
      <c r="AB66" s="2">
        <f t="shared" ref="AB66:AB129" si="140">100000000/Z66</f>
        <v>48089.847223364362</v>
      </c>
      <c r="AC66" s="1">
        <f t="shared" si="7"/>
        <v>6.1563167029832624E-2</v>
      </c>
      <c r="AD66" s="1" t="b">
        <f t="shared" si="8"/>
        <v>1</v>
      </c>
      <c r="AF66" s="1" t="s">
        <v>1226</v>
      </c>
      <c r="AG66" s="1" t="s">
        <v>1305</v>
      </c>
      <c r="AH66" s="10">
        <v>19308.93</v>
      </c>
      <c r="AI66" s="10">
        <v>67398.789999999994</v>
      </c>
      <c r="AJ66" s="10">
        <f t="shared" si="129"/>
        <v>48089.859999999993</v>
      </c>
      <c r="AK66" s="1">
        <f t="shared" si="130"/>
        <v>5.524711441466934E-4</v>
      </c>
      <c r="AL66" s="10">
        <f t="shared" si="131"/>
        <v>-1.5174045460298657E-2</v>
      </c>
      <c r="AM66" s="10">
        <f t="shared" si="9"/>
        <v>9.2505245400085909E-2</v>
      </c>
      <c r="AN66" s="10">
        <f t="shared" si="132"/>
        <v>-0.16403443280076488</v>
      </c>
      <c r="AO66" s="1">
        <f t="shared" si="10"/>
        <v>2079.4409999999998</v>
      </c>
      <c r="AP66" s="14">
        <v>171000000</v>
      </c>
      <c r="AQ66" s="10">
        <v>0.19400000000000001</v>
      </c>
      <c r="AR66" s="14" cm="1">
        <f t="array" ref="AR66">SfromgA($AP66,$AO66,"")</f>
        <v>0.75887330910542738</v>
      </c>
      <c r="AS66" s="21">
        <f t="shared" si="133"/>
        <v>355.54261443335901</v>
      </c>
      <c r="AT66" s="14" cm="1">
        <f t="array" ref="AT66">INDEX([2]Sheet1!$J$2:$J$216,MATCH($AF66&amp;$AG66,[2]Sheet1!$M$2:$M$216&amp;[2]Sheet1!$N$2:$N$216,0),1)</f>
        <v>14068547.229634611</v>
      </c>
      <c r="AU66" s="14" cm="1">
        <f t="array" ref="AU66">SfromgA($AT66,$AO66,"")</f>
        <v>6.2434181230753276E-2</v>
      </c>
      <c r="AV66" s="21">
        <f>(10^MAX(0.05, -0.312925054856973*((LN($AU66))^(1/3)) + 0.454808404431693)-1)*100</f>
        <v>684.28761846715634</v>
      </c>
      <c r="AW66" s="14">
        <f>IF($AP66="",$AT66,$AP66)</f>
        <v>171000000</v>
      </c>
      <c r="AX66" s="21">
        <f>IF($AP66="",$AV66,$AS66)</f>
        <v>355.54261443335901</v>
      </c>
      <c r="AY66" s="10">
        <f t="shared" si="134"/>
        <v>-5.3877562560484327</v>
      </c>
      <c r="AZ66" s="10">
        <f t="shared" si="135"/>
        <v>201.42728111292226</v>
      </c>
      <c r="BA66" s="10">
        <f t="shared" si="136"/>
        <v>-0.39835404618218956</v>
      </c>
      <c r="BB66" s="10" cm="1">
        <f t="array" ref="BB66">$C66*EXP(poly_from_str($AO66,BB$2950))</f>
        <v>375.99034762222266</v>
      </c>
      <c r="BC66" s="10">
        <f t="shared" si="137"/>
        <v>-0.62413504336887871</v>
      </c>
      <c r="BD66" s="10">
        <f t="shared" si="138"/>
        <v>1.5163190816231853</v>
      </c>
      <c r="BE66" s="10">
        <f t="shared" si="139"/>
        <v>-1.5853312188142519</v>
      </c>
      <c r="BF66" s="21">
        <f>INDEX([1]Pr3_line_class7_opt_lin!$A$2:$A$3624,MATCH($X66,[1]Pr3_line_class7_opt_lin!$AO$2:$AO$3624,0),1)</f>
        <v>129293</v>
      </c>
    </row>
    <row r="67" spans="1:58" hidden="1" x14ac:dyDescent="0.25">
      <c r="A67" s="1" t="s">
        <v>77</v>
      </c>
      <c r="B67" s="1">
        <v>4.0000000000000001E-3</v>
      </c>
      <c r="C67">
        <v>1</v>
      </c>
      <c r="E67" s="2">
        <v>48099.6</v>
      </c>
      <c r="F67">
        <v>16135</v>
      </c>
      <c r="G67" t="s">
        <v>4</v>
      </c>
      <c r="H67" t="s">
        <v>7</v>
      </c>
      <c r="I67">
        <v>64235</v>
      </c>
      <c r="J67" t="s">
        <v>6</v>
      </c>
      <c r="K67" t="s">
        <v>5</v>
      </c>
      <c r="L67">
        <v>16135.97</v>
      </c>
      <c r="M67">
        <v>64235.61</v>
      </c>
      <c r="N67">
        <v>1</v>
      </c>
      <c r="V67" s="11">
        <f t="shared" ref="V67:V130" si="141">0.001/$A67</f>
        <v>4.8099585381574008E-7</v>
      </c>
      <c r="W67" s="11">
        <f t="shared" ref="W67:W130" si="142">0.1/$E67</f>
        <v>2.0790193681444338E-6</v>
      </c>
      <c r="X67" s="10">
        <f t="shared" ref="X67:X130" si="143">($E67/$W67^2+(100000000/$A67)/$V67^2)/(1/$W67^2+1/$V67^2)</f>
        <v>48099.586124286812</v>
      </c>
      <c r="Y67" s="8">
        <f t="shared" ref="Y67:Y130" si="144">100000000/X67</f>
        <v>2079.0199678975455</v>
      </c>
      <c r="Z67" s="1">
        <f t="shared" ref="Z67:Z130" si="145">ROUND($A67,3)+0</f>
        <v>2079.02</v>
      </c>
      <c r="AA67" s="2">
        <f t="shared" ref="AA67:AA130" si="146">ROUND($E67,1)+0</f>
        <v>48099.6</v>
      </c>
      <c r="AB67" s="2">
        <f t="shared" si="140"/>
        <v>48099.585381574012</v>
      </c>
      <c r="AC67" s="1">
        <f t="shared" ref="AC67:AC130" si="147">0.0005/$Z67*AB67+0.05</f>
        <v>6.1567850569396641E-2</v>
      </c>
      <c r="AD67" s="1" t="b">
        <f t="shared" ref="AD67:AD130" si="148">ABS($E67-AB67)&lt;AC67</f>
        <v>1</v>
      </c>
      <c r="AF67" s="1" t="s">
        <v>1213</v>
      </c>
      <c r="AG67" s="1" t="s">
        <v>1309</v>
      </c>
      <c r="AH67" s="10">
        <v>16135.97</v>
      </c>
      <c r="AI67" s="10">
        <v>64235.61</v>
      </c>
      <c r="AJ67" s="10">
        <f t="shared" si="129"/>
        <v>48099.64</v>
      </c>
      <c r="AK67" s="1">
        <f t="shared" si="130"/>
        <v>2.3607827415617066E-3</v>
      </c>
      <c r="AL67" s="10">
        <f t="shared" si="131"/>
        <v>-5.3875713187153451E-2</v>
      </c>
      <c r="AM67" s="10">
        <f t="shared" ref="AM67:AM130" si="149">$B67/$A67*$E67</f>
        <v>9.2542832680782283E-2</v>
      </c>
      <c r="AN67" s="10">
        <f t="shared" si="132"/>
        <v>-0.58217056498575759</v>
      </c>
      <c r="AO67" s="1">
        <f t="shared" ref="AO67:AO130" si="150">$A67+0</f>
        <v>2079.02</v>
      </c>
      <c r="AP67" s="14">
        <v>3840000</v>
      </c>
      <c r="AQ67" s="10">
        <v>1.4E-2</v>
      </c>
      <c r="AR67" s="14" cm="1">
        <f t="array" ref="AR67">SfromgA($AP67,$AO67,"")</f>
        <v>1.7031017137726586E-2</v>
      </c>
      <c r="AS67" s="21">
        <f t="shared" si="133"/>
        <v>800.61276229136456</v>
      </c>
      <c r="AU67" s="10"/>
      <c r="AV67" s="10"/>
      <c r="AW67" s="14">
        <f t="shared" ref="AW67:AW69" si="151">IF($AP67="",$AT67,$AP67)</f>
        <v>3840000</v>
      </c>
      <c r="AX67" s="21">
        <f t="shared" ref="AX67:AX69" si="152">IF($AP67="",$AV67,$AS67)</f>
        <v>800.61276229136456</v>
      </c>
      <c r="AY67" s="10">
        <f t="shared" si="134"/>
        <v>-7.29290155909578</v>
      </c>
      <c r="AZ67" s="10">
        <f t="shared" si="135"/>
        <v>6.0807094907276218</v>
      </c>
      <c r="BA67" s="10">
        <f t="shared" si="136"/>
        <v>1.8051213817239145</v>
      </c>
      <c r="BB67" s="10" cm="1">
        <f t="array" ref="BB67">$C67*EXP(poly_from_str($AO67,BB$2950))</f>
        <v>1.2566248767292676</v>
      </c>
      <c r="BC67" s="10">
        <f t="shared" si="137"/>
        <v>1.5766919240771458</v>
      </c>
      <c r="BD67" s="10">
        <f t="shared" si="138"/>
        <v>2.1979051926554614</v>
      </c>
      <c r="BE67" s="10">
        <f t="shared" si="139"/>
        <v>-1.314360449138261</v>
      </c>
      <c r="BF67" s="21">
        <f>INDEX([1]Pr3_line_class7_opt_lin!$A$2:$A$3624,MATCH($X67,[1]Pr3_line_class7_opt_lin!$AO$2:$AO$3624,0),1)</f>
        <v>431</v>
      </c>
    </row>
    <row r="68" spans="1:58" hidden="1" x14ac:dyDescent="0.25">
      <c r="A68" s="1" t="s">
        <v>78</v>
      </c>
      <c r="B68" s="1">
        <v>4.0000000000000001E-3</v>
      </c>
      <c r="C68">
        <v>20</v>
      </c>
      <c r="E68" s="2">
        <v>48108.3</v>
      </c>
      <c r="F68">
        <v>27452</v>
      </c>
      <c r="G68" t="s">
        <v>4</v>
      </c>
      <c r="H68" t="s">
        <v>17</v>
      </c>
      <c r="I68">
        <v>75560</v>
      </c>
      <c r="J68" t="s">
        <v>6</v>
      </c>
      <c r="K68" t="s">
        <v>17</v>
      </c>
      <c r="L68">
        <v>27452.45</v>
      </c>
      <c r="M68">
        <v>75560.75</v>
      </c>
      <c r="N68">
        <v>1</v>
      </c>
      <c r="V68" s="11">
        <f t="shared" si="141"/>
        <v>4.8108262834683174E-7</v>
      </c>
      <c r="W68" s="11">
        <f t="shared" si="142"/>
        <v>2.0786433941752257E-6</v>
      </c>
      <c r="X68" s="10">
        <f t="shared" si="143"/>
        <v>48108.264724222623</v>
      </c>
      <c r="Y68" s="8">
        <f t="shared" si="144"/>
        <v>2078.6449183574432</v>
      </c>
      <c r="Z68" s="1">
        <f t="shared" si="145"/>
        <v>2078.645</v>
      </c>
      <c r="AA68" s="2">
        <f t="shared" si="146"/>
        <v>48108.3</v>
      </c>
      <c r="AB68" s="2">
        <f t="shared" si="140"/>
        <v>48108.26283468317</v>
      </c>
      <c r="AC68" s="1">
        <f t="shared" si="147"/>
        <v>6.1572024764854794E-2</v>
      </c>
      <c r="AD68" s="1" t="b">
        <f t="shared" si="148"/>
        <v>1</v>
      </c>
      <c r="AF68" s="1" t="s">
        <v>1306</v>
      </c>
      <c r="AG68" s="1" t="s">
        <v>1254</v>
      </c>
      <c r="AH68" s="10">
        <v>27452.45</v>
      </c>
      <c r="AI68" s="10">
        <v>75560.75</v>
      </c>
      <c r="AJ68" s="10">
        <f t="shared" si="129"/>
        <v>48108.3</v>
      </c>
      <c r="AK68" s="1">
        <f t="shared" si="130"/>
        <v>1.6058247747423593E-3</v>
      </c>
      <c r="AL68" s="10">
        <f t="shared" si="131"/>
        <v>-3.5275777379865758E-2</v>
      </c>
      <c r="AM68" s="10">
        <f t="shared" si="149"/>
        <v>9.2576269637191552E-2</v>
      </c>
      <c r="AN68" s="10">
        <f t="shared" si="132"/>
        <v>-0.38104556943277484</v>
      </c>
      <c r="AO68" s="1">
        <f t="shared" si="150"/>
        <v>2078.645</v>
      </c>
      <c r="AP68" s="14">
        <v>32500000</v>
      </c>
      <c r="AQ68" s="10">
        <v>0.06</v>
      </c>
      <c r="AR68" s="14" cm="1">
        <f t="array" ref="AR68">SfromgA($AP68,$AO68,"")</f>
        <v>0.14406473868015765</v>
      </c>
      <c r="AS68" s="21">
        <f t="shared" si="133"/>
        <v>599.71042182726444</v>
      </c>
      <c r="AU68" s="10"/>
      <c r="AV68" s="10"/>
      <c r="AW68" s="14">
        <f t="shared" si="151"/>
        <v>32500000</v>
      </c>
      <c r="AX68" s="21">
        <f t="shared" si="152"/>
        <v>599.71042182726444</v>
      </c>
      <c r="AY68" s="10">
        <f t="shared" si="134"/>
        <v>-6.4307645511541649</v>
      </c>
      <c r="AZ68" s="10">
        <f t="shared" si="135"/>
        <v>17.857789683835957</v>
      </c>
      <c r="BA68" s="10">
        <f t="shared" si="136"/>
        <v>-0.1132924636682011</v>
      </c>
      <c r="BB68" s="10" cm="1">
        <f t="array" ref="BB68">$C68*EXP(poly_from_str($AO68,BB$2950))</f>
        <v>25.191700071883133</v>
      </c>
      <c r="BC68" s="10">
        <f t="shared" si="137"/>
        <v>-0.34407476815307708</v>
      </c>
      <c r="BD68" s="10">
        <f t="shared" si="138"/>
        <v>1.9454963803609444</v>
      </c>
      <c r="BE68" s="10">
        <f t="shared" si="139"/>
        <v>-2.2945687927678127</v>
      </c>
      <c r="BF68" s="21">
        <f>INDEX([1]Pr3_line_class7_opt_lin!$A$2:$A$3624,MATCH($X68,[1]Pr3_line_class7_opt_lin!$AO$2:$AO$3624,0),1)</f>
        <v>8638</v>
      </c>
    </row>
    <row r="69" spans="1:58" hidden="1" x14ac:dyDescent="0.25">
      <c r="A69" s="1" t="s">
        <v>79</v>
      </c>
      <c r="B69" s="1">
        <v>4.0000000000000001E-3</v>
      </c>
      <c r="C69">
        <v>20</v>
      </c>
      <c r="E69" s="2">
        <v>48111.9</v>
      </c>
      <c r="F69">
        <v>31254</v>
      </c>
      <c r="G69" t="s">
        <v>4</v>
      </c>
      <c r="H69" t="s">
        <v>7</v>
      </c>
      <c r="I69">
        <v>79366</v>
      </c>
      <c r="J69" t="s">
        <v>6</v>
      </c>
      <c r="K69" t="s">
        <v>17</v>
      </c>
      <c r="L69">
        <v>31254.71</v>
      </c>
      <c r="M69">
        <v>79366.649999999994</v>
      </c>
      <c r="N69">
        <v>1</v>
      </c>
      <c r="V69" s="11">
        <f t="shared" si="141"/>
        <v>4.8111873577392037E-7</v>
      </c>
      <c r="W69" s="11">
        <f t="shared" si="142"/>
        <v>2.0784878585131744E-6</v>
      </c>
      <c r="X69" s="10">
        <f t="shared" si="143"/>
        <v>48111.874921138609</v>
      </c>
      <c r="Y69" s="8">
        <f t="shared" si="144"/>
        <v>2078.4889419485839</v>
      </c>
      <c r="Z69" s="1">
        <f t="shared" si="145"/>
        <v>2078.489</v>
      </c>
      <c r="AA69" s="2">
        <f t="shared" si="146"/>
        <v>48111.9</v>
      </c>
      <c r="AB69" s="2">
        <f t="shared" si="140"/>
        <v>48111.873577392034</v>
      </c>
      <c r="AC69" s="1">
        <f t="shared" si="147"/>
        <v>6.1573761895634772E-2</v>
      </c>
      <c r="AD69" s="1" t="b">
        <f t="shared" si="148"/>
        <v>1</v>
      </c>
      <c r="AF69" s="1" t="s">
        <v>1308</v>
      </c>
      <c r="AG69" s="1" t="s">
        <v>1307</v>
      </c>
      <c r="AH69" s="10">
        <v>31254.71</v>
      </c>
      <c r="AI69" s="10">
        <v>79366.649999999994</v>
      </c>
      <c r="AJ69" s="10">
        <f t="shared" si="129"/>
        <v>48111.939999999995</v>
      </c>
      <c r="AK69" s="1">
        <f t="shared" si="130"/>
        <v>2.8695300998151652E-3</v>
      </c>
      <c r="AL69" s="10">
        <f t="shared" si="131"/>
        <v>-6.5078861385700293E-2</v>
      </c>
      <c r="AM69" s="10">
        <f t="shared" si="149"/>
        <v>9.2590146014725122E-2</v>
      </c>
      <c r="AN69" s="10">
        <f t="shared" si="132"/>
        <v>-0.70287027493563348</v>
      </c>
      <c r="AO69" s="1">
        <f t="shared" si="150"/>
        <v>2078.489</v>
      </c>
      <c r="AP69" s="14">
        <v>53500000</v>
      </c>
      <c r="AQ69" s="10">
        <v>9.2999999999999999E-2</v>
      </c>
      <c r="AR69" s="14" cm="1">
        <f t="array" ref="AR69">SfromgA($AP69,$AO69,"")</f>
        <v>0.23709933353452919</v>
      </c>
      <c r="AS69" s="21">
        <f t="shared" si="133"/>
        <v>542.86189127608588</v>
      </c>
      <c r="AU69" s="10"/>
      <c r="AV69" s="10"/>
      <c r="AW69" s="14">
        <f t="shared" si="151"/>
        <v>53500000</v>
      </c>
      <c r="AX69" s="21">
        <f t="shared" si="152"/>
        <v>542.86189127608588</v>
      </c>
      <c r="AY69" s="10">
        <f t="shared" si="134"/>
        <v>-6.9283041104442162</v>
      </c>
      <c r="AZ69" s="10">
        <f t="shared" si="135"/>
        <v>20.598037743667522</v>
      </c>
      <c r="BA69" s="10">
        <f t="shared" si="136"/>
        <v>2.9463542542712537E-2</v>
      </c>
      <c r="BB69" s="10" cm="1">
        <f t="array" ref="BB69">$C69*EXP(poly_from_str($AO69,BB$2950))</f>
        <v>25.216325826764468</v>
      </c>
      <c r="BC69" s="10">
        <f t="shared" si="137"/>
        <v>-0.20229581892471254</v>
      </c>
      <c r="BD69" s="10">
        <f t="shared" si="138"/>
        <v>1.8607597271171938</v>
      </c>
      <c r="BE69" s="10">
        <f t="shared" si="139"/>
        <v>-2.3516110887524264</v>
      </c>
      <c r="BF69" s="21">
        <f>INDEX([1]Pr3_line_class7_opt_lin!$A$2:$A$3624,MATCH($X69,[1]Pr3_line_class7_opt_lin!$AO$2:$AO$3624,0),1)</f>
        <v>8642</v>
      </c>
    </row>
    <row r="70" spans="1:58" hidden="1" x14ac:dyDescent="0.25">
      <c r="A70" s="1" t="s">
        <v>80</v>
      </c>
      <c r="B70" s="1">
        <v>4.0000000000000001E-3</v>
      </c>
      <c r="C70">
        <v>3</v>
      </c>
      <c r="E70" s="2">
        <v>48113.3</v>
      </c>
      <c r="N70">
        <v>1</v>
      </c>
      <c r="V70" s="11">
        <f t="shared" si="141"/>
        <v>4.8113331915593823E-7</v>
      </c>
      <c r="W70" s="11">
        <f t="shared" si="142"/>
        <v>2.078427378708174E-6</v>
      </c>
      <c r="X70" s="10">
        <f t="shared" si="143"/>
        <v>48113.330292313221</v>
      </c>
      <c r="Y70" s="8">
        <f t="shared" si="144"/>
        <v>2078.4260701233648</v>
      </c>
      <c r="Z70" s="1">
        <f t="shared" si="145"/>
        <v>2078.4259999999999</v>
      </c>
      <c r="AA70" s="2">
        <f t="shared" si="146"/>
        <v>48113.3</v>
      </c>
      <c r="AB70" s="2">
        <f t="shared" si="140"/>
        <v>48113.331915593822</v>
      </c>
      <c r="AC70" s="1">
        <f t="shared" si="147"/>
        <v>6.1574463540100502E-2</v>
      </c>
      <c r="AD70" s="1" t="b">
        <f t="shared" si="148"/>
        <v>1</v>
      </c>
      <c r="AM70" s="10">
        <f t="shared" si="149"/>
        <v>9.2595646898181616E-2</v>
      </c>
      <c r="AN70" s="10"/>
      <c r="AO70" s="1">
        <f t="shared" si="150"/>
        <v>2078.4259999999999</v>
      </c>
      <c r="AP70"/>
      <c r="BB70" s="10" cm="1">
        <f t="array" ref="BB70">$C70*EXP(poly_from_str($AO70,BB$2950))</f>
        <v>3.7839405621832096</v>
      </c>
      <c r="BF70" s="21">
        <f>INDEX([1]Pr3_line_class7_opt_lin!$A$2:$A$3624,MATCH($X70,[1]Pr3_line_class7_opt_lin!$AO$2:$AO$3624,0),1)</f>
        <v>1296</v>
      </c>
    </row>
    <row r="71" spans="1:58" hidden="1" x14ac:dyDescent="0.25">
      <c r="A71" s="1" t="s">
        <v>81</v>
      </c>
      <c r="B71" s="1">
        <v>4.0000000000000001E-3</v>
      </c>
      <c r="C71">
        <v>60</v>
      </c>
      <c r="E71" s="2">
        <v>48133.8</v>
      </c>
      <c r="F71">
        <v>23844</v>
      </c>
      <c r="G71" t="s">
        <v>4</v>
      </c>
      <c r="H71" t="s">
        <v>5</v>
      </c>
      <c r="I71">
        <v>71978</v>
      </c>
      <c r="J71" t="s">
        <v>6</v>
      </c>
      <c r="K71" t="s">
        <v>7</v>
      </c>
      <c r="L71">
        <v>23844.58</v>
      </c>
      <c r="M71">
        <v>71978.52</v>
      </c>
      <c r="N71">
        <v>1</v>
      </c>
      <c r="V71" s="11">
        <f t="shared" si="141"/>
        <v>4.8133757937256691E-7</v>
      </c>
      <c r="W71" s="11">
        <f t="shared" si="142"/>
        <v>2.0775421844940563E-6</v>
      </c>
      <c r="X71" s="10">
        <f t="shared" si="143"/>
        <v>48133.760080094682</v>
      </c>
      <c r="Y71" s="8">
        <f t="shared" si="144"/>
        <v>2077.5439075110644</v>
      </c>
      <c r="Z71" s="1">
        <f t="shared" si="145"/>
        <v>2077.5439999999999</v>
      </c>
      <c r="AA71" s="2">
        <f t="shared" si="146"/>
        <v>48133.8</v>
      </c>
      <c r="AB71" s="2">
        <f t="shared" si="140"/>
        <v>48133.757937256683</v>
      </c>
      <c r="AC71" s="1">
        <f t="shared" si="147"/>
        <v>6.1584293265812107E-2</v>
      </c>
      <c r="AD71" s="1" t="b">
        <f t="shared" si="148"/>
        <v>1</v>
      </c>
      <c r="AF71" s="1" t="s">
        <v>1268</v>
      </c>
      <c r="AG71" s="1" t="s">
        <v>1246</v>
      </c>
      <c r="AH71" s="10">
        <v>23844.58</v>
      </c>
      <c r="AI71" s="10">
        <v>71978.52</v>
      </c>
      <c r="AJ71" s="10">
        <f t="shared" ref="AJ71:AJ78" si="153">AI71-AH71</f>
        <v>48133.94</v>
      </c>
      <c r="AK71" s="1">
        <f t="shared" ref="AK71:AK78" si="154">$A71-100000000/AJ71</f>
        <v>7.8581425082120404E-3</v>
      </c>
      <c r="AL71" s="10">
        <f t="shared" ref="AL71:AL78" si="155">$X71-AJ71</f>
        <v>-0.17991990532027557</v>
      </c>
      <c r="AM71" s="10">
        <f t="shared" si="149"/>
        <v>9.2674427112013055E-2</v>
      </c>
      <c r="AN71" s="10">
        <f t="shared" ref="AN71:AN78" si="156">AL71/AM71</f>
        <v>-1.9414191263660177</v>
      </c>
      <c r="AO71" s="1">
        <f t="shared" si="150"/>
        <v>2077.5439999999999</v>
      </c>
      <c r="AP71" s="14">
        <v>81600000</v>
      </c>
      <c r="AQ71" s="10">
        <v>0.09</v>
      </c>
      <c r="AR71" s="14" cm="1">
        <f t="array" ref="AR71">SfromgA($AP71,$AO71,"")</f>
        <v>0.361138849288277</v>
      </c>
      <c r="AS71" s="21">
        <f t="shared" ref="AS71:AS75" si="157">(10^MAX(0.05, -0.312925054856973*((LN($AR71))^(1/3)) + 0.454808404431693)-1)*100</f>
        <v>488.37016142942787</v>
      </c>
      <c r="AU71" s="10"/>
      <c r="AV71" s="10"/>
      <c r="AW71" s="14">
        <f t="shared" ref="AW71:AW75" si="158">IF($AP71="",$AT71,$AP71)</f>
        <v>81600000</v>
      </c>
      <c r="AX71" s="21">
        <f t="shared" ref="AX71:AX75" si="159">IF($AP71="",$AV71,$AS71)</f>
        <v>488.37016142942787</v>
      </c>
      <c r="AY71" s="10">
        <f t="shared" ref="AY71:AY75" si="160">LN(BB71*$AO71/$AW71)</f>
        <v>-6.2463971277366994</v>
      </c>
      <c r="AZ71" s="10">
        <f t="shared" ref="AZ71:AZ75" si="161">EXP(AY$2950*$AI71+AY$2951)*$AW71/$AO71</f>
        <v>62.703145273536556</v>
      </c>
      <c r="BA71" s="10">
        <f t="shared" ref="BA71:BA75" si="162">LN(AZ71/$C71)</f>
        <v>4.4067048010868137E-2</v>
      </c>
      <c r="BB71" s="10" cm="1">
        <f t="array" ref="BB71">$C71*EXP(poly_from_str($AO71,BB$2950))</f>
        <v>76.096402192921886</v>
      </c>
      <c r="BC71" s="10">
        <f t="shared" ref="BC71:BC75" si="163">LN(AZ71/BB71)</f>
        <v>-0.19358937615729691</v>
      </c>
      <c r="BD71" s="10">
        <f t="shared" ref="BD71:BD75" si="164">LN($AX71/100+1)</f>
        <v>1.7721860900825372</v>
      </c>
      <c r="BE71" s="10">
        <f t="shared" ref="BE71:BE75" si="165">ABS(LN($AZ71/$BB71))-BD71-LN(2)</f>
        <v>-2.2717438944851858</v>
      </c>
      <c r="BF71" s="21">
        <f>INDEX([1]Pr3_line_class7_opt_lin!$A$2:$A$3624,MATCH($X71,[1]Pr3_line_class7_opt_lin!$AO$2:$AO$3624,0),1)</f>
        <v>25990</v>
      </c>
    </row>
    <row r="72" spans="1:58" hidden="1" x14ac:dyDescent="0.25">
      <c r="A72" s="1" t="s">
        <v>82</v>
      </c>
      <c r="B72" s="1">
        <v>4.0000000000000001E-3</v>
      </c>
      <c r="C72">
        <v>40</v>
      </c>
      <c r="E72" s="2">
        <v>48135.9</v>
      </c>
      <c r="F72">
        <v>21294</v>
      </c>
      <c r="G72" t="s">
        <v>4</v>
      </c>
      <c r="H72" t="s">
        <v>7</v>
      </c>
      <c r="I72">
        <v>69431</v>
      </c>
      <c r="J72" t="s">
        <v>6</v>
      </c>
      <c r="K72" t="s">
        <v>7</v>
      </c>
      <c r="L72">
        <v>21294.89</v>
      </c>
      <c r="M72">
        <v>69431</v>
      </c>
      <c r="N72">
        <v>1</v>
      </c>
      <c r="V72" s="11">
        <f t="shared" si="141"/>
        <v>4.8135935882933411E-7</v>
      </c>
      <c r="W72" s="11">
        <f t="shared" si="142"/>
        <v>2.0774515486362569E-6</v>
      </c>
      <c r="X72" s="10">
        <f t="shared" si="143"/>
        <v>48135.934054610305</v>
      </c>
      <c r="Y72" s="8">
        <f t="shared" si="144"/>
        <v>2077.4500789067438</v>
      </c>
      <c r="Z72" s="1">
        <f t="shared" si="145"/>
        <v>2077.4499999999998</v>
      </c>
      <c r="AA72" s="2">
        <f t="shared" si="146"/>
        <v>48135.9</v>
      </c>
      <c r="AB72" s="2">
        <f t="shared" si="140"/>
        <v>48135.935882933409</v>
      </c>
      <c r="AC72" s="1">
        <f t="shared" si="147"/>
        <v>6.1585341616629381E-2</v>
      </c>
      <c r="AD72" s="1" t="b">
        <f t="shared" si="148"/>
        <v>1</v>
      </c>
      <c r="AF72" s="1" t="s">
        <v>1209</v>
      </c>
      <c r="AG72" s="1" t="s">
        <v>1300</v>
      </c>
      <c r="AH72" s="10">
        <v>21294.89</v>
      </c>
      <c r="AI72" s="10">
        <v>69431</v>
      </c>
      <c r="AJ72" s="10">
        <f t="shared" si="153"/>
        <v>48136.11</v>
      </c>
      <c r="AK72" s="1">
        <f t="shared" si="154"/>
        <v>7.5145145710848738E-3</v>
      </c>
      <c r="AL72" s="10">
        <f t="shared" si="155"/>
        <v>-0.1759453896956984</v>
      </c>
      <c r="AM72" s="10">
        <f t="shared" si="149"/>
        <v>9.2682663842691776E-2</v>
      </c>
      <c r="AN72" s="10">
        <f t="shared" si="156"/>
        <v>-1.8983635385612847</v>
      </c>
      <c r="AO72" s="1">
        <f t="shared" si="150"/>
        <v>2077.4499999999998</v>
      </c>
      <c r="AP72" s="14">
        <v>75600000</v>
      </c>
      <c r="AQ72" s="10">
        <v>0.107</v>
      </c>
      <c r="AR72" s="14" cm="1">
        <f t="array" ref="AR72">SfromgA($AP72,$AO72,"")</f>
        <v>0.33453910862423447</v>
      </c>
      <c r="AS72" s="21">
        <f t="shared" si="157"/>
        <v>498.88672310877951</v>
      </c>
      <c r="AU72" s="10"/>
      <c r="AV72" s="10"/>
      <c r="AW72" s="14">
        <f t="shared" si="158"/>
        <v>75600000</v>
      </c>
      <c r="AX72" s="21">
        <f t="shared" si="159"/>
        <v>498.88672310877951</v>
      </c>
      <c r="AY72" s="10">
        <f t="shared" si="160"/>
        <v>-6.5749499461439447</v>
      </c>
      <c r="AZ72" s="10">
        <f t="shared" si="161"/>
        <v>73.715718971198655</v>
      </c>
      <c r="BA72" s="10">
        <f t="shared" si="162"/>
        <v>0.61133660553102631</v>
      </c>
      <c r="BB72" s="10" cm="1">
        <f t="array" ref="BB72">$C72*EXP(poly_from_str($AO72,BB$2950))</f>
        <v>50.760598621709121</v>
      </c>
      <c r="BC72" s="10">
        <f t="shared" si="163"/>
        <v>0.37309562369043597</v>
      </c>
      <c r="BD72" s="10">
        <f t="shared" si="164"/>
        <v>1.7899022842417693</v>
      </c>
      <c r="BE72" s="10">
        <f t="shared" si="165"/>
        <v>-2.1099538411112788</v>
      </c>
      <c r="BF72" s="21">
        <f>INDEX([1]Pr3_line_class7_opt_lin!$A$2:$A$3624,MATCH($X72,[1]Pr3_line_class7_opt_lin!$AO$2:$AO$3624,0),1)</f>
        <v>17331</v>
      </c>
    </row>
    <row r="73" spans="1:58" hidden="1" x14ac:dyDescent="0.25">
      <c r="A73" s="1" t="s">
        <v>83</v>
      </c>
      <c r="B73" s="1">
        <v>4.0000000000000001E-3</v>
      </c>
      <c r="C73">
        <v>3</v>
      </c>
      <c r="E73" s="2">
        <v>48138.6</v>
      </c>
      <c r="F73">
        <v>20848</v>
      </c>
      <c r="G73" t="s">
        <v>4</v>
      </c>
      <c r="H73" t="s">
        <v>17</v>
      </c>
      <c r="I73">
        <v>68987</v>
      </c>
      <c r="J73" t="s">
        <v>6</v>
      </c>
      <c r="K73" t="s">
        <v>7</v>
      </c>
      <c r="L73">
        <v>20848.39</v>
      </c>
      <c r="M73">
        <v>68987.070000000007</v>
      </c>
      <c r="N73">
        <v>1</v>
      </c>
      <c r="V73" s="11">
        <f t="shared" si="141"/>
        <v>4.8138554312564593E-7</v>
      </c>
      <c r="W73" s="11">
        <f t="shared" si="142"/>
        <v>2.0773350284387169E-6</v>
      </c>
      <c r="X73" s="10">
        <f t="shared" si="143"/>
        <v>48138.556640939256</v>
      </c>
      <c r="Y73" s="8">
        <f t="shared" si="144"/>
        <v>2077.3368995229775</v>
      </c>
      <c r="Z73" s="1">
        <f t="shared" si="145"/>
        <v>2077.337</v>
      </c>
      <c r="AA73" s="2">
        <f t="shared" si="146"/>
        <v>48138.6</v>
      </c>
      <c r="AB73" s="2">
        <f t="shared" si="140"/>
        <v>48138.554312564593</v>
      </c>
      <c r="AC73" s="1">
        <f t="shared" si="147"/>
        <v>6.1586602056518655E-2</v>
      </c>
      <c r="AD73" s="1" t="b">
        <f t="shared" si="148"/>
        <v>1</v>
      </c>
      <c r="AF73" s="1" t="s">
        <v>1271</v>
      </c>
      <c r="AG73" s="1" t="s">
        <v>1287</v>
      </c>
      <c r="AH73" s="10">
        <v>20848.39</v>
      </c>
      <c r="AI73" s="10">
        <v>68987.070000000007</v>
      </c>
      <c r="AJ73" s="10">
        <f t="shared" si="153"/>
        <v>48138.680000000008</v>
      </c>
      <c r="AK73" s="1">
        <f t="shared" si="154"/>
        <v>5.4238122029346414E-3</v>
      </c>
      <c r="AL73" s="10">
        <f t="shared" si="155"/>
        <v>-0.12335906075168168</v>
      </c>
      <c r="AM73" s="10">
        <f t="shared" si="149"/>
        <v>9.2692904425232869E-2</v>
      </c>
      <c r="AN73" s="10">
        <f t="shared" si="156"/>
        <v>-1.3308360711815268</v>
      </c>
      <c r="AO73" s="1">
        <f t="shared" si="150"/>
        <v>2077.337</v>
      </c>
      <c r="AP73" s="14">
        <v>1950000</v>
      </c>
      <c r="AQ73" s="10">
        <v>4.0000000000000001E-3</v>
      </c>
      <c r="AR73" s="14" cm="1">
        <f t="array" ref="AR73">SfromgA($AP73,$AO73,"")</f>
        <v>8.6275769364002955E-3</v>
      </c>
      <c r="AS73" s="21">
        <f t="shared" si="157"/>
        <v>857.04994332128786</v>
      </c>
      <c r="AU73" s="10"/>
      <c r="AV73" s="10"/>
      <c r="AW73" s="14">
        <f t="shared" si="158"/>
        <v>1950000</v>
      </c>
      <c r="AX73" s="21">
        <f t="shared" si="159"/>
        <v>857.04994332128786</v>
      </c>
      <c r="AY73" s="10">
        <f t="shared" si="160"/>
        <v>-5.5069423681012397</v>
      </c>
      <c r="AZ73" s="10">
        <f t="shared" si="161"/>
        <v>1.9820672783101176</v>
      </c>
      <c r="BA73" s="10">
        <f t="shared" si="162"/>
        <v>-0.41447190867944878</v>
      </c>
      <c r="BB73" s="10" cm="1">
        <f t="array" ref="BB73">$C73*EXP(poly_from_str($AO73,BB$2950))</f>
        <v>3.8097192489135994</v>
      </c>
      <c r="BC73" s="10">
        <f t="shared" si="163"/>
        <v>-0.6534151184856718</v>
      </c>
      <c r="BD73" s="10">
        <f t="shared" si="164"/>
        <v>2.2586853914817153</v>
      </c>
      <c r="BE73" s="10">
        <f t="shared" si="165"/>
        <v>-2.2984174535559889</v>
      </c>
      <c r="BF73" s="21">
        <f>INDEX([1]Pr3_line_class7_opt_lin!$A$2:$A$3624,MATCH($X73,[1]Pr3_line_class7_opt_lin!$AO$2:$AO$3624,0),1)</f>
        <v>1300</v>
      </c>
    </row>
    <row r="74" spans="1:58" hidden="1" x14ac:dyDescent="0.25">
      <c r="A74" s="1" t="s">
        <v>84</v>
      </c>
      <c r="B74" s="1">
        <v>4.0000000000000001E-3</v>
      </c>
      <c r="C74">
        <v>200</v>
      </c>
      <c r="E74" s="2">
        <v>48150</v>
      </c>
      <c r="F74">
        <v>23442</v>
      </c>
      <c r="G74" t="s">
        <v>4</v>
      </c>
      <c r="H74" t="s">
        <v>12</v>
      </c>
      <c r="I74">
        <v>71592</v>
      </c>
      <c r="J74" t="s">
        <v>6</v>
      </c>
      <c r="K74" t="s">
        <v>5</v>
      </c>
      <c r="L74">
        <v>23442.25</v>
      </c>
      <c r="M74">
        <v>71592.34</v>
      </c>
      <c r="N74">
        <v>1</v>
      </c>
      <c r="V74" s="11">
        <f t="shared" si="141"/>
        <v>4.8150050966828952E-7</v>
      </c>
      <c r="W74" s="11">
        <f t="shared" si="142"/>
        <v>2.0768431983385256E-6</v>
      </c>
      <c r="X74" s="10">
        <f t="shared" si="143"/>
        <v>48150.048367054194</v>
      </c>
      <c r="Y74" s="8">
        <f t="shared" si="144"/>
        <v>2076.8411121352724</v>
      </c>
      <c r="Z74" s="1">
        <f t="shared" si="145"/>
        <v>2076.8409999999999</v>
      </c>
      <c r="AA74" s="2">
        <f t="shared" si="146"/>
        <v>48150</v>
      </c>
      <c r="AB74" s="2">
        <f t="shared" si="140"/>
        <v>48150.050966828952</v>
      </c>
      <c r="AC74" s="1">
        <f t="shared" si="147"/>
        <v>6.1592137040541131E-2</v>
      </c>
      <c r="AD74" s="1" t="b">
        <f t="shared" si="148"/>
        <v>1</v>
      </c>
      <c r="AF74" s="1" t="s">
        <v>1167</v>
      </c>
      <c r="AG74" s="1" t="s">
        <v>1312</v>
      </c>
      <c r="AH74" s="10">
        <v>23442.25</v>
      </c>
      <c r="AI74" s="10">
        <v>71592.34</v>
      </c>
      <c r="AJ74" s="10">
        <f t="shared" si="153"/>
        <v>48150.09</v>
      </c>
      <c r="AK74" s="1">
        <f t="shared" si="154"/>
        <v>1.6836041218084574E-3</v>
      </c>
      <c r="AL74" s="10">
        <f t="shared" si="155"/>
        <v>-4.1632945802120958E-2</v>
      </c>
      <c r="AM74" s="10">
        <f t="shared" si="149"/>
        <v>9.2736998162112561E-2</v>
      </c>
      <c r="AN74" s="10">
        <f t="shared" si="156"/>
        <v>-0.44893566351309805</v>
      </c>
      <c r="AO74" s="1">
        <f t="shared" si="150"/>
        <v>2076.8409999999999</v>
      </c>
      <c r="AP74" s="14">
        <v>197000000</v>
      </c>
      <c r="AQ74" s="10">
        <v>8.7999999999999995E-2</v>
      </c>
      <c r="AR74" s="14" cm="1">
        <f t="array" ref="AR74">SfromgA($AP74,$AO74,"")</f>
        <v>0.87098230635575558</v>
      </c>
      <c r="AS74" s="21">
        <f t="shared" si="157"/>
        <v>313.58927744032121</v>
      </c>
      <c r="AU74" s="10"/>
      <c r="AV74" s="10"/>
      <c r="AW74" s="14">
        <f t="shared" si="158"/>
        <v>197000000</v>
      </c>
      <c r="AX74" s="21">
        <f t="shared" si="159"/>
        <v>313.58927744032121</v>
      </c>
      <c r="AY74" s="10">
        <f t="shared" si="160"/>
        <v>-5.9197743526772255</v>
      </c>
      <c r="AZ74" s="10">
        <f t="shared" si="161"/>
        <v>156.99643637966031</v>
      </c>
      <c r="BA74" s="10">
        <f t="shared" si="162"/>
        <v>-0.24209425967606116</v>
      </c>
      <c r="BB74" s="10" cm="1">
        <f t="array" ref="BB74">$C74*EXP(poly_from_str($AO74,BB$2950))</f>
        <v>254.76375526557206</v>
      </c>
      <c r="BC74" s="10">
        <f t="shared" si="163"/>
        <v>-0.48411355892752839</v>
      </c>
      <c r="BD74" s="10">
        <f t="shared" si="164"/>
        <v>1.4197032119192032</v>
      </c>
      <c r="BE74" s="10">
        <f t="shared" si="165"/>
        <v>-1.6287368335516201</v>
      </c>
      <c r="BF74" s="21">
        <f>INDEX([1]Pr3_line_class7_opt_lin!$A$2:$A$3624,MATCH($X74,[1]Pr3_line_class7_opt_lin!$AO$2:$AO$3624,0),1)</f>
        <v>86796</v>
      </c>
    </row>
    <row r="75" spans="1:58" hidden="1" x14ac:dyDescent="0.25">
      <c r="A75" s="1" t="s">
        <v>85</v>
      </c>
      <c r="B75" s="1">
        <v>4.0000000000000001E-3</v>
      </c>
      <c r="C75">
        <v>3</v>
      </c>
      <c r="E75" s="2">
        <v>48157.8</v>
      </c>
      <c r="F75">
        <v>27604</v>
      </c>
      <c r="G75" t="s">
        <v>4</v>
      </c>
      <c r="H75" t="s">
        <v>5</v>
      </c>
      <c r="I75">
        <v>75762</v>
      </c>
      <c r="J75" t="s">
        <v>6</v>
      </c>
      <c r="K75" t="s">
        <v>5</v>
      </c>
      <c r="L75">
        <v>27604.26</v>
      </c>
      <c r="M75">
        <v>75762.23</v>
      </c>
      <c r="N75">
        <v>1</v>
      </c>
      <c r="V75" s="11">
        <f t="shared" si="141"/>
        <v>4.8157842143409236E-7</v>
      </c>
      <c r="W75" s="11">
        <f t="shared" si="142"/>
        <v>2.0765068171718808E-6</v>
      </c>
      <c r="X75" s="10">
        <f t="shared" si="143"/>
        <v>48157.839992388217</v>
      </c>
      <c r="Y75" s="8">
        <f t="shared" si="144"/>
        <v>2076.5050927492989</v>
      </c>
      <c r="Z75" s="1">
        <f t="shared" si="145"/>
        <v>2076.5050000000001</v>
      </c>
      <c r="AA75" s="2">
        <f t="shared" si="146"/>
        <v>48157.8</v>
      </c>
      <c r="AB75" s="2">
        <f t="shared" si="140"/>
        <v>48157.842143409238</v>
      </c>
      <c r="AC75" s="1">
        <f t="shared" si="147"/>
        <v>6.1595888799547617E-2</v>
      </c>
      <c r="AD75" s="1" t="b">
        <f t="shared" si="148"/>
        <v>1</v>
      </c>
      <c r="AF75" s="1" t="s">
        <v>1272</v>
      </c>
      <c r="AG75" s="1" t="s">
        <v>1311</v>
      </c>
      <c r="AH75" s="10">
        <v>27604.26</v>
      </c>
      <c r="AI75" s="10">
        <v>75762.23</v>
      </c>
      <c r="AJ75" s="10">
        <f t="shared" si="153"/>
        <v>48157.97</v>
      </c>
      <c r="AK75" s="1">
        <f t="shared" si="154"/>
        <v>5.5129991983449145E-3</v>
      </c>
      <c r="AL75" s="10">
        <f t="shared" si="155"/>
        <v>-0.13000761178409448</v>
      </c>
      <c r="AM75" s="10">
        <f t="shared" si="149"/>
        <v>9.2767029214954944E-2</v>
      </c>
      <c r="AN75" s="10">
        <f t="shared" si="156"/>
        <v>-1.4014420089151243</v>
      </c>
      <c r="AO75" s="1">
        <f t="shared" si="150"/>
        <v>2076.5050000000001</v>
      </c>
      <c r="AP75" s="14">
        <v>22700000</v>
      </c>
      <c r="AQ75" s="10">
        <v>3.5999999999999997E-2</v>
      </c>
      <c r="AR75" s="14" cm="1">
        <f t="array" ref="AR75">SfromgA($AP75,$AO75,"")</f>
        <v>0.1003132175498709</v>
      </c>
      <c r="AS75" s="21">
        <f t="shared" si="157"/>
        <v>637.63061285181027</v>
      </c>
      <c r="AU75" s="10"/>
      <c r="AV75" s="10"/>
      <c r="AW75" s="14">
        <f t="shared" si="158"/>
        <v>22700000</v>
      </c>
      <c r="AX75" s="21">
        <f t="shared" si="159"/>
        <v>637.63061285181027</v>
      </c>
      <c r="AY75" s="10">
        <f t="shared" si="160"/>
        <v>-7.9567244029064019</v>
      </c>
      <c r="AZ75" s="10">
        <f t="shared" si="161"/>
        <v>12.252881474383639</v>
      </c>
      <c r="BA75" s="10">
        <f t="shared" si="162"/>
        <v>1.4071488430608396</v>
      </c>
      <c r="BB75" s="10" cm="1">
        <f t="array" ref="BB75">$C75*EXP(poly_from_str($AO75,BB$2950))</f>
        <v>3.8294056507527663</v>
      </c>
      <c r="BC75" s="10">
        <f t="shared" si="163"/>
        <v>1.1630515231495351</v>
      </c>
      <c r="BD75" s="10">
        <f t="shared" si="164"/>
        <v>1.9982729887170914</v>
      </c>
      <c r="BE75" s="10">
        <f t="shared" si="165"/>
        <v>-1.5283686461275017</v>
      </c>
      <c r="BF75" s="21">
        <f>INDEX([1]Pr3_line_class7_opt_lin!$A$2:$A$3624,MATCH($X75,[1]Pr3_line_class7_opt_lin!$AO$2:$AO$3624,0),1)</f>
        <v>1303</v>
      </c>
    </row>
    <row r="76" spans="1:58" hidden="1" x14ac:dyDescent="0.25">
      <c r="A76" s="1" t="s">
        <v>86</v>
      </c>
      <c r="B76" s="1">
        <v>4.0000000000000001E-3</v>
      </c>
      <c r="C76">
        <v>100</v>
      </c>
      <c r="E76" s="2">
        <v>48161.2</v>
      </c>
      <c r="F76">
        <v>45805</v>
      </c>
      <c r="G76" t="s">
        <v>4</v>
      </c>
      <c r="H76" t="s">
        <v>5</v>
      </c>
      <c r="I76">
        <v>93967</v>
      </c>
      <c r="J76" t="s">
        <v>6</v>
      </c>
      <c r="K76" t="s">
        <v>7</v>
      </c>
      <c r="L76">
        <v>45805.95</v>
      </c>
      <c r="M76">
        <v>93967.4</v>
      </c>
      <c r="N76">
        <v>1</v>
      </c>
      <c r="V76" s="11">
        <f t="shared" si="141"/>
        <v>4.8161251576076958E-7</v>
      </c>
      <c r="W76" s="11">
        <f t="shared" si="142"/>
        <v>2.0763602235824689E-6</v>
      </c>
      <c r="X76" s="10">
        <f t="shared" si="143"/>
        <v>48161.248942901257</v>
      </c>
      <c r="Y76" s="8">
        <f t="shared" si="144"/>
        <v>2076.3581135231238</v>
      </c>
      <c r="Z76" s="1">
        <f t="shared" si="145"/>
        <v>2076.3580000000002</v>
      </c>
      <c r="AA76" s="2">
        <f t="shared" si="146"/>
        <v>48161.2</v>
      </c>
      <c r="AB76" s="2">
        <f t="shared" si="140"/>
        <v>48161.251576076953</v>
      </c>
      <c r="AC76" s="1">
        <f t="shared" si="147"/>
        <v>6.1597530766870877E-2</v>
      </c>
      <c r="AD76" s="1" t="b">
        <f t="shared" si="148"/>
        <v>1</v>
      </c>
      <c r="AF76" s="1" t="s">
        <v>1310</v>
      </c>
      <c r="AG76" s="5" t="s">
        <v>1472</v>
      </c>
      <c r="AH76" s="10">
        <v>45805.95</v>
      </c>
      <c r="AI76" s="10">
        <v>93967.4</v>
      </c>
      <c r="AJ76" s="10">
        <f t="shared" si="153"/>
        <v>48161.45</v>
      </c>
      <c r="AK76" s="1">
        <f t="shared" si="154"/>
        <v>8.5545410283884848E-3</v>
      </c>
      <c r="AL76" s="10">
        <f t="shared" si="155"/>
        <v>-0.20105709874042077</v>
      </c>
      <c r="AM76" s="10">
        <f t="shared" si="149"/>
        <v>9.2780146776230296E-2</v>
      </c>
      <c r="AN76" s="10">
        <f t="shared" si="156"/>
        <v>-2.1670271682727105</v>
      </c>
      <c r="AO76" s="1">
        <f t="shared" si="150"/>
        <v>2076.3580000000002</v>
      </c>
      <c r="BB76" s="10" cm="1">
        <f t="array" ref="BB76">$C76*EXP(poly_from_str($AO76,BB$2950))</f>
        <v>127.76276855058981</v>
      </c>
      <c r="BF76" s="21">
        <f>INDEX([1]Pr3_line_class7_opt_lin!$A$2:$A$3624,MATCH($X76,[1]Pr3_line_class7_opt_lin!$AO$2:$AO$3624,0),1)</f>
        <v>43454</v>
      </c>
    </row>
    <row r="77" spans="1:58" hidden="1" x14ac:dyDescent="0.25">
      <c r="A77" s="1" t="s">
        <v>87</v>
      </c>
      <c r="B77" s="1">
        <v>4.0000000000000001E-3</v>
      </c>
      <c r="C77">
        <v>300</v>
      </c>
      <c r="E77" s="2">
        <v>48169.8</v>
      </c>
      <c r="F77">
        <v>19700</v>
      </c>
      <c r="G77" t="s">
        <v>4</v>
      </c>
      <c r="H77" t="s">
        <v>12</v>
      </c>
      <c r="I77">
        <v>67870</v>
      </c>
      <c r="J77" t="s">
        <v>6</v>
      </c>
      <c r="K77" t="s">
        <v>5</v>
      </c>
      <c r="L77">
        <v>19700.900000000001</v>
      </c>
      <c r="M77">
        <v>67870.759999999995</v>
      </c>
      <c r="N77">
        <v>1</v>
      </c>
      <c r="V77" s="11">
        <f t="shared" si="141"/>
        <v>4.8169765668540958E-7</v>
      </c>
      <c r="W77" s="11">
        <f t="shared" si="142"/>
        <v>2.075989520404901E-6</v>
      </c>
      <c r="X77" s="10">
        <f t="shared" si="143"/>
        <v>48169.767422488723</v>
      </c>
      <c r="Y77" s="8">
        <f t="shared" si="144"/>
        <v>2075.9909244094379</v>
      </c>
      <c r="Z77" s="1">
        <f t="shared" si="145"/>
        <v>2075.991</v>
      </c>
      <c r="AA77" s="2">
        <f t="shared" si="146"/>
        <v>48169.8</v>
      </c>
      <c r="AB77" s="2">
        <f t="shared" si="140"/>
        <v>48169.765668540953</v>
      </c>
      <c r="AC77" s="1">
        <f t="shared" si="147"/>
        <v>6.1601631622810737E-2</v>
      </c>
      <c r="AD77" s="1" t="b">
        <f t="shared" si="148"/>
        <v>1</v>
      </c>
      <c r="AF77" s="1" t="s">
        <v>1157</v>
      </c>
      <c r="AG77" s="1" t="s">
        <v>1265</v>
      </c>
      <c r="AH77" s="10">
        <v>19700.900000000001</v>
      </c>
      <c r="AI77" s="10">
        <v>67870.759999999995</v>
      </c>
      <c r="AJ77" s="10">
        <f t="shared" si="153"/>
        <v>48169.859999999993</v>
      </c>
      <c r="AK77" s="1">
        <f t="shared" si="154"/>
        <v>4.065431371145678E-3</v>
      </c>
      <c r="AL77" s="10">
        <f t="shared" si="155"/>
        <v>-9.2577511270064861E-2</v>
      </c>
      <c r="AM77" s="10">
        <f t="shared" si="149"/>
        <v>9.2813119132019381E-2</v>
      </c>
      <c r="AN77" s="10">
        <f t="shared" si="156"/>
        <v>-0.99746148104752963</v>
      </c>
      <c r="AO77" s="1">
        <f t="shared" si="150"/>
        <v>2075.991</v>
      </c>
      <c r="AP77" s="14">
        <v>5970000</v>
      </c>
      <c r="AQ77" s="10">
        <v>6.0000000000000001E-3</v>
      </c>
      <c r="AR77" s="14" cm="1">
        <f t="array" ref="AR77">SfromgA($AP77,$AO77,"")</f>
        <v>2.6362348092001595E-2</v>
      </c>
      <c r="AS77" s="21">
        <f t="shared" ref="AS77:AS78" si="166">(10^MAX(0.05, -0.312925054856973*((LN($AR77))^(1/3)) + 0.454808404431693)-1)*100</f>
        <v>762.95587530411171</v>
      </c>
      <c r="AT77" s="14" cm="1">
        <f t="array" ref="AT77">INDEX([2]Sheet1!$J$2:$J$216,MATCH($AF77&amp;$AG77,[2]Sheet1!$M$2:$M$216&amp;[2]Sheet1!$N$2:$N$216,0),1)</f>
        <v>1736572.8048045947</v>
      </c>
      <c r="AU77" s="14" cm="1">
        <f t="array" ref="AU77">SfromgA($AT77,$AO77,"")</f>
        <v>7.668364617648621E-3</v>
      </c>
      <c r="AV77" s="21">
        <f t="shared" ref="AV77:AV78" si="167">(10^MAX(0.05, -0.312925054856973*((LN($AU77))^(1/3)) + 0.454808404431693)-1)*100</f>
        <v>866.60296119797363</v>
      </c>
      <c r="AW77" s="14">
        <f t="shared" ref="AW77:AW78" si="168">IF($AP77="",$AT77,$AP77)</f>
        <v>5970000</v>
      </c>
      <c r="AX77" s="21">
        <f t="shared" ref="AX77:AX78" si="169">IF($AP77="",$AV77,$AS77)</f>
        <v>762.95587530411171</v>
      </c>
      <c r="AY77" s="12"/>
      <c r="AZ77" s="10">
        <f t="shared" ref="AZ77:AZ78" si="170">EXP(AY$2950*$AI77+AY$2951)*$AW77/$AO77</f>
        <v>6.7399625720879177</v>
      </c>
      <c r="BA77" s="12"/>
      <c r="BB77" s="10" cm="1">
        <f t="array" ref="BB77">$C77*EXP(poly_from_str($AO77,BB$2950))</f>
        <v>384.15635853210358</v>
      </c>
      <c r="BC77" s="12"/>
      <c r="BD77" s="10">
        <f t="shared" ref="BD77:BD78" si="171">LN($AX77/100+1)</f>
        <v>2.1551933743607341</v>
      </c>
      <c r="BE77" s="10">
        <f t="shared" ref="BE77:BE78" si="172">ABS(LN($AZ77/$BB77))-BD77-LN(2)</f>
        <v>1.1946547266615095</v>
      </c>
      <c r="BF77" s="21">
        <f>INDEX([1]Pr3_line_class7_opt_lin!$A$2:$A$3624,MATCH($X77,[1]Pr3_line_class7_opt_lin!$AO$2:$AO$3624,0),1)</f>
        <v>130490</v>
      </c>
    </row>
    <row r="78" spans="1:58" hidden="1" x14ac:dyDescent="0.25">
      <c r="A78" s="1" t="s">
        <v>88</v>
      </c>
      <c r="B78" s="1">
        <v>4.0000000000000001E-3</v>
      </c>
      <c r="C78">
        <v>500</v>
      </c>
      <c r="E78" s="2">
        <v>48175.4</v>
      </c>
      <c r="F78">
        <v>15045</v>
      </c>
      <c r="G78" t="s">
        <v>4</v>
      </c>
      <c r="H78" t="s">
        <v>17</v>
      </c>
      <c r="I78">
        <v>63221</v>
      </c>
      <c r="J78" t="s">
        <v>6</v>
      </c>
      <c r="K78" t="s">
        <v>18</v>
      </c>
      <c r="L78">
        <v>15045.8</v>
      </c>
      <c r="M78">
        <v>63221.279999999999</v>
      </c>
      <c r="N78">
        <v>1</v>
      </c>
      <c r="V78" s="11">
        <f t="shared" si="141"/>
        <v>4.8175427930282449E-7</v>
      </c>
      <c r="W78" s="11">
        <f t="shared" si="142"/>
        <v>2.0757482034399298E-6</v>
      </c>
      <c r="X78" s="10">
        <f t="shared" si="143"/>
        <v>48175.426502728886</v>
      </c>
      <c r="Y78" s="8">
        <f t="shared" si="144"/>
        <v>2075.7470615093675</v>
      </c>
      <c r="Z78" s="1">
        <f t="shared" si="145"/>
        <v>2075.7469999999998</v>
      </c>
      <c r="AA78" s="2">
        <f t="shared" si="146"/>
        <v>48175.4</v>
      </c>
      <c r="AB78" s="2">
        <f t="shared" si="140"/>
        <v>48175.427930282451</v>
      </c>
      <c r="AC78" s="1">
        <f t="shared" si="147"/>
        <v>6.1604359281329193E-2</v>
      </c>
      <c r="AD78" s="1" t="b">
        <f t="shared" si="148"/>
        <v>1</v>
      </c>
      <c r="AF78" s="1" t="s">
        <v>1165</v>
      </c>
      <c r="AG78" s="1" t="s">
        <v>1313</v>
      </c>
      <c r="AH78" s="10">
        <v>15045.8</v>
      </c>
      <c r="AI78" s="10">
        <v>63221.279999999999</v>
      </c>
      <c r="AJ78" s="10">
        <f t="shared" si="153"/>
        <v>48175.479999999996</v>
      </c>
      <c r="AK78" s="1">
        <f t="shared" si="154"/>
        <v>2.2435388291341951E-3</v>
      </c>
      <c r="AL78" s="10">
        <f t="shared" si="155"/>
        <v>-5.3497271110245492E-2</v>
      </c>
      <c r="AM78" s="10">
        <f t="shared" si="149"/>
        <v>9.2834820428501164E-2</v>
      </c>
      <c r="AN78" s="10">
        <f t="shared" si="156"/>
        <v>-0.57626298907367013</v>
      </c>
      <c r="AO78" s="1">
        <f t="shared" si="150"/>
        <v>2075.7469999999998</v>
      </c>
      <c r="AP78" s="14">
        <v>265000000</v>
      </c>
      <c r="AQ78" s="10">
        <v>0.68600000000000005</v>
      </c>
      <c r="AR78" s="14" cm="1">
        <f t="array" ref="AR78">SfromgA($AP78,$AO78,"")</f>
        <v>1.1697754177037341</v>
      </c>
      <c r="AS78" s="21">
        <f t="shared" si="166"/>
        <v>93.224638586626597</v>
      </c>
      <c r="AT78" s="14" cm="1">
        <f t="array" ref="AT78">INDEX([2]Sheet1!$J$2:$J$216,MATCH($AF78&amp;$AG78,[2]Sheet1!$M$2:$M$216&amp;[2]Sheet1!$N$2:$N$216,0),1)</f>
        <v>190455855.0187107</v>
      </c>
      <c r="AU78" s="14" cm="1">
        <f t="array" ref="AU78">SfromgA($AT78,$AO78,"")</f>
        <v>0.84071915984390233</v>
      </c>
      <c r="AV78" s="21">
        <f t="shared" si="167"/>
        <v>325.93072828444269</v>
      </c>
      <c r="AW78" s="14">
        <f t="shared" si="168"/>
        <v>265000000</v>
      </c>
      <c r="AX78" s="21">
        <f t="shared" si="169"/>
        <v>93.224638586626597</v>
      </c>
      <c r="AY78" s="10">
        <f>LN(BB78*$AO78/$AW78)</f>
        <v>-5.2937877923465475</v>
      </c>
      <c r="AZ78" s="10">
        <f t="shared" si="170"/>
        <v>462.09475734475438</v>
      </c>
      <c r="BA78" s="10">
        <f>LN(AZ78/$C78)</f>
        <v>-7.8838125893267233E-2</v>
      </c>
      <c r="BB78" s="10" cm="1">
        <f t="array" ref="BB78">$C78*EXP(poly_from_str($AO78,BB$2950))</f>
        <v>641.22231606436708</v>
      </c>
      <c r="BC78" s="10">
        <f t="shared" ref="BC78" si="173">LN(AZ78/BB78)</f>
        <v>-0.32760625119467746</v>
      </c>
      <c r="BD78" s="10">
        <f t="shared" si="171"/>
        <v>0.65868325657549198</v>
      </c>
      <c r="BE78" s="10">
        <f t="shared" si="172"/>
        <v>-1.0242241859407599</v>
      </c>
      <c r="BF78" s="21">
        <f>INDEX([1]Pr3_line_class7_opt_lin!$A$2:$A$3624,MATCH($X78,[1]Pr3_line_class7_opt_lin!$AO$2:$AO$3624,0),1)</f>
        <v>217625</v>
      </c>
    </row>
    <row r="79" spans="1:58" hidden="1" x14ac:dyDescent="0.25">
      <c r="A79" s="1" t="s">
        <v>89</v>
      </c>
      <c r="B79" s="1">
        <v>4.0000000000000001E-3</v>
      </c>
      <c r="C79">
        <v>5</v>
      </c>
      <c r="E79" s="2">
        <v>48196.2</v>
      </c>
      <c r="N79">
        <v>1</v>
      </c>
      <c r="V79" s="11">
        <f t="shared" si="141"/>
        <v>4.8196231922195853E-7</v>
      </c>
      <c r="W79" s="11">
        <f t="shared" si="142"/>
        <v>2.0748523742535721E-6</v>
      </c>
      <c r="X79" s="10">
        <f t="shared" si="143"/>
        <v>48196.230287934814</v>
      </c>
      <c r="Y79" s="8">
        <f t="shared" si="144"/>
        <v>2074.8510703550496</v>
      </c>
      <c r="Z79" s="1">
        <f t="shared" si="145"/>
        <v>2074.8510000000001</v>
      </c>
      <c r="AA79" s="2">
        <f t="shared" si="146"/>
        <v>48196.2</v>
      </c>
      <c r="AB79" s="2">
        <f t="shared" si="140"/>
        <v>48196.231922195853</v>
      </c>
      <c r="AC79" s="1">
        <f t="shared" si="147"/>
        <v>6.1614383857490455E-2</v>
      </c>
      <c r="AD79" s="1" t="b">
        <f t="shared" si="148"/>
        <v>1</v>
      </c>
      <c r="AM79" s="10">
        <f t="shared" si="149"/>
        <v>9.2915009318741429E-2</v>
      </c>
      <c r="AN79" s="10"/>
      <c r="AO79" s="1">
        <f t="shared" si="150"/>
        <v>2074.8510000000001</v>
      </c>
      <c r="AP79"/>
      <c r="BB79" s="10" cm="1">
        <f t="array" ref="BB79">$C79*EXP(poly_from_str($AO79,BB$2950))</f>
        <v>6.4475274346617875</v>
      </c>
      <c r="BF79" s="21">
        <f>INDEX([1]Pr3_line_class7_opt_lin!$A$2:$A$3624,MATCH($X79,[1]Pr3_line_class7_opt_lin!$AO$2:$AO$3624,0),1)</f>
        <v>2181</v>
      </c>
    </row>
    <row r="80" spans="1:58" hidden="1" x14ac:dyDescent="0.25">
      <c r="A80" s="1" t="s">
        <v>90</v>
      </c>
      <c r="B80" s="1">
        <v>4.0000000000000001E-3</v>
      </c>
      <c r="C80">
        <v>20</v>
      </c>
      <c r="E80" s="2">
        <v>48222.1</v>
      </c>
      <c r="F80">
        <v>21755</v>
      </c>
      <c r="G80" t="s">
        <v>4</v>
      </c>
      <c r="H80" t="s">
        <v>12</v>
      </c>
      <c r="I80">
        <v>69978</v>
      </c>
      <c r="J80" t="s">
        <v>6</v>
      </c>
      <c r="K80" t="s">
        <v>12</v>
      </c>
      <c r="L80">
        <v>21755.84</v>
      </c>
      <c r="M80">
        <v>69978.080000000002</v>
      </c>
      <c r="N80">
        <v>1</v>
      </c>
      <c r="V80" s="11">
        <f t="shared" si="141"/>
        <v>4.8222076162911535E-7</v>
      </c>
      <c r="W80" s="11">
        <f t="shared" si="142"/>
        <v>2.0737379749119183E-6</v>
      </c>
      <c r="X80" s="10">
        <f t="shared" si="143"/>
        <v>48222.077385742377</v>
      </c>
      <c r="Y80" s="8">
        <f t="shared" si="144"/>
        <v>2073.7389474134638</v>
      </c>
      <c r="Z80" s="1">
        <f t="shared" si="145"/>
        <v>2073.739</v>
      </c>
      <c r="AA80" s="2">
        <f t="shared" si="146"/>
        <v>48222.1</v>
      </c>
      <c r="AB80" s="2">
        <f t="shared" si="140"/>
        <v>48222.07616291153</v>
      </c>
      <c r="AC80" s="1">
        <f t="shared" si="147"/>
        <v>6.1626843147308208E-2</v>
      </c>
      <c r="AD80" s="1" t="b">
        <f t="shared" si="148"/>
        <v>1</v>
      </c>
      <c r="AF80" s="1" t="s">
        <v>1278</v>
      </c>
      <c r="AG80" s="1" t="s">
        <v>1255</v>
      </c>
      <c r="AH80" s="10">
        <v>21755.84</v>
      </c>
      <c r="AI80" s="10">
        <v>69978.080000000002</v>
      </c>
      <c r="AJ80" s="10">
        <f t="shared" ref="AJ80:AJ81" si="174">AI80-AH80</f>
        <v>48222.240000000005</v>
      </c>
      <c r="AK80" s="1">
        <f t="shared" ref="AK80:AK81" si="175">$A80-100000000/AJ80</f>
        <v>7.0456154671774129E-3</v>
      </c>
      <c r="AL80" s="10">
        <f t="shared" ref="AL80:AL81" si="176">$X80-AJ80</f>
        <v>-0.1626142576278653</v>
      </c>
      <c r="AM80" s="10">
        <f t="shared" si="149"/>
        <v>9.301479115742145E-2</v>
      </c>
      <c r="AN80" s="10">
        <f t="shared" ref="AN80:AN81" si="177">AL80/AM80</f>
        <v>-1.7482623527332477</v>
      </c>
      <c r="AO80" s="1">
        <f t="shared" si="150"/>
        <v>2073.739</v>
      </c>
      <c r="AP80" s="14">
        <v>75100000</v>
      </c>
      <c r="AQ80" s="10">
        <v>0.308</v>
      </c>
      <c r="AR80" s="14" cm="1">
        <f t="array" ref="AR80">SfromgA($AP80,$AO80,"")</f>
        <v>0.33054879855891361</v>
      </c>
      <c r="AS80" s="21">
        <f t="shared" ref="AS80:AS81" si="178">(10^MAX(0.05, -0.312925054856973*((LN($AR80))^(1/3)) + 0.454808404431693)-1)*100</f>
        <v>500.5076864045609</v>
      </c>
      <c r="AU80" s="10"/>
      <c r="AV80" s="10"/>
      <c r="AW80" s="14">
        <f t="shared" ref="AW80:AW81" si="179">IF($AP80="",$AT80,$AP80)</f>
        <v>75100000</v>
      </c>
      <c r="AX80" s="21">
        <f t="shared" ref="AX80:AX81" si="180">IF($AP80="",$AV80,$AS80)</f>
        <v>500.5076864045609</v>
      </c>
      <c r="AY80" s="10">
        <f t="shared" ref="AY80:AY81" si="181">LN(BB80*$AO80/$AW80)</f>
        <v>-7.2404629266835565</v>
      </c>
      <c r="AZ80" s="10">
        <f t="shared" ref="AZ80:AZ81" si="182">EXP(AY$2950*$AI80+AY$2951)*$AW80/$AO80</f>
        <v>69.702024534319733</v>
      </c>
      <c r="BA80" s="10">
        <f t="shared" ref="BA80:BA81" si="183">LN(AZ80/$C80)</f>
        <v>1.2484970901940882</v>
      </c>
      <c r="BB80" s="10" cm="1">
        <f t="array" ref="BB80">$C80*EXP(poly_from_str($AO80,BB$2950))</f>
        <v>25.965264212464692</v>
      </c>
      <c r="BC80" s="10">
        <f t="shared" ref="BC80:BC81" si="184">LN(AZ80/BB80)</f>
        <v>0.98746971078761714</v>
      </c>
      <c r="BD80" s="10">
        <f t="shared" ref="BD80:BD81" si="185">LN($AX80/100+1)</f>
        <v>1.7926052554576226</v>
      </c>
      <c r="BE80" s="10">
        <f t="shared" ref="BE80:BE81" si="186">ABS(LN($AZ80/$BB80))-BD80-LN(2)</f>
        <v>-1.4982827252299509</v>
      </c>
      <c r="BF80" s="21">
        <f>INDEX([1]Pr3_line_class7_opt_lin!$A$2:$A$3624,MATCH($X80,[1]Pr3_line_class7_opt_lin!$AO$2:$AO$3624,0),1)</f>
        <v>8752</v>
      </c>
    </row>
    <row r="81" spans="1:58" hidden="1" x14ac:dyDescent="0.25">
      <c r="A81" s="1" t="s">
        <v>91</v>
      </c>
      <c r="B81" s="1">
        <v>4.0000000000000001E-3</v>
      </c>
      <c r="C81">
        <v>200</v>
      </c>
      <c r="E81" s="2">
        <v>48228.5</v>
      </c>
      <c r="F81">
        <v>20315</v>
      </c>
      <c r="G81" t="s">
        <v>4</v>
      </c>
      <c r="H81" t="s">
        <v>5</v>
      </c>
      <c r="I81">
        <v>68544</v>
      </c>
      <c r="J81" t="s">
        <v>6</v>
      </c>
      <c r="K81" t="s">
        <v>5</v>
      </c>
      <c r="L81">
        <v>20315.650000000001</v>
      </c>
      <c r="M81">
        <v>68544.19</v>
      </c>
      <c r="N81">
        <v>1</v>
      </c>
      <c r="V81" s="11">
        <f t="shared" si="141"/>
        <v>4.8228518294523843E-7</v>
      </c>
      <c r="W81" s="11">
        <f t="shared" si="142"/>
        <v>2.073462786526639E-6</v>
      </c>
      <c r="X81" s="10">
        <f t="shared" si="143"/>
        <v>48228.517355549528</v>
      </c>
      <c r="Y81" s="8">
        <f t="shared" si="144"/>
        <v>2073.4620403688041</v>
      </c>
      <c r="Z81" s="1">
        <f t="shared" si="145"/>
        <v>2073.462</v>
      </c>
      <c r="AA81" s="2">
        <f t="shared" si="146"/>
        <v>48228.5</v>
      </c>
      <c r="AB81" s="2">
        <f t="shared" si="140"/>
        <v>48228.518294523848</v>
      </c>
      <c r="AC81" s="1">
        <f t="shared" si="147"/>
        <v>6.1629949884426105E-2</v>
      </c>
      <c r="AD81" s="1" t="b">
        <f t="shared" si="148"/>
        <v>1</v>
      </c>
      <c r="AF81" s="1" t="s">
        <v>1261</v>
      </c>
      <c r="AG81" s="1" t="s">
        <v>1314</v>
      </c>
      <c r="AH81" s="10">
        <v>20315.650000000001</v>
      </c>
      <c r="AI81" s="10">
        <v>68544.19</v>
      </c>
      <c r="AJ81" s="10">
        <f t="shared" si="174"/>
        <v>48228.54</v>
      </c>
      <c r="AK81" s="1">
        <f t="shared" si="175"/>
        <v>9.3317110577118001E-4</v>
      </c>
      <c r="AL81" s="10">
        <f t="shared" si="176"/>
        <v>-2.2644450473308098E-2</v>
      </c>
      <c r="AM81" s="10">
        <f t="shared" si="149"/>
        <v>9.3039563782697732E-2</v>
      </c>
      <c r="AN81" s="10">
        <f t="shared" si="177"/>
        <v>-0.24338517457150002</v>
      </c>
      <c r="AO81" s="1">
        <f t="shared" si="150"/>
        <v>2073.462</v>
      </c>
      <c r="AP81" s="14">
        <v>206000000</v>
      </c>
      <c r="AQ81" s="10">
        <v>0.51700000000000002</v>
      </c>
      <c r="AR81" s="14" cm="1">
        <f t="array" ref="AR81">SfromgA($AP81,$AO81,"")</f>
        <v>0.9063351468506472</v>
      </c>
      <c r="AS81" s="21">
        <f t="shared" si="178"/>
        <v>297.42040111392447</v>
      </c>
      <c r="AU81" s="10"/>
      <c r="AV81" s="10"/>
      <c r="AW81" s="14">
        <f t="shared" si="179"/>
        <v>206000000</v>
      </c>
      <c r="AX81" s="21">
        <f t="shared" si="180"/>
        <v>297.42040111392447</v>
      </c>
      <c r="AY81" s="10">
        <f t="shared" si="181"/>
        <v>-5.945388824980955</v>
      </c>
      <c r="AZ81" s="10">
        <f t="shared" si="182"/>
        <v>218.64577906239543</v>
      </c>
      <c r="BA81" s="10">
        <f t="shared" si="183"/>
        <v>8.9135606584861665E-2</v>
      </c>
      <c r="BB81" s="10" cm="1">
        <f t="array" ref="BB81">$C81*EXP(poly_from_str($AO81,BB$2950))</f>
        <v>260.08875775882524</v>
      </c>
      <c r="BC81" s="10">
        <f t="shared" si="184"/>
        <v>-0.17356997562258356</v>
      </c>
      <c r="BD81" s="10">
        <f t="shared" si="185"/>
        <v>1.3798244792838319</v>
      </c>
      <c r="BE81" s="10">
        <f t="shared" si="186"/>
        <v>-1.8994016842211936</v>
      </c>
      <c r="BF81" s="21">
        <f>INDEX([1]Pr3_line_class7_opt_lin!$A$2:$A$3624,MATCH($X81,[1]Pr3_line_class7_opt_lin!$AO$2:$AO$3624,0),1)</f>
        <v>87583</v>
      </c>
    </row>
    <row r="82" spans="1:58" hidden="1" x14ac:dyDescent="0.25">
      <c r="A82" s="1" t="s">
        <v>92</v>
      </c>
      <c r="B82" s="1">
        <v>4.0000000000000001E-3</v>
      </c>
      <c r="C82">
        <v>3</v>
      </c>
      <c r="E82" s="2">
        <v>48234.3</v>
      </c>
      <c r="N82">
        <v>1</v>
      </c>
      <c r="V82" s="11">
        <f t="shared" si="141"/>
        <v>4.8234264174241455E-7</v>
      </c>
      <c r="W82" s="11">
        <f t="shared" si="142"/>
        <v>2.0732134601310686E-6</v>
      </c>
      <c r="X82" s="10">
        <f t="shared" si="143"/>
        <v>48234.266013849301</v>
      </c>
      <c r="Y82" s="8">
        <f t="shared" si="144"/>
        <v>2073.2149209296026</v>
      </c>
      <c r="Z82" s="1">
        <f t="shared" si="145"/>
        <v>2073.2150000000001</v>
      </c>
      <c r="AA82" s="2">
        <f t="shared" si="146"/>
        <v>48234.3</v>
      </c>
      <c r="AB82" s="2">
        <f t="shared" si="140"/>
        <v>48234.264174241449</v>
      </c>
      <c r="AC82" s="1">
        <f t="shared" si="147"/>
        <v>6.1632721202152567E-2</v>
      </c>
      <c r="AD82" s="1" t="b">
        <f t="shared" si="148"/>
        <v>1</v>
      </c>
      <c r="AM82" s="10">
        <f t="shared" si="149"/>
        <v>9.3061838738384584E-2</v>
      </c>
      <c r="AN82" s="10"/>
      <c r="AO82" s="1">
        <f t="shared" si="150"/>
        <v>2073.2150000000001</v>
      </c>
      <c r="AP82"/>
      <c r="BB82" s="10" cm="1">
        <f t="array" ref="BB82">$C82*EXP(poly_from_str($AO82,BB$2950))</f>
        <v>3.9071635779307758</v>
      </c>
      <c r="BF82" s="21" t="e">
        <f>INDEX([1]Pr3_line_class7_opt_lin!$A$2:$A$3624,MATCH($X82,[1]Pr3_line_class7_opt_lin!$AO$2:$AO$3624,0),1)</f>
        <v>#N/A</v>
      </c>
    </row>
    <row r="83" spans="1:58" hidden="1" x14ac:dyDescent="0.25">
      <c r="A83" s="1" t="s">
        <v>93</v>
      </c>
      <c r="B83" s="1">
        <v>4.0000000000000001E-3</v>
      </c>
      <c r="C83">
        <v>10</v>
      </c>
      <c r="E83" s="2">
        <v>48241.9</v>
      </c>
      <c r="F83">
        <v>24788</v>
      </c>
      <c r="G83" t="s">
        <v>4</v>
      </c>
      <c r="H83" t="s">
        <v>5</v>
      </c>
      <c r="I83">
        <v>73029</v>
      </c>
      <c r="J83" t="s">
        <v>6</v>
      </c>
      <c r="K83" t="s">
        <v>5</v>
      </c>
      <c r="L83">
        <v>24788.02</v>
      </c>
      <c r="M83">
        <v>73029.899999999994</v>
      </c>
      <c r="N83">
        <v>1</v>
      </c>
      <c r="V83" s="11">
        <f t="shared" si="141"/>
        <v>4.8241919719656554E-7</v>
      </c>
      <c r="W83" s="11">
        <f t="shared" si="142"/>
        <v>2.072886847325665E-6</v>
      </c>
      <c r="X83" s="10">
        <f t="shared" si="143"/>
        <v>48241.918706469121</v>
      </c>
      <c r="Y83" s="8">
        <f t="shared" si="144"/>
        <v>2072.8860435352099</v>
      </c>
      <c r="Z83" s="1">
        <f t="shared" si="145"/>
        <v>2072.886</v>
      </c>
      <c r="AA83" s="2">
        <f t="shared" si="146"/>
        <v>48241.9</v>
      </c>
      <c r="AB83" s="2">
        <f t="shared" si="140"/>
        <v>48241.919719656558</v>
      </c>
      <c r="AC83" s="1">
        <f t="shared" si="147"/>
        <v>6.1636414091188946E-2</v>
      </c>
      <c r="AD83" s="1" t="b">
        <f t="shared" si="148"/>
        <v>1</v>
      </c>
      <c r="AF83" s="1" t="s">
        <v>1228</v>
      </c>
      <c r="AG83" s="5" t="s">
        <v>1470</v>
      </c>
      <c r="AH83" s="10">
        <v>24788.02</v>
      </c>
      <c r="AI83" s="10">
        <v>73029.899999999994</v>
      </c>
      <c r="AJ83" s="10">
        <f>AI83-AH83</f>
        <v>48241.87999999999</v>
      </c>
      <c r="AK83" s="1">
        <f>$A83-100000000/AJ83</f>
        <v>-1.7066979980882024E-3</v>
      </c>
      <c r="AL83" s="10">
        <f>$X83-AJ83</f>
        <v>3.8706469131284393E-2</v>
      </c>
      <c r="AM83" s="10">
        <f t="shared" si="149"/>
        <v>9.3091274676947985E-2</v>
      </c>
      <c r="AN83" s="10">
        <f>AL83/AM83</f>
        <v>0.41579051598129207</v>
      </c>
      <c r="AO83" s="1">
        <f t="shared" si="150"/>
        <v>2072.886</v>
      </c>
      <c r="BB83" s="10" cm="1">
        <f t="array" ref="BB83">$C83*EXP(poly_from_str($AO83,BB$2950))</f>
        <v>13.049768145273667</v>
      </c>
      <c r="BF83" s="21">
        <f>INDEX([1]Pr3_line_class7_opt_lin!$A$2:$A$3624,MATCH($X83,[1]Pr3_line_class7_opt_lin!$AO$2:$AO$3624,0),1)</f>
        <v>4386</v>
      </c>
    </row>
    <row r="84" spans="1:58" hidden="1" x14ac:dyDescent="0.25">
      <c r="A84" s="1" t="s">
        <v>94</v>
      </c>
      <c r="B84" s="1">
        <v>4.0000000000000001E-3</v>
      </c>
      <c r="C84">
        <v>15</v>
      </c>
      <c r="E84" s="2">
        <v>48249</v>
      </c>
      <c r="N84">
        <v>1</v>
      </c>
      <c r="V84" s="11">
        <f t="shared" si="141"/>
        <v>4.8249042256511214E-7</v>
      </c>
      <c r="W84" s="11">
        <f t="shared" si="142"/>
        <v>2.072581815167154E-6</v>
      </c>
      <c r="X84" s="10">
        <f t="shared" si="143"/>
        <v>48249.040084175307</v>
      </c>
      <c r="Y84" s="8">
        <f t="shared" si="144"/>
        <v>2072.5800933146015</v>
      </c>
      <c r="Z84" s="1">
        <f t="shared" si="145"/>
        <v>2072.58</v>
      </c>
      <c r="AA84" s="2">
        <f t="shared" si="146"/>
        <v>48249</v>
      </c>
      <c r="AB84" s="2">
        <f t="shared" si="140"/>
        <v>48249.042256511209</v>
      </c>
      <c r="AC84" s="1">
        <f t="shared" si="147"/>
        <v>6.1639850393353027E-2</v>
      </c>
      <c r="AD84" s="1" t="b">
        <f t="shared" si="148"/>
        <v>1</v>
      </c>
      <c r="AM84" s="10">
        <f t="shared" si="149"/>
        <v>9.3118721593376377E-2</v>
      </c>
      <c r="AN84" s="10"/>
      <c r="AO84" s="1">
        <f t="shared" si="150"/>
        <v>2072.58</v>
      </c>
      <c r="AP84"/>
      <c r="BB84" s="10" cm="1">
        <f t="array" ref="BB84">$C84*EXP(poly_from_str($AO84,BB$2950))</f>
        <v>19.610763575397943</v>
      </c>
      <c r="BF84" s="21">
        <f>INDEX([1]Pr3_line_class7_opt_lin!$A$2:$A$3624,MATCH($X84,[1]Pr3_line_class7_opt_lin!$AO$2:$AO$3624,0),1)</f>
        <v>6584</v>
      </c>
    </row>
    <row r="85" spans="1:58" hidden="1" x14ac:dyDescent="0.25">
      <c r="A85" s="1" t="s">
        <v>95</v>
      </c>
      <c r="B85" s="1">
        <v>4.0000000000000001E-3</v>
      </c>
      <c r="C85">
        <v>400</v>
      </c>
      <c r="E85" s="2">
        <v>48250.1</v>
      </c>
      <c r="F85">
        <v>18990</v>
      </c>
      <c r="G85" t="s">
        <v>4</v>
      </c>
      <c r="H85" t="s">
        <v>7</v>
      </c>
      <c r="I85">
        <v>67240</v>
      </c>
      <c r="J85" t="s">
        <v>6</v>
      </c>
      <c r="K85" t="s">
        <v>7</v>
      </c>
      <c r="L85">
        <v>18990.080000000002</v>
      </c>
      <c r="M85">
        <v>67240.350000000006</v>
      </c>
      <c r="N85">
        <v>1</v>
      </c>
      <c r="V85" s="11">
        <f t="shared" si="141"/>
        <v>4.8250113146515324E-7</v>
      </c>
      <c r="W85" s="11">
        <f t="shared" si="142"/>
        <v>2.0725345646952028E-6</v>
      </c>
      <c r="X85" s="10">
        <f t="shared" si="143"/>
        <v>48250.112470617474</v>
      </c>
      <c r="Y85" s="8">
        <f t="shared" si="144"/>
        <v>2072.534029032498</v>
      </c>
      <c r="Z85" s="1">
        <f t="shared" si="145"/>
        <v>2072.5340000000001</v>
      </c>
      <c r="AA85" s="2">
        <f t="shared" si="146"/>
        <v>48250.1</v>
      </c>
      <c r="AB85" s="2">
        <f t="shared" si="140"/>
        <v>48250.113146515323</v>
      </c>
      <c r="AC85" s="1">
        <f t="shared" si="147"/>
        <v>6.1640367093257653E-2</v>
      </c>
      <c r="AD85" s="1" t="b">
        <f t="shared" si="148"/>
        <v>1</v>
      </c>
      <c r="AF85" s="1" t="s">
        <v>1245</v>
      </c>
      <c r="AG85" s="1" t="s">
        <v>1243</v>
      </c>
      <c r="AH85" s="10">
        <v>18990.080000000002</v>
      </c>
      <c r="AI85" s="10">
        <v>67240.350000000006</v>
      </c>
      <c r="AJ85" s="10">
        <f t="shared" ref="AJ85:AJ95" si="187">AI85-AH85</f>
        <v>48250.270000000004</v>
      </c>
      <c r="AK85" s="1">
        <f t="shared" ref="AK85:AK93" si="188">$A85-100000000/AJ85</f>
        <v>6.7374582567936159E-3</v>
      </c>
      <c r="AL85" s="10">
        <f t="shared" ref="AL85:AL93" si="189">$X85-AJ85</f>
        <v>-0.15752938252990134</v>
      </c>
      <c r="AM85" s="10">
        <f t="shared" si="149"/>
        <v>9.312291137322716E-2</v>
      </c>
      <c r="AN85" s="10">
        <f t="shared" ref="AN85:AN93" si="190">AL85/AM85</f>
        <v>-1.6916286250817438</v>
      </c>
      <c r="AO85" s="1">
        <f t="shared" si="150"/>
        <v>2072.5340000000001</v>
      </c>
      <c r="AP85" s="14">
        <v>137000000</v>
      </c>
      <c r="AQ85" s="10">
        <v>0.57399999999999995</v>
      </c>
      <c r="AR85" s="14" cm="1">
        <f t="array" ref="AR85">SfromgA($AP85,$AO85,"")</f>
        <v>0.60194792090056892</v>
      </c>
      <c r="AS85" s="21">
        <f>(10^MAX(0.05, -0.312925054856973*((LN($AR85))^(1/3)) + 0.454808404431693)-1)*100</f>
        <v>406.32188378414986</v>
      </c>
      <c r="AT85" s="14" cm="1">
        <f t="array" ref="AT85">INDEX([2]Sheet1!$J$2:$J$216,MATCH($AF85&amp;$AG85,[2]Sheet1!$M$2:$M$216&amp;[2]Sheet1!$N$2:$N$216,0),1)</f>
        <v>91441159.25454776</v>
      </c>
      <c r="AU85" s="14" cm="1">
        <f t="array" ref="AU85">SfromgA($AT85,$AO85,"")</f>
        <v>0.40177237735775795</v>
      </c>
      <c r="AV85" s="21">
        <f>(10^MAX(0.05, -0.312925054856973*((LN($AU85))^(1/3)) + 0.454808404431693)-1)*100</f>
        <v>473.1345818903514</v>
      </c>
      <c r="AW85" s="14">
        <f>IF($AP85="",$AT85,$AP85)</f>
        <v>137000000</v>
      </c>
      <c r="AX85" s="21">
        <f>IF($AP85="",$AV85,$AS85)</f>
        <v>406.32188378414986</v>
      </c>
      <c r="AY85" s="10">
        <f>LN(BB85*$AO85/$AW85)</f>
        <v>-4.839194528937389</v>
      </c>
      <c r="AZ85" s="10">
        <f>EXP(AY$2950*$AI85+AY$2951)*$AW85/$AO85</f>
        <v>164.331091318761</v>
      </c>
      <c r="BA85" s="10">
        <f>LN(AZ85/$C85)</f>
        <v>-0.88958130491717324</v>
      </c>
      <c r="BB85" s="10" cm="1">
        <f t="array" ref="BB85">$C85*EXP(poly_from_str($AO85,BB$2950))</f>
        <v>523.09843713435191</v>
      </c>
      <c r="BC85" s="10">
        <f t="shared" ref="BC85" si="191">LN(AZ85/BB85)</f>
        <v>-1.1578864204817176</v>
      </c>
      <c r="BD85" s="10">
        <f t="shared" ref="BD85" si="192">LN($AX85/100+1)</f>
        <v>1.622002415012703</v>
      </c>
      <c r="BE85" s="10">
        <f>ABS(LN($AZ85/$BB85))-BD85-LN(2)</f>
        <v>-1.1572631750909306</v>
      </c>
      <c r="BF85" s="21">
        <f>INDEX([1]Pr3_line_class7_opt_lin!$A$2:$A$3624,MATCH($X85,[1]Pr3_line_class7_opt_lin!$AO$2:$AO$3624,0),1)</f>
        <v>175600</v>
      </c>
    </row>
    <row r="86" spans="1:58" hidden="1" x14ac:dyDescent="0.25">
      <c r="A86" s="1" t="s">
        <v>96</v>
      </c>
      <c r="B86" s="1">
        <v>4.0000000000000001E-3</v>
      </c>
      <c r="C86">
        <v>80</v>
      </c>
      <c r="E86" s="2">
        <v>48262.8</v>
      </c>
      <c r="F86">
        <v>21418</v>
      </c>
      <c r="G86" t="s">
        <v>4</v>
      </c>
      <c r="H86" t="s">
        <v>17</v>
      </c>
      <c r="I86">
        <v>69681</v>
      </c>
      <c r="J86" t="s">
        <v>6</v>
      </c>
      <c r="K86" t="s">
        <v>17</v>
      </c>
      <c r="L86">
        <v>21418.84</v>
      </c>
      <c r="M86">
        <v>69681.600000000006</v>
      </c>
      <c r="N86">
        <v>1</v>
      </c>
      <c r="V86" s="11">
        <f t="shared" si="141"/>
        <v>4.8262757898079674E-7</v>
      </c>
      <c r="W86" s="11">
        <f t="shared" si="142"/>
        <v>2.0719891925043717E-6</v>
      </c>
      <c r="X86" s="10">
        <f t="shared" si="143"/>
        <v>48262.760064810915</v>
      </c>
      <c r="Y86" s="8">
        <f t="shared" si="144"/>
        <v>2071.9909069790533</v>
      </c>
      <c r="Z86" s="1">
        <f t="shared" si="145"/>
        <v>2071.991</v>
      </c>
      <c r="AA86" s="2">
        <f t="shared" si="146"/>
        <v>48262.8</v>
      </c>
      <c r="AB86" s="2">
        <f t="shared" si="140"/>
        <v>48262.757898079675</v>
      </c>
      <c r="AC86" s="1">
        <f t="shared" si="147"/>
        <v>6.1646468999643267E-2</v>
      </c>
      <c r="AD86" s="1" t="b">
        <f t="shared" si="148"/>
        <v>1</v>
      </c>
      <c r="AF86" s="1" t="s">
        <v>1247</v>
      </c>
      <c r="AG86" s="5" t="s">
        <v>1469</v>
      </c>
      <c r="AH86" s="10">
        <v>21418.84</v>
      </c>
      <c r="AI86" s="10">
        <v>69681.600000000006</v>
      </c>
      <c r="AJ86" s="10">
        <f t="shared" si="187"/>
        <v>48262.760000000009</v>
      </c>
      <c r="AK86" s="1">
        <f t="shared" si="188"/>
        <v>9.0238519533158978E-5</v>
      </c>
      <c r="AL86" s="10">
        <f t="shared" si="189"/>
        <v>6.4810905314516276E-5</v>
      </c>
      <c r="AM86" s="10">
        <f t="shared" si="149"/>
        <v>9.3171833275337596E-2</v>
      </c>
      <c r="AN86" s="10">
        <f t="shared" si="190"/>
        <v>6.9560620453812188E-4</v>
      </c>
      <c r="AO86" s="1">
        <f t="shared" si="150"/>
        <v>2071.991</v>
      </c>
      <c r="BB86" s="10" cm="1">
        <f t="array" ref="BB86">$C86*EXP(poly_from_str($AO86,BB$2950))</f>
        <v>104.96132984339626</v>
      </c>
      <c r="BF86" s="21">
        <f>INDEX([1]Pr3_line_class7_opt_lin!$A$2:$A$3624,MATCH($X86,[1]Pr3_line_class7_opt_lin!$AO$2:$AO$3624,0),1)</f>
        <v>35171</v>
      </c>
    </row>
    <row r="87" spans="1:58" hidden="1" x14ac:dyDescent="0.25">
      <c r="A87" s="1" t="s">
        <v>97</v>
      </c>
      <c r="B87" s="1">
        <v>4.0000000000000001E-3</v>
      </c>
      <c r="C87">
        <v>5</v>
      </c>
      <c r="E87" s="2">
        <v>48273.4</v>
      </c>
      <c r="F87">
        <v>22747</v>
      </c>
      <c r="G87" t="s">
        <v>4</v>
      </c>
      <c r="H87" t="s">
        <v>5</v>
      </c>
      <c r="I87">
        <v>71021</v>
      </c>
      <c r="J87" t="s">
        <v>6</v>
      </c>
      <c r="K87" t="s">
        <v>5</v>
      </c>
      <c r="L87">
        <v>22747.69</v>
      </c>
      <c r="M87">
        <v>71021.100000000006</v>
      </c>
      <c r="N87">
        <v>1</v>
      </c>
      <c r="V87" s="11">
        <f t="shared" si="141"/>
        <v>4.8273428422332639E-7</v>
      </c>
      <c r="W87" s="11">
        <f t="shared" si="142"/>
        <v>2.071534219673775E-6</v>
      </c>
      <c r="X87" s="10">
        <f t="shared" si="143"/>
        <v>48273.426958383745</v>
      </c>
      <c r="Y87" s="8">
        <f t="shared" si="144"/>
        <v>2071.5330628216939</v>
      </c>
      <c r="Z87" s="1">
        <f t="shared" si="145"/>
        <v>2071.5329999999999</v>
      </c>
      <c r="AA87" s="2">
        <f t="shared" si="146"/>
        <v>48273.4</v>
      </c>
      <c r="AB87" s="2">
        <f t="shared" si="140"/>
        <v>48273.428422332639</v>
      </c>
      <c r="AC87" s="1">
        <f t="shared" si="147"/>
        <v>6.1651619458230368E-2</v>
      </c>
      <c r="AD87" s="1" t="b">
        <f t="shared" si="148"/>
        <v>1</v>
      </c>
      <c r="AF87" s="1" t="s">
        <v>1178</v>
      </c>
      <c r="AG87" s="1" t="s">
        <v>1240</v>
      </c>
      <c r="AH87" s="10">
        <v>22747.69</v>
      </c>
      <c r="AI87" s="10">
        <v>71021.100000000006</v>
      </c>
      <c r="AJ87" s="10">
        <f t="shared" si="187"/>
        <v>48273.41</v>
      </c>
      <c r="AK87" s="1">
        <f t="shared" si="188"/>
        <v>-7.9054846128201461E-4</v>
      </c>
      <c r="AL87" s="10">
        <f t="shared" si="189"/>
        <v>1.695838374143932E-2</v>
      </c>
      <c r="AM87" s="10">
        <f t="shared" si="149"/>
        <v>9.3212900784105296E-2</v>
      </c>
      <c r="AN87" s="10">
        <f t="shared" si="190"/>
        <v>0.18193172402946042</v>
      </c>
      <c r="AO87" s="1">
        <f t="shared" si="150"/>
        <v>2071.5329999999999</v>
      </c>
      <c r="AP87" s="14">
        <v>13000000</v>
      </c>
      <c r="AQ87" s="10">
        <v>0.02</v>
      </c>
      <c r="AR87" s="14" cm="1">
        <f t="array" ref="AR87">SfromgA($AP87,$AO87,"")</f>
        <v>5.7036422907989257E-2</v>
      </c>
      <c r="AS87" s="21">
        <f t="shared" ref="AS87:AS93" si="193">(10^MAX(0.05, -0.312925054856973*((LN($AR87))^(1/3)) + 0.454808404431693)-1)*100</f>
        <v>692.87036229274202</v>
      </c>
      <c r="AU87" s="10"/>
      <c r="AV87" s="10"/>
      <c r="AW87" s="14">
        <f t="shared" ref="AW87:AW90" si="194">IF($AP87="",$AT87,$AP87)</f>
        <v>13000000</v>
      </c>
      <c r="AX87" s="21">
        <f t="shared" ref="AX87:AX90" si="195">IF($AP87="",$AV87,$AS87)</f>
        <v>692.87036229274202</v>
      </c>
      <c r="AY87" s="10">
        <f t="shared" ref="AY87:AY93" si="196">LN(BB87*$AO87/$AW87)</f>
        <v>-6.8606718316449067</v>
      </c>
      <c r="AZ87" s="10">
        <f t="shared" ref="AZ87:AZ93" si="197">EXP(AY$2950*$AI87+AY$2951)*$AW87/$AO87</f>
        <v>10.956414539736315</v>
      </c>
      <c r="BA87" s="10">
        <f t="shared" ref="BA87:BA93" si="198">LN(AZ87/$C87)</f>
        <v>0.78448717502862331</v>
      </c>
      <c r="BB87" s="10" cm="1">
        <f t="array" ref="BB87">$C87*EXP(poly_from_str($AO87,BB$2950))</f>
        <v>6.5780864627100764</v>
      </c>
      <c r="BC87" s="10">
        <f t="shared" ref="BC87:BC93" si="199">LN(AZ87/BB87)</f>
        <v>0.51018119555754315</v>
      </c>
      <c r="BD87" s="10">
        <f t="shared" ref="BD87:BD93" si="200">LN($AX87/100+1)</f>
        <v>2.0704895447200968</v>
      </c>
      <c r="BE87" s="10">
        <f t="shared" ref="BE87:BE93" si="201">ABS(LN($AZ87/$BB87))-BD87-LN(2)</f>
        <v>-2.253455529722499</v>
      </c>
      <c r="BF87" s="21">
        <f>INDEX([1]Pr3_line_class7_opt_lin!$A$2:$A$3624,MATCH($X87,[1]Pr3_line_class7_opt_lin!$AO$2:$AO$3624,0),1)</f>
        <v>2201</v>
      </c>
    </row>
    <row r="88" spans="1:58" hidden="1" x14ac:dyDescent="0.25">
      <c r="A88" s="1" t="s">
        <v>98</v>
      </c>
      <c r="B88" s="1">
        <v>4.0000000000000001E-3</v>
      </c>
      <c r="C88">
        <v>50</v>
      </c>
      <c r="E88" s="2">
        <v>48291.3</v>
      </c>
      <c r="F88">
        <v>15525</v>
      </c>
      <c r="G88" t="s">
        <v>4</v>
      </c>
      <c r="H88" t="s">
        <v>12</v>
      </c>
      <c r="I88">
        <v>63816</v>
      </c>
      <c r="J88" t="s">
        <v>6</v>
      </c>
      <c r="K88" t="s">
        <v>12</v>
      </c>
      <c r="L88">
        <v>15525.5</v>
      </c>
      <c r="M88">
        <v>63816.91</v>
      </c>
      <c r="N88">
        <v>1</v>
      </c>
      <c r="V88" s="11">
        <f t="shared" si="141"/>
        <v>4.8291261985891227E-7</v>
      </c>
      <c r="W88" s="11">
        <f t="shared" si="142"/>
        <v>2.070766369925846E-6</v>
      </c>
      <c r="X88" s="10">
        <f t="shared" si="143"/>
        <v>48291.263946634412</v>
      </c>
      <c r="Y88" s="8">
        <f t="shared" si="144"/>
        <v>2070.7679159217646</v>
      </c>
      <c r="Z88" s="1">
        <f t="shared" si="145"/>
        <v>2070.768</v>
      </c>
      <c r="AA88" s="2">
        <f t="shared" si="146"/>
        <v>48291.3</v>
      </c>
      <c r="AB88" s="2">
        <f t="shared" si="140"/>
        <v>48291.261985891222</v>
      </c>
      <c r="AC88" s="1">
        <f t="shared" si="147"/>
        <v>6.1660229920949917E-2</v>
      </c>
      <c r="AD88" s="1" t="b">
        <f t="shared" si="148"/>
        <v>1</v>
      </c>
      <c r="AF88" s="1" t="s">
        <v>1154</v>
      </c>
      <c r="AG88" s="1" t="s">
        <v>1244</v>
      </c>
      <c r="AH88" s="10">
        <v>15525.5</v>
      </c>
      <c r="AI88" s="10">
        <v>63816.91</v>
      </c>
      <c r="AJ88" s="10">
        <f t="shared" si="187"/>
        <v>48291.41</v>
      </c>
      <c r="AK88" s="1">
        <f t="shared" si="188"/>
        <v>6.3469441047345754E-3</v>
      </c>
      <c r="AL88" s="10">
        <f t="shared" si="189"/>
        <v>-0.14605336559179705</v>
      </c>
      <c r="AM88" s="10">
        <f t="shared" si="149"/>
        <v>9.3281912797570768E-2</v>
      </c>
      <c r="AN88" s="10">
        <f t="shared" si="190"/>
        <v>-1.5657200974077854</v>
      </c>
      <c r="AO88" s="1">
        <f t="shared" si="150"/>
        <v>2070.768</v>
      </c>
      <c r="AP88" s="14">
        <v>65500000</v>
      </c>
      <c r="AQ88" s="10">
        <v>4.8000000000000001E-2</v>
      </c>
      <c r="AR88" s="14" cm="1">
        <f t="array" ref="AR88">SfromgA($AP88,$AO88,"")</f>
        <v>0.28705756413026273</v>
      </c>
      <c r="AS88" s="21">
        <f t="shared" si="193"/>
        <v>519.04661007630602</v>
      </c>
      <c r="AU88" s="10"/>
      <c r="AV88" s="10"/>
      <c r="AW88" s="14">
        <f t="shared" si="194"/>
        <v>65500000</v>
      </c>
      <c r="AX88" s="21">
        <f t="shared" si="195"/>
        <v>519.04661007630602</v>
      </c>
      <c r="AY88" s="10">
        <f t="shared" si="196"/>
        <v>-6.1709980878239108</v>
      </c>
      <c r="AZ88" s="10">
        <f t="shared" si="197"/>
        <v>108.29020081208742</v>
      </c>
      <c r="BA88" s="10">
        <f t="shared" si="198"/>
        <v>0.7727916626022171</v>
      </c>
      <c r="BB88" s="10" cm="1">
        <f t="array" ref="BB88">$C88*EXP(poly_from_str($AO88,BB$2950))</f>
        <v>66.081430754904503</v>
      </c>
      <c r="BC88" s="10">
        <f t="shared" si="199"/>
        <v>0.49392688719210359</v>
      </c>
      <c r="BD88" s="10">
        <f t="shared" si="200"/>
        <v>1.8230103828540947</v>
      </c>
      <c r="BE88" s="10">
        <f t="shared" si="201"/>
        <v>-2.0222306762219362</v>
      </c>
      <c r="BF88" s="21">
        <f>INDEX([1]Pr3_line_class7_opt_lin!$A$2:$A$3624,MATCH($X88,[1]Pr3_line_class7_opt_lin!$AO$2:$AO$3624,0),1)</f>
        <v>22054</v>
      </c>
    </row>
    <row r="89" spans="1:58" hidden="1" x14ac:dyDescent="0.25">
      <c r="A89" s="1" t="s">
        <v>99</v>
      </c>
      <c r="B89" s="1">
        <v>4.0000000000000001E-3</v>
      </c>
      <c r="C89">
        <v>200</v>
      </c>
      <c r="E89" s="2">
        <v>48294</v>
      </c>
      <c r="F89">
        <v>23442</v>
      </c>
      <c r="G89" t="s">
        <v>4</v>
      </c>
      <c r="H89" t="s">
        <v>12</v>
      </c>
      <c r="I89">
        <v>71736</v>
      </c>
      <c r="J89" t="s">
        <v>6</v>
      </c>
      <c r="K89" t="s">
        <v>12</v>
      </c>
      <c r="L89">
        <v>23442.25</v>
      </c>
      <c r="M89">
        <v>71736.45</v>
      </c>
      <c r="N89">
        <v>1</v>
      </c>
      <c r="V89" s="11">
        <f t="shared" si="141"/>
        <v>4.8294037280099139E-7</v>
      </c>
      <c r="W89" s="11">
        <f t="shared" si="142"/>
        <v>2.0706505984180231E-6</v>
      </c>
      <c r="X89" s="10">
        <f t="shared" si="143"/>
        <v>48294.035356802116</v>
      </c>
      <c r="Y89" s="8">
        <f t="shared" si="144"/>
        <v>2070.6490824630419</v>
      </c>
      <c r="Z89" s="1">
        <f t="shared" si="145"/>
        <v>2070.6489999999999</v>
      </c>
      <c r="AA89" s="2">
        <f t="shared" si="146"/>
        <v>48294</v>
      </c>
      <c r="AB89" s="2">
        <f t="shared" si="140"/>
        <v>48294.037280099139</v>
      </c>
      <c r="AC89" s="1">
        <f t="shared" si="147"/>
        <v>6.1661570184058032E-2</v>
      </c>
      <c r="AD89" s="1" t="b">
        <f t="shared" si="148"/>
        <v>1</v>
      </c>
      <c r="AF89" s="1" t="s">
        <v>1167</v>
      </c>
      <c r="AG89" s="1" t="s">
        <v>1239</v>
      </c>
      <c r="AH89" s="10">
        <v>23442.25</v>
      </c>
      <c r="AI89" s="10">
        <v>71736.45</v>
      </c>
      <c r="AJ89" s="10">
        <f t="shared" si="187"/>
        <v>48294.2</v>
      </c>
      <c r="AK89" s="1">
        <f t="shared" si="188"/>
        <v>6.976734266118001E-3</v>
      </c>
      <c r="AL89" s="10">
        <f t="shared" si="189"/>
        <v>-0.1646431978806504</v>
      </c>
      <c r="AM89" s="10">
        <f t="shared" si="149"/>
        <v>9.3292489456204317E-2</v>
      </c>
      <c r="AN89" s="10">
        <f t="shared" si="190"/>
        <v>-1.7648065652481202</v>
      </c>
      <c r="AO89" s="1">
        <f t="shared" si="150"/>
        <v>2070.6489999999999</v>
      </c>
      <c r="AP89" s="14">
        <v>97500000</v>
      </c>
      <c r="AQ89" s="10">
        <v>6.6000000000000003E-2</v>
      </c>
      <c r="AR89" s="14" cm="1">
        <f t="array" ref="AR89">SfromgA($AP89,$AO89,"")</f>
        <v>0.4272257654173145</v>
      </c>
      <c r="AS89" s="21">
        <f t="shared" si="193"/>
        <v>464.00612437735475</v>
      </c>
      <c r="AU89" s="10"/>
      <c r="AV89" s="10"/>
      <c r="AW89" s="14">
        <f t="shared" si="194"/>
        <v>97500000</v>
      </c>
      <c r="AX89" s="21">
        <f t="shared" si="195"/>
        <v>464.00612437735475</v>
      </c>
      <c r="AY89" s="10">
        <f t="shared" si="196"/>
        <v>-5.1818564022360647</v>
      </c>
      <c r="AZ89" s="10">
        <f t="shared" si="197"/>
        <v>76.890845321509104</v>
      </c>
      <c r="BA89" s="10">
        <f t="shared" si="198"/>
        <v>-0.95593054365738139</v>
      </c>
      <c r="BB89" s="10" cm="1">
        <f t="array" ref="BB89">$C89*EXP(poly_from_str($AO89,BB$2950))</f>
        <v>264.51267481130157</v>
      </c>
      <c r="BC89" s="10">
        <f t="shared" si="199"/>
        <v>-1.2355023471510769</v>
      </c>
      <c r="BD89" s="10">
        <f t="shared" si="200"/>
        <v>1.7298949242761079</v>
      </c>
      <c r="BE89" s="10">
        <f t="shared" si="201"/>
        <v>-1.1875397576849762</v>
      </c>
      <c r="BF89" s="21">
        <f>INDEX([1]Pr3_line_class7_opt_lin!$A$2:$A$3624,MATCH($X89,[1]Pr3_line_class7_opt_lin!$AO$2:$AO$3624,0),1)</f>
        <v>88243</v>
      </c>
    </row>
    <row r="90" spans="1:58" hidden="1" x14ac:dyDescent="0.25">
      <c r="A90" s="1" t="s">
        <v>100</v>
      </c>
      <c r="B90" s="1">
        <v>4.0000000000000001E-3</v>
      </c>
      <c r="C90">
        <v>50</v>
      </c>
      <c r="E90" s="2">
        <v>48301.3</v>
      </c>
      <c r="F90">
        <v>16516</v>
      </c>
      <c r="G90" t="s">
        <v>4</v>
      </c>
      <c r="H90" t="s">
        <v>7</v>
      </c>
      <c r="I90">
        <v>64817</v>
      </c>
      <c r="J90" t="s">
        <v>6</v>
      </c>
      <c r="K90" t="s">
        <v>17</v>
      </c>
      <c r="L90">
        <v>16516.150000000001</v>
      </c>
      <c r="M90">
        <v>64817.53</v>
      </c>
      <c r="N90">
        <v>1</v>
      </c>
      <c r="V90" s="11">
        <f t="shared" si="141"/>
        <v>4.8301291866352255E-7</v>
      </c>
      <c r="W90" s="11">
        <f t="shared" si="142"/>
        <v>2.0703376513675617E-6</v>
      </c>
      <c r="X90" s="10">
        <f t="shared" si="143"/>
        <v>48301.292286210701</v>
      </c>
      <c r="Y90" s="8">
        <f t="shared" si="144"/>
        <v>2070.3379820036103</v>
      </c>
      <c r="Z90" s="1">
        <f t="shared" si="145"/>
        <v>2070.3380000000002</v>
      </c>
      <c r="AA90" s="2">
        <f t="shared" si="146"/>
        <v>48301.3</v>
      </c>
      <c r="AB90" s="2">
        <f t="shared" si="140"/>
        <v>48301.291866352251</v>
      </c>
      <c r="AC90" s="1">
        <f t="shared" si="147"/>
        <v>6.1665073979792734E-2</v>
      </c>
      <c r="AD90" s="1" t="b">
        <f t="shared" si="148"/>
        <v>1</v>
      </c>
      <c r="AF90" s="1" t="s">
        <v>1202</v>
      </c>
      <c r="AG90" s="1" t="s">
        <v>1242</v>
      </c>
      <c r="AH90" s="10">
        <v>16516.150000000001</v>
      </c>
      <c r="AI90" s="10">
        <v>64817.53</v>
      </c>
      <c r="AJ90" s="10">
        <f t="shared" si="187"/>
        <v>48301.38</v>
      </c>
      <c r="AK90" s="1">
        <f t="shared" si="188"/>
        <v>3.7776651515741833E-3</v>
      </c>
      <c r="AL90" s="10">
        <f t="shared" si="189"/>
        <v>-8.7713789296685718E-2</v>
      </c>
      <c r="AM90" s="10">
        <f t="shared" si="149"/>
        <v>9.3320607552969614E-2</v>
      </c>
      <c r="AN90" s="10">
        <f t="shared" si="190"/>
        <v>-0.93991875531777458</v>
      </c>
      <c r="AO90" s="1">
        <f t="shared" si="150"/>
        <v>2070.3380000000002</v>
      </c>
      <c r="AP90" s="14">
        <v>52300000</v>
      </c>
      <c r="AQ90" s="10">
        <v>7.6999999999999999E-2</v>
      </c>
      <c r="AR90" s="14" cm="1">
        <f t="array" ref="AR90">SfromgA($AP90,$AO90,"")</f>
        <v>0.22906503846431553</v>
      </c>
      <c r="AS90" s="21">
        <f t="shared" si="193"/>
        <v>547.01783128477814</v>
      </c>
      <c r="AU90" s="10"/>
      <c r="AV90" s="10"/>
      <c r="AW90" s="14">
        <f t="shared" si="194"/>
        <v>52300000</v>
      </c>
      <c r="AX90" s="21">
        <f t="shared" si="195"/>
        <v>547.01783128477814</v>
      </c>
      <c r="AY90" s="10">
        <f t="shared" si="196"/>
        <v>-5.9435998703698409</v>
      </c>
      <c r="AZ90" s="10">
        <f t="shared" si="197"/>
        <v>78.76230630359295</v>
      </c>
      <c r="BA90" s="10">
        <f t="shared" si="198"/>
        <v>0.45441153059044559</v>
      </c>
      <c r="BB90" s="10" cm="1">
        <f t="array" ref="BB90">$C90*EXP(poly_from_str($AO90,BB$2950))</f>
        <v>66.250293875380279</v>
      </c>
      <c r="BC90" s="10">
        <f t="shared" si="199"/>
        <v>0.17299463530730169</v>
      </c>
      <c r="BD90" s="10">
        <f t="shared" si="200"/>
        <v>1.8672036680786022</v>
      </c>
      <c r="BE90" s="10">
        <f t="shared" si="201"/>
        <v>-2.3873562133312456</v>
      </c>
      <c r="BF90" s="21">
        <f>INDEX([1]Pr3_line_class7_opt_lin!$A$2:$A$3624,MATCH($X90,[1]Pr3_line_class7_opt_lin!$AO$2:$AO$3624,0),1)</f>
        <v>22079</v>
      </c>
    </row>
    <row r="91" spans="1:58" hidden="1" x14ac:dyDescent="0.25">
      <c r="A91" s="1" t="s">
        <v>101</v>
      </c>
      <c r="B91" s="1">
        <v>4.0000000000000001E-3</v>
      </c>
      <c r="C91">
        <v>400</v>
      </c>
      <c r="E91" s="2">
        <v>48308.2</v>
      </c>
      <c r="F91">
        <v>17627</v>
      </c>
      <c r="G91" t="s">
        <v>4</v>
      </c>
      <c r="H91" t="s">
        <v>5</v>
      </c>
      <c r="I91">
        <v>65935</v>
      </c>
      <c r="J91" t="s">
        <v>6</v>
      </c>
      <c r="K91" t="s">
        <v>7</v>
      </c>
      <c r="L91">
        <v>17627</v>
      </c>
      <c r="M91">
        <v>65935.25</v>
      </c>
      <c r="N91">
        <v>1</v>
      </c>
      <c r="V91" s="11">
        <f t="shared" si="141"/>
        <v>4.8308198577613402E-7</v>
      </c>
      <c r="W91" s="11">
        <f t="shared" si="142"/>
        <v>2.0700419390496855E-6</v>
      </c>
      <c r="X91" s="10">
        <f t="shared" si="143"/>
        <v>48308.198651076738</v>
      </c>
      <c r="Y91" s="8">
        <f t="shared" si="144"/>
        <v>2070.0419968520418</v>
      </c>
      <c r="Z91" s="1">
        <f t="shared" si="145"/>
        <v>2070.0419999999999</v>
      </c>
      <c r="AA91" s="2">
        <f t="shared" si="146"/>
        <v>48308.2</v>
      </c>
      <c r="AB91" s="2">
        <f t="shared" si="140"/>
        <v>48308.198577613402</v>
      </c>
      <c r="AC91" s="1">
        <f t="shared" si="147"/>
        <v>6.1668410249070653E-2</v>
      </c>
      <c r="AD91" s="1" t="b">
        <f t="shared" si="148"/>
        <v>1</v>
      </c>
      <c r="AF91" s="1" t="s">
        <v>1176</v>
      </c>
      <c r="AG91" s="1" t="s">
        <v>1238</v>
      </c>
      <c r="AH91" s="10">
        <v>17627</v>
      </c>
      <c r="AI91" s="10">
        <v>65935.25</v>
      </c>
      <c r="AJ91" s="10">
        <f t="shared" si="187"/>
        <v>48308.25</v>
      </c>
      <c r="AK91" s="1">
        <f t="shared" si="188"/>
        <v>2.2034849121155275E-3</v>
      </c>
      <c r="AL91" s="10">
        <f t="shared" si="189"/>
        <v>-5.1348923261684831E-2</v>
      </c>
      <c r="AM91" s="10">
        <f t="shared" si="149"/>
        <v>9.3347284741082545E-2</v>
      </c>
      <c r="AN91" s="10">
        <f t="shared" si="190"/>
        <v>-0.55008480861667686</v>
      </c>
      <c r="AO91" s="1">
        <f t="shared" si="150"/>
        <v>2070.0419999999999</v>
      </c>
      <c r="AP91" s="14">
        <v>286000000</v>
      </c>
      <c r="AQ91" s="10">
        <v>0.35499999999999998</v>
      </c>
      <c r="AR91" s="14" cm="1">
        <f t="array" ref="AR91">SfromgA($AP91,$AO91,"")</f>
        <v>1.2520937982763927</v>
      </c>
      <c r="AS91" s="21">
        <f t="shared" si="193"/>
        <v>83.879208532730303</v>
      </c>
      <c r="AT91" s="14" cm="1">
        <f t="array" ref="AT91">INDEX([2]Sheet1!$J$2:$J$216,MATCH($AF91&amp;$AG91,[2]Sheet1!$M$2:$M$216&amp;[2]Sheet1!$N$2:$N$216,0),1)</f>
        <v>93796112.247791693</v>
      </c>
      <c r="AU91" s="14" cm="1">
        <f t="array" ref="AU91">SfromgA($AT91,$AO91,"")</f>
        <v>0.41063472184579147</v>
      </c>
      <c r="AV91" s="21">
        <f>(10^MAX(0.05, -0.312925054856973*((LN($AU91))^(1/3)) + 0.454808404431693)-1)*100</f>
        <v>469.92386359328719</v>
      </c>
      <c r="AW91" s="14">
        <f>IF($AP91="",$AT91,$AP91)</f>
        <v>286000000</v>
      </c>
      <c r="AX91" s="21">
        <f>IF($AP91="",$AV91,$AS91)</f>
        <v>83.879208532730303</v>
      </c>
      <c r="AY91" s="10">
        <f t="shared" si="196"/>
        <v>-5.5615442569752913</v>
      </c>
      <c r="AZ91" s="10">
        <f t="shared" si="197"/>
        <v>388.03396501897072</v>
      </c>
      <c r="BA91" s="10">
        <f t="shared" si="198"/>
        <v>-3.0371672607310302E-2</v>
      </c>
      <c r="BB91" s="10" cm="1">
        <f t="array" ref="BB91">$C91*EXP(poly_from_str($AO91,BB$2950))</f>
        <v>530.93199103909706</v>
      </c>
      <c r="BC91" s="10">
        <f t="shared" si="199"/>
        <v>-0.31354106139951304</v>
      </c>
      <c r="BD91" s="10">
        <f t="shared" si="200"/>
        <v>0.60910888068099389</v>
      </c>
      <c r="BE91" s="10">
        <f t="shared" si="201"/>
        <v>-0.98871499984142619</v>
      </c>
      <c r="BF91" s="21">
        <f>INDEX([1]Pr3_line_class7_opt_lin!$A$2:$A$3624,MATCH($X91,[1]Pr3_line_class7_opt_lin!$AO$2:$AO$3624,0),1)</f>
        <v>176772</v>
      </c>
    </row>
    <row r="92" spans="1:58" hidden="1" x14ac:dyDescent="0.25">
      <c r="A92" s="1" t="s">
        <v>102</v>
      </c>
      <c r="B92" s="1">
        <v>4.0000000000000001E-3</v>
      </c>
      <c r="C92">
        <v>50</v>
      </c>
      <c r="E92" s="2">
        <v>48326.5</v>
      </c>
      <c r="F92">
        <v>23651</v>
      </c>
      <c r="G92" t="s">
        <v>4</v>
      </c>
      <c r="H92" t="s">
        <v>7</v>
      </c>
      <c r="I92">
        <v>71978</v>
      </c>
      <c r="J92" t="s">
        <v>6</v>
      </c>
      <c r="K92" t="s">
        <v>7</v>
      </c>
      <c r="L92">
        <v>23651.88</v>
      </c>
      <c r="M92">
        <v>71978.52</v>
      </c>
      <c r="N92">
        <v>1</v>
      </c>
      <c r="V92" s="11">
        <f t="shared" si="141"/>
        <v>4.832650157689375E-7</v>
      </c>
      <c r="W92" s="11">
        <f t="shared" si="142"/>
        <v>2.0692580675198909E-6</v>
      </c>
      <c r="X92" s="10">
        <f t="shared" si="143"/>
        <v>48326.501495333345</v>
      </c>
      <c r="Y92" s="8">
        <f t="shared" si="144"/>
        <v>2069.2580034922767</v>
      </c>
      <c r="Z92" s="1">
        <f t="shared" si="145"/>
        <v>2069.2579999999998</v>
      </c>
      <c r="AA92" s="2">
        <f t="shared" si="146"/>
        <v>48326.5</v>
      </c>
      <c r="AB92" s="2">
        <f t="shared" si="140"/>
        <v>48326.501576893752</v>
      </c>
      <c r="AC92" s="1">
        <f t="shared" si="147"/>
        <v>6.1677253773307572E-2</v>
      </c>
      <c r="AD92" s="1" t="b">
        <f t="shared" si="148"/>
        <v>1</v>
      </c>
      <c r="AF92" s="1" t="s">
        <v>1241</v>
      </c>
      <c r="AG92" s="1" t="s">
        <v>1246</v>
      </c>
      <c r="AH92" s="10">
        <v>23651.88</v>
      </c>
      <c r="AI92" s="10">
        <v>71978.52</v>
      </c>
      <c r="AJ92" s="10">
        <f t="shared" si="187"/>
        <v>48326.64</v>
      </c>
      <c r="AK92" s="1">
        <f t="shared" si="188"/>
        <v>5.9270232732160366E-3</v>
      </c>
      <c r="AL92" s="10">
        <f t="shared" si="189"/>
        <v>-0.13850466665462591</v>
      </c>
      <c r="AM92" s="10">
        <f t="shared" si="149"/>
        <v>9.3418027138230234E-2</v>
      </c>
      <c r="AN92" s="10">
        <f t="shared" si="190"/>
        <v>-1.4826331801000376</v>
      </c>
      <c r="AO92" s="1">
        <f t="shared" si="150"/>
        <v>2069.2579999999998</v>
      </c>
      <c r="AP92" s="14">
        <v>85900000</v>
      </c>
      <c r="AQ92" s="10">
        <v>4.3999999999999997E-2</v>
      </c>
      <c r="AR92" s="14" cm="1">
        <f t="array" ref="AR92">SfromgA($AP92,$AO92,"")</f>
        <v>0.37563880689119389</v>
      </c>
      <c r="AS92" s="21">
        <f t="shared" si="193"/>
        <v>482.82869739717808</v>
      </c>
      <c r="AU92" s="10"/>
      <c r="AV92" s="10"/>
      <c r="AW92" s="14">
        <f t="shared" ref="AW92:AW93" si="202">IF($AP92="",$AT92,$AP92)</f>
        <v>85900000</v>
      </c>
      <c r="AX92" s="21">
        <f t="shared" ref="AX92:AX93" si="203">IF($AP92="",$AV92,$AS92)</f>
        <v>482.82869739717808</v>
      </c>
      <c r="AY92" s="10">
        <f t="shared" si="196"/>
        <v>-6.4339318457574883</v>
      </c>
      <c r="AZ92" s="10">
        <f t="shared" si="197"/>
        <v>66.271670625943869</v>
      </c>
      <c r="BA92" s="10">
        <f t="shared" si="198"/>
        <v>0.281739509739237</v>
      </c>
      <c r="BB92" s="10" cm="1">
        <f t="array" ref="BB92">$C92*EXP(poly_from_str($AO92,BB$2950))</f>
        <v>66.674140113792731</v>
      </c>
      <c r="BC92" s="10">
        <f t="shared" si="199"/>
        <v>-6.0546581365081009E-3</v>
      </c>
      <c r="BD92" s="10">
        <f t="shared" si="200"/>
        <v>1.7627231276786401</v>
      </c>
      <c r="BE92" s="10">
        <f t="shared" si="201"/>
        <v>-2.4498156501020771</v>
      </c>
      <c r="BF92" s="21">
        <f>INDEX([1]Pr3_line_class7_opt_lin!$A$2:$A$3624,MATCH($X92,[1]Pr3_line_class7_opt_lin!$AO$2:$AO$3624,0),1)</f>
        <v>22143</v>
      </c>
    </row>
    <row r="93" spans="1:58" hidden="1" x14ac:dyDescent="0.25">
      <c r="A93" s="1" t="s">
        <v>103</v>
      </c>
      <c r="B93" s="1">
        <v>4.0000000000000001E-3</v>
      </c>
      <c r="C93">
        <v>30</v>
      </c>
      <c r="E93" s="2">
        <v>48342.8</v>
      </c>
      <c r="F93">
        <v>23651</v>
      </c>
      <c r="G93" t="s">
        <v>4</v>
      </c>
      <c r="H93" t="s">
        <v>7</v>
      </c>
      <c r="I93">
        <v>71994</v>
      </c>
      <c r="J93" t="s">
        <v>6</v>
      </c>
      <c r="K93" t="s">
        <v>17</v>
      </c>
      <c r="L93">
        <v>23651.88</v>
      </c>
      <c r="M93">
        <v>71994.81</v>
      </c>
      <c r="N93">
        <v>1</v>
      </c>
      <c r="V93" s="11">
        <f t="shared" si="141"/>
        <v>4.8342831894086654E-7</v>
      </c>
      <c r="W93" s="11">
        <f t="shared" si="142"/>
        <v>2.0685603647285633E-6</v>
      </c>
      <c r="X93" s="10">
        <f t="shared" si="143"/>
        <v>48342.830242340955</v>
      </c>
      <c r="Y93" s="8">
        <f t="shared" si="144"/>
        <v>2068.5590706771495</v>
      </c>
      <c r="Z93" s="1">
        <f t="shared" si="145"/>
        <v>2068.5590000000002</v>
      </c>
      <c r="AA93" s="2">
        <f t="shared" si="146"/>
        <v>48342.8</v>
      </c>
      <c r="AB93" s="2">
        <f t="shared" si="140"/>
        <v>48342.831894086652</v>
      </c>
      <c r="AC93" s="1">
        <f t="shared" si="147"/>
        <v>6.1685146977699612E-2</v>
      </c>
      <c r="AD93" s="1" t="b">
        <f t="shared" si="148"/>
        <v>1</v>
      </c>
      <c r="AF93" s="1" t="s">
        <v>1241</v>
      </c>
      <c r="AG93" s="1" t="s">
        <v>1237</v>
      </c>
      <c r="AH93" s="10">
        <v>23651.88</v>
      </c>
      <c r="AI93" s="10">
        <v>71994.81</v>
      </c>
      <c r="AJ93" s="10">
        <f t="shared" si="187"/>
        <v>48342.929999999993</v>
      </c>
      <c r="AK93" s="1">
        <f t="shared" si="188"/>
        <v>4.1978810550062917E-3</v>
      </c>
      <c r="AL93" s="10">
        <f t="shared" si="189"/>
        <v>-9.9757659038004931E-2</v>
      </c>
      <c r="AM93" s="10">
        <f t="shared" si="149"/>
        <v>9.3481114147578093E-2</v>
      </c>
      <c r="AN93" s="10">
        <f t="shared" si="190"/>
        <v>-1.0671423842950576</v>
      </c>
      <c r="AO93" s="1">
        <f t="shared" si="150"/>
        <v>2068.5590000000002</v>
      </c>
      <c r="AP93" s="14">
        <v>82500000</v>
      </c>
      <c r="AQ93" s="10">
        <v>7.0000000000000007E-2</v>
      </c>
      <c r="AR93" s="14" cm="1">
        <f t="array" ref="AR93">SfromgA($AP93,$AO93,"")</f>
        <v>0.36040519787141168</v>
      </c>
      <c r="AS93" s="21">
        <f t="shared" si="193"/>
        <v>488.65392265760062</v>
      </c>
      <c r="AU93" s="10"/>
      <c r="AV93" s="10"/>
      <c r="AW93" s="14">
        <f t="shared" si="202"/>
        <v>82500000</v>
      </c>
      <c r="AX93" s="21">
        <f t="shared" si="203"/>
        <v>488.65392265760062</v>
      </c>
      <c r="AY93" s="10">
        <f t="shared" si="196"/>
        <v>-6.9006071322545308</v>
      </c>
      <c r="AZ93" s="10">
        <f t="shared" si="197"/>
        <v>63.573207349663207</v>
      </c>
      <c r="BA93" s="10">
        <f t="shared" si="198"/>
        <v>0.75099473183853582</v>
      </c>
      <c r="BB93" s="10" cm="1">
        <f t="array" ref="BB93">$C93*EXP(poly_from_str($AO93,BB$2950))</f>
        <v>40.168946037389425</v>
      </c>
      <c r="BC93" s="10">
        <f t="shared" si="199"/>
        <v>0.45909790302936382</v>
      </c>
      <c r="BD93" s="10">
        <f t="shared" si="200"/>
        <v>1.7726682573338393</v>
      </c>
      <c r="BE93" s="10">
        <f t="shared" si="201"/>
        <v>-2.0067175348644208</v>
      </c>
      <c r="BF93" s="21">
        <f>INDEX([1]Pr3_line_class7_opt_lin!$A$2:$A$3624,MATCH($X93,[1]Pr3_line_class7_opt_lin!$AO$2:$AO$3624,0),1)</f>
        <v>13310</v>
      </c>
    </row>
    <row r="94" spans="1:58" hidden="1" x14ac:dyDescent="0.25">
      <c r="A94" s="1" t="s">
        <v>104</v>
      </c>
      <c r="B94" s="1">
        <v>4.0000000000000001E-3</v>
      </c>
      <c r="C94">
        <v>200</v>
      </c>
      <c r="E94" s="2">
        <v>48349.8</v>
      </c>
      <c r="F94">
        <v>39870</v>
      </c>
      <c r="G94" t="s">
        <v>4</v>
      </c>
      <c r="H94" t="s">
        <v>5</v>
      </c>
      <c r="I94">
        <v>88220</v>
      </c>
      <c r="J94" t="s">
        <v>6</v>
      </c>
      <c r="K94" t="s">
        <v>5</v>
      </c>
      <c r="L94" s="4"/>
      <c r="M94" s="4"/>
      <c r="N94">
        <v>1</v>
      </c>
      <c r="P94" s="4" t="s">
        <v>1115</v>
      </c>
      <c r="V94" s="11">
        <f t="shared" si="141"/>
        <v>4.8349797245125252E-7</v>
      </c>
      <c r="W94" s="11">
        <f t="shared" si="142"/>
        <v>2.0682608821546313E-6</v>
      </c>
      <c r="X94" s="10">
        <f t="shared" si="143"/>
        <v>48349.797387874147</v>
      </c>
      <c r="Y94" s="8">
        <f t="shared" si="144"/>
        <v>2068.2609938936253</v>
      </c>
      <c r="Z94" s="1">
        <f t="shared" si="145"/>
        <v>2068.261</v>
      </c>
      <c r="AA94" s="2">
        <f t="shared" si="146"/>
        <v>48349.8</v>
      </c>
      <c r="AB94" s="2">
        <f t="shared" si="140"/>
        <v>48349.79724512525</v>
      </c>
      <c r="AC94" s="1">
        <f t="shared" si="147"/>
        <v>6.1688514468223613E-2</v>
      </c>
      <c r="AD94" s="1" t="b">
        <f t="shared" si="148"/>
        <v>1</v>
      </c>
      <c r="AF94" s="1"/>
      <c r="AG94" s="5"/>
      <c r="AH94" s="1"/>
      <c r="AI94" s="1"/>
      <c r="AJ94" s="10"/>
      <c r="AK94" s="10"/>
      <c r="AL94" s="12"/>
      <c r="AM94" s="10">
        <f t="shared" si="149"/>
        <v>9.3508121073694286E-2</v>
      </c>
      <c r="AN94" s="10"/>
      <c r="AO94" s="1">
        <f t="shared" si="150"/>
        <v>2068.261</v>
      </c>
      <c r="AP94"/>
      <c r="BB94" s="10" cm="1">
        <f t="array" ref="BB94">$C94*EXP(poly_from_str($AO94,BB$2950))</f>
        <v>268.26018171855964</v>
      </c>
      <c r="BF94" s="21">
        <f>INDEX([1]Pr3_line_class7_opt_lin!$A$2:$A$3624,MATCH($X94,[1]Pr3_line_class7_opt_lin!$AO$2:$AO$3624,0),1)</f>
        <v>88807</v>
      </c>
    </row>
    <row r="95" spans="1:58" hidden="1" x14ac:dyDescent="0.25">
      <c r="A95" s="1" t="s">
        <v>105</v>
      </c>
      <c r="B95" s="1">
        <v>4.0000000000000001E-3</v>
      </c>
      <c r="C95">
        <v>200</v>
      </c>
      <c r="E95" s="2">
        <v>48362.6</v>
      </c>
      <c r="F95">
        <v>15454</v>
      </c>
      <c r="G95" t="s">
        <v>4</v>
      </c>
      <c r="H95" t="s">
        <v>39</v>
      </c>
      <c r="I95">
        <v>63816</v>
      </c>
      <c r="J95" t="s">
        <v>6</v>
      </c>
      <c r="K95" t="s">
        <v>12</v>
      </c>
      <c r="L95">
        <v>15454.16</v>
      </c>
      <c r="M95">
        <v>63816.91</v>
      </c>
      <c r="N95">
        <v>1</v>
      </c>
      <c r="V95" s="11">
        <f t="shared" si="141"/>
        <v>4.8362634641574842E-7</v>
      </c>
      <c r="W95" s="11">
        <f t="shared" si="142"/>
        <v>2.0677134810783542E-6</v>
      </c>
      <c r="X95" s="10">
        <f t="shared" si="143"/>
        <v>48362.632844752348</v>
      </c>
      <c r="Y95" s="8">
        <f t="shared" si="144"/>
        <v>2067.7120768219434</v>
      </c>
      <c r="Z95" s="1">
        <f t="shared" si="145"/>
        <v>2067.712</v>
      </c>
      <c r="AA95" s="2">
        <f t="shared" si="146"/>
        <v>48362.6</v>
      </c>
      <c r="AB95" s="2">
        <f t="shared" si="140"/>
        <v>48362.634641574841</v>
      </c>
      <c r="AC95" s="1">
        <f t="shared" si="147"/>
        <v>6.1694722147372275E-2</v>
      </c>
      <c r="AD95" s="1" t="b">
        <f t="shared" si="148"/>
        <v>1</v>
      </c>
      <c r="AF95" s="1" t="s">
        <v>1162</v>
      </c>
      <c r="AG95" s="1" t="s">
        <v>1244</v>
      </c>
      <c r="AH95" s="10">
        <v>15454.16</v>
      </c>
      <c r="AI95" s="10">
        <v>63816.91</v>
      </c>
      <c r="AJ95" s="10">
        <f t="shared" si="187"/>
        <v>48362.75</v>
      </c>
      <c r="AK95" s="1">
        <f>$A95-100000000/AJ95</f>
        <v>4.932060314786213E-3</v>
      </c>
      <c r="AL95" s="10">
        <f>$X95-AJ95</f>
        <v>-0.11715524765168084</v>
      </c>
      <c r="AM95" s="10">
        <f t="shared" si="149"/>
        <v>9.3557710164665089E-2</v>
      </c>
      <c r="AN95" s="10">
        <f>AL95/AM95</f>
        <v>-1.2522244018743425</v>
      </c>
      <c r="AO95" s="1">
        <f t="shared" si="150"/>
        <v>2067.712</v>
      </c>
      <c r="AP95" s="14">
        <v>97100000</v>
      </c>
      <c r="AQ95" s="10">
        <v>0.18099999999999999</v>
      </c>
      <c r="AR95" s="14" cm="1">
        <f t="array" ref="AR95">SfromgA($AP95,$AO95,"")</f>
        <v>0.42366514344122652</v>
      </c>
      <c r="AS95" s="21">
        <f>(10^MAX(0.05, -0.312925054856973*((LN($AR95))^(1/3)) + 0.454808404431693)-1)*100</f>
        <v>465.26641867332506</v>
      </c>
      <c r="AU95" s="10"/>
      <c r="AV95" s="10"/>
      <c r="AW95" s="14">
        <f>IF($AP95="",$AT95,$AP95)</f>
        <v>97100000</v>
      </c>
      <c r="AX95" s="21">
        <f>IF($AP95="",$AV95,$AS95)</f>
        <v>465.26641867332506</v>
      </c>
      <c r="AY95" s="10">
        <f>LN(BB95*$AO95/$AW95)</f>
        <v>-5.1618945182720228</v>
      </c>
      <c r="AZ95" s="10">
        <f>EXP(AY$2950*$AI95+AY$2951)*$AW95/$AO95</f>
        <v>160.77128608719568</v>
      </c>
      <c r="BA95" s="10">
        <f>LN(AZ95/$C95)</f>
        <v>-0.21833459485801193</v>
      </c>
      <c r="BB95" s="10" cm="1">
        <f t="array" ref="BB95">$C95*EXP(poly_from_str($AO95,BB$2950))</f>
        <v>269.12055903419827</v>
      </c>
      <c r="BC95" s="10">
        <f t="shared" ref="BC95" si="204">LN(AZ95/BB95)</f>
        <v>-0.51517668235978464</v>
      </c>
      <c r="BD95" s="10">
        <f t="shared" ref="BD95" si="205">LN($AX95/100+1)</f>
        <v>1.7321269714944021</v>
      </c>
      <c r="BE95" s="10">
        <f>ABS(LN($AZ95/$BB95))-BD95-LN(2)</f>
        <v>-1.9100974696945627</v>
      </c>
      <c r="BF95" s="21">
        <f>INDEX([1]Pr3_line_class7_opt_lin!$A$2:$A$3624,MATCH($X95,[1]Pr3_line_class7_opt_lin!$AO$2:$AO$3624,0),1)</f>
        <v>88937</v>
      </c>
    </row>
    <row r="96" spans="1:58" hidden="1" x14ac:dyDescent="0.25">
      <c r="A96" s="1" t="s">
        <v>106</v>
      </c>
      <c r="B96" s="1">
        <v>4.0000000000000001E-3</v>
      </c>
      <c r="C96">
        <v>200</v>
      </c>
      <c r="E96" s="2">
        <v>48378.5</v>
      </c>
      <c r="N96">
        <v>1</v>
      </c>
      <c r="V96" s="11">
        <f t="shared" si="141"/>
        <v>4.8378497886343422E-7</v>
      </c>
      <c r="W96" s="11">
        <f t="shared" si="142"/>
        <v>2.0670339096912885E-6</v>
      </c>
      <c r="X96" s="10">
        <f t="shared" si="143"/>
        <v>48378.49799611319</v>
      </c>
      <c r="Y96" s="8">
        <f t="shared" si="144"/>
        <v>2067.0339953099447</v>
      </c>
      <c r="Z96" s="1">
        <f t="shared" si="145"/>
        <v>2067.0340000000001</v>
      </c>
      <c r="AA96" s="2">
        <f t="shared" si="146"/>
        <v>48378.5</v>
      </c>
      <c r="AB96" s="2">
        <f t="shared" si="140"/>
        <v>48378.497886343423</v>
      </c>
      <c r="AC96" s="1">
        <f t="shared" si="147"/>
        <v>6.1702395288694679E-2</v>
      </c>
      <c r="AD96" s="1" t="b">
        <f t="shared" si="148"/>
        <v>1</v>
      </c>
      <c r="AM96" s="10">
        <f t="shared" si="149"/>
        <v>9.3619166399778603E-2</v>
      </c>
      <c r="AN96" s="10"/>
      <c r="AO96" s="1">
        <f t="shared" si="150"/>
        <v>2067.0340000000001</v>
      </c>
      <c r="AP96"/>
      <c r="BB96" s="10" cm="1">
        <f t="array" ref="BB96">$C96*EXP(poly_from_str($AO96,BB$2950))</f>
        <v>270.18245455481775</v>
      </c>
      <c r="BF96" s="21">
        <f>INDEX([1]Pr3_line_class7_opt_lin!$A$2:$A$3624,MATCH($X96,[1]Pr3_line_class7_opt_lin!$AO$2:$AO$3624,0),1)</f>
        <v>89098</v>
      </c>
    </row>
    <row r="97" spans="1:58" hidden="1" x14ac:dyDescent="0.25">
      <c r="A97" s="1" t="s">
        <v>107</v>
      </c>
      <c r="B97" s="1">
        <v>4.0000000000000001E-3</v>
      </c>
      <c r="C97">
        <v>10</v>
      </c>
      <c r="E97" s="2">
        <v>48396.4</v>
      </c>
      <c r="N97">
        <v>1</v>
      </c>
      <c r="V97" s="11">
        <f t="shared" si="141"/>
        <v>4.8396385757911602E-7</v>
      </c>
      <c r="W97" s="11">
        <f t="shared" si="142"/>
        <v>2.0662693919382432E-6</v>
      </c>
      <c r="X97" s="10">
        <f t="shared" si="143"/>
        <v>48396.386498592292</v>
      </c>
      <c r="Y97" s="8">
        <f t="shared" si="144"/>
        <v>2066.2699683768478</v>
      </c>
      <c r="Z97" s="1">
        <f t="shared" si="145"/>
        <v>2066.27</v>
      </c>
      <c r="AA97" s="2">
        <f t="shared" si="146"/>
        <v>48396.4</v>
      </c>
      <c r="AB97" s="2">
        <f t="shared" si="140"/>
        <v>48396.385757911601</v>
      </c>
      <c r="AC97" s="1">
        <f t="shared" si="147"/>
        <v>6.171105077214295E-2</v>
      </c>
      <c r="AD97" s="1" t="b">
        <f t="shared" si="148"/>
        <v>1</v>
      </c>
      <c r="AM97" s="10">
        <f t="shared" si="149"/>
        <v>9.3688433747767724E-2</v>
      </c>
      <c r="AN97" s="10"/>
      <c r="AO97" s="1">
        <f t="shared" si="150"/>
        <v>2066.27</v>
      </c>
      <c r="AP97"/>
      <c r="BB97" s="10" cm="1">
        <f t="array" ref="BB97">$C97*EXP(poly_from_str($AO97,BB$2950))</f>
        <v>13.568907882988693</v>
      </c>
      <c r="BF97" s="21">
        <f>INDEX([1]Pr3_line_class7_opt_lin!$A$2:$A$3624,MATCH($X97,[1]Pr3_line_class7_opt_lin!$AO$2:$AO$3624,0),1)</f>
        <v>4464</v>
      </c>
    </row>
    <row r="98" spans="1:58" hidden="1" x14ac:dyDescent="0.25">
      <c r="A98" s="1" t="s">
        <v>108</v>
      </c>
      <c r="B98" s="1">
        <v>4.0000000000000001E-3</v>
      </c>
      <c r="C98">
        <v>300</v>
      </c>
      <c r="E98" s="2">
        <v>48405.2</v>
      </c>
      <c r="F98">
        <v>18990</v>
      </c>
      <c r="G98" t="s">
        <v>4</v>
      </c>
      <c r="H98" t="s">
        <v>7</v>
      </c>
      <c r="I98">
        <v>67395</v>
      </c>
      <c r="J98" t="s">
        <v>6</v>
      </c>
      <c r="K98" t="s">
        <v>17</v>
      </c>
      <c r="L98">
        <v>18990.080000000002</v>
      </c>
      <c r="M98">
        <v>67395.320000000007</v>
      </c>
      <c r="N98">
        <v>1</v>
      </c>
      <c r="V98" s="11">
        <f t="shared" si="141"/>
        <v>4.8405170640327799E-7</v>
      </c>
      <c r="W98" s="11">
        <f t="shared" si="142"/>
        <v>2.065893746952807E-6</v>
      </c>
      <c r="X98" s="10">
        <f t="shared" si="143"/>
        <v>48405.172168272758</v>
      </c>
      <c r="Y98" s="8">
        <f t="shared" si="144"/>
        <v>2065.8949347885009</v>
      </c>
      <c r="Z98" s="1">
        <f t="shared" si="145"/>
        <v>2065.895</v>
      </c>
      <c r="AA98" s="2">
        <f t="shared" si="146"/>
        <v>48405.2</v>
      </c>
      <c r="AB98" s="2">
        <f t="shared" si="140"/>
        <v>48405.1706403278</v>
      </c>
      <c r="AC98" s="1">
        <f t="shared" si="147"/>
        <v>6.1715302723596266E-2</v>
      </c>
      <c r="AD98" s="1" t="b">
        <f t="shared" si="148"/>
        <v>1</v>
      </c>
      <c r="AF98" s="1" t="s">
        <v>1245</v>
      </c>
      <c r="AG98" s="1" t="s">
        <v>1249</v>
      </c>
      <c r="AH98" s="10">
        <v>18990.080000000002</v>
      </c>
      <c r="AI98" s="10">
        <v>67395.320000000007</v>
      </c>
      <c r="AJ98" s="10">
        <f t="shared" ref="AJ98:AJ103" si="206">AI98-AH98</f>
        <v>48405.240000000005</v>
      </c>
      <c r="AK98" s="1">
        <f t="shared" ref="AK98:AK103" si="207">$A98-100000000/AJ98</f>
        <v>2.9602125723613426E-3</v>
      </c>
      <c r="AL98" s="10">
        <f t="shared" ref="AL98:AL103" si="208">$X98-AJ98</f>
        <v>-6.7831727246812079E-2</v>
      </c>
      <c r="AM98" s="10">
        <f t="shared" si="149"/>
        <v>9.3722478635167805E-2</v>
      </c>
      <c r="AN98" s="10">
        <f t="shared" ref="AN98:AN103" si="209">AL98/AM98</f>
        <v>-0.72375088916352404</v>
      </c>
      <c r="AO98" s="1">
        <f t="shared" si="150"/>
        <v>2065.895</v>
      </c>
      <c r="AP98" s="14">
        <v>144000000</v>
      </c>
      <c r="AQ98" s="10">
        <v>0.34599999999999997</v>
      </c>
      <c r="AR98" s="14" cm="1">
        <f t="array" ref="AR98">SfromgA($AP98,$AO98,"")</f>
        <v>0.62664356697163737</v>
      </c>
      <c r="AS98" s="21">
        <f t="shared" ref="AS98:AS103" si="210">(10^MAX(0.05, -0.312925054856973*((LN($AR98))^(1/3)) + 0.454808404431693)-1)*100</f>
        <v>398.48675966771793</v>
      </c>
      <c r="AT98" s="14" cm="1">
        <f t="array" ref="AT98">INDEX([2]Sheet1!$J$2:$J$216,MATCH($AF98&amp;$AG98,[2]Sheet1!$M$2:$M$216&amp;[2]Sheet1!$N$2:$N$216,0),1)</f>
        <v>89934636.344977707</v>
      </c>
      <c r="AU98" s="14" cm="1">
        <f t="array" ref="AU98">SfromgA($AT98,$AO98,"")</f>
        <v>0.39136778689940199</v>
      </c>
      <c r="AV98" s="21">
        <f>(10^MAX(0.05, -0.312925054856973*((LN($AU98))^(1/3)) + 0.454808404431693)-1)*100</f>
        <v>476.95187551944025</v>
      </c>
      <c r="AW98" s="14">
        <f>IF($AP98="",$AT98,$AP98)</f>
        <v>144000000</v>
      </c>
      <c r="AX98" s="21">
        <f>IF($AP98="",$AV98,$AS98)</f>
        <v>398.48675966771793</v>
      </c>
      <c r="AY98" s="10">
        <f t="shared" ref="AY98:AY103" si="211">LN(BB98*$AO98/$AW98)</f>
        <v>-5.1408676484514917</v>
      </c>
      <c r="AZ98" s="10">
        <f t="shared" ref="AZ98:AZ103" si="212">EXP(AY$2950*$AI98+AY$2951)*$AW98/$AO98</f>
        <v>170.7905743583286</v>
      </c>
      <c r="BA98" s="10">
        <f t="shared" ref="BA98:BA103" si="213">LN(AZ98/$C98)</f>
        <v>-0.56334438008018117</v>
      </c>
      <c r="BB98" s="10" cm="1">
        <f t="array" ref="BB98">$C98*EXP(poly_from_str($AO98,BB$2950))</f>
        <v>407.94704876656499</v>
      </c>
      <c r="BC98" s="10">
        <f t="shared" ref="BC98:BC103" si="214">LN(AZ98/BB98)</f>
        <v>-0.87069928897078319</v>
      </c>
      <c r="BD98" s="10">
        <f t="shared" ref="BD98:BD103" si="215">LN($AX98/100+1)</f>
        <v>1.6064068427154685</v>
      </c>
      <c r="BE98" s="10">
        <f t="shared" ref="BE98:BE103" si="216">ABS(LN($AZ98/$BB98))-BD98-LN(2)</f>
        <v>-1.4288547343046307</v>
      </c>
      <c r="BF98" s="21">
        <f>INDEX([1]Pr3_line_class7_opt_lin!$A$2:$A$3624,MATCH($X98,[1]Pr3_line_class7_opt_lin!$AO$2:$AO$3624,0),1)</f>
        <v>134055</v>
      </c>
    </row>
    <row r="99" spans="1:58" hidden="1" x14ac:dyDescent="0.25">
      <c r="A99" s="1" t="s">
        <v>109</v>
      </c>
      <c r="B99" s="1">
        <v>4.0000000000000001E-3</v>
      </c>
      <c r="C99">
        <v>5</v>
      </c>
      <c r="E99" s="2">
        <v>48422</v>
      </c>
      <c r="F99">
        <v>27138</v>
      </c>
      <c r="G99" t="s">
        <v>4</v>
      </c>
      <c r="H99" t="s">
        <v>7</v>
      </c>
      <c r="I99">
        <v>75560</v>
      </c>
      <c r="J99" t="s">
        <v>6</v>
      </c>
      <c r="K99" t="s">
        <v>17</v>
      </c>
      <c r="L99">
        <v>27138.55</v>
      </c>
      <c r="M99">
        <v>75560.75</v>
      </c>
      <c r="N99">
        <v>1</v>
      </c>
      <c r="V99" s="11">
        <f t="shared" si="141"/>
        <v>4.8421999663951323E-7</v>
      </c>
      <c r="W99" s="11">
        <f t="shared" si="142"/>
        <v>2.065176985667672E-6</v>
      </c>
      <c r="X99" s="10">
        <f t="shared" si="143"/>
        <v>48421.999681463116</v>
      </c>
      <c r="Y99" s="8">
        <f t="shared" si="144"/>
        <v>2065.1769992531299</v>
      </c>
      <c r="Z99" s="1">
        <f t="shared" si="145"/>
        <v>2065.1770000000001</v>
      </c>
      <c r="AA99" s="2">
        <f t="shared" si="146"/>
        <v>48422</v>
      </c>
      <c r="AB99" s="2">
        <f t="shared" si="140"/>
        <v>48421.999663951319</v>
      </c>
      <c r="AC99" s="1">
        <f t="shared" si="147"/>
        <v>6.172345025727851E-2</v>
      </c>
      <c r="AD99" s="1" t="b">
        <f t="shared" si="148"/>
        <v>1</v>
      </c>
      <c r="AF99" s="1" t="s">
        <v>1221</v>
      </c>
      <c r="AG99" s="1" t="s">
        <v>1254</v>
      </c>
      <c r="AH99" s="10">
        <v>27138.55</v>
      </c>
      <c r="AI99" s="10">
        <v>75560.75</v>
      </c>
      <c r="AJ99" s="10">
        <f t="shared" si="206"/>
        <v>48422.2</v>
      </c>
      <c r="AK99" s="1">
        <f t="shared" si="207"/>
        <v>8.5442090612559696E-3</v>
      </c>
      <c r="AL99" s="10">
        <f t="shared" si="208"/>
        <v>-0.20031853688124102</v>
      </c>
      <c r="AM99" s="10">
        <f t="shared" si="149"/>
        <v>9.3787602709114043E-2</v>
      </c>
      <c r="AN99" s="10">
        <f t="shared" si="209"/>
        <v>-2.135874370331619</v>
      </c>
      <c r="AO99" s="1">
        <f t="shared" si="150"/>
        <v>2065.1770000000001</v>
      </c>
      <c r="AP99" s="14">
        <v>25700000</v>
      </c>
      <c r="AQ99" s="10">
        <v>2.5000000000000001E-2</v>
      </c>
      <c r="AR99" s="14" cm="1">
        <f t="array" ref="AR99">SfromgA($AP99,$AO99,"")</f>
        <v>0.11172190237385986</v>
      </c>
      <c r="AS99" s="21">
        <f t="shared" si="210"/>
        <v>626.58465139219061</v>
      </c>
      <c r="AU99" s="10"/>
      <c r="AV99" s="10"/>
      <c r="AW99" s="14">
        <f>IF($AP99="",$AT99,$AP99)</f>
        <v>25700000</v>
      </c>
      <c r="AX99" s="21">
        <f>IF($AP99="",$AV99,$AS99)</f>
        <v>626.58465139219061</v>
      </c>
      <c r="AY99" s="10">
        <f t="shared" si="211"/>
        <v>-7.5081191459090739</v>
      </c>
      <c r="AZ99" s="10">
        <f t="shared" si="212"/>
        <v>14.213482906159989</v>
      </c>
      <c r="BA99" s="10">
        <f t="shared" si="213"/>
        <v>1.0447531021165177</v>
      </c>
      <c r="BB99" s="10" cm="1">
        <f t="array" ref="BB99">$C99*EXP(poly_from_str($AO99,BB$2950))</f>
        <v>6.827176476903726</v>
      </c>
      <c r="BC99" s="10">
        <f t="shared" si="214"/>
        <v>0.73327982660183177</v>
      </c>
      <c r="BD99" s="10">
        <f t="shared" si="215"/>
        <v>1.9831848097005753</v>
      </c>
      <c r="BE99" s="10">
        <f t="shared" si="216"/>
        <v>-1.943052163658689</v>
      </c>
      <c r="BF99" s="21">
        <f>INDEX([1]Pr3_line_class7_opt_lin!$A$2:$A$3624,MATCH($X99,[1]Pr3_line_class7_opt_lin!$AO$2:$AO$3624,0),1)</f>
        <v>2239</v>
      </c>
    </row>
    <row r="100" spans="1:58" hidden="1" x14ac:dyDescent="0.25">
      <c r="A100" s="1" t="s">
        <v>110</v>
      </c>
      <c r="B100" s="1">
        <v>4.0000000000000001E-3</v>
      </c>
      <c r="C100">
        <v>1000</v>
      </c>
      <c r="E100" s="2">
        <v>48432.3</v>
      </c>
      <c r="F100">
        <v>17534</v>
      </c>
      <c r="G100" t="s">
        <v>4</v>
      </c>
      <c r="H100" t="s">
        <v>46</v>
      </c>
      <c r="I100">
        <v>65967</v>
      </c>
      <c r="J100" t="s">
        <v>6</v>
      </c>
      <c r="K100" t="s">
        <v>39</v>
      </c>
      <c r="L100">
        <v>17534.759999999998</v>
      </c>
      <c r="M100">
        <v>65967.149999999994</v>
      </c>
      <c r="N100">
        <v>1</v>
      </c>
      <c r="V100" s="11">
        <f t="shared" si="141"/>
        <v>4.843234195558173E-7</v>
      </c>
      <c r="W100" s="11">
        <f t="shared" si="142"/>
        <v>2.0647377886245337E-6</v>
      </c>
      <c r="X100" s="10">
        <f t="shared" si="143"/>
        <v>48432.339767471938</v>
      </c>
      <c r="Y100" s="8">
        <f t="shared" si="144"/>
        <v>2064.7360932820729</v>
      </c>
      <c r="Z100" s="1">
        <f t="shared" si="145"/>
        <v>2064.7359999999999</v>
      </c>
      <c r="AA100" s="2">
        <f t="shared" si="146"/>
        <v>48432.3</v>
      </c>
      <c r="AB100" s="2">
        <f t="shared" si="140"/>
        <v>48432.341955581731</v>
      </c>
      <c r="AC100" s="1">
        <f t="shared" si="147"/>
        <v>6.1728458736512018E-2</v>
      </c>
      <c r="AD100" s="1" t="b">
        <f t="shared" si="148"/>
        <v>1</v>
      </c>
      <c r="AF100" s="1" t="s">
        <v>1193</v>
      </c>
      <c r="AG100" s="1" t="s">
        <v>1250</v>
      </c>
      <c r="AH100" s="10">
        <v>17534.759999999998</v>
      </c>
      <c r="AI100" s="10">
        <v>65967.149999999994</v>
      </c>
      <c r="AJ100" s="10">
        <f t="shared" si="206"/>
        <v>48432.39</v>
      </c>
      <c r="AK100" s="1">
        <f t="shared" si="207"/>
        <v>2.0481962587837188E-3</v>
      </c>
      <c r="AL100" s="10">
        <f t="shared" si="208"/>
        <v>-5.0232528061314952E-2</v>
      </c>
      <c r="AM100" s="10">
        <f t="shared" si="149"/>
        <v>9.3827588611812854E-2</v>
      </c>
      <c r="AN100" s="10">
        <f t="shared" si="209"/>
        <v>-0.53537055363469821</v>
      </c>
      <c r="AO100" s="1">
        <f t="shared" si="150"/>
        <v>2064.7359999999999</v>
      </c>
      <c r="AP100" s="14">
        <v>739000000</v>
      </c>
      <c r="AQ100" s="10">
        <v>0.78600000000000003</v>
      </c>
      <c r="AR100" s="14" cm="1">
        <f t="array" ref="AR100">SfromgA($AP100,$AO100,"")</f>
        <v>3.2104904947862494</v>
      </c>
      <c r="AS100" s="21">
        <f t="shared" si="210"/>
        <v>33.477093998652578</v>
      </c>
      <c r="AT100" s="14" cm="1">
        <f t="array" ref="AT100">INDEX([2]Sheet1!$J$2:$J$216,MATCH($AF100&amp;$AG100,[2]Sheet1!$M$2:$M$216&amp;[2]Sheet1!$N$2:$N$216,0),1)</f>
        <v>110767927.22232586</v>
      </c>
      <c r="AU100" s="14" cm="1">
        <f t="array" ref="AU100">SfromgA($AT100,$AO100,"")</f>
        <v>0.48121701958653884</v>
      </c>
      <c r="AV100" s="21">
        <f>(10^MAX(0.05, -0.312925054856973*((LN($AU100))^(1/3)) + 0.454808404431693)-1)*100</f>
        <v>445.44934150389776</v>
      </c>
      <c r="AW100" s="14">
        <f>IF($AP100="",$AT100,$AP100)</f>
        <v>739000000</v>
      </c>
      <c r="AX100" s="21">
        <f>IF($AP100="",$AV100,$AS100)</f>
        <v>33.477093998652578</v>
      </c>
      <c r="AY100" s="10">
        <f t="shared" si="211"/>
        <v>-5.5663027653972419</v>
      </c>
      <c r="AZ100" s="10">
        <f t="shared" si="212"/>
        <v>1002.2308270413389</v>
      </c>
      <c r="BA100" s="10">
        <f t="shared" si="213"/>
        <v>2.2283424411508107E-3</v>
      </c>
      <c r="BB100" s="10" cm="1">
        <f t="array" ref="BB100">$C100*EXP(poly_from_str($AO100,BB$2950))</f>
        <v>1368.8798564121321</v>
      </c>
      <c r="BC100" s="10">
        <f t="shared" si="214"/>
        <v>-0.31176443990600577</v>
      </c>
      <c r="BD100" s="10">
        <f t="shared" si="215"/>
        <v>0.28875969659615131</v>
      </c>
      <c r="BE100" s="10">
        <f t="shared" si="216"/>
        <v>-0.67014243725009082</v>
      </c>
      <c r="BF100" s="21">
        <f>INDEX([1]Pr3_line_class7_opt_lin!$A$2:$A$3624,MATCH($X100,[1]Pr3_line_class7_opt_lin!$AO$2:$AO$3624,0),1)</f>
        <v>448234</v>
      </c>
    </row>
    <row r="101" spans="1:58" hidden="1" x14ac:dyDescent="0.25">
      <c r="A101" s="1">
        <v>2064.2910000000002</v>
      </c>
      <c r="B101" s="1">
        <v>4.0000000000000001E-3</v>
      </c>
      <c r="C101">
        <v>2</v>
      </c>
      <c r="E101" s="2">
        <v>48442.8</v>
      </c>
      <c r="F101">
        <v>21535</v>
      </c>
      <c r="G101" t="s">
        <v>4</v>
      </c>
      <c r="H101" t="s">
        <v>5</v>
      </c>
      <c r="I101">
        <v>69978</v>
      </c>
      <c r="J101" t="s">
        <v>6</v>
      </c>
      <c r="K101" t="s">
        <v>12</v>
      </c>
      <c r="L101">
        <v>21535.17</v>
      </c>
      <c r="M101">
        <v>69978.080000000002</v>
      </c>
      <c r="N101">
        <v>2</v>
      </c>
      <c r="V101" s="11">
        <f t="shared" si="141"/>
        <v>4.8442782534051635E-7</v>
      </c>
      <c r="W101" s="11">
        <f t="shared" si="142"/>
        <v>2.0642902557242769E-6</v>
      </c>
      <c r="X101" s="10">
        <f t="shared" si="143"/>
        <v>48442.783445700203</v>
      </c>
      <c r="Y101" s="8">
        <f t="shared" si="144"/>
        <v>2064.2909611519449</v>
      </c>
      <c r="Z101" s="1">
        <f t="shared" si="145"/>
        <v>2064.2910000000002</v>
      </c>
      <c r="AA101" s="2">
        <f t="shared" si="146"/>
        <v>48442.8</v>
      </c>
      <c r="AB101" s="2">
        <f t="shared" si="140"/>
        <v>48442.782534051636</v>
      </c>
      <c r="AC101" s="1">
        <f t="shared" si="147"/>
        <v>6.1733515898207095E-2</v>
      </c>
      <c r="AD101" s="1" t="b">
        <f t="shared" si="148"/>
        <v>1</v>
      </c>
      <c r="AF101" s="1" t="s">
        <v>1206</v>
      </c>
      <c r="AG101" s="1" t="s">
        <v>1255</v>
      </c>
      <c r="AH101" s="10">
        <v>21535.17</v>
      </c>
      <c r="AI101" s="10">
        <v>69978.080000000002</v>
      </c>
      <c r="AJ101" s="10">
        <f t="shared" si="206"/>
        <v>48442.91</v>
      </c>
      <c r="AK101" s="1">
        <f t="shared" si="207"/>
        <v>5.431688765384024E-3</v>
      </c>
      <c r="AL101" s="10">
        <f t="shared" si="208"/>
        <v>-0.12655429980077315</v>
      </c>
      <c r="AM101" s="10">
        <f t="shared" si="149"/>
        <v>9.3868161029622268E-2</v>
      </c>
      <c r="AN101" s="10">
        <f t="shared" si="209"/>
        <v>-1.3482132643552698</v>
      </c>
      <c r="AO101" s="1">
        <f t="shared" si="150"/>
        <v>2064.2910000000002</v>
      </c>
      <c r="AP101" s="14">
        <v>7670000</v>
      </c>
      <c r="AQ101" s="10">
        <v>2.1000000000000001E-2</v>
      </c>
      <c r="AR101" s="14" cm="1">
        <f t="array" ref="AR101">SfromgA($AP101,$AO101,"")</f>
        <v>3.32997889638737E-2</v>
      </c>
      <c r="AS101" s="21">
        <f t="shared" si="210"/>
        <v>742.27474899801416</v>
      </c>
      <c r="AU101" s="10"/>
      <c r="AV101" s="10"/>
      <c r="AW101" s="14">
        <f t="shared" ref="AW101:AW103" si="217">IF($AP101="",$AT101,$AP101)</f>
        <v>7670000</v>
      </c>
      <c r="AX101" s="21">
        <f t="shared" ref="AX101:AX103" si="218">IF($AP101="",$AV101,$AS101)</f>
        <v>742.27474899801416</v>
      </c>
      <c r="AY101" s="10">
        <f t="shared" si="211"/>
        <v>-7.2106104549703263</v>
      </c>
      <c r="AZ101" s="10">
        <f t="shared" si="212"/>
        <v>7.1512835094864116</v>
      </c>
      <c r="BA101" s="10">
        <f t="shared" si="213"/>
        <v>1.2741446718519343</v>
      </c>
      <c r="BB101" s="10" cm="1">
        <f t="array" ref="BB101">$C101*EXP(poly_from_str($AO101,BB$2950))</f>
        <v>2.7447077783975868</v>
      </c>
      <c r="BC101" s="10">
        <f t="shared" si="214"/>
        <v>0.95761723907438634</v>
      </c>
      <c r="BD101" s="10">
        <f t="shared" si="215"/>
        <v>2.1309360802515593</v>
      </c>
      <c r="BE101" s="10">
        <f t="shared" si="216"/>
        <v>-1.8664660217371183</v>
      </c>
      <c r="BF101" s="21">
        <f>INDEX([1]Pr3_line_class7_opt_lin!$A$2:$A$3624,MATCH($X101,[1]Pr3_line_class7_opt_lin!$AO$2:$AO$3624,0),1)</f>
        <v>898</v>
      </c>
    </row>
    <row r="102" spans="1:58" hidden="1" x14ac:dyDescent="0.25">
      <c r="A102" s="1">
        <v>2064.1759999999999</v>
      </c>
      <c r="B102" s="1">
        <v>4.0000000000000001E-3</v>
      </c>
      <c r="C102">
        <v>10</v>
      </c>
      <c r="E102" s="2">
        <v>48445.5</v>
      </c>
      <c r="F102">
        <v>23532</v>
      </c>
      <c r="G102" t="s">
        <v>4</v>
      </c>
      <c r="H102" t="s">
        <v>17</v>
      </c>
      <c r="I102">
        <v>71978</v>
      </c>
      <c r="J102" t="s">
        <v>6</v>
      </c>
      <c r="K102" t="s">
        <v>7</v>
      </c>
      <c r="L102">
        <v>23532.86</v>
      </c>
      <c r="M102">
        <v>71978.52</v>
      </c>
      <c r="N102">
        <v>2</v>
      </c>
      <c r="V102" s="11">
        <f t="shared" si="141"/>
        <v>4.8445481393059504E-7</v>
      </c>
      <c r="W102" s="11">
        <f t="shared" si="142"/>
        <v>2.0641752071915866E-6</v>
      </c>
      <c r="X102" s="10">
        <f t="shared" si="143"/>
        <v>48445.482364468233</v>
      </c>
      <c r="Y102" s="8">
        <f t="shared" si="144"/>
        <v>2064.1759586099988</v>
      </c>
      <c r="Z102" s="1">
        <f t="shared" si="145"/>
        <v>2064.1759999999999</v>
      </c>
      <c r="AA102" s="2">
        <f t="shared" si="146"/>
        <v>48445.5</v>
      </c>
      <c r="AB102" s="2">
        <f t="shared" si="140"/>
        <v>48445.481393059505</v>
      </c>
      <c r="AC102" s="1">
        <f t="shared" si="147"/>
        <v>6.1734823337026373E-2</v>
      </c>
      <c r="AD102" s="1" t="b">
        <f t="shared" si="148"/>
        <v>1</v>
      </c>
      <c r="AF102" s="1" t="s">
        <v>1251</v>
      </c>
      <c r="AG102" s="1" t="s">
        <v>1246</v>
      </c>
      <c r="AH102" s="10">
        <v>23532.86</v>
      </c>
      <c r="AI102" s="10">
        <v>71978.52</v>
      </c>
      <c r="AJ102" s="10">
        <f t="shared" si="206"/>
        <v>48445.66</v>
      </c>
      <c r="AK102" s="1">
        <f t="shared" si="207"/>
        <v>7.6100967557977128E-3</v>
      </c>
      <c r="AL102" s="10">
        <f t="shared" si="208"/>
        <v>-0.1776355317706475</v>
      </c>
      <c r="AM102" s="10">
        <f t="shared" si="149"/>
        <v>9.3878622753098565E-2</v>
      </c>
      <c r="AN102" s="10">
        <f t="shared" si="209"/>
        <v>-1.8921829758605448</v>
      </c>
      <c r="AO102" s="1">
        <f t="shared" si="150"/>
        <v>2064.1759999999999</v>
      </c>
      <c r="AP102" s="14">
        <v>11000000</v>
      </c>
      <c r="AQ102" s="10">
        <v>1.4E-2</v>
      </c>
      <c r="AR102" s="14" cm="1">
        <f t="array" ref="AR102">SfromgA($AP102,$AO102,"")</f>
        <v>4.7749212980594799E-2</v>
      </c>
      <c r="AS102" s="21">
        <f t="shared" si="210"/>
        <v>709.48819360338712</v>
      </c>
      <c r="AU102" s="10"/>
      <c r="AV102" s="10"/>
      <c r="AW102" s="14">
        <f t="shared" si="217"/>
        <v>11000000</v>
      </c>
      <c r="AX102" s="21">
        <f t="shared" si="218"/>
        <v>709.48819360338712</v>
      </c>
      <c r="AY102" s="10">
        <f t="shared" si="211"/>
        <v>-5.9611531458875433</v>
      </c>
      <c r="AZ102" s="10">
        <f t="shared" si="212"/>
        <v>8.5073707311516404</v>
      </c>
      <c r="BA102" s="10">
        <f t="shared" si="213"/>
        <v>-0.1616521604092877</v>
      </c>
      <c r="BB102" s="10" cm="1">
        <f t="array" ref="BB102">$C102*EXP(poly_from_str($AO102,BB$2950))</f>
        <v>13.732513792333556</v>
      </c>
      <c r="BC102" s="10">
        <f t="shared" si="214"/>
        <v>-0.47883335800645266</v>
      </c>
      <c r="BD102" s="10">
        <f t="shared" si="215"/>
        <v>2.0912320022219881</v>
      </c>
      <c r="BE102" s="10">
        <f t="shared" si="216"/>
        <v>-2.3055458247754808</v>
      </c>
      <c r="BF102" s="21">
        <f>INDEX([1]Pr3_line_class7_opt_lin!$A$2:$A$3624,MATCH($X102,[1]Pr3_line_class7_opt_lin!$AO$2:$AO$3624,0),1)</f>
        <v>4489</v>
      </c>
    </row>
    <row r="103" spans="1:58" hidden="1" x14ac:dyDescent="0.25">
      <c r="A103" s="1">
        <v>2063.9659999999999</v>
      </c>
      <c r="B103" s="1">
        <v>4.0000000000000001E-3</v>
      </c>
      <c r="C103">
        <v>5</v>
      </c>
      <c r="E103" s="2">
        <v>48450.400000000001</v>
      </c>
      <c r="F103">
        <v>23050</v>
      </c>
      <c r="G103" t="s">
        <v>4</v>
      </c>
      <c r="H103" t="s">
        <v>18</v>
      </c>
      <c r="I103">
        <v>71501</v>
      </c>
      <c r="J103" t="s">
        <v>6</v>
      </c>
      <c r="K103" t="s">
        <v>18</v>
      </c>
      <c r="L103">
        <v>23050.61</v>
      </c>
      <c r="M103">
        <v>71501</v>
      </c>
      <c r="N103">
        <v>2</v>
      </c>
      <c r="V103" s="11">
        <f t="shared" si="141"/>
        <v>4.845041052032834E-7</v>
      </c>
      <c r="W103" s="11">
        <f t="shared" si="142"/>
        <v>2.0639664481614185E-6</v>
      </c>
      <c r="X103" s="10">
        <f t="shared" si="143"/>
        <v>48450.409970884451</v>
      </c>
      <c r="Y103" s="8">
        <f t="shared" si="144"/>
        <v>2063.9660234060661</v>
      </c>
      <c r="Z103" s="1">
        <f t="shared" si="145"/>
        <v>2063.9659999999999</v>
      </c>
      <c r="AA103" s="2">
        <f t="shared" si="146"/>
        <v>48450.400000000001</v>
      </c>
      <c r="AB103" s="2">
        <f t="shared" si="140"/>
        <v>48450.41052032834</v>
      </c>
      <c r="AC103" s="1">
        <f t="shared" si="147"/>
        <v>6.1737211397941721E-2</v>
      </c>
      <c r="AD103" s="1" t="b">
        <f t="shared" si="148"/>
        <v>1</v>
      </c>
      <c r="AF103" s="1" t="s">
        <v>1252</v>
      </c>
      <c r="AG103" s="1" t="s">
        <v>1253</v>
      </c>
      <c r="AH103" s="10">
        <v>23050.61</v>
      </c>
      <c r="AI103" s="10">
        <v>71501</v>
      </c>
      <c r="AJ103" s="10">
        <f t="shared" si="206"/>
        <v>48450.39</v>
      </c>
      <c r="AK103" s="1">
        <f t="shared" si="207"/>
        <v>-8.741572564758826E-4</v>
      </c>
      <c r="AL103" s="10">
        <f t="shared" si="208"/>
        <v>1.9970884452050086E-2</v>
      </c>
      <c r="AM103" s="10">
        <f t="shared" si="149"/>
        <v>9.3897670794964652E-2</v>
      </c>
      <c r="AN103" s="10">
        <f t="shared" si="209"/>
        <v>0.21268775128254877</v>
      </c>
      <c r="AO103" s="1">
        <f t="shared" si="150"/>
        <v>2063.9659999999999</v>
      </c>
      <c r="AP103" s="14">
        <v>21900000</v>
      </c>
      <c r="AQ103" s="10">
        <v>6.4000000000000001E-2</v>
      </c>
      <c r="AR103" s="14" cm="1">
        <f t="array" ref="AR103">SfromgA($AP103,$AO103,"")</f>
        <v>9.5035330900225229E-2</v>
      </c>
      <c r="AS103" s="21">
        <f t="shared" si="210"/>
        <v>643.10468052606268</v>
      </c>
      <c r="AU103" s="10"/>
      <c r="AV103" s="10"/>
      <c r="AW103" s="14">
        <f t="shared" si="217"/>
        <v>21900000</v>
      </c>
      <c r="AX103" s="21">
        <f t="shared" si="218"/>
        <v>643.10468052606268</v>
      </c>
      <c r="AY103" s="10">
        <f t="shared" si="211"/>
        <v>-7.3418009304816385</v>
      </c>
      <c r="AZ103" s="10">
        <f t="shared" si="212"/>
        <v>17.71236059692766</v>
      </c>
      <c r="BA103" s="10">
        <f t="shared" si="213"/>
        <v>1.2648248222300709</v>
      </c>
      <c r="BB103" s="10" cm="1">
        <f t="array" ref="BB103">$C103*EXP(poly_from_str($AO103,BB$2950))</f>
        <v>6.8744497962074078</v>
      </c>
      <c r="BC103" s="10">
        <f t="shared" si="214"/>
        <v>0.94645112395663777</v>
      </c>
      <c r="BD103" s="10">
        <f t="shared" si="215"/>
        <v>2.0056667378044835</v>
      </c>
      <c r="BE103" s="10">
        <f t="shared" si="216"/>
        <v>-1.7523627944077909</v>
      </c>
      <c r="BF103" s="21">
        <f>INDEX([1]Pr3_line_class7_opt_lin!$A$2:$A$3624,MATCH($X103,[1]Pr3_line_class7_opt_lin!$AO$2:$AO$3624,0),1)</f>
        <v>2246</v>
      </c>
    </row>
    <row r="104" spans="1:58" hidden="1" x14ac:dyDescent="0.25">
      <c r="A104" s="1">
        <v>2063.7649999999999</v>
      </c>
      <c r="B104" s="1">
        <v>4.0000000000000001E-3</v>
      </c>
      <c r="C104">
        <v>2</v>
      </c>
      <c r="E104" s="2">
        <v>48455.1</v>
      </c>
      <c r="N104">
        <v>2</v>
      </c>
      <c r="V104" s="11">
        <f t="shared" si="141"/>
        <v>4.8455129338853996E-7</v>
      </c>
      <c r="W104" s="11">
        <f t="shared" si="142"/>
        <v>2.0637662495795077E-6</v>
      </c>
      <c r="X104" s="10">
        <f t="shared" si="143"/>
        <v>48455.127806012606</v>
      </c>
      <c r="Y104" s="8">
        <f t="shared" si="144"/>
        <v>2063.7650652856473</v>
      </c>
      <c r="Z104" s="1">
        <f t="shared" si="145"/>
        <v>2063.7649999999999</v>
      </c>
      <c r="AA104" s="2">
        <f t="shared" si="146"/>
        <v>48455.1</v>
      </c>
      <c r="AB104" s="2">
        <f t="shared" si="140"/>
        <v>48455.129338853993</v>
      </c>
      <c r="AC104" s="1">
        <f t="shared" si="147"/>
        <v>6.1739497796225347E-2</v>
      </c>
      <c r="AD104" s="1" t="b">
        <f t="shared" si="148"/>
        <v>1</v>
      </c>
      <c r="AM104" s="10">
        <f t="shared" si="149"/>
        <v>9.3915925505084166E-2</v>
      </c>
      <c r="AN104" s="10"/>
      <c r="AO104" s="1">
        <f t="shared" si="150"/>
        <v>2063.7649999999999</v>
      </c>
      <c r="AP104"/>
      <c r="BB104" s="10" cm="1">
        <f t="array" ref="BB104">$C104*EXP(poly_from_str($AO104,BB$2950))</f>
        <v>2.7529158607429407</v>
      </c>
      <c r="BF104" s="21" t="e">
        <f>INDEX([1]Pr3_line_class7_opt_lin!$A$2:$A$3624,MATCH($X104,[1]Pr3_line_class7_opt_lin!$AO$2:$AO$3624,0),1)</f>
        <v>#N/A</v>
      </c>
    </row>
    <row r="105" spans="1:58" hidden="1" x14ac:dyDescent="0.25">
      <c r="A105" s="1">
        <v>2063.5920000000001</v>
      </c>
      <c r="B105" s="1">
        <v>4.0000000000000001E-3</v>
      </c>
      <c r="C105">
        <v>1</v>
      </c>
      <c r="E105" s="2">
        <v>48459.199999999997</v>
      </c>
      <c r="F105">
        <v>19872</v>
      </c>
      <c r="G105" t="s">
        <v>4</v>
      </c>
      <c r="H105" t="s">
        <v>7</v>
      </c>
      <c r="I105">
        <v>68331</v>
      </c>
      <c r="J105" t="s">
        <v>6</v>
      </c>
      <c r="K105" t="s">
        <v>7</v>
      </c>
      <c r="L105">
        <v>19872.43</v>
      </c>
      <c r="M105">
        <v>68331.73</v>
      </c>
      <c r="N105">
        <v>2</v>
      </c>
      <c r="V105" s="11">
        <f t="shared" si="141"/>
        <v>4.8459191545615603E-7</v>
      </c>
      <c r="W105" s="11">
        <f t="shared" si="142"/>
        <v>2.0635916399775483E-6</v>
      </c>
      <c r="X105" s="10">
        <f t="shared" si="143"/>
        <v>48459.19198746547</v>
      </c>
      <c r="Y105" s="8">
        <f t="shared" si="144"/>
        <v>2063.5919811842127</v>
      </c>
      <c r="Z105" s="1">
        <f t="shared" si="145"/>
        <v>2063.5920000000001</v>
      </c>
      <c r="AA105" s="2">
        <f t="shared" si="146"/>
        <v>48459.199999999997</v>
      </c>
      <c r="AB105" s="2">
        <f t="shared" si="140"/>
        <v>48459.191545615606</v>
      </c>
      <c r="AC105" s="1">
        <f t="shared" si="147"/>
        <v>6.1741466226273314E-2</v>
      </c>
      <c r="AD105" s="1" t="b">
        <f t="shared" si="148"/>
        <v>1</v>
      </c>
      <c r="AF105" s="1" t="s">
        <v>1160</v>
      </c>
      <c r="AG105" s="1" t="s">
        <v>1248</v>
      </c>
      <c r="AH105" s="10">
        <v>19872.43</v>
      </c>
      <c r="AI105" s="10">
        <v>68331.75</v>
      </c>
      <c r="AJ105" s="10">
        <f t="shared" ref="AJ105:AJ111" si="219">AI105-AH105</f>
        <v>48459.32</v>
      </c>
      <c r="AK105" s="1">
        <f t="shared" ref="AK105:AK111" si="220">$A105-100000000/AJ105</f>
        <v>5.4701023454981623E-3</v>
      </c>
      <c r="AL105" s="10">
        <f t="shared" ref="AL105:AL111" si="221">$X105-AJ105</f>
        <v>-0.12801253452926176</v>
      </c>
      <c r="AM105" s="10">
        <f t="shared" si="149"/>
        <v>9.3931746197891824E-2</v>
      </c>
      <c r="AN105" s="10">
        <f t="shared" ref="AN105:AN111" si="222">AL105/AM105</f>
        <v>-1.3628250267973281</v>
      </c>
      <c r="AO105" s="1">
        <f t="shared" si="150"/>
        <v>2063.5920000000001</v>
      </c>
      <c r="BB105" s="10" cm="1">
        <f t="array" ref="BB105">$C105*EXP(poly_from_str($AO105,BB$2950))</f>
        <v>1.3778071743420039</v>
      </c>
      <c r="BF105" s="21">
        <f>INDEX([1]Pr3_line_class7_opt_lin!$A$2:$A$3624,MATCH($X105,[1]Pr3_line_class7_opt_lin!$AO$2:$AO$3624,0),1)</f>
        <v>450</v>
      </c>
    </row>
    <row r="106" spans="1:58" hidden="1" x14ac:dyDescent="0.25">
      <c r="A106" s="1">
        <v>2063.4780000000001</v>
      </c>
      <c r="B106" s="1">
        <v>4.0000000000000001E-3</v>
      </c>
      <c r="C106">
        <v>3</v>
      </c>
      <c r="E106" s="2">
        <v>48461.9</v>
      </c>
      <c r="F106">
        <v>23532</v>
      </c>
      <c r="G106" t="s">
        <v>4</v>
      </c>
      <c r="H106" t="s">
        <v>17</v>
      </c>
      <c r="I106">
        <v>71994</v>
      </c>
      <c r="J106" t="s">
        <v>6</v>
      </c>
      <c r="K106" t="s">
        <v>17</v>
      </c>
      <c r="L106">
        <v>23532.86</v>
      </c>
      <c r="M106">
        <v>71994.81</v>
      </c>
      <c r="N106">
        <v>2</v>
      </c>
      <c r="V106" s="11">
        <f t="shared" si="141"/>
        <v>4.8461868747813158E-7</v>
      </c>
      <c r="W106" s="11">
        <f t="shared" si="142"/>
        <v>2.0634766693010387E-6</v>
      </c>
      <c r="X106" s="10">
        <f t="shared" si="143"/>
        <v>48461.870381483735</v>
      </c>
      <c r="Y106" s="8">
        <f t="shared" si="144"/>
        <v>2063.4779304392655</v>
      </c>
      <c r="Z106" s="1">
        <f t="shared" si="145"/>
        <v>2063.4780000000001</v>
      </c>
      <c r="AA106" s="2">
        <f t="shared" si="146"/>
        <v>48461.9</v>
      </c>
      <c r="AB106" s="2">
        <f t="shared" si="140"/>
        <v>48461.868747813154</v>
      </c>
      <c r="AC106" s="1">
        <f t="shared" si="147"/>
        <v>6.1742763612651352E-2</v>
      </c>
      <c r="AD106" s="1" t="b">
        <f t="shared" si="148"/>
        <v>1</v>
      </c>
      <c r="AF106" s="1" t="s">
        <v>1251</v>
      </c>
      <c r="AG106" s="1" t="s">
        <v>1237</v>
      </c>
      <c r="AH106" s="10">
        <v>23532.86</v>
      </c>
      <c r="AI106" s="10">
        <v>71994.81</v>
      </c>
      <c r="AJ106" s="10">
        <f t="shared" si="219"/>
        <v>48461.95</v>
      </c>
      <c r="AK106" s="1">
        <f t="shared" si="220"/>
        <v>3.4596647474245401E-3</v>
      </c>
      <c r="AL106" s="10">
        <f t="shared" si="221"/>
        <v>-7.9618516261689365E-2</v>
      </c>
      <c r="AM106" s="10">
        <f t="shared" si="149"/>
        <v>9.3942169482785859E-2</v>
      </c>
      <c r="AN106" s="10">
        <f t="shared" si="222"/>
        <v>-0.84752690618113535</v>
      </c>
      <c r="AO106" s="1">
        <f t="shared" si="150"/>
        <v>2063.4780000000001</v>
      </c>
      <c r="AP106" s="14">
        <v>25500000</v>
      </c>
      <c r="AQ106" s="10">
        <v>3.5000000000000003E-2</v>
      </c>
      <c r="AR106" s="14" cm="1">
        <f t="array" ref="AR106">SfromgA($AP106,$AO106,"")</f>
        <v>0.11057910466265597</v>
      </c>
      <c r="AS106" s="21">
        <f t="shared" ref="AS106:AS111" si="223">(10^MAX(0.05, -0.312925054856973*((LN($AR106))^(1/3)) + 0.454808404431693)-1)*100</f>
        <v>627.64715203644789</v>
      </c>
      <c r="AU106" s="10"/>
      <c r="AV106" s="10"/>
      <c r="AW106" s="14">
        <f t="shared" ref="AW106:AW111" si="224">IF($AP106="",$AT106,$AP106)</f>
        <v>25500000</v>
      </c>
      <c r="AX106" s="21">
        <f t="shared" ref="AX106:AX111" si="225">IF($AP106="",$AV106,$AS106)</f>
        <v>627.64715203644789</v>
      </c>
      <c r="AY106" s="10">
        <f t="shared" ref="AY106:AY109" si="226">LN(BB106*$AO106/$AW106)</f>
        <v>-8.0022903240024341</v>
      </c>
      <c r="AZ106" s="10">
        <f t="shared" ref="AZ106:AZ111" si="227">EXP(AY$2950*$AI106+AY$2951)*$AW106/$AO106</f>
        <v>19.698285337792914</v>
      </c>
      <c r="BA106" s="10">
        <f t="shared" ref="BA106:BA109" si="228">LN(AZ106/$C106)</f>
        <v>1.8819193045970315</v>
      </c>
      <c r="BB106" s="10" cm="1">
        <f t="array" ref="BB106">$C106*EXP(poly_from_str($AO106,BB$2950))</f>
        <v>4.1360883512049469</v>
      </c>
      <c r="BC106" s="10">
        <f t="shared" ref="BC106:BC111" si="229">LN(AZ106/BB106)</f>
        <v>1.5607810947772669</v>
      </c>
      <c r="BD106" s="10">
        <f t="shared" ref="BD106:BD111" si="230">LN($AX106/100+1)</f>
        <v>1.9846460634440459</v>
      </c>
      <c r="BE106" s="10">
        <f t="shared" ref="BE106:BE111" si="231">ABS(LN($AZ106/$BB106))-BD106-LN(2)</f>
        <v>-1.1170121492267242</v>
      </c>
      <c r="BF106" s="21">
        <f>INDEX([1]Pr3_line_class7_opt_lin!$A$2:$A$3624,MATCH($X106,[1]Pr3_line_class7_opt_lin!$AO$2:$AO$3624,0),1)</f>
        <v>1349</v>
      </c>
    </row>
    <row r="107" spans="1:58" hidden="1" x14ac:dyDescent="0.25">
      <c r="A107" s="1">
        <v>2063.1610000000001</v>
      </c>
      <c r="B107" s="1">
        <v>4.0000000000000001E-3</v>
      </c>
      <c r="C107">
        <v>4</v>
      </c>
      <c r="E107" s="2">
        <v>48469.3</v>
      </c>
      <c r="F107">
        <v>18211</v>
      </c>
      <c r="G107" t="s">
        <v>4</v>
      </c>
      <c r="H107" t="s">
        <v>17</v>
      </c>
      <c r="I107">
        <v>66681</v>
      </c>
      <c r="J107" t="s">
        <v>6</v>
      </c>
      <c r="K107" t="s">
        <v>17</v>
      </c>
      <c r="L107">
        <v>18211.759999999998</v>
      </c>
      <c r="M107">
        <v>66681.14</v>
      </c>
      <c r="N107">
        <v>2</v>
      </c>
      <c r="V107" s="11">
        <f t="shared" si="141"/>
        <v>4.8469314803837411E-7</v>
      </c>
      <c r="W107" s="11">
        <f t="shared" si="142"/>
        <v>2.0631616301452674E-6</v>
      </c>
      <c r="X107" s="10">
        <f t="shared" si="143"/>
        <v>48469.314029535133</v>
      </c>
      <c r="Y107" s="8">
        <f t="shared" si="144"/>
        <v>2063.1610329592095</v>
      </c>
      <c r="Z107" s="1">
        <f t="shared" si="145"/>
        <v>2063.1610000000001</v>
      </c>
      <c r="AA107" s="2">
        <f t="shared" si="146"/>
        <v>48469.3</v>
      </c>
      <c r="AB107" s="2">
        <f t="shared" si="140"/>
        <v>48469.314803837413</v>
      </c>
      <c r="AC107" s="1">
        <f t="shared" si="147"/>
        <v>6.1746372387767465E-2</v>
      </c>
      <c r="AD107" s="1" t="b">
        <f t="shared" si="148"/>
        <v>1</v>
      </c>
      <c r="AF107" s="1" t="s">
        <v>1188</v>
      </c>
      <c r="AG107" s="1" t="s">
        <v>1264</v>
      </c>
      <c r="AH107" s="10">
        <v>18211.759999999998</v>
      </c>
      <c r="AI107" s="10">
        <v>66681.14</v>
      </c>
      <c r="AJ107" s="10">
        <f t="shared" si="219"/>
        <v>48469.380000000005</v>
      </c>
      <c r="AK107" s="1">
        <f t="shared" si="220"/>
        <v>2.775157842279441E-3</v>
      </c>
      <c r="AL107" s="10">
        <f t="shared" si="221"/>
        <v>-6.5970464871497825E-2</v>
      </c>
      <c r="AM107" s="10">
        <f t="shared" si="149"/>
        <v>9.3970950400865463E-2</v>
      </c>
      <c r="AN107" s="10">
        <f t="shared" si="222"/>
        <v>-0.70203041035637159</v>
      </c>
      <c r="AO107" s="1">
        <f t="shared" si="150"/>
        <v>2063.1610000000001</v>
      </c>
      <c r="AP107" s="14">
        <v>9600000</v>
      </c>
      <c r="AQ107" s="10">
        <v>1.7999999999999999E-2</v>
      </c>
      <c r="AR107" s="14" cm="1">
        <f t="array" ref="AR107">SfromgA($AP107,$AO107,"")</f>
        <v>4.1610597510453609E-2</v>
      </c>
      <c r="AS107" s="21">
        <f t="shared" si="223"/>
        <v>722.14247739208622</v>
      </c>
      <c r="AU107" s="10"/>
      <c r="AV107" s="10"/>
      <c r="AW107" s="14">
        <f t="shared" si="224"/>
        <v>9600000</v>
      </c>
      <c r="AX107" s="21">
        <f t="shared" si="225"/>
        <v>722.14247739208622</v>
      </c>
      <c r="AY107" s="10">
        <f t="shared" si="226"/>
        <v>-6.7360556954055264</v>
      </c>
      <c r="AZ107" s="10">
        <f t="shared" si="227"/>
        <v>12.188232213671977</v>
      </c>
      <c r="BA107" s="10">
        <f t="shared" si="228"/>
        <v>1.114176552469921</v>
      </c>
      <c r="BB107" s="10" cm="1">
        <f t="array" ref="BB107">$C107*EXP(poly_from_str($AO107,BB$2950))</f>
        <v>5.5246694044754427</v>
      </c>
      <c r="BC107" s="10">
        <f t="shared" si="229"/>
        <v>0.79124750427029522</v>
      </c>
      <c r="BD107" s="10">
        <f t="shared" si="230"/>
        <v>2.1067435242088406</v>
      </c>
      <c r="BE107" s="10">
        <f t="shared" si="231"/>
        <v>-2.0086432004984909</v>
      </c>
      <c r="BF107" s="21">
        <f>INDEX([1]Pr3_line_class7_opt_lin!$A$2:$A$3624,MATCH($X107,[1]Pr3_line_class7_opt_lin!$AO$2:$AO$3624,0),1)</f>
        <v>1800</v>
      </c>
    </row>
    <row r="108" spans="1:58" hidden="1" x14ac:dyDescent="0.25">
      <c r="A108" s="1">
        <v>2062.87</v>
      </c>
      <c r="B108" s="1">
        <v>4.0000000000000001E-3</v>
      </c>
      <c r="C108">
        <v>200</v>
      </c>
      <c r="E108" s="2">
        <v>48476.2</v>
      </c>
      <c r="F108">
        <v>27138</v>
      </c>
      <c r="G108" t="s">
        <v>4</v>
      </c>
      <c r="H108" t="s">
        <v>7</v>
      </c>
      <c r="I108">
        <v>75614</v>
      </c>
      <c r="J108" t="s">
        <v>6</v>
      </c>
      <c r="K108" t="s">
        <v>17</v>
      </c>
      <c r="L108">
        <v>27138.55</v>
      </c>
      <c r="M108">
        <v>75614.81</v>
      </c>
      <c r="N108">
        <v>2</v>
      </c>
      <c r="V108" s="11">
        <f t="shared" si="141"/>
        <v>4.8476152156946392E-7</v>
      </c>
      <c r="W108" s="11">
        <f t="shared" si="142"/>
        <v>2.0628679640730918E-6</v>
      </c>
      <c r="X108" s="10">
        <f t="shared" si="143"/>
        <v>48476.154660681648</v>
      </c>
      <c r="Y108" s="8">
        <f t="shared" si="144"/>
        <v>2062.8698934552381</v>
      </c>
      <c r="Z108" s="1">
        <f t="shared" si="145"/>
        <v>2062.87</v>
      </c>
      <c r="AA108" s="2">
        <f t="shared" si="146"/>
        <v>48476.2</v>
      </c>
      <c r="AB108" s="2">
        <f t="shared" si="140"/>
        <v>48476.152156946395</v>
      </c>
      <c r="AC108" s="1">
        <f t="shared" si="147"/>
        <v>6.1749686639717097E-2</v>
      </c>
      <c r="AD108" s="1" t="b">
        <f t="shared" si="148"/>
        <v>1</v>
      </c>
      <c r="AF108" s="1" t="s">
        <v>1221</v>
      </c>
      <c r="AG108" s="1" t="s">
        <v>1256</v>
      </c>
      <c r="AH108" s="10">
        <v>27138.55</v>
      </c>
      <c r="AI108" s="10">
        <v>75614.81</v>
      </c>
      <c r="AJ108" s="10">
        <f t="shared" si="219"/>
        <v>48476.259999999995</v>
      </c>
      <c r="AK108" s="1">
        <f t="shared" si="220"/>
        <v>4.589178290189011E-3</v>
      </c>
      <c r="AL108" s="10">
        <f t="shared" si="221"/>
        <v>-0.10533931834652321</v>
      </c>
      <c r="AM108" s="10">
        <f t="shared" si="149"/>
        <v>9.3997585887622581E-2</v>
      </c>
      <c r="AN108" s="10">
        <f t="shared" si="222"/>
        <v>-1.1206598270774748</v>
      </c>
      <c r="AO108" s="1">
        <f t="shared" si="150"/>
        <v>2062.87</v>
      </c>
      <c r="AP108" s="14">
        <v>196000000</v>
      </c>
      <c r="AQ108" s="10">
        <v>0.127</v>
      </c>
      <c r="AR108" s="14" cm="1">
        <f t="array" ref="AR108">SfromgA($AP108,$AO108,"")</f>
        <v>0.84919027386041801</v>
      </c>
      <c r="AS108" s="21">
        <f t="shared" si="223"/>
        <v>322.58131569348103</v>
      </c>
      <c r="AU108" s="10"/>
      <c r="AV108" s="10"/>
      <c r="AW108" s="14">
        <f t="shared" si="224"/>
        <v>196000000</v>
      </c>
      <c r="AX108" s="21">
        <f t="shared" si="225"/>
        <v>322.58131569348103</v>
      </c>
      <c r="AY108" s="10">
        <f t="shared" si="226"/>
        <v>-5.8388847843562894</v>
      </c>
      <c r="AZ108" s="10">
        <f t="shared" si="227"/>
        <v>107.97277208161087</v>
      </c>
      <c r="BA108" s="10">
        <f t="shared" si="228"/>
        <v>-0.61643828156442992</v>
      </c>
      <c r="BB108" s="10" cm="1">
        <f t="array" ref="BB108">$C108*EXP(poly_from_str($AO108,BB$2950))</f>
        <v>276.68700923624186</v>
      </c>
      <c r="BC108" s="10">
        <f t="shared" si="229"/>
        <v>-0.94100785179583368</v>
      </c>
      <c r="BD108" s="10">
        <f t="shared" si="230"/>
        <v>1.4412117054703122</v>
      </c>
      <c r="BE108" s="10">
        <f t="shared" si="231"/>
        <v>-1.1933510342344238</v>
      </c>
      <c r="BF108" s="21">
        <f>INDEX([1]Pr3_line_class7_opt_lin!$A$2:$A$3624,MATCH($X108,[1]Pr3_line_class7_opt_lin!$AO$2:$AO$3624,0),1)</f>
        <v>90095</v>
      </c>
    </row>
    <row r="109" spans="1:58" x14ac:dyDescent="0.25">
      <c r="A109" s="1">
        <v>2062.4569999999999</v>
      </c>
      <c r="B109" s="1">
        <v>8.0000000000000002E-3</v>
      </c>
      <c r="C109">
        <v>200</v>
      </c>
      <c r="D109" t="s">
        <v>16</v>
      </c>
      <c r="E109" s="2">
        <v>48485.9</v>
      </c>
      <c r="F109">
        <v>20315</v>
      </c>
      <c r="G109" t="s">
        <v>4</v>
      </c>
      <c r="H109" t="s">
        <v>5</v>
      </c>
      <c r="I109">
        <v>68801</v>
      </c>
      <c r="J109" t="s">
        <v>6</v>
      </c>
      <c r="K109" t="s">
        <v>7</v>
      </c>
      <c r="L109">
        <v>20315.650000000001</v>
      </c>
      <c r="M109">
        <v>68801.67</v>
      </c>
      <c r="N109">
        <v>2</v>
      </c>
      <c r="V109" s="11">
        <f t="shared" si="141"/>
        <v>4.8485859341552339E-7</v>
      </c>
      <c r="W109" s="11">
        <f t="shared" si="142"/>
        <v>2.062455270501321E-6</v>
      </c>
      <c r="X109" s="10">
        <f t="shared" si="143"/>
        <v>48485.861470915828</v>
      </c>
      <c r="Y109" s="8">
        <f t="shared" si="144"/>
        <v>2062.456909422654</v>
      </c>
      <c r="Z109" s="1">
        <f t="shared" si="145"/>
        <v>2062.4569999999999</v>
      </c>
      <c r="AA109" s="2">
        <f t="shared" si="146"/>
        <v>48485.9</v>
      </c>
      <c r="AB109" s="2">
        <f t="shared" si="140"/>
        <v>48485.859341552336</v>
      </c>
      <c r="AC109" s="1">
        <f t="shared" si="147"/>
        <v>6.1754392780443992E-2</v>
      </c>
      <c r="AD109" s="1" t="b">
        <f t="shared" si="148"/>
        <v>1</v>
      </c>
      <c r="AF109" s="1" t="s">
        <v>1261</v>
      </c>
      <c r="AG109" s="1" t="s">
        <v>1263</v>
      </c>
      <c r="AH109" s="10">
        <v>20315.650000000001</v>
      </c>
      <c r="AI109" s="10">
        <v>68801.67</v>
      </c>
      <c r="AJ109" s="10">
        <f t="shared" si="219"/>
        <v>48486.02</v>
      </c>
      <c r="AK109" s="1">
        <f t="shared" si="220"/>
        <v>6.8339521367306588E-3</v>
      </c>
      <c r="AL109" s="10">
        <f t="shared" si="221"/>
        <v>-0.15852908416854916</v>
      </c>
      <c r="AM109" s="10">
        <f t="shared" si="149"/>
        <v>0.18807044219588581</v>
      </c>
      <c r="AN109" s="10">
        <f t="shared" si="222"/>
        <v>-0.84292397209037406</v>
      </c>
      <c r="AO109" s="1">
        <f t="shared" si="150"/>
        <v>2062.4569999999999</v>
      </c>
      <c r="AP109" s="14">
        <v>105000000</v>
      </c>
      <c r="AQ109" s="10">
        <v>0.19600000000000001</v>
      </c>
      <c r="AR109" s="14" cm="1">
        <f t="array" ref="AR109">SfromgA($AP109,$AO109,"")</f>
        <v>0.45465017984350259</v>
      </c>
      <c r="AS109" s="21">
        <f t="shared" si="223"/>
        <v>454.46003746616555</v>
      </c>
      <c r="AU109" s="10"/>
      <c r="AV109" s="10"/>
      <c r="AW109" s="14">
        <f t="shared" si="224"/>
        <v>105000000</v>
      </c>
      <c r="AX109" s="21">
        <f t="shared" si="225"/>
        <v>454.46003746616555</v>
      </c>
      <c r="AY109" s="10">
        <f t="shared" si="226"/>
        <v>-5.21260803434095</v>
      </c>
      <c r="AZ109" s="10">
        <f t="shared" si="227"/>
        <v>109.37590480247474</v>
      </c>
      <c r="BA109" s="10">
        <f t="shared" si="228"/>
        <v>-0.60352674942470586</v>
      </c>
      <c r="BB109" s="10" cm="1">
        <f t="array" ref="BB109">$C109*EXP(poly_from_str($AO109,BB$2950))</f>
        <v>277.33040807034439</v>
      </c>
      <c r="BC109" s="10">
        <f t="shared" si="229"/>
        <v>-0.93041898715086202</v>
      </c>
      <c r="BD109" s="10">
        <f t="shared" si="230"/>
        <v>1.7128245487122611</v>
      </c>
      <c r="BE109" s="10">
        <f t="shared" si="231"/>
        <v>-1.4755527421213444</v>
      </c>
      <c r="BF109" s="21">
        <f>INDEX([1]Pr3_line_class7_opt_lin!$A$2:$A$3624,MATCH($X109,[1]Pr3_line_class7_opt_lin!$AO$2:$AO$3624,0),1)</f>
        <v>90194</v>
      </c>
    </row>
    <row r="110" spans="1:58" x14ac:dyDescent="0.25">
      <c r="A110" s="1">
        <v>2062.4569999999999</v>
      </c>
      <c r="B110" s="1">
        <v>8.0000000000000002E-3</v>
      </c>
      <c r="C110">
        <v>200</v>
      </c>
      <c r="D110" t="s">
        <v>16</v>
      </c>
      <c r="E110" s="2">
        <v>48485.9</v>
      </c>
      <c r="F110">
        <v>23050</v>
      </c>
      <c r="G110" t="s">
        <v>4</v>
      </c>
      <c r="H110" t="s">
        <v>18</v>
      </c>
      <c r="I110">
        <v>71536</v>
      </c>
      <c r="J110" t="s">
        <v>6</v>
      </c>
      <c r="K110" t="s">
        <v>17</v>
      </c>
      <c r="L110">
        <v>23050.61</v>
      </c>
      <c r="M110">
        <v>71536.38</v>
      </c>
      <c r="N110">
        <v>2</v>
      </c>
      <c r="V110" s="11">
        <f t="shared" si="141"/>
        <v>4.8485859341552339E-7</v>
      </c>
      <c r="W110" s="11">
        <f t="shared" si="142"/>
        <v>2.062455270501321E-6</v>
      </c>
      <c r="X110" s="10">
        <f t="shared" si="143"/>
        <v>48485.861470915828</v>
      </c>
      <c r="Y110" s="8">
        <f t="shared" si="144"/>
        <v>2062.456909422654</v>
      </c>
      <c r="Z110" s="1">
        <f t="shared" si="145"/>
        <v>2062.4569999999999</v>
      </c>
      <c r="AA110" s="2">
        <f t="shared" si="146"/>
        <v>48485.9</v>
      </c>
      <c r="AB110" s="2">
        <f t="shared" si="140"/>
        <v>48485.859341552336</v>
      </c>
      <c r="AC110" s="1">
        <f t="shared" si="147"/>
        <v>6.1754392780443992E-2</v>
      </c>
      <c r="AD110" s="1" t="b">
        <f t="shared" si="148"/>
        <v>1</v>
      </c>
      <c r="AF110" s="1" t="s">
        <v>1252</v>
      </c>
      <c r="AG110" s="1" t="s">
        <v>1260</v>
      </c>
      <c r="AH110" s="10">
        <v>23050.61</v>
      </c>
      <c r="AI110" s="10">
        <v>71536.38</v>
      </c>
      <c r="AJ110" s="10">
        <f t="shared" si="219"/>
        <v>48485.770000000004</v>
      </c>
      <c r="AK110" s="1">
        <f t="shared" si="220"/>
        <v>-3.8003544132152456E-3</v>
      </c>
      <c r="AL110" s="10">
        <f t="shared" si="221"/>
        <v>9.1470915824174881E-2</v>
      </c>
      <c r="AM110" s="10">
        <f t="shared" si="149"/>
        <v>0.18807044219588581</v>
      </c>
      <c r="AN110" s="10">
        <f t="shared" si="222"/>
        <v>0.48636518719354549</v>
      </c>
      <c r="AO110" s="1">
        <f t="shared" si="150"/>
        <v>2062.4569999999999</v>
      </c>
      <c r="AP110" s="14">
        <v>23100000</v>
      </c>
      <c r="AQ110" s="10">
        <v>4.4999999999999998E-2</v>
      </c>
      <c r="AR110" s="14" cm="1">
        <f t="array" ref="AR110">SfromgA($AP110,$AO110,"")</f>
        <v>0.10002303956557057</v>
      </c>
      <c r="AS110" s="21">
        <f t="shared" si="223"/>
        <v>637.92514294709326</v>
      </c>
      <c r="AU110" s="10"/>
      <c r="AV110" s="10"/>
      <c r="AW110" s="14">
        <f t="shared" si="224"/>
        <v>23100000</v>
      </c>
      <c r="AX110" s="21">
        <f t="shared" si="225"/>
        <v>637.92514294709326</v>
      </c>
      <c r="AY110" s="12"/>
      <c r="AZ110" s="10">
        <f t="shared" si="227"/>
        <v>18.63483942000601</v>
      </c>
      <c r="BA110" s="12"/>
      <c r="BB110" s="10" cm="1">
        <f t="array" ref="BB110">$C110*EXP(poly_from_str($AO110,BB$2950))</f>
        <v>277.33040807034439</v>
      </c>
      <c r="BC110" s="12"/>
      <c r="BD110" s="10">
        <f t="shared" si="230"/>
        <v>1.9986722011467635</v>
      </c>
      <c r="BE110" s="10">
        <f t="shared" si="231"/>
        <v>8.3573067913927934E-3</v>
      </c>
      <c r="BF110" s="21">
        <f>INDEX([1]Pr3_line_class7_opt_lin!$A$2:$A$3624,MATCH($X110,[1]Pr3_line_class7_opt_lin!$AO$2:$AO$3624,0),1)</f>
        <v>90194</v>
      </c>
    </row>
    <row r="111" spans="1:58" hidden="1" x14ac:dyDescent="0.25">
      <c r="A111" s="1">
        <v>2061.4209999999998</v>
      </c>
      <c r="B111" s="1">
        <v>4.0000000000000001E-3</v>
      </c>
      <c r="C111">
        <v>80</v>
      </c>
      <c r="E111" s="2">
        <v>48510.2</v>
      </c>
      <c r="F111">
        <v>12846</v>
      </c>
      <c r="G111" t="s">
        <v>4</v>
      </c>
      <c r="H111" t="s">
        <v>5</v>
      </c>
      <c r="I111">
        <v>61357</v>
      </c>
      <c r="J111" t="s">
        <v>6</v>
      </c>
      <c r="K111" t="s">
        <v>5</v>
      </c>
      <c r="L111">
        <v>12846.66</v>
      </c>
      <c r="M111">
        <v>61357.04</v>
      </c>
      <c r="N111">
        <v>2</v>
      </c>
      <c r="V111" s="11">
        <f t="shared" si="141"/>
        <v>4.8510226683438271E-7</v>
      </c>
      <c r="W111" s="11">
        <f t="shared" si="142"/>
        <v>2.0614221339017365E-6</v>
      </c>
      <c r="X111" s="10">
        <f t="shared" si="143"/>
        <v>48510.225283313543</v>
      </c>
      <c r="Y111" s="8">
        <f t="shared" si="144"/>
        <v>2061.4210594976935</v>
      </c>
      <c r="Z111" s="1">
        <f t="shared" si="145"/>
        <v>2061.4209999999998</v>
      </c>
      <c r="AA111" s="2">
        <f t="shared" si="146"/>
        <v>48510.2</v>
      </c>
      <c r="AB111" s="2">
        <f t="shared" si="140"/>
        <v>48510.226683438275</v>
      </c>
      <c r="AC111" s="1">
        <f t="shared" si="147"/>
        <v>6.1766210464392832E-2</v>
      </c>
      <c r="AD111" s="1" t="b">
        <f t="shared" si="148"/>
        <v>1</v>
      </c>
      <c r="AF111" s="1" t="s">
        <v>1150</v>
      </c>
      <c r="AG111" s="1" t="s">
        <v>1262</v>
      </c>
      <c r="AH111" s="10">
        <v>12846.66</v>
      </c>
      <c r="AI111" s="10">
        <v>61357.04</v>
      </c>
      <c r="AJ111" s="10">
        <f t="shared" si="219"/>
        <v>48510.380000000005</v>
      </c>
      <c r="AK111" s="1">
        <f t="shared" si="220"/>
        <v>6.5151000671903603E-3</v>
      </c>
      <c r="AL111" s="10">
        <f t="shared" si="221"/>
        <v>-0.15471668646205217</v>
      </c>
      <c r="AM111" s="10">
        <f t="shared" si="149"/>
        <v>9.4129631938357078E-2</v>
      </c>
      <c r="AN111" s="10">
        <f t="shared" si="222"/>
        <v>-1.6436554916455202</v>
      </c>
      <c r="AO111" s="1">
        <f t="shared" si="150"/>
        <v>2061.4209999999998</v>
      </c>
      <c r="AP111" s="14">
        <v>9440000</v>
      </c>
      <c r="AQ111" s="10">
        <v>4.0000000000000001E-3</v>
      </c>
      <c r="AR111" s="14" cm="1">
        <f t="array" ref="AR111">SfromgA($AP111,$AO111,"")</f>
        <v>4.0813650585338146E-2</v>
      </c>
      <c r="AS111" s="21">
        <f t="shared" si="223"/>
        <v>723.90684930671534</v>
      </c>
      <c r="AU111" s="10"/>
      <c r="AV111" s="10"/>
      <c r="AW111" s="14">
        <f t="shared" si="224"/>
        <v>9440000</v>
      </c>
      <c r="AX111" s="21">
        <f t="shared" si="225"/>
        <v>723.90684930671534</v>
      </c>
      <c r="AY111" s="10">
        <f>LN(BB111*$AO111/$AW111)</f>
        <v>-3.7145994888131089</v>
      </c>
      <c r="AZ111" s="10">
        <f t="shared" si="227"/>
        <v>19.730852171828825</v>
      </c>
      <c r="BA111" s="10">
        <f>LN(AZ111/$C111)</f>
        <v>-1.399843123892982</v>
      </c>
      <c r="BB111" s="10" cm="1">
        <f t="array" ref="BB111">$C111*EXP(poly_from_str($AO111,BB$2950))</f>
        <v>111.57714326376197</v>
      </c>
      <c r="BC111" s="10">
        <f t="shared" si="229"/>
        <v>-1.73253270872549</v>
      </c>
      <c r="BD111" s="10">
        <f t="shared" si="230"/>
        <v>2.1088872905732217</v>
      </c>
      <c r="BE111" s="10">
        <f t="shared" si="231"/>
        <v>-1.0695017624076768</v>
      </c>
      <c r="BF111" s="21">
        <f>INDEX([1]Pr3_line_class7_opt_lin!$A$2:$A$3624,MATCH($X111,[1]Pr3_line_class7_opt_lin!$AO$2:$AO$3624,0),1)</f>
        <v>36177</v>
      </c>
    </row>
    <row r="112" spans="1:58" hidden="1" x14ac:dyDescent="0.25">
      <c r="A112" s="1">
        <v>2060.7460000000001</v>
      </c>
      <c r="B112" s="1">
        <v>4.0000000000000001E-3</v>
      </c>
      <c r="C112">
        <v>20</v>
      </c>
      <c r="E112" s="2">
        <v>48526.1</v>
      </c>
      <c r="N112">
        <v>2</v>
      </c>
      <c r="V112" s="11">
        <f t="shared" si="141"/>
        <v>4.8526116270515628E-7</v>
      </c>
      <c r="W112" s="11">
        <f t="shared" si="142"/>
        <v>2.060746690956001E-6</v>
      </c>
      <c r="X112" s="10">
        <f t="shared" si="143"/>
        <v>48526.115415713721</v>
      </c>
      <c r="Y112" s="8">
        <f t="shared" si="144"/>
        <v>2060.7460363006517</v>
      </c>
      <c r="Z112" s="1">
        <f t="shared" si="145"/>
        <v>2060.7460000000001</v>
      </c>
      <c r="AA112" s="2">
        <f t="shared" si="146"/>
        <v>48526.1</v>
      </c>
      <c r="AB112" s="2">
        <f t="shared" si="140"/>
        <v>48526.116270515624</v>
      </c>
      <c r="AC112" s="1">
        <f t="shared" si="147"/>
        <v>6.177391980149801E-2</v>
      </c>
      <c r="AD112" s="1" t="b">
        <f t="shared" si="148"/>
        <v>1</v>
      </c>
      <c r="AM112" s="10">
        <f t="shared" si="149"/>
        <v>9.4191326830186731E-2</v>
      </c>
      <c r="AN112" s="10"/>
      <c r="AO112" s="1">
        <f t="shared" si="150"/>
        <v>2060.7460000000001</v>
      </c>
      <c r="AP112"/>
      <c r="BB112" s="10" cm="1">
        <f t="array" ref="BB112">$C112*EXP(poly_from_str($AO112,BB$2950))</f>
        <v>27.999225473643321</v>
      </c>
      <c r="BF112" s="21">
        <f>INDEX([1]Pr3_line_class7_opt_lin!$A$2:$A$3624,MATCH($X112,[1]Pr3_line_class7_opt_lin!$AO$2:$AO$3624,0),1)</f>
        <v>9061</v>
      </c>
    </row>
    <row r="113" spans="1:58" hidden="1" x14ac:dyDescent="0.25">
      <c r="A113" s="1">
        <v>2060.636</v>
      </c>
      <c r="B113" s="1">
        <v>4.0000000000000001E-3</v>
      </c>
      <c r="C113">
        <v>10</v>
      </c>
      <c r="E113" s="2">
        <v>48528.7</v>
      </c>
      <c r="F113">
        <v>25934</v>
      </c>
      <c r="G113" t="s">
        <v>4</v>
      </c>
      <c r="H113" t="s">
        <v>17</v>
      </c>
      <c r="I113">
        <v>74463</v>
      </c>
      <c r="J113" t="s">
        <v>6</v>
      </c>
      <c r="K113" t="s">
        <v>18</v>
      </c>
      <c r="L113">
        <v>25934.98</v>
      </c>
      <c r="M113">
        <v>74463.7</v>
      </c>
      <c r="N113">
        <v>2</v>
      </c>
      <c r="V113" s="11">
        <f t="shared" si="141"/>
        <v>4.8528706671144248E-7</v>
      </c>
      <c r="W113" s="11">
        <f t="shared" si="142"/>
        <v>2.0606362832715488E-6</v>
      </c>
      <c r="X113" s="10">
        <f t="shared" si="143"/>
        <v>48528.706320592195</v>
      </c>
      <c r="Y113" s="8">
        <f t="shared" si="144"/>
        <v>2060.6360148852141</v>
      </c>
      <c r="Z113" s="1">
        <f t="shared" si="145"/>
        <v>2060.636</v>
      </c>
      <c r="AA113" s="2">
        <f t="shared" si="146"/>
        <v>48528.7</v>
      </c>
      <c r="AB113" s="2">
        <f t="shared" si="140"/>
        <v>48528.706671144253</v>
      </c>
      <c r="AC113" s="1">
        <f t="shared" si="147"/>
        <v>6.1775176855869807E-2</v>
      </c>
      <c r="AD113" s="1" t="b">
        <f t="shared" si="148"/>
        <v>1</v>
      </c>
      <c r="AF113" s="1" t="s">
        <v>1257</v>
      </c>
      <c r="AG113" s="1" t="s">
        <v>1258</v>
      </c>
      <c r="AH113" s="10">
        <v>25934.98</v>
      </c>
      <c r="AI113" s="10">
        <v>74463.7</v>
      </c>
      <c r="AJ113" s="10">
        <f t="shared" ref="AJ113:AJ114" si="232">AI113-AH113</f>
        <v>48528.72</v>
      </c>
      <c r="AK113" s="1">
        <f t="shared" ref="AK113:AK114" si="233">$A113-100000000/AJ113</f>
        <v>5.6597247976242215E-4</v>
      </c>
      <c r="AL113" s="10">
        <f t="shared" ref="AL113:AL114" si="234">$X113-AJ113</f>
        <v>-1.3679407806193922E-2</v>
      </c>
      <c r="AM113" s="10">
        <f t="shared" si="149"/>
        <v>9.4201401897278311E-2</v>
      </c>
      <c r="AN113" s="10">
        <f t="shared" ref="AN113:AN114" si="235">AL113/AM113</f>
        <v>-0.14521448227607694</v>
      </c>
      <c r="AO113" s="1">
        <f t="shared" si="150"/>
        <v>2060.636</v>
      </c>
      <c r="AP113" s="14">
        <v>42300000</v>
      </c>
      <c r="AQ113" s="10">
        <v>6.7000000000000004E-2</v>
      </c>
      <c r="AR113" s="14" cm="1">
        <f t="array" ref="AR113">SfromgA($AP113,$AO113,"")</f>
        <v>0.18267435213110222</v>
      </c>
      <c r="AS113" s="21">
        <f t="shared" ref="AS113:AS114" si="236">(10^MAX(0.05, -0.312925054856973*((LN($AR113))^(1/3)) + 0.454808404431693)-1)*100</f>
        <v>573.41513728623511</v>
      </c>
      <c r="AU113" s="10"/>
      <c r="AV113" s="10"/>
      <c r="AW113" s="14">
        <f t="shared" ref="AW113:AW114" si="237">IF($AP113="",$AT113,$AP113)</f>
        <v>42300000</v>
      </c>
      <c r="AX113" s="21">
        <f t="shared" ref="AX113:AX114" si="238">IF($AP113="",$AV113,$AS113)</f>
        <v>573.41513728623511</v>
      </c>
      <c r="AY113" s="10">
        <f t="shared" ref="AY113:AY114" si="239">LN(BB113*$AO113/$AW113)</f>
        <v>-7.2898877580760431</v>
      </c>
      <c r="AZ113" s="10">
        <f t="shared" ref="AZ113:AZ114" si="240">EXP(AY$2950*$AI113+AY$2951)*$AW113/$AO113</f>
        <v>25.977643570779829</v>
      </c>
      <c r="BA113" s="10">
        <f t="shared" ref="BA113:BA114" si="241">LN(AZ113/$C113)</f>
        <v>0.95465121247116924</v>
      </c>
      <c r="BB113" s="10" cm="1">
        <f t="array" ref="BB113">$C113*EXP(poly_from_str($AO113,BB$2950))</f>
        <v>14.008158837037282</v>
      </c>
      <c r="BC113" s="10">
        <f t="shared" ref="BC113:BC114" si="242">LN(AZ113/BB113)</f>
        <v>0.61759637152272928</v>
      </c>
      <c r="BD113" s="10">
        <f t="shared" ref="BD113:BD114" si="243">LN($AX113/100+1)</f>
        <v>1.9071917993787744</v>
      </c>
      <c r="BE113" s="10">
        <f t="shared" ref="BE113:BE114" si="244">ABS(LN($AZ113/$BB113))-BD113-LN(2)</f>
        <v>-1.9827426084159905</v>
      </c>
      <c r="BF113" s="21">
        <f>INDEX([1]Pr3_line_class7_opt_lin!$A$2:$A$3624,MATCH($X113,[1]Pr3_line_class7_opt_lin!$AO$2:$AO$3624,0),1)</f>
        <v>4532</v>
      </c>
    </row>
    <row r="114" spans="1:58" hidden="1" x14ac:dyDescent="0.25">
      <c r="A114" s="1">
        <v>2060.569</v>
      </c>
      <c r="B114" s="1">
        <v>4.0000000000000001E-3</v>
      </c>
      <c r="C114">
        <v>30</v>
      </c>
      <c r="E114" s="2">
        <v>48530.3</v>
      </c>
      <c r="F114">
        <v>15045</v>
      </c>
      <c r="G114" t="s">
        <v>4</v>
      </c>
      <c r="H114" t="s">
        <v>17</v>
      </c>
      <c r="I114">
        <v>63576</v>
      </c>
      <c r="J114" t="s">
        <v>6</v>
      </c>
      <c r="K114" t="s">
        <v>17</v>
      </c>
      <c r="L114">
        <v>15045.8</v>
      </c>
      <c r="M114">
        <v>63576.27</v>
      </c>
      <c r="N114">
        <v>2</v>
      </c>
      <c r="V114" s="11">
        <f t="shared" si="141"/>
        <v>4.8530284596147957E-7</v>
      </c>
      <c r="W114" s="11">
        <f t="shared" si="142"/>
        <v>2.060568345961183E-6</v>
      </c>
      <c r="X114" s="10">
        <f t="shared" si="143"/>
        <v>48530.285405682567</v>
      </c>
      <c r="Y114" s="8">
        <f t="shared" si="144"/>
        <v>2060.5689656276095</v>
      </c>
      <c r="Z114" s="1">
        <f t="shared" si="145"/>
        <v>2060.569</v>
      </c>
      <c r="AA114" s="2">
        <f t="shared" si="146"/>
        <v>48530.3</v>
      </c>
      <c r="AB114" s="2">
        <f t="shared" si="140"/>
        <v>48530.284596147962</v>
      </c>
      <c r="AC114" s="1">
        <f t="shared" si="147"/>
        <v>6.1775942614915584E-2</v>
      </c>
      <c r="AD114" s="1" t="b">
        <f t="shared" si="148"/>
        <v>1</v>
      </c>
      <c r="AF114" s="1" t="s">
        <v>1165</v>
      </c>
      <c r="AG114" s="1" t="s">
        <v>1259</v>
      </c>
      <c r="AH114" s="10">
        <v>15045.8</v>
      </c>
      <c r="AI114" s="10">
        <v>63576.27</v>
      </c>
      <c r="AJ114" s="10">
        <f t="shared" si="232"/>
        <v>48530.47</v>
      </c>
      <c r="AK114" s="1">
        <f t="shared" si="233"/>
        <v>7.8721147765463684E-3</v>
      </c>
      <c r="AL114" s="10">
        <f t="shared" si="234"/>
        <v>-0.18459431743394816</v>
      </c>
      <c r="AM114" s="10">
        <f t="shared" si="149"/>
        <v>9.4207570821457573E-2</v>
      </c>
      <c r="AN114" s="10">
        <f t="shared" si="235"/>
        <v>-1.9594424930432797</v>
      </c>
      <c r="AO114" s="1">
        <f t="shared" si="150"/>
        <v>2060.569</v>
      </c>
      <c r="AP114" s="14">
        <v>15300000</v>
      </c>
      <c r="AQ114" s="10">
        <v>1.6E-2</v>
      </c>
      <c r="AR114" s="14" cm="1">
        <f t="array" ref="AR114">SfromgA($AP114,$AO114,"")</f>
        <v>6.6067257036903221E-2</v>
      </c>
      <c r="AS114" s="21">
        <f t="shared" si="236"/>
        <v>678.87225726874658</v>
      </c>
      <c r="AU114" s="10"/>
      <c r="AV114" s="10"/>
      <c r="AW114" s="14">
        <f t="shared" si="237"/>
        <v>15300000</v>
      </c>
      <c r="AX114" s="21">
        <f t="shared" si="238"/>
        <v>678.87225726874658</v>
      </c>
      <c r="AY114" s="10">
        <f t="shared" si="239"/>
        <v>-5.1740022461966308</v>
      </c>
      <c r="AZ114" s="10">
        <f t="shared" si="240"/>
        <v>25.998759678446891</v>
      </c>
      <c r="BA114" s="10">
        <f t="shared" si="241"/>
        <v>-0.14314854945369715</v>
      </c>
      <c r="BB114" s="10" cm="1">
        <f t="array" ref="BB114">$C114*EXP(poly_from_str($AO114,BB$2950))</f>
        <v>42.040090677072371</v>
      </c>
      <c r="BC114" s="10">
        <f t="shared" si="242"/>
        <v>-0.48057487072166644</v>
      </c>
      <c r="BD114" s="10">
        <f t="shared" si="243"/>
        <v>2.0526768634690309</v>
      </c>
      <c r="BE114" s="10">
        <f t="shared" si="244"/>
        <v>-2.2652491733073097</v>
      </c>
      <c r="BF114" s="21">
        <f>INDEX([1]Pr3_line_class7_opt_lin!$A$2:$A$3624,MATCH($X114,[1]Pr3_line_class7_opt_lin!$AO$2:$AO$3624,0),1)</f>
        <v>13597</v>
      </c>
    </row>
    <row r="115" spans="1:58" hidden="1" x14ac:dyDescent="0.25">
      <c r="A115" s="1">
        <v>2060.0540000000001</v>
      </c>
      <c r="B115" s="1">
        <v>4.0000000000000001E-3</v>
      </c>
      <c r="C115">
        <v>1</v>
      </c>
      <c r="E115" s="2">
        <v>48542.400000000001</v>
      </c>
      <c r="N115">
        <v>2</v>
      </c>
      <c r="V115" s="11">
        <f t="shared" si="141"/>
        <v>4.8542416849267062E-7</v>
      </c>
      <c r="W115" s="11">
        <f t="shared" si="142"/>
        <v>2.0600547150532319E-6</v>
      </c>
      <c r="X115" s="10">
        <f t="shared" si="143"/>
        <v>48542.415962931969</v>
      </c>
      <c r="Y115" s="8">
        <f t="shared" si="144"/>
        <v>2060.0540376144886</v>
      </c>
      <c r="Z115" s="1">
        <f t="shared" si="145"/>
        <v>2060.0540000000001</v>
      </c>
      <c r="AA115" s="2">
        <f t="shared" si="146"/>
        <v>48542.400000000001</v>
      </c>
      <c r="AB115" s="2">
        <f t="shared" si="140"/>
        <v>48542.416849267058</v>
      </c>
      <c r="AC115" s="1">
        <f t="shared" si="147"/>
        <v>6.1781831167840036E-2</v>
      </c>
      <c r="AD115" s="1" t="b">
        <f t="shared" si="148"/>
        <v>1</v>
      </c>
      <c r="AM115" s="10">
        <f t="shared" si="149"/>
        <v>9.425461662655446E-2</v>
      </c>
      <c r="AN115" s="10"/>
      <c r="AO115" s="1">
        <f t="shared" si="150"/>
        <v>2060.0540000000001</v>
      </c>
      <c r="AP115"/>
      <c r="BB115" s="10" cm="1">
        <f t="array" ref="BB115">$C115*EXP(poly_from_str($AO115,BB$2950))</f>
        <v>1.4053353945995319</v>
      </c>
      <c r="BF115" s="21" t="e">
        <f>INDEX([1]Pr3_line_class7_opt_lin!$A$2:$A$3624,MATCH($X115,[1]Pr3_line_class7_opt_lin!$AO$2:$AO$3624,0),1)</f>
        <v>#N/A</v>
      </c>
    </row>
    <row r="116" spans="1:58" hidden="1" x14ac:dyDescent="0.25">
      <c r="A116" s="1">
        <v>2059.8910000000001</v>
      </c>
      <c r="B116" s="1">
        <v>4.0000000000000001E-3</v>
      </c>
      <c r="C116">
        <v>10</v>
      </c>
      <c r="E116" s="2">
        <v>48546.2</v>
      </c>
      <c r="N116">
        <v>2</v>
      </c>
      <c r="V116" s="11">
        <f t="shared" si="141"/>
        <v>4.8546258030157904E-7</v>
      </c>
      <c r="W116" s="11">
        <f t="shared" si="142"/>
        <v>2.0598934623101294E-6</v>
      </c>
      <c r="X116" s="10">
        <f t="shared" si="143"/>
        <v>48546.254976641838</v>
      </c>
      <c r="Y116" s="8">
        <f t="shared" si="144"/>
        <v>2059.8911295653038</v>
      </c>
      <c r="Z116" s="1">
        <f t="shared" si="145"/>
        <v>2059.8910000000001</v>
      </c>
      <c r="AA116" s="2">
        <f t="shared" si="146"/>
        <v>48546.2</v>
      </c>
      <c r="AB116" s="2">
        <f t="shared" si="140"/>
        <v>48546.258030157907</v>
      </c>
      <c r="AC116" s="1">
        <f t="shared" si="147"/>
        <v>6.1783695843653355E-2</v>
      </c>
      <c r="AD116" s="1" t="b">
        <f t="shared" si="148"/>
        <v>1</v>
      </c>
      <c r="AM116" s="10">
        <f t="shared" si="149"/>
        <v>9.4269454063346053E-2</v>
      </c>
      <c r="AN116" s="10"/>
      <c r="AO116" s="1">
        <f t="shared" si="150"/>
        <v>2059.8910000000001</v>
      </c>
      <c r="AP116"/>
      <c r="BB116" s="10" cm="1">
        <f t="array" ref="BB116">$C116*EXP(poly_from_str($AO116,BB$2950))</f>
        <v>14.066005122812735</v>
      </c>
      <c r="BF116" s="21">
        <f>INDEX([1]Pr3_line_class7_opt_lin!$A$2:$A$3624,MATCH($X116,[1]Pr3_line_class7_opt_lin!$AO$2:$AO$3624,0),1)</f>
        <v>4541</v>
      </c>
    </row>
    <row r="117" spans="1:58" hidden="1" x14ac:dyDescent="0.25">
      <c r="A117" s="1">
        <v>2059.2449999999999</v>
      </c>
      <c r="B117" s="1">
        <v>4.0000000000000001E-3</v>
      </c>
      <c r="C117">
        <v>4000</v>
      </c>
      <c r="E117" s="2">
        <v>48561.5</v>
      </c>
      <c r="F117">
        <v>19308</v>
      </c>
      <c r="G117" t="s">
        <v>4</v>
      </c>
      <c r="H117" t="s">
        <v>12</v>
      </c>
      <c r="I117">
        <v>67870</v>
      </c>
      <c r="J117" t="s">
        <v>6</v>
      </c>
      <c r="K117" t="s">
        <v>5</v>
      </c>
      <c r="L117">
        <v>19308.93</v>
      </c>
      <c r="M117">
        <v>67870.759999999995</v>
      </c>
      <c r="N117">
        <v>2</v>
      </c>
      <c r="V117" s="11">
        <f t="shared" si="141"/>
        <v>4.8561487341234296E-7</v>
      </c>
      <c r="W117" s="11">
        <f t="shared" si="142"/>
        <v>2.0592444632064496E-6</v>
      </c>
      <c r="X117" s="10">
        <f t="shared" si="143"/>
        <v>48561.488008125845</v>
      </c>
      <c r="Y117" s="8">
        <f t="shared" si="144"/>
        <v>2059.2449717205309</v>
      </c>
      <c r="Z117" s="1">
        <f t="shared" si="145"/>
        <v>2059.2449999999999</v>
      </c>
      <c r="AA117" s="2">
        <f t="shared" si="146"/>
        <v>48561.5</v>
      </c>
      <c r="AB117" s="2">
        <f t="shared" si="140"/>
        <v>48561.487341234293</v>
      </c>
      <c r="AC117" s="1">
        <f t="shared" si="147"/>
        <v>6.1791090263964295E-2</v>
      </c>
      <c r="AD117" s="1" t="b">
        <f t="shared" si="148"/>
        <v>1</v>
      </c>
      <c r="AF117" s="1" t="s">
        <v>1226</v>
      </c>
      <c r="AG117" s="1" t="s">
        <v>1265</v>
      </c>
      <c r="AH117" s="10">
        <v>19308.93</v>
      </c>
      <c r="AI117" s="10">
        <v>67870.759999999995</v>
      </c>
      <c r="AJ117" s="10">
        <f>AI117-AH117</f>
        <v>48561.829999999994</v>
      </c>
      <c r="AK117" s="1">
        <f>$A117-100000000/AJ117</f>
        <v>1.4530308062603581E-2</v>
      </c>
      <c r="AL117" s="10">
        <f>$X117-AJ117</f>
        <v>-0.34199187414924381</v>
      </c>
      <c r="AM117" s="10">
        <f t="shared" si="149"/>
        <v>9.4328746700853977E-2</v>
      </c>
      <c r="AN117" s="10">
        <f>AL117/AM117</f>
        <v>-3.6255318353142889</v>
      </c>
      <c r="AO117" s="1">
        <f t="shared" si="150"/>
        <v>2059.2449999999999</v>
      </c>
      <c r="AP117" s="14">
        <v>956000000</v>
      </c>
      <c r="AQ117" s="10">
        <v>0.41199999999999998</v>
      </c>
      <c r="AR117" s="14" cm="1">
        <f t="array" ref="AR117">SfromgA($AP117,$AO117,"")</f>
        <v>4.1201716799257566</v>
      </c>
      <c r="AS117" s="21">
        <f>(10^MAX(0.05, -0.312925054856973*((LN($AR117))^(1/3)) + 0.454808404431693)-1)*100</f>
        <v>26.888647958181643</v>
      </c>
      <c r="AT117" s="14" cm="1">
        <f t="array" ref="AT117">INDEX([2]Sheet1!$J$2:$J$216,MATCH($AF117&amp;$AG117,[2]Sheet1!$M$2:$M$216&amp;[2]Sheet1!$N$2:$N$216,0),1)</f>
        <v>336304219.24889004</v>
      </c>
      <c r="AU117" s="14" cm="1">
        <f t="array" ref="AU117">SfromgA($AT117,$AO117,"")</f>
        <v>1.4494049372267985</v>
      </c>
      <c r="AV117" s="21">
        <f>(10^MAX(0.05, -0.312925054856973*((LN($AU117))^(1/3)) + 0.454808404431693)-1)*100</f>
        <v>69.794914434562045</v>
      </c>
      <c r="AW117" s="14">
        <f>IF($AP117="",$AT117,$AP117)</f>
        <v>956000000</v>
      </c>
      <c r="AX117" s="21">
        <f>IF($AP117="",$AV117,$AS117)</f>
        <v>26.888647958181643</v>
      </c>
      <c r="AY117" s="10"/>
      <c r="AZ117" s="10">
        <f>EXP(AY$2950*$AI117+AY$2951)*$AW117/$AO117</f>
        <v>1088.0741489687191</v>
      </c>
      <c r="BA117" s="10"/>
      <c r="BB117" s="10" cm="1">
        <f t="array" ref="BB117">$C117*EXP(poly_from_str($AO117,BB$2950))</f>
        <v>5646.4461744322471</v>
      </c>
      <c r="BC117" s="10"/>
      <c r="BD117" s="10">
        <f t="shared" ref="BD117" si="245">LN($AX117/100+1)</f>
        <v>0.23813972813645756</v>
      </c>
      <c r="BE117" s="10">
        <f>ABS(LN($AZ117/$BB117))-BD117-LN(2)</f>
        <v>0.71533014514827287</v>
      </c>
      <c r="BF117" s="21">
        <f>INDEX([1]Pr3_line_class7_opt_lin!$A$2:$A$3624,MATCH($X117,[1]Pr3_line_class7_opt_lin!$AO$2:$AO$3624,0),1)</f>
        <v>1819412</v>
      </c>
    </row>
    <row r="118" spans="1:58" hidden="1" x14ac:dyDescent="0.25">
      <c r="A118" s="1">
        <v>2058.7959999999998</v>
      </c>
      <c r="B118" s="1">
        <v>4.0000000000000001E-3</v>
      </c>
      <c r="C118">
        <v>60</v>
      </c>
      <c r="E118" s="2">
        <v>48572.1</v>
      </c>
      <c r="N118">
        <v>2</v>
      </c>
      <c r="V118" s="11">
        <f t="shared" si="141"/>
        <v>4.8572078049500781E-7</v>
      </c>
      <c r="W118" s="11">
        <f t="shared" si="142"/>
        <v>2.0587950695975677E-6</v>
      </c>
      <c r="X118" s="10">
        <f t="shared" si="143"/>
        <v>48572.079206857554</v>
      </c>
      <c r="Y118" s="8">
        <f t="shared" si="144"/>
        <v>2058.7959509438028</v>
      </c>
      <c r="Z118" s="1">
        <f t="shared" si="145"/>
        <v>2058.7959999999998</v>
      </c>
      <c r="AA118" s="2">
        <f t="shared" si="146"/>
        <v>48572.1</v>
      </c>
      <c r="AB118" s="2">
        <f t="shared" si="140"/>
        <v>48572.078049500778</v>
      </c>
      <c r="AC118" s="1">
        <f t="shared" si="147"/>
        <v>6.1796233830233978E-2</v>
      </c>
      <c r="AD118" s="1" t="b">
        <f t="shared" si="148"/>
        <v>1</v>
      </c>
      <c r="AM118" s="10">
        <f t="shared" si="149"/>
        <v>9.4369913289126278E-2</v>
      </c>
      <c r="AN118" s="10"/>
      <c r="AO118" s="1">
        <f t="shared" si="150"/>
        <v>2058.7959999999998</v>
      </c>
      <c r="AP118"/>
      <c r="BB118" s="10" cm="1">
        <f t="array" ref="BB118">$C118*EXP(poly_from_str($AO118,BB$2950))</f>
        <v>84.905502134357633</v>
      </c>
      <c r="BF118" s="21">
        <f>INDEX([1]Pr3_line_class7_opt_lin!$A$2:$A$3624,MATCH($X118,[1]Pr3_line_class7_opt_lin!$AO$2:$AO$3624,0),1)</f>
        <v>27324</v>
      </c>
    </row>
    <row r="119" spans="1:58" hidden="1" x14ac:dyDescent="0.25">
      <c r="A119" s="1">
        <v>2058.663</v>
      </c>
      <c r="B119" s="1">
        <v>4.0000000000000001E-3</v>
      </c>
      <c r="C119">
        <v>30</v>
      </c>
      <c r="E119" s="2">
        <v>48575.199999999997</v>
      </c>
      <c r="F119">
        <v>25033</v>
      </c>
      <c r="G119" t="s">
        <v>4</v>
      </c>
      <c r="H119" t="s">
        <v>5</v>
      </c>
      <c r="I119">
        <v>73609</v>
      </c>
      <c r="J119" t="s">
        <v>6</v>
      </c>
      <c r="K119" t="s">
        <v>12</v>
      </c>
      <c r="L119">
        <v>25033.91</v>
      </c>
      <c r="M119">
        <v>73609.100000000006</v>
      </c>
      <c r="N119">
        <v>2</v>
      </c>
      <c r="V119" s="11">
        <f t="shared" si="141"/>
        <v>4.8575216050417187E-7</v>
      </c>
      <c r="W119" s="11">
        <f t="shared" si="142"/>
        <v>2.0586636802318882E-6</v>
      </c>
      <c r="X119" s="10">
        <f t="shared" si="143"/>
        <v>48575.21520394081</v>
      </c>
      <c r="Y119" s="8">
        <f t="shared" si="144"/>
        <v>2058.6630358744596</v>
      </c>
      <c r="Z119" s="1">
        <f t="shared" si="145"/>
        <v>2058.663</v>
      </c>
      <c r="AA119" s="2">
        <f t="shared" si="146"/>
        <v>48575.199999999997</v>
      </c>
      <c r="AB119" s="2">
        <f t="shared" si="140"/>
        <v>48575.216050417192</v>
      </c>
      <c r="AC119" s="1">
        <f t="shared" si="147"/>
        <v>6.1797758071723538E-2</v>
      </c>
      <c r="AD119" s="1" t="b">
        <f t="shared" si="148"/>
        <v>1</v>
      </c>
      <c r="AF119" s="1" t="s">
        <v>1236</v>
      </c>
      <c r="AG119" s="5" t="s">
        <v>1468</v>
      </c>
      <c r="AH119" s="10">
        <v>25033.91</v>
      </c>
      <c r="AI119" s="10">
        <v>73609.100000000006</v>
      </c>
      <c r="AJ119" s="10">
        <f t="shared" ref="AJ119:AJ120" si="246">AI119-AH119</f>
        <v>48575.19</v>
      </c>
      <c r="AK119" s="1">
        <f t="shared" ref="AK119:AK120" si="247">$A119-100000000/AJ119</f>
        <v>-1.1040415897696221E-3</v>
      </c>
      <c r="AL119" s="10">
        <f t="shared" ref="AL119:AL120" si="248">$X119-AJ119</f>
        <v>2.5203940807841718E-2</v>
      </c>
      <c r="AM119" s="10">
        <f t="shared" si="149"/>
        <v>9.4382033387688996E-2</v>
      </c>
      <c r="AN119" s="10">
        <f t="shared" ref="AN119:AN120" si="249">AL119/AM119</f>
        <v>0.26704172291258632</v>
      </c>
      <c r="AO119" s="1">
        <f t="shared" si="150"/>
        <v>2058.663</v>
      </c>
      <c r="BB119" s="10" cm="1">
        <f t="array" ref="BB119">$C119*EXP(poly_from_str($AO119,BB$2950))</f>
        <v>42.483664067856672</v>
      </c>
      <c r="BF119" s="21">
        <f>INDEX([1]Pr3_line_class7_opt_lin!$A$2:$A$3624,MATCH($X119,[1]Pr3_line_class7_opt_lin!$AO$2:$AO$3624,0),1)</f>
        <v>13667</v>
      </c>
    </row>
    <row r="120" spans="1:58" hidden="1" x14ac:dyDescent="0.25">
      <c r="A120" s="1">
        <v>2058.3710000000001</v>
      </c>
      <c r="B120" s="1">
        <v>4.0000000000000001E-3</v>
      </c>
      <c r="C120">
        <v>10</v>
      </c>
      <c r="E120" s="2">
        <v>48582.1</v>
      </c>
      <c r="F120">
        <v>35828</v>
      </c>
      <c r="G120" t="s">
        <v>4</v>
      </c>
      <c r="H120" t="s">
        <v>5</v>
      </c>
      <c r="I120">
        <v>84410</v>
      </c>
      <c r="J120" t="s">
        <v>6</v>
      </c>
      <c r="K120" t="s">
        <v>5</v>
      </c>
      <c r="L120">
        <v>35828.46</v>
      </c>
      <c r="M120">
        <v>84410.63</v>
      </c>
      <c r="N120">
        <v>2</v>
      </c>
      <c r="V120" s="11">
        <f t="shared" si="141"/>
        <v>4.8582106918529264E-7</v>
      </c>
      <c r="W120" s="11">
        <f t="shared" si="142"/>
        <v>2.0583712931305977E-6</v>
      </c>
      <c r="X120" s="10">
        <f t="shared" si="143"/>
        <v>48582.106553459489</v>
      </c>
      <c r="Y120" s="8">
        <f t="shared" si="144"/>
        <v>2058.3710154676091</v>
      </c>
      <c r="Z120" s="1">
        <f t="shared" si="145"/>
        <v>2058.3710000000001</v>
      </c>
      <c r="AA120" s="2">
        <f t="shared" si="146"/>
        <v>48582.1</v>
      </c>
      <c r="AB120" s="2">
        <f t="shared" si="140"/>
        <v>48582.106918529265</v>
      </c>
      <c r="AC120" s="1">
        <f t="shared" si="147"/>
        <v>6.1801105563217051E-2</v>
      </c>
      <c r="AD120" s="1" t="b">
        <f t="shared" si="148"/>
        <v>1</v>
      </c>
      <c r="AF120" s="1" t="s">
        <v>1232</v>
      </c>
      <c r="AG120" s="1" t="s">
        <v>1235</v>
      </c>
      <c r="AH120" s="10">
        <v>35828.46</v>
      </c>
      <c r="AI120" s="10">
        <v>84410.63</v>
      </c>
      <c r="AJ120" s="10">
        <f t="shared" si="246"/>
        <v>48582.170000000006</v>
      </c>
      <c r="AK120" s="1">
        <f t="shared" si="247"/>
        <v>2.6726897958724294E-3</v>
      </c>
      <c r="AL120" s="10">
        <f t="shared" si="248"/>
        <v>-6.3446540516451932E-2</v>
      </c>
      <c r="AM120" s="10">
        <f t="shared" si="149"/>
        <v>9.4408831061067219E-2</v>
      </c>
      <c r="AN120" s="10">
        <f t="shared" si="249"/>
        <v>-0.67204031448511736</v>
      </c>
      <c r="AO120" s="1">
        <f t="shared" si="150"/>
        <v>2058.3710000000001</v>
      </c>
      <c r="AP120" s="14">
        <v>33900000</v>
      </c>
      <c r="AQ120" s="10">
        <v>0.28999999999999998</v>
      </c>
      <c r="AR120" s="14" cm="1">
        <f t="array" ref="AR120">SfromgA($AP120,$AO120,"")</f>
        <v>0.14591637158187262</v>
      </c>
      <c r="AS120" s="21">
        <f>(10^MAX(0.05, -0.312925054856973*((LN($AR120))^(1/3)) + 0.454808404431693)-1)*100</f>
        <v>598.32778517789609</v>
      </c>
      <c r="AU120" s="10"/>
      <c r="AV120" s="10"/>
      <c r="AW120" s="14">
        <f>IF($AP120="",$AT120,$AP120)</f>
        <v>33900000</v>
      </c>
      <c r="AX120" s="21">
        <f>IF($AP120="",$AV120,$AS120)</f>
        <v>598.32778517789609</v>
      </c>
      <c r="AY120" s="10">
        <f>LN(BB120*$AO120/$AW120)</f>
        <v>-7.0571523008762309</v>
      </c>
      <c r="AZ120" s="10">
        <f>EXP(AY$2950*$AI120+AY$2951)*$AW120/$AO120</f>
        <v>8.224882381701434</v>
      </c>
      <c r="BA120" s="10">
        <f>LN(AZ120/$C120)</f>
        <v>-0.19542109654194756</v>
      </c>
      <c r="BB120" s="10" cm="1">
        <f t="array" ref="BB120">$C120*EXP(poly_from_str($AO120,BB$2950))</f>
        <v>14.183837316789891</v>
      </c>
      <c r="BC120" s="10">
        <f t="shared" ref="BC120" si="250">LN(AZ120/BB120)</f>
        <v>-0.5449391027665752</v>
      </c>
      <c r="BD120" s="10">
        <f t="shared" ref="BD120" si="251">LN($AX120/100+1)</f>
        <v>1.9435184128158218</v>
      </c>
      <c r="BE120" s="10">
        <f>ABS(LN($AZ120/$BB120))-BD120-LN(2)</f>
        <v>-2.0917264906091919</v>
      </c>
      <c r="BF120" s="21">
        <f>INDEX([1]Pr3_line_class7_opt_lin!$A$2:$A$3624,MATCH($X120,[1]Pr3_line_class7_opt_lin!$AO$2:$AO$3624,0),1)</f>
        <v>4559</v>
      </c>
    </row>
    <row r="121" spans="1:58" hidden="1" x14ac:dyDescent="0.25">
      <c r="A121" s="1">
        <v>2058.09</v>
      </c>
      <c r="B121" s="1">
        <v>4.0000000000000001E-3</v>
      </c>
      <c r="C121">
        <v>5</v>
      </c>
      <c r="E121" s="2">
        <v>48588.7</v>
      </c>
      <c r="N121">
        <v>2</v>
      </c>
      <c r="V121" s="11">
        <f t="shared" si="141"/>
        <v>4.8588740045381877E-7</v>
      </c>
      <c r="W121" s="11">
        <f t="shared" si="142"/>
        <v>2.0580916962174336E-6</v>
      </c>
      <c r="X121" s="10">
        <f t="shared" si="143"/>
        <v>48588.737931218122</v>
      </c>
      <c r="Y121" s="8">
        <f t="shared" si="144"/>
        <v>2058.0900895503664</v>
      </c>
      <c r="Z121" s="1">
        <f t="shared" si="145"/>
        <v>2058.09</v>
      </c>
      <c r="AA121" s="2">
        <f t="shared" si="146"/>
        <v>48588.7</v>
      </c>
      <c r="AB121" s="2">
        <f t="shared" si="140"/>
        <v>48588.740045381877</v>
      </c>
      <c r="AC121" s="1">
        <f t="shared" si="147"/>
        <v>6.1804328295988489E-2</v>
      </c>
      <c r="AD121" s="1" t="b">
        <f t="shared" si="148"/>
        <v>1</v>
      </c>
      <c r="AM121" s="10">
        <f t="shared" si="149"/>
        <v>9.4434548537721846E-2</v>
      </c>
      <c r="AN121" s="10"/>
      <c r="AO121" s="1">
        <f t="shared" si="150"/>
        <v>2058.09</v>
      </c>
      <c r="AP121"/>
      <c r="BB121" s="10" cm="1">
        <f t="array" ref="BB121">$C121*EXP(poly_from_str($AO121,BB$2950))</f>
        <v>7.1027960189169148</v>
      </c>
      <c r="BF121" s="21" t="e">
        <f>INDEX([1]Pr3_line_class7_opt_lin!$A$2:$A$3624,MATCH($X121,[1]Pr3_line_class7_opt_lin!$AO$2:$AO$3624,0),1)</f>
        <v>#N/A</v>
      </c>
    </row>
    <row r="122" spans="1:58" hidden="1" x14ac:dyDescent="0.25">
      <c r="A122" s="1">
        <v>2057.5540000000001</v>
      </c>
      <c r="B122" s="5">
        <f>0.004*12</f>
        <v>4.8000000000000001E-2</v>
      </c>
      <c r="C122">
        <v>100</v>
      </c>
      <c r="E122" s="2">
        <v>48601.4</v>
      </c>
      <c r="F122">
        <v>35828</v>
      </c>
      <c r="G122" t="s">
        <v>4</v>
      </c>
      <c r="H122" t="s">
        <v>5</v>
      </c>
      <c r="I122">
        <v>84430</v>
      </c>
      <c r="J122" t="s">
        <v>6</v>
      </c>
      <c r="K122" t="s">
        <v>7</v>
      </c>
      <c r="L122">
        <v>35828.46</v>
      </c>
      <c r="M122">
        <v>84430.98</v>
      </c>
      <c r="N122">
        <v>2</v>
      </c>
      <c r="P122" s="4" t="s">
        <v>1143</v>
      </c>
      <c r="V122" s="11">
        <f t="shared" si="141"/>
        <v>4.8601397581788862E-7</v>
      </c>
      <c r="W122" s="11">
        <f t="shared" si="142"/>
        <v>2.0575538976243484E-6</v>
      </c>
      <c r="X122" s="10">
        <f t="shared" si="143"/>
        <v>48601.397709582634</v>
      </c>
      <c r="Y122" s="8">
        <f t="shared" si="144"/>
        <v>2057.5539945898145</v>
      </c>
      <c r="Z122" s="1">
        <f t="shared" si="145"/>
        <v>2057.5540000000001</v>
      </c>
      <c r="AA122" s="2">
        <f t="shared" si="146"/>
        <v>48601.4</v>
      </c>
      <c r="AB122" s="2">
        <f t="shared" si="140"/>
        <v>48601.397581788857</v>
      </c>
      <c r="AC122" s="1">
        <f t="shared" si="147"/>
        <v>6.1810479234515561E-2</v>
      </c>
      <c r="AD122" s="1" t="b">
        <f t="shared" si="148"/>
        <v>1</v>
      </c>
      <c r="AF122" s="1" t="s">
        <v>1232</v>
      </c>
      <c r="AG122" s="1" t="s">
        <v>1231</v>
      </c>
      <c r="AH122" s="10">
        <v>35828.46</v>
      </c>
      <c r="AI122" s="10">
        <v>84430.98</v>
      </c>
      <c r="AJ122" s="10">
        <f t="shared" ref="AJ122:AJ135" si="252">AI122-AH122</f>
        <v>48602.52</v>
      </c>
      <c r="AK122" s="1">
        <f t="shared" ref="AK122:AK135" si="253">$A122-100000000/AJ122</f>
        <v>4.7516797071239125E-2</v>
      </c>
      <c r="AL122" s="10">
        <f t="shared" ref="AL122:AL135" si="254">$X122-AJ122</f>
        <v>-1.1222904173628194</v>
      </c>
      <c r="AM122" s="10">
        <f t="shared" si="149"/>
        <v>1.1338060629271456</v>
      </c>
      <c r="AN122" s="12">
        <f t="shared" ref="AN122:AN135" si="255">AL122/AM122</f>
        <v>-0.98984337274172252</v>
      </c>
      <c r="AO122" s="1">
        <f t="shared" si="150"/>
        <v>2057.5540000000001</v>
      </c>
      <c r="AP122" s="14">
        <v>97800000</v>
      </c>
      <c r="AQ122" s="10">
        <v>5.3999999999999999E-2</v>
      </c>
      <c r="AR122" s="14" cm="1">
        <f t="array" ref="AR122">SfromgA($AP122,$AO122,"")</f>
        <v>0.42046121471650938</v>
      </c>
      <c r="AS122" s="21">
        <f t="shared" ref="AS122:AS135" si="256">(10^MAX(0.05, -0.312925054856973*((LN($AR122))^(1/3)) + 0.454808404431693)-1)*100</f>
        <v>466.40489800777749</v>
      </c>
      <c r="AU122" s="10"/>
      <c r="AV122" s="10"/>
      <c r="AW122" s="14">
        <f t="shared" ref="AW122:AW128" si="257">IF($AP122="",$AT122,$AP122)</f>
        <v>97800000</v>
      </c>
      <c r="AX122" s="21">
        <f t="shared" ref="AX122:AX128" si="258">IF($AP122="",$AV122,$AS122)</f>
        <v>466.40489800777749</v>
      </c>
      <c r="AY122" s="10">
        <f t="shared" ref="AY122:AY135" si="259">LN(BB122*$AO122/$AW122)</f>
        <v>-5.8100260794519265</v>
      </c>
      <c r="AZ122" s="10">
        <f t="shared" ref="AZ122:AZ135" si="260">EXP(AY$2950*$AI122+AY$2951)*$AW122/$AO122</f>
        <v>23.692731551173601</v>
      </c>
      <c r="BA122" s="10">
        <f t="shared" ref="BA122:BA135" si="261">LN(AZ122/$C122)</f>
        <v>-1.4400018704891426</v>
      </c>
      <c r="BB122" s="10" cm="1">
        <f t="array" ref="BB122">$C122*EXP(poly_from_str($AO122,BB$2950))</f>
        <v>142.47063066959228</v>
      </c>
      <c r="BC122" s="10">
        <f t="shared" ref="BC122:BC135" si="262">LN(AZ122/BB122)</f>
        <v>-1.793967562403852</v>
      </c>
      <c r="BD122" s="10">
        <f t="shared" ref="BD122:BD135" si="263">LN($AX122/100+1)</f>
        <v>1.7341390039666298</v>
      </c>
      <c r="BE122" s="10">
        <f t="shared" ref="BE122:BE135" si="264">ABS(LN($AZ122/$BB122))-BD122-LN(2)</f>
        <v>-0.63331862212272305</v>
      </c>
      <c r="BF122" s="21">
        <f>INDEX([1]Pr3_line_class7_opt_lin!$A$2:$A$3624,MATCH($X122,[1]Pr3_line_class7_opt_lin!$AO$2:$AO$3624,0),1)</f>
        <v>45691</v>
      </c>
    </row>
    <row r="123" spans="1:58" hidden="1" x14ac:dyDescent="0.25">
      <c r="A123" s="1">
        <v>2057.0419999999999</v>
      </c>
      <c r="B123" s="1">
        <v>4.0000000000000001E-3</v>
      </c>
      <c r="C123">
        <v>10</v>
      </c>
      <c r="E123" s="2">
        <v>48613.5</v>
      </c>
      <c r="F123">
        <v>17534</v>
      </c>
      <c r="G123" t="s">
        <v>4</v>
      </c>
      <c r="H123" t="s">
        <v>46</v>
      </c>
      <c r="I123">
        <v>66148</v>
      </c>
      <c r="J123" t="s">
        <v>6</v>
      </c>
      <c r="K123" t="s">
        <v>39</v>
      </c>
      <c r="L123">
        <v>17534.759999999998</v>
      </c>
      <c r="M123">
        <v>66148.399999999994</v>
      </c>
      <c r="N123">
        <v>2</v>
      </c>
      <c r="V123" s="11">
        <f t="shared" si="141"/>
        <v>4.8613494522717574E-7</v>
      </c>
      <c r="W123" s="11">
        <f t="shared" si="142"/>
        <v>2.0570417682331042E-6</v>
      </c>
      <c r="X123" s="10">
        <f t="shared" si="143"/>
        <v>48613.494812445366</v>
      </c>
      <c r="Y123" s="8">
        <f t="shared" si="144"/>
        <v>2057.0419877403951</v>
      </c>
      <c r="Z123" s="1">
        <f t="shared" si="145"/>
        <v>2057.0419999999999</v>
      </c>
      <c r="AA123" s="2">
        <f t="shared" si="146"/>
        <v>48613.5</v>
      </c>
      <c r="AB123" s="2">
        <f t="shared" si="140"/>
        <v>48613.494522717578</v>
      </c>
      <c r="AC123" s="1">
        <f t="shared" si="147"/>
        <v>6.1816359248551458E-2</v>
      </c>
      <c r="AD123" s="1" t="b">
        <f t="shared" si="148"/>
        <v>1</v>
      </c>
      <c r="AF123" s="1" t="s">
        <v>1193</v>
      </c>
      <c r="AG123" s="1" t="s">
        <v>1233</v>
      </c>
      <c r="AH123" s="10">
        <v>17534.759999999998</v>
      </c>
      <c r="AI123" s="10">
        <v>66148.399999999994</v>
      </c>
      <c r="AJ123" s="10">
        <f t="shared" si="252"/>
        <v>48613.64</v>
      </c>
      <c r="AK123" s="1">
        <f t="shared" si="253"/>
        <v>6.1557390063171624E-3</v>
      </c>
      <c r="AL123" s="10">
        <f t="shared" si="254"/>
        <v>-0.14518755463359412</v>
      </c>
      <c r="AM123" s="10">
        <f t="shared" si="149"/>
        <v>9.4530884639205226E-2</v>
      </c>
      <c r="AN123" s="10">
        <f t="shared" si="255"/>
        <v>-1.535874282650898</v>
      </c>
      <c r="AO123" s="1">
        <f t="shared" si="150"/>
        <v>2057.0419999999999</v>
      </c>
      <c r="AP123" s="14">
        <v>31200000</v>
      </c>
      <c r="AQ123" s="10">
        <v>0.379</v>
      </c>
      <c r="AR123" s="14" cm="1">
        <f t="array" ref="AR123">SfromgA($AP123,$AO123,"")</f>
        <v>0.13403475693931222</v>
      </c>
      <c r="AS123" s="21">
        <f t="shared" si="256"/>
        <v>607.46141034158779</v>
      </c>
      <c r="AU123" s="10"/>
      <c r="AV123" s="10"/>
      <c r="AW123" s="14">
        <f t="shared" si="257"/>
        <v>31200000</v>
      </c>
      <c r="AX123" s="21">
        <f t="shared" si="258"/>
        <v>607.46141034158779</v>
      </c>
      <c r="AY123" s="10">
        <f t="shared" si="259"/>
        <v>-6.9675791284619422</v>
      </c>
      <c r="AZ123" s="10">
        <f t="shared" si="260"/>
        <v>41.758148277660396</v>
      </c>
      <c r="BA123" s="10">
        <f t="shared" si="261"/>
        <v>1.4293095075871536</v>
      </c>
      <c r="BB123" s="10" cm="1">
        <f t="array" ref="BB123">$C123*EXP(poly_from_str($AO123,BB$2950))</f>
        <v>14.286645456859191</v>
      </c>
      <c r="BC123" s="10">
        <f t="shared" si="262"/>
        <v>1.0725693837925308</v>
      </c>
      <c r="BD123" s="10">
        <f t="shared" si="263"/>
        <v>1.9565128983549387</v>
      </c>
      <c r="BE123" s="10">
        <f t="shared" si="264"/>
        <v>-1.5770906951223531</v>
      </c>
      <c r="BF123" s="21">
        <f>INDEX([1]Pr3_line_class7_opt_lin!$A$2:$A$3624,MATCH($X123,[1]Pr3_line_class7_opt_lin!$AO$2:$AO$3624,0),1)</f>
        <v>4575</v>
      </c>
    </row>
    <row r="124" spans="1:58" hidden="1" x14ac:dyDescent="0.25">
      <c r="A124" s="1">
        <v>2056.7710000000002</v>
      </c>
      <c r="B124" s="1">
        <v>4.0000000000000001E-3</v>
      </c>
      <c r="C124">
        <v>5</v>
      </c>
      <c r="E124" s="2">
        <v>48619.9</v>
      </c>
      <c r="F124">
        <v>19872</v>
      </c>
      <c r="G124" t="s">
        <v>4</v>
      </c>
      <c r="H124" t="s">
        <v>7</v>
      </c>
      <c r="I124">
        <v>68492</v>
      </c>
      <c r="J124" t="s">
        <v>6</v>
      </c>
      <c r="K124" t="s">
        <v>7</v>
      </c>
      <c r="L124">
        <v>19872.43</v>
      </c>
      <c r="M124">
        <v>68492.429999999993</v>
      </c>
      <c r="N124">
        <v>2</v>
      </c>
      <c r="V124" s="11">
        <f t="shared" si="141"/>
        <v>4.8619899833282356E-7</v>
      </c>
      <c r="W124" s="11">
        <f t="shared" si="142"/>
        <v>2.0567709929473324E-6</v>
      </c>
      <c r="X124" s="10">
        <f t="shared" si="143"/>
        <v>48619.899842105508</v>
      </c>
      <c r="Y124" s="8">
        <f t="shared" si="144"/>
        <v>2056.770999626754</v>
      </c>
      <c r="Z124" s="1">
        <f t="shared" si="145"/>
        <v>2056.7710000000002</v>
      </c>
      <c r="AA124" s="2">
        <f t="shared" si="146"/>
        <v>48619.9</v>
      </c>
      <c r="AB124" s="2">
        <f t="shared" si="140"/>
        <v>48619.899833282361</v>
      </c>
      <c r="AC124" s="1">
        <f t="shared" si="147"/>
        <v>6.1819473298992053E-2</v>
      </c>
      <c r="AD124" s="1" t="b">
        <f t="shared" si="148"/>
        <v>1</v>
      </c>
      <c r="AF124" s="1" t="s">
        <v>1160</v>
      </c>
      <c r="AG124" s="1" t="s">
        <v>1234</v>
      </c>
      <c r="AH124" s="10">
        <v>19872.43</v>
      </c>
      <c r="AI124" s="10">
        <v>68492.429999999993</v>
      </c>
      <c r="AJ124" s="10">
        <f t="shared" si="252"/>
        <v>48619.999999999993</v>
      </c>
      <c r="AK124" s="1">
        <f t="shared" si="253"/>
        <v>4.2373508840682916E-3</v>
      </c>
      <c r="AL124" s="10">
        <f t="shared" si="254"/>
        <v>-0.10015789448516443</v>
      </c>
      <c r="AM124" s="10">
        <f t="shared" si="149"/>
        <v>9.4555786716168197E-2</v>
      </c>
      <c r="AN124" s="10">
        <f t="shared" si="255"/>
        <v>-1.0592465883215831</v>
      </c>
      <c r="AO124" s="1">
        <f t="shared" si="150"/>
        <v>2056.7710000000002</v>
      </c>
      <c r="AP124" s="14">
        <v>15300000</v>
      </c>
      <c r="AQ124" s="10">
        <v>2.7E-2</v>
      </c>
      <c r="AR124" s="14" cm="1">
        <f t="array" ref="AR124">SfromgA($AP124,$AO124,"")</f>
        <v>6.5702608394816522E-2</v>
      </c>
      <c r="AS124" s="21">
        <f t="shared" si="256"/>
        <v>679.40380501260938</v>
      </c>
      <c r="AU124" s="10"/>
      <c r="AV124" s="10"/>
      <c r="AW124" s="14">
        <f t="shared" si="257"/>
        <v>15300000</v>
      </c>
      <c r="AX124" s="21">
        <f t="shared" si="258"/>
        <v>679.40380501260938</v>
      </c>
      <c r="AY124" s="10">
        <f t="shared" si="259"/>
        <v>-6.946828294603181</v>
      </c>
      <c r="AZ124" s="10">
        <f t="shared" si="260"/>
        <v>16.450409184530773</v>
      </c>
      <c r="BA124" s="10">
        <f t="shared" si="261"/>
        <v>1.1909124389074774</v>
      </c>
      <c r="BB124" s="10" cm="1">
        <f t="array" ref="BB124">$C124*EXP(poly_from_str($AO124,BB$2950))</f>
        <v>7.1537917833027684</v>
      </c>
      <c r="BC124" s="10">
        <f t="shared" si="262"/>
        <v>0.8327078158622242</v>
      </c>
      <c r="BD124" s="10">
        <f t="shared" si="263"/>
        <v>2.0533590888812614</v>
      </c>
      <c r="BE124" s="10">
        <f t="shared" si="264"/>
        <v>-1.9137984535789827</v>
      </c>
      <c r="BF124" s="21">
        <f>INDEX([1]Pr3_line_class7_opt_lin!$A$2:$A$3624,MATCH($X124,[1]Pr3_line_class7_opt_lin!$AO$2:$AO$3624,0),1)</f>
        <v>2289</v>
      </c>
    </row>
    <row r="125" spans="1:58" hidden="1" x14ac:dyDescent="0.25">
      <c r="A125" s="1">
        <v>2056.5450000000001</v>
      </c>
      <c r="B125" s="1">
        <v>4.0000000000000001E-3</v>
      </c>
      <c r="C125">
        <v>30</v>
      </c>
      <c r="E125" s="2">
        <v>48625.2</v>
      </c>
      <c r="F125">
        <v>15525</v>
      </c>
      <c r="G125" t="s">
        <v>4</v>
      </c>
      <c r="H125" t="s">
        <v>12</v>
      </c>
      <c r="I125">
        <v>64150</v>
      </c>
      <c r="J125" t="s">
        <v>6</v>
      </c>
      <c r="K125" t="s">
        <v>12</v>
      </c>
      <c r="L125">
        <v>15525.5</v>
      </c>
      <c r="M125">
        <v>64150.94</v>
      </c>
      <c r="N125">
        <v>2</v>
      </c>
      <c r="V125" s="11">
        <f t="shared" si="141"/>
        <v>4.862524282230634E-7</v>
      </c>
      <c r="W125" s="11">
        <f t="shared" si="142"/>
        <v>2.0565468111185149E-6</v>
      </c>
      <c r="X125" s="10">
        <f t="shared" si="143"/>
        <v>48625.240555096061</v>
      </c>
      <c r="Y125" s="8">
        <f t="shared" si="144"/>
        <v>2056.5450958888823</v>
      </c>
      <c r="Z125" s="1">
        <f t="shared" si="145"/>
        <v>2056.5450000000001</v>
      </c>
      <c r="AA125" s="2">
        <f t="shared" si="146"/>
        <v>48625.2</v>
      </c>
      <c r="AB125" s="2">
        <f t="shared" si="140"/>
        <v>48625.24282230634</v>
      </c>
      <c r="AC125" s="1">
        <f t="shared" si="147"/>
        <v>6.1822071197641271E-2</v>
      </c>
      <c r="AD125" s="1" t="b">
        <f t="shared" si="148"/>
        <v>1</v>
      </c>
      <c r="AF125" s="1" t="s">
        <v>1154</v>
      </c>
      <c r="AG125" s="1" t="s">
        <v>1373</v>
      </c>
      <c r="AH125" s="10">
        <v>15525.5</v>
      </c>
      <c r="AI125" s="10">
        <v>64150.94</v>
      </c>
      <c r="AJ125" s="10">
        <f t="shared" si="252"/>
        <v>48625.440000000002</v>
      </c>
      <c r="AK125" s="1">
        <f t="shared" si="253"/>
        <v>8.3393548729873146E-3</v>
      </c>
      <c r="AL125" s="10">
        <f t="shared" si="254"/>
        <v>-0.19944490394118475</v>
      </c>
      <c r="AM125" s="10">
        <f t="shared" si="149"/>
        <v>9.4576486291328407E-2</v>
      </c>
      <c r="AN125" s="10">
        <f t="shared" si="255"/>
        <v>-2.1088212489394587</v>
      </c>
      <c r="AO125" s="1">
        <f t="shared" si="150"/>
        <v>2056.5450000000001</v>
      </c>
      <c r="AP125" s="14">
        <v>144000000</v>
      </c>
      <c r="AQ125" s="10">
        <v>8.5000000000000006E-2</v>
      </c>
      <c r="AR125" s="14" cm="1">
        <f t="array" ref="AR125">SfromgA($AP125,$AO125,"")</f>
        <v>0.61817366941021523</v>
      </c>
      <c r="AS125" s="21">
        <f t="shared" si="256"/>
        <v>401.17345750579261</v>
      </c>
      <c r="AU125" s="10"/>
      <c r="AV125" s="10"/>
      <c r="AW125" s="14">
        <f t="shared" si="257"/>
        <v>144000000</v>
      </c>
      <c r="AX125" s="21">
        <f t="shared" si="258"/>
        <v>401.17345750579261</v>
      </c>
      <c r="AY125" s="10">
        <f t="shared" si="259"/>
        <v>-7.3959199800941278</v>
      </c>
      <c r="AZ125" s="10">
        <f t="shared" si="260"/>
        <v>232.35030608707413</v>
      </c>
      <c r="BA125" s="10">
        <f t="shared" si="261"/>
        <v>2.0470487912214144</v>
      </c>
      <c r="BB125" s="10" cm="1">
        <f t="array" ref="BB125">$C125*EXP(poly_from_str($AO125,BB$2950))</f>
        <v>42.975114180776607</v>
      </c>
      <c r="BC125" s="10">
        <f t="shared" si="262"/>
        <v>1.6876249647065724</v>
      </c>
      <c r="BD125" s="10">
        <f t="shared" si="263"/>
        <v>1.6117820777420233</v>
      </c>
      <c r="BE125" s="10">
        <f t="shared" si="264"/>
        <v>-0.61730429359539618</v>
      </c>
      <c r="BF125" s="21">
        <f>INDEX([1]Pr3_line_class7_opt_lin!$A$2:$A$3624,MATCH($X125,[1]Pr3_line_class7_opt_lin!$AO$2:$AO$3624,0),1)</f>
        <v>13744</v>
      </c>
    </row>
    <row r="126" spans="1:58" hidden="1" x14ac:dyDescent="0.25">
      <c r="A126" s="1">
        <v>2056.4090000000001</v>
      </c>
      <c r="B126" s="1">
        <v>4.0000000000000001E-3</v>
      </c>
      <c r="C126">
        <v>30</v>
      </c>
      <c r="E126" s="2">
        <v>48628.4</v>
      </c>
      <c r="F126">
        <v>29835</v>
      </c>
      <c r="G126" t="s">
        <v>4</v>
      </c>
      <c r="H126" t="s">
        <v>5</v>
      </c>
      <c r="I126">
        <v>78463</v>
      </c>
      <c r="J126" t="s">
        <v>6</v>
      </c>
      <c r="K126" t="s">
        <v>7</v>
      </c>
      <c r="L126">
        <v>29835.09</v>
      </c>
      <c r="M126">
        <v>78463.600000000006</v>
      </c>
      <c r="N126">
        <v>2</v>
      </c>
      <c r="V126" s="11">
        <f t="shared" si="141"/>
        <v>4.862845863833508E-7</v>
      </c>
      <c r="W126" s="11">
        <f t="shared" si="142"/>
        <v>2.0564114797114443E-6</v>
      </c>
      <c r="X126" s="10">
        <f t="shared" si="143"/>
        <v>48628.455532975371</v>
      </c>
      <c r="Y126" s="8">
        <f t="shared" si="144"/>
        <v>2056.4091313200179</v>
      </c>
      <c r="Z126" s="1">
        <f t="shared" si="145"/>
        <v>2056.4090000000001</v>
      </c>
      <c r="AA126" s="2">
        <f t="shared" si="146"/>
        <v>48628.4</v>
      </c>
      <c r="AB126" s="2">
        <f t="shared" si="140"/>
        <v>48628.458638335076</v>
      </c>
      <c r="AC126" s="1">
        <f t="shared" si="147"/>
        <v>6.1823634947701329E-2</v>
      </c>
      <c r="AD126" s="1" t="b">
        <f t="shared" si="148"/>
        <v>1</v>
      </c>
      <c r="AF126" s="1" t="s">
        <v>1185</v>
      </c>
      <c r="AG126" s="1" t="s">
        <v>1422</v>
      </c>
      <c r="AH126" s="10">
        <v>29835.09</v>
      </c>
      <c r="AI126" s="10">
        <v>78463.600000000006</v>
      </c>
      <c r="AJ126" s="10">
        <f t="shared" si="252"/>
        <v>48628.510000000009</v>
      </c>
      <c r="AK126" s="1">
        <f t="shared" si="253"/>
        <v>2.1719890251006291E-3</v>
      </c>
      <c r="AL126" s="10">
        <f t="shared" si="254"/>
        <v>-5.4467024638142902E-2</v>
      </c>
      <c r="AM126" s="10">
        <f t="shared" si="149"/>
        <v>9.4588965521936547E-2</v>
      </c>
      <c r="AN126" s="10">
        <f t="shared" si="255"/>
        <v>-0.57582852648400318</v>
      </c>
      <c r="AO126" s="1">
        <f t="shared" si="150"/>
        <v>2056.4090000000001</v>
      </c>
      <c r="AP126" s="14">
        <v>133000000</v>
      </c>
      <c r="AQ126" s="10">
        <v>7.6999999999999999E-2</v>
      </c>
      <c r="AR126" s="14" cm="1">
        <f t="array" ref="AR126">SfromgA($AP126,$AO126,"")</f>
        <v>0.57083880540738319</v>
      </c>
      <c r="AS126" s="21">
        <f t="shared" si="256"/>
        <v>416.22448830052588</v>
      </c>
      <c r="AU126" s="10"/>
      <c r="AV126" s="10"/>
      <c r="AW126" s="14">
        <f t="shared" si="257"/>
        <v>133000000</v>
      </c>
      <c r="AX126" s="21">
        <f t="shared" si="258"/>
        <v>416.22448830052588</v>
      </c>
      <c r="AY126" s="10">
        <f t="shared" si="259"/>
        <v>-7.3157891865887335</v>
      </c>
      <c r="AZ126" s="10">
        <f t="shared" si="260"/>
        <v>56.314767078398695</v>
      </c>
      <c r="BA126" s="10">
        <f t="shared" si="261"/>
        <v>0.62975941177991779</v>
      </c>
      <c r="BB126" s="10" cm="1">
        <f t="array" ref="BB126">$C126*EXP(poly_from_str($AO126,BB$2950))</f>
        <v>43.006615936424126</v>
      </c>
      <c r="BC126" s="10">
        <f t="shared" si="262"/>
        <v>0.26960283059698303</v>
      </c>
      <c r="BD126" s="10">
        <f t="shared" si="263"/>
        <v>1.6413715397305313</v>
      </c>
      <c r="BE126" s="10">
        <f t="shared" si="264"/>
        <v>-2.0649158896934936</v>
      </c>
      <c r="BF126" s="21">
        <f>INDEX([1]Pr3_line_class7_opt_lin!$A$2:$A$3624,MATCH($X126,[1]Pr3_line_class7_opt_lin!$AO$2:$AO$3624,0),1)</f>
        <v>13749</v>
      </c>
    </row>
    <row r="127" spans="1:58" hidden="1" x14ac:dyDescent="0.25">
      <c r="A127" s="1">
        <v>2056.326</v>
      </c>
      <c r="B127" s="1">
        <v>4.0000000000000001E-3</v>
      </c>
      <c r="C127">
        <v>100</v>
      </c>
      <c r="E127" s="2">
        <v>48630.400000000001</v>
      </c>
      <c r="F127">
        <v>30505</v>
      </c>
      <c r="G127" t="s">
        <v>4</v>
      </c>
      <c r="H127" t="s">
        <v>12</v>
      </c>
      <c r="I127">
        <v>79136</v>
      </c>
      <c r="J127" t="s">
        <v>6</v>
      </c>
      <c r="K127" t="s">
        <v>39</v>
      </c>
      <c r="L127">
        <v>30505.72</v>
      </c>
      <c r="M127">
        <v>79136.23</v>
      </c>
      <c r="N127">
        <v>2</v>
      </c>
      <c r="V127" s="11">
        <f t="shared" si="141"/>
        <v>4.8630421440958293E-7</v>
      </c>
      <c r="W127" s="11">
        <f t="shared" si="142"/>
        <v>2.0563269066263077E-6</v>
      </c>
      <c r="X127" s="10">
        <f t="shared" si="143"/>
        <v>48630.420305316133</v>
      </c>
      <c r="Y127" s="8">
        <f t="shared" si="144"/>
        <v>2056.3260480203644</v>
      </c>
      <c r="Z127" s="1">
        <f t="shared" si="145"/>
        <v>2056.326</v>
      </c>
      <c r="AA127" s="2">
        <f t="shared" si="146"/>
        <v>48630.400000000001</v>
      </c>
      <c r="AB127" s="2">
        <f t="shared" si="140"/>
        <v>48630.421440958293</v>
      </c>
      <c r="AC127" s="1">
        <f t="shared" si="147"/>
        <v>6.1824589447626081E-2</v>
      </c>
      <c r="AD127" s="1" t="b">
        <f t="shared" si="148"/>
        <v>1</v>
      </c>
      <c r="AF127" s="1" t="s">
        <v>1403</v>
      </c>
      <c r="AG127" s="1" t="s">
        <v>1414</v>
      </c>
      <c r="AH127" s="10">
        <v>30505.72</v>
      </c>
      <c r="AI127" s="10">
        <v>79136.23</v>
      </c>
      <c r="AJ127" s="10">
        <f t="shared" si="252"/>
        <v>48630.509999999995</v>
      </c>
      <c r="AK127" s="1">
        <f t="shared" si="253"/>
        <v>3.7446915525833901E-3</v>
      </c>
      <c r="AL127" s="10">
        <f t="shared" si="254"/>
        <v>-8.9694683862035163E-2</v>
      </c>
      <c r="AM127" s="10">
        <f t="shared" si="149"/>
        <v>9.4596673873695136E-2</v>
      </c>
      <c r="AN127" s="10">
        <f t="shared" si="255"/>
        <v>-0.94818010178449741</v>
      </c>
      <c r="AO127" s="1">
        <f t="shared" si="150"/>
        <v>2056.326</v>
      </c>
      <c r="AP127" s="14">
        <v>144000000</v>
      </c>
      <c r="AQ127" s="10">
        <v>0.219</v>
      </c>
      <c r="AR127" s="14" cm="1">
        <f t="array" ref="AR127">SfromgA($AP127,$AO127,"")</f>
        <v>0.61797620382946206</v>
      </c>
      <c r="AS127" s="21">
        <f t="shared" si="256"/>
        <v>401.23609233823913</v>
      </c>
      <c r="AU127" s="10"/>
      <c r="AV127" s="10"/>
      <c r="AW127" s="14">
        <f t="shared" si="257"/>
        <v>144000000</v>
      </c>
      <c r="AX127" s="21">
        <f t="shared" si="258"/>
        <v>401.23609233823913</v>
      </c>
      <c r="AY127" s="10">
        <f t="shared" si="259"/>
        <v>-6.1908740615673743</v>
      </c>
      <c r="AZ127" s="10">
        <f t="shared" si="260"/>
        <v>57.259096007319116</v>
      </c>
      <c r="BA127" s="10">
        <f t="shared" si="261"/>
        <v>-0.55758367395027153</v>
      </c>
      <c r="BB127" s="10" cm="1">
        <f t="array" ref="BB127">$C127*EXP(poly_from_str($AO127,BB$2950))</f>
        <v>143.41945976677505</v>
      </c>
      <c r="BC127" s="10">
        <f t="shared" si="262"/>
        <v>-0.91818710961809802</v>
      </c>
      <c r="BD127" s="10">
        <f t="shared" si="263"/>
        <v>1.6119070462891361</v>
      </c>
      <c r="BE127" s="10">
        <f t="shared" si="264"/>
        <v>-1.3868671172309832</v>
      </c>
      <c r="BF127" s="21">
        <f>INDEX([1]Pr3_line_class7_opt_lin!$A$2:$A$3624,MATCH($X127,[1]Pr3_line_class7_opt_lin!$AO$2:$AO$3624,0),1)</f>
        <v>45841</v>
      </c>
    </row>
    <row r="128" spans="1:58" hidden="1" x14ac:dyDescent="0.25">
      <c r="A128" s="1">
        <v>2054.5970000000002</v>
      </c>
      <c r="B128" s="1">
        <v>4.0000000000000001E-3</v>
      </c>
      <c r="C128">
        <v>50</v>
      </c>
      <c r="E128" s="2">
        <v>48671.4</v>
      </c>
      <c r="F128">
        <v>20315</v>
      </c>
      <c r="G128" t="s">
        <v>4</v>
      </c>
      <c r="H128" t="s">
        <v>5</v>
      </c>
      <c r="I128">
        <v>68987</v>
      </c>
      <c r="J128" t="s">
        <v>6</v>
      </c>
      <c r="K128" t="s">
        <v>7</v>
      </c>
      <c r="L128">
        <v>20315.650000000001</v>
      </c>
      <c r="M128">
        <v>68987.070000000007</v>
      </c>
      <c r="N128">
        <v>2</v>
      </c>
      <c r="V128" s="11">
        <f t="shared" si="141"/>
        <v>4.8671345280850695E-7</v>
      </c>
      <c r="W128" s="11">
        <f t="shared" si="142"/>
        <v>2.0545946901054829E-6</v>
      </c>
      <c r="X128" s="10">
        <f t="shared" si="143"/>
        <v>48671.348188363831</v>
      </c>
      <c r="Y128" s="8">
        <f t="shared" si="144"/>
        <v>2054.5968772631541</v>
      </c>
      <c r="Z128" s="1">
        <f t="shared" si="145"/>
        <v>2054.5970000000002</v>
      </c>
      <c r="AA128" s="2">
        <f t="shared" si="146"/>
        <v>48671.4</v>
      </c>
      <c r="AB128" s="2">
        <f t="shared" si="140"/>
        <v>48671.345280850692</v>
      </c>
      <c r="AC128" s="1">
        <f t="shared" si="147"/>
        <v>6.1844499257238936E-2</v>
      </c>
      <c r="AD128" s="1" t="b">
        <f t="shared" si="148"/>
        <v>1</v>
      </c>
      <c r="AF128" s="1" t="s">
        <v>1261</v>
      </c>
      <c r="AG128" s="1" t="s">
        <v>1287</v>
      </c>
      <c r="AH128" s="10">
        <v>20315.650000000001</v>
      </c>
      <c r="AI128" s="10">
        <v>68987.070000000007</v>
      </c>
      <c r="AJ128" s="10">
        <f t="shared" si="252"/>
        <v>48671.420000000006</v>
      </c>
      <c r="AK128" s="1">
        <f t="shared" si="253"/>
        <v>3.1541660387119919E-3</v>
      </c>
      <c r="AL128" s="10">
        <f t="shared" si="254"/>
        <v>-7.1811636174970772E-2</v>
      </c>
      <c r="AM128" s="10">
        <f t="shared" si="149"/>
        <v>9.475610058809586E-2</v>
      </c>
      <c r="AN128" s="10">
        <f t="shared" si="255"/>
        <v>-0.7578576548557594</v>
      </c>
      <c r="AO128" s="1">
        <f t="shared" si="150"/>
        <v>2054.5970000000002</v>
      </c>
      <c r="AP128" s="14">
        <v>7620000</v>
      </c>
      <c r="AQ128" s="10">
        <v>2.5000000000000001E-2</v>
      </c>
      <c r="AR128" s="14" cm="1">
        <f t="array" ref="AR128">SfromgA($AP128,$AO128,"")</f>
        <v>3.2618822553205092E-2</v>
      </c>
      <c r="AS128" s="21">
        <f t="shared" si="256"/>
        <v>744.120797586447</v>
      </c>
      <c r="AU128" s="10"/>
      <c r="AV128" s="10"/>
      <c r="AW128" s="14">
        <f t="shared" si="257"/>
        <v>7620000</v>
      </c>
      <c r="AX128" s="21">
        <f t="shared" si="258"/>
        <v>744.120797586447</v>
      </c>
      <c r="AY128" s="10">
        <f t="shared" si="259"/>
        <v>-3.9365755650747998</v>
      </c>
      <c r="AZ128" s="10">
        <f t="shared" si="260"/>
        <v>7.8310330834155923</v>
      </c>
      <c r="BA128" s="10">
        <f t="shared" si="261"/>
        <v>-1.8539285649950996</v>
      </c>
      <c r="BB128" s="10" cm="1">
        <f t="array" ref="BB128">$C128*EXP(poly_from_str($AO128,BB$2950))</f>
        <v>72.376116469124767</v>
      </c>
      <c r="BC128" s="10">
        <f t="shared" si="262"/>
        <v>-2.2237819215121117</v>
      </c>
      <c r="BD128" s="10">
        <f t="shared" si="263"/>
        <v>2.1331254234688708</v>
      </c>
      <c r="BE128" s="10">
        <f t="shared" si="264"/>
        <v>-0.60249068251670435</v>
      </c>
      <c r="BF128" s="21">
        <f>INDEX([1]Pr3_line_class7_opt_lin!$A$2:$A$3624,MATCH($X128,[1]Pr3_line_class7_opt_lin!$AO$2:$AO$3624,0),1)</f>
        <v>23027</v>
      </c>
    </row>
    <row r="129" spans="1:58" hidden="1" x14ac:dyDescent="0.25">
      <c r="A129" s="1">
        <v>2054.509</v>
      </c>
      <c r="B129" s="1">
        <v>4.0000000000000001E-3</v>
      </c>
      <c r="C129">
        <v>1000</v>
      </c>
      <c r="E129" s="2">
        <v>48673.4</v>
      </c>
      <c r="F129">
        <v>14558</v>
      </c>
      <c r="G129" t="s">
        <v>4</v>
      </c>
      <c r="H129" t="s">
        <v>5</v>
      </c>
      <c r="I129">
        <v>63232</v>
      </c>
      <c r="J129" t="s">
        <v>6</v>
      </c>
      <c r="K129" t="s">
        <v>7</v>
      </c>
      <c r="L129">
        <v>14558.82</v>
      </c>
      <c r="M129">
        <v>63232.14</v>
      </c>
      <c r="N129">
        <v>2</v>
      </c>
      <c r="V129" s="11">
        <f t="shared" si="141"/>
        <v>4.8673430002010216E-7</v>
      </c>
      <c r="W129" s="11">
        <f t="shared" si="142"/>
        <v>2.0545102663878011E-6</v>
      </c>
      <c r="X129" s="10">
        <f t="shared" si="143"/>
        <v>48673.428407593914</v>
      </c>
      <c r="Y129" s="8">
        <f t="shared" si="144"/>
        <v>2054.5090673004293</v>
      </c>
      <c r="Z129" s="1">
        <f t="shared" si="145"/>
        <v>2054.509</v>
      </c>
      <c r="AA129" s="2">
        <f t="shared" si="146"/>
        <v>48673.4</v>
      </c>
      <c r="AB129" s="2">
        <f t="shared" si="140"/>
        <v>48673.430002010209</v>
      </c>
      <c r="AC129" s="1">
        <f t="shared" si="147"/>
        <v>6.184551394080294E-2</v>
      </c>
      <c r="AD129" s="1" t="b">
        <f t="shared" si="148"/>
        <v>1</v>
      </c>
      <c r="AF129" s="1" t="s">
        <v>1159</v>
      </c>
      <c r="AG129" s="1" t="s">
        <v>1456</v>
      </c>
      <c r="AH129" s="10">
        <v>14558.82</v>
      </c>
      <c r="AI129" s="10">
        <v>63232.14</v>
      </c>
      <c r="AJ129" s="10">
        <f t="shared" si="252"/>
        <v>48673.32</v>
      </c>
      <c r="AK129" s="1">
        <f t="shared" si="253"/>
        <v>-4.6432032991106098E-3</v>
      </c>
      <c r="AL129" s="10">
        <f t="shared" si="254"/>
        <v>0.10840759391430765</v>
      </c>
      <c r="AM129" s="10">
        <f t="shared" si="149"/>
        <v>9.4764053114393759E-2</v>
      </c>
      <c r="AN129" s="10">
        <f t="shared" si="255"/>
        <v>1.1439737996795494</v>
      </c>
      <c r="AO129" s="1">
        <f t="shared" si="150"/>
        <v>2054.509</v>
      </c>
      <c r="AP129" s="14">
        <v>386000000</v>
      </c>
      <c r="AQ129" s="10">
        <v>0.39600000000000002</v>
      </c>
      <c r="AR129" s="14" cm="1">
        <f t="array" ref="AR129">SfromgA($AP129,$AO129,"")</f>
        <v>1.6521322499884972</v>
      </c>
      <c r="AS129" s="21">
        <f t="shared" si="256"/>
        <v>60.730348865755701</v>
      </c>
      <c r="AT129" s="14" cm="1">
        <f t="array" ref="AT129">INDEX([2]Sheet1!$J$2:$J$216,MATCH($AF129&amp;$AG129,[2]Sheet1!$M$2:$M$216&amp;[2]Sheet1!$N$2:$N$216,0),1)</f>
        <v>65875536.959745705</v>
      </c>
      <c r="AU129" s="14" cm="1">
        <f t="array" ref="AU129">SfromgA($AT129,$AO129,"")</f>
        <v>0.28195621527591991</v>
      </c>
      <c r="AV129" s="21">
        <f>(10^MAX(0.05, -0.312925054856973*((LN($AU129))^(1/3)) + 0.454808404431693)-1)*100</f>
        <v>521.33978385204296</v>
      </c>
      <c r="AW129" s="14">
        <f>IF($AP129="",$AT129,$AP129)</f>
        <v>386000000</v>
      </c>
      <c r="AX129" s="21">
        <f>IF($AP129="",$AV129,$AS129)</f>
        <v>60.730348865755701</v>
      </c>
      <c r="AY129" s="10">
        <f t="shared" si="259"/>
        <v>-4.8654793185714951</v>
      </c>
      <c r="AZ129" s="10">
        <f t="shared" si="260"/>
        <v>679.35686558316036</v>
      </c>
      <c r="BA129" s="10">
        <f t="shared" si="261"/>
        <v>-0.38660871425679838</v>
      </c>
      <c r="BB129" s="10" cm="1">
        <f t="array" ref="BB129">$C129*EXP(poly_from_str($AO129,BB$2950))</f>
        <v>1448.1996451347516</v>
      </c>
      <c r="BC129" s="10">
        <f t="shared" si="262"/>
        <v>-0.75692987519051136</v>
      </c>
      <c r="BD129" s="10">
        <f t="shared" si="263"/>
        <v>0.47455792309863298</v>
      </c>
      <c r="BE129" s="10">
        <f t="shared" si="264"/>
        <v>-0.41077522846806691</v>
      </c>
      <c r="BF129" s="21">
        <f>INDEX([1]Pr3_line_class7_opt_lin!$A$2:$A$3624,MATCH($X129,[1]Pr3_line_class7_opt_lin!$AO$2:$AO$3624,0),1)</f>
        <v>460640</v>
      </c>
    </row>
    <row r="130" spans="1:58" hidden="1" x14ac:dyDescent="0.25">
      <c r="A130" s="1">
        <v>2054.1680000000001</v>
      </c>
      <c r="B130" s="1">
        <v>4.0000000000000001E-3</v>
      </c>
      <c r="C130">
        <v>200</v>
      </c>
      <c r="E130" s="2">
        <v>48681.5</v>
      </c>
      <c r="F130">
        <v>16135</v>
      </c>
      <c r="G130" t="s">
        <v>4</v>
      </c>
      <c r="H130" t="s">
        <v>7</v>
      </c>
      <c r="I130">
        <v>64817</v>
      </c>
      <c r="J130" t="s">
        <v>6</v>
      </c>
      <c r="K130" t="s">
        <v>17</v>
      </c>
      <c r="L130">
        <v>16135.97</v>
      </c>
      <c r="M130">
        <v>64817.53</v>
      </c>
      <c r="N130">
        <v>2</v>
      </c>
      <c r="V130" s="11">
        <f t="shared" si="141"/>
        <v>4.8681509983604065E-7</v>
      </c>
      <c r="W130" s="11">
        <f t="shared" si="142"/>
        <v>2.05416842126886E-6</v>
      </c>
      <c r="X130" s="10">
        <f t="shared" si="143"/>
        <v>48681.50945270485</v>
      </c>
      <c r="Y130" s="8">
        <f t="shared" si="144"/>
        <v>2054.1680224018564</v>
      </c>
      <c r="Z130" s="1">
        <f t="shared" si="145"/>
        <v>2054.1680000000001</v>
      </c>
      <c r="AA130" s="2">
        <f t="shared" si="146"/>
        <v>48681.5</v>
      </c>
      <c r="AB130" s="2">
        <f t="shared" ref="AB130:AB193" si="265">100000000/Z130</f>
        <v>48681.509983604068</v>
      </c>
      <c r="AC130" s="1">
        <f t="shared" si="147"/>
        <v>6.1849447071418713E-2</v>
      </c>
      <c r="AD130" s="1" t="b">
        <f t="shared" si="148"/>
        <v>1</v>
      </c>
      <c r="AF130" s="1" t="s">
        <v>1213</v>
      </c>
      <c r="AG130" s="1" t="s">
        <v>1242</v>
      </c>
      <c r="AH130" s="10">
        <v>16135.97</v>
      </c>
      <c r="AI130" s="10">
        <v>64817.53</v>
      </c>
      <c r="AJ130" s="10">
        <f t="shared" si="252"/>
        <v>48681.56</v>
      </c>
      <c r="AK130" s="1">
        <f t="shared" si="253"/>
        <v>2.1104927614032931E-3</v>
      </c>
      <c r="AL130" s="10">
        <f t="shared" si="254"/>
        <v>-5.0547295148135163E-2</v>
      </c>
      <c r="AM130" s="10">
        <f t="shared" si="149"/>
        <v>9.479555713067285E-2</v>
      </c>
      <c r="AN130" s="10">
        <f t="shared" si="255"/>
        <v>-0.53322430584438918</v>
      </c>
      <c r="AO130" s="1">
        <f t="shared" si="150"/>
        <v>2054.1680000000001</v>
      </c>
      <c r="AP130" s="14">
        <v>216000000</v>
      </c>
      <c r="AQ130" s="10">
        <v>0.252</v>
      </c>
      <c r="AR130" s="14" cm="1">
        <f t="array" ref="AR130">SfromgA($AP130,$AO130,"")</f>
        <v>0.92404897460170776</v>
      </c>
      <c r="AS130" s="21">
        <f t="shared" si="256"/>
        <v>288.21651177148055</v>
      </c>
      <c r="AU130" s="10"/>
      <c r="AV130" s="10"/>
      <c r="AW130" s="14">
        <f t="shared" ref="AW130:AW131" si="266">IF($AP130="",$AT130,$AP130)</f>
        <v>216000000</v>
      </c>
      <c r="AX130" s="21">
        <f t="shared" ref="AX130:AX131" si="267">IF($AP130="",$AV130,$AS130)</f>
        <v>288.21651177148055</v>
      </c>
      <c r="AY130" s="10">
        <f t="shared" si="259"/>
        <v>-5.8927142374954373</v>
      </c>
      <c r="AZ130" s="10">
        <f t="shared" si="260"/>
        <v>327.85044755044703</v>
      </c>
      <c r="BA130" s="10">
        <f t="shared" si="261"/>
        <v>0.49424018526801711</v>
      </c>
      <c r="BB130" s="10" cm="1">
        <f t="array" ref="BB130">$C130*EXP(poly_from_str($AO130,BB$2950))</f>
        <v>290.16465838456662</v>
      </c>
      <c r="BC130" s="10">
        <f t="shared" si="262"/>
        <v>0.12210900243289809</v>
      </c>
      <c r="BD130" s="10">
        <f t="shared" si="263"/>
        <v>1.3563930180294901</v>
      </c>
      <c r="BE130" s="10">
        <f t="shared" si="264"/>
        <v>-1.9274311961565371</v>
      </c>
      <c r="BF130" s="21">
        <f>INDEX([1]Pr3_line_class7_opt_lin!$A$2:$A$3624,MATCH($X130,[1]Pr3_line_class7_opt_lin!$AO$2:$AO$3624,0),1)</f>
        <v>92212</v>
      </c>
    </row>
    <row r="131" spans="1:58" hidden="1" x14ac:dyDescent="0.25">
      <c r="A131" s="1">
        <v>2053.8150000000001</v>
      </c>
      <c r="B131" s="1">
        <v>4.0000000000000001E-3</v>
      </c>
      <c r="C131">
        <v>10</v>
      </c>
      <c r="E131" s="2">
        <v>48689.9</v>
      </c>
      <c r="F131">
        <v>15525</v>
      </c>
      <c r="G131" t="s">
        <v>4</v>
      </c>
      <c r="H131" t="s">
        <v>12</v>
      </c>
      <c r="I131">
        <v>64215</v>
      </c>
      <c r="J131" t="s">
        <v>6</v>
      </c>
      <c r="K131" t="s">
        <v>39</v>
      </c>
      <c r="L131">
        <v>15525.5</v>
      </c>
      <c r="M131">
        <v>64215.45</v>
      </c>
      <c r="N131">
        <v>2</v>
      </c>
      <c r="V131" s="11">
        <f t="shared" ref="V131:V194" si="268">0.001/$A131</f>
        <v>4.868987713109506E-7</v>
      </c>
      <c r="W131" s="11">
        <f t="shared" ref="W131:W194" si="269">0.1/$E131</f>
        <v>2.0538140353543549E-6</v>
      </c>
      <c r="X131" s="10">
        <f t="shared" ref="X131:X194" si="270">($E131/$W131^2+(100000000/$A131)/$V131^2)/(1/$W131^2+1/$V131^2)</f>
        <v>48689.878347990678</v>
      </c>
      <c r="Y131" s="8">
        <f t="shared" ref="Y131:Y194" si="271">100000000/X131</f>
        <v>2053.8149486694451</v>
      </c>
      <c r="Z131" s="1">
        <f t="shared" ref="Z131:Z194" si="272">ROUND($A131,3)+0</f>
        <v>2053.8150000000001</v>
      </c>
      <c r="AA131" s="2">
        <f t="shared" ref="AA131:AA194" si="273">ROUND($E131,1)+0</f>
        <v>48689.9</v>
      </c>
      <c r="AB131" s="2">
        <f t="shared" si="265"/>
        <v>48689.877131095061</v>
      </c>
      <c r="AC131" s="1">
        <f t="shared" ref="AC131:AC194" si="274">0.0005/$Z131*AB131+0.05</f>
        <v>6.1853520675205671E-2</v>
      </c>
      <c r="AD131" s="1" t="b">
        <f t="shared" ref="AD131:AD194" si="275">ABS($E131-AB131)&lt;AC131</f>
        <v>1</v>
      </c>
      <c r="AF131" s="1" t="s">
        <v>1154</v>
      </c>
      <c r="AG131" s="1" t="s">
        <v>1375</v>
      </c>
      <c r="AH131" s="10">
        <v>15525.5</v>
      </c>
      <c r="AI131" s="10">
        <v>64215.45</v>
      </c>
      <c r="AJ131" s="10">
        <f t="shared" si="252"/>
        <v>48689.95</v>
      </c>
      <c r="AK131" s="1">
        <f t="shared" si="253"/>
        <v>3.0737195252186211E-3</v>
      </c>
      <c r="AL131" s="10">
        <f t="shared" si="254"/>
        <v>-7.1652009319222998E-2</v>
      </c>
      <c r="AM131" s="10">
        <f t="shared" ref="AM131:AM194" si="276">$B131/$A131*$E131</f>
        <v>9.4828209941012223E-2</v>
      </c>
      <c r="AN131" s="10">
        <f t="shared" si="255"/>
        <v>-0.75559803737510223</v>
      </c>
      <c r="AO131" s="1">
        <f t="shared" ref="AO131:AO194" si="277">$A131+0</f>
        <v>2053.8150000000001</v>
      </c>
      <c r="AP131" s="14">
        <v>7640000</v>
      </c>
      <c r="AQ131" s="10">
        <v>0.03</v>
      </c>
      <c r="AR131" s="14" cm="1">
        <f t="array" ref="AR131">SfromgA($AP131,$AO131,"")</f>
        <v>3.2667107573352332E-2</v>
      </c>
      <c r="AS131" s="21">
        <f t="shared" si="256"/>
        <v>743.98874985210921</v>
      </c>
      <c r="AU131" s="10"/>
      <c r="AV131" s="10"/>
      <c r="AW131" s="14">
        <f t="shared" si="266"/>
        <v>7640000</v>
      </c>
      <c r="AX131" s="21">
        <f t="shared" si="267"/>
        <v>743.98874985210921</v>
      </c>
      <c r="AY131" s="10">
        <f t="shared" si="259"/>
        <v>-5.5448683988102214</v>
      </c>
      <c r="AZ131" s="10">
        <f t="shared" si="260"/>
        <v>12.269649412908855</v>
      </c>
      <c r="BA131" s="10">
        <f t="shared" si="261"/>
        <v>0.20454359261550201</v>
      </c>
      <c r="BB131" s="10" cm="1">
        <f t="array" ref="BB131">$C131*EXP(poly_from_str($AO131,BB$2950))</f>
        <v>14.535376607444178</v>
      </c>
      <c r="BC131" s="10">
        <f t="shared" si="262"/>
        <v>-0.16945675845049957</v>
      </c>
      <c r="BD131" s="10">
        <f t="shared" si="263"/>
        <v>2.132968978959914</v>
      </c>
      <c r="BE131" s="10">
        <f t="shared" si="264"/>
        <v>-2.6566594010693598</v>
      </c>
      <c r="BF131" s="21">
        <f>INDEX([1]Pr3_line_class7_opt_lin!$A$2:$A$3624,MATCH($X131,[1]Pr3_line_class7_opt_lin!$AO$2:$AO$3624,0),1)</f>
        <v>4615</v>
      </c>
    </row>
    <row r="132" spans="1:58" hidden="1" x14ac:dyDescent="0.25">
      <c r="A132" s="1">
        <v>2053.5309999999999</v>
      </c>
      <c r="B132" s="1">
        <v>4.0000000000000001E-3</v>
      </c>
      <c r="C132">
        <v>1000</v>
      </c>
      <c r="E132" s="2">
        <v>48696.6</v>
      </c>
      <c r="F132">
        <v>15454</v>
      </c>
      <c r="G132" t="s">
        <v>4</v>
      </c>
      <c r="H132" t="s">
        <v>39</v>
      </c>
      <c r="I132">
        <v>64150</v>
      </c>
      <c r="J132" t="s">
        <v>6</v>
      </c>
      <c r="K132" t="s">
        <v>12</v>
      </c>
      <c r="L132">
        <v>15454.16</v>
      </c>
      <c r="M132">
        <v>64150.94</v>
      </c>
      <c r="N132">
        <v>2</v>
      </c>
      <c r="V132" s="11">
        <f t="shared" si="268"/>
        <v>4.8696610861973837E-7</v>
      </c>
      <c r="W132" s="11">
        <f t="shared" si="269"/>
        <v>2.0535314580484061E-6</v>
      </c>
      <c r="X132" s="10">
        <f t="shared" si="270"/>
        <v>48696.610283686641</v>
      </c>
      <c r="Y132" s="8">
        <f t="shared" si="271"/>
        <v>2053.5310243863109</v>
      </c>
      <c r="Z132" s="1">
        <f t="shared" si="272"/>
        <v>2053.5309999999999</v>
      </c>
      <c r="AA132" s="2">
        <f t="shared" si="273"/>
        <v>48696.6</v>
      </c>
      <c r="AB132" s="2">
        <f t="shared" si="265"/>
        <v>48696.610861973837</v>
      </c>
      <c r="AC132" s="1">
        <f t="shared" si="274"/>
        <v>6.1856799547212543E-2</v>
      </c>
      <c r="AD132" s="1" t="b">
        <f t="shared" si="275"/>
        <v>1</v>
      </c>
      <c r="AF132" s="1" t="s">
        <v>1162</v>
      </c>
      <c r="AG132" s="1" t="s">
        <v>1373</v>
      </c>
      <c r="AH132" s="10">
        <v>15454.16</v>
      </c>
      <c r="AI132" s="10">
        <v>64150.94</v>
      </c>
      <c r="AJ132" s="10">
        <f t="shared" si="252"/>
        <v>48696.78</v>
      </c>
      <c r="AK132" s="1">
        <f t="shared" si="253"/>
        <v>7.1325081453323946E-3</v>
      </c>
      <c r="AL132" s="10">
        <f t="shared" si="254"/>
        <v>-0.16971631335763959</v>
      </c>
      <c r="AM132" s="10">
        <f t="shared" si="276"/>
        <v>9.4854375220047804E-2</v>
      </c>
      <c r="AN132" s="10">
        <f t="shared" si="255"/>
        <v>-1.7892302064498702</v>
      </c>
      <c r="AO132" s="1">
        <f t="shared" si="277"/>
        <v>2053.5309999999999</v>
      </c>
      <c r="AP132" s="14">
        <v>759000000</v>
      </c>
      <c r="AQ132" s="10">
        <v>0.60399999999999998</v>
      </c>
      <c r="AR132" s="14" cm="1">
        <f t="array" ref="AR132">SfromgA($AP132,$AO132,"")</f>
        <v>3.2439856602514472</v>
      </c>
      <c r="AS132" s="21">
        <f t="shared" si="256"/>
        <v>33.178036318611092</v>
      </c>
      <c r="AT132" s="14" cm="1">
        <f t="array" ref="AT132">INDEX([2]Sheet1!$J$2:$J$216,MATCH($AF132&amp;$AG132,[2]Sheet1!$M$2:$M$216&amp;[2]Sheet1!$N$2:$N$216,0),1)</f>
        <v>165631417.10589263</v>
      </c>
      <c r="AU132" s="14" cm="1">
        <f t="array" ref="AU132">SfromgA($AT132,$AO132,"")</f>
        <v>0.70791296703378392</v>
      </c>
      <c r="AV132" s="21">
        <f t="shared" ref="AV132:AV133" si="278">(10^MAX(0.05, -0.312925054856973*((LN($AU132))^(1/3)) + 0.454808404431693)-1)*100</f>
        <v>372.46852663541813</v>
      </c>
      <c r="AW132" s="14">
        <f t="shared" ref="AW132:AW135" si="279">IF($AP132="",$AT132,$AP132)</f>
        <v>759000000</v>
      </c>
      <c r="AX132" s="21">
        <f t="shared" ref="AX132:AX135" si="280">IF($AP132="",$AV132,$AS132)</f>
        <v>33.178036318611092</v>
      </c>
      <c r="AY132" s="10">
        <f t="shared" si="259"/>
        <v>-5.5369402232018761</v>
      </c>
      <c r="AZ132" s="10">
        <f t="shared" si="260"/>
        <v>1226.4772201987696</v>
      </c>
      <c r="BA132" s="10">
        <f t="shared" si="261"/>
        <v>0.20414601153028569</v>
      </c>
      <c r="BB132" s="10" cm="1">
        <f t="array" ref="BB132">$C132*EXP(poly_from_str($AO132,BB$2950))</f>
        <v>1455.7202622148993</v>
      </c>
      <c r="BC132" s="10">
        <f t="shared" si="262"/>
        <v>-0.17135479218567995</v>
      </c>
      <c r="BD132" s="10">
        <f t="shared" si="263"/>
        <v>0.28651666601901427</v>
      </c>
      <c r="BE132" s="10">
        <f t="shared" si="264"/>
        <v>-0.8083090543932796</v>
      </c>
      <c r="BF132" s="21">
        <f>INDEX([1]Pr3_line_class7_opt_lin!$A$2:$A$3624,MATCH($X132,[1]Pr3_line_class7_opt_lin!$AO$2:$AO$3624,0),1)</f>
        <v>461845</v>
      </c>
    </row>
    <row r="133" spans="1:58" x14ac:dyDescent="0.25">
      <c r="A133" s="1">
        <v>2052.953</v>
      </c>
      <c r="B133" s="1">
        <v>8.0000000000000002E-3</v>
      </c>
      <c r="C133">
        <v>2000</v>
      </c>
      <c r="D133" t="s">
        <v>16</v>
      </c>
      <c r="E133" s="2">
        <v>48710.3</v>
      </c>
      <c r="F133">
        <v>13352</v>
      </c>
      <c r="G133" t="s">
        <v>4</v>
      </c>
      <c r="H133" t="s">
        <v>12</v>
      </c>
      <c r="I133">
        <v>62062</v>
      </c>
      <c r="J133" t="s">
        <v>6</v>
      </c>
      <c r="K133" t="s">
        <v>5</v>
      </c>
      <c r="L133">
        <v>13352.1</v>
      </c>
      <c r="M133">
        <v>62062.63</v>
      </c>
      <c r="N133">
        <v>2</v>
      </c>
      <c r="V133" s="11">
        <f t="shared" si="268"/>
        <v>4.8710321181244771E-7</v>
      </c>
      <c r="W133" s="11">
        <f t="shared" si="269"/>
        <v>2.0529538927085237E-6</v>
      </c>
      <c r="X133" s="10">
        <f t="shared" si="270"/>
        <v>48710.320052361298</v>
      </c>
      <c r="Y133" s="8">
        <f t="shared" si="271"/>
        <v>2052.9530475781048</v>
      </c>
      <c r="Z133" s="1">
        <f t="shared" si="272"/>
        <v>2052.953</v>
      </c>
      <c r="AA133" s="2">
        <f t="shared" si="273"/>
        <v>48710.3</v>
      </c>
      <c r="AB133" s="2">
        <f t="shared" si="265"/>
        <v>48710.32118124477</v>
      </c>
      <c r="AC133" s="1">
        <f t="shared" si="274"/>
        <v>6.186347694790012E-2</v>
      </c>
      <c r="AD133" s="1" t="b">
        <f t="shared" si="275"/>
        <v>1</v>
      </c>
      <c r="AF133" s="1" t="s">
        <v>1179</v>
      </c>
      <c r="AG133" s="1" t="s">
        <v>1455</v>
      </c>
      <c r="AH133" s="10">
        <v>13352.1</v>
      </c>
      <c r="AI133" s="10">
        <v>62062.63</v>
      </c>
      <c r="AJ133" s="10">
        <f t="shared" si="252"/>
        <v>48710.53</v>
      </c>
      <c r="AK133" s="1">
        <f t="shared" si="253"/>
        <v>8.8008709822133824E-3</v>
      </c>
      <c r="AL133" s="10">
        <f t="shared" si="254"/>
        <v>-0.20994763870112365</v>
      </c>
      <c r="AM133" s="10">
        <f t="shared" si="276"/>
        <v>0.18981554862678299</v>
      </c>
      <c r="AN133" s="10">
        <f t="shared" si="255"/>
        <v>-1.1060613328043245</v>
      </c>
      <c r="AO133" s="1">
        <f t="shared" si="277"/>
        <v>2052.953</v>
      </c>
      <c r="AP133" s="14">
        <v>766000000</v>
      </c>
      <c r="AQ133" s="10">
        <v>0.38500000000000001</v>
      </c>
      <c r="AR133" s="14" cm="1">
        <f t="array" ref="AR133">SfromgA($AP133,$AO133,"")</f>
        <v>3.2711401377164817</v>
      </c>
      <c r="AS133" s="21">
        <f t="shared" si="256"/>
        <v>32.939600734221443</v>
      </c>
      <c r="AT133" s="14" cm="1">
        <f t="array" ref="AT133">INDEX([2]Sheet1!$J$2:$J$216,MATCH($AF133&amp;$AG133,[2]Sheet1!$M$2:$M$216&amp;[2]Sheet1!$N$2:$N$216,0),1)</f>
        <v>218468052.55686781</v>
      </c>
      <c r="AU133" s="14" cm="1">
        <f t="array" ref="AU133">SfromgA($AT133,$AO133,"")</f>
        <v>0.93294988972261639</v>
      </c>
      <c r="AV133" s="21">
        <f t="shared" si="278"/>
        <v>283.18328555180636</v>
      </c>
      <c r="AW133" s="14">
        <f t="shared" si="279"/>
        <v>766000000</v>
      </c>
      <c r="AX133" s="21">
        <f t="shared" si="280"/>
        <v>32.939600734221443</v>
      </c>
      <c r="AY133" s="10">
        <f t="shared" si="259"/>
        <v>-4.8502104215631547</v>
      </c>
      <c r="AZ133" s="10">
        <f t="shared" si="260"/>
        <v>1505.033174760166</v>
      </c>
      <c r="BA133" s="10">
        <f t="shared" si="261"/>
        <v>-0.28433223957203968</v>
      </c>
      <c r="BB133" s="10" cm="1">
        <f t="array" ref="BB133">$C133*EXP(poly_from_str($AO133,BB$2950))</f>
        <v>2920.3179686631702</v>
      </c>
      <c r="BC133" s="10">
        <f t="shared" si="262"/>
        <v>-0.66287756274162923</v>
      </c>
      <c r="BD133" s="10">
        <f t="shared" si="263"/>
        <v>0.28472470926760313</v>
      </c>
      <c r="BE133" s="10">
        <f t="shared" si="264"/>
        <v>-0.31499432708591918</v>
      </c>
      <c r="BF133" s="21">
        <f>INDEX([1]Pr3_line_class7_opt_lin!$A$2:$A$3624,MATCH($X133,[1]Pr3_line_class7_opt_lin!$AO$2:$AO$3624,0),1)</f>
        <v>925116</v>
      </c>
    </row>
    <row r="134" spans="1:58" x14ac:dyDescent="0.25">
      <c r="A134" s="1">
        <v>2052.953</v>
      </c>
      <c r="B134" s="1">
        <v>8.0000000000000002E-3</v>
      </c>
      <c r="C134">
        <v>2000</v>
      </c>
      <c r="D134" t="s">
        <v>16</v>
      </c>
      <c r="E134" s="2">
        <v>48710.3</v>
      </c>
      <c r="F134">
        <v>15525</v>
      </c>
      <c r="G134" t="s">
        <v>4</v>
      </c>
      <c r="H134" t="s">
        <v>12</v>
      </c>
      <c r="I134">
        <v>64235</v>
      </c>
      <c r="J134" t="s">
        <v>6</v>
      </c>
      <c r="K134" t="s">
        <v>5</v>
      </c>
      <c r="L134">
        <v>15525.5</v>
      </c>
      <c r="M134">
        <v>64235.61</v>
      </c>
      <c r="N134">
        <v>2</v>
      </c>
      <c r="V134" s="11">
        <f t="shared" si="268"/>
        <v>4.8710321181244771E-7</v>
      </c>
      <c r="W134" s="11">
        <f t="shared" si="269"/>
        <v>2.0529538927085237E-6</v>
      </c>
      <c r="X134" s="10">
        <f t="shared" si="270"/>
        <v>48710.320052361298</v>
      </c>
      <c r="Y134" s="8">
        <f t="shared" si="271"/>
        <v>2052.9530475781048</v>
      </c>
      <c r="Z134" s="1">
        <f t="shared" si="272"/>
        <v>2052.953</v>
      </c>
      <c r="AA134" s="2">
        <f t="shared" si="273"/>
        <v>48710.3</v>
      </c>
      <c r="AB134" s="2">
        <f t="shared" si="265"/>
        <v>48710.32118124477</v>
      </c>
      <c r="AC134" s="1">
        <f t="shared" si="274"/>
        <v>6.186347694790012E-2</v>
      </c>
      <c r="AD134" s="1" t="b">
        <f t="shared" si="275"/>
        <v>1</v>
      </c>
      <c r="AF134" s="1" t="s">
        <v>1154</v>
      </c>
      <c r="AG134" s="1" t="s">
        <v>1309</v>
      </c>
      <c r="AH134" s="10">
        <v>15525.5</v>
      </c>
      <c r="AI134" s="10">
        <v>64235.61</v>
      </c>
      <c r="AJ134" s="10">
        <f t="shared" si="252"/>
        <v>48710.11</v>
      </c>
      <c r="AK134" s="1">
        <f t="shared" si="253"/>
        <v>-8.9005171616918233E-3</v>
      </c>
      <c r="AL134" s="10">
        <f t="shared" si="254"/>
        <v>0.21005236129713012</v>
      </c>
      <c r="AM134" s="10">
        <f t="shared" si="276"/>
        <v>0.18981554862678299</v>
      </c>
      <c r="AN134" s="10">
        <f t="shared" si="255"/>
        <v>1.1066130399577379</v>
      </c>
      <c r="AO134" s="1">
        <f t="shared" si="277"/>
        <v>2052.953</v>
      </c>
      <c r="AP134" s="14">
        <v>577000000</v>
      </c>
      <c r="AQ134" s="10">
        <v>0.34699999999999998</v>
      </c>
      <c r="AR134" s="14" cm="1">
        <f t="array" ref="AR134">SfromgA($AP134,$AO134,"")</f>
        <v>2.4640311481232504</v>
      </c>
      <c r="AS134" s="21">
        <f t="shared" si="256"/>
        <v>42.063153039001165</v>
      </c>
      <c r="AU134" s="10"/>
      <c r="AV134" s="10"/>
      <c r="AW134" s="14">
        <f t="shared" si="279"/>
        <v>577000000</v>
      </c>
      <c r="AX134" s="21">
        <f t="shared" si="280"/>
        <v>42.063153039001165</v>
      </c>
      <c r="AY134" s="10"/>
      <c r="AZ134" s="10">
        <f t="shared" si="260"/>
        <v>925.29135474848056</v>
      </c>
      <c r="BA134" s="10"/>
      <c r="BB134" s="10" cm="1">
        <f t="array" ref="BB134">$C134*EXP(poly_from_str($AO134,BB$2950))</f>
        <v>2920.3179686631702</v>
      </c>
      <c r="BC134" s="10"/>
      <c r="BD134" s="10">
        <f t="shared" si="263"/>
        <v>0.35110151245705223</v>
      </c>
      <c r="BE134" s="10">
        <f t="shared" si="264"/>
        <v>0.10509042367097365</v>
      </c>
      <c r="BF134" s="21">
        <f>INDEX([1]Pr3_line_class7_opt_lin!$A$2:$A$3624,MATCH($X134,[1]Pr3_line_class7_opt_lin!$AO$2:$AO$3624,0),1)</f>
        <v>925116</v>
      </c>
    </row>
    <row r="135" spans="1:58" hidden="1" x14ac:dyDescent="0.25">
      <c r="A135" s="1">
        <v>2052.4340000000002</v>
      </c>
      <c r="B135" s="1">
        <v>4.0000000000000001E-3</v>
      </c>
      <c r="C135">
        <v>2</v>
      </c>
      <c r="E135" s="2">
        <v>48722.6</v>
      </c>
      <c r="F135">
        <v>15045</v>
      </c>
      <c r="G135" t="s">
        <v>4</v>
      </c>
      <c r="H135" t="s">
        <v>17</v>
      </c>
      <c r="I135">
        <v>63768</v>
      </c>
      <c r="J135" t="s">
        <v>6</v>
      </c>
      <c r="K135" t="s">
        <v>7</v>
      </c>
      <c r="L135">
        <v>15045.8</v>
      </c>
      <c r="M135">
        <v>63768.66</v>
      </c>
      <c r="N135">
        <v>2</v>
      </c>
      <c r="V135" s="11">
        <f t="shared" si="268"/>
        <v>4.8722638584237053E-7</v>
      </c>
      <c r="W135" s="11">
        <f t="shared" si="269"/>
        <v>2.052435625356611E-6</v>
      </c>
      <c r="X135" s="10">
        <f t="shared" si="270"/>
        <v>48722.636525868846</v>
      </c>
      <c r="Y135" s="8">
        <f t="shared" si="271"/>
        <v>2052.4340867084625</v>
      </c>
      <c r="Z135" s="1">
        <f t="shared" si="272"/>
        <v>2052.4340000000002</v>
      </c>
      <c r="AA135" s="2">
        <f t="shared" si="273"/>
        <v>48722.6</v>
      </c>
      <c r="AB135" s="2">
        <f t="shared" si="265"/>
        <v>48722.638584237051</v>
      </c>
      <c r="AC135" s="1">
        <f t="shared" si="274"/>
        <v>6.1869477553050931E-2</v>
      </c>
      <c r="AD135" s="1" t="b">
        <f t="shared" si="275"/>
        <v>1</v>
      </c>
      <c r="AF135" s="1" t="s">
        <v>1165</v>
      </c>
      <c r="AG135" s="1" t="s">
        <v>1266</v>
      </c>
      <c r="AH135" s="10">
        <v>15045.8</v>
      </c>
      <c r="AI135" s="10">
        <v>63768.66</v>
      </c>
      <c r="AJ135" s="10">
        <f t="shared" si="252"/>
        <v>48722.86</v>
      </c>
      <c r="AK135" s="1">
        <f t="shared" si="253"/>
        <v>9.327064134140528E-3</v>
      </c>
      <c r="AL135" s="10">
        <f t="shared" si="254"/>
        <v>-0.22347413115494419</v>
      </c>
      <c r="AM135" s="10">
        <f t="shared" si="276"/>
        <v>9.4955745227373919E-2</v>
      </c>
      <c r="AN135" s="10">
        <f t="shared" si="255"/>
        <v>-2.3534556083976779</v>
      </c>
      <c r="AO135" s="1">
        <f t="shared" si="277"/>
        <v>2052.4340000000002</v>
      </c>
      <c r="AP135" s="14">
        <v>7110000</v>
      </c>
      <c r="AQ135" s="10">
        <v>1.2E-2</v>
      </c>
      <c r="AR135" s="14" cm="1">
        <f t="array" ref="AR135">SfromgA($AP135,$AO135,"")</f>
        <v>3.0339649686074967E-2</v>
      </c>
      <c r="AS135" s="21">
        <f t="shared" si="256"/>
        <v>750.56599976103462</v>
      </c>
      <c r="AU135" s="10"/>
      <c r="AV135" s="10"/>
      <c r="AW135" s="14">
        <f t="shared" si="279"/>
        <v>7110000</v>
      </c>
      <c r="AX135" s="21">
        <f t="shared" si="280"/>
        <v>750.56599976103462</v>
      </c>
      <c r="AY135" s="10">
        <f t="shared" si="259"/>
        <v>-7.0758153764425966</v>
      </c>
      <c r="AZ135" s="10">
        <f t="shared" si="260"/>
        <v>11.913475293538655</v>
      </c>
      <c r="BA135" s="10">
        <f t="shared" si="261"/>
        <v>1.7845229565099021</v>
      </c>
      <c r="BB135" s="10" cm="1">
        <f t="array" ref="BB135">$C135*EXP(poly_from_str($AO135,BB$2950))</f>
        <v>2.9282815241479572</v>
      </c>
      <c r="BC135" s="10">
        <f t="shared" si="262"/>
        <v>1.4032543966351616</v>
      </c>
      <c r="BD135" s="10">
        <f t="shared" si="263"/>
        <v>2.1407318239669775</v>
      </c>
      <c r="BE135" s="10">
        <f t="shared" si="264"/>
        <v>-1.4306246078917613</v>
      </c>
      <c r="BF135" s="21">
        <f>INDEX([1]Pr3_line_class7_opt_lin!$A$2:$A$3624,MATCH($X135,[1]Pr3_line_class7_opt_lin!$AO$2:$AO$3624,0),1)</f>
        <v>926</v>
      </c>
    </row>
    <row r="136" spans="1:58" hidden="1" x14ac:dyDescent="0.25">
      <c r="A136" s="1">
        <v>2052.1979999999999</v>
      </c>
      <c r="B136" s="1">
        <v>4.0000000000000001E-3</v>
      </c>
      <c r="C136">
        <v>3</v>
      </c>
      <c r="E136" s="2">
        <v>48728.2</v>
      </c>
      <c r="N136">
        <v>2</v>
      </c>
      <c r="V136" s="11">
        <f t="shared" si="268"/>
        <v>4.8728241621909781E-7</v>
      </c>
      <c r="W136" s="11">
        <f t="shared" si="269"/>
        <v>2.05219975291515E-6</v>
      </c>
      <c r="X136" s="10">
        <f t="shared" si="270"/>
        <v>48728.2394005229</v>
      </c>
      <c r="Y136" s="8">
        <f t="shared" si="271"/>
        <v>2052.1980935540819</v>
      </c>
      <c r="Z136" s="1">
        <f t="shared" si="272"/>
        <v>2052.1979999999999</v>
      </c>
      <c r="AA136" s="2">
        <f t="shared" si="273"/>
        <v>48728.2</v>
      </c>
      <c r="AB136" s="2">
        <f t="shared" si="265"/>
        <v>48728.241621909779</v>
      </c>
      <c r="AC136" s="1">
        <f t="shared" si="274"/>
        <v>6.1872207657816106E-2</v>
      </c>
      <c r="AD136" s="1" t="b">
        <f t="shared" si="275"/>
        <v>1</v>
      </c>
      <c r="AM136" s="10">
        <f t="shared" si="276"/>
        <v>9.4977580136029763E-2</v>
      </c>
      <c r="AN136" s="10"/>
      <c r="AO136" s="1">
        <f t="shared" si="277"/>
        <v>2052.1979999999999</v>
      </c>
      <c r="AP136"/>
      <c r="BB136" s="10" cm="1">
        <f t="array" ref="BB136">$C136*EXP(poly_from_str($AO136,BB$2950))</f>
        <v>4.3978504109930956</v>
      </c>
      <c r="BF136" s="21" t="e">
        <f>INDEX([1]Pr3_line_class7_opt_lin!$A$2:$A$3624,MATCH($X136,[1]Pr3_line_class7_opt_lin!$AO$2:$AO$3624,0),1)</f>
        <v>#N/A</v>
      </c>
    </row>
    <row r="137" spans="1:58" hidden="1" x14ac:dyDescent="0.25">
      <c r="A137" s="1">
        <v>2052.1309999999999</v>
      </c>
      <c r="B137" s="1">
        <v>4.0000000000000001E-3</v>
      </c>
      <c r="C137">
        <v>3</v>
      </c>
      <c r="E137" s="2">
        <v>48729.8</v>
      </c>
      <c r="N137">
        <v>2</v>
      </c>
      <c r="V137" s="11">
        <f t="shared" si="268"/>
        <v>4.8729832549676411E-7</v>
      </c>
      <c r="W137" s="11">
        <f t="shared" si="269"/>
        <v>2.0521323707464428E-6</v>
      </c>
      <c r="X137" s="10">
        <f t="shared" si="270"/>
        <v>48729.830812264816</v>
      </c>
      <c r="Y137" s="8">
        <f t="shared" si="271"/>
        <v>2052.1310731666031</v>
      </c>
      <c r="Z137" s="1">
        <f t="shared" si="272"/>
        <v>2052.1309999999999</v>
      </c>
      <c r="AA137" s="2">
        <f t="shared" si="273"/>
        <v>48729.8</v>
      </c>
      <c r="AB137" s="2">
        <f t="shared" si="265"/>
        <v>48729.832549676416</v>
      </c>
      <c r="AC137" s="1">
        <f t="shared" si="274"/>
        <v>6.1872982901597519E-2</v>
      </c>
      <c r="AD137" s="1" t="b">
        <f t="shared" si="275"/>
        <v>1</v>
      </c>
      <c r="AM137" s="10">
        <f t="shared" si="276"/>
        <v>9.4983799767168864E-2</v>
      </c>
      <c r="AN137" s="10"/>
      <c r="AO137" s="1">
        <f t="shared" si="277"/>
        <v>2052.1309999999999</v>
      </c>
      <c r="AP137"/>
      <c r="BB137" s="10" cm="1">
        <f t="array" ref="BB137">$C137*EXP(poly_from_str($AO137,BB$2950))</f>
        <v>4.3993910258551949</v>
      </c>
      <c r="BF137" s="21">
        <f>INDEX([1]Pr3_line_class7_opt_lin!$A$2:$A$3624,MATCH($X137,[1]Pr3_line_class7_opt_lin!$AO$2:$AO$3624,0),1)</f>
        <v>1391</v>
      </c>
    </row>
    <row r="138" spans="1:58" hidden="1" x14ac:dyDescent="0.25">
      <c r="A138" s="1">
        <v>2052.078</v>
      </c>
      <c r="B138" s="1">
        <v>4.0000000000000001E-3</v>
      </c>
      <c r="C138">
        <v>10</v>
      </c>
      <c r="E138" s="2">
        <v>48731.1</v>
      </c>
      <c r="F138">
        <v>18211</v>
      </c>
      <c r="G138" t="s">
        <v>4</v>
      </c>
      <c r="H138" t="s">
        <v>17</v>
      </c>
      <c r="I138">
        <v>66943</v>
      </c>
      <c r="J138" t="s">
        <v>6</v>
      </c>
      <c r="K138" t="s">
        <v>17</v>
      </c>
      <c r="L138">
        <v>18211.759999999998</v>
      </c>
      <c r="M138">
        <v>66943.039999999994</v>
      </c>
      <c r="N138">
        <v>2</v>
      </c>
      <c r="V138" s="11">
        <f t="shared" si="268"/>
        <v>4.8731091118368795E-7</v>
      </c>
      <c r="W138" s="11">
        <f t="shared" si="269"/>
        <v>2.0520776259924362E-6</v>
      </c>
      <c r="X138" s="10">
        <f t="shared" si="270"/>
        <v>48731.091592492805</v>
      </c>
      <c r="Y138" s="8">
        <f t="shared" si="271"/>
        <v>2052.077980034524</v>
      </c>
      <c r="Z138" s="1">
        <f t="shared" si="272"/>
        <v>2052.078</v>
      </c>
      <c r="AA138" s="2">
        <f t="shared" si="273"/>
        <v>48731.1</v>
      </c>
      <c r="AB138" s="2">
        <f t="shared" si="265"/>
        <v>48731.091118368793</v>
      </c>
      <c r="AC138" s="1">
        <f t="shared" si="274"/>
        <v>6.1873596207933812E-2</v>
      </c>
      <c r="AD138" s="1" t="b">
        <f t="shared" si="275"/>
        <v>1</v>
      </c>
      <c r="AF138" s="1" t="s">
        <v>1188</v>
      </c>
      <c r="AG138" s="1" t="s">
        <v>1457</v>
      </c>
      <c r="AH138" s="10">
        <v>18211.759999999998</v>
      </c>
      <c r="AI138" s="10">
        <v>66943.039999999994</v>
      </c>
      <c r="AJ138" s="10">
        <f>AI138-AH138</f>
        <v>48731.28</v>
      </c>
      <c r="AK138" s="1">
        <f>$A138-100000000/AJ138</f>
        <v>7.9538202157891646E-3</v>
      </c>
      <c r="AL138" s="10">
        <f>$X138-AJ138</f>
        <v>-0.18840750719391508</v>
      </c>
      <c r="AM138" s="10">
        <f t="shared" si="276"/>
        <v>9.4988786975933659E-2</v>
      </c>
      <c r="AN138" s="10">
        <f>AL138/AM138</f>
        <v>-1.9834710305506897</v>
      </c>
      <c r="AO138" s="1">
        <f t="shared" si="277"/>
        <v>2052.078</v>
      </c>
      <c r="AP138" s="14">
        <v>14700000</v>
      </c>
      <c r="AQ138" s="10">
        <v>0.03</v>
      </c>
      <c r="AR138" s="14" cm="1">
        <f t="array" ref="AR138">SfromgA($AP138,$AO138,"")</f>
        <v>6.2694910659293182E-2</v>
      </c>
      <c r="AS138" s="21">
        <f>(10^MAX(0.05, -0.312925054856973*((LN($AR138))^(1/3)) + 0.454808404431693)-1)*100</f>
        <v>683.88986587073305</v>
      </c>
      <c r="AU138" s="10"/>
      <c r="AV138" s="10"/>
      <c r="AW138" s="14">
        <f>IF($AP138="",$AT138,$AP138)</f>
        <v>14700000</v>
      </c>
      <c r="AX138" s="21">
        <f>IF($AP138="",$AV138,$AS138)</f>
        <v>683.88986587073305</v>
      </c>
      <c r="AY138" s="10">
        <f>LN(BB138*$AO138/$AW138)</f>
        <v>-6.1910339558703411</v>
      </c>
      <c r="AZ138" s="10">
        <f>EXP(AY$2950*$AI138+AY$2951)*$AW138/$AO138</f>
        <v>18.310236191451928</v>
      </c>
      <c r="BA138" s="10">
        <f>LN(AZ138/$C138)</f>
        <v>0.60487516519693696</v>
      </c>
      <c r="BB138" s="10" cm="1">
        <f t="array" ref="BB138">$C138*EXP(poly_from_str($AO138,BB$2950))</f>
        <v>14.668698630087647</v>
      </c>
      <c r="BC138" s="10">
        <f t="shared" ref="BC138" si="281">LN(AZ138/BB138)</f>
        <v>0.22174437957649948</v>
      </c>
      <c r="BD138" s="10">
        <f t="shared" ref="BD138" si="282">LN($AX138/100+1)</f>
        <v>2.0590983472887721</v>
      </c>
      <c r="BE138" s="10">
        <f>ABS(LN($AZ138/$BB138))-BD138-LN(2)</f>
        <v>-2.5305011482722177</v>
      </c>
      <c r="BF138" s="21">
        <f>INDEX([1]Pr3_line_class7_opt_lin!$A$2:$A$3624,MATCH($X138,[1]Pr3_line_class7_opt_lin!$AO$2:$AO$3624,0),1)</f>
        <v>4636</v>
      </c>
    </row>
    <row r="139" spans="1:58" hidden="1" x14ac:dyDescent="0.25">
      <c r="A139" s="1">
        <v>2052.0450000000001</v>
      </c>
      <c r="B139" s="1">
        <v>4.0000000000000001E-3</v>
      </c>
      <c r="C139">
        <v>1</v>
      </c>
      <c r="E139" s="2">
        <v>48731.9</v>
      </c>
      <c r="N139">
        <v>2</v>
      </c>
      <c r="V139" s="11">
        <f t="shared" si="268"/>
        <v>4.873187478832092E-7</v>
      </c>
      <c r="W139" s="11">
        <f t="shared" si="269"/>
        <v>2.0520439383648081E-6</v>
      </c>
      <c r="X139" s="10">
        <f t="shared" si="270"/>
        <v>48731.876134267121</v>
      </c>
      <c r="Y139" s="8">
        <f t="shared" si="271"/>
        <v>2052.0449433237054</v>
      </c>
      <c r="Z139" s="1">
        <f t="shared" si="272"/>
        <v>2052.0450000000001</v>
      </c>
      <c r="AA139" s="2">
        <f t="shared" si="273"/>
        <v>48731.9</v>
      </c>
      <c r="AB139" s="2">
        <f t="shared" si="265"/>
        <v>48731.874788320914</v>
      </c>
      <c r="AC139" s="1">
        <f t="shared" si="274"/>
        <v>6.1873978101922938E-2</v>
      </c>
      <c r="AD139" s="1" t="b">
        <f t="shared" si="275"/>
        <v>1</v>
      </c>
      <c r="AM139" s="10">
        <f t="shared" si="276"/>
        <v>9.4991873959879056E-2</v>
      </c>
      <c r="AN139" s="10"/>
      <c r="AO139" s="1">
        <f t="shared" si="277"/>
        <v>2052.0450000000001</v>
      </c>
      <c r="AP139"/>
      <c r="BB139" s="10" cm="1">
        <f t="array" ref="BB139">$C139*EXP(poly_from_str($AO139,BB$2950))</f>
        <v>1.4671227526612249</v>
      </c>
      <c r="BF139" s="21" t="e">
        <f>INDEX([1]Pr3_line_class7_opt_lin!$A$2:$A$3624,MATCH($X139,[1]Pr3_line_class7_opt_lin!$AO$2:$AO$3624,0),1)</f>
        <v>#N/A</v>
      </c>
    </row>
    <row r="140" spans="1:58" hidden="1" x14ac:dyDescent="0.25">
      <c r="A140" s="1">
        <v>2051.9879999999998</v>
      </c>
      <c r="B140" s="1">
        <v>4.0000000000000001E-3</v>
      </c>
      <c r="C140">
        <v>100</v>
      </c>
      <c r="E140" s="2">
        <v>48733.2</v>
      </c>
      <c r="F140">
        <v>14859</v>
      </c>
      <c r="G140" t="s">
        <v>4</v>
      </c>
      <c r="H140" t="s">
        <v>12</v>
      </c>
      <c r="I140">
        <v>63593</v>
      </c>
      <c r="J140" t="s">
        <v>6</v>
      </c>
      <c r="K140" t="s">
        <v>5</v>
      </c>
      <c r="L140">
        <v>14859.96</v>
      </c>
      <c r="M140">
        <v>63593.35</v>
      </c>
      <c r="N140">
        <v>2</v>
      </c>
      <c r="V140" s="11">
        <f t="shared" si="268"/>
        <v>4.8733228459425691E-7</v>
      </c>
      <c r="W140" s="11">
        <f t="shared" si="269"/>
        <v>2.0519891983288601E-6</v>
      </c>
      <c r="X140" s="10">
        <f t="shared" si="270"/>
        <v>48733.226939939217</v>
      </c>
      <c r="Y140" s="8">
        <f t="shared" si="271"/>
        <v>2051.9880639803314</v>
      </c>
      <c r="Z140" s="1">
        <f t="shared" si="272"/>
        <v>2051.9879999999998</v>
      </c>
      <c r="AA140" s="2">
        <f t="shared" si="273"/>
        <v>48733.2</v>
      </c>
      <c r="AB140" s="2">
        <f t="shared" si="265"/>
        <v>48733.228459425693</v>
      </c>
      <c r="AC140" s="1">
        <f t="shared" si="274"/>
        <v>6.1874637780392892E-2</v>
      </c>
      <c r="AD140" s="1" t="b">
        <f t="shared" si="275"/>
        <v>1</v>
      </c>
      <c r="AF140" s="1" t="s">
        <v>1173</v>
      </c>
      <c r="AG140" s="1" t="s">
        <v>1382</v>
      </c>
      <c r="AH140" s="10">
        <v>14859.96</v>
      </c>
      <c r="AI140" s="10">
        <v>63593.35</v>
      </c>
      <c r="AJ140" s="10">
        <f t="shared" ref="AJ140:AJ141" si="283">AI140-AH140</f>
        <v>48733.39</v>
      </c>
      <c r="AK140" s="1">
        <f t="shared" ref="AK140:AK141" si="284">$A140-100000000/AJ140</f>
        <v>6.8018933216080768E-3</v>
      </c>
      <c r="AL140" s="10">
        <f t="shared" ref="AL140:AL141" si="285">$X140-AJ140</f>
        <v>-0.16306006078229984</v>
      </c>
      <c r="AM140" s="10">
        <f t="shared" si="276"/>
        <v>9.4997046766355356E-2</v>
      </c>
      <c r="AN140" s="10">
        <f t="shared" ref="AN140:AN141" si="286">AL140/AM140</f>
        <v>-1.7164750519386676</v>
      </c>
      <c r="AO140" s="1">
        <f t="shared" si="277"/>
        <v>2051.9879999999998</v>
      </c>
      <c r="AP140" s="14">
        <v>98600000</v>
      </c>
      <c r="AQ140" s="10">
        <v>5.5E-2</v>
      </c>
      <c r="AR140" s="14" cm="1">
        <f t="array" ref="AR140">SfromgA($AP140,$AO140,"")</f>
        <v>0.42046971929402965</v>
      </c>
      <c r="AS140" s="21">
        <f t="shared" ref="AS140:AS141" si="287">(10^MAX(0.05, -0.312925054856973*((LN($AR140))^(1/3)) + 0.454808404431693)-1)*100</f>
        <v>466.40187035251779</v>
      </c>
      <c r="AU140" s="10"/>
      <c r="AV140" s="10"/>
      <c r="AW140" s="14">
        <f t="shared" ref="AW140:AW141" si="288">IF($AP140="",$AT140,$AP140)</f>
        <v>98600000</v>
      </c>
      <c r="AX140" s="21">
        <f t="shared" ref="AX140:AX141" si="289">IF($AP140="",$AV140,$AS140)</f>
        <v>466.40187035251779</v>
      </c>
      <c r="AY140" s="10">
        <f t="shared" ref="AY140:AY141" si="290">LN(BB140*$AO140/$AW140)</f>
        <v>-5.7912464402095356</v>
      </c>
      <c r="AZ140" s="10">
        <f t="shared" ref="AZ140:AZ141" si="291">EXP(AY$2950*$AI140+AY$2951)*$AW140/$AO140</f>
        <v>167.97980652124346</v>
      </c>
      <c r="BA140" s="10">
        <f t="shared" ref="BA140:BA141" si="292">LN(AZ140/$C140)</f>
        <v>0.51867358691234267</v>
      </c>
      <c r="BB140" s="10" cm="1">
        <f t="array" ref="BB140">$C140*EXP(poly_from_str($AO140,BB$2950))</f>
        <v>146.75595264335439</v>
      </c>
      <c r="BC140" s="10">
        <f t="shared" ref="BC140:BC141" si="293">LN(AZ140/BB140)</f>
        <v>0.13507275185745035</v>
      </c>
      <c r="BD140" s="10">
        <f t="shared" ref="BD140:BD141" si="294">LN($AX140/100+1)</f>
        <v>1.734133658562022</v>
      </c>
      <c r="BE140" s="10">
        <f t="shared" ref="BE140:BE141" si="295">ABS(LN($AZ140/$BB140))-BD140-LN(2)</f>
        <v>-2.292208087264517</v>
      </c>
      <c r="BF140" s="21">
        <f>INDEX([1]Pr3_line_class7_opt_lin!$A$2:$A$3624,MATCH($X140,[1]Pr3_line_class7_opt_lin!$AO$2:$AO$3624,0),1)</f>
        <v>46375</v>
      </c>
    </row>
    <row r="141" spans="1:58" hidden="1" x14ac:dyDescent="0.25">
      <c r="A141" s="1">
        <v>2051.7359999999999</v>
      </c>
      <c r="B141" s="1">
        <v>4.0000000000000001E-3</v>
      </c>
      <c r="C141">
        <v>200</v>
      </c>
      <c r="E141" s="2">
        <v>48739.199999999997</v>
      </c>
      <c r="F141">
        <v>21238</v>
      </c>
      <c r="G141" t="s">
        <v>4</v>
      </c>
      <c r="H141" t="s">
        <v>39</v>
      </c>
      <c r="I141">
        <v>69978</v>
      </c>
      <c r="J141" t="s">
        <v>6</v>
      </c>
      <c r="K141" t="s">
        <v>12</v>
      </c>
      <c r="L141">
        <v>21238.78</v>
      </c>
      <c r="M141">
        <v>69978.080000000002</v>
      </c>
      <c r="N141">
        <v>2</v>
      </c>
      <c r="V141" s="11">
        <f t="shared" si="268"/>
        <v>4.8739214011939158E-7</v>
      </c>
      <c r="W141" s="11">
        <f t="shared" si="269"/>
        <v>2.0517365898496488E-6</v>
      </c>
      <c r="X141" s="10">
        <f t="shared" si="270"/>
        <v>48739.213263474761</v>
      </c>
      <c r="Y141" s="8">
        <f t="shared" si="271"/>
        <v>2051.7360315075121</v>
      </c>
      <c r="Z141" s="1">
        <f t="shared" si="272"/>
        <v>2051.7359999999999</v>
      </c>
      <c r="AA141" s="2">
        <f t="shared" si="273"/>
        <v>48739.199999999997</v>
      </c>
      <c r="AB141" s="2">
        <f t="shared" si="265"/>
        <v>48739.214011939162</v>
      </c>
      <c r="AC141" s="1">
        <f t="shared" si="274"/>
        <v>6.1877554912508036E-2</v>
      </c>
      <c r="AD141" s="1" t="b">
        <f t="shared" si="275"/>
        <v>1</v>
      </c>
      <c r="AF141" s="1" t="s">
        <v>1196</v>
      </c>
      <c r="AG141" s="1" t="s">
        <v>1255</v>
      </c>
      <c r="AH141" s="10">
        <v>21238.78</v>
      </c>
      <c r="AI141" s="10">
        <v>69978.080000000002</v>
      </c>
      <c r="AJ141" s="10">
        <f t="shared" si="283"/>
        <v>48739.3</v>
      </c>
      <c r="AK141" s="1">
        <f t="shared" si="284"/>
        <v>3.6197647482367756E-3</v>
      </c>
      <c r="AL141" s="10">
        <f t="shared" si="285"/>
        <v>-8.6736525241576601E-2</v>
      </c>
      <c r="AM141" s="10">
        <f t="shared" si="276"/>
        <v>9.5020411982828193E-2</v>
      </c>
      <c r="AN141" s="10">
        <f t="shared" si="286"/>
        <v>-0.91281992396803513</v>
      </c>
      <c r="AO141" s="1">
        <f t="shared" si="277"/>
        <v>2051.7359999999999</v>
      </c>
      <c r="AP141" s="14">
        <v>338000000</v>
      </c>
      <c r="AQ141" s="10">
        <v>0.13400000000000001</v>
      </c>
      <c r="AR141" s="14" cm="1">
        <f t="array" ref="AR141">SfromgA($AP141,$AO141,"")</f>
        <v>1.4408358184591372</v>
      </c>
      <c r="AS141" s="21">
        <f t="shared" si="287"/>
        <v>70.266311604904558</v>
      </c>
      <c r="AU141" s="10"/>
      <c r="AV141" s="10"/>
      <c r="AW141" s="14">
        <f t="shared" si="288"/>
        <v>338000000</v>
      </c>
      <c r="AX141" s="21">
        <f t="shared" si="289"/>
        <v>70.266311604904558</v>
      </c>
      <c r="AY141" s="10">
        <f t="shared" si="290"/>
        <v>-6.3288821530135806</v>
      </c>
      <c r="AZ141" s="10">
        <f t="shared" si="291"/>
        <v>317.06972250643378</v>
      </c>
      <c r="BA141" s="10">
        <f t="shared" si="292"/>
        <v>0.46080432796017767</v>
      </c>
      <c r="BB141" s="10" cm="1">
        <f t="array" ref="BB141">$C141*EXP(poly_from_str($AO141,BB$2950))</f>
        <v>293.89799677434667</v>
      </c>
      <c r="BC141" s="10">
        <f t="shared" si="293"/>
        <v>7.5888937117641331E-2</v>
      </c>
      <c r="BD141" s="10">
        <f t="shared" si="294"/>
        <v>0.53219356417251029</v>
      </c>
      <c r="BE141" s="10">
        <f t="shared" si="295"/>
        <v>-1.1494518076148141</v>
      </c>
      <c r="BF141" s="21">
        <f>INDEX([1]Pr3_line_class7_opt_lin!$A$2:$A$3624,MATCH($X141,[1]Pr3_line_class7_opt_lin!$AO$2:$AO$3624,0),1)</f>
        <v>92813</v>
      </c>
    </row>
    <row r="142" spans="1:58" hidden="1" x14ac:dyDescent="0.25">
      <c r="A142" s="1">
        <v>2050.9690000000001</v>
      </c>
      <c r="B142" s="1">
        <v>4.0000000000000001E-3</v>
      </c>
      <c r="C142">
        <v>20</v>
      </c>
      <c r="E142" s="2">
        <v>48757.4</v>
      </c>
      <c r="N142">
        <v>2</v>
      </c>
      <c r="V142" s="11">
        <f t="shared" si="268"/>
        <v>4.8757440994963841E-7</v>
      </c>
      <c r="W142" s="11">
        <f t="shared" si="269"/>
        <v>2.0509707244438792E-6</v>
      </c>
      <c r="X142" s="10">
        <f t="shared" si="270"/>
        <v>48757.438802069177</v>
      </c>
      <c r="Y142" s="8">
        <f t="shared" si="271"/>
        <v>2050.9690922435448</v>
      </c>
      <c r="Z142" s="1">
        <f t="shared" si="272"/>
        <v>2050.9690000000001</v>
      </c>
      <c r="AA142" s="2">
        <f t="shared" si="273"/>
        <v>48757.4</v>
      </c>
      <c r="AB142" s="2">
        <f t="shared" si="265"/>
        <v>48757.440994963843</v>
      </c>
      <c r="AC142" s="1">
        <f t="shared" si="274"/>
        <v>6.1886440261886902E-2</v>
      </c>
      <c r="AD142" s="1" t="b">
        <f t="shared" si="275"/>
        <v>1</v>
      </c>
      <c r="AM142" s="10">
        <f t="shared" si="276"/>
        <v>9.5091442142714006E-2</v>
      </c>
      <c r="AN142" s="10"/>
      <c r="AO142" s="1">
        <f t="shared" si="277"/>
        <v>2050.9690000000001</v>
      </c>
      <c r="AP142"/>
      <c r="BB142" s="10" cm="1">
        <f t="array" ref="BB142">$C142*EXP(poly_from_str($AO142,BB$2950))</f>
        <v>29.507202547509973</v>
      </c>
      <c r="BF142" s="21" t="e">
        <f>INDEX([1]Pr3_line_class7_opt_lin!$A$2:$A$3624,MATCH($X142,[1]Pr3_line_class7_opt_lin!$AO$2:$AO$3624,0),1)</f>
        <v>#N/A</v>
      </c>
    </row>
    <row r="143" spans="1:58" hidden="1" x14ac:dyDescent="0.25">
      <c r="A143" s="1">
        <v>2050.9110000000001</v>
      </c>
      <c r="B143" s="1">
        <v>4.0000000000000001E-3</v>
      </c>
      <c r="C143">
        <v>10</v>
      </c>
      <c r="E143" s="2">
        <v>48758.8</v>
      </c>
      <c r="F143">
        <v>12846</v>
      </c>
      <c r="G143" t="s">
        <v>4</v>
      </c>
      <c r="H143" t="s">
        <v>5</v>
      </c>
      <c r="I143">
        <v>61605</v>
      </c>
      <c r="J143" t="s">
        <v>6</v>
      </c>
      <c r="K143" t="s">
        <v>7</v>
      </c>
      <c r="L143">
        <v>12846.66</v>
      </c>
      <c r="M143">
        <v>61605.66</v>
      </c>
      <c r="N143">
        <v>2</v>
      </c>
      <c r="V143" s="11">
        <f t="shared" si="268"/>
        <v>4.8758819861027608E-7</v>
      </c>
      <c r="W143" s="11">
        <f t="shared" si="269"/>
        <v>2.0509118354020196E-6</v>
      </c>
      <c r="X143" s="10">
        <f t="shared" si="270"/>
        <v>48758.818798510743</v>
      </c>
      <c r="Y143" s="8">
        <f t="shared" si="271"/>
        <v>2050.9110446919672</v>
      </c>
      <c r="Z143" s="1">
        <f t="shared" si="272"/>
        <v>2050.9110000000001</v>
      </c>
      <c r="AA143" s="2">
        <f t="shared" si="273"/>
        <v>48758.8</v>
      </c>
      <c r="AB143" s="2">
        <f t="shared" si="265"/>
        <v>48758.819861027609</v>
      </c>
      <c r="AC143" s="1">
        <f t="shared" si="274"/>
        <v>6.1887112571200706E-2</v>
      </c>
      <c r="AD143" s="1" t="b">
        <f t="shared" si="275"/>
        <v>1</v>
      </c>
      <c r="AF143" s="1" t="s">
        <v>1150</v>
      </c>
      <c r="AG143" s="1" t="s">
        <v>1380</v>
      </c>
      <c r="AH143" s="10">
        <v>12846.66</v>
      </c>
      <c r="AI143" s="10">
        <v>61605.66</v>
      </c>
      <c r="AJ143" s="10">
        <f t="shared" ref="AJ143:AJ149" si="296">AI143-AH143</f>
        <v>48759</v>
      </c>
      <c r="AK143" s="1">
        <f t="shared" ref="AK143:AK149" si="297">$A143-100000000/AJ143</f>
        <v>7.577042187222105E-3</v>
      </c>
      <c r="AL143" s="10">
        <f t="shared" ref="AL143:AL149" si="298">$X143-AJ143</f>
        <v>-0.18120148925663671</v>
      </c>
      <c r="AM143" s="10">
        <f t="shared" si="276"/>
        <v>9.509686183359492E-2</v>
      </c>
      <c r="AN143" s="10">
        <f t="shared" ref="AN143:AN149" si="299">AL143/AM143</f>
        <v>-1.9054413128133694</v>
      </c>
      <c r="AO143" s="1">
        <f t="shared" si="277"/>
        <v>2050.9110000000001</v>
      </c>
      <c r="AP143" s="14">
        <v>23500000</v>
      </c>
      <c r="AQ143" s="10">
        <v>1.6E-2</v>
      </c>
      <c r="AR143" s="14" cm="1">
        <f t="array" ref="AR143">SfromgA($AP143,$AO143,"")</f>
        <v>0.10005566100637926</v>
      </c>
      <c r="AS143" s="21">
        <f t="shared" ref="AS143:AS149" si="300">(10^MAX(0.05, -0.312925054856973*((LN($AR143))^(1/3)) + 0.454808404431693)-1)*100</f>
        <v>637.89199612082734</v>
      </c>
      <c r="AU143" s="10"/>
      <c r="AV143" s="10"/>
      <c r="AW143" s="14">
        <f>IF($AP143="",$AT143,$AP143)</f>
        <v>23500000</v>
      </c>
      <c r="AX143" s="21">
        <f>IF($AP143="",$AV143,$AS143)</f>
        <v>637.89199612082734</v>
      </c>
      <c r="AY143" s="10">
        <f t="shared" ref="AY143:AY149" si="301">LN(BB143*$AO143/$AW143)</f>
        <v>-6.6546838105505177</v>
      </c>
      <c r="AZ143" s="10">
        <f t="shared" ref="AZ143:AZ149" si="302">EXP(AY$2950*$AI143+AY$2951)*$AW143/$AO143</f>
        <v>48.235699241961029</v>
      </c>
      <c r="BA143" s="10">
        <f t="shared" ref="BA143:BA149" si="303">LN(AZ143/$C143)</f>
        <v>1.5735143020914706</v>
      </c>
      <c r="BB143" s="10" cm="1">
        <f t="array" ref="BB143">$C143*EXP(poly_from_str($AO143,BB$2950))</f>
        <v>14.758036839901816</v>
      </c>
      <c r="BC143" s="10">
        <f t="shared" ref="BC143:BC149" si="304">LN(AZ143/BB143)</f>
        <v>1.1843115901859023</v>
      </c>
      <c r="BD143" s="10">
        <f t="shared" ref="BD143:BD149" si="305">LN($AX143/100+1)</f>
        <v>1.9986272811829089</v>
      </c>
      <c r="BE143" s="10">
        <f t="shared" ref="BE143:BE149" si="306">ABS(LN($AZ143/$BB143))-BD143-LN(2)</f>
        <v>-1.5074628715569518</v>
      </c>
      <c r="BF143" s="21">
        <f>INDEX([1]Pr3_line_class7_opt_lin!$A$2:$A$3624,MATCH($X143,[1]Pr3_line_class7_opt_lin!$AO$2:$AO$3624,0),1)</f>
        <v>4651</v>
      </c>
    </row>
    <row r="144" spans="1:58" hidden="1" x14ac:dyDescent="0.25">
      <c r="A144" s="1">
        <v>2050.8119999999999</v>
      </c>
      <c r="B144" s="1">
        <v>4.0000000000000001E-3</v>
      </c>
      <c r="C144">
        <v>400</v>
      </c>
      <c r="E144" s="2">
        <v>48761.2</v>
      </c>
      <c r="F144">
        <v>15454</v>
      </c>
      <c r="G144" t="s">
        <v>4</v>
      </c>
      <c r="H144" t="s">
        <v>39</v>
      </c>
      <c r="I144">
        <v>64215</v>
      </c>
      <c r="J144" t="s">
        <v>6</v>
      </c>
      <c r="K144" t="s">
        <v>39</v>
      </c>
      <c r="L144">
        <v>15454.16</v>
      </c>
      <c r="M144">
        <v>64215.45</v>
      </c>
      <c r="N144">
        <v>2</v>
      </c>
      <c r="V144" s="11">
        <f t="shared" si="268"/>
        <v>4.8761173622935694E-7</v>
      </c>
      <c r="W144" s="11">
        <f t="shared" si="269"/>
        <v>2.0508108906261537E-6</v>
      </c>
      <c r="X144" s="10">
        <f t="shared" si="270"/>
        <v>48761.17503430519</v>
      </c>
      <c r="Y144" s="8">
        <f t="shared" si="271"/>
        <v>2050.811940640202</v>
      </c>
      <c r="Z144" s="1">
        <f t="shared" si="272"/>
        <v>2050.8119999999999</v>
      </c>
      <c r="AA144" s="2">
        <f t="shared" si="273"/>
        <v>48761.2</v>
      </c>
      <c r="AB144" s="2">
        <f t="shared" si="265"/>
        <v>48761.173622935697</v>
      </c>
      <c r="AC144" s="1">
        <f t="shared" si="274"/>
        <v>6.18882602654304E-2</v>
      </c>
      <c r="AD144" s="1" t="b">
        <f t="shared" si="275"/>
        <v>1</v>
      </c>
      <c r="AF144" s="1" t="s">
        <v>1162</v>
      </c>
      <c r="AG144" s="1" t="s">
        <v>1375</v>
      </c>
      <c r="AH144" s="10">
        <v>15454.16</v>
      </c>
      <c r="AI144" s="10">
        <v>64215.45</v>
      </c>
      <c r="AJ144" s="10">
        <f t="shared" si="296"/>
        <v>48761.289999999994</v>
      </c>
      <c r="AK144" s="1">
        <f t="shared" si="297"/>
        <v>4.8946096376312198E-3</v>
      </c>
      <c r="AL144" s="10">
        <f t="shared" si="298"/>
        <v>-0.11496569480368635</v>
      </c>
      <c r="AM144" s="10">
        <f t="shared" si="276"/>
        <v>9.5106133570507678E-2</v>
      </c>
      <c r="AN144" s="10">
        <f t="shared" si="299"/>
        <v>-1.2088147261128603</v>
      </c>
      <c r="AO144" s="1">
        <f t="shared" si="277"/>
        <v>2050.8119999999999</v>
      </c>
      <c r="AP144" s="14">
        <v>195000000</v>
      </c>
      <c r="AQ144" s="10">
        <v>0.69299999999999995</v>
      </c>
      <c r="AR144" s="14" cm="1">
        <f t="array" ref="AR144">SfromgA($AP144,$AO144,"")</f>
        <v>0.83012887633123833</v>
      </c>
      <c r="AS144" s="21">
        <f t="shared" si="300"/>
        <v>330.02151060051199</v>
      </c>
      <c r="AT144" s="14" cm="1">
        <f t="array" ref="AT144">INDEX([2]Sheet1!$J$2:$J$216,MATCH($AF144&amp;$AG144,[2]Sheet1!$M$2:$M$216&amp;[2]Sheet1!$N$2:$N$216,0),1)</f>
        <v>173897204.47860086</v>
      </c>
      <c r="AU144" s="14" cm="1">
        <f t="array" ref="AU144">SfromgA($AT144,$AO144,"")</f>
        <v>0.74029277410751038</v>
      </c>
      <c r="AV144" s="21">
        <f>(10^MAX(0.05, -0.312925054856973*((LN($AU144))^(1/3)) + 0.454808404431693)-1)*100</f>
        <v>361.80195380228565</v>
      </c>
      <c r="AW144" s="14">
        <f>IF($AP144="",$AT144,$AP144)</f>
        <v>195000000</v>
      </c>
      <c r="AX144" s="21">
        <f>IF($AP144="",$AV144,$AS144)</f>
        <v>330.02151060051199</v>
      </c>
      <c r="AY144" s="10">
        <f t="shared" si="301"/>
        <v>-5.0813389608883179</v>
      </c>
      <c r="AZ144" s="10">
        <f t="shared" si="302"/>
        <v>313.62370263429028</v>
      </c>
      <c r="BA144" s="10">
        <f t="shared" si="303"/>
        <v>-0.24327067910818115</v>
      </c>
      <c r="BB144" s="10" cm="1">
        <f t="array" ref="BB144">$C144*EXP(poly_from_str($AO144,BB$2950))</f>
        <v>590.62427124255294</v>
      </c>
      <c r="BC144" s="10">
        <f t="shared" si="304"/>
        <v>-0.63298619637240261</v>
      </c>
      <c r="BD144" s="10">
        <f t="shared" si="305"/>
        <v>1.4586650461006789</v>
      </c>
      <c r="BE144" s="10">
        <f t="shared" si="306"/>
        <v>-1.5188260302882215</v>
      </c>
      <c r="BF144" s="21">
        <f>INDEX([1]Pr3_line_class7_opt_lin!$A$2:$A$3624,MATCH($X144,[1]Pr3_line_class7_opt_lin!$AO$2:$AO$3624,0),1)</f>
        <v>186084</v>
      </c>
    </row>
    <row r="145" spans="1:58" hidden="1" x14ac:dyDescent="0.25">
      <c r="A145" s="1">
        <v>2050.587</v>
      </c>
      <c r="B145" s="1">
        <v>4.0000000000000001E-3</v>
      </c>
      <c r="C145">
        <v>200</v>
      </c>
      <c r="E145" s="2">
        <v>48766.5</v>
      </c>
      <c r="F145">
        <v>17534</v>
      </c>
      <c r="G145" t="s">
        <v>4</v>
      </c>
      <c r="H145" t="s">
        <v>46</v>
      </c>
      <c r="I145">
        <v>66301</v>
      </c>
      <c r="J145" t="s">
        <v>6</v>
      </c>
      <c r="K145" t="s">
        <v>46</v>
      </c>
      <c r="L145">
        <v>17534.759999999998</v>
      </c>
      <c r="M145">
        <v>66301.350000000006</v>
      </c>
      <c r="N145">
        <v>2</v>
      </c>
      <c r="V145" s="11">
        <f t="shared" si="268"/>
        <v>4.8766523927051131E-7</v>
      </c>
      <c r="W145" s="11">
        <f t="shared" si="269"/>
        <v>2.0505880061107523E-6</v>
      </c>
      <c r="X145" s="10">
        <f t="shared" si="270"/>
        <v>48766.522646246172</v>
      </c>
      <c r="Y145" s="8">
        <f t="shared" si="271"/>
        <v>2050.5870538566596</v>
      </c>
      <c r="Z145" s="1">
        <f t="shared" si="272"/>
        <v>2050.587</v>
      </c>
      <c r="AA145" s="2">
        <f t="shared" si="273"/>
        <v>48766.5</v>
      </c>
      <c r="AB145" s="2">
        <f t="shared" si="265"/>
        <v>48766.52392705113</v>
      </c>
      <c r="AC145" s="1">
        <f t="shared" si="274"/>
        <v>6.1890869279638258E-2</v>
      </c>
      <c r="AD145" s="1" t="b">
        <f t="shared" si="275"/>
        <v>1</v>
      </c>
      <c r="AF145" s="1" t="s">
        <v>1193</v>
      </c>
      <c r="AG145" s="1" t="s">
        <v>1378</v>
      </c>
      <c r="AH145" s="10">
        <v>17534.759999999998</v>
      </c>
      <c r="AI145" s="10">
        <v>66301.350000000006</v>
      </c>
      <c r="AJ145" s="10">
        <f t="shared" si="296"/>
        <v>48766.590000000011</v>
      </c>
      <c r="AK145" s="1">
        <f t="shared" si="297"/>
        <v>2.7783023178926669E-3</v>
      </c>
      <c r="AL145" s="10">
        <f t="shared" si="298"/>
        <v>-6.7353753838688135E-2</v>
      </c>
      <c r="AM145" s="10">
        <f t="shared" si="276"/>
        <v>9.5126907563541557E-2</v>
      </c>
      <c r="AN145" s="10">
        <f t="shared" si="299"/>
        <v>-0.70804103238295757</v>
      </c>
      <c r="AO145" s="1">
        <f t="shared" si="277"/>
        <v>2050.587</v>
      </c>
      <c r="AP145" s="14">
        <v>107000000</v>
      </c>
      <c r="AQ145" s="10">
        <v>0.502</v>
      </c>
      <c r="AR145" s="14" cm="1">
        <f t="array" ref="AR145">SfromgA($AP145,$AO145,"")</f>
        <v>0.45535670613959228</v>
      </c>
      <c r="AS145" s="21">
        <f t="shared" si="300"/>
        <v>454.21759520619702</v>
      </c>
      <c r="AU145" s="10"/>
      <c r="AV145" s="10"/>
      <c r="AW145" s="14">
        <f t="shared" ref="AW145:AW147" si="307">IF($AP145="",$AT145,$AP145)</f>
        <v>107000000</v>
      </c>
      <c r="AX145" s="21">
        <f t="shared" ref="AX145:AX147" si="308">IF($AP145="",$AV145,$AS145)</f>
        <v>454.21759520619702</v>
      </c>
      <c r="AY145" s="10">
        <f t="shared" si="301"/>
        <v>-5.1732610000870052</v>
      </c>
      <c r="AZ145" s="10">
        <f t="shared" si="302"/>
        <v>141.62052323051654</v>
      </c>
      <c r="BA145" s="10">
        <f t="shared" si="303"/>
        <v>-0.34516625772230469</v>
      </c>
      <c r="BB145" s="10" cm="1">
        <f t="array" ref="BB145">$C145*EXP(poly_from_str($AO145,BB$2950))</f>
        <v>295.65611926866461</v>
      </c>
      <c r="BC145" s="10">
        <f t="shared" si="304"/>
        <v>-0.73604591090546745</v>
      </c>
      <c r="BD145" s="10">
        <f t="shared" si="305"/>
        <v>1.712387194775123</v>
      </c>
      <c r="BE145" s="10">
        <f t="shared" si="306"/>
        <v>-1.6694884644296009</v>
      </c>
      <c r="BF145" s="21">
        <f>INDEX([1]Pr3_line_class7_opt_lin!$A$2:$A$3624,MATCH($X145,[1]Pr3_line_class7_opt_lin!$AO$2:$AO$3624,0),1)</f>
        <v>93098</v>
      </c>
    </row>
    <row r="146" spans="1:58" hidden="1" x14ac:dyDescent="0.25">
      <c r="A146" s="1">
        <v>2050.0360000000001</v>
      </c>
      <c r="B146" s="1">
        <v>4.0000000000000001E-3</v>
      </c>
      <c r="C146">
        <v>20</v>
      </c>
      <c r="E146" s="2">
        <v>48779.6</v>
      </c>
      <c r="F146">
        <v>16516</v>
      </c>
      <c r="G146" t="s">
        <v>4</v>
      </c>
      <c r="H146" t="s">
        <v>7</v>
      </c>
      <c r="I146">
        <v>65295</v>
      </c>
      <c r="J146" t="s">
        <v>6</v>
      </c>
      <c r="K146" t="s">
        <v>7</v>
      </c>
      <c r="L146">
        <v>16516.150000000001</v>
      </c>
      <c r="M146">
        <v>65295.9</v>
      </c>
      <c r="N146">
        <v>2</v>
      </c>
      <c r="V146" s="11">
        <f t="shared" si="268"/>
        <v>4.8779631186964521E-7</v>
      </c>
      <c r="W146" s="11">
        <f t="shared" si="269"/>
        <v>2.0500373106790543E-6</v>
      </c>
      <c r="X146" s="10">
        <f t="shared" si="270"/>
        <v>48779.629515840621</v>
      </c>
      <c r="Y146" s="8">
        <f t="shared" si="271"/>
        <v>2050.036070231451</v>
      </c>
      <c r="Z146" s="1">
        <f t="shared" si="272"/>
        <v>2050.0360000000001</v>
      </c>
      <c r="AA146" s="2">
        <f t="shared" si="273"/>
        <v>48779.6</v>
      </c>
      <c r="AB146" s="2">
        <f t="shared" si="265"/>
        <v>48779.631186964521</v>
      </c>
      <c r="AC146" s="1">
        <f t="shared" si="274"/>
        <v>6.1897262093681411E-2</v>
      </c>
      <c r="AD146" s="1" t="b">
        <f t="shared" si="275"/>
        <v>1</v>
      </c>
      <c r="AF146" s="1" t="s">
        <v>1202</v>
      </c>
      <c r="AG146" s="1" t="s">
        <v>1275</v>
      </c>
      <c r="AH146" s="10">
        <v>16516.150000000001</v>
      </c>
      <c r="AI146" s="10">
        <v>65295.9</v>
      </c>
      <c r="AJ146" s="10">
        <f t="shared" si="296"/>
        <v>48779.75</v>
      </c>
      <c r="AK146" s="1">
        <f t="shared" si="297"/>
        <v>4.9932810234167846E-3</v>
      </c>
      <c r="AL146" s="10">
        <f t="shared" si="298"/>
        <v>-0.12048415937897516</v>
      </c>
      <c r="AM146" s="10">
        <f t="shared" si="276"/>
        <v>9.5178035897906174E-2</v>
      </c>
      <c r="AN146" s="10">
        <f t="shared" si="299"/>
        <v>-1.2658819678545783</v>
      </c>
      <c r="AO146" s="1">
        <f t="shared" si="277"/>
        <v>2050.0360000000001</v>
      </c>
      <c r="AP146" s="14">
        <v>10200000</v>
      </c>
      <c r="AQ146" s="10">
        <v>7.0000000000000001E-3</v>
      </c>
      <c r="AR146" s="14" cm="1">
        <f t="array" ref="AR146">SfromgA($AP146,$AO146,"")</f>
        <v>4.3372853421934157E-2</v>
      </c>
      <c r="AS146" s="21">
        <f t="shared" si="300"/>
        <v>718.34665671951632</v>
      </c>
      <c r="AU146" s="10"/>
      <c r="AV146" s="10"/>
      <c r="AW146" s="14">
        <f t="shared" si="307"/>
        <v>10200000</v>
      </c>
      <c r="AX146" s="21">
        <f t="shared" si="308"/>
        <v>718.34665671951632</v>
      </c>
      <c r="AY146" s="10">
        <f t="shared" si="301"/>
        <v>-5.122830672947897</v>
      </c>
      <c r="AZ146" s="10">
        <f t="shared" si="302"/>
        <v>14.834629195782563</v>
      </c>
      <c r="BA146" s="10">
        <f t="shared" si="303"/>
        <v>-0.29876801535226977</v>
      </c>
      <c r="BB146" s="10" cm="1">
        <f t="array" ref="BB146">$C146*EXP(poly_from_str($AO146,BB$2950))</f>
        <v>29.649787911610296</v>
      </c>
      <c r="BC146" s="10">
        <f t="shared" si="304"/>
        <v>-0.69249071415100982</v>
      </c>
      <c r="BD146" s="10">
        <f t="shared" si="305"/>
        <v>2.102115846563529</v>
      </c>
      <c r="BE146" s="10">
        <f t="shared" si="306"/>
        <v>-2.1027723129724647</v>
      </c>
      <c r="BF146" s="21">
        <f>INDEX([1]Pr3_line_class7_opt_lin!$A$2:$A$3624,MATCH($X146,[1]Pr3_line_class7_opt_lin!$AO$2:$AO$3624,0),1)</f>
        <v>9323</v>
      </c>
    </row>
    <row r="147" spans="1:58" hidden="1" x14ac:dyDescent="0.25">
      <c r="A147" s="1">
        <v>2049.6239999999998</v>
      </c>
      <c r="B147" s="1">
        <v>4.0000000000000001E-3</v>
      </c>
      <c r="C147">
        <v>20</v>
      </c>
      <c r="E147" s="2">
        <v>48789.4</v>
      </c>
      <c r="F147">
        <v>18063</v>
      </c>
      <c r="G147" t="s">
        <v>4</v>
      </c>
      <c r="H147" t="s">
        <v>5</v>
      </c>
      <c r="I147">
        <v>66852</v>
      </c>
      <c r="J147" t="s">
        <v>6</v>
      </c>
      <c r="K147" t="s">
        <v>7</v>
      </c>
      <c r="L147">
        <v>18063.36</v>
      </c>
      <c r="M147">
        <v>66852.87</v>
      </c>
      <c r="N147">
        <v>2</v>
      </c>
      <c r="V147" s="11">
        <f t="shared" si="268"/>
        <v>4.8789436501524184E-7</v>
      </c>
      <c r="W147" s="11">
        <f t="shared" si="269"/>
        <v>2.0496255334150453E-6</v>
      </c>
      <c r="X147" s="10">
        <f t="shared" si="270"/>
        <v>48789.434544136289</v>
      </c>
      <c r="Y147" s="8">
        <f t="shared" si="271"/>
        <v>2049.624082229057</v>
      </c>
      <c r="Z147" s="1">
        <f t="shared" si="272"/>
        <v>2049.6239999999998</v>
      </c>
      <c r="AA147" s="2">
        <f t="shared" si="273"/>
        <v>48789.4</v>
      </c>
      <c r="AB147" s="2">
        <f t="shared" si="265"/>
        <v>48789.436501524186</v>
      </c>
      <c r="AC147" s="1">
        <f t="shared" si="274"/>
        <v>6.1902045570681304E-2</v>
      </c>
      <c r="AD147" s="1" t="b">
        <f t="shared" si="275"/>
        <v>1</v>
      </c>
      <c r="AF147" s="1" t="s">
        <v>1175</v>
      </c>
      <c r="AG147" s="1" t="s">
        <v>1289</v>
      </c>
      <c r="AH147" s="10">
        <v>18063.36</v>
      </c>
      <c r="AI147" s="10">
        <v>66852.87</v>
      </c>
      <c r="AJ147" s="10">
        <f t="shared" si="296"/>
        <v>48789.509999999995</v>
      </c>
      <c r="AK147" s="1">
        <f t="shared" si="297"/>
        <v>3.0876358459863695E-3</v>
      </c>
      <c r="AL147" s="10">
        <f t="shared" si="298"/>
        <v>-7.5455863705428783E-2</v>
      </c>
      <c r="AM147" s="10">
        <f t="shared" si="276"/>
        <v>9.521629332989856E-2</v>
      </c>
      <c r="AN147" s="10">
        <f t="shared" si="299"/>
        <v>-0.79246798070572577</v>
      </c>
      <c r="AO147" s="1">
        <f t="shared" si="277"/>
        <v>2049.6239999999998</v>
      </c>
      <c r="AP147" s="14">
        <v>19900000</v>
      </c>
      <c r="AQ147" s="10">
        <v>3.6999999999999998E-2</v>
      </c>
      <c r="AR147" s="14" cm="1">
        <f t="array" ref="AR147">SfromgA($AP147,$AO147,"")</f>
        <v>8.4568578307604572E-2</v>
      </c>
      <c r="AS147" s="21">
        <f t="shared" si="300"/>
        <v>654.77650717060078</v>
      </c>
      <c r="AU147" s="10"/>
      <c r="AV147" s="10"/>
      <c r="AW147" s="14">
        <f t="shared" si="307"/>
        <v>19900000</v>
      </c>
      <c r="AX147" s="21">
        <f t="shared" si="308"/>
        <v>654.77650717060078</v>
      </c>
      <c r="AY147" s="10">
        <f t="shared" si="301"/>
        <v>-5.7892450597080325</v>
      </c>
      <c r="AZ147" s="10">
        <f t="shared" si="302"/>
        <v>25.027064287046219</v>
      </c>
      <c r="BA147" s="10">
        <f t="shared" si="303"/>
        <v>0.2242255372381193</v>
      </c>
      <c r="BB147" s="10" cm="1">
        <f t="array" ref="BB147">$C147*EXP(poly_from_str($AO147,BB$2950))</f>
        <v>29.712671044200441</v>
      </c>
      <c r="BC147" s="10">
        <f t="shared" si="304"/>
        <v>-0.17161577851879176</v>
      </c>
      <c r="BD147" s="10">
        <f t="shared" si="305"/>
        <v>2.0212515024466735</v>
      </c>
      <c r="BE147" s="10">
        <f t="shared" si="306"/>
        <v>-2.5427829044878272</v>
      </c>
      <c r="BF147" s="21">
        <f>INDEX([1]Pr3_line_class7_opt_lin!$A$2:$A$3624,MATCH($X147,[1]Pr3_line_class7_opt_lin!$AO$2:$AO$3624,0),1)</f>
        <v>9334</v>
      </c>
    </row>
    <row r="148" spans="1:58" hidden="1" x14ac:dyDescent="0.25">
      <c r="A148" s="1">
        <v>2048.8649999999998</v>
      </c>
      <c r="B148" s="1">
        <v>4.0000000000000001E-3</v>
      </c>
      <c r="C148">
        <v>400</v>
      </c>
      <c r="E148" s="2">
        <v>48807.5</v>
      </c>
      <c r="F148">
        <v>18241</v>
      </c>
      <c r="G148" t="s">
        <v>4</v>
      </c>
      <c r="H148" t="s">
        <v>12</v>
      </c>
      <c r="I148">
        <v>67049</v>
      </c>
      <c r="J148" t="s">
        <v>6</v>
      </c>
      <c r="K148" t="s">
        <v>5</v>
      </c>
      <c r="L148">
        <v>18241.54</v>
      </c>
      <c r="M148">
        <v>67049.179999999993</v>
      </c>
      <c r="N148">
        <v>2</v>
      </c>
      <c r="V148" s="11">
        <f t="shared" si="268"/>
        <v>4.8807510499715698E-7</v>
      </c>
      <c r="W148" s="11">
        <f t="shared" si="269"/>
        <v>2.048865440762178E-6</v>
      </c>
      <c r="X148" s="10">
        <f t="shared" si="270"/>
        <v>48807.509935879745</v>
      </c>
      <c r="Y148" s="8">
        <f t="shared" si="271"/>
        <v>2048.8650236689755</v>
      </c>
      <c r="Z148" s="1">
        <f t="shared" si="272"/>
        <v>2048.8649999999998</v>
      </c>
      <c r="AA148" s="2">
        <f t="shared" si="273"/>
        <v>48807.5</v>
      </c>
      <c r="AB148" s="2">
        <f t="shared" si="265"/>
        <v>48807.510499715703</v>
      </c>
      <c r="AC148" s="1">
        <f t="shared" si="274"/>
        <v>6.1910865405899296E-2</v>
      </c>
      <c r="AD148" s="1" t="b">
        <f t="shared" si="275"/>
        <v>1</v>
      </c>
      <c r="AF148" s="1" t="s">
        <v>1153</v>
      </c>
      <c r="AG148" s="1" t="s">
        <v>1284</v>
      </c>
      <c r="AH148" s="10">
        <v>18241.54</v>
      </c>
      <c r="AI148" s="10">
        <v>67049.179999999993</v>
      </c>
      <c r="AJ148" s="10">
        <f t="shared" si="296"/>
        <v>48807.639999999992</v>
      </c>
      <c r="AK148" s="1">
        <f t="shared" si="297"/>
        <v>5.4362103960556851E-3</v>
      </c>
      <c r="AL148" s="10">
        <f t="shared" si="298"/>
        <v>-0.13006412024697056</v>
      </c>
      <c r="AM148" s="10">
        <f t="shared" si="276"/>
        <v>9.5286902748594957E-2</v>
      </c>
      <c r="AN148" s="10">
        <f t="shared" si="299"/>
        <v>-1.3649737424054158</v>
      </c>
      <c r="AO148" s="1">
        <f t="shared" si="277"/>
        <v>2048.8649999999998</v>
      </c>
      <c r="AP148" s="14">
        <v>166000000</v>
      </c>
      <c r="AQ148" s="10">
        <v>0.111</v>
      </c>
      <c r="AR148" s="14" cm="1">
        <f t="array" ref="AR148">SfromgA($AP148,$AO148,"")</f>
        <v>0.70466301683024857</v>
      </c>
      <c r="AS148" s="21">
        <f t="shared" si="300"/>
        <v>373.52565262623062</v>
      </c>
      <c r="AT148" s="14" cm="1">
        <f t="array" ref="AT148">INDEX([2]Sheet1!$J$2:$J$216,MATCH($AF148&amp;$AG148,[2]Sheet1!$M$2:$M$216&amp;[2]Sheet1!$N$2:$N$216,0),1)</f>
        <v>246103530.95608175</v>
      </c>
      <c r="AU148" s="14" cm="1">
        <f t="array" ref="AU148">SfromgA($AT148,$AO148,"")</f>
        <v>1.0446991360005364</v>
      </c>
      <c r="AV148" s="21">
        <f>(10^MAX(0.05, -0.312925054856973*((LN($AU148))^(1/3)) + 0.454808404431693)-1)*100</f>
        <v>121.08653146550239</v>
      </c>
      <c r="AW148" s="14">
        <f>IF($AP148="",$AT148,$AP148)</f>
        <v>166000000</v>
      </c>
      <c r="AX148" s="21">
        <f>IF($AP148="",$AV148,$AS148)</f>
        <v>373.52565262623062</v>
      </c>
      <c r="AY148" s="10">
        <f t="shared" si="301"/>
        <v>-4.9112643579270454</v>
      </c>
      <c r="AZ148" s="10">
        <f t="shared" si="302"/>
        <v>205.04838151919867</v>
      </c>
      <c r="BA148" s="10">
        <f t="shared" si="303"/>
        <v>-0.66821858840421655</v>
      </c>
      <c r="BB148" s="10" cm="1">
        <f t="array" ref="BB148">$C148*EXP(poly_from_str($AO148,BB$2950))</f>
        <v>596.56769858956898</v>
      </c>
      <c r="BC148" s="10">
        <f t="shared" si="304"/>
        <v>-1.0679467694196214</v>
      </c>
      <c r="BD148" s="10">
        <f t="shared" si="305"/>
        <v>1.5550359017834894</v>
      </c>
      <c r="BE148" s="10">
        <f t="shared" si="306"/>
        <v>-1.1802363129238134</v>
      </c>
      <c r="BF148" s="21">
        <f>INDEX([1]Pr3_line_class7_opt_lin!$A$2:$A$3624,MATCH($X148,[1]Pr3_line_class7_opt_lin!$AO$2:$AO$3624,0),1)</f>
        <v>187053</v>
      </c>
    </row>
    <row r="149" spans="1:58" hidden="1" x14ac:dyDescent="0.25">
      <c r="A149" s="1">
        <v>2048.7979999999998</v>
      </c>
      <c r="B149" s="1">
        <v>4.0000000000000001E-3</v>
      </c>
      <c r="C149">
        <v>100</v>
      </c>
      <c r="E149" s="2">
        <v>48809.1</v>
      </c>
      <c r="F149">
        <v>17113</v>
      </c>
      <c r="G149" t="s">
        <v>4</v>
      </c>
      <c r="H149" t="s">
        <v>39</v>
      </c>
      <c r="I149">
        <v>65922</v>
      </c>
      <c r="J149" t="s">
        <v>6</v>
      </c>
      <c r="K149" t="s">
        <v>12</v>
      </c>
      <c r="L149">
        <v>17113.189999999999</v>
      </c>
      <c r="M149">
        <v>65922.42</v>
      </c>
      <c r="N149">
        <v>2</v>
      </c>
      <c r="V149" s="11">
        <f t="shared" si="268"/>
        <v>4.8809106607874476E-7</v>
      </c>
      <c r="W149" s="11">
        <f t="shared" si="269"/>
        <v>2.0487982773704085E-6</v>
      </c>
      <c r="X149" s="10">
        <f t="shared" si="270"/>
        <v>48809.10625298688</v>
      </c>
      <c r="Y149" s="8">
        <f t="shared" si="271"/>
        <v>2048.7980148966667</v>
      </c>
      <c r="Z149" s="1">
        <f t="shared" si="272"/>
        <v>2048.7979999999998</v>
      </c>
      <c r="AA149" s="2">
        <f t="shared" si="273"/>
        <v>48809.1</v>
      </c>
      <c r="AB149" s="2">
        <f t="shared" si="265"/>
        <v>48809.106607874477</v>
      </c>
      <c r="AC149" s="1">
        <f t="shared" si="274"/>
        <v>6.1911644439294283E-2</v>
      </c>
      <c r="AD149" s="1" t="b">
        <f t="shared" si="275"/>
        <v>1</v>
      </c>
      <c r="AF149" s="1" t="s">
        <v>1170</v>
      </c>
      <c r="AG149" s="1" t="s">
        <v>1274</v>
      </c>
      <c r="AH149" s="10">
        <v>17113.189999999999</v>
      </c>
      <c r="AI149" s="10">
        <v>65922.42</v>
      </c>
      <c r="AJ149" s="10">
        <f t="shared" si="296"/>
        <v>48809.229999999996</v>
      </c>
      <c r="AK149" s="1">
        <f t="shared" si="297"/>
        <v>5.1794617529594689E-3</v>
      </c>
      <c r="AL149" s="10">
        <f t="shared" si="298"/>
        <v>-0.12374701311637182</v>
      </c>
      <c r="AM149" s="10">
        <f t="shared" si="276"/>
        <v>9.5293142613376236E-2</v>
      </c>
      <c r="AN149" s="10">
        <f t="shared" si="299"/>
        <v>-1.2985930542603548</v>
      </c>
      <c r="AO149" s="1">
        <f t="shared" si="277"/>
        <v>2048.7979999999998</v>
      </c>
      <c r="AP149" s="14">
        <v>201000000</v>
      </c>
      <c r="AQ149" s="10">
        <v>0.28899999999999998</v>
      </c>
      <c r="AR149" s="14" cm="1">
        <f t="array" ref="AR149">SfromgA($AP149,$AO149,"")</f>
        <v>0.85315284206567288</v>
      </c>
      <c r="AS149" s="21">
        <f t="shared" si="300"/>
        <v>320.98864504602051</v>
      </c>
      <c r="AU149" s="10"/>
      <c r="AV149" s="10"/>
      <c r="AW149" s="14">
        <f>IF($AP149="",$AT149,$AP149)</f>
        <v>201000000</v>
      </c>
      <c r="AX149" s="21">
        <f>IF($AP149="",$AV149,$AS149)</f>
        <v>320.98864504602051</v>
      </c>
      <c r="AY149" s="10">
        <f t="shared" si="301"/>
        <v>-6.4885664326682981</v>
      </c>
      <c r="AZ149" s="10">
        <f t="shared" si="302"/>
        <v>275.86755767289583</v>
      </c>
      <c r="BA149" s="10">
        <f t="shared" si="303"/>
        <v>1.0147507010537209</v>
      </c>
      <c r="BB149" s="10" cm="1">
        <f t="array" ref="BB149">$C149*EXP(poly_from_str($AO149,BB$2950))</f>
        <v>149.19295596904101</v>
      </c>
      <c r="BC149" s="10">
        <f t="shared" si="304"/>
        <v>0.61468041239042015</v>
      </c>
      <c r="BD149" s="10">
        <f t="shared" si="305"/>
        <v>1.437435675943431</v>
      </c>
      <c r="BE149" s="10">
        <f t="shared" si="306"/>
        <v>-1.5159024441129563</v>
      </c>
      <c r="BF149" s="21">
        <f>INDEX([1]Pr3_line_class7_opt_lin!$A$2:$A$3624,MATCH($X149,[1]Pr3_line_class7_opt_lin!$AO$2:$AO$3624,0),1)</f>
        <v>46772</v>
      </c>
    </row>
    <row r="150" spans="1:58" hidden="1" x14ac:dyDescent="0.25">
      <c r="A150" s="1">
        <v>2048.63</v>
      </c>
      <c r="B150" s="1">
        <v>4.0000000000000001E-3</v>
      </c>
      <c r="C150">
        <v>1</v>
      </c>
      <c r="E150" s="2">
        <v>48813.1</v>
      </c>
      <c r="N150">
        <v>2</v>
      </c>
      <c r="V150" s="11">
        <f t="shared" si="268"/>
        <v>4.8813109248619803E-7</v>
      </c>
      <c r="W150" s="11">
        <f t="shared" si="269"/>
        <v>2.0486303881539998E-6</v>
      </c>
      <c r="X150" s="10">
        <f t="shared" si="270"/>
        <v>48813.108751752145</v>
      </c>
      <c r="Y150" s="8">
        <f t="shared" si="271"/>
        <v>2048.6300208529642</v>
      </c>
      <c r="Z150" s="1">
        <f t="shared" si="272"/>
        <v>2048.63</v>
      </c>
      <c r="AA150" s="2">
        <f t="shared" si="273"/>
        <v>48813.1</v>
      </c>
      <c r="AB150" s="2">
        <f t="shared" si="265"/>
        <v>48813.109248619803</v>
      </c>
      <c r="AC150" s="1">
        <f t="shared" si="274"/>
        <v>6.1913598172588465E-2</v>
      </c>
      <c r="AD150" s="1" t="b">
        <f t="shared" si="275"/>
        <v>1</v>
      </c>
      <c r="AM150" s="10">
        <f t="shared" si="276"/>
        <v>9.5308767322552126E-2</v>
      </c>
      <c r="AN150" s="10"/>
      <c r="AO150" s="1">
        <f t="shared" si="277"/>
        <v>2048.63</v>
      </c>
      <c r="AP150"/>
      <c r="BB150" s="10" cm="1">
        <f t="array" ref="BB150">$C150*EXP(poly_from_str($AO150,BB$2950))</f>
        <v>1.4932088538199275</v>
      </c>
      <c r="BF150" s="21">
        <f>INDEX([1]Pr3_line_class7_opt_lin!$A$2:$A$3624,MATCH($X150,[1]Pr3_line_class7_opt_lin!$AO$2:$AO$3624,0),1)</f>
        <v>468</v>
      </c>
    </row>
    <row r="151" spans="1:58" hidden="1" x14ac:dyDescent="0.25">
      <c r="A151" s="1">
        <v>2048.4250000000002</v>
      </c>
      <c r="B151" s="1">
        <v>4.0000000000000001E-3</v>
      </c>
      <c r="C151">
        <v>10</v>
      </c>
      <c r="E151" s="2">
        <v>48818</v>
      </c>
      <c r="F151">
        <v>20160</v>
      </c>
      <c r="G151" t="s">
        <v>4</v>
      </c>
      <c r="H151" t="s">
        <v>18</v>
      </c>
      <c r="I151">
        <v>68978</v>
      </c>
      <c r="J151" t="s">
        <v>6</v>
      </c>
      <c r="K151" t="s">
        <v>17</v>
      </c>
      <c r="L151">
        <v>20160.36</v>
      </c>
      <c r="M151">
        <v>68978.55</v>
      </c>
      <c r="N151">
        <v>2</v>
      </c>
      <c r="V151" s="11">
        <f t="shared" si="268"/>
        <v>4.8817994312703655E-7</v>
      </c>
      <c r="W151" s="11">
        <f t="shared" si="269"/>
        <v>2.0484247613585153E-6</v>
      </c>
      <c r="X151" s="10">
        <f t="shared" si="270"/>
        <v>48817.994618360703</v>
      </c>
      <c r="Y151" s="8">
        <f t="shared" si="271"/>
        <v>2048.4249871744933</v>
      </c>
      <c r="Z151" s="1">
        <f t="shared" si="272"/>
        <v>2048.4250000000002</v>
      </c>
      <c r="AA151" s="2">
        <f t="shared" si="273"/>
        <v>48818</v>
      </c>
      <c r="AB151" s="2">
        <f t="shared" si="265"/>
        <v>48817.99431270366</v>
      </c>
      <c r="AC151" s="1">
        <f t="shared" si="274"/>
        <v>6.1915982843575836E-2</v>
      </c>
      <c r="AD151" s="1" t="b">
        <f t="shared" si="275"/>
        <v>1</v>
      </c>
      <c r="AF151" s="1" t="s">
        <v>1152</v>
      </c>
      <c r="AG151" s="1" t="s">
        <v>1281</v>
      </c>
      <c r="AH151" s="10">
        <v>20160.36</v>
      </c>
      <c r="AI151" s="10">
        <v>68978.55</v>
      </c>
      <c r="AJ151" s="10">
        <f t="shared" ref="AJ151:AJ154" si="309">AI151-AH151</f>
        <v>48818.19</v>
      </c>
      <c r="AK151" s="1">
        <f t="shared" ref="AK151:AK154" si="310">$A151-100000000/AJ151</f>
        <v>8.2110940616075823E-3</v>
      </c>
      <c r="AL151" s="10">
        <f t="shared" ref="AL151:AL154" si="311">$X151-AJ151</f>
        <v>-0.19538163929973962</v>
      </c>
      <c r="AM151" s="10">
        <f t="shared" si="276"/>
        <v>9.5327873854302678E-2</v>
      </c>
      <c r="AN151" s="10">
        <f t="shared" ref="AN151:AN154" si="312">AL151/AM151</f>
        <v>-2.0495751284493897</v>
      </c>
      <c r="AO151" s="1">
        <f t="shared" si="277"/>
        <v>2048.4250000000002</v>
      </c>
      <c r="AP151" s="14">
        <v>10300000</v>
      </c>
      <c r="AQ151" s="10">
        <v>6.4000000000000001E-2</v>
      </c>
      <c r="AR151" s="14" cm="1">
        <f t="array" ref="AR151">SfromgA($AP151,$AO151,"")</f>
        <v>4.3694903770586095E-2</v>
      </c>
      <c r="AS151" s="21">
        <f t="shared" ref="AS151:AS152" si="313">(10^MAX(0.05, -0.312925054856973*((LN($AR151))^(1/3)) + 0.454808404431693)-1)*100</f>
        <v>717.66802021195042</v>
      </c>
      <c r="AU151" s="10"/>
      <c r="AV151" s="10"/>
      <c r="AW151" s="14">
        <f t="shared" ref="AW151:AW152" si="314">IF($AP151="",$AT151,$AP151)</f>
        <v>10300000</v>
      </c>
      <c r="AX151" s="21">
        <f t="shared" ref="AX151:AX152" si="315">IF($AP151="",$AV151,$AS151)</f>
        <v>717.66802021195042</v>
      </c>
      <c r="AY151" s="10">
        <f t="shared" ref="AY151:AY152" si="316">LN(BB151*$AO151/$AW151)</f>
        <v>-5.8182709823552612</v>
      </c>
      <c r="AZ151" s="10">
        <f t="shared" ref="AZ151:AZ152" si="317">EXP(AY$2950*$AI151+AY$2951)*$AW151/$AO151</f>
        <v>10.625607595633195</v>
      </c>
      <c r="BA151" s="10">
        <f t="shared" ref="BA151:BA152" si="318">LN(AZ151/$C151)</f>
        <v>6.0681805652767658E-2</v>
      </c>
      <c r="BB151" s="10" cm="1">
        <f t="array" ref="BB151">$C151*EXP(poly_from_str($AO151,BB$2950))</f>
        <v>14.947693196344202</v>
      </c>
      <c r="BC151" s="10">
        <f t="shared" ref="BC151:BC152" si="319">LN(AZ151/BB151)</f>
        <v>-0.34129008803634037</v>
      </c>
      <c r="BD151" s="10">
        <f t="shared" ref="BD151:BD152" si="320">LN($AX151/100+1)</f>
        <v>2.1012862249763162</v>
      </c>
      <c r="BE151" s="10">
        <f t="shared" ref="BE151:BE152" si="321">ABS(LN($AZ151/$BB151))-BD151-LN(2)</f>
        <v>-2.4531433174999213</v>
      </c>
      <c r="BF151" s="21">
        <f>INDEX([1]Pr3_line_class7_opt_lin!$A$2:$A$3624,MATCH($X151,[1]Pr3_line_class7_opt_lin!$AO$2:$AO$3624,0),1)</f>
        <v>4682</v>
      </c>
    </row>
    <row r="152" spans="1:58" hidden="1" x14ac:dyDescent="0.25">
      <c r="A152" s="1">
        <v>2048.1480000000001</v>
      </c>
      <c r="B152" s="1">
        <v>4.0000000000000001E-3</v>
      </c>
      <c r="C152">
        <v>100</v>
      </c>
      <c r="E152" s="2">
        <v>48824.6</v>
      </c>
      <c r="F152">
        <v>19700</v>
      </c>
      <c r="G152" t="s">
        <v>4</v>
      </c>
      <c r="H152" t="s">
        <v>12</v>
      </c>
      <c r="I152">
        <v>68525</v>
      </c>
      <c r="J152" t="s">
        <v>6</v>
      </c>
      <c r="K152" t="s">
        <v>12</v>
      </c>
      <c r="L152">
        <v>19700.900000000001</v>
      </c>
      <c r="M152">
        <v>68525.62</v>
      </c>
      <c r="N152">
        <v>2</v>
      </c>
      <c r="V152" s="11">
        <f t="shared" si="268"/>
        <v>4.8824596660006993E-7</v>
      </c>
      <c r="W152" s="11">
        <f t="shared" si="269"/>
        <v>2.0481478598903015E-6</v>
      </c>
      <c r="X152" s="10">
        <f t="shared" si="270"/>
        <v>48824.596839602877</v>
      </c>
      <c r="Y152" s="8">
        <f t="shared" si="271"/>
        <v>2048.1479924661139</v>
      </c>
      <c r="Z152" s="1">
        <f t="shared" si="272"/>
        <v>2048.1480000000001</v>
      </c>
      <c r="AA152" s="2">
        <f t="shared" si="273"/>
        <v>48824.6</v>
      </c>
      <c r="AB152" s="2">
        <f t="shared" si="265"/>
        <v>48824.596660006988</v>
      </c>
      <c r="AC152" s="1">
        <f t="shared" si="274"/>
        <v>6.1919206195061832E-2</v>
      </c>
      <c r="AD152" s="1" t="b">
        <f t="shared" si="275"/>
        <v>1</v>
      </c>
      <c r="AF152" s="1" t="s">
        <v>1157</v>
      </c>
      <c r="AG152" s="1" t="s">
        <v>1379</v>
      </c>
      <c r="AH152" s="10">
        <v>19700.900000000001</v>
      </c>
      <c r="AI152" s="10">
        <v>68525.62</v>
      </c>
      <c r="AJ152" s="10">
        <f t="shared" si="309"/>
        <v>48824.719999999994</v>
      </c>
      <c r="AK152" s="1">
        <f t="shared" si="310"/>
        <v>5.173988913611538E-3</v>
      </c>
      <c r="AL152" s="10">
        <f t="shared" si="311"/>
        <v>-0.12316039711731719</v>
      </c>
      <c r="AM152" s="10">
        <f t="shared" si="276"/>
        <v>9.5353656083447091E-2</v>
      </c>
      <c r="AN152" s="10">
        <f t="shared" si="312"/>
        <v>-1.2916169361092511</v>
      </c>
      <c r="AO152" s="1">
        <f t="shared" si="277"/>
        <v>2048.1480000000001</v>
      </c>
      <c r="AP152" s="14">
        <v>129000000</v>
      </c>
      <c r="AQ152" s="10">
        <v>8.3000000000000004E-2</v>
      </c>
      <c r="AR152" s="14" cm="1">
        <f t="array" ref="AR152">SfromgA($AP152,$AO152,"")</f>
        <v>0.5470248773155062</v>
      </c>
      <c r="AS152" s="21">
        <f t="shared" si="313"/>
        <v>423.86201480817806</v>
      </c>
      <c r="AU152" s="10"/>
      <c r="AV152" s="10"/>
      <c r="AW152" s="14">
        <f t="shared" si="314"/>
        <v>129000000</v>
      </c>
      <c r="AX152" s="21">
        <f t="shared" si="315"/>
        <v>423.86201480817806</v>
      </c>
      <c r="AY152" s="10">
        <f t="shared" si="316"/>
        <v>-6.0420806977370711</v>
      </c>
      <c r="AZ152" s="10">
        <f t="shared" si="317"/>
        <v>138.85202022500769</v>
      </c>
      <c r="BA152" s="10">
        <f t="shared" si="318"/>
        <v>0.32823857735284107</v>
      </c>
      <c r="BB152" s="10" cm="1">
        <f t="array" ref="BB152">$C152*EXP(poly_from_str($AO152,BB$2950))</f>
        <v>149.68768378796361</v>
      </c>
      <c r="BC152" s="10">
        <f t="shared" si="319"/>
        <v>-7.5142252074578517E-2</v>
      </c>
      <c r="BD152" s="10">
        <f t="shared" si="320"/>
        <v>1.6560581331366377</v>
      </c>
      <c r="BE152" s="10">
        <f t="shared" si="321"/>
        <v>-2.2740630616220043</v>
      </c>
      <c r="BF152" s="21">
        <f>INDEX([1]Pr3_line_class7_opt_lin!$A$2:$A$3624,MATCH($X152,[1]Pr3_line_class7_opt_lin!$AO$2:$AO$3624,0),1)</f>
        <v>46853</v>
      </c>
    </row>
    <row r="153" spans="1:58" hidden="1" x14ac:dyDescent="0.25">
      <c r="A153" s="1">
        <v>2047.788</v>
      </c>
      <c r="B153" s="1">
        <v>4.0000000000000001E-3</v>
      </c>
      <c r="C153">
        <v>20</v>
      </c>
      <c r="E153" s="2">
        <v>48833.2</v>
      </c>
      <c r="F153">
        <v>20848</v>
      </c>
      <c r="G153" t="s">
        <v>4</v>
      </c>
      <c r="H153" t="s">
        <v>17</v>
      </c>
      <c r="I153">
        <v>69681</v>
      </c>
      <c r="J153" t="s">
        <v>6</v>
      </c>
      <c r="K153" t="s">
        <v>17</v>
      </c>
      <c r="L153">
        <v>20848.39</v>
      </c>
      <c r="M153">
        <v>69681.600000000006</v>
      </c>
      <c r="N153">
        <v>2</v>
      </c>
      <c r="V153" s="11">
        <f t="shared" si="268"/>
        <v>4.8833179997148146E-7</v>
      </c>
      <c r="W153" s="11">
        <f t="shared" si="269"/>
        <v>2.0477871611936144E-6</v>
      </c>
      <c r="X153" s="10">
        <f t="shared" si="270"/>
        <v>48833.181073444721</v>
      </c>
      <c r="Y153" s="8">
        <f t="shared" si="271"/>
        <v>2047.7879548661961</v>
      </c>
      <c r="Z153" s="1">
        <f t="shared" si="272"/>
        <v>2047.788</v>
      </c>
      <c r="AA153" s="2">
        <f t="shared" si="273"/>
        <v>48833.2</v>
      </c>
      <c r="AB153" s="2">
        <f t="shared" si="265"/>
        <v>48833.179997148145</v>
      </c>
      <c r="AC153" s="1">
        <f t="shared" si="274"/>
        <v>6.1923397343169352E-2</v>
      </c>
      <c r="AD153" s="1" t="b">
        <f t="shared" si="275"/>
        <v>1</v>
      </c>
      <c r="AF153" s="1" t="s">
        <v>1271</v>
      </c>
      <c r="AG153" s="5" t="s">
        <v>1469</v>
      </c>
      <c r="AH153" s="10">
        <v>20848.39</v>
      </c>
      <c r="AI153" s="10">
        <v>69681.600000000006</v>
      </c>
      <c r="AJ153" s="10">
        <f t="shared" si="309"/>
        <v>48833.210000000006</v>
      </c>
      <c r="AK153" s="1">
        <f t="shared" si="310"/>
        <v>1.2581495259382791E-3</v>
      </c>
      <c r="AL153" s="10">
        <f t="shared" si="311"/>
        <v>-2.8926555285579525E-2</v>
      </c>
      <c r="AM153" s="10">
        <f t="shared" si="276"/>
        <v>9.5387217817469394E-2</v>
      </c>
      <c r="AN153" s="10">
        <f t="shared" si="312"/>
        <v>-0.30325399930347757</v>
      </c>
      <c r="AO153" s="1">
        <f t="shared" si="277"/>
        <v>2047.788</v>
      </c>
      <c r="BB153" s="10" cm="1">
        <f t="array" ref="BB153">$C153*EXP(poly_from_str($AO153,BB$2950))</f>
        <v>29.992281972327071</v>
      </c>
      <c r="BF153" s="21">
        <f>INDEX([1]Pr3_line_class7_opt_lin!$A$2:$A$3624,MATCH($X153,[1]Pr3_line_class7_opt_lin!$AO$2:$AO$3624,0),1)</f>
        <v>9380</v>
      </c>
    </row>
    <row r="154" spans="1:58" hidden="1" x14ac:dyDescent="0.25">
      <c r="A154" s="1">
        <v>2047.3689999999999</v>
      </c>
      <c r="B154" s="1">
        <v>4.0000000000000001E-3</v>
      </c>
      <c r="C154">
        <v>80</v>
      </c>
      <c r="E154" s="2">
        <v>48843.199999999997</v>
      </c>
      <c r="F154">
        <v>19700</v>
      </c>
      <c r="G154" t="s">
        <v>4</v>
      </c>
      <c r="H154" t="s">
        <v>12</v>
      </c>
      <c r="I154">
        <v>68544</v>
      </c>
      <c r="J154" t="s">
        <v>6</v>
      </c>
      <c r="K154" t="s">
        <v>5</v>
      </c>
      <c r="L154">
        <v>19700.900000000001</v>
      </c>
      <c r="M154">
        <v>68544.19</v>
      </c>
      <c r="N154">
        <v>2</v>
      </c>
      <c r="V154" s="11">
        <f t="shared" si="268"/>
        <v>4.8843173848973983E-7</v>
      </c>
      <c r="W154" s="11">
        <f t="shared" si="269"/>
        <v>2.0473679038228457E-6</v>
      </c>
      <c r="X154" s="10">
        <f t="shared" si="270"/>
        <v>48843.175257176845</v>
      </c>
      <c r="Y154" s="8">
        <f t="shared" si="271"/>
        <v>2047.368940972083</v>
      </c>
      <c r="Z154" s="1">
        <f t="shared" si="272"/>
        <v>2047.3689999999999</v>
      </c>
      <c r="AA154" s="2">
        <f t="shared" si="273"/>
        <v>48843.199999999997</v>
      </c>
      <c r="AB154" s="2">
        <f t="shared" si="265"/>
        <v>48843.17384897398</v>
      </c>
      <c r="AC154" s="1">
        <f t="shared" si="274"/>
        <v>6.192827815820548E-2</v>
      </c>
      <c r="AD154" s="1" t="b">
        <f t="shared" si="275"/>
        <v>1</v>
      </c>
      <c r="AF154" s="1" t="s">
        <v>1157</v>
      </c>
      <c r="AG154" s="1" t="s">
        <v>1314</v>
      </c>
      <c r="AH154" s="10">
        <v>19700.900000000001</v>
      </c>
      <c r="AI154" s="10">
        <v>68544.19</v>
      </c>
      <c r="AJ154" s="10">
        <f t="shared" si="309"/>
        <v>48843.29</v>
      </c>
      <c r="AK154" s="1">
        <f t="shared" si="310"/>
        <v>4.8687140033507603E-3</v>
      </c>
      <c r="AL154" s="10">
        <f t="shared" si="311"/>
        <v>-0.11474282315612072</v>
      </c>
      <c r="AM154" s="10">
        <f t="shared" si="276"/>
        <v>9.5426276357608239E-2</v>
      </c>
      <c r="AN154" s="10">
        <f t="shared" si="312"/>
        <v>-1.2024237718982564</v>
      </c>
      <c r="AO154" s="1">
        <f t="shared" si="277"/>
        <v>2047.3689999999999</v>
      </c>
      <c r="AP154" s="14">
        <v>177000000</v>
      </c>
      <c r="AQ154" s="10">
        <v>0.125</v>
      </c>
      <c r="AR154" s="14" cm="1">
        <f t="array" ref="AR154">SfromgA($AP154,$AO154,"")</f>
        <v>0.74971292102074916</v>
      </c>
      <c r="AS154" s="21">
        <f>(10^MAX(0.05, -0.312925054856973*((LN($AR154))^(1/3)) + 0.454808404431693)-1)*100</f>
        <v>358.64333143598446</v>
      </c>
      <c r="AU154" s="10"/>
      <c r="AV154" s="10"/>
      <c r="AW154" s="14">
        <f>IF($AP154="",$AT154,$AP154)</f>
        <v>177000000</v>
      </c>
      <c r="AX154" s="21">
        <f>IF($AP154="",$AV154,$AS154)</f>
        <v>358.64333143598446</v>
      </c>
      <c r="AY154" s="10">
        <f>LN(BB154*$AO154/$AW154)</f>
        <v>-6.5779944833249981</v>
      </c>
      <c r="AZ154" s="10">
        <f>EXP(AY$2950*$AI154+AY$2951)*$AW154/$AO154</f>
        <v>190.25982856437258</v>
      </c>
      <c r="BA154" s="10">
        <f>LN(AZ154/$C154)</f>
        <v>0.86636402204427676</v>
      </c>
      <c r="BB154" s="10" cm="1">
        <f t="array" ref="BB154">$C154*EXP(poly_from_str($AO154,BB$2950))</f>
        <v>120.22379617302113</v>
      </c>
      <c r="BC154" s="10">
        <f t="shared" ref="BC154" si="322">LN(AZ154/BB154)</f>
        <v>0.45903568272145995</v>
      </c>
      <c r="BD154" s="10">
        <f t="shared" ref="BD154" si="323">LN($AX154/100+1)</f>
        <v>1.5231026663131635</v>
      </c>
      <c r="BE154" s="10">
        <f>ABS(LN($AZ154/$BB154))-BD154-LN(2)</f>
        <v>-1.757214164151649</v>
      </c>
      <c r="BF154" s="21">
        <f>INDEX([1]Pr3_line_class7_opt_lin!$A$2:$A$3624,MATCH($X154,[1]Pr3_line_class7_opt_lin!$AO$2:$AO$3624,0),1)</f>
        <v>37560</v>
      </c>
    </row>
    <row r="155" spans="1:58" hidden="1" x14ac:dyDescent="0.25">
      <c r="A155" s="1">
        <v>2047.3309999999999</v>
      </c>
      <c r="B155" s="1">
        <v>4.0000000000000001E-3</v>
      </c>
      <c r="C155">
        <v>1</v>
      </c>
      <c r="E155" s="2">
        <v>48844.1</v>
      </c>
      <c r="N155">
        <v>2</v>
      </c>
      <c r="V155" s="11">
        <f t="shared" si="268"/>
        <v>4.8844080414940237E-7</v>
      </c>
      <c r="W155" s="11">
        <f t="shared" si="269"/>
        <v>2.0473301790799711E-6</v>
      </c>
      <c r="X155" s="10">
        <f t="shared" si="270"/>
        <v>48844.081469647143</v>
      </c>
      <c r="Y155" s="8">
        <f t="shared" si="271"/>
        <v>2047.3309557912835</v>
      </c>
      <c r="Z155" s="1">
        <f t="shared" si="272"/>
        <v>2047.3309999999999</v>
      </c>
      <c r="AA155" s="2">
        <f t="shared" si="273"/>
        <v>48844.1</v>
      </c>
      <c r="AB155" s="2">
        <f t="shared" si="265"/>
        <v>48844.080414940232</v>
      </c>
      <c r="AC155" s="1">
        <f t="shared" si="274"/>
        <v>6.1928720957905747E-2</v>
      </c>
      <c r="AD155" s="1" t="b">
        <f t="shared" si="275"/>
        <v>1</v>
      </c>
      <c r="AM155" s="10">
        <f t="shared" si="276"/>
        <v>9.5429805927815289E-2</v>
      </c>
      <c r="AN155" s="10"/>
      <c r="AO155" s="1">
        <f t="shared" si="277"/>
        <v>2047.3309999999999</v>
      </c>
      <c r="AP155"/>
      <c r="BB155" s="10" cm="1">
        <f t="array" ref="BB155">$C155*EXP(poly_from_str($AO155,BB$2950))</f>
        <v>1.5030860226948579</v>
      </c>
      <c r="BF155" s="21">
        <f>INDEX([1]Pr3_line_class7_opt_lin!$A$2:$A$3624,MATCH($X155,[1]Pr3_line_class7_opt_lin!$AO$2:$AO$3624,0),1)</f>
        <v>470</v>
      </c>
    </row>
    <row r="156" spans="1:58" hidden="1" x14ac:dyDescent="0.25">
      <c r="A156" s="1">
        <v>2047.2080000000001</v>
      </c>
      <c r="B156" s="1">
        <v>4.0000000000000001E-3</v>
      </c>
      <c r="C156">
        <v>2</v>
      </c>
      <c r="E156" s="2">
        <v>48847</v>
      </c>
      <c r="F156">
        <v>26446</v>
      </c>
      <c r="G156" t="s">
        <v>4</v>
      </c>
      <c r="H156" t="s">
        <v>7</v>
      </c>
      <c r="I156">
        <v>75294</v>
      </c>
      <c r="J156" t="s">
        <v>6</v>
      </c>
      <c r="K156" t="s">
        <v>7</v>
      </c>
      <c r="L156">
        <v>26446.97</v>
      </c>
      <c r="M156">
        <v>75294</v>
      </c>
      <c r="N156">
        <v>2</v>
      </c>
      <c r="V156" s="11">
        <f t="shared" si="268"/>
        <v>4.8847015056603918E-7</v>
      </c>
      <c r="W156" s="11">
        <f t="shared" si="269"/>
        <v>2.0472086310315885E-6</v>
      </c>
      <c r="X156" s="10">
        <f t="shared" si="270"/>
        <v>48847.014245582955</v>
      </c>
      <c r="Y156" s="8">
        <f t="shared" si="271"/>
        <v>2047.2080339903807</v>
      </c>
      <c r="Z156" s="1">
        <f t="shared" si="272"/>
        <v>2047.2080000000001</v>
      </c>
      <c r="AA156" s="2">
        <f t="shared" si="273"/>
        <v>48847</v>
      </c>
      <c r="AB156" s="2">
        <f t="shared" si="265"/>
        <v>48847.015056603916</v>
      </c>
      <c r="AC156" s="1">
        <f t="shared" si="274"/>
        <v>6.1930154399700454E-2</v>
      </c>
      <c r="AD156" s="1" t="b">
        <f t="shared" si="275"/>
        <v>1</v>
      </c>
      <c r="AF156" s="1" t="s">
        <v>1225</v>
      </c>
      <c r="AG156" s="1" t="s">
        <v>1283</v>
      </c>
      <c r="AH156" s="10">
        <v>26446.97</v>
      </c>
      <c r="AI156" s="10">
        <v>75294</v>
      </c>
      <c r="AJ156" s="10">
        <f t="shared" ref="AJ156:AJ159" si="324">AI156-AH156</f>
        <v>48847.03</v>
      </c>
      <c r="AK156" s="1">
        <f t="shared" ref="AK156:AK159" si="325">$A156-100000000/AJ156</f>
        <v>6.2628659316033009E-4</v>
      </c>
      <c r="AL156" s="10">
        <f t="shared" ref="AL156:AL159" si="326">$X156-AJ156</f>
        <v>-1.5754417043353897E-2</v>
      </c>
      <c r="AM156" s="10">
        <f t="shared" si="276"/>
        <v>9.5441205778797264E-2</v>
      </c>
      <c r="AN156" s="10">
        <f t="shared" ref="AN156:AN159" si="327">AL156/AM156</f>
        <v>-0.16506934206036422</v>
      </c>
      <c r="AO156" s="1">
        <f t="shared" si="277"/>
        <v>2047.2080000000001</v>
      </c>
      <c r="AP156" s="14">
        <v>14600000</v>
      </c>
      <c r="AQ156" s="10">
        <v>2.4E-2</v>
      </c>
      <c r="AR156" s="14" cm="1">
        <f t="array" ref="AR156">SfromgA($AP156,$AO156,"")</f>
        <v>6.1826138963571732E-2</v>
      </c>
      <c r="AS156" s="21">
        <f t="shared" ref="AS156:AS157" si="328">(10^MAX(0.05, -0.312925054856973*((LN($AR156))^(1/3)) + 0.454808404431693)-1)*100</f>
        <v>685.22092885625045</v>
      </c>
      <c r="AU156" s="10"/>
      <c r="AV156" s="10"/>
      <c r="AW156" s="14">
        <f t="shared" ref="AW156:AW157" si="329">IF($AP156="",$AT156,$AP156)</f>
        <v>14600000</v>
      </c>
      <c r="AX156" s="21">
        <f t="shared" ref="AX156:AX157" si="330">IF($AP156="",$AV156,$AS156)</f>
        <v>685.22092885625045</v>
      </c>
      <c r="AY156" s="10">
        <f t="shared" ref="AY156:AY157" si="331">LN(BB156*$AO156/$AW156)</f>
        <v>-7.7710112395019371</v>
      </c>
      <c r="AZ156" s="10">
        <f t="shared" ref="AZ156:AZ157" si="332">EXP(AY$2950*$AI156+AY$2951)*$AW156/$AO156</f>
        <v>8.351117138034077</v>
      </c>
      <c r="BA156" s="10">
        <f t="shared" ref="BA156:BA157" si="333">LN(AZ156/$C156)</f>
        <v>1.4292481383399875</v>
      </c>
      <c r="BB156" s="10" cm="1">
        <f t="array" ref="BB156">$C156*EXP(poly_from_str($AO156,BB$2950))</f>
        <v>3.0080398516756301</v>
      </c>
      <c r="BC156" s="10">
        <f t="shared" ref="BC156:BC157" si="334">LN(AZ156/BB156)</f>
        <v>1.021106664337724</v>
      </c>
      <c r="BD156" s="10">
        <f t="shared" ref="BD156:BD157" si="335">LN($AX156/100+1)</f>
        <v>2.060794930231503</v>
      </c>
      <c r="BE156" s="10">
        <f t="shared" ref="BE156:BE157" si="336">ABS(LN($AZ156/$BB156))-BD156-LN(2)</f>
        <v>-1.7328354464537243</v>
      </c>
      <c r="BF156" s="21">
        <f>INDEX([1]Pr3_line_class7_opt_lin!$A$2:$A$3624,MATCH($X156,[1]Pr3_line_class7_opt_lin!$AO$2:$AO$3624,0),1)</f>
        <v>939</v>
      </c>
    </row>
    <row r="157" spans="1:58" hidden="1" x14ac:dyDescent="0.25">
      <c r="A157" s="1">
        <v>2046.923</v>
      </c>
      <c r="B157" s="1">
        <v>4.0000000000000001E-3</v>
      </c>
      <c r="C157">
        <v>70</v>
      </c>
      <c r="E157" s="2">
        <v>48853.8</v>
      </c>
      <c r="F157">
        <v>17113</v>
      </c>
      <c r="G157" t="s">
        <v>4</v>
      </c>
      <c r="H157" t="s">
        <v>39</v>
      </c>
      <c r="I157">
        <v>65967</v>
      </c>
      <c r="J157" t="s">
        <v>6</v>
      </c>
      <c r="K157" t="s">
        <v>39</v>
      </c>
      <c r="L157">
        <v>17113.189999999999</v>
      </c>
      <c r="M157">
        <v>65967.149999999994</v>
      </c>
      <c r="N157">
        <v>2</v>
      </c>
      <c r="V157" s="11">
        <f t="shared" si="268"/>
        <v>4.8853816191424883E-7</v>
      </c>
      <c r="W157" s="11">
        <f t="shared" si="269"/>
        <v>2.0469236784037272E-6</v>
      </c>
      <c r="X157" s="10">
        <f t="shared" si="270"/>
        <v>48853.815318817411</v>
      </c>
      <c r="Y157" s="8">
        <f t="shared" si="271"/>
        <v>2046.9230365613269</v>
      </c>
      <c r="Z157" s="1">
        <f t="shared" si="272"/>
        <v>2046.923</v>
      </c>
      <c r="AA157" s="2">
        <f t="shared" si="273"/>
        <v>48853.8</v>
      </c>
      <c r="AB157" s="2">
        <f t="shared" si="265"/>
        <v>48853.816191424885</v>
      </c>
      <c r="AC157" s="1">
        <f t="shared" si="274"/>
        <v>6.1933476782327641E-2</v>
      </c>
      <c r="AD157" s="1" t="b">
        <f t="shared" si="275"/>
        <v>1</v>
      </c>
      <c r="AF157" s="1" t="s">
        <v>1170</v>
      </c>
      <c r="AG157" s="1" t="s">
        <v>1250</v>
      </c>
      <c r="AH157" s="10">
        <v>17113.189999999999</v>
      </c>
      <c r="AI157" s="10">
        <v>65967.149999999994</v>
      </c>
      <c r="AJ157" s="10">
        <f t="shared" si="324"/>
        <v>48853.959999999992</v>
      </c>
      <c r="AK157" s="1">
        <f t="shared" si="325"/>
        <v>6.0254087893554242E-3</v>
      </c>
      <c r="AL157" s="10">
        <f t="shared" si="326"/>
        <v>-0.14468118258082541</v>
      </c>
      <c r="AM157" s="10">
        <f t="shared" si="276"/>
        <v>9.5467782618105318E-2</v>
      </c>
      <c r="AN157" s="10">
        <f t="shared" si="327"/>
        <v>-1.5154974653552584</v>
      </c>
      <c r="AO157" s="1">
        <f t="shared" si="277"/>
        <v>2046.923</v>
      </c>
      <c r="AP157" s="14">
        <v>208000000</v>
      </c>
      <c r="AQ157" s="10">
        <v>0.16900000000000001</v>
      </c>
      <c r="AR157" s="14" cm="1">
        <f t="array" ref="AR157">SfromgA($AP157,$AO157,"")</f>
        <v>0.88044293454444189</v>
      </c>
      <c r="AS157" s="21">
        <f t="shared" si="328"/>
        <v>309.4842239564129</v>
      </c>
      <c r="AU157" s="10"/>
      <c r="AV157" s="10"/>
      <c r="AW157" s="14">
        <f t="shared" si="329"/>
        <v>208000000</v>
      </c>
      <c r="AX157" s="21">
        <f t="shared" si="330"/>
        <v>309.4842239564129</v>
      </c>
      <c r="AY157" s="10">
        <f t="shared" si="331"/>
        <v>-6.8708818306470514</v>
      </c>
      <c r="AZ157" s="10">
        <f t="shared" si="332"/>
        <v>284.54416063376283</v>
      </c>
      <c r="BA157" s="10">
        <f t="shared" si="333"/>
        <v>1.4023932213826451</v>
      </c>
      <c r="BB157" s="10" cm="1">
        <f t="array" ref="BB157">$C157*EXP(poly_from_str($AO157,BB$2950))</f>
        <v>105.43280579314002</v>
      </c>
      <c r="BC157" s="10">
        <f t="shared" si="334"/>
        <v>0.99281462534380405</v>
      </c>
      <c r="BD157" s="10">
        <f t="shared" si="335"/>
        <v>1.4097281914259556</v>
      </c>
      <c r="BE157" s="10">
        <f t="shared" si="336"/>
        <v>-1.1100607466420969</v>
      </c>
      <c r="BF157" s="21">
        <f>INDEX([1]Pr3_line_class7_opt_lin!$A$2:$A$3624,MATCH($X157,[1]Pr3_line_class7_opt_lin!$AO$2:$AO$3624,0),1)</f>
        <v>32905</v>
      </c>
    </row>
    <row r="158" spans="1:58" hidden="1" x14ac:dyDescent="0.25">
      <c r="A158" s="1">
        <v>2046.7539999999999</v>
      </c>
      <c r="B158" s="1">
        <v>4.0000000000000001E-3</v>
      </c>
      <c r="C158">
        <v>10</v>
      </c>
      <c r="E158" s="2">
        <v>48857.8</v>
      </c>
      <c r="F158">
        <v>22527</v>
      </c>
      <c r="G158" t="s">
        <v>4</v>
      </c>
      <c r="H158" t="s">
        <v>7</v>
      </c>
      <c r="I158">
        <v>71385</v>
      </c>
      <c r="J158" t="s">
        <v>6</v>
      </c>
      <c r="K158" t="s">
        <v>7</v>
      </c>
      <c r="L158">
        <v>22527.7</v>
      </c>
      <c r="M158">
        <v>71385.600000000006</v>
      </c>
      <c r="N158">
        <v>2</v>
      </c>
      <c r="V158" s="11">
        <f t="shared" si="268"/>
        <v>4.8857850039623715E-7</v>
      </c>
      <c r="W158" s="11">
        <f t="shared" si="269"/>
        <v>2.0467560962630325E-6</v>
      </c>
      <c r="X158" s="10">
        <f t="shared" si="270"/>
        <v>48857.847341989727</v>
      </c>
      <c r="Y158" s="8">
        <f t="shared" si="271"/>
        <v>2046.7541130093416</v>
      </c>
      <c r="Z158" s="1">
        <f t="shared" si="272"/>
        <v>2046.7539999999999</v>
      </c>
      <c r="AA158" s="2">
        <f t="shared" si="273"/>
        <v>48857.8</v>
      </c>
      <c r="AB158" s="2">
        <f t="shared" si="265"/>
        <v>48857.850039623721</v>
      </c>
      <c r="AC158" s="1">
        <f t="shared" si="274"/>
        <v>6.1935447552471802E-2</v>
      </c>
      <c r="AD158" s="1" t="b">
        <f t="shared" si="275"/>
        <v>1</v>
      </c>
      <c r="AF158" s="1" t="s">
        <v>1336</v>
      </c>
      <c r="AG158" s="5" t="s">
        <v>1471</v>
      </c>
      <c r="AH158" s="10">
        <v>22527.7</v>
      </c>
      <c r="AI158" s="10">
        <v>71385.600000000006</v>
      </c>
      <c r="AJ158" s="10">
        <f t="shared" si="324"/>
        <v>48857.900000000009</v>
      </c>
      <c r="AK158" s="1">
        <f t="shared" si="325"/>
        <v>2.092938910891462E-3</v>
      </c>
      <c r="AL158" s="10">
        <f t="shared" si="326"/>
        <v>-5.2658010281447787E-2</v>
      </c>
      <c r="AM158" s="10">
        <f t="shared" si="276"/>
        <v>9.5483482626637112E-2</v>
      </c>
      <c r="AN158" s="10">
        <f t="shared" si="327"/>
        <v>-0.55148816143785828</v>
      </c>
      <c r="AO158" s="1">
        <f t="shared" si="277"/>
        <v>2046.7539999999999</v>
      </c>
      <c r="BB158" s="10" cm="1">
        <f t="array" ref="BB158">$C158*EXP(poly_from_str($AO158,BB$2950))</f>
        <v>15.074649677287814</v>
      </c>
      <c r="BF158" s="21">
        <f>INDEX([1]Pr3_line_class7_opt_lin!$A$2:$A$3624,MATCH($X158,[1]Pr3_line_class7_opt_lin!$AO$2:$AO$3624,0),1)</f>
        <v>4703</v>
      </c>
    </row>
    <row r="159" spans="1:58" hidden="1" x14ac:dyDescent="0.25">
      <c r="A159" s="1">
        <v>2046.692</v>
      </c>
      <c r="B159" s="1">
        <v>4.0000000000000001E-3</v>
      </c>
      <c r="C159">
        <v>20</v>
      </c>
      <c r="E159" s="2">
        <v>48859.3</v>
      </c>
      <c r="F159">
        <v>29835</v>
      </c>
      <c r="G159" t="s">
        <v>4</v>
      </c>
      <c r="H159" t="s">
        <v>5</v>
      </c>
      <c r="I159">
        <v>78694</v>
      </c>
      <c r="J159" t="s">
        <v>6</v>
      </c>
      <c r="K159" t="s">
        <v>12</v>
      </c>
      <c r="L159">
        <v>29835.09</v>
      </c>
      <c r="M159">
        <v>78694.570000000007</v>
      </c>
      <c r="N159">
        <v>2</v>
      </c>
      <c r="V159" s="11">
        <f t="shared" si="268"/>
        <v>4.8859330079953411E-7</v>
      </c>
      <c r="W159" s="11">
        <f t="shared" si="269"/>
        <v>2.0466932600344255E-6</v>
      </c>
      <c r="X159" s="10">
        <f t="shared" si="270"/>
        <v>48859.32845815723</v>
      </c>
      <c r="Y159" s="8">
        <f t="shared" si="271"/>
        <v>2046.6920679362031</v>
      </c>
      <c r="Z159" s="1">
        <f t="shared" si="272"/>
        <v>2046.692</v>
      </c>
      <c r="AA159" s="2">
        <f t="shared" si="273"/>
        <v>48859.3</v>
      </c>
      <c r="AB159" s="2">
        <f t="shared" si="265"/>
        <v>48859.330079953404</v>
      </c>
      <c r="AC159" s="1">
        <f t="shared" si="274"/>
        <v>6.1936170679309205E-2</v>
      </c>
      <c r="AD159" s="1" t="b">
        <f t="shared" si="275"/>
        <v>1</v>
      </c>
      <c r="AF159" s="1" t="s">
        <v>1185</v>
      </c>
      <c r="AG159" s="1" t="s">
        <v>1416</v>
      </c>
      <c r="AH159" s="10">
        <v>29835.09</v>
      </c>
      <c r="AI159" s="10">
        <v>78694.570000000007</v>
      </c>
      <c r="AJ159" s="10">
        <f t="shared" si="324"/>
        <v>48859.48000000001</v>
      </c>
      <c r="AK159" s="1">
        <f t="shared" si="325"/>
        <v>6.2800537382372568E-3</v>
      </c>
      <c r="AL159" s="10">
        <f t="shared" si="326"/>
        <v>-0.15154184278071625</v>
      </c>
      <c r="AM159" s="10">
        <f t="shared" si="276"/>
        <v>9.5489306647018712E-2</v>
      </c>
      <c r="AN159" s="10">
        <f t="shared" si="327"/>
        <v>-1.5870032792352207</v>
      </c>
      <c r="AO159" s="1">
        <f t="shared" si="277"/>
        <v>2046.692</v>
      </c>
      <c r="AP159" s="14">
        <v>57400000</v>
      </c>
      <c r="AQ159" s="10">
        <v>0.10299999999999999</v>
      </c>
      <c r="AR159" s="14" cm="1">
        <f t="array" ref="AR159">SfromgA($AP159,$AO159,"")</f>
        <v>0.24288613739216305</v>
      </c>
      <c r="AS159" s="21">
        <f>(10^MAX(0.05, -0.312925054856973*((LN($AR159))^(1/3)) + 0.454808404431693)-1)*100</f>
        <v>539.93144101061876</v>
      </c>
      <c r="AU159" s="10"/>
      <c r="AV159" s="10"/>
      <c r="AW159" s="14">
        <f>IF($AP159="",$AT159,$AP159)</f>
        <v>57400000</v>
      </c>
      <c r="AX159" s="21">
        <f>IF($AP159="",$AV159,$AS159)</f>
        <v>539.93144101061876</v>
      </c>
      <c r="AY159" s="10">
        <f>LN(BB159*$AO159/$AW159)</f>
        <v>-6.8351011897609961</v>
      </c>
      <c r="AZ159" s="10">
        <f>EXP(AY$2950*$AI159+AY$2951)*$AW159/$AO159</f>
        <v>23.898082486402586</v>
      </c>
      <c r="BA159" s="10">
        <f>LN(AZ159/$C159)</f>
        <v>0.17806595147036716</v>
      </c>
      <c r="BB159" s="10" cm="1">
        <f t="array" ref="BB159">$C159*EXP(poly_from_str($AO159,BB$2950))</f>
        <v>30.158703695034003</v>
      </c>
      <c r="BC159" s="10">
        <f t="shared" ref="BC159" si="337">LN(AZ159/BB159)</f>
        <v>-0.23267533625780443</v>
      </c>
      <c r="BD159" s="10">
        <f t="shared" ref="BD159" si="338">LN($AX159/100+1)</f>
        <v>1.8561908612065945</v>
      </c>
      <c r="BE159" s="10">
        <f>ABS(LN($AZ159/$BB159))-BD159-LN(2)</f>
        <v>-2.3166627055087354</v>
      </c>
      <c r="BF159" s="21">
        <f>INDEX([1]Pr3_line_class7_opt_lin!$A$2:$A$3624,MATCH($X159,[1]Pr3_line_class7_opt_lin!$AO$2:$AO$3624,0),1)</f>
        <v>9407</v>
      </c>
    </row>
    <row r="160" spans="1:58" hidden="1" x14ac:dyDescent="0.25">
      <c r="A160" s="1">
        <v>2046.39</v>
      </c>
      <c r="B160" s="1">
        <v>4.0000000000000001E-3</v>
      </c>
      <c r="C160">
        <v>10</v>
      </c>
      <c r="E160" s="2">
        <v>48866.5</v>
      </c>
      <c r="N160">
        <v>2</v>
      </c>
      <c r="V160" s="11">
        <f t="shared" si="268"/>
        <v>4.8866540590991938E-7</v>
      </c>
      <c r="W160" s="11">
        <f t="shared" si="269"/>
        <v>2.0463916998352656E-6</v>
      </c>
      <c r="X160" s="10">
        <f t="shared" si="270"/>
        <v>48866.538401259153</v>
      </c>
      <c r="Y160" s="8">
        <f t="shared" si="271"/>
        <v>2046.3900916997077</v>
      </c>
      <c r="Z160" s="1">
        <f t="shared" si="272"/>
        <v>2046.39</v>
      </c>
      <c r="AA160" s="2">
        <f t="shared" si="273"/>
        <v>48866.5</v>
      </c>
      <c r="AB160" s="2">
        <f t="shared" si="265"/>
        <v>48866.540590991943</v>
      </c>
      <c r="AC160" s="1">
        <f t="shared" si="274"/>
        <v>6.1939693946655314E-2</v>
      </c>
      <c r="AD160" s="1" t="b">
        <f t="shared" si="275"/>
        <v>1</v>
      </c>
      <c r="AM160" s="10">
        <f t="shared" si="276"/>
        <v>9.5517472231588296E-2</v>
      </c>
      <c r="AN160" s="10"/>
      <c r="AO160" s="1">
        <f t="shared" si="277"/>
        <v>2046.39</v>
      </c>
      <c r="AP160"/>
      <c r="BB160" s="10" cm="1">
        <f t="array" ref="BB160">$C160*EXP(poly_from_str($AO160,BB$2950))</f>
        <v>15.102247282496107</v>
      </c>
      <c r="BF160" s="21" t="e">
        <f>INDEX([1]Pr3_line_class7_opt_lin!$A$2:$A$3624,MATCH($X160,[1]Pr3_line_class7_opt_lin!$AO$2:$AO$3624,0),1)</f>
        <v>#N/A</v>
      </c>
    </row>
    <row r="161" spans="1:58" hidden="1" x14ac:dyDescent="0.25">
      <c r="A161" s="1">
        <v>2045.914</v>
      </c>
      <c r="B161" s="1">
        <v>4.0000000000000001E-3</v>
      </c>
      <c r="C161">
        <v>10</v>
      </c>
      <c r="E161" s="2">
        <v>48877.9</v>
      </c>
      <c r="F161">
        <v>19360</v>
      </c>
      <c r="G161" t="s">
        <v>4</v>
      </c>
      <c r="H161" t="s">
        <v>39</v>
      </c>
      <c r="I161">
        <v>68238</v>
      </c>
      <c r="J161" t="s">
        <v>6</v>
      </c>
      <c r="K161" t="s">
        <v>12</v>
      </c>
      <c r="L161">
        <v>19360.099999999999</v>
      </c>
      <c r="M161">
        <v>68238.12</v>
      </c>
      <c r="N161">
        <v>2</v>
      </c>
      <c r="V161" s="11">
        <f t="shared" si="268"/>
        <v>4.8877909824166609E-7</v>
      </c>
      <c r="W161" s="11">
        <f t="shared" si="269"/>
        <v>2.0459144112165212E-6</v>
      </c>
      <c r="X161" s="10">
        <f t="shared" si="270"/>
        <v>48877.909293722034</v>
      </c>
      <c r="Y161" s="8">
        <f t="shared" si="271"/>
        <v>2045.9140222031588</v>
      </c>
      <c r="Z161" s="1">
        <f t="shared" si="272"/>
        <v>2045.914</v>
      </c>
      <c r="AA161" s="2">
        <f t="shared" si="273"/>
        <v>48877.9</v>
      </c>
      <c r="AB161" s="2">
        <f t="shared" si="265"/>
        <v>48877.909824166607</v>
      </c>
      <c r="AC161" s="1">
        <f t="shared" si="274"/>
        <v>6.1945250343896814E-2</v>
      </c>
      <c r="AD161" s="1" t="b">
        <f t="shared" si="275"/>
        <v>1</v>
      </c>
      <c r="AF161" s="1" t="s">
        <v>1187</v>
      </c>
      <c r="AG161" s="1" t="s">
        <v>1298</v>
      </c>
      <c r="AH161" s="10">
        <v>19360.099999999999</v>
      </c>
      <c r="AI161" s="10">
        <v>68238.12</v>
      </c>
      <c r="AJ161" s="10">
        <f>AI161-AH161</f>
        <v>48878.02</v>
      </c>
      <c r="AK161" s="1">
        <f>$A161-100000000/AJ161</f>
        <v>4.6116900805373007E-3</v>
      </c>
      <c r="AL161" s="10">
        <f>$X161-AJ161</f>
        <v>-0.11070627796289045</v>
      </c>
      <c r="AM161" s="10">
        <f t="shared" si="276"/>
        <v>9.5561983543785325E-2</v>
      </c>
      <c r="AN161" s="10">
        <f>AL161/AM161</f>
        <v>-1.1584761414267442</v>
      </c>
      <c r="AO161" s="1">
        <f t="shared" si="277"/>
        <v>2045.914</v>
      </c>
      <c r="AP161" s="14">
        <v>60500000</v>
      </c>
      <c r="AQ161" s="10">
        <v>0.158</v>
      </c>
      <c r="AR161" s="14" cm="1">
        <f t="array" ref="AR161">SfromgA($AP161,$AO161,"")</f>
        <v>0.25571185170793165</v>
      </c>
      <c r="AS161" s="21">
        <f>(10^MAX(0.05, -0.312925054856973*((LN($AR161))^(1/3)) + 0.454808404431693)-1)*100</f>
        <v>533.61061545368023</v>
      </c>
      <c r="AU161" s="10"/>
      <c r="AV161" s="10"/>
      <c r="AW161" s="14">
        <f>IF($AP161="",$AT161,$AP161)</f>
        <v>60500000</v>
      </c>
      <c r="AX161" s="21">
        <f>IF($AP161="",$AV161,$AS161)</f>
        <v>533.61061545368023</v>
      </c>
      <c r="AY161" s="10">
        <f>LN(BB161*$AO161/$AW161)</f>
        <v>-7.5773257441688013</v>
      </c>
      <c r="AZ161" s="10">
        <f>EXP(AY$2950*$AI161+AY$2951)*$AW161/$AO161</f>
        <v>66.967366500904959</v>
      </c>
      <c r="BA161" s="10">
        <f>LN(AZ161/$C161)</f>
        <v>1.901620340590513</v>
      </c>
      <c r="BB161" s="10" cm="1">
        <f t="array" ref="BB161">$C161*EXP(poly_from_str($AO161,BB$2950))</f>
        <v>15.138304693959499</v>
      </c>
      <c r="BC161" s="10">
        <f t="shared" ref="BC161" si="339">LN(AZ161/BB161)</f>
        <v>1.4869771671448588</v>
      </c>
      <c r="BD161" s="10">
        <f t="shared" ref="BD161" si="340">LN($AX161/100+1)</f>
        <v>1.8462644085600328</v>
      </c>
      <c r="BE161" s="10">
        <f>ABS(LN($AZ161/$BB161))-BD161-LN(2)</f>
        <v>-1.0524344219751192</v>
      </c>
      <c r="BF161" s="21">
        <f>INDEX([1]Pr3_line_class7_opt_lin!$A$2:$A$3624,MATCH($X161,[1]Pr3_line_class7_opt_lin!$AO$2:$AO$3624,0),1)</f>
        <v>4713</v>
      </c>
    </row>
    <row r="162" spans="1:58" hidden="1" x14ac:dyDescent="0.25">
      <c r="A162" s="1">
        <v>2045.5640000000001</v>
      </c>
      <c r="B162" s="1">
        <v>4.0000000000000001E-3</v>
      </c>
      <c r="C162">
        <v>2</v>
      </c>
      <c r="E162" s="2">
        <v>48886.3</v>
      </c>
      <c r="N162">
        <v>2</v>
      </c>
      <c r="V162" s="11">
        <f t="shared" si="268"/>
        <v>4.8886272930106314E-7</v>
      </c>
      <c r="W162" s="11">
        <f t="shared" si="269"/>
        <v>2.0455628673063824E-6</v>
      </c>
      <c r="X162" s="10">
        <f t="shared" si="270"/>
        <v>48886.274392662694</v>
      </c>
      <c r="Y162" s="8">
        <f t="shared" si="271"/>
        <v>2045.5639388017862</v>
      </c>
      <c r="Z162" s="1">
        <f t="shared" si="272"/>
        <v>2045.5640000000001</v>
      </c>
      <c r="AA162" s="2">
        <f t="shared" si="273"/>
        <v>48886.3</v>
      </c>
      <c r="AB162" s="2">
        <f t="shared" si="265"/>
        <v>48886.272930106315</v>
      </c>
      <c r="AC162" s="1">
        <f t="shared" si="274"/>
        <v>6.1949338404984233E-2</v>
      </c>
      <c r="AD162" s="1" t="b">
        <f t="shared" si="275"/>
        <v>1</v>
      </c>
      <c r="AM162" s="10">
        <f t="shared" si="276"/>
        <v>9.559476017372226E-2</v>
      </c>
      <c r="AN162" s="10"/>
      <c r="AO162" s="1">
        <f t="shared" si="277"/>
        <v>2045.5640000000001</v>
      </c>
      <c r="AP162"/>
      <c r="BB162" s="10" cm="1">
        <f t="array" ref="BB162">$C162*EXP(poly_from_str($AO162,BB$2950))</f>
        <v>3.0329588670070344</v>
      </c>
      <c r="BF162" s="21">
        <f>INDEX([1]Pr3_line_class7_opt_lin!$A$2:$A$3624,MATCH($X162,[1]Pr3_line_class7_opt_lin!$AO$2:$AO$3624,0),1)</f>
        <v>944</v>
      </c>
    </row>
    <row r="163" spans="1:58" hidden="1" x14ac:dyDescent="0.25">
      <c r="A163" s="1">
        <v>2045.4649999999999</v>
      </c>
      <c r="B163" s="1">
        <v>4.0000000000000001E-3</v>
      </c>
      <c r="C163">
        <v>200</v>
      </c>
      <c r="E163" s="2">
        <v>48888.6</v>
      </c>
      <c r="F163">
        <v>13352</v>
      </c>
      <c r="G163" t="s">
        <v>4</v>
      </c>
      <c r="H163" t="s">
        <v>12</v>
      </c>
      <c r="I163">
        <v>62240</v>
      </c>
      <c r="J163" t="s">
        <v>6</v>
      </c>
      <c r="K163" t="s">
        <v>12</v>
      </c>
      <c r="L163">
        <v>13352.1</v>
      </c>
      <c r="M163">
        <v>62240.83</v>
      </c>
      <c r="N163">
        <v>2</v>
      </c>
      <c r="V163" s="11">
        <f t="shared" si="268"/>
        <v>4.8888639013622827E-7</v>
      </c>
      <c r="W163" s="11">
        <f t="shared" si="269"/>
        <v>2.0454666323028272E-6</v>
      </c>
      <c r="X163" s="10">
        <f t="shared" si="270"/>
        <v>48888.636905379324</v>
      </c>
      <c r="Y163" s="8">
        <f t="shared" si="271"/>
        <v>2045.465088207374</v>
      </c>
      <c r="Z163" s="1">
        <f t="shared" si="272"/>
        <v>2045.4649999999999</v>
      </c>
      <c r="AA163" s="2">
        <f t="shared" si="273"/>
        <v>48888.6</v>
      </c>
      <c r="AB163" s="2">
        <f t="shared" si="265"/>
        <v>48888.639013622822</v>
      </c>
      <c r="AC163" s="1">
        <f t="shared" si="274"/>
        <v>6.1950495123021622E-2</v>
      </c>
      <c r="AD163" s="1" t="b">
        <f t="shared" si="275"/>
        <v>1</v>
      </c>
      <c r="AF163" s="1" t="s">
        <v>1179</v>
      </c>
      <c r="AG163" s="1" t="s">
        <v>1280</v>
      </c>
      <c r="AH163" s="10">
        <v>13352.1</v>
      </c>
      <c r="AI163" s="10">
        <v>62240.83</v>
      </c>
      <c r="AJ163" s="10">
        <f t="shared" ref="AJ163:AJ164" si="341">AI163-AH163</f>
        <v>48888.73</v>
      </c>
      <c r="AK163" s="1">
        <f t="shared" ref="AK163:AK164" si="342">$A163-100000000/AJ163</f>
        <v>3.8067965767822898E-3</v>
      </c>
      <c r="AL163" s="10">
        <f t="shared" ref="AL163:AL164" si="343">$X163-AJ163</f>
        <v>-9.3094620679039508E-2</v>
      </c>
      <c r="AM163" s="10">
        <f t="shared" si="276"/>
        <v>9.5603884691256039E-2</v>
      </c>
      <c r="AN163" s="10">
        <f t="shared" ref="AN163:AN164" si="344">AL163/AM163</f>
        <v>-0.97375353501251583</v>
      </c>
      <c r="AO163" s="1">
        <f t="shared" si="277"/>
        <v>2045.4649999999999</v>
      </c>
      <c r="AP163" s="14">
        <v>108000000</v>
      </c>
      <c r="AQ163" s="10">
        <v>0.36599999999999999</v>
      </c>
      <c r="AR163" s="14" cm="1">
        <f t="array" ref="AR163">SfromgA($AP163,$AO163,"")</f>
        <v>0.45617688302005455</v>
      </c>
      <c r="AS163" s="21">
        <f t="shared" ref="AS163:AS164" si="345">(10^MAX(0.05, -0.312925054856973*((LN($AR163))^(1/3)) + 0.454808404431693)-1)*100</f>
        <v>453.93635892936663</v>
      </c>
      <c r="AU163" s="10"/>
      <c r="AV163" s="10"/>
      <c r="AW163" s="14">
        <f t="shared" ref="AW163:AW164" si="346">IF($AP163="",$AT163,$AP163)</f>
        <v>108000000</v>
      </c>
      <c r="AX163" s="21">
        <f t="shared" ref="AX163:AX164" si="347">IF($AP163="",$AV163,$AS163)</f>
        <v>453.93635892936663</v>
      </c>
      <c r="AY163" s="10">
        <f t="shared" ref="AY163:AY164" si="348">LN(BB163*$AO163/$AW163)</f>
        <v>-5.1590587733561941</v>
      </c>
      <c r="AZ163" s="10">
        <f t="shared" ref="AZ163:AZ164" si="349">EXP(AY$2950*$AI163+AY$2951)*$AW163/$AO163</f>
        <v>209.456469921213</v>
      </c>
      <c r="BA163" s="10">
        <f t="shared" ref="BA163:BA164" si="350">LN(AZ163/$C163)</f>
        <v>4.6198570419067671E-2</v>
      </c>
      <c r="BB163" s="10" cm="1">
        <f t="array" ref="BB163">$C163*EXP(poly_from_str($AO163,BB$2950))</f>
        <v>303.44567069706289</v>
      </c>
      <c r="BC163" s="10">
        <f t="shared" ref="BC163:BC164" si="351">LN(AZ163/BB163)</f>
        <v>-0.37068664827300551</v>
      </c>
      <c r="BD163" s="10">
        <f t="shared" ref="BD163:BD164" si="352">LN($AX163/100+1)</f>
        <v>1.7118796185817271</v>
      </c>
      <c r="BE163" s="10">
        <f t="shared" ref="BE163:BE164" si="353">ABS(LN($AZ163/$BB163))-BD163-LN(2)</f>
        <v>-2.0343401508686667</v>
      </c>
      <c r="BF163" s="21">
        <f>INDEX([1]Pr3_line_class7_opt_lin!$A$2:$A$3624,MATCH($X163,[1]Pr3_line_class7_opt_lin!$AO$2:$AO$3624,0),1)</f>
        <v>94380</v>
      </c>
    </row>
    <row r="164" spans="1:58" hidden="1" x14ac:dyDescent="0.25">
      <c r="A164" s="1">
        <v>2044.6859999999999</v>
      </c>
      <c r="B164" s="1">
        <v>4.0000000000000001E-3</v>
      </c>
      <c r="C164">
        <v>10</v>
      </c>
      <c r="E164" s="2">
        <v>48907.3</v>
      </c>
      <c r="F164">
        <v>24470</v>
      </c>
      <c r="G164" t="s">
        <v>4</v>
      </c>
      <c r="H164" t="s">
        <v>7</v>
      </c>
      <c r="I164">
        <v>73378</v>
      </c>
      <c r="J164" t="s">
        <v>6</v>
      </c>
      <c r="K164" t="s">
        <v>7</v>
      </c>
      <c r="L164">
        <v>24470.9</v>
      </c>
      <c r="M164">
        <v>73378.42</v>
      </c>
      <c r="N164">
        <v>2</v>
      </c>
      <c r="V164" s="11">
        <f t="shared" si="268"/>
        <v>4.8907264978583513E-7</v>
      </c>
      <c r="W164" s="11">
        <f t="shared" si="269"/>
        <v>2.0446845358463871E-6</v>
      </c>
      <c r="X164" s="10">
        <f t="shared" si="270"/>
        <v>48907.266873828572</v>
      </c>
      <c r="Y164" s="8">
        <f t="shared" si="271"/>
        <v>2044.6859207647187</v>
      </c>
      <c r="Z164" s="1">
        <f t="shared" si="272"/>
        <v>2044.6859999999999</v>
      </c>
      <c r="AA164" s="2">
        <f t="shared" si="273"/>
        <v>48907.3</v>
      </c>
      <c r="AB164" s="2">
        <f t="shared" si="265"/>
        <v>48907.264978583509</v>
      </c>
      <c r="AC164" s="1">
        <f t="shared" si="274"/>
        <v>6.1959602838426907E-2</v>
      </c>
      <c r="AD164" s="1" t="b">
        <f t="shared" si="275"/>
        <v>1</v>
      </c>
      <c r="AF164" s="1" t="s">
        <v>1328</v>
      </c>
      <c r="AG164" s="1" t="s">
        <v>1303</v>
      </c>
      <c r="AH164" s="10">
        <v>24470.9</v>
      </c>
      <c r="AI164" s="10">
        <v>73378.42</v>
      </c>
      <c r="AJ164" s="10">
        <f t="shared" si="341"/>
        <v>48907.519999999997</v>
      </c>
      <c r="AK164" s="1">
        <f t="shared" si="342"/>
        <v>1.0661728911827595E-2</v>
      </c>
      <c r="AL164" s="10">
        <f t="shared" si="343"/>
        <v>-0.25312617142481031</v>
      </c>
      <c r="AM164" s="10">
        <f t="shared" si="276"/>
        <v>9.5676891219483098E-2</v>
      </c>
      <c r="AN164" s="10">
        <f t="shared" si="344"/>
        <v>-2.6456354110015767</v>
      </c>
      <c r="AO164" s="1">
        <f t="shared" si="277"/>
        <v>2044.6859999999999</v>
      </c>
      <c r="AP164" s="14">
        <v>24100000</v>
      </c>
      <c r="AQ164" s="10">
        <v>5.5E-2</v>
      </c>
      <c r="AR164" s="14" cm="1">
        <f t="array" ref="AR164">SfromgA($AP164,$AO164,"")</f>
        <v>0.10167876734495475</v>
      </c>
      <c r="AS164" s="21">
        <f t="shared" si="345"/>
        <v>636.25420302643124</v>
      </c>
      <c r="AU164" s="10"/>
      <c r="AV164" s="10"/>
      <c r="AW164" s="14">
        <f t="shared" si="346"/>
        <v>24100000</v>
      </c>
      <c r="AX164" s="21">
        <f t="shared" si="347"/>
        <v>636.25420302643124</v>
      </c>
      <c r="AY164" s="10">
        <f t="shared" si="348"/>
        <v>-6.6513796835534329</v>
      </c>
      <c r="AZ164" s="10">
        <f t="shared" si="349"/>
        <v>16.50856306220313</v>
      </c>
      <c r="BA164" s="10">
        <f t="shared" si="350"/>
        <v>0.50129412675919016</v>
      </c>
      <c r="BB164" s="10" cm="1">
        <f t="array" ref="BB164">$C164*EXP(poly_from_str($AO164,BB$2950))</f>
        <v>15.231158080608441</v>
      </c>
      <c r="BC164" s="10">
        <f t="shared" si="351"/>
        <v>8.0536016301137436E-2</v>
      </c>
      <c r="BD164" s="10">
        <f t="shared" si="352"/>
        <v>1.996405257656054</v>
      </c>
      <c r="BE164" s="10">
        <f t="shared" si="353"/>
        <v>-2.6090164219148617</v>
      </c>
      <c r="BF164" s="21">
        <f>INDEX([1]Pr3_line_class7_opt_lin!$A$2:$A$3624,MATCH($X164,[1]Pr3_line_class7_opt_lin!$AO$2:$AO$3624,0),1)</f>
        <v>4729</v>
      </c>
    </row>
    <row r="165" spans="1:58" hidden="1" x14ac:dyDescent="0.25">
      <c r="A165" s="1">
        <v>2044.07</v>
      </c>
      <c r="B165" s="1">
        <v>4.0000000000000001E-3</v>
      </c>
      <c r="C165">
        <v>1</v>
      </c>
      <c r="E165" s="2">
        <v>48922</v>
      </c>
      <c r="N165">
        <v>2</v>
      </c>
      <c r="V165" s="11">
        <f t="shared" si="268"/>
        <v>4.8922003649581471E-7</v>
      </c>
      <c r="W165" s="11">
        <f t="shared" si="269"/>
        <v>2.0440701524876337E-6</v>
      </c>
      <c r="X165" s="10">
        <f t="shared" si="270"/>
        <v>48922.003451853016</v>
      </c>
      <c r="Y165" s="8">
        <f t="shared" si="271"/>
        <v>2044.0700082615342</v>
      </c>
      <c r="Z165" s="1">
        <f t="shared" si="272"/>
        <v>2044.07</v>
      </c>
      <c r="AA165" s="2">
        <f t="shared" si="273"/>
        <v>48922</v>
      </c>
      <c r="AB165" s="2">
        <f t="shared" si="265"/>
        <v>48922.003649581471</v>
      </c>
      <c r="AC165" s="1">
        <f t="shared" si="274"/>
        <v>6.1966812205448314E-2</v>
      </c>
      <c r="AD165" s="1" t="b">
        <f t="shared" si="275"/>
        <v>1</v>
      </c>
      <c r="AM165" s="10">
        <f t="shared" si="276"/>
        <v>9.5734490501792988E-2</v>
      </c>
      <c r="AN165" s="10"/>
      <c r="AO165" s="1">
        <f t="shared" si="277"/>
        <v>2044.07</v>
      </c>
      <c r="AP165"/>
      <c r="BB165" s="10" cm="1">
        <f t="array" ref="BB165">$C165*EXP(poly_from_str($AO165,BB$2950))</f>
        <v>1.5277642964346017</v>
      </c>
      <c r="BF165" s="21" t="e">
        <f>INDEX([1]Pr3_line_class7_opt_lin!$A$2:$A$3624,MATCH($X165,[1]Pr3_line_class7_opt_lin!$AO$2:$AO$3624,0),1)</f>
        <v>#N/A</v>
      </c>
    </row>
    <row r="166" spans="1:58" hidden="1" x14ac:dyDescent="0.25">
      <c r="A166" s="1">
        <v>2043.7729999999999</v>
      </c>
      <c r="B166" s="1">
        <v>4.0000000000000001E-3</v>
      </c>
      <c r="C166">
        <v>500</v>
      </c>
      <c r="E166" s="2">
        <v>48929.1</v>
      </c>
      <c r="F166">
        <v>19872</v>
      </c>
      <c r="G166" t="s">
        <v>4</v>
      </c>
      <c r="H166" t="s">
        <v>7</v>
      </c>
      <c r="I166">
        <v>68801</v>
      </c>
      <c r="J166" t="s">
        <v>6</v>
      </c>
      <c r="K166" t="s">
        <v>7</v>
      </c>
      <c r="L166">
        <v>19872.43</v>
      </c>
      <c r="M166">
        <v>68801.67</v>
      </c>
      <c r="N166">
        <v>2</v>
      </c>
      <c r="V166" s="11">
        <f t="shared" si="268"/>
        <v>4.8929112969003902E-7</v>
      </c>
      <c r="W166" s="11">
        <f t="shared" si="269"/>
        <v>2.0437735417164839E-6</v>
      </c>
      <c r="X166" s="10">
        <f t="shared" si="270"/>
        <v>48929.112265978009</v>
      </c>
      <c r="Y166" s="8">
        <f t="shared" si="271"/>
        <v>2043.7730293654486</v>
      </c>
      <c r="Z166" s="1">
        <f t="shared" si="272"/>
        <v>2043.7729999999999</v>
      </c>
      <c r="AA166" s="2">
        <f t="shared" si="273"/>
        <v>48929.1</v>
      </c>
      <c r="AB166" s="2">
        <f t="shared" si="265"/>
        <v>48929.112969003902</v>
      </c>
      <c r="AC166" s="1">
        <f t="shared" si="274"/>
        <v>6.1970290479667733E-2</v>
      </c>
      <c r="AD166" s="1" t="b">
        <f t="shared" si="275"/>
        <v>1</v>
      </c>
      <c r="AF166" s="1" t="s">
        <v>1160</v>
      </c>
      <c r="AG166" s="1" t="s">
        <v>1263</v>
      </c>
      <c r="AH166" s="10">
        <v>19872.43</v>
      </c>
      <c r="AI166" s="10">
        <v>68801.67</v>
      </c>
      <c r="AJ166" s="10">
        <f t="shared" ref="AJ166:AJ168" si="354">AI166-AH166</f>
        <v>48929.24</v>
      </c>
      <c r="AK166" s="1">
        <f t="shared" ref="AK166:AK168" si="355">$A166-100000000/AJ166</f>
        <v>5.3060811897012172E-3</v>
      </c>
      <c r="AL166" s="10">
        <f t="shared" ref="AL166:AL168" si="356">$X166-AJ166</f>
        <v>-0.12773402198945405</v>
      </c>
      <c r="AM166" s="10">
        <f t="shared" si="276"/>
        <v>9.5762298454867556E-2</v>
      </c>
      <c r="AN166" s="10">
        <f t="shared" ref="AN166:AN168" si="357">AL166/AM166</f>
        <v>-1.3338654569747472</v>
      </c>
      <c r="AO166" s="1">
        <f t="shared" si="277"/>
        <v>2043.7729999999999</v>
      </c>
      <c r="AP166" s="14">
        <v>236000000</v>
      </c>
      <c r="AQ166" s="10">
        <v>0.23</v>
      </c>
      <c r="AR166" s="14" cm="1">
        <f t="array" ref="AR166">SfromgA($AP166,$AO166,"")</f>
        <v>0.99435928920519745</v>
      </c>
      <c r="AS166" s="21">
        <f t="shared" ref="AS166:AS168" si="358">(10^MAX(0.05, -0.312925054856973*((LN($AR166))^(1/3)) + 0.454808404431693)-1)*100</f>
        <v>224.01471721475929</v>
      </c>
      <c r="AT166" s="14" cm="1">
        <f t="array" ref="AT166">INDEX([2]Sheet1!$J$2:$J$216,MATCH($AF166&amp;$AG166,[2]Sheet1!$M$2:$M$216&amp;[2]Sheet1!$N$2:$N$216,0),1)</f>
        <v>201038468.67342523</v>
      </c>
      <c r="AU166" s="14" cm="1">
        <f t="array" ref="AU166">SfromgA($AT166,$AO166,"")</f>
        <v>0.84705283395342568</v>
      </c>
      <c r="AV166" s="21">
        <f>(10^MAX(0.05, -0.312925054856973*((LN($AU166))^(1/3)) + 0.454808404431693)-1)*100</f>
        <v>323.43337753639941</v>
      </c>
      <c r="AW166" s="14">
        <f>IF($AP166="",$AT166,$AP166)</f>
        <v>236000000</v>
      </c>
      <c r="AX166" s="21">
        <f>IF($AP166="",$AV166,$AS166)</f>
        <v>224.01471721475929</v>
      </c>
      <c r="AY166" s="10">
        <f t="shared" ref="AY166:AY167" si="359">LN(BB166*$AO166/$AW166)</f>
        <v>-5.0169114977712903</v>
      </c>
      <c r="AZ166" s="10">
        <f t="shared" ref="AZ166:AZ168" si="360">EXP(AY$2950*$AI166+AY$2951)*$AW166/$AO166</f>
        <v>248.08277312841375</v>
      </c>
      <c r="BA166" s="10">
        <f t="shared" ref="BA166:BA167" si="361">LN(AZ166/$C166)</f>
        <v>-0.70084564532898908</v>
      </c>
      <c r="BB166" s="10" cm="1">
        <f t="array" ref="BB166">$C166*EXP(poly_from_str($AO166,BB$2950))</f>
        <v>765.00163938695539</v>
      </c>
      <c r="BC166" s="10">
        <f t="shared" ref="BC166:BC167" si="362">LN(AZ166/BB166)</f>
        <v>-1.1261155237205211</v>
      </c>
      <c r="BD166" s="10">
        <f t="shared" ref="BD166:BD168" si="363">LN($AX166/100+1)</f>
        <v>1.1756187522749655</v>
      </c>
      <c r="BE166" s="10">
        <f t="shared" ref="BE166:BE168" si="364">ABS(LN($AZ166/$BB166))-BD166-LN(2)</f>
        <v>-0.74265040911438962</v>
      </c>
      <c r="BF166" s="21">
        <f>INDEX([1]Pr3_line_class7_opt_lin!$A$2:$A$3624,MATCH($X166,[1]Pr3_line_class7_opt_lin!$AO$2:$AO$3624,0),1)</f>
        <v>237017</v>
      </c>
    </row>
    <row r="167" spans="1:58" hidden="1" x14ac:dyDescent="0.25">
      <c r="A167" s="1">
        <v>2043.1030000000001</v>
      </c>
      <c r="B167" s="1">
        <v>4.0000000000000001E-3</v>
      </c>
      <c r="C167">
        <v>50</v>
      </c>
      <c r="E167" s="2">
        <v>48945.2</v>
      </c>
      <c r="F167">
        <v>19360</v>
      </c>
      <c r="G167" t="s">
        <v>4</v>
      </c>
      <c r="H167" t="s">
        <v>39</v>
      </c>
      <c r="I167">
        <v>68305</v>
      </c>
      <c r="J167" t="s">
        <v>6</v>
      </c>
      <c r="K167" t="s">
        <v>46</v>
      </c>
      <c r="L167">
        <v>19360.099999999999</v>
      </c>
      <c r="M167">
        <v>68305.100000000006</v>
      </c>
      <c r="N167">
        <v>2</v>
      </c>
      <c r="V167" s="11">
        <f t="shared" si="268"/>
        <v>4.8945158418346994E-7</v>
      </c>
      <c r="W167" s="11">
        <f t="shared" si="269"/>
        <v>2.0431012642710627E-6</v>
      </c>
      <c r="X167" s="10">
        <f t="shared" si="270"/>
        <v>48945.160675214465</v>
      </c>
      <c r="Y167" s="8">
        <f t="shared" si="271"/>
        <v>2043.1029057922656</v>
      </c>
      <c r="Z167" s="1">
        <f t="shared" si="272"/>
        <v>2043.1030000000001</v>
      </c>
      <c r="AA167" s="2">
        <f t="shared" si="273"/>
        <v>48945.2</v>
      </c>
      <c r="AB167" s="2">
        <f t="shared" si="265"/>
        <v>48945.158418346997</v>
      </c>
      <c r="AC167" s="1">
        <f t="shared" si="274"/>
        <v>6.1978142662985423E-2</v>
      </c>
      <c r="AD167" s="1" t="b">
        <f t="shared" si="275"/>
        <v>1</v>
      </c>
      <c r="AF167" s="1" t="s">
        <v>1187</v>
      </c>
      <c r="AG167" s="1" t="s">
        <v>1458</v>
      </c>
      <c r="AH167" s="10">
        <v>19360.099999999999</v>
      </c>
      <c r="AI167" s="10">
        <v>68305.100000000006</v>
      </c>
      <c r="AJ167" s="10">
        <f t="shared" si="354"/>
        <v>48945.000000000007</v>
      </c>
      <c r="AK167" s="1">
        <f t="shared" si="355"/>
        <v>-6.6128307280450827E-3</v>
      </c>
      <c r="AL167" s="10">
        <f t="shared" si="356"/>
        <v>0.16067521445802413</v>
      </c>
      <c r="AM167" s="10">
        <f t="shared" si="276"/>
        <v>9.5825222712707089E-2</v>
      </c>
      <c r="AN167" s="10">
        <f t="shared" si="357"/>
        <v>1.6767528413656114</v>
      </c>
      <c r="AO167" s="1">
        <f t="shared" si="277"/>
        <v>2043.1030000000001</v>
      </c>
      <c r="AP167" s="14">
        <v>36500000</v>
      </c>
      <c r="AQ167" s="10">
        <v>0.30099999999999999</v>
      </c>
      <c r="AR167" s="14" cm="1">
        <f t="array" ref="AR167">SfromgA($AP167,$AO167,"")</f>
        <v>0.1536374211703426</v>
      </c>
      <c r="AS167" s="21">
        <f t="shared" si="358"/>
        <v>592.71071520757619</v>
      </c>
      <c r="AU167" s="10"/>
      <c r="AV167" s="10"/>
      <c r="AW167" s="14">
        <f>IF($AP167="",$AT167,$AP167)</f>
        <v>36500000</v>
      </c>
      <c r="AX167" s="21">
        <f>IF($AP167="",$AV167,$AS167)</f>
        <v>592.71071520757619</v>
      </c>
      <c r="AY167" s="10">
        <f t="shared" si="359"/>
        <v>-5.4500126692807633</v>
      </c>
      <c r="AZ167" s="10">
        <f t="shared" si="360"/>
        <v>40.204872877544354</v>
      </c>
      <c r="BA167" s="10">
        <f t="shared" si="361"/>
        <v>-0.21803480128990713</v>
      </c>
      <c r="BB167" s="10" cm="1">
        <f t="array" ref="BB167">$C167*EXP(poly_from_str($AO167,BB$2950))</f>
        <v>76.752437097026913</v>
      </c>
      <c r="BC167" s="10">
        <f t="shared" si="362"/>
        <v>-0.64659693553212028</v>
      </c>
      <c r="BD167" s="10">
        <f t="shared" si="363"/>
        <v>1.9354422876772539</v>
      </c>
      <c r="BE167" s="10">
        <f t="shared" si="364"/>
        <v>-1.9819925327050791</v>
      </c>
      <c r="BF167" s="21">
        <f>INDEX([1]Pr3_line_class7_opt_lin!$A$2:$A$3624,MATCH($X167,[1]Pr3_line_class7_opt_lin!$AO$2:$AO$3624,0),1)</f>
        <v>23744</v>
      </c>
    </row>
    <row r="168" spans="1:58" hidden="1" x14ac:dyDescent="0.25">
      <c r="A168" s="1">
        <v>2042.616</v>
      </c>
      <c r="B168" s="1">
        <v>4.0000000000000001E-3</v>
      </c>
      <c r="C168">
        <v>400</v>
      </c>
      <c r="E168" s="2">
        <v>48956.800000000003</v>
      </c>
      <c r="F168">
        <v>14859</v>
      </c>
      <c r="G168" t="s">
        <v>4</v>
      </c>
      <c r="H168" t="s">
        <v>12</v>
      </c>
      <c r="I168">
        <v>63816</v>
      </c>
      <c r="J168" t="s">
        <v>6</v>
      </c>
      <c r="K168" t="s">
        <v>12</v>
      </c>
      <c r="L168">
        <v>14859.96</v>
      </c>
      <c r="M168">
        <v>63816.91</v>
      </c>
      <c r="N168">
        <v>2</v>
      </c>
      <c r="V168" s="11">
        <f t="shared" si="268"/>
        <v>4.8956827910875073E-7</v>
      </c>
      <c r="W168" s="11">
        <f t="shared" si="269"/>
        <v>2.042617164520557E-6</v>
      </c>
      <c r="X168" s="10">
        <f t="shared" si="270"/>
        <v>48956.826394634096</v>
      </c>
      <c r="Y168" s="8">
        <f t="shared" si="271"/>
        <v>2042.616063261823</v>
      </c>
      <c r="Z168" s="1">
        <f t="shared" si="272"/>
        <v>2042.616</v>
      </c>
      <c r="AA168" s="2">
        <f t="shared" si="273"/>
        <v>48956.800000000003</v>
      </c>
      <c r="AB168" s="2">
        <f t="shared" si="265"/>
        <v>48956.827910875072</v>
      </c>
      <c r="AC168" s="1">
        <f t="shared" si="274"/>
        <v>6.1983854995475186E-2</v>
      </c>
      <c r="AD168" s="1" t="b">
        <f t="shared" si="275"/>
        <v>1</v>
      </c>
      <c r="AF168" s="1" t="s">
        <v>1173</v>
      </c>
      <c r="AG168" s="1" t="s">
        <v>1244</v>
      </c>
      <c r="AH168" s="10">
        <v>14859.96</v>
      </c>
      <c r="AI168" s="10">
        <v>63816.91</v>
      </c>
      <c r="AJ168" s="10">
        <f t="shared" si="354"/>
        <v>48956.950000000004</v>
      </c>
      <c r="AK168" s="1">
        <f t="shared" si="355"/>
        <v>5.0938875890551572E-3</v>
      </c>
      <c r="AL168" s="10">
        <f t="shared" si="356"/>
        <v>-0.12360536590858828</v>
      </c>
      <c r="AM168" s="10">
        <f t="shared" si="276"/>
        <v>9.5870785306685163E-2</v>
      </c>
      <c r="AN168" s="10">
        <f t="shared" si="357"/>
        <v>-1.2892912633726925</v>
      </c>
      <c r="AO168" s="1">
        <f t="shared" si="277"/>
        <v>2042.616</v>
      </c>
      <c r="AP168" s="14">
        <v>1480000</v>
      </c>
      <c r="AQ168" s="10">
        <v>1E-3</v>
      </c>
      <c r="AR168" s="14" cm="1">
        <f t="array" ref="AR168">SfromgA($AP168,$AO168,"")</f>
        <v>6.2252280214799829E-3</v>
      </c>
      <c r="AS168" s="21">
        <f t="shared" si="358"/>
        <v>883.35718969791765</v>
      </c>
      <c r="AT168" s="14" cm="1">
        <f t="array" ref="AT168">INDEX([2]Sheet1!$J$2:$J$216,MATCH($AF168&amp;$AG168,[2]Sheet1!$M$2:$M$216&amp;[2]Sheet1!$N$2:$N$216,0),1)</f>
        <v>17130535.317299422</v>
      </c>
      <c r="AU168" s="14" cm="1">
        <f t="array" ref="AU168">SfromgA($AT168,$AO168,"")</f>
        <v>7.2055059783922196E-2</v>
      </c>
      <c r="AV168" s="21">
        <f>(10^MAX(0.05, -0.312925054856973*((LN($AU168))^(1/3)) + 0.454808404431693)-1)*100</f>
        <v>670.49235204861498</v>
      </c>
      <c r="AW168" s="14">
        <f>IF($AP168="",$AT168,$AP168)</f>
        <v>1480000</v>
      </c>
      <c r="AX168" s="21">
        <f>IF($AP168="",$AV168,$AS168)</f>
        <v>883.35718969791765</v>
      </c>
      <c r="AY168" s="12"/>
      <c r="AZ168" s="10">
        <f t="shared" si="360"/>
        <v>2.4805860105525062</v>
      </c>
      <c r="BA168" s="12"/>
      <c r="BB168" s="10" cm="1">
        <f t="array" ref="BB168">$C168*EXP(poly_from_str($AO168,BB$2950))</f>
        <v>615.48453614870493</v>
      </c>
      <c r="BC168" s="12"/>
      <c r="BD168" s="10">
        <f t="shared" si="363"/>
        <v>2.2858022350931249</v>
      </c>
      <c r="BE168" s="10">
        <f t="shared" si="364"/>
        <v>2.5349655787668803</v>
      </c>
      <c r="BF168" s="21">
        <f>INDEX([1]Pr3_line_class7_opt_lin!$A$2:$A$3624,MATCH($X168,[1]Pr3_line_class7_opt_lin!$AO$2:$AO$3624,0),1)</f>
        <v>190200</v>
      </c>
    </row>
    <row r="169" spans="1:58" hidden="1" x14ac:dyDescent="0.25">
      <c r="A169" s="1">
        <v>2041.925</v>
      </c>
      <c r="B169" s="1">
        <v>4.0000000000000001E-3</v>
      </c>
      <c r="C169">
        <v>2</v>
      </c>
      <c r="E169" s="2">
        <v>48973.4</v>
      </c>
      <c r="N169">
        <v>2</v>
      </c>
      <c r="V169" s="11">
        <f t="shared" si="268"/>
        <v>4.8973395203055943E-7</v>
      </c>
      <c r="W169" s="11">
        <f t="shared" si="269"/>
        <v>2.041924799993466E-6</v>
      </c>
      <c r="X169" s="10">
        <f t="shared" si="270"/>
        <v>48973.395463981011</v>
      </c>
      <c r="Y169" s="8">
        <f t="shared" si="271"/>
        <v>2041.9249891208397</v>
      </c>
      <c r="Z169" s="1">
        <f t="shared" si="272"/>
        <v>2041.925</v>
      </c>
      <c r="AA169" s="2">
        <f t="shared" si="273"/>
        <v>48973.4</v>
      </c>
      <c r="AB169" s="2">
        <f t="shared" si="265"/>
        <v>48973.395203055938</v>
      </c>
      <c r="AC169" s="1">
        <f t="shared" si="274"/>
        <v>6.1991967188573513E-2</v>
      </c>
      <c r="AD169" s="1" t="b">
        <f t="shared" si="275"/>
        <v>1</v>
      </c>
      <c r="AM169" s="10">
        <f t="shared" si="276"/>
        <v>9.5935746905493599E-2</v>
      </c>
      <c r="AN169" s="10"/>
      <c r="AO169" s="1">
        <f t="shared" si="277"/>
        <v>2041.925</v>
      </c>
      <c r="AP169"/>
      <c r="BB169" s="10" cm="1">
        <f t="array" ref="BB169">$C169*EXP(poly_from_str($AO169,BB$2950))</f>
        <v>3.0878023770797576</v>
      </c>
      <c r="BF169" s="21" t="e">
        <f>INDEX([1]Pr3_line_class7_opt_lin!$A$2:$A$3624,MATCH($X169,[1]Pr3_line_class7_opt_lin!$AO$2:$AO$3624,0),1)</f>
        <v>#N/A</v>
      </c>
    </row>
    <row r="170" spans="1:58" hidden="1" x14ac:dyDescent="0.25">
      <c r="A170" s="1">
        <v>2039.3810000000001</v>
      </c>
      <c r="B170" s="1">
        <v>4.0000000000000001E-3</v>
      </c>
      <c r="C170">
        <v>200</v>
      </c>
      <c r="E170" s="2">
        <v>49034.5</v>
      </c>
      <c r="F170">
        <v>14558</v>
      </c>
      <c r="G170" t="s">
        <v>4</v>
      </c>
      <c r="H170" t="s">
        <v>5</v>
      </c>
      <c r="I170">
        <v>63593</v>
      </c>
      <c r="J170" t="s">
        <v>6</v>
      </c>
      <c r="K170" t="s">
        <v>5</v>
      </c>
      <c r="L170">
        <v>14558.82</v>
      </c>
      <c r="M170">
        <v>63593.35</v>
      </c>
      <c r="N170">
        <v>2</v>
      </c>
      <c r="V170" s="11">
        <f t="shared" si="268"/>
        <v>4.9034486444661389E-7</v>
      </c>
      <c r="W170" s="11">
        <f t="shared" si="269"/>
        <v>2.0393804362234753E-6</v>
      </c>
      <c r="X170" s="10">
        <f t="shared" si="270"/>
        <v>49034.48718547554</v>
      </c>
      <c r="Y170" s="8">
        <f t="shared" si="271"/>
        <v>2039.3809691889855</v>
      </c>
      <c r="Z170" s="1">
        <f t="shared" si="272"/>
        <v>2039.3810000000001</v>
      </c>
      <c r="AA170" s="2">
        <f t="shared" si="273"/>
        <v>49034.5</v>
      </c>
      <c r="AB170" s="2">
        <f t="shared" si="265"/>
        <v>49034.486444661394</v>
      </c>
      <c r="AC170" s="1">
        <f t="shared" si="274"/>
        <v>6.2021904304458413E-2</v>
      </c>
      <c r="AD170" s="1" t="b">
        <f t="shared" si="275"/>
        <v>1</v>
      </c>
      <c r="AF170" s="1" t="s">
        <v>1159</v>
      </c>
      <c r="AG170" s="1" t="s">
        <v>1382</v>
      </c>
      <c r="AH170" s="10">
        <v>14558.82</v>
      </c>
      <c r="AI170" s="10">
        <v>63593.35</v>
      </c>
      <c r="AJ170" s="10">
        <f>AI170-AH170</f>
        <v>49034.53</v>
      </c>
      <c r="AK170" s="1">
        <f>$A170-100000000/AJ170</f>
        <v>1.8114975305252301E-3</v>
      </c>
      <c r="AL170" s="10">
        <f>$X170-AJ170</f>
        <v>-4.2814524458663072E-2</v>
      </c>
      <c r="AM170" s="10">
        <f t="shared" si="276"/>
        <v>9.6175261022829958E-2</v>
      </c>
      <c r="AN170" s="10">
        <f>AL170/AM170</f>
        <v>-0.4451719080699954</v>
      </c>
      <c r="AO170" s="1">
        <f t="shared" si="277"/>
        <v>2039.3810000000001</v>
      </c>
      <c r="AP170" s="14">
        <v>86600000</v>
      </c>
      <c r="AQ170" s="10">
        <v>7.5999999999999998E-2</v>
      </c>
      <c r="AR170" s="14" cm="1">
        <f t="array" ref="AR170">SfromgA($AP170,$AO170,"")</f>
        <v>0.36253200965424764</v>
      </c>
      <c r="AS170" s="21">
        <f>(10^MAX(0.05, -0.312925054856973*((LN($AR170))^(1/3)) + 0.454808404431693)-1)*100</f>
        <v>487.83223840588528</v>
      </c>
      <c r="AU170" s="10"/>
      <c r="AV170" s="10"/>
      <c r="AW170" s="14">
        <f>IF($AP170="",$AT170,$AP170)</f>
        <v>86600000</v>
      </c>
      <c r="AX170" s="21">
        <f>IF($AP170="",$AV170,$AS170)</f>
        <v>487.83223840588528</v>
      </c>
      <c r="AY170" s="10">
        <f>LN(BB170*$AO170/$AW170)</f>
        <v>-4.9115252725090102</v>
      </c>
      <c r="AZ170" s="10">
        <f>EXP(AY$2950*$AI170+AY$2951)*$AW170/$AO170</f>
        <v>148.44805153969165</v>
      </c>
      <c r="BA170" s="10">
        <f>LN(AZ170/$C170)</f>
        <v>-0.29808229078855814</v>
      </c>
      <c r="BB170" s="10" cm="1">
        <f t="array" ref="BB170">$C170*EXP(poly_from_str($AO170,BB$2950))</f>
        <v>312.58720667389849</v>
      </c>
      <c r="BC170" s="10">
        <f t="shared" ref="BC170" si="365">LN(AZ170/BB170)</f>
        <v>-0.74464841584307495</v>
      </c>
      <c r="BD170" s="10">
        <f t="shared" ref="BD170" si="366">LN($AX170/100+1)</f>
        <v>1.7712714123686988</v>
      </c>
      <c r="BE170" s="10">
        <f>ABS(LN($AZ170/$BB170))-BD170-LN(2)</f>
        <v>-1.7197701770855693</v>
      </c>
      <c r="BF170" s="21">
        <f>INDEX([1]Pr3_line_class7_opt_lin!$A$2:$A$3624,MATCH($X170,[1]Pr3_line_class7_opt_lin!$AO$2:$AO$3624,0),1)</f>
        <v>95925</v>
      </c>
    </row>
    <row r="171" spans="1:58" hidden="1" x14ac:dyDescent="0.25">
      <c r="A171" s="1">
        <v>2038.682</v>
      </c>
      <c r="B171" s="1">
        <v>4.0000000000000001E-3</v>
      </c>
      <c r="C171">
        <v>1</v>
      </c>
      <c r="E171" s="2">
        <v>49051.3</v>
      </c>
      <c r="N171">
        <v>2</v>
      </c>
      <c r="V171" s="11">
        <f t="shared" si="268"/>
        <v>4.9051298829341698E-7</v>
      </c>
      <c r="W171" s="11">
        <f t="shared" si="269"/>
        <v>2.0386819513448164E-6</v>
      </c>
      <c r="X171" s="10">
        <f t="shared" si="270"/>
        <v>49051.298893402418</v>
      </c>
      <c r="Y171" s="8">
        <f t="shared" si="271"/>
        <v>2038.6819973374929</v>
      </c>
      <c r="Z171" s="1">
        <f t="shared" si="272"/>
        <v>2038.682</v>
      </c>
      <c r="AA171" s="2">
        <f t="shared" si="273"/>
        <v>49051.3</v>
      </c>
      <c r="AB171" s="2">
        <f t="shared" si="265"/>
        <v>49051.2988293417</v>
      </c>
      <c r="AC171" s="1">
        <f t="shared" si="274"/>
        <v>6.2030149584226896E-2</v>
      </c>
      <c r="AD171" s="1" t="b">
        <f t="shared" si="275"/>
        <v>1</v>
      </c>
      <c r="AM171" s="10">
        <f t="shared" si="276"/>
        <v>9.6241198970707542E-2</v>
      </c>
      <c r="AN171" s="10"/>
      <c r="AO171" s="1">
        <f t="shared" si="277"/>
        <v>2038.682</v>
      </c>
      <c r="AP171"/>
      <c r="BB171" s="10" cm="1">
        <f t="array" ref="BB171">$C171*EXP(poly_from_str($AO171,BB$2950))</f>
        <v>1.5681457687570102</v>
      </c>
      <c r="BF171" s="21" t="e">
        <f>INDEX([1]Pr3_line_class7_opt_lin!$A$2:$A$3624,MATCH($X171,[1]Pr3_line_class7_opt_lin!$AO$2:$AO$3624,0),1)</f>
        <v>#N/A</v>
      </c>
    </row>
    <row r="172" spans="1:58" hidden="1" x14ac:dyDescent="0.25">
      <c r="A172" s="1">
        <v>2038.366</v>
      </c>
      <c r="B172" s="1">
        <v>4.0000000000000001E-3</v>
      </c>
      <c r="C172">
        <v>1</v>
      </c>
      <c r="E172" s="2">
        <v>49058.9</v>
      </c>
      <c r="N172">
        <v>2</v>
      </c>
      <c r="V172" s="11">
        <f t="shared" si="268"/>
        <v>4.9058903062551089E-7</v>
      </c>
      <c r="W172" s="11">
        <f t="shared" si="269"/>
        <v>2.0383661272470438E-6</v>
      </c>
      <c r="X172" s="10">
        <f t="shared" si="270"/>
        <v>49058.902894864063</v>
      </c>
      <c r="Y172" s="8">
        <f t="shared" si="271"/>
        <v>2038.3660069672883</v>
      </c>
      <c r="Z172" s="1">
        <f t="shared" si="272"/>
        <v>2038.366</v>
      </c>
      <c r="AA172" s="2">
        <f t="shared" si="273"/>
        <v>49058.9</v>
      </c>
      <c r="AB172" s="2">
        <f t="shared" si="265"/>
        <v>49058.903062551086</v>
      </c>
      <c r="AC172" s="1">
        <f t="shared" si="274"/>
        <v>6.2033879848503927E-2</v>
      </c>
      <c r="AD172" s="1" t="b">
        <f t="shared" si="275"/>
        <v>1</v>
      </c>
      <c r="AM172" s="10">
        <f t="shared" si="276"/>
        <v>9.6271032778215512E-2</v>
      </c>
      <c r="AN172" s="10"/>
      <c r="AO172" s="1">
        <f t="shared" si="277"/>
        <v>2038.366</v>
      </c>
      <c r="AP172"/>
      <c r="BB172" s="10" cm="1">
        <f t="array" ref="BB172">$C172*EXP(poly_from_str($AO172,BB$2950))</f>
        <v>1.5704980172715841</v>
      </c>
      <c r="BF172" s="21" t="e">
        <f>INDEX([1]Pr3_line_class7_opt_lin!$A$2:$A$3624,MATCH($X172,[1]Pr3_line_class7_opt_lin!$AO$2:$AO$3624,0),1)</f>
        <v>#N/A</v>
      </c>
    </row>
    <row r="173" spans="1:58" hidden="1" x14ac:dyDescent="0.25">
      <c r="A173" s="1">
        <v>2037.578</v>
      </c>
      <c r="B173" s="1">
        <v>4.0000000000000001E-3</v>
      </c>
      <c r="C173">
        <v>3</v>
      </c>
      <c r="E173" s="2">
        <v>49077.9</v>
      </c>
      <c r="N173">
        <v>2</v>
      </c>
      <c r="V173" s="11">
        <f t="shared" si="268"/>
        <v>4.9077875791748835E-7</v>
      </c>
      <c r="W173" s="11">
        <f t="shared" si="269"/>
        <v>2.0375769949406965E-6</v>
      </c>
      <c r="X173" s="10">
        <f t="shared" si="270"/>
        <v>49077.87711918875</v>
      </c>
      <c r="Y173" s="8">
        <f t="shared" si="271"/>
        <v>2037.5779448883584</v>
      </c>
      <c r="Z173" s="1">
        <f t="shared" si="272"/>
        <v>2037.578</v>
      </c>
      <c r="AA173" s="2">
        <f t="shared" si="273"/>
        <v>49077.9</v>
      </c>
      <c r="AB173" s="2">
        <f t="shared" si="265"/>
        <v>49077.875791748833</v>
      </c>
      <c r="AC173" s="1">
        <f t="shared" si="274"/>
        <v>6.2043189461151636E-2</v>
      </c>
      <c r="AD173" s="1" t="b">
        <f t="shared" si="275"/>
        <v>1</v>
      </c>
      <c r="AM173" s="10">
        <f t="shared" si="276"/>
        <v>9.6345563212794805E-2</v>
      </c>
      <c r="AN173" s="10"/>
      <c r="AO173" s="1">
        <f t="shared" si="277"/>
        <v>2037.578</v>
      </c>
      <c r="AP173"/>
      <c r="BB173" s="10" cm="1">
        <f t="array" ref="BB173">$C173*EXP(poly_from_str($AO173,BB$2950))</f>
        <v>4.7290670951006488</v>
      </c>
      <c r="BF173" s="21">
        <f>INDEX([1]Pr3_line_class7_opt_lin!$A$2:$A$3624,MATCH($X173,[1]Pr3_line_class7_opt_lin!$AO$2:$AO$3624,0),1)</f>
        <v>1446</v>
      </c>
    </row>
    <row r="174" spans="1:58" x14ac:dyDescent="0.25">
      <c r="A174" s="1">
        <v>2036.415</v>
      </c>
      <c r="B174" s="1">
        <v>8.0000000000000002E-3</v>
      </c>
      <c r="C174">
        <v>20</v>
      </c>
      <c r="D174" t="s">
        <v>111</v>
      </c>
      <c r="E174" s="2">
        <v>49105.9</v>
      </c>
      <c r="F174">
        <v>19872</v>
      </c>
      <c r="G174" t="s">
        <v>4</v>
      </c>
      <c r="H174" t="s">
        <v>7</v>
      </c>
      <c r="I174">
        <v>68978</v>
      </c>
      <c r="J174" t="s">
        <v>6</v>
      </c>
      <c r="K174" t="s">
        <v>17</v>
      </c>
      <c r="L174">
        <v>19872.43</v>
      </c>
      <c r="M174">
        <v>68978.55</v>
      </c>
      <c r="N174">
        <v>2</v>
      </c>
      <c r="V174" s="11">
        <f t="shared" si="268"/>
        <v>4.9105904248397305E-7</v>
      </c>
      <c r="W174" s="11">
        <f t="shared" si="269"/>
        <v>2.0364151761804592E-6</v>
      </c>
      <c r="X174" s="10">
        <f t="shared" si="270"/>
        <v>49105.904014936772</v>
      </c>
      <c r="Y174" s="8">
        <f t="shared" si="271"/>
        <v>2036.4150096815758</v>
      </c>
      <c r="Z174" s="1">
        <f t="shared" si="272"/>
        <v>2036.415</v>
      </c>
      <c r="AA174" s="2">
        <f t="shared" si="273"/>
        <v>49105.9</v>
      </c>
      <c r="AB174" s="2">
        <f t="shared" si="265"/>
        <v>49105.90424839731</v>
      </c>
      <c r="AC174" s="1">
        <f t="shared" si="274"/>
        <v>6.205694916026383E-2</v>
      </c>
      <c r="AD174" s="1" t="b">
        <f t="shared" si="275"/>
        <v>1</v>
      </c>
      <c r="AF174" s="1" t="s">
        <v>1160</v>
      </c>
      <c r="AG174" s="1" t="s">
        <v>1281</v>
      </c>
      <c r="AH174" s="10">
        <v>19872.43</v>
      </c>
      <c r="AI174" s="10">
        <v>68978.55</v>
      </c>
      <c r="AJ174" s="10">
        <f>AI174-AH174</f>
        <v>49106.12</v>
      </c>
      <c r="AK174" s="1">
        <f>$A174-100000000/AJ174</f>
        <v>8.9471495609814156E-3</v>
      </c>
      <c r="AL174" s="10">
        <f>$X174-AJ174</f>
        <v>-0.21598506323061883</v>
      </c>
      <c r="AM174" s="10">
        <f t="shared" si="276"/>
        <v>0.19291116987450987</v>
      </c>
      <c r="AN174" s="10">
        <f>AL174/AM174</f>
        <v>-1.1196089027458529</v>
      </c>
      <c r="AO174" s="1">
        <f t="shared" si="277"/>
        <v>2036.415</v>
      </c>
      <c r="AP174" s="14">
        <v>44600000</v>
      </c>
      <c r="AQ174" s="10">
        <v>8.4000000000000005E-2</v>
      </c>
      <c r="AR174" s="14" cm="1">
        <f t="array" ref="AR174">SfromgA($AP174,$AO174,"")</f>
        <v>0.18589473114453001</v>
      </c>
      <c r="AS174" s="21">
        <f>(10^MAX(0.05, -0.312925054856973*((LN($AR174))^(1/3)) + 0.454808404431693)-1)*100</f>
        <v>571.42694769126388</v>
      </c>
      <c r="AU174" s="10"/>
      <c r="AV174" s="10"/>
      <c r="AW174" s="14">
        <f>IF($AP174="",$AT174,$AP174)</f>
        <v>44600000</v>
      </c>
      <c r="AX174" s="21">
        <f>IF($AP174="",$AV174,$AS174)</f>
        <v>571.42694769126388</v>
      </c>
      <c r="AY174" s="10">
        <f>LN(BB174*$AO174/$AW174)</f>
        <v>-6.5379943431827492</v>
      </c>
      <c r="AZ174" s="10">
        <f>EXP(AY$2950*$AI174+AY$2951)*$AW174/$AO174</f>
        <v>46.281261440248421</v>
      </c>
      <c r="BA174" s="10">
        <f>LN(AZ174/$C174)</f>
        <v>0.83900488510375315</v>
      </c>
      <c r="BB174" s="10" cm="1">
        <f t="array" ref="BB174">$C174*EXP(poly_from_str($AO174,BB$2950))</f>
        <v>31.699594400567403</v>
      </c>
      <c r="BC174" s="10">
        <f t="shared" ref="BC174" si="367">LN(AZ174/BB174)</f>
        <v>0.37843327279114747</v>
      </c>
      <c r="BD174" s="10">
        <f t="shared" ref="BD174" si="368">LN($AX174/100+1)</f>
        <v>1.904235034319661</v>
      </c>
      <c r="BE174" s="10">
        <f>ABS(LN($AZ174/$BB174))-BD174-LN(2)</f>
        <v>-2.2189489420884589</v>
      </c>
      <c r="BF174" s="21">
        <f>INDEX([1]Pr3_line_class7_opt_lin!$A$2:$A$3624,MATCH($X174,[1]Pr3_line_class7_opt_lin!$AO$2:$AO$3624,0),1)</f>
        <v>9669</v>
      </c>
    </row>
    <row r="175" spans="1:58" hidden="1" x14ac:dyDescent="0.25">
      <c r="A175" s="1">
        <v>2036.1030000000001</v>
      </c>
      <c r="B175" s="1">
        <v>4.0000000000000001E-3</v>
      </c>
      <c r="C175">
        <v>1</v>
      </c>
      <c r="E175" s="2">
        <v>49113.4</v>
      </c>
      <c r="N175">
        <v>2</v>
      </c>
      <c r="V175" s="11">
        <f t="shared" si="268"/>
        <v>4.9113428937534108E-7</v>
      </c>
      <c r="W175" s="11">
        <f t="shared" si="269"/>
        <v>2.0361041996685224E-6</v>
      </c>
      <c r="X175" s="10">
        <f t="shared" si="270"/>
        <v>49113.427346421151</v>
      </c>
      <c r="Y175" s="8">
        <f t="shared" si="271"/>
        <v>2036.1030659630173</v>
      </c>
      <c r="Z175" s="1">
        <f t="shared" si="272"/>
        <v>2036.1030000000001</v>
      </c>
      <c r="AA175" s="2">
        <f t="shared" si="273"/>
        <v>49113.4</v>
      </c>
      <c r="AB175" s="2">
        <f t="shared" si="265"/>
        <v>49113.428937534103</v>
      </c>
      <c r="AC175" s="1">
        <f t="shared" si="274"/>
        <v>6.2060644510011066E-2</v>
      </c>
      <c r="AD175" s="1" t="b">
        <f t="shared" si="275"/>
        <v>1</v>
      </c>
      <c r="AM175" s="10">
        <f t="shared" si="276"/>
        <v>9.6485099231227514E-2</v>
      </c>
      <c r="AN175" s="10"/>
      <c r="AO175" s="1">
        <f t="shared" si="277"/>
        <v>2036.1030000000001</v>
      </c>
      <c r="AP175"/>
      <c r="BB175" s="10" cm="1">
        <f t="array" ref="BB175">$C175*EXP(poly_from_str($AO175,BB$2950))</f>
        <v>1.587288936957411</v>
      </c>
      <c r="BF175" s="21">
        <f>INDEX([1]Pr3_line_class7_opt_lin!$A$2:$A$3624,MATCH($X175,[1]Pr3_line_class7_opt_lin!$AO$2:$AO$3624,0),1)</f>
        <v>484</v>
      </c>
    </row>
    <row r="176" spans="1:58" hidden="1" x14ac:dyDescent="0.25">
      <c r="A176" s="1">
        <v>2036.0609999999999</v>
      </c>
      <c r="B176" s="1">
        <v>4.0000000000000001E-3</v>
      </c>
      <c r="C176">
        <v>100</v>
      </c>
      <c r="E176" s="2">
        <v>49114.400000000001</v>
      </c>
      <c r="F176">
        <v>19872</v>
      </c>
      <c r="G176" t="s">
        <v>4</v>
      </c>
      <c r="H176" t="s">
        <v>7</v>
      </c>
      <c r="I176">
        <v>68987</v>
      </c>
      <c r="J176" t="s">
        <v>6</v>
      </c>
      <c r="K176" t="s">
        <v>7</v>
      </c>
      <c r="L176">
        <v>19872.43</v>
      </c>
      <c r="M176">
        <v>68987.070000000007</v>
      </c>
      <c r="N176">
        <v>2</v>
      </c>
      <c r="V176" s="11">
        <f t="shared" si="268"/>
        <v>4.9114442052571125E-7</v>
      </c>
      <c r="W176" s="11">
        <f t="shared" si="269"/>
        <v>2.0360627433094977E-6</v>
      </c>
      <c r="X176" s="10">
        <f t="shared" si="270"/>
        <v>49114.439740156588</v>
      </c>
      <c r="Y176" s="8">
        <f t="shared" si="271"/>
        <v>2036.0610958621755</v>
      </c>
      <c r="Z176" s="1">
        <f t="shared" si="272"/>
        <v>2036.0609999999999</v>
      </c>
      <c r="AA176" s="2">
        <f t="shared" si="273"/>
        <v>49114.400000000001</v>
      </c>
      <c r="AB176" s="2">
        <f t="shared" si="265"/>
        <v>49114.442052571118</v>
      </c>
      <c r="AC176" s="1">
        <f t="shared" si="274"/>
        <v>6.2061142090676834E-2</v>
      </c>
      <c r="AD176" s="1" t="b">
        <f t="shared" si="275"/>
        <v>1</v>
      </c>
      <c r="AF176" s="1" t="s">
        <v>1160</v>
      </c>
      <c r="AG176" s="1" t="s">
        <v>1287</v>
      </c>
      <c r="AH176" s="10">
        <v>19872.43</v>
      </c>
      <c r="AI176" s="10">
        <v>68987.070000000007</v>
      </c>
      <c r="AJ176" s="10">
        <f>AI176-AH176</f>
        <v>49114.640000000007</v>
      </c>
      <c r="AK176" s="1">
        <f>$A176-100000000/AJ176</f>
        <v>8.205965471915988E-3</v>
      </c>
      <c r="AL176" s="10">
        <f>$X176-AJ176</f>
        <v>-0.20025984341918956</v>
      </c>
      <c r="AM176" s="10">
        <f t="shared" si="276"/>
        <v>9.6489054109871977E-2</v>
      </c>
      <c r="AN176" s="10">
        <f>AL176/AM176</f>
        <v>-2.0754669559839805</v>
      </c>
      <c r="AO176" s="1">
        <f t="shared" si="277"/>
        <v>2036.0609999999999</v>
      </c>
      <c r="AP176" s="14">
        <v>151000000</v>
      </c>
      <c r="AQ176" s="10">
        <v>0.192</v>
      </c>
      <c r="AR176" s="14" cm="1">
        <f t="array" ref="AR176">SfromgA($AP176,$AO176,"")</f>
        <v>0.6290463734513223</v>
      </c>
      <c r="AS176" s="21">
        <f>(10^MAX(0.05, -0.312925054856973*((LN($AR176))^(1/3)) + 0.454808404431693)-1)*100</f>
        <v>397.72444592779988</v>
      </c>
      <c r="AU176" s="10"/>
      <c r="AV176" s="10"/>
      <c r="AW176" s="14">
        <f>IF($AP176="",$AT176,$AP176)</f>
        <v>151000000</v>
      </c>
      <c r="AX176" s="21">
        <f>IF($AP176="",$AV176,$AS176)</f>
        <v>397.72444592779988</v>
      </c>
      <c r="AY176" s="10">
        <f>LN(BB176*$AO176/$AW176)</f>
        <v>-6.1466246487802918</v>
      </c>
      <c r="AZ176" s="10">
        <f>EXP(AY$2950*$AI176+AY$2951)*$AW176/$AO176</f>
        <v>156.59464228992451</v>
      </c>
      <c r="BA176" s="10">
        <f>LN(AZ176/$C176)</f>
        <v>0.44849038427532606</v>
      </c>
      <c r="BB176" s="10" cm="1">
        <f t="array" ref="BB176">$C176*EXP(poly_from_str($AO176,BB$2950))</f>
        <v>158.75996509743899</v>
      </c>
      <c r="BC176" s="10">
        <f t="shared" ref="BC176" si="369">LN(AZ176/BB176)</f>
        <v>-1.3732837806619498E-2</v>
      </c>
      <c r="BD176" s="10">
        <f t="shared" ref="BD176" si="370">LN($AX176/100+1)</f>
        <v>1.6048764164676459</v>
      </c>
      <c r="BE176" s="10">
        <f>ABS(LN($AZ176/$BB176))-BD176-LN(2)</f>
        <v>-2.2842907592209718</v>
      </c>
      <c r="BF176" s="21">
        <f>INDEX([1]Pr3_line_class7_opt_lin!$A$2:$A$3624,MATCH($X176,[1]Pr3_line_class7_opt_lin!$AO$2:$AO$3624,0),1)</f>
        <v>48389</v>
      </c>
    </row>
    <row r="177" spans="1:58" hidden="1" x14ac:dyDescent="0.25">
      <c r="A177" s="1">
        <v>2035.21</v>
      </c>
      <c r="B177" s="1">
        <v>4.0000000000000001E-3</v>
      </c>
      <c r="C177">
        <v>10</v>
      </c>
      <c r="E177" s="2">
        <v>49135</v>
      </c>
      <c r="N177">
        <v>2</v>
      </c>
      <c r="V177" s="11">
        <f t="shared" si="268"/>
        <v>4.9134978699986737E-7</v>
      </c>
      <c r="W177" s="11">
        <f t="shared" si="269"/>
        <v>2.0352091177368475E-6</v>
      </c>
      <c r="X177" s="10">
        <f t="shared" si="270"/>
        <v>49134.979873101045</v>
      </c>
      <c r="Y177" s="8">
        <f t="shared" si="271"/>
        <v>2035.2099514086708</v>
      </c>
      <c r="Z177" s="1">
        <f t="shared" si="272"/>
        <v>2035.21</v>
      </c>
      <c r="AA177" s="2">
        <f t="shared" si="273"/>
        <v>49135</v>
      </c>
      <c r="AB177" s="2">
        <f t="shared" si="265"/>
        <v>49134.978699986736</v>
      </c>
      <c r="AC177" s="1">
        <f t="shared" si="274"/>
        <v>6.207123065924075E-2</v>
      </c>
      <c r="AD177" s="1" t="b">
        <f t="shared" si="275"/>
        <v>1</v>
      </c>
      <c r="AM177" s="10">
        <f t="shared" si="276"/>
        <v>9.6569887136953927E-2</v>
      </c>
      <c r="AN177" s="10"/>
      <c r="AO177" s="1">
        <f t="shared" si="277"/>
        <v>2035.21</v>
      </c>
      <c r="AP177"/>
      <c r="BB177" s="10" cm="1">
        <f t="array" ref="BB177">$C177*EXP(poly_from_str($AO177,BB$2950))</f>
        <v>15.938880004928198</v>
      </c>
      <c r="BF177" s="21">
        <f>INDEX([1]Pr3_line_class7_opt_lin!$A$2:$A$3624,MATCH($X177,[1]Pr3_line_class7_opt_lin!$AO$2:$AO$3624,0),1)</f>
        <v>4850</v>
      </c>
    </row>
    <row r="178" spans="1:58" hidden="1" x14ac:dyDescent="0.25">
      <c r="A178" s="1">
        <v>2034.894</v>
      </c>
      <c r="B178" s="1">
        <v>4.0000000000000001E-3</v>
      </c>
      <c r="C178">
        <v>100</v>
      </c>
      <c r="E178" s="2">
        <v>49142.6</v>
      </c>
      <c r="F178">
        <v>21238</v>
      </c>
      <c r="G178" t="s">
        <v>4</v>
      </c>
      <c r="H178" t="s">
        <v>39</v>
      </c>
      <c r="I178">
        <v>70381</v>
      </c>
      <c r="J178" t="s">
        <v>6</v>
      </c>
      <c r="K178" t="s">
        <v>39</v>
      </c>
      <c r="L178">
        <v>21238.78</v>
      </c>
      <c r="M178">
        <v>70381.48</v>
      </c>
      <c r="N178">
        <v>2</v>
      </c>
      <c r="V178" s="11">
        <f t="shared" si="268"/>
        <v>4.9142608902478456E-7</v>
      </c>
      <c r="W178" s="11">
        <f t="shared" si="269"/>
        <v>2.0348943686333245E-6</v>
      </c>
      <c r="X178" s="10">
        <f t="shared" si="270"/>
        <v>49142.608411880457</v>
      </c>
      <c r="Y178" s="8">
        <f t="shared" si="271"/>
        <v>2034.8940203146508</v>
      </c>
      <c r="Z178" s="1">
        <f t="shared" si="272"/>
        <v>2034.894</v>
      </c>
      <c r="AA178" s="2">
        <f t="shared" si="273"/>
        <v>49142.6</v>
      </c>
      <c r="AB178" s="2">
        <f t="shared" si="265"/>
        <v>49142.60890247846</v>
      </c>
      <c r="AC178" s="1">
        <f t="shared" si="274"/>
        <v>6.2074980048709774E-2</v>
      </c>
      <c r="AD178" s="1" t="b">
        <f t="shared" si="275"/>
        <v>1</v>
      </c>
      <c r="AF178" s="1" t="s">
        <v>1196</v>
      </c>
      <c r="AG178" s="1" t="s">
        <v>1421</v>
      </c>
      <c r="AH178" s="10">
        <v>21238.78</v>
      </c>
      <c r="AI178" s="10">
        <v>70381.48</v>
      </c>
      <c r="AJ178" s="10">
        <f t="shared" ref="AJ178:AJ181" si="371">AI178-AH178</f>
        <v>49142.7</v>
      </c>
      <c r="AK178" s="1">
        <f t="shared" ref="AK178:AK181" si="372">$A178-100000000/AJ178</f>
        <v>3.7721533410604025E-3</v>
      </c>
      <c r="AL178" s="10">
        <f t="shared" ref="AL178:AL181" si="373">$X178-AJ178</f>
        <v>-9.1588119539665058E-2</v>
      </c>
      <c r="AM178" s="10">
        <f t="shared" si="276"/>
        <v>9.6599822890037504E-2</v>
      </c>
      <c r="AN178" s="10">
        <f t="shared" ref="AN178:AN181" si="374">AL178/AM178</f>
        <v>-0.94811891781543511</v>
      </c>
      <c r="AO178" s="1">
        <f t="shared" si="277"/>
        <v>2034.894</v>
      </c>
      <c r="AP178" s="14">
        <v>70300000</v>
      </c>
      <c r="AQ178" s="10">
        <v>0.13200000000000001</v>
      </c>
      <c r="AR178" s="14" cm="1">
        <f t="array" ref="AR178">SfromgA($AP178,$AO178,"")</f>
        <v>0.29235737826391817</v>
      </c>
      <c r="AS178" s="21">
        <f t="shared" ref="AS178:AS181" si="375">(10^MAX(0.05, -0.312925054856973*((LN($AR178))^(1/3)) + 0.454808404431693)-1)*100</f>
        <v>516.69308635912148</v>
      </c>
      <c r="AU178" s="10"/>
      <c r="AV178" s="10"/>
      <c r="AW178" s="14">
        <f t="shared" ref="AW178:AW180" si="376">IF($AP178="",$AT178,$AP178)</f>
        <v>70300000</v>
      </c>
      <c r="AX178" s="21">
        <f t="shared" ref="AX178:AX180" si="377">IF($AP178="",$AV178,$AS178)</f>
        <v>516.69308635912148</v>
      </c>
      <c r="AY178" s="10">
        <f>LN(BB178*$AO178/$AW178)</f>
        <v>-5.3772751595672847</v>
      </c>
      <c r="AZ178" s="10">
        <f t="shared" ref="AZ178:AZ181" si="378">EXP(AY$2950*$AI178+AY$2951)*$AW178/$AO178</f>
        <v>64.031931104265553</v>
      </c>
      <c r="BA178" s="10">
        <f>LN(AZ178/$C178)</f>
        <v>-0.44578830354521914</v>
      </c>
      <c r="BB178" s="10" cm="1">
        <f t="array" ref="BB178">$C178*EXP(poly_from_str($AO178,BB$2950))</f>
        <v>159.62194716801753</v>
      </c>
      <c r="BC178" s="10">
        <f t="shared" ref="BC178:BC180" si="379">LN(AZ178/BB178)</f>
        <v>-0.91342630670277969</v>
      </c>
      <c r="BD178" s="10">
        <f t="shared" ref="BD178:BD181" si="380">LN($AX178/100+1)</f>
        <v>1.8192012852429666</v>
      </c>
      <c r="BE178" s="10">
        <f t="shared" ref="BE178:BE181" si="381">ABS(LN($AZ178/$BB178))-BD178-LN(2)</f>
        <v>-1.5989221591001321</v>
      </c>
      <c r="BF178" s="21">
        <f>INDEX([1]Pr3_line_class7_opt_lin!$A$2:$A$3624,MATCH($X178,[1]Pr3_line_class7_opt_lin!$AO$2:$AO$3624,0),1)</f>
        <v>48540</v>
      </c>
    </row>
    <row r="179" spans="1:58" hidden="1" x14ac:dyDescent="0.25">
      <c r="A179" s="1">
        <v>2034.29</v>
      </c>
      <c r="B179" s="1">
        <v>4.0000000000000001E-3</v>
      </c>
      <c r="C179" s="4">
        <v>1</v>
      </c>
      <c r="E179" s="2">
        <v>49157.2</v>
      </c>
      <c r="F179">
        <v>18241</v>
      </c>
      <c r="G179" t="s">
        <v>4</v>
      </c>
      <c r="H179" t="s">
        <v>12</v>
      </c>
      <c r="I179">
        <v>67398</v>
      </c>
      <c r="J179" t="s">
        <v>6</v>
      </c>
      <c r="K179" t="s">
        <v>5</v>
      </c>
      <c r="L179">
        <v>18241.54</v>
      </c>
      <c r="M179">
        <v>67398.789999999994</v>
      </c>
      <c r="N179">
        <v>2</v>
      </c>
      <c r="V179" s="11">
        <f t="shared" si="268"/>
        <v>4.9157199809270071E-7</v>
      </c>
      <c r="W179" s="11">
        <f t="shared" si="269"/>
        <v>2.0342899921069551E-6</v>
      </c>
      <c r="X179" s="10">
        <f t="shared" si="270"/>
        <v>49157.199819792615</v>
      </c>
      <c r="Y179" s="8">
        <f t="shared" si="271"/>
        <v>2034.2899995645416</v>
      </c>
      <c r="Z179" s="1">
        <f t="shared" si="272"/>
        <v>2034.29</v>
      </c>
      <c r="AA179" s="2">
        <f t="shared" si="273"/>
        <v>49157.2</v>
      </c>
      <c r="AB179" s="2">
        <f t="shared" si="265"/>
        <v>49157.199809270067</v>
      </c>
      <c r="AC179" s="1">
        <f t="shared" si="274"/>
        <v>6.2082151465442506E-2</v>
      </c>
      <c r="AD179" s="1" t="b">
        <f t="shared" si="275"/>
        <v>1</v>
      </c>
      <c r="AF179" s="1" t="s">
        <v>1153</v>
      </c>
      <c r="AG179" s="1" t="s">
        <v>1305</v>
      </c>
      <c r="AH179" s="10">
        <v>18241.54</v>
      </c>
      <c r="AI179" s="10">
        <v>67398.789999999994</v>
      </c>
      <c r="AJ179" s="10">
        <f t="shared" si="371"/>
        <v>49157.249999999993</v>
      </c>
      <c r="AK179" s="1">
        <f t="shared" si="372"/>
        <v>2.0770588262166712E-3</v>
      </c>
      <c r="AL179" s="10">
        <f t="shared" si="373"/>
        <v>-5.018020737770712E-2</v>
      </c>
      <c r="AM179" s="10">
        <f t="shared" si="276"/>
        <v>9.6657212098570019E-2</v>
      </c>
      <c r="AN179" s="10">
        <f t="shared" si="374"/>
        <v>-0.51915637010649418</v>
      </c>
      <c r="AO179" s="1">
        <f t="shared" si="277"/>
        <v>2034.29</v>
      </c>
      <c r="AP179" s="14">
        <v>296000000</v>
      </c>
      <c r="AQ179" s="10">
        <v>0.17599999999999999</v>
      </c>
      <c r="AR179" s="14" cm="1">
        <f t="array" ref="AR179">SfromgA($AP179,$AO179,"")</f>
        <v>1.2298826180504232</v>
      </c>
      <c r="AS179" s="21">
        <f t="shared" si="375"/>
        <v>86.089722672358533</v>
      </c>
      <c r="AU179" s="10"/>
      <c r="AV179" s="10"/>
      <c r="AW179" s="14">
        <f t="shared" si="376"/>
        <v>296000000</v>
      </c>
      <c r="AX179" s="21">
        <f t="shared" si="377"/>
        <v>86.089722672358533</v>
      </c>
      <c r="AY179" s="12"/>
      <c r="AZ179" s="10">
        <f t="shared" si="378"/>
        <v>356.40815260936597</v>
      </c>
      <c r="BA179" s="12"/>
      <c r="BB179" s="10" cm="1">
        <f t="array" ref="BB179">$C179*EXP(poly_from_str($AO179,BB$2950))</f>
        <v>1.6006704039415227</v>
      </c>
      <c r="BC179" s="12"/>
      <c r="BD179" s="10">
        <f t="shared" si="380"/>
        <v>0.6210587513762158</v>
      </c>
      <c r="BE179" s="10">
        <f t="shared" si="381"/>
        <v>4.0914480943326863</v>
      </c>
      <c r="BF179" s="21">
        <f>INDEX([1]Pr3_line_class7_opt_lin!$A$2:$A$3624,MATCH($X179,[1]Pr3_line_class7_opt_lin!$AO$2:$AO$3624,0),1)</f>
        <v>486</v>
      </c>
    </row>
    <row r="180" spans="1:58" hidden="1" x14ac:dyDescent="0.25">
      <c r="A180" s="1">
        <v>2034.1859999999999</v>
      </c>
      <c r="B180" s="1">
        <v>4.0000000000000001E-3</v>
      </c>
      <c r="C180">
        <v>7</v>
      </c>
      <c r="E180" s="2">
        <v>49159.7</v>
      </c>
      <c r="F180">
        <v>16135</v>
      </c>
      <c r="G180" t="s">
        <v>4</v>
      </c>
      <c r="H180" t="s">
        <v>7</v>
      </c>
      <c r="I180">
        <v>65295</v>
      </c>
      <c r="J180" t="s">
        <v>6</v>
      </c>
      <c r="K180" t="s">
        <v>7</v>
      </c>
      <c r="L180">
        <v>16135.97</v>
      </c>
      <c r="M180">
        <v>65295.9</v>
      </c>
      <c r="N180">
        <v>2</v>
      </c>
      <c r="V180" s="11">
        <f t="shared" si="268"/>
        <v>4.9159713025259248E-7</v>
      </c>
      <c r="W180" s="11">
        <f t="shared" si="269"/>
        <v>2.0341865389739973E-6</v>
      </c>
      <c r="X180" s="10">
        <f t="shared" si="270"/>
        <v>49159.712306518399</v>
      </c>
      <c r="Y180" s="8">
        <f t="shared" si="271"/>
        <v>2034.1860297408691</v>
      </c>
      <c r="Z180" s="1">
        <f t="shared" si="272"/>
        <v>2034.1859999999999</v>
      </c>
      <c r="AA180" s="2">
        <f t="shared" si="273"/>
        <v>49159.7</v>
      </c>
      <c r="AB180" s="2">
        <f t="shared" si="265"/>
        <v>49159.713025259247</v>
      </c>
      <c r="AC180" s="1">
        <f t="shared" si="274"/>
        <v>6.2083386923629219E-2</v>
      </c>
      <c r="AD180" s="1" t="b">
        <f t="shared" si="275"/>
        <v>1</v>
      </c>
      <c r="AF180" s="1" t="s">
        <v>1213</v>
      </c>
      <c r="AG180" s="1" t="s">
        <v>1275</v>
      </c>
      <c r="AH180" s="10">
        <v>16135.97</v>
      </c>
      <c r="AI180" s="10">
        <v>65295.9</v>
      </c>
      <c r="AJ180" s="10">
        <f t="shared" si="371"/>
        <v>49159.93</v>
      </c>
      <c r="AK180" s="1">
        <f t="shared" si="372"/>
        <v>8.9781856888748734E-3</v>
      </c>
      <c r="AL180" s="10">
        <f t="shared" si="373"/>
        <v>-0.21769348160160007</v>
      </c>
      <c r="AM180" s="10">
        <f t="shared" si="276"/>
        <v>9.666706977631348E-2</v>
      </c>
      <c r="AN180" s="10">
        <f t="shared" si="374"/>
        <v>-2.2519921427776839</v>
      </c>
      <c r="AO180" s="1">
        <f t="shared" si="277"/>
        <v>2034.1859999999999</v>
      </c>
      <c r="AP180" s="14">
        <v>19200000</v>
      </c>
      <c r="AQ180" s="10">
        <v>2.5000000000000001E-2</v>
      </c>
      <c r="AR180" s="14" cm="1">
        <f t="array" ref="AR180">SfromgA($AP180,$AO180,"")</f>
        <v>7.9763935136853995E-2</v>
      </c>
      <c r="AS180" s="21">
        <f t="shared" si="375"/>
        <v>660.5559339967831</v>
      </c>
      <c r="AU180" s="10"/>
      <c r="AV180" s="10"/>
      <c r="AW180" s="14">
        <f t="shared" si="376"/>
        <v>19200000</v>
      </c>
      <c r="AX180" s="21">
        <f t="shared" si="377"/>
        <v>660.5559339967831</v>
      </c>
      <c r="AY180" s="10">
        <f t="shared" ref="AY180" si="382">LN(BB180*$AO180/$AW180)</f>
        <v>-6.7357589013364612</v>
      </c>
      <c r="AZ180" s="10">
        <f t="shared" si="378"/>
        <v>28.141586587985962</v>
      </c>
      <c r="BA180" s="10">
        <f t="shared" ref="BA180" si="383">LN(AZ180/$C180)</f>
        <v>1.3913382829884346</v>
      </c>
      <c r="BB180" s="10" cm="1">
        <f t="array" ref="BB180">$C180*EXP(poly_from_str($AO180,BB$2950))</f>
        <v>11.210052471017821</v>
      </c>
      <c r="BC180" s="10">
        <f t="shared" si="379"/>
        <v>0.92043751423755427</v>
      </c>
      <c r="BD180" s="10">
        <f t="shared" si="380"/>
        <v>2.0288794719833665</v>
      </c>
      <c r="BE180" s="10">
        <f t="shared" si="381"/>
        <v>-1.8015891383057574</v>
      </c>
      <c r="BF180" s="21">
        <f>INDEX([1]Pr3_line_class7_opt_lin!$A$2:$A$3624,MATCH($X180,[1]Pr3_line_class7_opt_lin!$AO$2:$AO$3624,0),1)</f>
        <v>3404</v>
      </c>
    </row>
    <row r="181" spans="1:58" hidden="1" x14ac:dyDescent="0.25">
      <c r="A181" s="1">
        <v>2033.95</v>
      </c>
      <c r="B181" s="1">
        <v>4.0000000000000001E-3</v>
      </c>
      <c r="C181">
        <v>2000</v>
      </c>
      <c r="E181" s="2">
        <v>49165.4</v>
      </c>
      <c r="F181">
        <v>19360</v>
      </c>
      <c r="G181" t="s">
        <v>4</v>
      </c>
      <c r="H181" t="s">
        <v>39</v>
      </c>
      <c r="I181">
        <v>68525</v>
      </c>
      <c r="J181" t="s">
        <v>6</v>
      </c>
      <c r="K181" t="s">
        <v>12</v>
      </c>
      <c r="L181">
        <v>19360.099999999999</v>
      </c>
      <c r="M181">
        <v>68525.62</v>
      </c>
      <c r="N181">
        <v>2</v>
      </c>
      <c r="V181" s="11">
        <f t="shared" si="268"/>
        <v>4.9165417045650086E-7</v>
      </c>
      <c r="W181" s="11">
        <f t="shared" si="269"/>
        <v>2.0339507051707095E-6</v>
      </c>
      <c r="X181" s="10">
        <f t="shared" si="270"/>
        <v>49165.416104649514</v>
      </c>
      <c r="Y181" s="8">
        <f t="shared" si="271"/>
        <v>2033.9500389287487</v>
      </c>
      <c r="Z181" s="1">
        <f t="shared" si="272"/>
        <v>2033.95</v>
      </c>
      <c r="AA181" s="2">
        <f t="shared" si="273"/>
        <v>49165.4</v>
      </c>
      <c r="AB181" s="2">
        <f t="shared" si="265"/>
        <v>49165.417045650087</v>
      </c>
      <c r="AC181" s="1">
        <f t="shared" si="274"/>
        <v>6.2086191166363505E-2</v>
      </c>
      <c r="AD181" s="1" t="b">
        <f t="shared" si="275"/>
        <v>1</v>
      </c>
      <c r="AF181" s="1" t="s">
        <v>1187</v>
      </c>
      <c r="AG181" s="1" t="s">
        <v>1379</v>
      </c>
      <c r="AH181" s="10">
        <v>19360.099999999999</v>
      </c>
      <c r="AI181" s="10">
        <v>68525.62</v>
      </c>
      <c r="AJ181" s="10">
        <f t="shared" si="371"/>
        <v>49165.52</v>
      </c>
      <c r="AK181" s="1">
        <f t="shared" si="372"/>
        <v>4.2591637391069526E-3</v>
      </c>
      <c r="AL181" s="10">
        <f t="shared" si="373"/>
        <v>-0.10389535048307152</v>
      </c>
      <c r="AM181" s="10">
        <f t="shared" si="276"/>
        <v>9.668949580864819E-2</v>
      </c>
      <c r="AN181" s="10">
        <f t="shared" si="374"/>
        <v>-1.0745257239595496</v>
      </c>
      <c r="AO181" s="1">
        <f t="shared" si="277"/>
        <v>2033.95</v>
      </c>
      <c r="AP181" s="14">
        <v>663000000</v>
      </c>
      <c r="AQ181" s="10">
        <v>0.222</v>
      </c>
      <c r="AR181" s="14" cm="1">
        <f t="array" ref="AR181">SfromgA($AP181,$AO181,"")</f>
        <v>2.7533898433387587</v>
      </c>
      <c r="AS181" s="21">
        <f t="shared" si="375"/>
        <v>38.213499862029643</v>
      </c>
      <c r="AT181" s="14" cm="1">
        <f t="array" ref="AT181">INDEX([2]Sheet1!$J$2:$J$216,MATCH($AF181&amp;$AG181,[2]Sheet1!$M$2:$M$216&amp;[2]Sheet1!$N$2:$N$216,0),1)</f>
        <v>465011294.10826403</v>
      </c>
      <c r="AU181" s="14" cm="1">
        <f t="array" ref="AU181">SfromgA($AT181,$AO181,"")</f>
        <v>1.9311574272028758</v>
      </c>
      <c r="AV181" s="21">
        <f>(10^MAX(0.05, -0.312925054856973*((LN($AU181))^(1/3)) + 0.454808404431693)-1)*100</f>
        <v>52.27074180134916</v>
      </c>
      <c r="AW181" s="14">
        <f>IF($AP181="",$AT181,$AP181)</f>
        <v>663000000</v>
      </c>
      <c r="AX181" s="21">
        <f>IF($AP181="",$AV181,$AS181)</f>
        <v>38.213499862029643</v>
      </c>
      <c r="AY181" s="10"/>
      <c r="AZ181" s="10">
        <f t="shared" si="378"/>
        <v>718.6163335733803</v>
      </c>
      <c r="BA181" s="10"/>
      <c r="BB181" s="10" cm="1">
        <f t="array" ref="BB181">$C181*EXP(poly_from_str($AO181,BB$2950))</f>
        <v>3206.3454866792631</v>
      </c>
      <c r="BC181" s="10"/>
      <c r="BD181" s="10">
        <f t="shared" si="380"/>
        <v>0.32362940409161112</v>
      </c>
      <c r="BE181" s="10">
        <f t="shared" si="381"/>
        <v>0.47878290110814403</v>
      </c>
      <c r="BF181" s="21">
        <f>INDEX([1]Pr3_line_class7_opt_lin!$A$2:$A$3624,MATCH($X181,[1]Pr3_line_class7_opt_lin!$AO$2:$AO$3624,0),1)</f>
        <v>973259</v>
      </c>
    </row>
    <row r="182" spans="1:58" hidden="1" x14ac:dyDescent="0.25">
      <c r="A182" s="1">
        <v>2033.7190000000001</v>
      </c>
      <c r="B182" s="1">
        <v>4.0000000000000001E-3</v>
      </c>
      <c r="C182">
        <v>10</v>
      </c>
      <c r="E182" s="2">
        <v>49171</v>
      </c>
      <c r="N182">
        <v>2</v>
      </c>
      <c r="V182" s="11">
        <f t="shared" si="268"/>
        <v>4.9171001500207259E-7</v>
      </c>
      <c r="W182" s="11">
        <f t="shared" si="269"/>
        <v>2.0337190620487688E-6</v>
      </c>
      <c r="X182" s="10">
        <f t="shared" si="270"/>
        <v>49171.001417353102</v>
      </c>
      <c r="Y182" s="8">
        <f t="shared" si="271"/>
        <v>2033.7190034268585</v>
      </c>
      <c r="Z182" s="1">
        <f t="shared" si="272"/>
        <v>2033.7190000000001</v>
      </c>
      <c r="AA182" s="2">
        <f t="shared" si="273"/>
        <v>49171</v>
      </c>
      <c r="AB182" s="2">
        <f t="shared" si="265"/>
        <v>49171.001500207254</v>
      </c>
      <c r="AC182" s="1">
        <f t="shared" si="274"/>
        <v>6.2088936942666928E-2</v>
      </c>
      <c r="AD182" s="1" t="b">
        <f t="shared" si="275"/>
        <v>1</v>
      </c>
      <c r="AM182" s="10">
        <f t="shared" si="276"/>
        <v>9.671149259066765E-2</v>
      </c>
      <c r="AN182" s="10"/>
      <c r="AO182" s="1">
        <f t="shared" si="277"/>
        <v>2033.7190000000001</v>
      </c>
      <c r="AP182"/>
      <c r="BB182" s="10" cm="1">
        <f t="array" ref="BB182">$C182*EXP(poly_from_str($AO182,BB$2950))</f>
        <v>16.04871559348371</v>
      </c>
      <c r="BF182" s="21" t="e">
        <f>INDEX([1]Pr3_line_class7_opt_lin!$A$2:$A$3624,MATCH($X182,[1]Pr3_line_class7_opt_lin!$AO$2:$AO$3624,0),1)</f>
        <v>#N/A</v>
      </c>
    </row>
    <row r="183" spans="1:58" hidden="1" x14ac:dyDescent="0.25">
      <c r="A183" s="1">
        <v>2033.4780000000001</v>
      </c>
      <c r="B183" s="1">
        <v>4.0000000000000001E-3</v>
      </c>
      <c r="C183">
        <v>40</v>
      </c>
      <c r="E183" s="2">
        <v>49176.800000000003</v>
      </c>
      <c r="F183">
        <v>18063</v>
      </c>
      <c r="G183" t="s">
        <v>4</v>
      </c>
      <c r="H183" t="s">
        <v>5</v>
      </c>
      <c r="I183">
        <v>67240</v>
      </c>
      <c r="J183" t="s">
        <v>6</v>
      </c>
      <c r="K183" t="s">
        <v>7</v>
      </c>
      <c r="L183">
        <v>18063.36</v>
      </c>
      <c r="M183">
        <v>67240.350000000006</v>
      </c>
      <c r="N183">
        <v>2</v>
      </c>
      <c r="V183" s="11">
        <f t="shared" si="268"/>
        <v>4.9176829058391588E-7</v>
      </c>
      <c r="W183" s="11">
        <f t="shared" si="269"/>
        <v>2.0334792015747262E-6</v>
      </c>
      <c r="X183" s="10">
        <f t="shared" si="270"/>
        <v>49176.827452823971</v>
      </c>
      <c r="Y183" s="8">
        <f t="shared" si="271"/>
        <v>2033.4780663907493</v>
      </c>
      <c r="Z183" s="1">
        <f t="shared" si="272"/>
        <v>2033.4780000000001</v>
      </c>
      <c r="AA183" s="2">
        <f t="shared" si="273"/>
        <v>49176.800000000003</v>
      </c>
      <c r="AB183" s="2">
        <f t="shared" si="265"/>
        <v>49176.82905839158</v>
      </c>
      <c r="AC183" s="1">
        <f t="shared" si="274"/>
        <v>6.209180258119134E-2</v>
      </c>
      <c r="AD183" s="1" t="b">
        <f t="shared" si="275"/>
        <v>1</v>
      </c>
      <c r="AF183" s="1" t="s">
        <v>1175</v>
      </c>
      <c r="AG183" s="1" t="s">
        <v>1243</v>
      </c>
      <c r="AH183" s="10">
        <v>18063.36</v>
      </c>
      <c r="AI183" s="10">
        <v>67240.350000000006</v>
      </c>
      <c r="AJ183" s="10">
        <f t="shared" ref="AJ183:AJ195" si="384">AI183-AH183</f>
        <v>49176.990000000005</v>
      </c>
      <c r="AK183" s="1">
        <f t="shared" ref="AK183:AK195" si="385">$A183-100000000/AJ183</f>
        <v>6.6549664795729768E-3</v>
      </c>
      <c r="AL183" s="10">
        <f t="shared" ref="AL183:AL195" si="386">$X183-AJ183</f>
        <v>-0.16254717603442259</v>
      </c>
      <c r="AM183" s="10">
        <f t="shared" si="276"/>
        <v>9.6734363489548461E-2</v>
      </c>
      <c r="AN183" s="10">
        <f t="shared" ref="AN183:AN195" si="387">AL183/AM183</f>
        <v>-1.6803457444777088</v>
      </c>
      <c r="AO183" s="1">
        <f t="shared" si="277"/>
        <v>2033.4780000000001</v>
      </c>
      <c r="AP183" s="14">
        <v>68100000</v>
      </c>
      <c r="AQ183" s="10">
        <v>8.7999999999999995E-2</v>
      </c>
      <c r="AR183" s="14" cm="1">
        <f t="array" ref="AR183">SfromgA($AP183,$AO183,"")</f>
        <v>0.2826174062866858</v>
      </c>
      <c r="AS183" s="21">
        <f t="shared" ref="AS183:AS185" si="388">(10^MAX(0.05, -0.312925054856973*((LN($AR183))^(1/3)) + 0.454808404431693)-1)*100</f>
        <v>521.04098829712302</v>
      </c>
      <c r="AU183" s="10"/>
      <c r="AV183" s="10"/>
      <c r="AW183" s="14">
        <f t="shared" ref="AW183:AW185" si="389">IF($AP183="",$AT183,$AP183)</f>
        <v>68100000</v>
      </c>
      <c r="AX183" s="21">
        <f t="shared" ref="AX183:AX185" si="390">IF($AP183="",$AV183,$AS183)</f>
        <v>521.04098829712302</v>
      </c>
      <c r="AY183" s="10">
        <f t="shared" ref="AY183:AY185" si="391">LN(BB183*$AO183/$AW183)</f>
        <v>-6.2559586326777792</v>
      </c>
      <c r="AZ183" s="10">
        <f t="shared" ref="AZ183:AZ185" si="392">EXP(AY$2950*$AI183+AY$2951)*$AW183/$AO183</f>
        <v>83.254644342072069</v>
      </c>
      <c r="BA183" s="10">
        <f t="shared" ref="BA183:BA185" si="393">LN(AZ183/$C183)</f>
        <v>0.73302446108328789</v>
      </c>
      <c r="BB183" s="10" cm="1">
        <f t="array" ref="BB183">$C183*EXP(poly_from_str($AO183,BB$2950))</f>
        <v>64.265711570212318</v>
      </c>
      <c r="BC183" s="10">
        <f t="shared" ref="BC183:BC185" si="394">LN(AZ183/BB183)</f>
        <v>0.25887768325867311</v>
      </c>
      <c r="BD183" s="10">
        <f t="shared" ref="BD183:BD185" si="395">LN($AX183/100+1)</f>
        <v>1.8262268974663101</v>
      </c>
      <c r="BE183" s="10">
        <f t="shared" ref="BE183:BE185" si="396">ABS(LN($AZ183/$BB183))-BD183-LN(2)</f>
        <v>-2.2604963947675825</v>
      </c>
      <c r="BF183" s="21">
        <f>INDEX([1]Pr3_line_class7_opt_lin!$A$2:$A$3624,MATCH($X183,[1]Pr3_line_class7_opt_lin!$AO$2:$AO$3624,0),1)</f>
        <v>19490</v>
      </c>
    </row>
    <row r="184" spans="1:58" x14ac:dyDescent="0.25">
      <c r="A184" s="1">
        <v>2033.2070000000001</v>
      </c>
      <c r="B184" s="1">
        <v>8.0000000000000002E-3</v>
      </c>
      <c r="C184">
        <v>200</v>
      </c>
      <c r="D184" t="s">
        <v>16</v>
      </c>
      <c r="E184" s="2">
        <v>49183.4</v>
      </c>
      <c r="F184">
        <v>13352</v>
      </c>
      <c r="G184" t="s">
        <v>4</v>
      </c>
      <c r="H184" t="s">
        <v>12</v>
      </c>
      <c r="I184">
        <v>62535</v>
      </c>
      <c r="J184" t="s">
        <v>6</v>
      </c>
      <c r="K184" t="s">
        <v>5</v>
      </c>
      <c r="L184">
        <v>13352.1</v>
      </c>
      <c r="M184">
        <v>62535.62</v>
      </c>
      <c r="N184">
        <v>2</v>
      </c>
      <c r="V184" s="11">
        <f t="shared" si="268"/>
        <v>4.9183383688921002E-7</v>
      </c>
      <c r="W184" s="11">
        <f t="shared" si="269"/>
        <v>2.0332063257115206E-6</v>
      </c>
      <c r="X184" s="10">
        <f t="shared" si="270"/>
        <v>49183.384590615053</v>
      </c>
      <c r="Y184" s="8">
        <f t="shared" si="271"/>
        <v>2033.2069627245933</v>
      </c>
      <c r="Z184" s="1">
        <f t="shared" si="272"/>
        <v>2033.2070000000001</v>
      </c>
      <c r="AA184" s="2">
        <f t="shared" si="273"/>
        <v>49183.4</v>
      </c>
      <c r="AB184" s="2">
        <f t="shared" si="265"/>
        <v>49183.383688921</v>
      </c>
      <c r="AC184" s="1">
        <f t="shared" si="274"/>
        <v>6.2095026155458102E-2</v>
      </c>
      <c r="AD184" s="1" t="b">
        <f t="shared" si="275"/>
        <v>1</v>
      </c>
      <c r="AF184" s="1" t="s">
        <v>1179</v>
      </c>
      <c r="AG184" s="1" t="s">
        <v>1277</v>
      </c>
      <c r="AH184" s="10">
        <v>13352.1</v>
      </c>
      <c r="AI184" s="10">
        <v>62535.62</v>
      </c>
      <c r="AJ184" s="10">
        <f t="shared" si="384"/>
        <v>49183.520000000004</v>
      </c>
      <c r="AK184" s="1">
        <f t="shared" si="385"/>
        <v>5.6349899318774987E-3</v>
      </c>
      <c r="AL184" s="10">
        <f t="shared" si="386"/>
        <v>-0.13540938495134469</v>
      </c>
      <c r="AM184" s="10">
        <f t="shared" si="276"/>
        <v>0.19352048266605418</v>
      </c>
      <c r="AN184" s="10">
        <f t="shared" si="387"/>
        <v>-0.69971603566642571</v>
      </c>
      <c r="AO184" s="1">
        <f t="shared" si="277"/>
        <v>2033.2070000000001</v>
      </c>
      <c r="AP184" s="14">
        <v>110000000</v>
      </c>
      <c r="AQ184" s="10">
        <v>0.28100000000000003</v>
      </c>
      <c r="AR184" s="14" cm="1">
        <f t="array" ref="AR184">SfromgA($AP184,$AO184,"")</f>
        <v>0.456321397396451</v>
      </c>
      <c r="AS184" s="21">
        <f t="shared" si="388"/>
        <v>453.88682807852564</v>
      </c>
      <c r="AU184" s="10"/>
      <c r="AV184" s="10"/>
      <c r="AW184" s="14">
        <f t="shared" si="389"/>
        <v>110000000</v>
      </c>
      <c r="AX184" s="21">
        <f t="shared" si="390"/>
        <v>453.88682807852564</v>
      </c>
      <c r="AY184" s="10">
        <f t="shared" si="391"/>
        <v>-5.1249191019763574</v>
      </c>
      <c r="AZ184" s="10">
        <f t="shared" si="392"/>
        <v>208.78814139417418</v>
      </c>
      <c r="BA184" s="10">
        <f t="shared" si="393"/>
        <v>4.3002693758397437E-2</v>
      </c>
      <c r="BB184" s="10" cm="1">
        <f t="array" ref="BB184">$C184*EXP(poly_from_str($AO184,BB$2950))</f>
        <v>321.7266247105498</v>
      </c>
      <c r="BC184" s="10">
        <f t="shared" si="394"/>
        <v>-0.43238213305836676</v>
      </c>
      <c r="BD184" s="10">
        <f t="shared" si="395"/>
        <v>1.711790198444191</v>
      </c>
      <c r="BE184" s="10">
        <f t="shared" si="396"/>
        <v>-1.9725552459457694</v>
      </c>
      <c r="BF184" s="21">
        <f>INDEX([1]Pr3_line_class7_opt_lin!$A$2:$A$3624,MATCH($X184,[1]Pr3_line_class7_opt_lin!$AO$2:$AO$3624,0),1)</f>
        <v>97519</v>
      </c>
    </row>
    <row r="185" spans="1:58" x14ac:dyDescent="0.25">
      <c r="A185" s="1">
        <v>2033.2070000000001</v>
      </c>
      <c r="B185" s="1">
        <v>8.0000000000000002E-3</v>
      </c>
      <c r="C185">
        <v>200</v>
      </c>
      <c r="D185" t="s">
        <v>16</v>
      </c>
      <c r="E185" s="2">
        <v>49183.4</v>
      </c>
      <c r="F185">
        <v>18211</v>
      </c>
      <c r="G185" t="s">
        <v>4</v>
      </c>
      <c r="H185" t="s">
        <v>17</v>
      </c>
      <c r="I185">
        <v>67395</v>
      </c>
      <c r="J185" t="s">
        <v>6</v>
      </c>
      <c r="K185" t="s">
        <v>17</v>
      </c>
      <c r="L185">
        <v>18211.759999999998</v>
      </c>
      <c r="M185">
        <v>67395.320000000007</v>
      </c>
      <c r="N185">
        <v>2</v>
      </c>
      <c r="V185" s="11">
        <f t="shared" si="268"/>
        <v>4.9183383688921002E-7</v>
      </c>
      <c r="W185" s="11">
        <f t="shared" si="269"/>
        <v>2.0332063257115206E-6</v>
      </c>
      <c r="X185" s="10">
        <f t="shared" si="270"/>
        <v>49183.384590615053</v>
      </c>
      <c r="Y185" s="8">
        <f t="shared" si="271"/>
        <v>2033.2069627245933</v>
      </c>
      <c r="Z185" s="1">
        <f t="shared" si="272"/>
        <v>2033.2070000000001</v>
      </c>
      <c r="AA185" s="2">
        <f t="shared" si="273"/>
        <v>49183.4</v>
      </c>
      <c r="AB185" s="2">
        <f t="shared" si="265"/>
        <v>49183.383688921</v>
      </c>
      <c r="AC185" s="1">
        <f t="shared" si="274"/>
        <v>6.2095026155458102E-2</v>
      </c>
      <c r="AD185" s="1" t="b">
        <f t="shared" si="275"/>
        <v>1</v>
      </c>
      <c r="AF185" s="1" t="s">
        <v>1188</v>
      </c>
      <c r="AG185" s="1" t="s">
        <v>1249</v>
      </c>
      <c r="AH185" s="10">
        <v>18211.759999999998</v>
      </c>
      <c r="AI185" s="10">
        <v>67395.320000000007</v>
      </c>
      <c r="AJ185" s="10">
        <f t="shared" si="384"/>
        <v>49183.560000000012</v>
      </c>
      <c r="AK185" s="1">
        <f t="shared" si="385"/>
        <v>7.2885517035956582E-3</v>
      </c>
      <c r="AL185" s="10">
        <f t="shared" si="386"/>
        <v>-0.17540938495949376</v>
      </c>
      <c r="AM185" s="10">
        <f t="shared" si="276"/>
        <v>0.19352048266605418</v>
      </c>
      <c r="AN185" s="10">
        <f t="shared" si="387"/>
        <v>-0.90641250240258253</v>
      </c>
      <c r="AO185" s="1">
        <f t="shared" si="277"/>
        <v>2033.2070000000001</v>
      </c>
      <c r="AP185" s="14">
        <v>114000000</v>
      </c>
      <c r="AQ185" s="10">
        <v>0.158</v>
      </c>
      <c r="AR185" s="14" cm="1">
        <f t="array" ref="AR185">SfromgA($AP185,$AO185,"")</f>
        <v>0.47291490275632198</v>
      </c>
      <c r="AS185" s="21">
        <f t="shared" si="388"/>
        <v>448.24288967949644</v>
      </c>
      <c r="AU185" s="10"/>
      <c r="AV185" s="10"/>
      <c r="AW185" s="14">
        <f t="shared" si="389"/>
        <v>114000000</v>
      </c>
      <c r="AX185" s="21">
        <f t="shared" si="390"/>
        <v>448.24288967949644</v>
      </c>
      <c r="AY185" s="10">
        <f t="shared" si="391"/>
        <v>-5.1606371845784365</v>
      </c>
      <c r="AZ185" s="10">
        <f t="shared" si="392"/>
        <v>137.38297179992793</v>
      </c>
      <c r="BA185" s="10">
        <f t="shared" si="393"/>
        <v>-0.37554492602707434</v>
      </c>
      <c r="BB185" s="10" cm="1">
        <f t="array" ref="BB185">$C185*EXP(poly_from_str($AO185,BB$2950))</f>
        <v>321.7266247105498</v>
      </c>
      <c r="BC185" s="10">
        <f t="shared" si="394"/>
        <v>-0.85092975284383865</v>
      </c>
      <c r="BD185" s="10">
        <f t="shared" si="395"/>
        <v>1.7015482321049609</v>
      </c>
      <c r="BE185" s="10">
        <f t="shared" si="396"/>
        <v>-1.5437656598210676</v>
      </c>
      <c r="BF185" s="21">
        <f>INDEX([1]Pr3_line_class7_opt_lin!$A$2:$A$3624,MATCH($X185,[1]Pr3_line_class7_opt_lin!$AO$2:$AO$3624,0),1)</f>
        <v>97519</v>
      </c>
    </row>
    <row r="186" spans="1:58" hidden="1" x14ac:dyDescent="0.25">
      <c r="A186" s="1">
        <v>2033.1289999999999</v>
      </c>
      <c r="B186" s="1">
        <v>4.0000000000000001E-3</v>
      </c>
      <c r="C186">
        <v>50</v>
      </c>
      <c r="E186" s="2">
        <v>49185.3</v>
      </c>
      <c r="F186">
        <v>23844</v>
      </c>
      <c r="G186" t="s">
        <v>4</v>
      </c>
      <c r="H186" t="s">
        <v>5</v>
      </c>
      <c r="I186">
        <v>73029</v>
      </c>
      <c r="J186" t="s">
        <v>6</v>
      </c>
      <c r="K186" t="s">
        <v>5</v>
      </c>
      <c r="L186">
        <v>23844.58</v>
      </c>
      <c r="M186">
        <v>73029.899999999994</v>
      </c>
      <c r="N186">
        <v>2</v>
      </c>
      <c r="V186" s="11">
        <f t="shared" si="268"/>
        <v>4.918527058538834E-7</v>
      </c>
      <c r="W186" s="11">
        <f t="shared" si="269"/>
        <v>2.0331277841143592E-6</v>
      </c>
      <c r="X186" s="10">
        <f t="shared" si="270"/>
        <v>49185.2722116964</v>
      </c>
      <c r="Y186" s="8">
        <f t="shared" si="271"/>
        <v>2033.128932774712</v>
      </c>
      <c r="Z186" s="1">
        <f t="shared" si="272"/>
        <v>2033.1289999999999</v>
      </c>
      <c r="AA186" s="2">
        <f t="shared" si="273"/>
        <v>49185.3</v>
      </c>
      <c r="AB186" s="2">
        <f t="shared" si="265"/>
        <v>49185.270585388338</v>
      </c>
      <c r="AC186" s="1">
        <f t="shared" si="274"/>
        <v>6.2095954212789337E-2</v>
      </c>
      <c r="AD186" s="1" t="b">
        <f t="shared" si="275"/>
        <v>1</v>
      </c>
      <c r="AF186" s="1" t="s">
        <v>1268</v>
      </c>
      <c r="AG186" s="5" t="s">
        <v>1470</v>
      </c>
      <c r="AH186" s="10">
        <v>23844.58</v>
      </c>
      <c r="AI186" s="10">
        <v>73029.899999999994</v>
      </c>
      <c r="AJ186" s="10">
        <f t="shared" si="384"/>
        <v>49185.319999999992</v>
      </c>
      <c r="AK186" s="1">
        <f t="shared" si="385"/>
        <v>2.0426070213943603E-3</v>
      </c>
      <c r="AL186" s="10">
        <f t="shared" si="386"/>
        <v>-4.7788303592824377E-2</v>
      </c>
      <c r="AM186" s="10">
        <f t="shared" si="276"/>
        <v>9.6767691572940046E-2</v>
      </c>
      <c r="AN186" s="10">
        <f t="shared" si="387"/>
        <v>-0.49384565050622553</v>
      </c>
      <c r="AO186" s="1">
        <f t="shared" si="277"/>
        <v>2033.1289999999999</v>
      </c>
      <c r="BB186" s="10" cm="1">
        <f t="array" ref="BB186">$C186*EXP(poly_from_str($AO186,BB$2950))</f>
        <v>80.460285783592994</v>
      </c>
      <c r="BF186" s="21">
        <f>INDEX([1]Pr3_line_class7_opt_lin!$A$2:$A$3624,MATCH($X186,[1]Pr3_line_class7_opt_lin!$AO$2:$AO$3624,0),1)</f>
        <v>24385</v>
      </c>
    </row>
    <row r="187" spans="1:58" hidden="1" x14ac:dyDescent="0.25">
      <c r="A187" s="1">
        <v>2033.0150000000001</v>
      </c>
      <c r="B187" s="1">
        <v>4.0000000000000001E-3</v>
      </c>
      <c r="C187">
        <v>100</v>
      </c>
      <c r="E187" s="2">
        <v>49188</v>
      </c>
      <c r="F187">
        <v>17113</v>
      </c>
      <c r="G187" t="s">
        <v>4</v>
      </c>
      <c r="H187" t="s">
        <v>39</v>
      </c>
      <c r="I187">
        <v>66301</v>
      </c>
      <c r="J187" t="s">
        <v>6</v>
      </c>
      <c r="K187" t="s">
        <v>46</v>
      </c>
      <c r="L187">
        <v>17113.189999999999</v>
      </c>
      <c r="M187">
        <v>66301.350000000006</v>
      </c>
      <c r="N187">
        <v>2</v>
      </c>
      <c r="V187" s="11">
        <f t="shared" si="268"/>
        <v>4.9188028617595051E-7</v>
      </c>
      <c r="W187" s="11">
        <f t="shared" si="269"/>
        <v>2.0330161828088151E-6</v>
      </c>
      <c r="X187" s="10">
        <f t="shared" si="270"/>
        <v>49188.027035021572</v>
      </c>
      <c r="Y187" s="8">
        <f t="shared" si="271"/>
        <v>2033.0150654101376</v>
      </c>
      <c r="Z187" s="1">
        <f t="shared" si="272"/>
        <v>2033.0150000000001</v>
      </c>
      <c r="AA187" s="2">
        <f t="shared" si="273"/>
        <v>49188</v>
      </c>
      <c r="AB187" s="2">
        <f t="shared" si="265"/>
        <v>49188.028617595046</v>
      </c>
      <c r="AC187" s="1">
        <f t="shared" si="274"/>
        <v>6.2097310796426747E-2</v>
      </c>
      <c r="AD187" s="1" t="b">
        <f t="shared" si="275"/>
        <v>1</v>
      </c>
      <c r="AF187" s="1" t="s">
        <v>1170</v>
      </c>
      <c r="AG187" s="1" t="s">
        <v>1378</v>
      </c>
      <c r="AH187" s="10">
        <v>17113.189999999999</v>
      </c>
      <c r="AI187" s="10">
        <v>66301.350000000006</v>
      </c>
      <c r="AJ187" s="10">
        <f t="shared" si="384"/>
        <v>49188.160000000003</v>
      </c>
      <c r="AK187" s="1">
        <f t="shared" si="385"/>
        <v>5.4302173532505549E-3</v>
      </c>
      <c r="AL187" s="10">
        <f t="shared" si="386"/>
        <v>-0.13296497843111865</v>
      </c>
      <c r="AM187" s="10">
        <f t="shared" si="276"/>
        <v>9.6778430065690618E-2</v>
      </c>
      <c r="AN187" s="10">
        <f t="shared" si="387"/>
        <v>-1.3739112975987064</v>
      </c>
      <c r="AO187" s="1">
        <f t="shared" si="277"/>
        <v>2033.0150000000001</v>
      </c>
      <c r="AP187" s="14">
        <v>64600000</v>
      </c>
      <c r="AQ187" s="10">
        <v>0.622</v>
      </c>
      <c r="AR187" s="14" cm="1">
        <f t="array" ref="AR187">SfromgA($AP187,$AO187,"")</f>
        <v>0.26790919954300457</v>
      </c>
      <c r="AS187" s="21">
        <f t="shared" ref="AS187:AS195" si="397">(10^MAX(0.05, -0.312925054856973*((LN($AR187))^(1/3)) + 0.454808404431693)-1)*100</f>
        <v>527.80408621249944</v>
      </c>
      <c r="AU187" s="10"/>
      <c r="AV187" s="10"/>
      <c r="AW187" s="14">
        <f t="shared" ref="AW187:AW188" si="398">IF($AP187="",$AT187,$AP187)</f>
        <v>64600000</v>
      </c>
      <c r="AX187" s="21">
        <f t="shared" ref="AX187:AX188" si="399">IF($AP187="",$AV187,$AS187)</f>
        <v>527.80408621249944</v>
      </c>
      <c r="AY187" s="10">
        <f t="shared" ref="AY187:AY195" si="400">LN(BB187*$AO187/$AW187)</f>
        <v>-5.2850191003292117</v>
      </c>
      <c r="AZ187" s="10">
        <f t="shared" ref="AZ187:AZ195" si="401">EXP(AY$2950*$AI187+AY$2951)*$AW187/$AO187</f>
        <v>86.240755357029386</v>
      </c>
      <c r="BA187" s="10">
        <f t="shared" ref="BA187:BA195" si="402">LN(AZ187/$C187)</f>
        <v>-0.14802732008759215</v>
      </c>
      <c r="BB187" s="10" cm="1">
        <f t="array" ref="BB187">$C187*EXP(poly_from_str($AO187,BB$2950))</f>
        <v>161.00423621999744</v>
      </c>
      <c r="BC187" s="10">
        <f t="shared" ref="BC187:BC195" si="403">LN(AZ187/BB187)</f>
        <v>-0.624287810663261</v>
      </c>
      <c r="BD187" s="10">
        <f t="shared" ref="BD187:BD195" si="404">LN($AX187/100+1)</f>
        <v>1.8370579671792415</v>
      </c>
      <c r="BE187" s="10">
        <f t="shared" ref="BE187:BE195" si="405">ABS(LN($AZ187/$BB187))-BD187-LN(2)</f>
        <v>-1.9059173370759259</v>
      </c>
      <c r="BF187" s="21">
        <f>INDEX([1]Pr3_line_class7_opt_lin!$A$2:$A$3624,MATCH($X187,[1]Pr3_line_class7_opt_lin!$AO$2:$AO$3624,0),1)</f>
        <v>48785</v>
      </c>
    </row>
    <row r="188" spans="1:58" hidden="1" x14ac:dyDescent="0.25">
      <c r="A188" s="1">
        <v>2032.48</v>
      </c>
      <c r="B188" s="1">
        <v>4.0000000000000001E-3</v>
      </c>
      <c r="C188">
        <v>200</v>
      </c>
      <c r="E188" s="2">
        <v>49201</v>
      </c>
      <c r="F188">
        <v>17534</v>
      </c>
      <c r="G188" t="s">
        <v>4</v>
      </c>
      <c r="H188" t="s">
        <v>46</v>
      </c>
      <c r="I188">
        <v>66735</v>
      </c>
      <c r="J188" t="s">
        <v>6</v>
      </c>
      <c r="K188" t="s">
        <v>39</v>
      </c>
      <c r="L188">
        <v>17534.759999999998</v>
      </c>
      <c r="M188">
        <v>66735.88</v>
      </c>
      <c r="N188">
        <v>2</v>
      </c>
      <c r="V188" s="11">
        <f t="shared" si="268"/>
        <v>4.9200976147366766E-7</v>
      </c>
      <c r="W188" s="11">
        <f t="shared" si="269"/>
        <v>2.0324790146541736E-6</v>
      </c>
      <c r="X188" s="10">
        <f t="shared" si="270"/>
        <v>49200.977467749581</v>
      </c>
      <c r="Y188" s="8">
        <f t="shared" si="271"/>
        <v>2032.4799454553181</v>
      </c>
      <c r="Z188" s="1">
        <f t="shared" si="272"/>
        <v>2032.48</v>
      </c>
      <c r="AA188" s="2">
        <f t="shared" si="273"/>
        <v>49201</v>
      </c>
      <c r="AB188" s="2">
        <f t="shared" si="265"/>
        <v>49200.97614736676</v>
      </c>
      <c r="AC188" s="1">
        <f t="shared" si="274"/>
        <v>6.2103680269268768E-2</v>
      </c>
      <c r="AD188" s="1" t="b">
        <f t="shared" si="275"/>
        <v>1</v>
      </c>
      <c r="AF188" s="1" t="s">
        <v>1193</v>
      </c>
      <c r="AG188" s="1" t="s">
        <v>1294</v>
      </c>
      <c r="AH188" s="10">
        <v>17534.759999999998</v>
      </c>
      <c r="AI188" s="10">
        <v>66735.88</v>
      </c>
      <c r="AJ188" s="10">
        <f t="shared" si="384"/>
        <v>49201.12000000001</v>
      </c>
      <c r="AK188" s="1">
        <f t="shared" si="385"/>
        <v>5.9424988703540293E-3</v>
      </c>
      <c r="AL188" s="10">
        <f t="shared" si="386"/>
        <v>-0.14253225042921258</v>
      </c>
      <c r="AM188" s="10">
        <f t="shared" si="276"/>
        <v>9.6829489097063695E-2</v>
      </c>
      <c r="AN188" s="10">
        <f t="shared" si="387"/>
        <v>-1.4719921767462347</v>
      </c>
      <c r="AO188" s="1">
        <f t="shared" si="277"/>
        <v>2032.48</v>
      </c>
      <c r="AP188" s="14">
        <v>309000000</v>
      </c>
      <c r="AQ188" s="10">
        <v>0.76400000000000001</v>
      </c>
      <c r="AR188" s="14" cm="1">
        <f t="array" ref="AR188">SfromgA($AP188,$AO188,"")</f>
        <v>1.2804737553236802</v>
      </c>
      <c r="AS188" s="21">
        <f t="shared" si="397"/>
        <v>81.304553672680214</v>
      </c>
      <c r="AU188" s="10"/>
      <c r="AV188" s="10"/>
      <c r="AW188" s="14">
        <f t="shared" si="398"/>
        <v>309000000</v>
      </c>
      <c r="AX188" s="21">
        <f t="shared" si="399"/>
        <v>81.304553672680214</v>
      </c>
      <c r="AY188" s="10">
        <f t="shared" si="400"/>
        <v>-6.1548284303630991</v>
      </c>
      <c r="AZ188" s="10">
        <f t="shared" si="401"/>
        <v>396.19826766223787</v>
      </c>
      <c r="BA188" s="10">
        <f t="shared" si="402"/>
        <v>0.68359739532482022</v>
      </c>
      <c r="BB188" s="10" cm="1">
        <f t="array" ref="BB188">$C188*EXP(poly_from_str($AO188,BB$2950))</f>
        <v>322.79304916690779</v>
      </c>
      <c r="BC188" s="10">
        <f t="shared" si="403"/>
        <v>0.20490335864908696</v>
      </c>
      <c r="BD188" s="10">
        <f t="shared" si="404"/>
        <v>0.59500804823986442</v>
      </c>
      <c r="BE188" s="10">
        <f t="shared" si="405"/>
        <v>-1.0832518701507228</v>
      </c>
      <c r="BF188" s="21">
        <f>INDEX([1]Pr3_line_class7_opt_lin!$A$2:$A$3624,MATCH($X188,[1]Pr3_line_class7_opt_lin!$AO$2:$AO$3624,0),1)</f>
        <v>97709</v>
      </c>
    </row>
    <row r="189" spans="1:58" hidden="1" x14ac:dyDescent="0.25">
      <c r="A189" s="1">
        <v>2032.2529999999999</v>
      </c>
      <c r="B189" s="1">
        <v>4.0000000000000001E-3</v>
      </c>
      <c r="C189">
        <v>400</v>
      </c>
      <c r="E189" s="2">
        <v>49206.5</v>
      </c>
      <c r="F189">
        <v>13352</v>
      </c>
      <c r="G189" t="s">
        <v>4</v>
      </c>
      <c r="H189" t="s">
        <v>12</v>
      </c>
      <c r="I189">
        <v>62558</v>
      </c>
      <c r="J189" t="s">
        <v>6</v>
      </c>
      <c r="K189" t="s">
        <v>12</v>
      </c>
      <c r="L189">
        <v>13352.1</v>
      </c>
      <c r="M189">
        <v>62558.67</v>
      </c>
      <c r="N189">
        <v>2</v>
      </c>
      <c r="V189" s="11">
        <f t="shared" si="268"/>
        <v>4.9206471832001237E-7</v>
      </c>
      <c r="W189" s="11">
        <f t="shared" si="269"/>
        <v>2.0322518366475976E-6</v>
      </c>
      <c r="X189" s="10">
        <f t="shared" si="270"/>
        <v>49206.47339192326</v>
      </c>
      <c r="Y189" s="8">
        <f t="shared" si="271"/>
        <v>2032.252935574407</v>
      </c>
      <c r="Z189" s="1">
        <f t="shared" si="272"/>
        <v>2032.2529999999999</v>
      </c>
      <c r="AA189" s="2">
        <f t="shared" si="273"/>
        <v>49206.5</v>
      </c>
      <c r="AB189" s="2">
        <f t="shared" si="265"/>
        <v>49206.471832001233</v>
      </c>
      <c r="AC189" s="1">
        <f t="shared" si="274"/>
        <v>6.2106384350767659E-2</v>
      </c>
      <c r="AD189" s="1" t="b">
        <f t="shared" si="275"/>
        <v>1</v>
      </c>
      <c r="AF189" s="1" t="s">
        <v>1179</v>
      </c>
      <c r="AG189" s="1" t="s">
        <v>1288</v>
      </c>
      <c r="AH189" s="10">
        <v>13352.1</v>
      </c>
      <c r="AI189" s="10">
        <v>62558.67</v>
      </c>
      <c r="AJ189" s="10">
        <f t="shared" si="384"/>
        <v>49206.57</v>
      </c>
      <c r="AK189" s="1">
        <f t="shared" si="385"/>
        <v>4.0543815591718158E-3</v>
      </c>
      <c r="AL189" s="10">
        <f t="shared" si="386"/>
        <v>-9.6608076739357784E-2</v>
      </c>
      <c r="AM189" s="10">
        <f t="shared" si="276"/>
        <v>9.6851130248054751E-2</v>
      </c>
      <c r="AN189" s="10">
        <f t="shared" si="387"/>
        <v>-0.99749044220677174</v>
      </c>
      <c r="AO189" s="1">
        <f t="shared" si="277"/>
        <v>2032.2529999999999</v>
      </c>
      <c r="AP189" s="14">
        <v>213000000</v>
      </c>
      <c r="AQ189" s="10">
        <v>0.48499999999999999</v>
      </c>
      <c r="AR189" s="14" cm="1">
        <f t="array" ref="AR189">SfromgA($AP189,$AO189,"")</f>
        <v>0.8823609575712571</v>
      </c>
      <c r="AS189" s="21">
        <f t="shared" si="397"/>
        <v>308.63464420221607</v>
      </c>
      <c r="AT189" s="14" cm="1">
        <f t="array" ref="AT189">INDEX([2]Sheet1!$J$2:$J$216,MATCH($AF189&amp;$AG189,[2]Sheet1!$M$2:$M$216&amp;[2]Sheet1!$N$2:$N$216,0),1)</f>
        <v>177087706.60090202</v>
      </c>
      <c r="AU189" s="14" cm="1">
        <f t="array" ref="AU189">SfromgA($AT189,$AO189,"")</f>
        <v>0.73359285619938841</v>
      </c>
      <c r="AV189" s="21">
        <f t="shared" ref="AV189:AV191" si="406">(10^MAX(0.05, -0.312925054856973*((LN($AU189))^(1/3)) + 0.454808404431693)-1)*100</f>
        <v>364.03167855454359</v>
      </c>
      <c r="AW189" s="14">
        <f t="shared" ref="AW189:AW191" si="407">IF($AP189="",$AT189,$AP189)</f>
        <v>213000000</v>
      </c>
      <c r="AX189" s="21">
        <f t="shared" ref="AX189:AX191" si="408">IF($AP189="",$AV189,$AS189)</f>
        <v>308.63464420221607</v>
      </c>
      <c r="AY189" s="10">
        <f t="shared" si="400"/>
        <v>-5.0887141450963274</v>
      </c>
      <c r="AZ189" s="10">
        <f t="shared" si="401"/>
        <v>403.60898734806796</v>
      </c>
      <c r="BA189" s="10">
        <f t="shared" si="402"/>
        <v>8.9820090820875546E-3</v>
      </c>
      <c r="BB189" s="10" cm="1">
        <f t="array" ref="BB189">$C189*EXP(poly_from_str($AO189,BB$2950))</f>
        <v>646.25119164267494</v>
      </c>
      <c r="BC189" s="10">
        <f t="shared" si="403"/>
        <v>-0.47074171356537592</v>
      </c>
      <c r="BD189" s="10">
        <f t="shared" si="404"/>
        <v>1.4076512803738936</v>
      </c>
      <c r="BE189" s="10">
        <f t="shared" si="405"/>
        <v>-1.6300567473684628</v>
      </c>
      <c r="BF189" s="21">
        <f>INDEX([1]Pr3_line_class7_opt_lin!$A$2:$A$3624,MATCH($X189,[1]Pr3_line_class7_opt_lin!$AO$2:$AO$3624,0),1)</f>
        <v>195536</v>
      </c>
    </row>
    <row r="190" spans="1:58" hidden="1" x14ac:dyDescent="0.25">
      <c r="A190" s="1">
        <v>2032.117</v>
      </c>
      <c r="B190" s="1">
        <v>4.0000000000000001E-3</v>
      </c>
      <c r="C190">
        <v>1000</v>
      </c>
      <c r="E190" s="2">
        <v>49209.8</v>
      </c>
      <c r="F190">
        <v>14558</v>
      </c>
      <c r="G190" t="s">
        <v>4</v>
      </c>
      <c r="H190" t="s">
        <v>5</v>
      </c>
      <c r="I190">
        <v>63768</v>
      </c>
      <c r="J190" t="s">
        <v>6</v>
      </c>
      <c r="K190" t="s">
        <v>7</v>
      </c>
      <c r="L190">
        <v>14558.82</v>
      </c>
      <c r="M190">
        <v>63768.66</v>
      </c>
      <c r="N190">
        <v>2</v>
      </c>
      <c r="V190" s="11">
        <f t="shared" si="268"/>
        <v>4.9209764988925348E-7</v>
      </c>
      <c r="W190" s="11">
        <f t="shared" si="269"/>
        <v>2.0321155542188753E-6</v>
      </c>
      <c r="X190" s="10">
        <f t="shared" si="270"/>
        <v>49209.766928302466</v>
      </c>
      <c r="Y190" s="8">
        <f t="shared" si="271"/>
        <v>2032.1169199134345</v>
      </c>
      <c r="Z190" s="1">
        <f t="shared" si="272"/>
        <v>2032.117</v>
      </c>
      <c r="AA190" s="2">
        <f t="shared" si="273"/>
        <v>49209.8</v>
      </c>
      <c r="AB190" s="2">
        <f t="shared" si="265"/>
        <v>49209.764988925344</v>
      </c>
      <c r="AC190" s="1">
        <f t="shared" si="274"/>
        <v>6.2108004851326316E-2</v>
      </c>
      <c r="AD190" s="1" t="b">
        <f t="shared" si="275"/>
        <v>1</v>
      </c>
      <c r="AF190" s="1" t="s">
        <v>1159</v>
      </c>
      <c r="AG190" s="1" t="s">
        <v>1266</v>
      </c>
      <c r="AH190" s="10">
        <v>14558.82</v>
      </c>
      <c r="AI190" s="10">
        <v>63768.66</v>
      </c>
      <c r="AJ190" s="10">
        <f t="shared" si="384"/>
        <v>49209.840000000004</v>
      </c>
      <c r="AK190" s="1">
        <f t="shared" si="385"/>
        <v>3.0975772326655715E-3</v>
      </c>
      <c r="AL190" s="10">
        <f t="shared" si="386"/>
        <v>-7.3071697537670843E-2</v>
      </c>
      <c r="AM190" s="10">
        <f t="shared" si="276"/>
        <v>9.6864107726080742E-2</v>
      </c>
      <c r="AN190" s="10">
        <f t="shared" si="387"/>
        <v>-0.7543733097124915</v>
      </c>
      <c r="AO190" s="1">
        <f t="shared" si="277"/>
        <v>2032.117</v>
      </c>
      <c r="AP190" s="14">
        <v>468000000</v>
      </c>
      <c r="AQ190" s="10">
        <v>0.47299999999999998</v>
      </c>
      <c r="AR190" s="14" cm="1">
        <f t="array" ref="AR190">SfromgA($AP190,$AO190,"")</f>
        <v>1.938319389081113</v>
      </c>
      <c r="AS190" s="21">
        <f t="shared" si="397"/>
        <v>52.092247453549703</v>
      </c>
      <c r="AT190" s="14" cm="1">
        <f t="array" ref="AT190">INDEX([2]Sheet1!$J$2:$J$216,MATCH($AF190&amp;$AG190,[2]Sheet1!$M$2:$M$216&amp;[2]Sheet1!$N$2:$N$216,0),1)</f>
        <v>287240803.7895419</v>
      </c>
      <c r="AU190" s="14" cm="1">
        <f t="array" ref="AU190">SfromgA($AT190,$AO190,"")</f>
        <v>1.1896675626506683</v>
      </c>
      <c r="AV190" s="21">
        <f t="shared" si="406"/>
        <v>90.642067844285251</v>
      </c>
      <c r="AW190" s="14">
        <f t="shared" si="407"/>
        <v>468000000</v>
      </c>
      <c r="AX190" s="21">
        <f t="shared" si="408"/>
        <v>52.092247453549703</v>
      </c>
      <c r="AY190" s="10">
        <f t="shared" si="400"/>
        <v>-4.9590503785226394</v>
      </c>
      <c r="AZ190" s="10">
        <f t="shared" si="401"/>
        <v>792.01829262271144</v>
      </c>
      <c r="BA190" s="10">
        <f t="shared" si="402"/>
        <v>-0.2331707906885892</v>
      </c>
      <c r="BB190" s="10" cm="1">
        <f t="array" ref="BB190">$C190*EXP(poly_from_str($AO190,BB$2950))</f>
        <v>1616.6236547146441</v>
      </c>
      <c r="BC190" s="10">
        <f t="shared" si="403"/>
        <v>-0.71351060128479515</v>
      </c>
      <c r="BD190" s="10">
        <f t="shared" si="404"/>
        <v>0.41931704191600588</v>
      </c>
      <c r="BE190" s="10">
        <f t="shared" si="405"/>
        <v>-0.39895362119115602</v>
      </c>
      <c r="BF190" s="21">
        <f>INDEX([1]Pr3_line_class7_opt_lin!$A$2:$A$3624,MATCH($X190,[1]Pr3_line_class7_opt_lin!$AO$2:$AO$3624,0),1)</f>
        <v>489017</v>
      </c>
    </row>
    <row r="191" spans="1:58" hidden="1" x14ac:dyDescent="0.25">
      <c r="A191" s="1">
        <v>2031.865</v>
      </c>
      <c r="B191" s="1">
        <v>4.0000000000000001E-3</v>
      </c>
      <c r="C191">
        <v>400</v>
      </c>
      <c r="E191" s="2">
        <v>49215.9</v>
      </c>
      <c r="F191">
        <v>12846</v>
      </c>
      <c r="G191" t="s">
        <v>4</v>
      </c>
      <c r="H191" t="s">
        <v>5</v>
      </c>
      <c r="I191">
        <v>62062</v>
      </c>
      <c r="J191" t="s">
        <v>6</v>
      </c>
      <c r="K191" t="s">
        <v>5</v>
      </c>
      <c r="L191">
        <v>12846.66</v>
      </c>
      <c r="M191">
        <v>62062.63</v>
      </c>
      <c r="N191">
        <v>2</v>
      </c>
      <c r="V191" s="11">
        <f t="shared" si="268"/>
        <v>4.9215868180218664E-7</v>
      </c>
      <c r="W191" s="11">
        <f t="shared" si="269"/>
        <v>2.0318636863290115E-6</v>
      </c>
      <c r="X191" s="10">
        <f t="shared" si="270"/>
        <v>49215.869943645594</v>
      </c>
      <c r="Y191" s="8">
        <f t="shared" si="271"/>
        <v>2031.8649271973561</v>
      </c>
      <c r="Z191" s="1">
        <f t="shared" si="272"/>
        <v>2031.865</v>
      </c>
      <c r="AA191" s="2">
        <f t="shared" si="273"/>
        <v>49215.9</v>
      </c>
      <c r="AB191" s="2">
        <f t="shared" si="265"/>
        <v>49215.868180218669</v>
      </c>
      <c r="AC191" s="1">
        <f t="shared" si="274"/>
        <v>6.2111008403663306E-2</v>
      </c>
      <c r="AD191" s="1" t="b">
        <f t="shared" si="275"/>
        <v>1</v>
      </c>
      <c r="AF191" s="1" t="s">
        <v>1150</v>
      </c>
      <c r="AG191" s="1" t="s">
        <v>1455</v>
      </c>
      <c r="AH191" s="10">
        <v>12846.66</v>
      </c>
      <c r="AI191" s="10">
        <v>62062.63</v>
      </c>
      <c r="AJ191" s="10">
        <f t="shared" si="384"/>
        <v>49215.97</v>
      </c>
      <c r="AK191" s="1">
        <f t="shared" si="385"/>
        <v>4.2035959061195172E-3</v>
      </c>
      <c r="AL191" s="10">
        <f t="shared" si="386"/>
        <v>-0.10005635440757032</v>
      </c>
      <c r="AM191" s="10">
        <f t="shared" si="276"/>
        <v>9.6888129870832951E-2</v>
      </c>
      <c r="AN191" s="10">
        <f t="shared" si="387"/>
        <v>-1.0326998213399423</v>
      </c>
      <c r="AO191" s="1">
        <f t="shared" si="277"/>
        <v>2031.865</v>
      </c>
      <c r="AP191" s="14">
        <v>423000000</v>
      </c>
      <c r="AQ191" s="10">
        <v>0.246</v>
      </c>
      <c r="AR191" s="14" cm="1">
        <f t="array" ref="AR191">SfromgA($AP191,$AO191,"")</f>
        <v>1.7512908377077032</v>
      </c>
      <c r="AS191" s="21">
        <f t="shared" si="397"/>
        <v>57.334336447378909</v>
      </c>
      <c r="AT191" s="14" cm="1">
        <f t="array" ref="AT191">INDEX([2]Sheet1!$J$2:$J$216,MATCH($AF191&amp;$AG191,[2]Sheet1!$M$2:$M$216&amp;[2]Sheet1!$N$2:$N$216,0),1)</f>
        <v>61426295.620089889</v>
      </c>
      <c r="AU191" s="14" cm="1">
        <f t="array" ref="AU191">SfromgA($AT191,$AO191,"")</f>
        <v>0.25431515062361287</v>
      </c>
      <c r="AV191" s="21">
        <f t="shared" si="406"/>
        <v>534.2878461969359</v>
      </c>
      <c r="AW191" s="14">
        <f t="shared" si="407"/>
        <v>423000000</v>
      </c>
      <c r="AX191" s="21">
        <f t="shared" si="408"/>
        <v>57.334336447378909</v>
      </c>
      <c r="AY191" s="10">
        <f t="shared" si="400"/>
        <v>-5.7732290502004098</v>
      </c>
      <c r="AZ191" s="10">
        <f t="shared" si="401"/>
        <v>839.73417483355149</v>
      </c>
      <c r="BA191" s="10">
        <f t="shared" si="402"/>
        <v>0.74162083611432339</v>
      </c>
      <c r="BB191" s="10" cm="1">
        <f t="array" ref="BB191">$C191*EXP(poly_from_str($AO191,BB$2950))</f>
        <v>647.38703648507078</v>
      </c>
      <c r="BC191" s="10">
        <f t="shared" si="403"/>
        <v>0.26014106589562547</v>
      </c>
      <c r="BD191" s="10">
        <f t="shared" si="404"/>
        <v>0.45320288663389541</v>
      </c>
      <c r="BE191" s="10">
        <f t="shared" si="405"/>
        <v>-0.88620900129821523</v>
      </c>
      <c r="BF191" s="21">
        <f>INDEX([1]Pr3_line_class7_opt_lin!$A$2:$A$3624,MATCH($X191,[1]Pr3_line_class7_opt_lin!$AO$2:$AO$3624,0),1)</f>
        <v>195738</v>
      </c>
    </row>
    <row r="192" spans="1:58" hidden="1" x14ac:dyDescent="0.25">
      <c r="A192" s="1">
        <v>2031.558</v>
      </c>
      <c r="B192" s="1">
        <v>4.0000000000000001E-3</v>
      </c>
      <c r="C192">
        <v>1</v>
      </c>
      <c r="E192" s="2">
        <v>49223.3</v>
      </c>
      <c r="F192">
        <v>22277</v>
      </c>
      <c r="G192" t="s">
        <v>4</v>
      </c>
      <c r="H192" t="s">
        <v>18</v>
      </c>
      <c r="I192">
        <v>71501</v>
      </c>
      <c r="J192" t="s">
        <v>6</v>
      </c>
      <c r="K192" t="s">
        <v>18</v>
      </c>
      <c r="L192">
        <v>22277.66</v>
      </c>
      <c r="M192">
        <v>71501</v>
      </c>
      <c r="N192">
        <v>2</v>
      </c>
      <c r="V192" s="11">
        <f t="shared" si="268"/>
        <v>4.9223305463097779E-7</v>
      </c>
      <c r="W192" s="11">
        <f t="shared" si="269"/>
        <v>2.0315582254745211E-6</v>
      </c>
      <c r="X192" s="10">
        <f t="shared" si="270"/>
        <v>49223.305160164789</v>
      </c>
      <c r="Y192" s="8">
        <f t="shared" si="271"/>
        <v>2031.558012502735</v>
      </c>
      <c r="Z192" s="1">
        <f t="shared" si="272"/>
        <v>2031.558</v>
      </c>
      <c r="AA192" s="2">
        <f t="shared" si="273"/>
        <v>49223.3</v>
      </c>
      <c r="AB192" s="2">
        <f t="shared" si="265"/>
        <v>49223.305463097779</v>
      </c>
      <c r="AC192" s="1">
        <f t="shared" si="274"/>
        <v>6.2114669003567158E-2</v>
      </c>
      <c r="AD192" s="1" t="b">
        <f t="shared" si="275"/>
        <v>1</v>
      </c>
      <c r="AF192" s="1" t="s">
        <v>1335</v>
      </c>
      <c r="AG192" s="1" t="s">
        <v>1253</v>
      </c>
      <c r="AH192" s="10">
        <v>22277.66</v>
      </c>
      <c r="AI192" s="10">
        <v>71501</v>
      </c>
      <c r="AJ192" s="10">
        <f t="shared" si="384"/>
        <v>49223.34</v>
      </c>
      <c r="AK192" s="1">
        <f t="shared" si="385"/>
        <v>1.4254156665174378E-3</v>
      </c>
      <c r="AL192" s="10">
        <f t="shared" si="386"/>
        <v>-3.4839835207094438E-2</v>
      </c>
      <c r="AM192" s="10">
        <f t="shared" si="276"/>
        <v>9.6917341272068039E-2</v>
      </c>
      <c r="AN192" s="10">
        <f t="shared" si="387"/>
        <v>-0.35947989028394256</v>
      </c>
      <c r="AO192" s="1">
        <f t="shared" si="277"/>
        <v>2031.558</v>
      </c>
      <c r="AP192" s="14">
        <v>9230000</v>
      </c>
      <c r="AQ192" s="10">
        <v>2.5999999999999999E-2</v>
      </c>
      <c r="AR192" s="14" cm="1">
        <f t="array" ref="AR192">SfromgA($AP192,$AO192,"")</f>
        <v>3.8196426863439846E-2</v>
      </c>
      <c r="AS192" s="21">
        <f t="shared" si="397"/>
        <v>729.92848389615119</v>
      </c>
      <c r="AU192" s="10"/>
      <c r="AV192" s="10"/>
      <c r="AW192" s="14">
        <f>IF($AP192="",$AT192,$AP192)</f>
        <v>9230000</v>
      </c>
      <c r="AX192" s="21">
        <f>IF($AP192="",$AV192,$AS192)</f>
        <v>729.92848389615119</v>
      </c>
      <c r="AY192" s="10">
        <f t="shared" si="400"/>
        <v>-7.9385456416563862</v>
      </c>
      <c r="AZ192" s="10">
        <f t="shared" si="401"/>
        <v>7.5841575186524333</v>
      </c>
      <c r="BA192" s="10">
        <f t="shared" si="402"/>
        <v>2.0260615346015385</v>
      </c>
      <c r="BB192" s="10" cm="1">
        <f t="array" ref="BB192">$C192*EXP(poly_from_str($AO192,BB$2950))</f>
        <v>1.6207122278843906</v>
      </c>
      <c r="BC192" s="10">
        <f t="shared" si="403"/>
        <v>1.5431958351313855</v>
      </c>
      <c r="BD192" s="10">
        <f t="shared" si="404"/>
        <v>2.1161693471096825</v>
      </c>
      <c r="BE192" s="10">
        <f t="shared" si="405"/>
        <v>-1.2661206925382422</v>
      </c>
      <c r="BF192" s="21">
        <f>INDEX([1]Pr3_line_class7_opt_lin!$A$2:$A$3624,MATCH($X192,[1]Pr3_line_class7_opt_lin!$AO$2:$AO$3624,0),1)</f>
        <v>490</v>
      </c>
    </row>
    <row r="193" spans="1:58" hidden="1" x14ac:dyDescent="0.25">
      <c r="A193" s="1">
        <v>2031.4549999999999</v>
      </c>
      <c r="B193" s="1">
        <v>4.0000000000000001E-3</v>
      </c>
      <c r="C193">
        <v>400</v>
      </c>
      <c r="E193" s="2">
        <v>49225.8</v>
      </c>
      <c r="F193">
        <v>17627</v>
      </c>
      <c r="G193" t="s">
        <v>4</v>
      </c>
      <c r="H193" t="s">
        <v>5</v>
      </c>
      <c r="I193">
        <v>66852</v>
      </c>
      <c r="J193" t="s">
        <v>6</v>
      </c>
      <c r="K193" t="s">
        <v>7</v>
      </c>
      <c r="L193">
        <v>17627</v>
      </c>
      <c r="M193">
        <v>66852.87</v>
      </c>
      <c r="N193">
        <v>2</v>
      </c>
      <c r="V193" s="11">
        <f t="shared" si="268"/>
        <v>4.922580121144697E-7</v>
      </c>
      <c r="W193" s="11">
        <f t="shared" si="269"/>
        <v>2.0314550499941086E-6</v>
      </c>
      <c r="X193" s="10">
        <f t="shared" si="270"/>
        <v>49225.801144258417</v>
      </c>
      <c r="Y193" s="8">
        <f t="shared" si="271"/>
        <v>2031.4550027727435</v>
      </c>
      <c r="Z193" s="1">
        <f t="shared" si="272"/>
        <v>2031.4549999999999</v>
      </c>
      <c r="AA193" s="2">
        <f t="shared" si="273"/>
        <v>49225.8</v>
      </c>
      <c r="AB193" s="2">
        <f t="shared" si="265"/>
        <v>49225.801211446967</v>
      </c>
      <c r="AC193" s="1">
        <f t="shared" si="274"/>
        <v>6.2115897524544474E-2</v>
      </c>
      <c r="AD193" s="1" t="b">
        <f t="shared" si="275"/>
        <v>1</v>
      </c>
      <c r="AF193" s="1" t="s">
        <v>1176</v>
      </c>
      <c r="AG193" s="1" t="s">
        <v>1289</v>
      </c>
      <c r="AH193" s="10">
        <v>17627</v>
      </c>
      <c r="AI193" s="10">
        <v>66852.87</v>
      </c>
      <c r="AJ193" s="10">
        <f t="shared" si="384"/>
        <v>49225.869999999995</v>
      </c>
      <c r="AK193" s="1">
        <f t="shared" si="385"/>
        <v>2.838768517221979E-3</v>
      </c>
      <c r="AL193" s="10">
        <f t="shared" si="386"/>
        <v>-6.8855741577863228E-2</v>
      </c>
      <c r="AM193" s="10">
        <f t="shared" si="276"/>
        <v>9.6927177810977858E-2</v>
      </c>
      <c r="AN193" s="10">
        <f t="shared" si="387"/>
        <v>-0.71038632438202187</v>
      </c>
      <c r="AO193" s="1">
        <f t="shared" si="277"/>
        <v>2031.4549999999999</v>
      </c>
      <c r="AP193" s="14">
        <v>439000000</v>
      </c>
      <c r="AQ193" s="10">
        <v>0.309</v>
      </c>
      <c r="AR193" s="14" cm="1">
        <f t="array" ref="AR193">SfromgA($AP193,$AO193,"")</f>
        <v>1.8164334858210185</v>
      </c>
      <c r="AS193" s="21">
        <f t="shared" si="397"/>
        <v>55.358925782089649</v>
      </c>
      <c r="AT193" s="14" cm="1">
        <f t="array" ref="AT193">INDEX([2]Sheet1!$J$2:$J$216,MATCH($AF193&amp;$AG193,[2]Sheet1!$M$2:$M$216&amp;[2]Sheet1!$N$2:$N$216,0),1)</f>
        <v>30097403.333782613</v>
      </c>
      <c r="AU193" s="14" cm="1">
        <f t="array" ref="AU193">SfromgA($AT193,$AO193,"")</f>
        <v>0.12453287301080614</v>
      </c>
      <c r="AV193" s="21">
        <f>(10^MAX(0.05, -0.312925054856973*((LN($AU193))^(1/3)) + 0.454808404431693)-1)*100</f>
        <v>615.25569292433238</v>
      </c>
      <c r="AW193" s="14">
        <f>IF($AP193="",$AT193,$AP193)</f>
        <v>439000000</v>
      </c>
      <c r="AX193" s="21">
        <f>IF($AP193="",$AV193,$AS193)</f>
        <v>55.358925782089649</v>
      </c>
      <c r="AY193" s="10">
        <f t="shared" si="400"/>
        <v>-5.8087078701615553</v>
      </c>
      <c r="AZ193" s="10">
        <f t="shared" si="401"/>
        <v>557.04251677688319</v>
      </c>
      <c r="BA193" s="10">
        <f t="shared" si="402"/>
        <v>0.33117702164205981</v>
      </c>
      <c r="BB193" s="10" cm="1">
        <f t="array" ref="BB193">$C193*EXP(poly_from_str($AO193,BB$2950))</f>
        <v>648.58595338434645</v>
      </c>
      <c r="BC193" s="10">
        <f t="shared" si="403"/>
        <v>-0.15215296806526915</v>
      </c>
      <c r="BD193" s="10">
        <f t="shared" si="404"/>
        <v>0.44056790415209041</v>
      </c>
      <c r="BE193" s="10">
        <f t="shared" si="405"/>
        <v>-0.98156211664676651</v>
      </c>
      <c r="BF193" s="21">
        <f>INDEX([1]Pr3_line_class7_opt_lin!$A$2:$A$3624,MATCH($X193,[1]Pr3_line_class7_opt_lin!$AO$2:$AO$3624,0),1)</f>
        <v>195953</v>
      </c>
    </row>
    <row r="194" spans="1:58" hidden="1" x14ac:dyDescent="0.25">
      <c r="A194" s="1">
        <v>2031.2560000000001</v>
      </c>
      <c r="B194" s="1">
        <v>4.0000000000000001E-3</v>
      </c>
      <c r="C194">
        <v>10</v>
      </c>
      <c r="E194" s="2">
        <v>49230.6</v>
      </c>
      <c r="F194">
        <v>22747</v>
      </c>
      <c r="G194" t="s">
        <v>4</v>
      </c>
      <c r="H194" t="s">
        <v>5</v>
      </c>
      <c r="I194">
        <v>71978</v>
      </c>
      <c r="J194" t="s">
        <v>6</v>
      </c>
      <c r="K194" t="s">
        <v>7</v>
      </c>
      <c r="L194">
        <v>22747.69</v>
      </c>
      <c r="M194">
        <v>71978.52</v>
      </c>
      <c r="N194">
        <v>2</v>
      </c>
      <c r="V194" s="11">
        <f t="shared" si="268"/>
        <v>4.923062381108043E-7</v>
      </c>
      <c r="W194" s="11">
        <f t="shared" si="269"/>
        <v>2.0312569824458772E-6</v>
      </c>
      <c r="X194" s="10">
        <f t="shared" si="270"/>
        <v>49230.622489996749</v>
      </c>
      <c r="Y194" s="8">
        <f t="shared" si="271"/>
        <v>2031.2560545079268</v>
      </c>
      <c r="Z194" s="1">
        <f t="shared" si="272"/>
        <v>2031.2560000000001</v>
      </c>
      <c r="AA194" s="2">
        <f t="shared" si="273"/>
        <v>49230.6</v>
      </c>
      <c r="AB194" s="2">
        <f t="shared" ref="AB194:AB257" si="409">100000000/Z194</f>
        <v>49230.623811080433</v>
      </c>
      <c r="AC194" s="1">
        <f t="shared" si="274"/>
        <v>6.2118271604140601E-2</v>
      </c>
      <c r="AD194" s="1" t="b">
        <f t="shared" si="275"/>
        <v>1</v>
      </c>
      <c r="AF194" s="1" t="s">
        <v>1178</v>
      </c>
      <c r="AG194" s="1" t="s">
        <v>1246</v>
      </c>
      <c r="AH194" s="10">
        <v>22747.69</v>
      </c>
      <c r="AI194" s="10">
        <v>71978.52</v>
      </c>
      <c r="AJ194" s="10">
        <f t="shared" si="384"/>
        <v>49230.83</v>
      </c>
      <c r="AK194" s="1">
        <f t="shared" si="385"/>
        <v>8.5073211239432567E-3</v>
      </c>
      <c r="AL194" s="10">
        <f t="shared" si="386"/>
        <v>-0.20751000325253699</v>
      </c>
      <c r="AM194" s="10">
        <f t="shared" si="276"/>
        <v>9.6946125943751044E-2</v>
      </c>
      <c r="AN194" s="10">
        <f t="shared" si="387"/>
        <v>-2.1404672051870959</v>
      </c>
      <c r="AO194" s="1">
        <f t="shared" si="277"/>
        <v>2031.2560000000001</v>
      </c>
      <c r="AP194" s="14">
        <v>16800000</v>
      </c>
      <c r="AQ194" s="10">
        <v>1.7999999999999999E-2</v>
      </c>
      <c r="AR194" s="14" cm="1">
        <f t="array" ref="AR194">SfromgA($AP194,$AO194,"")</f>
        <v>6.949229028232172E-2</v>
      </c>
      <c r="AS194" s="21">
        <f t="shared" si="397"/>
        <v>674.00137845377026</v>
      </c>
      <c r="AU194" s="10"/>
      <c r="AV194" s="10"/>
      <c r="AW194" s="14">
        <f t="shared" ref="AW194:AW195" si="410">IF($AP194="",$AT194,$AP194)</f>
        <v>16800000</v>
      </c>
      <c r="AX194" s="21">
        <f t="shared" ref="AX194:AX195" si="411">IF($AP194="",$AV194,$AS194)</f>
        <v>674.00137845377026</v>
      </c>
      <c r="AY194" s="10">
        <f t="shared" si="400"/>
        <v>-6.2336687240481927</v>
      </c>
      <c r="AZ194" s="10">
        <f t="shared" si="401"/>
        <v>13.203650449440113</v>
      </c>
      <c r="BA194" s="10">
        <f t="shared" si="402"/>
        <v>0.27790824756560678</v>
      </c>
      <c r="BB194" s="10" cm="1">
        <f t="array" ref="BB194">$C194*EXP(poly_from_str($AO194,BB$2950))</f>
        <v>16.229184282505056</v>
      </c>
      <c r="BC194" s="10">
        <f t="shared" si="403"/>
        <v>-0.2063177798458028</v>
      </c>
      <c r="BD194" s="10">
        <f t="shared" si="404"/>
        <v>2.0464034685480734</v>
      </c>
      <c r="BE194" s="10">
        <f t="shared" si="405"/>
        <v>-2.5332328692622159</v>
      </c>
      <c r="BF194" s="21">
        <f>INDEX([1]Pr3_line_class7_opt_lin!$A$2:$A$3624,MATCH($X194,[1]Pr3_line_class7_opt_lin!$AO$2:$AO$3624,0),1)</f>
        <v>4901</v>
      </c>
    </row>
    <row r="195" spans="1:58" hidden="1" x14ac:dyDescent="0.25">
      <c r="A195" s="1">
        <v>2030.1310000000001</v>
      </c>
      <c r="B195" s="1">
        <v>4.0000000000000001E-3</v>
      </c>
      <c r="C195">
        <v>100</v>
      </c>
      <c r="E195" s="2">
        <v>49257.9</v>
      </c>
      <c r="F195">
        <v>14558</v>
      </c>
      <c r="G195" t="s">
        <v>4</v>
      </c>
      <c r="H195" t="s">
        <v>5</v>
      </c>
      <c r="I195">
        <v>63816</v>
      </c>
      <c r="J195" t="s">
        <v>6</v>
      </c>
      <c r="K195" t="s">
        <v>12</v>
      </c>
      <c r="L195">
        <v>14558.82</v>
      </c>
      <c r="M195">
        <v>63816.91</v>
      </c>
      <c r="N195">
        <v>2</v>
      </c>
      <c r="V195" s="11">
        <f t="shared" ref="V195:V258" si="412">0.001/$A195</f>
        <v>4.9257905031744251E-7</v>
      </c>
      <c r="W195" s="11">
        <f t="shared" ref="W195:W258" si="413">0.1/$E195</f>
        <v>2.0301312073799329E-6</v>
      </c>
      <c r="X195" s="10">
        <f t="shared" ref="X195:X258" si="414">($E195/$W195^2+(100000000/$A195)/$V195^2)/(1/$W195^2+1/$V195^2)</f>
        <v>49257.904751988492</v>
      </c>
      <c r="Y195" s="8">
        <f t="shared" ref="Y195:Y258" si="415">100000000/X195</f>
        <v>2030.1310115299434</v>
      </c>
      <c r="Z195" s="1">
        <f t="shared" ref="Z195:Z258" si="416">ROUND($A195,3)+0</f>
        <v>2030.1310000000001</v>
      </c>
      <c r="AA195" s="2">
        <f t="shared" ref="AA195:AA258" si="417">ROUND($E195,1)+0</f>
        <v>49257.9</v>
      </c>
      <c r="AB195" s="2">
        <f t="shared" si="409"/>
        <v>49257.905031744252</v>
      </c>
      <c r="AC195" s="1">
        <f t="shared" ref="AC195:AC258" si="418">0.0005/$Z195*AB195+0.05</f>
        <v>6.2131706040581679E-2</v>
      </c>
      <c r="AD195" s="1" t="b">
        <f t="shared" ref="AD195:AD258" si="419">ABS($E195-AB195)&lt;AC195</f>
        <v>1</v>
      </c>
      <c r="AF195" s="1" t="s">
        <v>1159</v>
      </c>
      <c r="AG195" s="1" t="s">
        <v>1244</v>
      </c>
      <c r="AH195" s="10">
        <v>14558.82</v>
      </c>
      <c r="AI195" s="10">
        <v>63816.91</v>
      </c>
      <c r="AJ195" s="10">
        <f t="shared" si="384"/>
        <v>49258.090000000004</v>
      </c>
      <c r="AK195" s="1">
        <f t="shared" si="385"/>
        <v>7.623312028727014E-3</v>
      </c>
      <c r="AL195" s="10">
        <f t="shared" si="386"/>
        <v>-0.18524801151215797</v>
      </c>
      <c r="AM195" s="10">
        <f t="shared" ref="AM195:AM258" si="420">$B195/$A195*$E195</f>
        <v>9.7053638410526208E-2</v>
      </c>
      <c r="AN195" s="10">
        <f t="shared" si="387"/>
        <v>-1.9087178445446762</v>
      </c>
      <c r="AO195" s="1">
        <f t="shared" ref="AO195:AO258" si="421">$A195+0</f>
        <v>2030.1310000000001</v>
      </c>
      <c r="AP195" s="14">
        <v>69300000</v>
      </c>
      <c r="AQ195" s="10">
        <v>0.22800000000000001</v>
      </c>
      <c r="AR195" s="14" cm="1">
        <f t="array" ref="AR195">SfromgA($AP195,$AO195,"")</f>
        <v>0.28617967309581654</v>
      </c>
      <c r="AS195" s="21">
        <f t="shared" si="397"/>
        <v>519.43927089188855</v>
      </c>
      <c r="AU195" s="10"/>
      <c r="AV195" s="10"/>
      <c r="AW195" s="14">
        <f t="shared" si="410"/>
        <v>69300000</v>
      </c>
      <c r="AX195" s="21">
        <f t="shared" si="411"/>
        <v>519.43927089188855</v>
      </c>
      <c r="AY195" s="10">
        <f t="shared" si="400"/>
        <v>-5.3436625566686766</v>
      </c>
      <c r="AZ195" s="10">
        <f t="shared" si="401"/>
        <v>116.86607973287184</v>
      </c>
      <c r="BA195" s="10">
        <f t="shared" si="402"/>
        <v>0.15585847556679705</v>
      </c>
      <c r="BB195" s="10" cm="1">
        <f t="array" ref="BB195">$C195*EXP(poly_from_str($AO195,BB$2950))</f>
        <v>163.11203655394897</v>
      </c>
      <c r="BC195" s="10">
        <f t="shared" si="403"/>
        <v>-0.33340864396313014</v>
      </c>
      <c r="BD195" s="10">
        <f t="shared" si="404"/>
        <v>1.8236444810457226</v>
      </c>
      <c r="BE195" s="10">
        <f t="shared" si="405"/>
        <v>-2.1833830176425377</v>
      </c>
      <c r="BF195" s="21">
        <f>INDEX([1]Pr3_line_class7_opt_lin!$A$2:$A$3624,MATCH($X195,[1]Pr3_line_class7_opt_lin!$AO$2:$AO$3624,0),1)</f>
        <v>49162</v>
      </c>
    </row>
    <row r="196" spans="1:58" hidden="1" x14ac:dyDescent="0.25">
      <c r="A196" s="1">
        <v>2029.9829999999999</v>
      </c>
      <c r="B196" s="1">
        <v>4.0000000000000001E-3</v>
      </c>
      <c r="C196">
        <v>2</v>
      </c>
      <c r="E196" s="2">
        <v>49261.5</v>
      </c>
      <c r="N196">
        <v>2</v>
      </c>
      <c r="V196" s="11">
        <f t="shared" si="412"/>
        <v>4.9261496278540263E-7</v>
      </c>
      <c r="W196" s="11">
        <f t="shared" si="413"/>
        <v>2.029982846644946E-6</v>
      </c>
      <c r="X196" s="10">
        <f t="shared" si="414"/>
        <v>49261.496485503674</v>
      </c>
      <c r="Y196" s="8">
        <f t="shared" si="415"/>
        <v>2029.9829914713878</v>
      </c>
      <c r="Z196" s="1">
        <f t="shared" si="416"/>
        <v>2029.9829999999999</v>
      </c>
      <c r="AA196" s="2">
        <f t="shared" si="417"/>
        <v>49261.5</v>
      </c>
      <c r="AB196" s="2">
        <f t="shared" si="409"/>
        <v>49261.496278540268</v>
      </c>
      <c r="AC196" s="1">
        <f t="shared" si="418"/>
        <v>6.2133475078003181E-2</v>
      </c>
      <c r="AD196" s="1" t="b">
        <f t="shared" si="419"/>
        <v>1</v>
      </c>
      <c r="AM196" s="10">
        <f t="shared" si="420"/>
        <v>9.7067807957012447E-2</v>
      </c>
      <c r="AN196" s="10"/>
      <c r="AO196" s="1">
        <f t="shared" si="421"/>
        <v>2029.9829999999999</v>
      </c>
      <c r="AP196"/>
      <c r="BB196" s="10" cm="1">
        <f t="array" ref="BB196">$C196*EXP(poly_from_str($AO196,BB$2950))</f>
        <v>3.264394846830077</v>
      </c>
      <c r="BF196" s="21" t="e">
        <f>INDEX([1]Pr3_line_class7_opt_lin!$A$2:$A$3624,MATCH($X196,[1]Pr3_line_class7_opt_lin!$AO$2:$AO$3624,0),1)</f>
        <v>#N/A</v>
      </c>
    </row>
    <row r="197" spans="1:58" hidden="1" x14ac:dyDescent="0.25">
      <c r="A197" s="1">
        <v>2029.8140000000001</v>
      </c>
      <c r="B197" s="1">
        <v>4.0000000000000001E-3</v>
      </c>
      <c r="C197">
        <v>7</v>
      </c>
      <c r="E197" s="2">
        <v>49265.599999999999</v>
      </c>
      <c r="F197">
        <v>19872</v>
      </c>
      <c r="G197" t="s">
        <v>4</v>
      </c>
      <c r="H197" t="s">
        <v>7</v>
      </c>
      <c r="I197">
        <v>69138</v>
      </c>
      <c r="J197" t="s">
        <v>6</v>
      </c>
      <c r="K197" t="s">
        <v>5</v>
      </c>
      <c r="L197">
        <v>19872.43</v>
      </c>
      <c r="M197">
        <v>69138.28</v>
      </c>
      <c r="N197">
        <v>2</v>
      </c>
      <c r="V197" s="11">
        <f t="shared" si="412"/>
        <v>4.9265597734570753E-7</v>
      </c>
      <c r="W197" s="11">
        <f t="shared" si="413"/>
        <v>2.0298139066610375E-6</v>
      </c>
      <c r="X197" s="10">
        <f t="shared" si="414"/>
        <v>49265.59786059882</v>
      </c>
      <c r="Y197" s="8">
        <f t="shared" si="415"/>
        <v>2029.8139948074611</v>
      </c>
      <c r="Z197" s="1">
        <f t="shared" si="416"/>
        <v>2029.8140000000001</v>
      </c>
      <c r="AA197" s="2">
        <f t="shared" si="417"/>
        <v>49265.599999999999</v>
      </c>
      <c r="AB197" s="2">
        <f t="shared" si="409"/>
        <v>49265.597734570751</v>
      </c>
      <c r="AC197" s="1">
        <f t="shared" si="418"/>
        <v>6.213549560072272E-2</v>
      </c>
      <c r="AD197" s="1" t="b">
        <f t="shared" si="419"/>
        <v>1</v>
      </c>
      <c r="AF197" s="1" t="s">
        <v>1160</v>
      </c>
      <c r="AG197" s="1" t="s">
        <v>1293</v>
      </c>
      <c r="AH197" s="10">
        <v>19872.43</v>
      </c>
      <c r="AI197" s="10">
        <v>69138.28</v>
      </c>
      <c r="AJ197" s="10">
        <f>AI197-AH197</f>
        <v>49265.85</v>
      </c>
      <c r="AK197" s="1">
        <f>$A197-100000000/AJ197</f>
        <v>1.03936479326876E-2</v>
      </c>
      <c r="AL197" s="10">
        <f>$X197-AJ197</f>
        <v>-0.25213940117828315</v>
      </c>
      <c r="AM197" s="10">
        <f t="shared" si="420"/>
        <v>9.7083969270090748E-2</v>
      </c>
      <c r="AN197" s="10">
        <f>AL197/AM197</f>
        <v>-2.5971270341947306</v>
      </c>
      <c r="AO197" s="1">
        <f t="shared" si="421"/>
        <v>2029.8140000000001</v>
      </c>
      <c r="AP197" s="14">
        <v>27500000</v>
      </c>
      <c r="AQ197" s="10">
        <v>5.8000000000000003E-2</v>
      </c>
      <c r="AR197" s="14" cm="1">
        <f t="array" ref="AR197">SfromgA($AP197,$AO197,"")</f>
        <v>0.11351017272045692</v>
      </c>
      <c r="AS197" s="21">
        <f>(10^MAX(0.05, -0.312925054856973*((LN($AR197))^(1/3)) + 0.454808404431693)-1)*100</f>
        <v>624.9401663938346</v>
      </c>
      <c r="AU197" s="10"/>
      <c r="AV197" s="10"/>
      <c r="AW197" s="14">
        <f>IF($AP197="",$AT197,$AP197)</f>
        <v>27500000</v>
      </c>
      <c r="AX197" s="21">
        <f>IF($AP197="",$AV197,$AS197)</f>
        <v>624.9401663938346</v>
      </c>
      <c r="AY197" s="10">
        <f>LN(BB197*$AO197/$AW197)</f>
        <v>-7.0774068636275516</v>
      </c>
      <c r="AZ197" s="10">
        <f>EXP(AY$2950*$AI197+AY$2951)*$AW197/$AO197</f>
        <v>28.205164962801302</v>
      </c>
      <c r="BA197" s="10">
        <f>LN(AZ197/$C197)</f>
        <v>1.3935949668272447</v>
      </c>
      <c r="BB197" s="10" cm="1">
        <f t="array" ref="BB197">$C197*EXP(poly_from_str($AO197,BB$2950))</f>
        <v>11.433987239037474</v>
      </c>
      <c r="BC197" s="10">
        <f t="shared" ref="BC197" si="422">LN(AZ197/BB197)</f>
        <v>0.90291485909549651</v>
      </c>
      <c r="BD197" s="10">
        <f t="shared" ref="BD197" si="423">LN($AX197/100+1)</f>
        <v>1.9809189363489166</v>
      </c>
      <c r="BE197" s="10">
        <f>ABS(LN($AZ197/$BB197))-BD197-LN(2)</f>
        <v>-1.7711512578133655</v>
      </c>
      <c r="BF197" s="21">
        <f>INDEX([1]Pr3_line_class7_opt_lin!$A$2:$A$3624,MATCH($X197,[1]Pr3_line_class7_opt_lin!$AO$2:$AO$3624,0),1)</f>
        <v>3444</v>
      </c>
    </row>
    <row r="198" spans="1:58" hidden="1" x14ac:dyDescent="0.25">
      <c r="A198" s="1">
        <v>2029.694</v>
      </c>
      <c r="B198" s="1">
        <v>4.0000000000000001E-3</v>
      </c>
      <c r="C198">
        <v>2</v>
      </c>
      <c r="E198" s="2">
        <v>49268.5</v>
      </c>
      <c r="N198">
        <v>2</v>
      </c>
      <c r="V198" s="11">
        <f t="shared" si="412"/>
        <v>4.9268510425709496E-7</v>
      </c>
      <c r="W198" s="11">
        <f t="shared" si="413"/>
        <v>2.0296944295036384E-6</v>
      </c>
      <c r="X198" s="10">
        <f t="shared" si="414"/>
        <v>49268.509845587687</v>
      </c>
      <c r="Y198" s="8">
        <f t="shared" si="415"/>
        <v>2029.694023899033</v>
      </c>
      <c r="Z198" s="1">
        <f t="shared" si="416"/>
        <v>2029.694</v>
      </c>
      <c r="AA198" s="2">
        <f t="shared" si="417"/>
        <v>49268.5</v>
      </c>
      <c r="AB198" s="2">
        <f t="shared" si="409"/>
        <v>49268.510425709494</v>
      </c>
      <c r="AC198" s="1">
        <f t="shared" si="418"/>
        <v>6.2136930597841228E-2</v>
      </c>
      <c r="AD198" s="1" t="b">
        <f t="shared" si="419"/>
        <v>1</v>
      </c>
      <c r="AM198" s="10">
        <f t="shared" si="420"/>
        <v>9.7095424236362735E-2</v>
      </c>
      <c r="AN198" s="10"/>
      <c r="AO198" s="1">
        <f t="shared" si="421"/>
        <v>2029.694</v>
      </c>
      <c r="AP198"/>
      <c r="BB198" s="10" cm="1">
        <f t="array" ref="BB198">$C198*EXP(poly_from_str($AO198,BB$2950))</f>
        <v>3.2685985592850884</v>
      </c>
      <c r="BF198" s="21" t="e">
        <f>INDEX([1]Pr3_line_class7_opt_lin!$A$2:$A$3624,MATCH($X198,[1]Pr3_line_class7_opt_lin!$AO$2:$AO$3624,0),1)</f>
        <v>#N/A</v>
      </c>
    </row>
    <row r="199" spans="1:58" hidden="1" x14ac:dyDescent="0.25">
      <c r="A199" s="1">
        <v>2029.54</v>
      </c>
      <c r="B199" s="1">
        <v>4.0000000000000001E-3</v>
      </c>
      <c r="C199">
        <v>20</v>
      </c>
      <c r="E199" s="2">
        <v>49272.2</v>
      </c>
      <c r="F199">
        <v>35137</v>
      </c>
      <c r="G199" t="s">
        <v>4</v>
      </c>
      <c r="H199" t="s">
        <v>18</v>
      </c>
      <c r="I199">
        <v>84409</v>
      </c>
      <c r="J199" t="s">
        <v>6</v>
      </c>
      <c r="K199" t="s">
        <v>18</v>
      </c>
      <c r="L199">
        <v>35137.82</v>
      </c>
      <c r="M199">
        <v>84409.93</v>
      </c>
      <c r="N199">
        <v>2</v>
      </c>
      <c r="V199" s="11">
        <f t="shared" si="412"/>
        <v>4.9272248883983561E-7</v>
      </c>
      <c r="W199" s="11">
        <f t="shared" si="413"/>
        <v>2.0295420135492226E-6</v>
      </c>
      <c r="X199" s="10">
        <f t="shared" si="414"/>
        <v>49272.246163137359</v>
      </c>
      <c r="Y199" s="8">
        <f t="shared" si="415"/>
        <v>2029.5401120725487</v>
      </c>
      <c r="Z199" s="1">
        <f t="shared" si="416"/>
        <v>2029.54</v>
      </c>
      <c r="AA199" s="2">
        <f t="shared" si="417"/>
        <v>49272.2</v>
      </c>
      <c r="AB199" s="2">
        <f t="shared" si="409"/>
        <v>49272.248883983564</v>
      </c>
      <c r="AC199" s="1">
        <f t="shared" si="418"/>
        <v>6.2138772550426102E-2</v>
      </c>
      <c r="AD199" s="1" t="b">
        <f t="shared" si="419"/>
        <v>1</v>
      </c>
      <c r="AF199" s="1" t="s">
        <v>1437</v>
      </c>
      <c r="AG199" s="1" t="s">
        <v>1459</v>
      </c>
      <c r="AH199" s="10">
        <v>35137.82</v>
      </c>
      <c r="AI199" s="10">
        <v>84409.93</v>
      </c>
      <c r="AJ199" s="10">
        <f>AI199-AH199</f>
        <v>49272.109999999993</v>
      </c>
      <c r="AK199" s="1">
        <f>$A199-100000000/AJ199</f>
        <v>-5.7206927006063779E-3</v>
      </c>
      <c r="AL199" s="10">
        <f>$X199-AJ199</f>
        <v>0.13616313736565644</v>
      </c>
      <c r="AM199" s="10">
        <f t="shared" si="420"/>
        <v>9.7110084058456586E-2</v>
      </c>
      <c r="AN199" s="10">
        <f>AL199/AM199</f>
        <v>1.4021523993707121</v>
      </c>
      <c r="AO199" s="1">
        <f t="shared" si="421"/>
        <v>2029.54</v>
      </c>
      <c r="AP199" s="14">
        <v>25600000</v>
      </c>
      <c r="AQ199" s="10">
        <v>0.108</v>
      </c>
      <c r="AR199" s="14" cm="1">
        <f t="array" ref="AR199">SfromgA($AP199,$AO199,"")</f>
        <v>0.10562486596042289</v>
      </c>
      <c r="AS199" s="21">
        <f>(10^MAX(0.05, -0.312925054856973*((LN($AR199))^(1/3)) + 0.454808404431693)-1)*100</f>
        <v>632.36279593872314</v>
      </c>
      <c r="AU199" s="10"/>
      <c r="AV199" s="10"/>
      <c r="AW199" s="14">
        <f>IF($AP199="",$AT199,$AP199)</f>
        <v>25600000</v>
      </c>
      <c r="AX199" s="21">
        <f>IF($AP199="",$AV199,$AS199)</f>
        <v>632.36279593872314</v>
      </c>
      <c r="AY199" s="10">
        <f>LN(BB199*$AO199/$AW199)</f>
        <v>-5.954907402799031</v>
      </c>
      <c r="AZ199" s="10">
        <f>EXP(AY$2950*$AI199+AY$2951)*$AW199/$AO199</f>
        <v>6.2997660241861171</v>
      </c>
      <c r="BA199" s="10">
        <f>LN(AZ199/$C199)</f>
        <v>-1.155219779864251</v>
      </c>
      <c r="BB199" s="10" cm="1">
        <f t="array" ref="BB199">$C199*EXP(poly_from_str($AO199,BB$2950))</f>
        <v>32.708371727822566</v>
      </c>
      <c r="BC199" s="10">
        <f t="shared" ref="BC199" si="424">LN(AZ199/BB199)</f>
        <v>-1.6471185675882907</v>
      </c>
      <c r="BD199" s="10">
        <f t="shared" ref="BD199" si="425">LN($AX199/100+1)</f>
        <v>1.9911058280598819</v>
      </c>
      <c r="BE199" s="10">
        <f>ABS(LN($AZ199/$BB199))-BD199-LN(2)</f>
        <v>-1.0371344410315366</v>
      </c>
      <c r="BF199" s="21">
        <f>INDEX([1]Pr3_line_class7_opt_lin!$A$2:$A$3624,MATCH($X199,[1]Pr3_line_class7_opt_lin!$AO$2:$AO$3624,0),1)</f>
        <v>9848</v>
      </c>
    </row>
    <row r="200" spans="1:58" hidden="1" x14ac:dyDescent="0.25">
      <c r="A200" s="1">
        <v>2029.192</v>
      </c>
      <c r="B200" s="1">
        <v>4.0000000000000001E-3</v>
      </c>
      <c r="C200">
        <v>300</v>
      </c>
      <c r="E200" s="2">
        <v>49280.7</v>
      </c>
      <c r="N200">
        <v>2</v>
      </c>
      <c r="V200" s="11">
        <f t="shared" si="412"/>
        <v>4.9280698918584349E-7</v>
      </c>
      <c r="W200" s="11">
        <f t="shared" si="413"/>
        <v>2.0291919554714121E-6</v>
      </c>
      <c r="X200" s="10">
        <f t="shared" si="414"/>
        <v>49280.698978814253</v>
      </c>
      <c r="Y200" s="8">
        <f t="shared" si="415"/>
        <v>2029.191997519961</v>
      </c>
      <c r="Z200" s="1">
        <f t="shared" si="416"/>
        <v>2029.192</v>
      </c>
      <c r="AA200" s="2">
        <f t="shared" si="417"/>
        <v>49280.7</v>
      </c>
      <c r="AB200" s="2">
        <f t="shared" si="409"/>
        <v>49280.698918584341</v>
      </c>
      <c r="AC200" s="1">
        <f t="shared" si="418"/>
        <v>6.2142936429520804E-2</v>
      </c>
      <c r="AD200" s="1" t="b">
        <f t="shared" si="419"/>
        <v>1</v>
      </c>
      <c r="AM200" s="10">
        <f t="shared" si="420"/>
        <v>9.7143493567883182E-2</v>
      </c>
      <c r="AN200" s="10"/>
      <c r="AO200" s="1">
        <f t="shared" si="421"/>
        <v>2029.192</v>
      </c>
      <c r="AP200"/>
      <c r="BB200" s="10" cm="1">
        <f t="array" ref="BB200">$C200*EXP(poly_from_str($AO200,BB$2950))</f>
        <v>491.38382872145439</v>
      </c>
      <c r="BF200" s="21" t="e">
        <f>INDEX([1]Pr3_line_class7_opt_lin!$A$2:$A$3624,MATCH($X200,[1]Pr3_line_class7_opt_lin!$AO$2:$AO$3624,0),1)</f>
        <v>#N/A</v>
      </c>
    </row>
    <row r="201" spans="1:58" hidden="1" x14ac:dyDescent="0.25">
      <c r="A201" s="1">
        <v>2028.9590000000001</v>
      </c>
      <c r="B201" s="1">
        <v>4.0000000000000001E-3</v>
      </c>
      <c r="C201">
        <v>2</v>
      </c>
      <c r="E201" s="2">
        <v>49286.400000000001</v>
      </c>
      <c r="N201">
        <v>3</v>
      </c>
      <c r="V201" s="11">
        <f t="shared" si="412"/>
        <v>4.9286358176779323E-7</v>
      </c>
      <c r="W201" s="11">
        <f t="shared" si="413"/>
        <v>2.0289572782755485E-6</v>
      </c>
      <c r="X201" s="10">
        <f t="shared" si="414"/>
        <v>49286.360507155681</v>
      </c>
      <c r="Y201" s="8">
        <f t="shared" si="415"/>
        <v>2028.9589040659923</v>
      </c>
      <c r="Z201" s="1">
        <f t="shared" si="416"/>
        <v>2028.9590000000001</v>
      </c>
      <c r="AA201" s="2">
        <f t="shared" si="417"/>
        <v>49286.400000000001</v>
      </c>
      <c r="AB201" s="2">
        <f t="shared" si="409"/>
        <v>49286.358176779322</v>
      </c>
      <c r="AC201" s="1">
        <f t="shared" si="418"/>
        <v>6.2145725511648917E-2</v>
      </c>
      <c r="AD201" s="1" t="b">
        <f t="shared" si="419"/>
        <v>1</v>
      </c>
      <c r="AM201" s="10">
        <f t="shared" si="420"/>
        <v>9.7165886545760666E-2</v>
      </c>
      <c r="AN201" s="10"/>
      <c r="AO201" s="1">
        <f t="shared" si="421"/>
        <v>2028.9590000000001</v>
      </c>
      <c r="AP201"/>
      <c r="BB201" s="10" cm="1">
        <f t="array" ref="BB201">$C201*EXP(poly_from_str($AO201,BB$2950))</f>
        <v>3.2792738801019197</v>
      </c>
      <c r="BF201" s="21">
        <f>INDEX([1]Pr3_line_class7_opt_lin!$A$2:$A$3624,MATCH($X201,[1]Pr3_line_class7_opt_lin!$AO$2:$AO$3624,0),1)</f>
        <v>986</v>
      </c>
    </row>
    <row r="202" spans="1:58" hidden="1" x14ac:dyDescent="0.25">
      <c r="A202" s="1">
        <v>2028.9259999999999</v>
      </c>
      <c r="B202" s="1">
        <v>4.0000000000000001E-3</v>
      </c>
      <c r="C202">
        <v>5</v>
      </c>
      <c r="E202" s="2">
        <v>49287.199999999997</v>
      </c>
      <c r="F202">
        <v>44679</v>
      </c>
      <c r="G202" t="s">
        <v>4</v>
      </c>
      <c r="H202" t="s">
        <v>7</v>
      </c>
      <c r="I202">
        <v>93967</v>
      </c>
      <c r="J202" t="s">
        <v>6</v>
      </c>
      <c r="K202" t="s">
        <v>7</v>
      </c>
      <c r="L202">
        <v>44679.98</v>
      </c>
      <c r="M202">
        <v>93967.4</v>
      </c>
      <c r="N202">
        <v>3</v>
      </c>
      <c r="V202" s="11">
        <f t="shared" si="412"/>
        <v>4.928715980770122E-7</v>
      </c>
      <c r="W202" s="11">
        <f t="shared" si="413"/>
        <v>2.0289243454690062E-6</v>
      </c>
      <c r="X202" s="10">
        <f t="shared" si="414"/>
        <v>49287.162047340578</v>
      </c>
      <c r="Y202" s="8">
        <f t="shared" si="415"/>
        <v>2028.9259078043381</v>
      </c>
      <c r="Z202" s="1">
        <f t="shared" si="416"/>
        <v>2028.9259999999999</v>
      </c>
      <c r="AA202" s="2">
        <f t="shared" si="417"/>
        <v>49287.199999999997</v>
      </c>
      <c r="AB202" s="2">
        <f t="shared" si="409"/>
        <v>49287.159807701217</v>
      </c>
      <c r="AC202" s="1">
        <f t="shared" si="418"/>
        <v>6.2146120609549396E-2</v>
      </c>
      <c r="AD202" s="1" t="b">
        <f t="shared" si="419"/>
        <v>1</v>
      </c>
      <c r="AF202" s="1" t="s">
        <v>1372</v>
      </c>
      <c r="AG202" s="5" t="s">
        <v>1472</v>
      </c>
      <c r="AH202" s="10">
        <v>44679.98</v>
      </c>
      <c r="AI202" s="10">
        <v>93967.4</v>
      </c>
      <c r="AJ202" s="10">
        <f t="shared" ref="AJ202:AJ205" si="426">AI202-AH202</f>
        <v>49287.419999999991</v>
      </c>
      <c r="AK202" s="1">
        <f t="shared" ref="AK202:AK205" si="427">$A202-100000000/AJ202</f>
        <v>1.071086536853727E-2</v>
      </c>
      <c r="AL202" s="10">
        <f t="shared" ref="AL202:AL205" si="428">$X202-AJ202</f>
        <v>-0.25795265941269463</v>
      </c>
      <c r="AM202" s="10">
        <f t="shared" si="420"/>
        <v>9.7169044114965256E-2</v>
      </c>
      <c r="AN202" s="10">
        <f t="shared" ref="AN202:AN205" si="429">AL202/AM202</f>
        <v>-2.6546793967376972</v>
      </c>
      <c r="AO202" s="1">
        <f t="shared" si="421"/>
        <v>2028.9259999999999</v>
      </c>
      <c r="BB202" s="10" cm="1">
        <f t="array" ref="BB202">$C202*EXP(poly_from_str($AO202,BB$2950))</f>
        <v>8.1993816161358559</v>
      </c>
      <c r="BF202" s="21">
        <f>INDEX([1]Pr3_line_class7_opt_lin!$A$2:$A$3624,MATCH($X202,[1]Pr3_line_class7_opt_lin!$AO$2:$AO$3624,0),1)</f>
        <v>2466</v>
      </c>
    </row>
    <row r="203" spans="1:58" hidden="1" x14ac:dyDescent="0.25">
      <c r="A203" s="1">
        <v>2028.78</v>
      </c>
      <c r="B203" s="1">
        <v>4.0000000000000001E-3</v>
      </c>
      <c r="C203">
        <v>100</v>
      </c>
      <c r="E203" s="2">
        <v>49290.7</v>
      </c>
      <c r="F203">
        <v>14859</v>
      </c>
      <c r="G203" t="s">
        <v>4</v>
      </c>
      <c r="H203" t="s">
        <v>12</v>
      </c>
      <c r="I203">
        <v>64150</v>
      </c>
      <c r="J203" t="s">
        <v>6</v>
      </c>
      <c r="K203" t="s">
        <v>12</v>
      </c>
      <c r="L203">
        <v>14859.96</v>
      </c>
      <c r="M203">
        <v>64150.94</v>
      </c>
      <c r="N203">
        <v>3</v>
      </c>
      <c r="V203" s="11">
        <f t="shared" si="412"/>
        <v>4.9290706730153101E-7</v>
      </c>
      <c r="W203" s="11">
        <f t="shared" si="413"/>
        <v>2.0287802770096594E-6</v>
      </c>
      <c r="X203" s="10">
        <f t="shared" si="414"/>
        <v>49290.70635502685</v>
      </c>
      <c r="Y203" s="8">
        <f t="shared" si="415"/>
        <v>2028.7800154400024</v>
      </c>
      <c r="Z203" s="1">
        <f t="shared" si="416"/>
        <v>2028.78</v>
      </c>
      <c r="AA203" s="2">
        <f t="shared" si="417"/>
        <v>49290.7</v>
      </c>
      <c r="AB203" s="2">
        <f t="shared" si="409"/>
        <v>49290.706730153099</v>
      </c>
      <c r="AC203" s="1">
        <f t="shared" si="418"/>
        <v>6.2147868849789803E-2</v>
      </c>
      <c r="AD203" s="1" t="b">
        <f t="shared" si="419"/>
        <v>1</v>
      </c>
      <c r="AF203" s="1" t="s">
        <v>1173</v>
      </c>
      <c r="AG203" s="1" t="s">
        <v>1373</v>
      </c>
      <c r="AH203" s="10">
        <v>14859.96</v>
      </c>
      <c r="AI203" s="10">
        <v>64150.94</v>
      </c>
      <c r="AJ203" s="10">
        <f t="shared" si="426"/>
        <v>49290.98</v>
      </c>
      <c r="AK203" s="1">
        <f t="shared" si="427"/>
        <v>1.1247583229305746E-2</v>
      </c>
      <c r="AL203" s="10">
        <f t="shared" si="428"/>
        <v>-0.27364497315284098</v>
      </c>
      <c r="AM203" s="10">
        <f t="shared" si="420"/>
        <v>9.7182937528958291E-2</v>
      </c>
      <c r="AN203" s="10">
        <f t="shared" si="429"/>
        <v>-2.8157717816597283</v>
      </c>
      <c r="AO203" s="1">
        <f t="shared" si="421"/>
        <v>2028.78</v>
      </c>
      <c r="AP203" s="14">
        <v>105000000</v>
      </c>
      <c r="AQ203" s="10">
        <v>8.6999999999999994E-2</v>
      </c>
      <c r="AR203" s="14" cm="1">
        <f t="array" ref="AR203">SfromgA($AP203,$AO203,"")</f>
        <v>0.4327404811672389</v>
      </c>
      <c r="AS203" s="21">
        <f>(10^MAX(0.05, -0.312925054856973*((LN($AR203))^(1/3)) + 0.454808404431693)-1)*100</f>
        <v>462.06413461305135</v>
      </c>
      <c r="AU203" s="10"/>
      <c r="AV203" s="10"/>
      <c r="AW203" s="14">
        <f>IF($AP203="",$AT203,$AP203)</f>
        <v>105000000</v>
      </c>
      <c r="AX203" s="21">
        <f>IF($AP203="",$AV203,$AS203)</f>
        <v>462.06413461305135</v>
      </c>
      <c r="AY203" s="10">
        <f>LN(BB203*$AO203/$AW203)</f>
        <v>-5.753844531656112</v>
      </c>
      <c r="AZ203" s="10">
        <f>EXP(AY$2950*$AI203+AY$2951)*$AW203/$AO203</f>
        <v>171.74073527886284</v>
      </c>
      <c r="BA203" s="10">
        <f>LN(AZ203/$C203)</f>
        <v>0.54081580059599843</v>
      </c>
      <c r="BB203" s="10" cm="1">
        <f t="array" ref="BB203">$C203*EXP(poly_from_str($AO203,BB$2950))</f>
        <v>164.09351361941503</v>
      </c>
      <c r="BC203" s="10">
        <f t="shared" ref="BC203" si="430">LN(AZ203/BB203)</f>
        <v>4.5549516268556023E-2</v>
      </c>
      <c r="BD203" s="10">
        <f t="shared" ref="BD203" si="431">LN($AX203/100+1)</f>
        <v>1.7264457759231369</v>
      </c>
      <c r="BE203" s="10">
        <f>ABS(LN($AZ203/$BB203))-BD203-LN(2)</f>
        <v>-2.3740434402145261</v>
      </c>
      <c r="BF203" s="21">
        <f>INDEX([1]Pr3_line_class7_opt_lin!$A$2:$A$3624,MATCH($X203,[1]Pr3_line_class7_opt_lin!$AO$2:$AO$3624,0),1)</f>
        <v>49339</v>
      </c>
    </row>
    <row r="204" spans="1:58" hidden="1" x14ac:dyDescent="0.25">
      <c r="A204" s="1">
        <v>2028.2090000000001</v>
      </c>
      <c r="B204" s="1">
        <v>4.0000000000000001E-3</v>
      </c>
      <c r="C204">
        <v>40</v>
      </c>
      <c r="E204" s="2">
        <v>49304.6</v>
      </c>
      <c r="F204">
        <v>22080</v>
      </c>
      <c r="G204" t="s">
        <v>4</v>
      </c>
      <c r="H204" t="s">
        <v>7</v>
      </c>
      <c r="I204">
        <v>71385</v>
      </c>
      <c r="J204" t="s">
        <v>6</v>
      </c>
      <c r="K204" t="s">
        <v>7</v>
      </c>
      <c r="L204">
        <v>22080.94</v>
      </c>
      <c r="M204">
        <v>71385.600000000006</v>
      </c>
      <c r="N204">
        <v>3</v>
      </c>
      <c r="V204" s="11">
        <f t="shared" si="412"/>
        <v>4.9304583501996098E-7</v>
      </c>
      <c r="W204" s="11">
        <f t="shared" si="413"/>
        <v>2.0282083213331011E-6</v>
      </c>
      <c r="X204" s="10">
        <f t="shared" si="414"/>
        <v>49304.584422543208</v>
      </c>
      <c r="Y204" s="8">
        <f t="shared" si="415"/>
        <v>2028.2089621320824</v>
      </c>
      <c r="Z204" s="1">
        <f t="shared" si="416"/>
        <v>2028.2090000000001</v>
      </c>
      <c r="AA204" s="2">
        <f t="shared" si="417"/>
        <v>49304.6</v>
      </c>
      <c r="AB204" s="2">
        <f t="shared" si="409"/>
        <v>49304.583501996094</v>
      </c>
      <c r="AC204" s="1">
        <f t="shared" si="418"/>
        <v>6.2154709771526533E-2</v>
      </c>
      <c r="AD204" s="1" t="b">
        <f t="shared" si="419"/>
        <v>1</v>
      </c>
      <c r="AF204" s="1" t="s">
        <v>1321</v>
      </c>
      <c r="AG204" s="5" t="s">
        <v>1471</v>
      </c>
      <c r="AH204" s="10">
        <v>22080.94</v>
      </c>
      <c r="AI204" s="10">
        <v>71385.600000000006</v>
      </c>
      <c r="AJ204" s="10">
        <f t="shared" si="426"/>
        <v>49304.66</v>
      </c>
      <c r="AK204" s="1">
        <f t="shared" si="427"/>
        <v>3.1468412926187739E-3</v>
      </c>
      <c r="AL204" s="10">
        <f t="shared" si="428"/>
        <v>-7.5577456795144826E-2</v>
      </c>
      <c r="AM204" s="10">
        <f t="shared" si="420"/>
        <v>9.7237710709300665E-2</v>
      </c>
      <c r="AN204" s="10">
        <f t="shared" si="429"/>
        <v>-0.7772443041269167</v>
      </c>
      <c r="AO204" s="1">
        <f t="shared" si="421"/>
        <v>2028.2090000000001</v>
      </c>
      <c r="BB204" s="10" cm="1">
        <f t="array" ref="BB204">$C204*EXP(poly_from_str($AO204,BB$2950))</f>
        <v>65.802870780365197</v>
      </c>
      <c r="BF204" s="21">
        <f>INDEX([1]Pr3_line_class7_opt_lin!$A$2:$A$3624,MATCH($X204,[1]Pr3_line_class7_opt_lin!$AO$2:$AO$3624,0),1)</f>
        <v>19766</v>
      </c>
    </row>
    <row r="205" spans="1:58" hidden="1" x14ac:dyDescent="0.25">
      <c r="A205" s="1">
        <v>2027.3150000000001</v>
      </c>
      <c r="B205" s="1">
        <v>4.0000000000000001E-3</v>
      </c>
      <c r="C205">
        <v>3</v>
      </c>
      <c r="E205" s="2">
        <v>49326.3</v>
      </c>
      <c r="F205">
        <v>13352</v>
      </c>
      <c r="G205" t="s">
        <v>4</v>
      </c>
      <c r="H205" t="s">
        <v>12</v>
      </c>
      <c r="I205">
        <v>62678</v>
      </c>
      <c r="J205" t="s">
        <v>6</v>
      </c>
      <c r="K205" t="s">
        <v>39</v>
      </c>
      <c r="L205">
        <v>13352.1</v>
      </c>
      <c r="M205">
        <v>62678.7</v>
      </c>
      <c r="N205">
        <v>3</v>
      </c>
      <c r="V205" s="11">
        <f t="shared" si="412"/>
        <v>4.932632570666127E-7</v>
      </c>
      <c r="W205" s="11">
        <f t="shared" si="413"/>
        <v>2.0273160565458995E-6</v>
      </c>
      <c r="X205" s="10">
        <f t="shared" si="414"/>
        <v>49326.32426990629</v>
      </c>
      <c r="Y205" s="8">
        <f t="shared" si="415"/>
        <v>2027.3150590507194</v>
      </c>
      <c r="Z205" s="1">
        <f t="shared" si="416"/>
        <v>2027.3150000000001</v>
      </c>
      <c r="AA205" s="2">
        <f t="shared" si="417"/>
        <v>49326.3</v>
      </c>
      <c r="AB205" s="2">
        <f t="shared" si="409"/>
        <v>49326.325706661271</v>
      </c>
      <c r="AC205" s="1">
        <f t="shared" si="418"/>
        <v>6.2165432038598166E-2</v>
      </c>
      <c r="AD205" s="1" t="b">
        <f t="shared" si="419"/>
        <v>1</v>
      </c>
      <c r="AF205" s="1" t="s">
        <v>1179</v>
      </c>
      <c r="AG205" s="1" t="s">
        <v>1291</v>
      </c>
      <c r="AH205" s="10">
        <v>13352.1</v>
      </c>
      <c r="AI205" s="10">
        <v>62678.7</v>
      </c>
      <c r="AJ205" s="10">
        <f t="shared" si="426"/>
        <v>49326.6</v>
      </c>
      <c r="AK205" s="1">
        <f t="shared" si="427"/>
        <v>1.1273410289732055E-2</v>
      </c>
      <c r="AL205" s="10">
        <f t="shared" si="428"/>
        <v>-0.27573009370826185</v>
      </c>
      <c r="AM205" s="10">
        <f t="shared" si="420"/>
        <v>9.7323405588179437E-2</v>
      </c>
      <c r="AN205" s="10">
        <f t="shared" si="429"/>
        <v>-2.8331324005964613</v>
      </c>
      <c r="AO205" s="1">
        <f t="shared" si="421"/>
        <v>2027.3150000000001</v>
      </c>
      <c r="AP205" s="14">
        <v>3330000</v>
      </c>
      <c r="AQ205" s="10">
        <v>8.6999999999999994E-2</v>
      </c>
      <c r="AR205" s="14" cm="1">
        <f t="array" ref="AR205">SfromgA($AP205,$AO205,"")</f>
        <v>1.3694345938139839E-2</v>
      </c>
      <c r="AS205" s="21">
        <f>(10^MAX(0.05, -0.312925054856973*((LN($AR205))^(1/3)) + 0.454808404431693)-1)*100</f>
        <v>818.971418241896</v>
      </c>
      <c r="AU205" s="10"/>
      <c r="AV205" s="10"/>
      <c r="AW205" s="14">
        <f>IF($AP205="",$AT205,$AP205)</f>
        <v>3330000</v>
      </c>
      <c r="AX205" s="21">
        <f>IF($AP205="",$AV205,$AS205)</f>
        <v>818.971418241896</v>
      </c>
      <c r="AY205" s="10">
        <f>LN(BB205*$AO205/$AW205)</f>
        <v>-5.8036982334300093</v>
      </c>
      <c r="AZ205" s="10">
        <f>EXP(AY$2950*$AI205+AY$2951)*$AW205/$AO205</f>
        <v>6.2547397294351388</v>
      </c>
      <c r="BA205" s="10">
        <f>LN(AZ205/$C205)</f>
        <v>0.73472724438266868</v>
      </c>
      <c r="BB205" s="10" cm="1">
        <f t="array" ref="BB205">$C205*EXP(poly_from_str($AO205,BB$2950))</f>
        <v>4.954603240763805</v>
      </c>
      <c r="BC205" s="10">
        <f t="shared" ref="BC205" si="432">LN(AZ205/BB205)</f>
        <v>0.23302244097453742</v>
      </c>
      <c r="BD205" s="10">
        <f t="shared" ref="BD205" si="433">LN($AX205/100+1)</f>
        <v>2.2180848349502149</v>
      </c>
      <c r="BE205" s="10">
        <f>ABS(LN($AZ205/$BB205))-BD205-LN(2)</f>
        <v>-2.6782095745356229</v>
      </c>
      <c r="BF205" s="21">
        <f>INDEX([1]Pr3_line_class7_opt_lin!$A$2:$A$3624,MATCH($X205,[1]Pr3_line_class7_opt_lin!$AO$2:$AO$3624,0),1)</f>
        <v>1486</v>
      </c>
    </row>
    <row r="206" spans="1:58" hidden="1" x14ac:dyDescent="0.25">
      <c r="A206" s="1">
        <v>2027.194</v>
      </c>
      <c r="B206" s="1">
        <v>4.0000000000000001E-3</v>
      </c>
      <c r="C206">
        <v>40</v>
      </c>
      <c r="E206" s="2">
        <v>49329.3</v>
      </c>
      <c r="N206">
        <v>3</v>
      </c>
      <c r="V206" s="11">
        <f t="shared" si="412"/>
        <v>4.9329269916939377E-7</v>
      </c>
      <c r="W206" s="11">
        <f t="shared" si="413"/>
        <v>2.0271927637327106E-6</v>
      </c>
      <c r="X206" s="10">
        <f t="shared" si="414"/>
        <v>49329.271598675579</v>
      </c>
      <c r="Y206" s="8">
        <f t="shared" si="415"/>
        <v>2027.1939308887922</v>
      </c>
      <c r="Z206" s="1">
        <f t="shared" si="416"/>
        <v>2027.194</v>
      </c>
      <c r="AA206" s="2">
        <f t="shared" si="417"/>
        <v>49329.3</v>
      </c>
      <c r="AB206" s="2">
        <f t="shared" si="409"/>
        <v>49329.269916939375</v>
      </c>
      <c r="AC206" s="1">
        <f t="shared" si="418"/>
        <v>6.2166884352691305E-2</v>
      </c>
      <c r="AD206" s="1" t="b">
        <f t="shared" si="419"/>
        <v>1</v>
      </c>
      <c r="AM206" s="10">
        <f t="shared" si="420"/>
        <v>9.7335134180547109E-2</v>
      </c>
      <c r="AN206" s="10"/>
      <c r="AO206" s="1">
        <f t="shared" si="421"/>
        <v>2027.194</v>
      </c>
      <c r="AP206"/>
      <c r="BB206" s="10" cm="1">
        <f t="array" ref="BB206">$C206*EXP(poly_from_str($AO206,BB$2950))</f>
        <v>66.096311706364588</v>
      </c>
      <c r="BF206" s="21">
        <f>INDEX([1]Pr3_line_class7_opt_lin!$A$2:$A$3624,MATCH($X206,[1]Pr3_line_class7_opt_lin!$AO$2:$AO$3624,0),1)</f>
        <v>19819</v>
      </c>
    </row>
    <row r="207" spans="1:58" hidden="1" x14ac:dyDescent="0.25">
      <c r="A207" s="1">
        <v>2027.1020000000001</v>
      </c>
      <c r="B207" s="1">
        <v>4.0000000000000001E-3</v>
      </c>
      <c r="C207">
        <v>300</v>
      </c>
      <c r="E207" s="2">
        <v>49331.5</v>
      </c>
      <c r="F207">
        <v>15525</v>
      </c>
      <c r="G207" t="s">
        <v>4</v>
      </c>
      <c r="H207" t="s">
        <v>12</v>
      </c>
      <c r="I207">
        <v>64857</v>
      </c>
      <c r="J207" t="s">
        <v>6</v>
      </c>
      <c r="K207" t="s">
        <v>5</v>
      </c>
      <c r="L207">
        <v>15525.5</v>
      </c>
      <c r="M207">
        <v>64857.15</v>
      </c>
      <c r="N207">
        <v>3</v>
      </c>
      <c r="V207" s="11">
        <f t="shared" si="412"/>
        <v>4.9331508725263943E-7</v>
      </c>
      <c r="W207" s="11">
        <f t="shared" si="413"/>
        <v>2.0271023585335942E-6</v>
      </c>
      <c r="X207" s="10">
        <f t="shared" si="414"/>
        <v>49331.508237411806</v>
      </c>
      <c r="Y207" s="8">
        <f t="shared" si="415"/>
        <v>2027.10202004654</v>
      </c>
      <c r="Z207" s="1">
        <f t="shared" si="416"/>
        <v>2027.1020000000001</v>
      </c>
      <c r="AA207" s="2">
        <f t="shared" si="417"/>
        <v>49331.5</v>
      </c>
      <c r="AB207" s="2">
        <f t="shared" si="409"/>
        <v>49331.50872526395</v>
      </c>
      <c r="AC207" s="1">
        <f t="shared" si="418"/>
        <v>6.2167988765553968E-2</v>
      </c>
      <c r="AD207" s="1" t="b">
        <f t="shared" si="419"/>
        <v>1</v>
      </c>
      <c r="AF207" s="1" t="s">
        <v>1154</v>
      </c>
      <c r="AG207" s="1" t="s">
        <v>1388</v>
      </c>
      <c r="AH207" s="10">
        <v>15525.5</v>
      </c>
      <c r="AI207" s="10">
        <v>64857.15</v>
      </c>
      <c r="AJ207" s="10">
        <f t="shared" ref="AJ207:AJ209" si="434">AI207-AH207</f>
        <v>49331.65</v>
      </c>
      <c r="AK207" s="1">
        <f t="shared" ref="AK207:AK209" si="435">$A207-100000000/AJ207</f>
        <v>5.8051636221989611E-3</v>
      </c>
      <c r="AL207" s="10">
        <f t="shared" ref="AL207:AL209" si="436">$X207-AJ207</f>
        <v>-0.14176258819497889</v>
      </c>
      <c r="AM207" s="10">
        <f t="shared" si="420"/>
        <v>9.7343892907214333E-2</v>
      </c>
      <c r="AN207" s="10">
        <f t="shared" ref="AN207:AN209" si="437">AL207/AM207</f>
        <v>-1.4563069542544729</v>
      </c>
      <c r="AO207" s="1">
        <f t="shared" si="421"/>
        <v>2027.1020000000001</v>
      </c>
      <c r="AP207" s="14">
        <v>307000000</v>
      </c>
      <c r="AQ207" s="10">
        <v>0.33</v>
      </c>
      <c r="AR207" s="14" cm="1">
        <f t="array" ref="AR207">SfromgA($AP207,$AO207,"")</f>
        <v>1.262113876805703</v>
      </c>
      <c r="AS207" s="21">
        <f t="shared" ref="AS207:AS209" si="438">(10^MAX(0.05, -0.312925054856973*((LN($AR207))^(1/3)) + 0.454808404431693)-1)*100</f>
        <v>82.94054648090929</v>
      </c>
      <c r="AT207" s="14" cm="1">
        <f t="array" ref="AT207">INDEX([2]Sheet1!$J$2:$J$216,MATCH($AF207&amp;$AG207,[2]Sheet1!$M$2:$M$216&amp;[2]Sheet1!$N$2:$N$216,0),1)</f>
        <v>218974483.46764827</v>
      </c>
      <c r="AU207" s="14" cm="1">
        <f t="array" ref="AU207">SfromgA($AT207,$AO207,"")</f>
        <v>0.90023040472599303</v>
      </c>
      <c r="AV207" s="21">
        <f>(10^MAX(0.05, -0.312925054856973*((LN($AU207))^(1/3)) + 0.454808404431693)-1)*100</f>
        <v>300.39242115966988</v>
      </c>
      <c r="AW207" s="14">
        <f>IF($AP207="",$AT207,$AP207)</f>
        <v>307000000</v>
      </c>
      <c r="AX207" s="21">
        <f>IF($AP207="",$AV207,$AS207)</f>
        <v>82.94054648090929</v>
      </c>
      <c r="AY207" s="10">
        <f t="shared" ref="AY207:AY208" si="439">LN(BB207*$AO207/$AW207)</f>
        <v>-5.7215782088859761</v>
      </c>
      <c r="AZ207" s="10">
        <f t="shared" ref="AZ207:AZ209" si="440">EXP(AY$2950*$AI207+AY$2951)*$AW207/$AO207</f>
        <v>470.44877632299398</v>
      </c>
      <c r="BA207" s="10">
        <f t="shared" ref="BA207:BA208" si="441">LN(AZ207/$C207)</f>
        <v>0.44990460771548635</v>
      </c>
      <c r="BB207" s="10" cm="1">
        <f t="array" ref="BB207">$C207*EXP(poly_from_str($AO207,BB$2950))</f>
        <v>495.92149143945528</v>
      </c>
      <c r="BC207" s="10">
        <f t="shared" ref="BC207:BC208" si="442">LN(AZ207/BB207)</f>
        <v>-5.2730548436907519E-2</v>
      </c>
      <c r="BD207" s="10">
        <f t="shared" ref="BD207:BD209" si="443">LN($AX207/100+1)</f>
        <v>0.60399103144955679</v>
      </c>
      <c r="BE207" s="10">
        <f t="shared" ref="BE207:BE209" si="444">ABS(LN($AZ207/$BB207))-BD207-LN(2)</f>
        <v>-1.2444076635725945</v>
      </c>
      <c r="BF207" s="21">
        <f>INDEX([1]Pr3_line_class7_opt_lin!$A$2:$A$3624,MATCH($X207,[1]Pr3_line_class7_opt_lin!$AO$2:$AO$3624,0),1)</f>
        <v>148682</v>
      </c>
    </row>
    <row r="208" spans="1:58" hidden="1" x14ac:dyDescent="0.25">
      <c r="A208" s="1">
        <v>2026.9480000000001</v>
      </c>
      <c r="B208" s="1">
        <v>4.0000000000000001E-3</v>
      </c>
      <c r="C208">
        <v>10</v>
      </c>
      <c r="E208" s="2">
        <v>49335.3</v>
      </c>
      <c r="F208">
        <v>18063</v>
      </c>
      <c r="G208" t="s">
        <v>4</v>
      </c>
      <c r="H208" t="s">
        <v>5</v>
      </c>
      <c r="I208">
        <v>67398</v>
      </c>
      <c r="J208" t="s">
        <v>6</v>
      </c>
      <c r="K208" t="s">
        <v>5</v>
      </c>
      <c r="L208">
        <v>18063.36</v>
      </c>
      <c r="M208">
        <v>67398.789999999994</v>
      </c>
      <c r="N208">
        <v>3</v>
      </c>
      <c r="V208" s="11">
        <f t="shared" si="412"/>
        <v>4.9335256750543176E-7</v>
      </c>
      <c r="W208" s="11">
        <f t="shared" si="413"/>
        <v>2.0269462230897551E-6</v>
      </c>
      <c r="X208" s="10">
        <f t="shared" si="414"/>
        <v>49335.259169431185</v>
      </c>
      <c r="Y208" s="8">
        <f t="shared" si="415"/>
        <v>2026.9479006195511</v>
      </c>
      <c r="Z208" s="1">
        <f t="shared" si="416"/>
        <v>2026.9480000000001</v>
      </c>
      <c r="AA208" s="2">
        <f t="shared" si="417"/>
        <v>49335.3</v>
      </c>
      <c r="AB208" s="2">
        <f t="shared" si="409"/>
        <v>49335.25675054318</v>
      </c>
      <c r="AC208" s="1">
        <f t="shared" si="418"/>
        <v>6.2169837793210087E-2</v>
      </c>
      <c r="AD208" s="1" t="b">
        <f t="shared" si="419"/>
        <v>1</v>
      </c>
      <c r="AF208" s="1" t="s">
        <v>1175</v>
      </c>
      <c r="AG208" s="1" t="s">
        <v>1305</v>
      </c>
      <c r="AH208" s="10">
        <v>18063.36</v>
      </c>
      <c r="AI208" s="10">
        <v>67398.789999999994</v>
      </c>
      <c r="AJ208" s="10">
        <f t="shared" si="434"/>
        <v>49335.429999999993</v>
      </c>
      <c r="AK208" s="1">
        <f t="shared" si="435"/>
        <v>7.1179604594817647E-3</v>
      </c>
      <c r="AL208" s="10">
        <f t="shared" si="436"/>
        <v>-0.1708305688080145</v>
      </c>
      <c r="AM208" s="10">
        <f t="shared" si="420"/>
        <v>9.7358787694602919E-2</v>
      </c>
      <c r="AN208" s="10">
        <f t="shared" si="437"/>
        <v>-1.7546497121952607</v>
      </c>
      <c r="AO208" s="1">
        <f t="shared" si="421"/>
        <v>2026.9480000000001</v>
      </c>
      <c r="AP208" s="14">
        <v>25500000</v>
      </c>
      <c r="AQ208" s="10">
        <v>6.3E-2</v>
      </c>
      <c r="AR208" s="14" cm="1">
        <f t="array" ref="AR208">SfromgA($AP208,$AO208,"")</f>
        <v>0.10480967209027478</v>
      </c>
      <c r="AS208" s="21">
        <f t="shared" si="438"/>
        <v>633.15650438701084</v>
      </c>
      <c r="AU208" s="10"/>
      <c r="AV208" s="10"/>
      <c r="AW208" s="14">
        <f t="shared" ref="AW208:AW209" si="445">IF($AP208="",$AT208,$AP208)</f>
        <v>25500000</v>
      </c>
      <c r="AX208" s="21">
        <f t="shared" ref="AX208:AX209" si="446">IF($AP208="",$AV208,$AS208)</f>
        <v>633.15650438701084</v>
      </c>
      <c r="AY208" s="10">
        <f t="shared" si="439"/>
        <v>-6.6340105266911396</v>
      </c>
      <c r="AZ208" s="10">
        <f t="shared" si="440"/>
        <v>30.815296868504795</v>
      </c>
      <c r="BA208" s="10">
        <f t="shared" si="441"/>
        <v>1.1254261252697406</v>
      </c>
      <c r="BB208" s="10" cm="1">
        <f t="array" ref="BB208">$C208*EXP(poly_from_str($AO208,BB$2950))</f>
        <v>16.541824485683399</v>
      </c>
      <c r="BC208" s="10">
        <f t="shared" si="442"/>
        <v>0.62211922727382807</v>
      </c>
      <c r="BD208" s="10">
        <f t="shared" si="443"/>
        <v>1.9921890052322526</v>
      </c>
      <c r="BE208" s="10">
        <f t="shared" si="444"/>
        <v>-2.0632169585183697</v>
      </c>
      <c r="BF208" s="21">
        <f>INDEX([1]Pr3_line_class7_opt_lin!$A$2:$A$3624,MATCH($X208,[1]Pr3_line_class7_opt_lin!$AO$2:$AO$3624,0),1)</f>
        <v>4958</v>
      </c>
    </row>
    <row r="209" spans="1:58" hidden="1" x14ac:dyDescent="0.25">
      <c r="A209" s="1">
        <v>2026.694</v>
      </c>
      <c r="B209" s="1">
        <v>4.0000000000000001E-3</v>
      </c>
      <c r="C209">
        <v>10</v>
      </c>
      <c r="E209" s="2">
        <v>49341.4</v>
      </c>
      <c r="F209">
        <v>18990</v>
      </c>
      <c r="G209" t="s">
        <v>4</v>
      </c>
      <c r="H209" t="s">
        <v>7</v>
      </c>
      <c r="I209">
        <v>68331</v>
      </c>
      <c r="J209" t="s">
        <v>6</v>
      </c>
      <c r="K209" t="s">
        <v>7</v>
      </c>
      <c r="L209">
        <v>18990.080000000002</v>
      </c>
      <c r="M209">
        <v>68331.73</v>
      </c>
      <c r="N209">
        <v>3</v>
      </c>
      <c r="V209" s="11">
        <f t="shared" si="412"/>
        <v>4.9341439802950029E-7</v>
      </c>
      <c r="W209" s="11">
        <f t="shared" si="413"/>
        <v>2.0266956349029414E-6</v>
      </c>
      <c r="X209" s="10">
        <f t="shared" si="414"/>
        <v>49341.43757577418</v>
      </c>
      <c r="Y209" s="8">
        <f t="shared" si="415"/>
        <v>2026.6940914809975</v>
      </c>
      <c r="Z209" s="1">
        <f t="shared" si="416"/>
        <v>2026.694</v>
      </c>
      <c r="AA209" s="2">
        <f t="shared" si="417"/>
        <v>49341.4</v>
      </c>
      <c r="AB209" s="2">
        <f t="shared" si="409"/>
        <v>49341.43980295003</v>
      </c>
      <c r="AC209" s="1">
        <f t="shared" si="418"/>
        <v>6.217288840914071E-2</v>
      </c>
      <c r="AD209" s="1" t="b">
        <f t="shared" si="419"/>
        <v>1</v>
      </c>
      <c r="AF209" s="1" t="s">
        <v>1245</v>
      </c>
      <c r="AG209" s="1" t="s">
        <v>1248</v>
      </c>
      <c r="AH209" s="10">
        <v>18990.080000000002</v>
      </c>
      <c r="AI209" s="10">
        <v>68331.75</v>
      </c>
      <c r="AJ209" s="10">
        <f t="shared" si="434"/>
        <v>49341.67</v>
      </c>
      <c r="AK209" s="1">
        <f t="shared" si="435"/>
        <v>9.4552734026365215E-3</v>
      </c>
      <c r="AL209" s="10">
        <f t="shared" si="436"/>
        <v>-0.2324242258182494</v>
      </c>
      <c r="AM209" s="10">
        <f t="shared" si="420"/>
        <v>9.7383028715731151E-2</v>
      </c>
      <c r="AN209" s="10">
        <f t="shared" si="437"/>
        <v>-2.3867015524513446</v>
      </c>
      <c r="AO209" s="1">
        <f t="shared" si="421"/>
        <v>2026.694</v>
      </c>
      <c r="AP209" s="14">
        <v>380000</v>
      </c>
      <c r="AQ209" s="10">
        <v>4.0000000000000001E-3</v>
      </c>
      <c r="AR209" s="14" cm="1">
        <f t="array" ref="AR209">SfromgA($AP209,$AO209,"")</f>
        <v>1.5612825359607879E-3</v>
      </c>
      <c r="AS209" s="21">
        <f t="shared" si="438"/>
        <v>990.62062636072062</v>
      </c>
      <c r="AU209" s="10"/>
      <c r="AV209" s="10"/>
      <c r="AW209" s="14">
        <f t="shared" si="445"/>
        <v>380000</v>
      </c>
      <c r="AX209" s="21">
        <f t="shared" si="446"/>
        <v>990.62062636072062</v>
      </c>
      <c r="AY209" s="12"/>
      <c r="AZ209" s="10">
        <f t="shared" si="440"/>
        <v>0.42091036249182467</v>
      </c>
      <c r="BA209" s="12"/>
      <c r="BB209" s="10" cm="1">
        <f t="array" ref="BB209">$C209*EXP(poly_from_str($AO209,BB$2950))</f>
        <v>16.560134430703442</v>
      </c>
      <c r="BC209" s="12"/>
      <c r="BD209" s="10">
        <f t="shared" si="443"/>
        <v>2.3893320091809938</v>
      </c>
      <c r="BE209" s="10">
        <f t="shared" si="444"/>
        <v>0.58985446064522595</v>
      </c>
      <c r="BF209" s="21">
        <f>INDEX([1]Pr3_line_class7_opt_lin!$A$2:$A$3624,MATCH($X209,[1]Pr3_line_class7_opt_lin!$AO$2:$AO$3624,0),1)</f>
        <v>4961</v>
      </c>
    </row>
    <row r="210" spans="1:58" x14ac:dyDescent="0.25">
      <c r="A210" s="1">
        <v>2026.0070000000001</v>
      </c>
      <c r="B210" s="1">
        <v>8.0000000000000002E-3</v>
      </c>
      <c r="C210">
        <v>30</v>
      </c>
      <c r="D210" t="s">
        <v>111</v>
      </c>
      <c r="E210" s="2">
        <v>49358.2</v>
      </c>
      <c r="N210">
        <v>3</v>
      </c>
      <c r="V210" s="11">
        <f t="shared" si="412"/>
        <v>4.9358171023101104E-7</v>
      </c>
      <c r="W210" s="11">
        <f t="shared" si="413"/>
        <v>2.0260058105846652E-6</v>
      </c>
      <c r="X210" s="10">
        <f t="shared" si="414"/>
        <v>49358.172646586099</v>
      </c>
      <c r="Y210" s="8">
        <f t="shared" si="415"/>
        <v>2026.0069333607428</v>
      </c>
      <c r="Z210" s="1">
        <f t="shared" si="416"/>
        <v>2026.0070000000001</v>
      </c>
      <c r="AA210" s="2">
        <f t="shared" si="417"/>
        <v>49358.2</v>
      </c>
      <c r="AB210" s="2">
        <f t="shared" si="409"/>
        <v>49358.171023101102</v>
      </c>
      <c r="AC210" s="1">
        <f t="shared" si="418"/>
        <v>6.2181145233728488E-2</v>
      </c>
      <c r="AD210" s="1" t="b">
        <f t="shared" si="419"/>
        <v>1</v>
      </c>
      <c r="AM210" s="10">
        <f t="shared" si="420"/>
        <v>0.19489843815939431</v>
      </c>
      <c r="AN210" s="10"/>
      <c r="AO210" s="1">
        <f t="shared" si="421"/>
        <v>2026.0070000000001</v>
      </c>
      <c r="AP210"/>
      <c r="BB210" s="10" cm="1">
        <f t="array" ref="BB210">$C210*EXP(poly_from_str($AO210,BB$2950))</f>
        <v>49.828762614133673</v>
      </c>
      <c r="BF210" s="21">
        <f>INDEX([1]Pr3_line_class7_opt_lin!$A$2:$A$3624,MATCH($X210,[1]Pr3_line_class7_opt_lin!$AO$2:$AO$3624,0),1)</f>
        <v>14912</v>
      </c>
    </row>
    <row r="211" spans="1:58" hidden="1" x14ac:dyDescent="0.25">
      <c r="A211" s="1">
        <v>2025.296</v>
      </c>
      <c r="B211" s="1">
        <v>4.0000000000000001E-3</v>
      </c>
      <c r="C211">
        <v>30</v>
      </c>
      <c r="E211" s="2">
        <v>49375.5</v>
      </c>
      <c r="F211">
        <v>14859</v>
      </c>
      <c r="G211" t="s">
        <v>4</v>
      </c>
      <c r="H211" t="s">
        <v>12</v>
      </c>
      <c r="I211">
        <v>64235</v>
      </c>
      <c r="J211" t="s">
        <v>6</v>
      </c>
      <c r="K211" t="s">
        <v>5</v>
      </c>
      <c r="L211">
        <v>14859.96</v>
      </c>
      <c r="M211">
        <v>64235.61</v>
      </c>
      <c r="N211">
        <v>3</v>
      </c>
      <c r="V211" s="11">
        <f t="shared" si="412"/>
        <v>4.9375498692536795E-7</v>
      </c>
      <c r="W211" s="11">
        <f t="shared" si="413"/>
        <v>2.0252959463701634E-6</v>
      </c>
      <c r="X211" s="10">
        <f t="shared" si="414"/>
        <v>49375.498765886936</v>
      </c>
      <c r="Y211" s="8">
        <f t="shared" si="415"/>
        <v>2025.2959969913063</v>
      </c>
      <c r="Z211" s="1">
        <f t="shared" si="416"/>
        <v>2025.296</v>
      </c>
      <c r="AA211" s="2">
        <f t="shared" si="417"/>
        <v>49375.5</v>
      </c>
      <c r="AB211" s="2">
        <f t="shared" si="409"/>
        <v>49375.498692536792</v>
      </c>
      <c r="AC211" s="1">
        <f t="shared" si="418"/>
        <v>6.2189699355683511E-2</v>
      </c>
      <c r="AD211" s="1" t="b">
        <f t="shared" si="419"/>
        <v>1</v>
      </c>
      <c r="AF211" s="1" t="s">
        <v>1173</v>
      </c>
      <c r="AG211" s="1" t="s">
        <v>1309</v>
      </c>
      <c r="AH211" s="10">
        <v>14859.96</v>
      </c>
      <c r="AI211" s="10">
        <v>64235.61</v>
      </c>
      <c r="AJ211" s="10">
        <f t="shared" ref="AJ211:AJ212" si="447">AI211-AH211</f>
        <v>49375.65</v>
      </c>
      <c r="AK211" s="1">
        <f t="shared" ref="AK211:AK212" si="448">$A211-100000000/AJ211</f>
        <v>6.2063466507424891E-3</v>
      </c>
      <c r="AL211" s="10">
        <f t="shared" ref="AL211:AL212" si="449">$X211-AJ211</f>
        <v>-0.1512341130655841</v>
      </c>
      <c r="AM211" s="10">
        <f t="shared" si="420"/>
        <v>9.7517597427734026E-2</v>
      </c>
      <c r="AN211" s="10">
        <f t="shared" ref="AN211:AN212" si="450">AL211/AM211</f>
        <v>-1.5508392029208575</v>
      </c>
      <c r="AO211" s="1">
        <f t="shared" si="421"/>
        <v>2025.296</v>
      </c>
      <c r="AP211" s="14">
        <v>49300000</v>
      </c>
      <c r="AQ211" s="10">
        <v>3.4000000000000002E-2</v>
      </c>
      <c r="AR211" s="14" cm="1">
        <f t="array" ref="AR211">SfromgA($AP211,$AO211,"")</f>
        <v>0.20213698986572459</v>
      </c>
      <c r="AS211" s="21">
        <f t="shared" ref="AS211:AS212" si="451">(10^MAX(0.05, -0.312925054856973*((LN($AR211))^(1/3)) + 0.454808404431693)-1)*100</f>
        <v>561.78509544225471</v>
      </c>
      <c r="AU211" s="10"/>
      <c r="AV211" s="10"/>
      <c r="AW211" s="14">
        <f t="shared" ref="AW211:AW212" si="452">IF($AP211="",$AT211,$AP211)</f>
        <v>49300000</v>
      </c>
      <c r="AX211" s="21">
        <f t="shared" ref="AX211:AX212" si="453">IF($AP211="",$AV211,$AS211)</f>
        <v>561.78509544225471</v>
      </c>
      <c r="AY211" s="10">
        <f t="shared" ref="AY211:AY212" si="454">LN(BB211*$AO211/$AW211)</f>
        <v>-6.1883009819647112</v>
      </c>
      <c r="AZ211" s="10">
        <f t="shared" ref="AZ211:AZ212" si="455">EXP(AY$2950*$AI211+AY$2951)*$AW211/$AO211</f>
        <v>80.138297611142164</v>
      </c>
      <c r="BA211" s="10">
        <f t="shared" ref="BA211:BA212" si="456">LN(AZ211/$C211)</f>
        <v>0.98255648063419165</v>
      </c>
      <c r="BB211" s="10" cm="1">
        <f t="array" ref="BB211">$C211*EXP(poly_from_str($AO211,BB$2950))</f>
        <v>49.981978744543255</v>
      </c>
      <c r="BC211" s="10">
        <f t="shared" ref="BC211:BC212" si="457">LN(AZ211/BB211)</f>
        <v>0.47209134694607685</v>
      </c>
      <c r="BD211" s="10">
        <f t="shared" ref="BD211:BD212" si="458">LN($AX211/100+1)</f>
        <v>1.8897706880041312</v>
      </c>
      <c r="BE211" s="10">
        <f t="shared" ref="BE211:BE212" si="459">ABS(LN($AZ211/$BB211))-BD211-LN(2)</f>
        <v>-2.1108265216179998</v>
      </c>
      <c r="BF211" s="21">
        <f>INDEX([1]Pr3_line_class7_opt_lin!$A$2:$A$3624,MATCH($X211,[1]Pr3_line_class7_opt_lin!$AO$2:$AO$3624,0),1)</f>
        <v>14940</v>
      </c>
    </row>
    <row r="212" spans="1:58" hidden="1" x14ac:dyDescent="0.25">
      <c r="A212" s="1">
        <v>2024.954</v>
      </c>
      <c r="B212" s="1">
        <v>4.0000000000000001E-3</v>
      </c>
      <c r="C212">
        <v>100</v>
      </c>
      <c r="E212" s="2">
        <v>49383.8</v>
      </c>
      <c r="F212">
        <v>18921</v>
      </c>
      <c r="G212" t="s">
        <v>4</v>
      </c>
      <c r="H212" t="s">
        <v>46</v>
      </c>
      <c r="I212">
        <v>68305</v>
      </c>
      <c r="J212" t="s">
        <v>6</v>
      </c>
      <c r="K212" t="s">
        <v>46</v>
      </c>
      <c r="L212">
        <v>18921.240000000002</v>
      </c>
      <c r="M212">
        <v>68305.100000000006</v>
      </c>
      <c r="N212">
        <v>3</v>
      </c>
      <c r="V212" s="11">
        <f t="shared" si="412"/>
        <v>4.9383837855082142E-7</v>
      </c>
      <c r="W212" s="11">
        <f t="shared" si="413"/>
        <v>2.0249555522256286E-6</v>
      </c>
      <c r="X212" s="10">
        <f t="shared" si="414"/>
        <v>49383.835730018567</v>
      </c>
      <c r="Y212" s="8">
        <f t="shared" si="415"/>
        <v>2024.9540871369329</v>
      </c>
      <c r="Z212" s="1">
        <f t="shared" si="416"/>
        <v>2024.954</v>
      </c>
      <c r="AA212" s="2">
        <f t="shared" si="417"/>
        <v>49383.8</v>
      </c>
      <c r="AB212" s="2">
        <f t="shared" si="409"/>
        <v>49383.837855082144</v>
      </c>
      <c r="AC212" s="1">
        <f t="shared" si="418"/>
        <v>6.2193817206485223E-2</v>
      </c>
      <c r="AD212" s="1" t="b">
        <f t="shared" si="419"/>
        <v>1</v>
      </c>
      <c r="AF212" s="1" t="s">
        <v>1297</v>
      </c>
      <c r="AG212" s="1" t="s">
        <v>1458</v>
      </c>
      <c r="AH212" s="10">
        <v>18921.240000000002</v>
      </c>
      <c r="AI212" s="10">
        <v>68305.100000000006</v>
      </c>
      <c r="AJ212" s="10">
        <f t="shared" si="447"/>
        <v>49383.86</v>
      </c>
      <c r="AK212" s="1">
        <f t="shared" si="448"/>
        <v>9.0803837520070374E-4</v>
      </c>
      <c r="AL212" s="10">
        <f t="shared" si="449"/>
        <v>-2.4269981433462817E-2</v>
      </c>
      <c r="AM212" s="10">
        <f t="shared" si="420"/>
        <v>9.7550462874712224E-2</v>
      </c>
      <c r="AN212" s="10">
        <f t="shared" si="450"/>
        <v>-0.24879411863615325</v>
      </c>
      <c r="AO212" s="1">
        <f t="shared" si="421"/>
        <v>2024.954</v>
      </c>
      <c r="AP212" s="14">
        <v>346000000</v>
      </c>
      <c r="AQ212" s="10">
        <v>0.22</v>
      </c>
      <c r="AR212" s="14" cm="1">
        <f t="array" ref="AR212">SfromgA($AP212,$AO212,"")</f>
        <v>1.4179305008784924</v>
      </c>
      <c r="AS212" s="21">
        <f t="shared" si="451"/>
        <v>71.573121591882142</v>
      </c>
      <c r="AU212" s="10"/>
      <c r="AV212" s="10"/>
      <c r="AW212" s="14">
        <f t="shared" si="452"/>
        <v>346000000</v>
      </c>
      <c r="AX212" s="21">
        <f t="shared" si="453"/>
        <v>71.573121591882142</v>
      </c>
      <c r="AY212" s="10">
        <f t="shared" si="454"/>
        <v>-6.9315407019489683</v>
      </c>
      <c r="AZ212" s="10">
        <f t="shared" si="455"/>
        <v>384.53602012068581</v>
      </c>
      <c r="BA212" s="10">
        <f t="shared" si="456"/>
        <v>1.3468672789877796</v>
      </c>
      <c r="BB212" s="10" cm="1">
        <f t="array" ref="BB212">$C212*EXP(poly_from_str($AO212,BB$2950))</f>
        <v>166.85186249728017</v>
      </c>
      <c r="BC212" s="10">
        <f t="shared" si="457"/>
        <v>0.8349310971360846</v>
      </c>
      <c r="BD212" s="10">
        <f t="shared" si="458"/>
        <v>0.53983935471743105</v>
      </c>
      <c r="BE212" s="10">
        <f t="shared" si="459"/>
        <v>-0.39805543814129174</v>
      </c>
      <c r="BF212" s="21">
        <f>INDEX([1]Pr3_line_class7_opt_lin!$A$2:$A$3624,MATCH($X212,[1]Pr3_line_class7_opt_lin!$AO$2:$AO$3624,0),1)</f>
        <v>49846</v>
      </c>
    </row>
    <row r="213" spans="1:58" hidden="1" x14ac:dyDescent="0.25">
      <c r="A213" s="1">
        <v>2024.8119999999999</v>
      </c>
      <c r="B213" s="1">
        <v>4.0000000000000001E-3</v>
      </c>
      <c r="C213">
        <v>2</v>
      </c>
      <c r="E213" s="2">
        <v>49387.3</v>
      </c>
      <c r="N213">
        <v>3</v>
      </c>
      <c r="V213" s="11">
        <f t="shared" si="412"/>
        <v>4.9387301142031954E-7</v>
      </c>
      <c r="W213" s="11">
        <f t="shared" si="413"/>
        <v>2.0248120468217536E-6</v>
      </c>
      <c r="X213" s="10">
        <f t="shared" si="414"/>
        <v>49387.301077904849</v>
      </c>
      <c r="Y213" s="8">
        <f t="shared" si="415"/>
        <v>2024.8120026291238</v>
      </c>
      <c r="Z213" s="1">
        <f t="shared" si="416"/>
        <v>2024.8119999999999</v>
      </c>
      <c r="AA213" s="2">
        <f t="shared" si="417"/>
        <v>49387.3</v>
      </c>
      <c r="AB213" s="2">
        <f t="shared" si="409"/>
        <v>49387.301142031953</v>
      </c>
      <c r="AC213" s="1">
        <f t="shared" si="418"/>
        <v>6.2195527570468756E-2</v>
      </c>
      <c r="AD213" s="1" t="b">
        <f t="shared" si="419"/>
        <v>1</v>
      </c>
      <c r="AM213" s="10">
        <f t="shared" si="420"/>
        <v>9.7564218307674991E-2</v>
      </c>
      <c r="AN213" s="10"/>
      <c r="AO213" s="1">
        <f t="shared" si="421"/>
        <v>2024.8119999999999</v>
      </c>
      <c r="AP213"/>
      <c r="BB213" s="10" cm="1">
        <f t="array" ref="BB213">$C213*EXP(poly_from_str($AO213,BB$2950))</f>
        <v>3.3390724481428724</v>
      </c>
      <c r="BF213" s="21" t="e">
        <f>INDEX([1]Pr3_line_class7_opt_lin!$A$2:$A$3624,MATCH($X213,[1]Pr3_line_class7_opt_lin!$AO$2:$AO$3624,0),1)</f>
        <v>#N/A</v>
      </c>
    </row>
    <row r="214" spans="1:58" x14ac:dyDescent="0.25">
      <c r="A214" s="1">
        <v>2024.5730000000001</v>
      </c>
      <c r="B214" s="1">
        <v>8.0000000000000002E-3</v>
      </c>
      <c r="C214">
        <v>20</v>
      </c>
      <c r="D214" t="s">
        <v>111</v>
      </c>
      <c r="E214" s="2">
        <v>49393.1</v>
      </c>
      <c r="F214">
        <v>16516</v>
      </c>
      <c r="G214" t="s">
        <v>4</v>
      </c>
      <c r="H214" t="s">
        <v>7</v>
      </c>
      <c r="I214">
        <v>65909</v>
      </c>
      <c r="J214" t="s">
        <v>6</v>
      </c>
      <c r="K214" t="s">
        <v>17</v>
      </c>
      <c r="L214">
        <v>16516.150000000001</v>
      </c>
      <c r="M214">
        <v>65909.440000000002</v>
      </c>
      <c r="N214">
        <v>3</v>
      </c>
      <c r="V214" s="11">
        <f t="shared" si="412"/>
        <v>4.9393131292376219E-7</v>
      </c>
      <c r="W214" s="11">
        <f t="shared" si="413"/>
        <v>2.0245742826427173E-6</v>
      </c>
      <c r="X214" s="10">
        <f t="shared" si="414"/>
        <v>49393.129534473184</v>
      </c>
      <c r="Y214" s="8">
        <f t="shared" si="415"/>
        <v>2024.5730720546169</v>
      </c>
      <c r="Z214" s="1">
        <f t="shared" si="416"/>
        <v>2024.5730000000001</v>
      </c>
      <c r="AA214" s="2">
        <f t="shared" si="417"/>
        <v>49393.1</v>
      </c>
      <c r="AB214" s="2">
        <f t="shared" si="409"/>
        <v>49393.131292376216</v>
      </c>
      <c r="AC214" s="1">
        <f t="shared" si="418"/>
        <v>6.2198407094329576E-2</v>
      </c>
      <c r="AD214" s="1" t="b">
        <f t="shared" si="419"/>
        <v>1</v>
      </c>
      <c r="AF214" s="1" t="s">
        <v>1202</v>
      </c>
      <c r="AG214" s="1" t="s">
        <v>1460</v>
      </c>
      <c r="AH214" s="10">
        <v>16516.150000000001</v>
      </c>
      <c r="AI214" s="10">
        <v>65909.440000000002</v>
      </c>
      <c r="AJ214" s="10">
        <f t="shared" ref="AJ214:AJ215" si="460">AI214-AH214</f>
        <v>49393.29</v>
      </c>
      <c r="AK214" s="1">
        <f t="shared" ref="AK214:AK215" si="461">$A214-100000000/AJ214</f>
        <v>6.5052392744746612E-3</v>
      </c>
      <c r="AL214" s="10">
        <f t="shared" ref="AL214:AL215" si="462">$X214-AJ214</f>
        <v>-0.16046552681655157</v>
      </c>
      <c r="AM214" s="10">
        <f t="shared" si="420"/>
        <v>0.19517438985899743</v>
      </c>
      <c r="AN214" s="10">
        <f t="shared" ref="AN214:AN215" si="463">AL214/AM214</f>
        <v>-0.82216486974791581</v>
      </c>
      <c r="AO214" s="1">
        <f t="shared" si="421"/>
        <v>2024.5730000000001</v>
      </c>
      <c r="AP214" s="14">
        <v>77500000</v>
      </c>
      <c r="AQ214" s="10">
        <v>0.18</v>
      </c>
      <c r="AR214" s="14" cm="1">
        <f t="array" ref="AR214">SfromgA($AP214,$AO214,"")</f>
        <v>0.31742080201449518</v>
      </c>
      <c r="AS214" s="21">
        <f t="shared" ref="AS214:AS215" si="464">(10^MAX(0.05, -0.312925054856973*((LN($AR214))^(1/3)) + 0.454808404431693)-1)*100</f>
        <v>505.9287160034703</v>
      </c>
      <c r="AU214" s="10"/>
      <c r="AV214" s="10"/>
      <c r="AW214" s="14">
        <f>IF($AP214="",$AT214,$AP214)</f>
        <v>77500000</v>
      </c>
      <c r="AX214" s="21">
        <f>IF($AP214="",$AV214,$AS214)</f>
        <v>505.9287160034703</v>
      </c>
      <c r="AY214" s="10">
        <f t="shared" ref="AY214:AY215" si="465">LN(BB214*$AO214/$AW214)</f>
        <v>-7.0433715140731135</v>
      </c>
      <c r="AZ214" s="10">
        <f t="shared" ref="AZ214:AZ215" si="466">EXP(AY$2950*$AI214+AY$2951)*$AW214/$AO214</f>
        <v>107.77025582878656</v>
      </c>
      <c r="BA214" s="10">
        <f t="shared" ref="BA214:BA215" si="467">LN(AZ214/$C214)</f>
        <v>1.6842694268923935</v>
      </c>
      <c r="BB214" s="10" cm="1">
        <f t="array" ref="BB214">$C214*EXP(poly_from_str($AO214,BB$2950))</f>
        <v>33.424958691883894</v>
      </c>
      <c r="BC214" s="10">
        <f t="shared" ref="BC214:BC215" si="468">LN(AZ214/BB214)</f>
        <v>1.170698813304051</v>
      </c>
      <c r="BD214" s="10">
        <f t="shared" ref="BD214:BD215" si="469">LN($AX214/100+1)</f>
        <v>1.8015921628049203</v>
      </c>
      <c r="BE214" s="10">
        <f t="shared" ref="BE214:BE215" si="470">ABS(LN($AZ214/$BB214))-BD214-LN(2)</f>
        <v>-1.3240405300608145</v>
      </c>
      <c r="BF214" s="21">
        <f>INDEX([1]Pr3_line_class7_opt_lin!$A$2:$A$3624,MATCH($X214,[1]Pr3_line_class7_opt_lin!$AO$2:$AO$3624,0),1)</f>
        <v>9979</v>
      </c>
    </row>
    <row r="215" spans="1:58" hidden="1" x14ac:dyDescent="0.25">
      <c r="A215" s="1">
        <v>2024.54</v>
      </c>
      <c r="B215" s="1">
        <v>4.0000000000000001E-3</v>
      </c>
      <c r="C215">
        <v>400</v>
      </c>
      <c r="E215" s="2">
        <v>49393.9</v>
      </c>
      <c r="F215">
        <v>12846</v>
      </c>
      <c r="G215" t="s">
        <v>4</v>
      </c>
      <c r="H215" t="s">
        <v>5</v>
      </c>
      <c r="I215">
        <v>62240</v>
      </c>
      <c r="J215" t="s">
        <v>6</v>
      </c>
      <c r="K215" t="s">
        <v>12</v>
      </c>
      <c r="L215">
        <v>12846.66</v>
      </c>
      <c r="M215">
        <v>62240.83</v>
      </c>
      <c r="N215">
        <v>3</v>
      </c>
      <c r="V215" s="11">
        <f t="shared" si="412"/>
        <v>4.9393936400367497E-7</v>
      </c>
      <c r="W215" s="11">
        <f t="shared" si="413"/>
        <v>2.0245414919656071E-6</v>
      </c>
      <c r="X215" s="10">
        <f t="shared" si="414"/>
        <v>49393.934355388832</v>
      </c>
      <c r="Y215" s="8">
        <f t="shared" si="415"/>
        <v>2024.5400838188159</v>
      </c>
      <c r="Z215" s="1">
        <f t="shared" si="416"/>
        <v>2024.54</v>
      </c>
      <c r="AA215" s="2">
        <f t="shared" si="417"/>
        <v>49393.9</v>
      </c>
      <c r="AB215" s="2">
        <f t="shared" si="409"/>
        <v>49393.936400367493</v>
      </c>
      <c r="AC215" s="1">
        <f t="shared" si="418"/>
        <v>6.2198804765617746E-2</v>
      </c>
      <c r="AD215" s="1" t="b">
        <f t="shared" si="419"/>
        <v>1</v>
      </c>
      <c r="AF215" s="1" t="s">
        <v>1150</v>
      </c>
      <c r="AG215" s="1" t="s">
        <v>1280</v>
      </c>
      <c r="AH215" s="10">
        <v>12846.66</v>
      </c>
      <c r="AI215" s="10">
        <v>62240.83</v>
      </c>
      <c r="AJ215" s="10">
        <f t="shared" si="460"/>
        <v>49394.17</v>
      </c>
      <c r="AK215" s="1">
        <f t="shared" si="461"/>
        <v>9.5746481820242479E-3</v>
      </c>
      <c r="AL215" s="10">
        <f t="shared" si="462"/>
        <v>-0.23564461116620805</v>
      </c>
      <c r="AM215" s="10">
        <f t="shared" si="420"/>
        <v>9.7590366206644491E-2</v>
      </c>
      <c r="AN215" s="10">
        <f t="shared" si="463"/>
        <v>-2.4146298484753923</v>
      </c>
      <c r="AO215" s="1">
        <f t="shared" si="421"/>
        <v>2024.54</v>
      </c>
      <c r="AP215" s="14">
        <v>97800000</v>
      </c>
      <c r="AQ215" s="10">
        <v>0.379</v>
      </c>
      <c r="AR215" s="14" cm="1">
        <f t="array" ref="AR215">SfromgA($AP215,$AO215,"")</f>
        <v>0.40054498641295988</v>
      </c>
      <c r="AS215" s="21">
        <f t="shared" si="464"/>
        <v>473.58214509486015</v>
      </c>
      <c r="AT215" s="14" cm="1">
        <f t="array" ref="AT215">INDEX([2]Sheet1!$J$2:$J$216,MATCH($AF215&amp;$AG215,[2]Sheet1!$M$2:$M$216&amp;[2]Sheet1!$N$2:$N$216,0),1)</f>
        <v>72693170.613148227</v>
      </c>
      <c r="AU215" s="14" cm="1">
        <f t="array" ref="AU215">SfromgA($AT215,$AO215,"")</f>
        <v>0.29771866089528048</v>
      </c>
      <c r="AV215" s="21">
        <f>(10^MAX(0.05, -0.312925054856973*((LN($AU215))^(1/3)) + 0.454808404431693)-1)*100</f>
        <v>514.34105021480252</v>
      </c>
      <c r="AW215" s="14">
        <f>IF($AP215="",$AT215,$AP215)</f>
        <v>97800000</v>
      </c>
      <c r="AX215" s="21">
        <f>IF($AP215="",$AV215,$AS215)</f>
        <v>473.58214509486015</v>
      </c>
      <c r="AY215" s="10">
        <f t="shared" si="465"/>
        <v>-4.2801608324074358</v>
      </c>
      <c r="AZ215" s="10">
        <f t="shared" si="466"/>
        <v>191.63488483618559</v>
      </c>
      <c r="BA215" s="10">
        <f t="shared" si="467"/>
        <v>-0.73587262697409483</v>
      </c>
      <c r="BB215" s="10" cm="1">
        <f t="array" ref="BB215">$C215*EXP(poly_from_str($AO215,BB$2950))</f>
        <v>668.59367197809604</v>
      </c>
      <c r="BC215" s="10">
        <f t="shared" si="468"/>
        <v>-1.2495845892217636</v>
      </c>
      <c r="BD215" s="10">
        <f t="shared" si="469"/>
        <v>1.7467309750144784</v>
      </c>
      <c r="BE215" s="10">
        <f t="shared" si="470"/>
        <v>-1.1902935663526599</v>
      </c>
      <c r="BF215" s="21">
        <f>INDEX([1]Pr3_line_class7_opt_lin!$A$2:$A$3624,MATCH($X215,[1]Pr3_line_class7_opt_lin!$AO$2:$AO$3624,0),1)</f>
        <v>199604</v>
      </c>
    </row>
    <row r="216" spans="1:58" hidden="1" x14ac:dyDescent="0.25">
      <c r="A216" s="1">
        <v>2024.298</v>
      </c>
      <c r="B216" s="1">
        <v>4.0000000000000001E-3</v>
      </c>
      <c r="C216">
        <v>70</v>
      </c>
      <c r="E216" s="2">
        <v>49399.8</v>
      </c>
      <c r="N216">
        <v>3</v>
      </c>
      <c r="V216" s="11">
        <f t="shared" si="412"/>
        <v>4.9399841327709658E-7</v>
      </c>
      <c r="W216" s="11">
        <f t="shared" si="413"/>
        <v>2.0242996935210264E-6</v>
      </c>
      <c r="X216" s="10">
        <f t="shared" si="414"/>
        <v>49399.839004864487</v>
      </c>
      <c r="Y216" s="8">
        <f t="shared" si="415"/>
        <v>2024.2980951851448</v>
      </c>
      <c r="Z216" s="1">
        <f t="shared" si="416"/>
        <v>2024.298</v>
      </c>
      <c r="AA216" s="2">
        <f t="shared" si="417"/>
        <v>49399.8</v>
      </c>
      <c r="AB216" s="2">
        <f t="shared" si="409"/>
        <v>49399.841327709655</v>
      </c>
      <c r="AC216" s="1">
        <f t="shared" si="418"/>
        <v>6.2201721616014456E-2</v>
      </c>
      <c r="AD216" s="1" t="b">
        <f t="shared" si="419"/>
        <v>1</v>
      </c>
      <c r="AM216" s="10">
        <f t="shared" si="420"/>
        <v>9.7613691264823665E-2</v>
      </c>
      <c r="AN216" s="10"/>
      <c r="AO216" s="1">
        <f t="shared" si="421"/>
        <v>2024.298</v>
      </c>
      <c r="AP216"/>
      <c r="BB216" s="10" cm="1">
        <f t="array" ref="BB216">$C216*EXP(poly_from_str($AO216,BB$2950))</f>
        <v>117.12511341407806</v>
      </c>
      <c r="BF216" s="21" t="e">
        <f>INDEX([1]Pr3_line_class7_opt_lin!$A$2:$A$3624,MATCH($X216,[1]Pr3_line_class7_opt_lin!$AO$2:$AO$3624,0),1)</f>
        <v>#N/A</v>
      </c>
    </row>
    <row r="217" spans="1:58" hidden="1" x14ac:dyDescent="0.25">
      <c r="A217" s="1">
        <v>2023.848</v>
      </c>
      <c r="B217" s="1">
        <v>4.0000000000000001E-3</v>
      </c>
      <c r="C217">
        <v>10</v>
      </c>
      <c r="E217" s="2">
        <v>49410.8</v>
      </c>
      <c r="F217">
        <v>15454</v>
      </c>
      <c r="G217" t="s">
        <v>4</v>
      </c>
      <c r="H217" t="s">
        <v>39</v>
      </c>
      <c r="I217">
        <v>64865</v>
      </c>
      <c r="J217" t="s">
        <v>6</v>
      </c>
      <c r="K217" t="s">
        <v>12</v>
      </c>
      <c r="L217">
        <v>15454.16</v>
      </c>
      <c r="M217">
        <v>64865.15</v>
      </c>
      <c r="N217">
        <v>3</v>
      </c>
      <c r="V217" s="11">
        <f t="shared" si="412"/>
        <v>4.9410825318897468E-7</v>
      </c>
      <c r="W217" s="11">
        <f t="shared" si="413"/>
        <v>2.0238490370526282E-6</v>
      </c>
      <c r="X217" s="10">
        <f t="shared" si="414"/>
        <v>49410.823894640082</v>
      </c>
      <c r="Y217" s="8">
        <f t="shared" si="415"/>
        <v>2023.8480583370249</v>
      </c>
      <c r="Z217" s="1">
        <f t="shared" si="416"/>
        <v>2023.848</v>
      </c>
      <c r="AA217" s="2">
        <f t="shared" si="417"/>
        <v>49410.8</v>
      </c>
      <c r="AB217" s="2">
        <f t="shared" si="409"/>
        <v>49410.82531889747</v>
      </c>
      <c r="AC217" s="1">
        <f t="shared" si="418"/>
        <v>6.2207148293473E-2</v>
      </c>
      <c r="AD217" s="1" t="b">
        <f t="shared" si="419"/>
        <v>1</v>
      </c>
      <c r="AF217" s="1" t="s">
        <v>1162</v>
      </c>
      <c r="AG217" s="1" t="s">
        <v>1285</v>
      </c>
      <c r="AH217" s="10">
        <v>15454.16</v>
      </c>
      <c r="AI217" s="10">
        <v>64865.15</v>
      </c>
      <c r="AJ217" s="10">
        <f t="shared" ref="AJ217:AJ220" si="471">AI217-AH217</f>
        <v>49410.990000000005</v>
      </c>
      <c r="AK217" s="1">
        <f t="shared" ref="AK217:AK220" si="472">$A217-100000000/AJ217</f>
        <v>6.7452508037604275E-3</v>
      </c>
      <c r="AL217" s="10">
        <f t="shared" ref="AL217:AL220" si="473">$X217-AJ217</f>
        <v>-0.16610535992367659</v>
      </c>
      <c r="AM217" s="10">
        <f t="shared" si="420"/>
        <v>9.765713630667916E-2</v>
      </c>
      <c r="AN217" s="10">
        <f t="shared" ref="AN217:AN220" si="474">AL217/AM217</f>
        <v>-1.7009034485922765</v>
      </c>
      <c r="AO217" s="1">
        <f t="shared" si="421"/>
        <v>2023.848</v>
      </c>
      <c r="AP217" s="14">
        <v>69600000</v>
      </c>
      <c r="AQ217" s="10">
        <v>0.309</v>
      </c>
      <c r="AR217" s="14" cm="1">
        <f t="array" ref="AR217">SfromgA($AP217,$AO217,"")</f>
        <v>0.28475822381019639</v>
      </c>
      <c r="AS217" s="21">
        <f t="shared" ref="AS217:AS220" si="475">(10^MAX(0.05, -0.312925054856973*((LN($AR217))^(1/3)) + 0.454808404431693)-1)*100</f>
        <v>520.07677865420487</v>
      </c>
      <c r="AU217" s="10"/>
      <c r="AV217" s="10"/>
      <c r="AW217" s="14">
        <f t="shared" ref="AW217:AW220" si="476">IF($AP217="",$AT217,$AP217)</f>
        <v>69600000</v>
      </c>
      <c r="AX217" s="21">
        <f t="shared" ref="AX217:AX220" si="477">IF($AP217="",$AV217,$AS217)</f>
        <v>520.07677865420487</v>
      </c>
      <c r="AY217" s="10">
        <f t="shared" ref="AY217:AY220" si="478">LN(BB217*$AO217/$AW217)</f>
        <v>-7.6262660283827071</v>
      </c>
      <c r="AZ217" s="10">
        <f t="shared" ref="AZ217:AZ220" si="479">EXP(AY$2950*$AI217+AY$2951)*$AW217/$AO217</f>
        <v>106.7471154902035</v>
      </c>
      <c r="BA217" s="10">
        <f t="shared" ref="BA217:BA220" si="480">LN(AZ217/$C217)</f>
        <v>2.3678775375805561</v>
      </c>
      <c r="BB217" s="10" cm="1">
        <f t="array" ref="BB217">$C217*EXP(poly_from_str($AO217,BB$2950))</f>
        <v>16.764325863241545</v>
      </c>
      <c r="BC217" s="10">
        <f t="shared" ref="BC217:BC220" si="481">LN(AZ217/BB217)</f>
        <v>1.8512094624257305</v>
      </c>
      <c r="BD217" s="10">
        <f t="shared" ref="BD217:BD220" si="482">LN($AX217/100+1)</f>
        <v>1.8246731209229747</v>
      </c>
      <c r="BE217" s="10">
        <f t="shared" ref="BE217:BE220" si="483">ABS(LN($AZ217/$BB217))-BD217-LN(2)</f>
        <v>-0.66661083905718954</v>
      </c>
      <c r="BF217" s="21">
        <f>INDEX([1]Pr3_line_class7_opt_lin!$A$2:$A$3624,MATCH($X217,[1]Pr3_line_class7_opt_lin!$AO$2:$AO$3624,0),1)</f>
        <v>4999</v>
      </c>
    </row>
    <row r="218" spans="1:58" hidden="1" x14ac:dyDescent="0.25">
      <c r="A218" s="1">
        <v>2023.39</v>
      </c>
      <c r="B218" s="1">
        <v>4.0000000000000001E-3</v>
      </c>
      <c r="C218">
        <v>10</v>
      </c>
      <c r="E218" s="2">
        <v>49422</v>
      </c>
      <c r="F218">
        <v>17627</v>
      </c>
      <c r="G218" t="s">
        <v>4</v>
      </c>
      <c r="H218" t="s">
        <v>5</v>
      </c>
      <c r="I218">
        <v>67049</v>
      </c>
      <c r="J218" t="s">
        <v>6</v>
      </c>
      <c r="K218" t="s">
        <v>5</v>
      </c>
      <c r="L218">
        <v>17627</v>
      </c>
      <c r="M218">
        <v>67049.179999999993</v>
      </c>
      <c r="N218">
        <v>3</v>
      </c>
      <c r="V218" s="11">
        <f t="shared" si="412"/>
        <v>4.9422009597754263E-7</v>
      </c>
      <c r="W218" s="11">
        <f t="shared" si="413"/>
        <v>2.0233903929424142E-6</v>
      </c>
      <c r="X218" s="10">
        <f t="shared" si="414"/>
        <v>49422.009057392475</v>
      </c>
      <c r="Y218" s="8">
        <f t="shared" si="415"/>
        <v>2023.3900221229906</v>
      </c>
      <c r="Z218" s="1">
        <f t="shared" si="416"/>
        <v>2023.39</v>
      </c>
      <c r="AA218" s="2">
        <f t="shared" si="417"/>
        <v>49422</v>
      </c>
      <c r="AB218" s="2">
        <f t="shared" si="409"/>
        <v>49422.009597754259</v>
      </c>
      <c r="AC218" s="1">
        <f t="shared" si="418"/>
        <v>6.2212675163402578E-2</v>
      </c>
      <c r="AD218" s="1" t="b">
        <f t="shared" si="419"/>
        <v>1</v>
      </c>
      <c r="AF218" s="1" t="s">
        <v>1176</v>
      </c>
      <c r="AG218" s="1" t="s">
        <v>1284</v>
      </c>
      <c r="AH218" s="10">
        <v>17627</v>
      </c>
      <c r="AI218" s="10">
        <v>67049.179999999993</v>
      </c>
      <c r="AJ218" s="10">
        <f t="shared" si="471"/>
        <v>49422.179999999993</v>
      </c>
      <c r="AK218" s="1">
        <f t="shared" si="472"/>
        <v>6.9764263735123677E-3</v>
      </c>
      <c r="AL218" s="10">
        <f t="shared" si="473"/>
        <v>-0.17094260751764523</v>
      </c>
      <c r="AM218" s="10">
        <f t="shared" si="420"/>
        <v>9.770138233360845E-2</v>
      </c>
      <c r="AN218" s="10">
        <f t="shared" si="474"/>
        <v>-1.7496436942309508</v>
      </c>
      <c r="AO218" s="1">
        <f t="shared" si="421"/>
        <v>2023.39</v>
      </c>
      <c r="AP218" s="14">
        <v>36500000</v>
      </c>
      <c r="AQ218" s="10">
        <v>5.0999999999999997E-2</v>
      </c>
      <c r="AR218" s="14" cm="1">
        <f t="array" ref="AR218">SfromgA($AP218,$AO218,"")</f>
        <v>0.14923305244928087</v>
      </c>
      <c r="AS218" s="21">
        <f t="shared" si="475"/>
        <v>595.88624780396447</v>
      </c>
      <c r="AU218" s="10"/>
      <c r="AV218" s="10"/>
      <c r="AW218" s="14">
        <f t="shared" si="476"/>
        <v>36500000</v>
      </c>
      <c r="AX218" s="21">
        <f t="shared" si="477"/>
        <v>595.88624780396447</v>
      </c>
      <c r="AY218" s="10">
        <f t="shared" si="478"/>
        <v>-6.9790918476304888</v>
      </c>
      <c r="AZ218" s="10">
        <f t="shared" si="479"/>
        <v>45.653582870464412</v>
      </c>
      <c r="BA218" s="10">
        <f t="shared" si="480"/>
        <v>1.5184969966289645</v>
      </c>
      <c r="BB218" s="10" cm="1">
        <f t="array" ref="BB218">$C218*EXP(poly_from_str($AO218,BB$2950))</f>
        <v>16.797017977911317</v>
      </c>
      <c r="BC218" s="10">
        <f t="shared" si="481"/>
        <v>0.99988072028382213</v>
      </c>
      <c r="BD218" s="10">
        <f t="shared" si="482"/>
        <v>1.9400160239257667</v>
      </c>
      <c r="BE218" s="10">
        <f t="shared" si="483"/>
        <v>-1.6332824842018898</v>
      </c>
      <c r="BF218" s="21">
        <f>INDEX([1]Pr3_line_class7_opt_lin!$A$2:$A$3624,MATCH($X218,[1]Pr3_line_class7_opt_lin!$AO$2:$AO$3624,0),1)</f>
        <v>5005</v>
      </c>
    </row>
    <row r="219" spans="1:58" hidden="1" x14ac:dyDescent="0.25">
      <c r="A219" s="1">
        <v>2023.0050000000001</v>
      </c>
      <c r="B219" s="1">
        <v>4.0000000000000001E-3</v>
      </c>
      <c r="C219">
        <v>200</v>
      </c>
      <c r="E219" s="2">
        <v>49431.4</v>
      </c>
      <c r="F219">
        <v>29263</v>
      </c>
      <c r="G219" t="s">
        <v>4</v>
      </c>
      <c r="H219" t="s">
        <v>39</v>
      </c>
      <c r="I219">
        <v>78694</v>
      </c>
      <c r="J219" t="s">
        <v>6</v>
      </c>
      <c r="K219" t="s">
        <v>12</v>
      </c>
      <c r="L219">
        <v>29263.08</v>
      </c>
      <c r="M219">
        <v>78694.570000000007</v>
      </c>
      <c r="N219">
        <v>3</v>
      </c>
      <c r="V219" s="11">
        <f t="shared" si="412"/>
        <v>4.9431415147268542E-7</v>
      </c>
      <c r="W219" s="11">
        <f t="shared" si="413"/>
        <v>2.0230056199096123E-6</v>
      </c>
      <c r="X219" s="10">
        <f t="shared" si="414"/>
        <v>49431.414293851754</v>
      </c>
      <c r="Y219" s="8">
        <f t="shared" si="415"/>
        <v>2023.0050349265027</v>
      </c>
      <c r="Z219" s="1">
        <f t="shared" si="416"/>
        <v>2023.0050000000001</v>
      </c>
      <c r="AA219" s="2">
        <f t="shared" si="417"/>
        <v>49431.4</v>
      </c>
      <c r="AB219" s="2">
        <f t="shared" si="409"/>
        <v>49431.415147268541</v>
      </c>
      <c r="AC219" s="1">
        <f t="shared" si="418"/>
        <v>6.2217324017308048E-2</v>
      </c>
      <c r="AD219" s="1" t="b">
        <f t="shared" si="419"/>
        <v>1</v>
      </c>
      <c r="AF219" s="1" t="s">
        <v>1408</v>
      </c>
      <c r="AG219" s="1" t="s">
        <v>1416</v>
      </c>
      <c r="AH219" s="10">
        <v>29263.08</v>
      </c>
      <c r="AI219" s="10">
        <v>78694.570000000007</v>
      </c>
      <c r="AJ219" s="10">
        <f t="shared" si="471"/>
        <v>49431.490000000005</v>
      </c>
      <c r="AK219" s="1">
        <f t="shared" si="472"/>
        <v>3.0633802464308246E-3</v>
      </c>
      <c r="AL219" s="10">
        <f t="shared" si="473"/>
        <v>-7.5706148250901606E-2</v>
      </c>
      <c r="AM219" s="10">
        <f t="shared" si="420"/>
        <v>9.7738562188427608E-2</v>
      </c>
      <c r="AN219" s="10">
        <f t="shared" si="474"/>
        <v>-0.77457808418492702</v>
      </c>
      <c r="AO219" s="1">
        <f t="shared" si="421"/>
        <v>2023.0050000000001</v>
      </c>
      <c r="AP219" s="14">
        <v>578000000</v>
      </c>
      <c r="AQ219" s="10">
        <v>0.32500000000000001</v>
      </c>
      <c r="AR219" s="14" cm="1">
        <f t="array" ref="AR219">SfromgA($AP219,$AO219,"")</f>
        <v>2.3618486648919039</v>
      </c>
      <c r="AS219" s="21">
        <f t="shared" si="475"/>
        <v>43.645025558129838</v>
      </c>
      <c r="AU219" s="10"/>
      <c r="AV219" s="10"/>
      <c r="AW219" s="14">
        <f t="shared" si="476"/>
        <v>578000000</v>
      </c>
      <c r="AX219" s="21">
        <f t="shared" si="477"/>
        <v>43.645025558129838</v>
      </c>
      <c r="AY219" s="10">
        <f t="shared" si="478"/>
        <v>-6.7441788948211192</v>
      </c>
      <c r="AZ219" s="10">
        <f t="shared" si="479"/>
        <v>243.46387929694473</v>
      </c>
      <c r="BA219" s="10">
        <f t="shared" si="480"/>
        <v>0.19665122532825724</v>
      </c>
      <c r="BB219" s="10" cm="1">
        <f t="array" ref="BB219">$C219*EXP(poly_from_str($AO219,BB$2950))</f>
        <v>336.48925706885376</v>
      </c>
      <c r="BC219" s="10">
        <f t="shared" si="481"/>
        <v>-0.32359763119768126</v>
      </c>
      <c r="BD219" s="10">
        <f t="shared" si="482"/>
        <v>0.36217496993493165</v>
      </c>
      <c r="BE219" s="10">
        <f t="shared" si="483"/>
        <v>-0.73172451929719573</v>
      </c>
      <c r="BF219" s="21">
        <f>INDEX([1]Pr3_line_class7_opt_lin!$A$2:$A$3624,MATCH($X219,[1]Pr3_line_class7_opt_lin!$AO$2:$AO$3624,0),1)</f>
        <v>100212</v>
      </c>
    </row>
    <row r="220" spans="1:58" hidden="1" x14ac:dyDescent="0.25">
      <c r="A220" s="1">
        <v>2022.7660000000001</v>
      </c>
      <c r="B220" s="1">
        <v>4.0000000000000001E-3</v>
      </c>
      <c r="C220">
        <v>70</v>
      </c>
      <c r="E220" s="2">
        <v>49437.3</v>
      </c>
      <c r="F220">
        <v>19700</v>
      </c>
      <c r="G220" t="s">
        <v>4</v>
      </c>
      <c r="H220" t="s">
        <v>12</v>
      </c>
      <c r="I220">
        <v>69138</v>
      </c>
      <c r="J220" t="s">
        <v>6</v>
      </c>
      <c r="K220" t="s">
        <v>5</v>
      </c>
      <c r="L220">
        <v>19700.900000000001</v>
      </c>
      <c r="M220">
        <v>69138.28</v>
      </c>
      <c r="N220">
        <v>3</v>
      </c>
      <c r="V220" s="11">
        <f t="shared" si="412"/>
        <v>4.9437255718160181E-7</v>
      </c>
      <c r="W220" s="11">
        <f t="shared" si="413"/>
        <v>2.022764188173707E-6</v>
      </c>
      <c r="X220" s="10">
        <f t="shared" si="414"/>
        <v>49437.258214175105</v>
      </c>
      <c r="Y220" s="8">
        <f t="shared" si="415"/>
        <v>2022.7658978735005</v>
      </c>
      <c r="Z220" s="1">
        <f t="shared" si="416"/>
        <v>2022.7660000000001</v>
      </c>
      <c r="AA220" s="2">
        <f t="shared" si="417"/>
        <v>49437.3</v>
      </c>
      <c r="AB220" s="2">
        <f t="shared" si="409"/>
        <v>49437.255718160181</v>
      </c>
      <c r="AC220" s="1">
        <f t="shared" si="418"/>
        <v>6.2220211264713811E-2</v>
      </c>
      <c r="AD220" s="1" t="b">
        <f t="shared" si="419"/>
        <v>1</v>
      </c>
      <c r="AF220" s="1" t="s">
        <v>1157</v>
      </c>
      <c r="AG220" s="1" t="s">
        <v>1293</v>
      </c>
      <c r="AH220" s="10">
        <v>19700.900000000001</v>
      </c>
      <c r="AI220" s="10">
        <v>69138.28</v>
      </c>
      <c r="AJ220" s="10">
        <f t="shared" si="471"/>
        <v>49437.38</v>
      </c>
      <c r="AK220" s="1">
        <f t="shared" si="472"/>
        <v>5.0850809650455631E-3</v>
      </c>
      <c r="AL220" s="10">
        <f t="shared" si="473"/>
        <v>-0.12178582489286782</v>
      </c>
      <c r="AM220" s="10">
        <f t="shared" si="420"/>
        <v>9.7761777684616025E-2</v>
      </c>
      <c r="AN220" s="10">
        <f t="shared" si="474"/>
        <v>-1.2457406951595589</v>
      </c>
      <c r="AO220" s="1">
        <f t="shared" si="421"/>
        <v>2022.7660000000001</v>
      </c>
      <c r="AP220" s="14">
        <v>71100000</v>
      </c>
      <c r="AQ220" s="10">
        <v>0.05</v>
      </c>
      <c r="AR220" s="14" cm="1">
        <f t="array" ref="AR220">SfromgA($AP220,$AO220,"")</f>
        <v>0.29042894414616083</v>
      </c>
      <c r="AS220" s="21">
        <f t="shared" si="475"/>
        <v>517.54612578746753</v>
      </c>
      <c r="AU220" s="10"/>
      <c r="AV220" s="10"/>
      <c r="AW220" s="14">
        <f t="shared" si="476"/>
        <v>71100000</v>
      </c>
      <c r="AX220" s="21">
        <f t="shared" si="477"/>
        <v>517.54612578746753</v>
      </c>
      <c r="AY220" s="10">
        <f t="shared" si="478"/>
        <v>-5.6976215020998069</v>
      </c>
      <c r="AZ220" s="10">
        <f t="shared" si="479"/>
        <v>73.177260921681821</v>
      </c>
      <c r="BA220" s="10">
        <f t="shared" si="480"/>
        <v>4.4389487511906967E-2</v>
      </c>
      <c r="BB220" s="10" cm="1">
        <f t="array" ref="BB220">$C220*EXP(poly_from_str($AO220,BB$2950))</f>
        <v>117.89038263495358</v>
      </c>
      <c r="BC220" s="10">
        <f t="shared" si="481"/>
        <v>-0.47687050243224882</v>
      </c>
      <c r="BD220" s="10">
        <f t="shared" si="482"/>
        <v>1.8205835773558381</v>
      </c>
      <c r="BE220" s="10">
        <f t="shared" si="483"/>
        <v>-2.0368602554835347</v>
      </c>
      <c r="BF220" s="21">
        <f>INDEX([1]Pr3_line_class7_opt_lin!$A$2:$A$3624,MATCH($X220,[1]Pr3_line_class7_opt_lin!$AO$2:$AO$3624,0),1)</f>
        <v>35096</v>
      </c>
    </row>
    <row r="221" spans="1:58" hidden="1" x14ac:dyDescent="0.25">
      <c r="A221" s="1">
        <v>2022.37</v>
      </c>
      <c r="B221" s="1">
        <v>4.0000000000000001E-3</v>
      </c>
      <c r="C221">
        <v>3</v>
      </c>
      <c r="E221" s="2">
        <v>49446.9</v>
      </c>
      <c r="N221">
        <v>3</v>
      </c>
      <c r="V221" s="11">
        <f t="shared" si="412"/>
        <v>4.9446936020609488E-7</v>
      </c>
      <c r="W221" s="11">
        <f t="shared" si="413"/>
        <v>2.022371473236947E-6</v>
      </c>
      <c r="X221" s="10">
        <f t="shared" si="414"/>
        <v>49446.933988756922</v>
      </c>
      <c r="Y221" s="8">
        <f t="shared" si="415"/>
        <v>2022.3700831023752</v>
      </c>
      <c r="Z221" s="1">
        <f t="shared" si="416"/>
        <v>2022.37</v>
      </c>
      <c r="AA221" s="2">
        <f t="shared" si="417"/>
        <v>49446.9</v>
      </c>
      <c r="AB221" s="2">
        <f t="shared" si="409"/>
        <v>49446.936020609486</v>
      </c>
      <c r="AC221" s="1">
        <f t="shared" si="418"/>
        <v>6.2224997409131247E-2</v>
      </c>
      <c r="AD221" s="1" t="b">
        <f t="shared" si="419"/>
        <v>1</v>
      </c>
      <c r="AM221" s="10">
        <f t="shared" si="420"/>
        <v>9.779990802869902E-2</v>
      </c>
      <c r="AN221" s="10"/>
      <c r="AO221" s="1">
        <f t="shared" si="421"/>
        <v>2022.37</v>
      </c>
      <c r="AP221"/>
      <c r="BB221" s="10" cm="1">
        <f t="array" ref="BB221">$C221*EXP(poly_from_str($AO221,BB$2950))</f>
        <v>5.0608967679443291</v>
      </c>
      <c r="BF221" s="21" t="e">
        <f>INDEX([1]Pr3_line_class7_opt_lin!$A$2:$A$3624,MATCH($X221,[1]Pr3_line_class7_opt_lin!$AO$2:$AO$3624,0),1)</f>
        <v>#N/A</v>
      </c>
    </row>
    <row r="222" spans="1:58" hidden="1" x14ac:dyDescent="0.25">
      <c r="A222" s="1">
        <v>2022.027</v>
      </c>
      <c r="B222" s="1">
        <v>4.0000000000000001E-3</v>
      </c>
      <c r="C222">
        <v>1</v>
      </c>
      <c r="E222" s="2">
        <v>49455.3</v>
      </c>
      <c r="F222">
        <v>22080</v>
      </c>
      <c r="G222" t="s">
        <v>4</v>
      </c>
      <c r="H222" t="s">
        <v>7</v>
      </c>
      <c r="I222">
        <v>71536</v>
      </c>
      <c r="J222" t="s">
        <v>6</v>
      </c>
      <c r="K222" t="s">
        <v>17</v>
      </c>
      <c r="L222">
        <v>22080.94</v>
      </c>
      <c r="M222">
        <v>71536.38</v>
      </c>
      <c r="N222">
        <v>3</v>
      </c>
      <c r="V222" s="11">
        <f t="shared" si="412"/>
        <v>4.9455323791423165E-7</v>
      </c>
      <c r="W222" s="11">
        <f t="shared" si="413"/>
        <v>2.0220279727349748E-6</v>
      </c>
      <c r="X222" s="10">
        <f t="shared" si="414"/>
        <v>49455.322448535167</v>
      </c>
      <c r="Y222" s="8">
        <f t="shared" si="415"/>
        <v>2022.0270549052286</v>
      </c>
      <c r="Z222" s="1">
        <f t="shared" si="416"/>
        <v>2022.027</v>
      </c>
      <c r="AA222" s="2">
        <f t="shared" si="417"/>
        <v>49455.3</v>
      </c>
      <c r="AB222" s="2">
        <f t="shared" si="409"/>
        <v>49455.323791423158</v>
      </c>
      <c r="AC222" s="1">
        <f t="shared" si="418"/>
        <v>6.2229145256572534E-2</v>
      </c>
      <c r="AD222" s="1" t="b">
        <f t="shared" si="419"/>
        <v>1</v>
      </c>
      <c r="AF222" s="1" t="s">
        <v>1321</v>
      </c>
      <c r="AG222" s="1" t="s">
        <v>1260</v>
      </c>
      <c r="AH222" s="10">
        <v>22080.94</v>
      </c>
      <c r="AI222" s="10">
        <v>71536.38</v>
      </c>
      <c r="AJ222" s="10">
        <f t="shared" ref="AJ222:AJ223" si="484">AI222-AH222</f>
        <v>49455.44</v>
      </c>
      <c r="AK222" s="1">
        <f t="shared" ref="AK222:AK223" si="485">$A222-100000000/AJ222</f>
        <v>4.75128479297382E-3</v>
      </c>
      <c r="AL222" s="10">
        <f t="shared" ref="AL222:AL223" si="486">$X222-AJ222</f>
        <v>-0.11755146483483259</v>
      </c>
      <c r="AM222" s="10">
        <f t="shared" si="420"/>
        <v>9.7833114988078812E-2</v>
      </c>
      <c r="AN222" s="10">
        <f t="shared" ref="AN222:AN223" si="487">AL222/AM222</f>
        <v>-1.20155087415091</v>
      </c>
      <c r="AO222" s="1">
        <f t="shared" si="421"/>
        <v>2022.027</v>
      </c>
      <c r="AP222" s="14">
        <v>6790000</v>
      </c>
      <c r="AQ222" s="10">
        <v>2.9000000000000001E-2</v>
      </c>
      <c r="AR222" s="14" cm="1">
        <f t="array" ref="AR222">SfromgA($AP222,$AO222,"")</f>
        <v>2.7705371973466082E-2</v>
      </c>
      <c r="AS222" s="21">
        <f t="shared" ref="AS222:AS223" si="488">(10^MAX(0.05, -0.312925054856973*((LN($AR222))^(1/3)) + 0.454808404431693)-1)*100</f>
        <v>758.59129943146581</v>
      </c>
      <c r="AU222" s="10"/>
      <c r="AV222" s="10"/>
      <c r="AW222" s="14">
        <f t="shared" ref="AW222:AW223" si="489">IF($AP222="",$AT222,$AP222)</f>
        <v>6790000</v>
      </c>
      <c r="AX222" s="21">
        <f t="shared" ref="AX222:AX223" si="490">IF($AP222="",$AV222,$AS222)</f>
        <v>758.59129943146581</v>
      </c>
      <c r="AY222" s="10">
        <f t="shared" ref="AY222:AY223" si="491">LN(BB222*$AO222/$AW222)</f>
        <v>-7.5947305836808434</v>
      </c>
      <c r="AZ222" s="10">
        <f t="shared" ref="AZ222:AZ223" si="492">EXP(AY$2950*$AI222+AY$2951)*$AW222/$AO222</f>
        <v>5.5870351213422049</v>
      </c>
      <c r="BA222" s="10">
        <f t="shared" ref="BA222:BA223" si="493">LN(AZ222/$C222)</f>
        <v>1.7204487567186109</v>
      </c>
      <c r="BB222" s="10" cm="1">
        <f t="array" ref="BB222">$C222*EXP(poly_from_str($AO222,BB$2950))</f>
        <v>1.6894029174878331</v>
      </c>
      <c r="BC222" s="10">
        <f t="shared" ref="BC222:BC223" si="494">LN(AZ222/BB222)</f>
        <v>1.1960735934715674</v>
      </c>
      <c r="BD222" s="10">
        <f t="shared" ref="BD222:BD223" si="495">LN($AX222/100+1)</f>
        <v>2.1501228363145772</v>
      </c>
      <c r="BE222" s="10">
        <f t="shared" ref="BE222:BE223" si="496">ABS(LN($AZ222/$BB222))-BD222-LN(2)</f>
        <v>-1.647196423402955</v>
      </c>
      <c r="BF222" s="21">
        <f>INDEX([1]Pr3_line_class7_opt_lin!$A$2:$A$3624,MATCH($X222,[1]Pr3_line_class7_opt_lin!$AO$2:$AO$3624,0),1)</f>
        <v>502</v>
      </c>
    </row>
    <row r="223" spans="1:58" hidden="1" x14ac:dyDescent="0.25">
      <c r="A223" s="1">
        <v>2021.5440000000001</v>
      </c>
      <c r="B223" s="1">
        <v>4.0000000000000001E-3</v>
      </c>
      <c r="C223">
        <v>50</v>
      </c>
      <c r="E223" s="2">
        <v>49467.1</v>
      </c>
      <c r="F223">
        <v>22527</v>
      </c>
      <c r="G223" t="s">
        <v>4</v>
      </c>
      <c r="H223" t="s">
        <v>7</v>
      </c>
      <c r="I223">
        <v>71994</v>
      </c>
      <c r="J223" t="s">
        <v>6</v>
      </c>
      <c r="K223" t="s">
        <v>17</v>
      </c>
      <c r="L223">
        <v>22527.7</v>
      </c>
      <c r="M223">
        <v>71994.81</v>
      </c>
      <c r="N223">
        <v>3</v>
      </c>
      <c r="V223" s="11">
        <f t="shared" si="412"/>
        <v>4.9467139968261878E-7</v>
      </c>
      <c r="W223" s="11">
        <f t="shared" si="413"/>
        <v>2.0215456333603548E-6</v>
      </c>
      <c r="X223" s="10">
        <f t="shared" si="414"/>
        <v>49467.137710251496</v>
      </c>
      <c r="Y223" s="8">
        <f t="shared" si="415"/>
        <v>2021.5440922767632</v>
      </c>
      <c r="Z223" s="1">
        <f t="shared" si="416"/>
        <v>2021.5440000000001</v>
      </c>
      <c r="AA223" s="2">
        <f t="shared" si="417"/>
        <v>49467.1</v>
      </c>
      <c r="AB223" s="2">
        <f t="shared" si="409"/>
        <v>49467.139968261879</v>
      </c>
      <c r="AC223" s="1">
        <f t="shared" si="418"/>
        <v>6.2234989683198058E-2</v>
      </c>
      <c r="AD223" s="1" t="b">
        <f t="shared" si="419"/>
        <v>1</v>
      </c>
      <c r="AF223" s="1" t="s">
        <v>1336</v>
      </c>
      <c r="AG223" s="1" t="s">
        <v>1237</v>
      </c>
      <c r="AH223" s="10">
        <v>22527.7</v>
      </c>
      <c r="AI223" s="10">
        <v>71994.81</v>
      </c>
      <c r="AJ223" s="10">
        <f t="shared" si="484"/>
        <v>49467.11</v>
      </c>
      <c r="AK223" s="1">
        <f t="shared" si="485"/>
        <v>-1.2246957624029164E-3</v>
      </c>
      <c r="AL223" s="10">
        <f t="shared" si="486"/>
        <v>2.7710251495591365E-2</v>
      </c>
      <c r="AM223" s="10">
        <f t="shared" si="420"/>
        <v>9.7879838380960288E-2</v>
      </c>
      <c r="AN223" s="10">
        <f t="shared" si="487"/>
        <v>0.28310479414299483</v>
      </c>
      <c r="AO223" s="1">
        <f t="shared" si="421"/>
        <v>2021.5440000000001</v>
      </c>
      <c r="AP223" s="14">
        <v>50400000</v>
      </c>
      <c r="AQ223" s="10">
        <v>4.8000000000000001E-2</v>
      </c>
      <c r="AR223" s="14" cm="1">
        <f t="array" ref="AR223">SfromgA($AP223,$AO223,"")</f>
        <v>0.20550078804838354</v>
      </c>
      <c r="AS223" s="21">
        <f t="shared" si="488"/>
        <v>559.8626613365908</v>
      </c>
      <c r="AU223" s="10"/>
      <c r="AV223" s="10"/>
      <c r="AW223" s="14">
        <f t="shared" si="489"/>
        <v>50400000</v>
      </c>
      <c r="AX223" s="21">
        <f t="shared" si="490"/>
        <v>559.8626613365908</v>
      </c>
      <c r="AY223" s="10">
        <f t="shared" si="491"/>
        <v>-5.6854598791225435</v>
      </c>
      <c r="AZ223" s="10">
        <f t="shared" si="492"/>
        <v>39.740691952286362</v>
      </c>
      <c r="BA223" s="10">
        <f t="shared" si="493"/>
        <v>-0.22964735647100018</v>
      </c>
      <c r="BB223" s="10" cm="1">
        <f t="array" ref="BB223">$C223*EXP(poly_from_str($AO223,BB$2950))</f>
        <v>84.641526153348323</v>
      </c>
      <c r="BC223" s="10">
        <f t="shared" si="494"/>
        <v>-0.7560493501026232</v>
      </c>
      <c r="BD223" s="10">
        <f t="shared" si="495"/>
        <v>1.8868615384949308</v>
      </c>
      <c r="BE223" s="10">
        <f t="shared" si="496"/>
        <v>-1.8239593689522531</v>
      </c>
      <c r="BF223" s="21">
        <f>INDEX([1]Pr3_line_class7_opt_lin!$A$2:$A$3624,MATCH($X223,[1]Pr3_line_class7_opt_lin!$AO$2:$AO$3624,0),1)</f>
        <v>25151</v>
      </c>
    </row>
    <row r="224" spans="1:58" hidden="1" x14ac:dyDescent="0.25">
      <c r="A224" s="1">
        <v>2021.249</v>
      </c>
      <c r="B224" s="1">
        <v>4.0000000000000001E-3</v>
      </c>
      <c r="C224">
        <v>1</v>
      </c>
      <c r="E224" s="2">
        <v>49474.400000000001</v>
      </c>
      <c r="N224">
        <v>3</v>
      </c>
      <c r="V224" s="11">
        <f t="shared" si="412"/>
        <v>4.9474359665731437E-7</v>
      </c>
      <c r="W224" s="11">
        <f t="shared" si="413"/>
        <v>2.0212473521659685E-6</v>
      </c>
      <c r="X224" s="10">
        <f t="shared" si="414"/>
        <v>49474.36194568174</v>
      </c>
      <c r="Y224" s="8">
        <f t="shared" si="415"/>
        <v>2021.2489068538312</v>
      </c>
      <c r="Z224" s="1">
        <f t="shared" si="416"/>
        <v>2021.249</v>
      </c>
      <c r="AA224" s="2">
        <f t="shared" si="417"/>
        <v>49474.400000000001</v>
      </c>
      <c r="AB224" s="2">
        <f t="shared" si="409"/>
        <v>49474.359665731434</v>
      </c>
      <c r="AC224" s="1">
        <f t="shared" si="418"/>
        <v>6.2238561321670771E-2</v>
      </c>
      <c r="AD224" s="1" t="b">
        <f t="shared" si="419"/>
        <v>1</v>
      </c>
      <c r="AM224" s="10">
        <f t="shared" si="420"/>
        <v>9.7908570393850536E-2</v>
      </c>
      <c r="AN224" s="10"/>
      <c r="AO224" s="1">
        <f t="shared" si="421"/>
        <v>2021.249</v>
      </c>
      <c r="AP224"/>
      <c r="BB224" s="10" cm="1">
        <f t="array" ref="BB224">$C224*EXP(poly_from_str($AO224,BB$2950))</f>
        <v>1.6949213608545035</v>
      </c>
      <c r="BF224" s="21">
        <f>INDEX([1]Pr3_line_class7_opt_lin!$A$2:$A$3624,MATCH($X224,[1]Pr3_line_class7_opt_lin!$AO$2:$AO$3624,0),1)</f>
        <v>503</v>
      </c>
    </row>
    <row r="225" spans="1:58" hidden="1" x14ac:dyDescent="0.25">
      <c r="A225" s="1">
        <v>2020.778</v>
      </c>
      <c r="B225" s="1">
        <v>4.0000000000000001E-3</v>
      </c>
      <c r="C225">
        <v>10</v>
      </c>
      <c r="E225" s="2">
        <v>49485.9</v>
      </c>
      <c r="F225">
        <v>21535</v>
      </c>
      <c r="G225" t="s">
        <v>4</v>
      </c>
      <c r="H225" t="s">
        <v>5</v>
      </c>
      <c r="I225">
        <v>71021</v>
      </c>
      <c r="J225" t="s">
        <v>6</v>
      </c>
      <c r="K225" t="s">
        <v>5</v>
      </c>
      <c r="L225">
        <v>21535.17</v>
      </c>
      <c r="M225">
        <v>71021.100000000006</v>
      </c>
      <c r="N225">
        <v>3</v>
      </c>
      <c r="V225" s="11">
        <f t="shared" si="412"/>
        <v>4.9485891077594871E-7</v>
      </c>
      <c r="W225" s="11">
        <f t="shared" si="413"/>
        <v>2.020777635649751E-6</v>
      </c>
      <c r="X225" s="10">
        <f t="shared" si="414"/>
        <v>49485.891582389319</v>
      </c>
      <c r="Y225" s="8">
        <f t="shared" si="415"/>
        <v>2020.7779793864981</v>
      </c>
      <c r="Z225" s="1">
        <f t="shared" si="416"/>
        <v>2020.778</v>
      </c>
      <c r="AA225" s="2">
        <f t="shared" si="417"/>
        <v>49485.9</v>
      </c>
      <c r="AB225" s="2">
        <f t="shared" si="409"/>
        <v>49485.891077594868</v>
      </c>
      <c r="AC225" s="1">
        <f t="shared" si="418"/>
        <v>6.224426707871792E-2</v>
      </c>
      <c r="AD225" s="1" t="b">
        <f t="shared" si="419"/>
        <v>1</v>
      </c>
      <c r="AF225" s="1" t="s">
        <v>1206</v>
      </c>
      <c r="AG225" s="1" t="s">
        <v>1240</v>
      </c>
      <c r="AH225" s="10">
        <v>21535.17</v>
      </c>
      <c r="AI225" s="10">
        <v>71021.100000000006</v>
      </c>
      <c r="AJ225" s="10">
        <f>AI225-AH225</f>
        <v>49485.930000000008</v>
      </c>
      <c r="AK225" s="1">
        <f>$A225-100000000/AJ225</f>
        <v>1.5894121827386698E-3</v>
      </c>
      <c r="AL225" s="10">
        <f>$X225-AJ225</f>
        <v>-3.841761068906635E-2</v>
      </c>
      <c r="AM225" s="10">
        <f t="shared" si="420"/>
        <v>9.7954154291070086E-2</v>
      </c>
      <c r="AN225" s="10">
        <f>AL225/AM225</f>
        <v>-0.39219991195992249</v>
      </c>
      <c r="AO225" s="1">
        <f t="shared" si="421"/>
        <v>2020.778</v>
      </c>
      <c r="AP225" s="14">
        <v>77000000</v>
      </c>
      <c r="AQ225" s="10">
        <v>5.3999999999999999E-2</v>
      </c>
      <c r="AR225" s="14" cm="1">
        <f t="array" ref="AR225">SfromgA($AP225,$AO225,"")</f>
        <v>0.31360277747808191</v>
      </c>
      <c r="AS225" s="21">
        <f>(10^MAX(0.05, -0.312925054856973*((LN($AR225))^(1/3)) + 0.454808404431693)-1)*100</f>
        <v>507.53194786105871</v>
      </c>
      <c r="AU225" s="10"/>
      <c r="AV225" s="10"/>
      <c r="AW225" s="14">
        <f>IF($AP225="",$AT225,$AP225)</f>
        <v>77000000</v>
      </c>
      <c r="AX225" s="21">
        <f>IF($AP225="",$AV225,$AS225)</f>
        <v>507.53194786105871</v>
      </c>
      <c r="AY225" s="10">
        <f>LN(BB225*$AO225/$AW225)</f>
        <v>-7.7158914937840235</v>
      </c>
      <c r="AZ225" s="10">
        <f>EXP(AY$2950*$AI225+AY$2951)*$AW225/$AO225</f>
        <v>66.52564277479938</v>
      </c>
      <c r="BA225" s="10">
        <f>LN(AZ225/$C225)</f>
        <v>1.895002385977097</v>
      </c>
      <c r="BB225" s="10" cm="1">
        <f t="array" ref="BB225">$C225*EXP(poly_from_str($AO225,BB$2950))</f>
        <v>16.982554670001928</v>
      </c>
      <c r="BC225" s="10">
        <f t="shared" ref="BC225" si="497">LN(AZ225/BB225)</f>
        <v>1.3654008576966594</v>
      </c>
      <c r="BD225" s="10">
        <f t="shared" ref="BD225" si="498">LN($AX225/100+1)</f>
        <v>1.804234576915557</v>
      </c>
      <c r="BE225" s="10">
        <f>ABS(LN($AZ225/$BB225))-BD225-LN(2)</f>
        <v>-1.131980899778843</v>
      </c>
      <c r="BF225" s="21">
        <f>INDEX([1]Pr3_line_class7_opt_lin!$A$2:$A$3624,MATCH($X225,[1]Pr3_line_class7_opt_lin!$AO$2:$AO$3624,0),1)</f>
        <v>5040</v>
      </c>
    </row>
    <row r="226" spans="1:58" hidden="1" x14ac:dyDescent="0.25">
      <c r="A226" s="1">
        <v>2018.5119999999999</v>
      </c>
      <c r="B226" s="1">
        <v>4.0000000000000001E-3</v>
      </c>
      <c r="C226">
        <v>1</v>
      </c>
      <c r="E226" s="2">
        <v>49541.4</v>
      </c>
      <c r="N226">
        <v>3</v>
      </c>
      <c r="V226" s="11">
        <f t="shared" si="412"/>
        <v>4.9541444390719498E-7</v>
      </c>
      <c r="W226" s="11">
        <f t="shared" si="413"/>
        <v>2.0185138086529649E-6</v>
      </c>
      <c r="X226" s="10">
        <f t="shared" si="414"/>
        <v>49541.441868618305</v>
      </c>
      <c r="Y226" s="8">
        <f t="shared" si="415"/>
        <v>2018.5121027602615</v>
      </c>
      <c r="Z226" s="1">
        <f t="shared" si="416"/>
        <v>2018.5119999999999</v>
      </c>
      <c r="AA226" s="2">
        <f t="shared" si="417"/>
        <v>49541.4</v>
      </c>
      <c r="AB226" s="2">
        <f t="shared" si="409"/>
        <v>49541.444390719502</v>
      </c>
      <c r="AC226" s="1">
        <f t="shared" si="418"/>
        <v>6.2271773561593767E-2</v>
      </c>
      <c r="AD226" s="1" t="b">
        <f t="shared" si="419"/>
        <v>1</v>
      </c>
      <c r="AM226" s="10">
        <f t="shared" si="420"/>
        <v>9.8174100525535643E-2</v>
      </c>
      <c r="AN226" s="10"/>
      <c r="AO226" s="1">
        <f t="shared" si="421"/>
        <v>2018.5119999999999</v>
      </c>
      <c r="AP226"/>
      <c r="BB226" s="10" cm="1">
        <f t="array" ref="BB226">$C226*EXP(poly_from_str($AO226,BB$2950))</f>
        <v>1.7142240227942975</v>
      </c>
      <c r="BF226" s="21" t="e">
        <f>INDEX([1]Pr3_line_class7_opt_lin!$A$2:$A$3624,MATCH($X226,[1]Pr3_line_class7_opt_lin!$AO$2:$AO$3624,0),1)</f>
        <v>#N/A</v>
      </c>
    </row>
    <row r="227" spans="1:58" hidden="1" x14ac:dyDescent="0.25">
      <c r="A227" s="1">
        <v>2018.385</v>
      </c>
      <c r="B227" s="1">
        <v>4.0000000000000001E-3</v>
      </c>
      <c r="C227">
        <v>10</v>
      </c>
      <c r="E227" s="2">
        <v>49544.6</v>
      </c>
      <c r="F227">
        <v>26095</v>
      </c>
      <c r="G227" t="s">
        <v>4</v>
      </c>
      <c r="H227" t="s">
        <v>12</v>
      </c>
      <c r="I227">
        <v>75640</v>
      </c>
      <c r="J227" t="s">
        <v>6</v>
      </c>
      <c r="K227" t="s">
        <v>12</v>
      </c>
      <c r="L227">
        <v>26095.23</v>
      </c>
      <c r="M227">
        <v>75640</v>
      </c>
      <c r="N227">
        <v>3</v>
      </c>
      <c r="V227" s="11">
        <f t="shared" si="412"/>
        <v>4.954456161733267E-7</v>
      </c>
      <c r="W227" s="11">
        <f t="shared" si="413"/>
        <v>2.0183834363381682E-6</v>
      </c>
      <c r="X227" s="10">
        <f t="shared" si="414"/>
        <v>49544.563798605239</v>
      </c>
      <c r="Y227" s="8">
        <f t="shared" si="415"/>
        <v>2018.3849111376205</v>
      </c>
      <c r="Z227" s="1">
        <f t="shared" si="416"/>
        <v>2018.385</v>
      </c>
      <c r="AA227" s="2">
        <f t="shared" si="417"/>
        <v>49544.6</v>
      </c>
      <c r="AB227" s="2">
        <f t="shared" si="409"/>
        <v>49544.561617332671</v>
      </c>
      <c r="AC227" s="1">
        <f t="shared" si="418"/>
        <v>6.2273317929268372E-2</v>
      </c>
      <c r="AD227" s="1" t="b">
        <f t="shared" si="419"/>
        <v>1</v>
      </c>
      <c r="AF227" s="1" t="s">
        <v>1334</v>
      </c>
      <c r="AG227" s="1" t="s">
        <v>1304</v>
      </c>
      <c r="AH227" s="10">
        <v>26095.23</v>
      </c>
      <c r="AI227" s="10">
        <v>75640</v>
      </c>
      <c r="AJ227" s="10">
        <f t="shared" ref="AJ227:AJ228" si="499">AI227-AH227</f>
        <v>49544.770000000004</v>
      </c>
      <c r="AK227" s="1">
        <f t="shared" ref="AK227:AK228" si="500">$A227-100000000/AJ227</f>
        <v>8.4892199520254508E-3</v>
      </c>
      <c r="AL227" s="10">
        <f t="shared" ref="AL227:AL228" si="501">$X227-AJ227</f>
        <v>-0.20620139476523036</v>
      </c>
      <c r="AM227" s="10">
        <f t="shared" si="420"/>
        <v>9.8186619500244002E-2</v>
      </c>
      <c r="AN227" s="10">
        <f t="shared" ref="AN227:AN228" si="502">AL227/AM227</f>
        <v>-2.1000966915325763</v>
      </c>
      <c r="AO227" s="1">
        <f t="shared" si="421"/>
        <v>2018.385</v>
      </c>
      <c r="AP227" s="14">
        <v>34400000</v>
      </c>
      <c r="AQ227" s="10">
        <v>2.8000000000000001E-2</v>
      </c>
      <c r="AR227" s="14" cm="1">
        <f t="array" ref="AR227">SfromgA($AP227,$AO227,"")</f>
        <v>0.13960591918235296</v>
      </c>
      <c r="AS227" s="21">
        <f t="shared" ref="AS227:AS228" si="503">(10^MAX(0.05, -0.312925054856973*((LN($AR227))^(1/3)) + 0.454808404431693)-1)*100</f>
        <v>603.10000605093035</v>
      </c>
      <c r="AU227" s="10"/>
      <c r="AV227" s="10"/>
      <c r="AW227" s="14">
        <f t="shared" ref="AW227:AW228" si="504">IF($AP227="",$AT227,$AP227)</f>
        <v>34400000</v>
      </c>
      <c r="AX227" s="21">
        <f t="shared" ref="AX227:AX228" si="505">IF($AP227="",$AV227,$AS227)</f>
        <v>603.10000605093035</v>
      </c>
      <c r="AY227" s="10">
        <f t="shared" ref="AY227:AY228" si="506">LN(BB227*$AO227/$AW227)</f>
        <v>-6.9014486747639676</v>
      </c>
      <c r="AZ227" s="10">
        <f t="shared" ref="AZ227:AZ228" si="507">EXP(AY$2950*$AI227+AY$2951)*$AW227/$AO227</f>
        <v>19.322435039521952</v>
      </c>
      <c r="BA227" s="10">
        <f t="shared" ref="BA227:BA228" si="508">LN(AZ227/$C227)</f>
        <v>0.65868176509063747</v>
      </c>
      <c r="BB227" s="10" cm="1">
        <f t="array" ref="BB227">$C227*EXP(poly_from_str($AO227,BB$2950))</f>
        <v>17.151154376151069</v>
      </c>
      <c r="BC227" s="10">
        <f t="shared" ref="BC227:BC228" si="509">LN(AZ227/BB227)</f>
        <v>0.11920137617524393</v>
      </c>
      <c r="BD227" s="10">
        <f t="shared" ref="BD227:BD228" si="510">LN($AX227/100+1)</f>
        <v>1.9503289518230977</v>
      </c>
      <c r="BE227" s="10">
        <f t="shared" ref="BE227:BE228" si="511">ABS(LN($AZ227/$BB227))-BD227-LN(2)</f>
        <v>-2.5242747562077992</v>
      </c>
      <c r="BF227" s="21">
        <f>INDEX([1]Pr3_line_class7_opt_lin!$A$2:$A$3624,MATCH($X227,[1]Pr3_line_class7_opt_lin!$AO$2:$AO$3624,0),1)</f>
        <v>5073</v>
      </c>
    </row>
    <row r="228" spans="1:58" hidden="1" x14ac:dyDescent="0.25">
      <c r="A228" s="1">
        <v>2017.7449999999999</v>
      </c>
      <c r="B228" s="1">
        <v>4.0000000000000001E-3</v>
      </c>
      <c r="C228">
        <v>30</v>
      </c>
      <c r="E228" s="2">
        <v>49560.3</v>
      </c>
      <c r="F228">
        <v>29835</v>
      </c>
      <c r="G228" t="s">
        <v>4</v>
      </c>
      <c r="H228" t="s">
        <v>5</v>
      </c>
      <c r="I228">
        <v>79395</v>
      </c>
      <c r="J228" t="s">
        <v>6</v>
      </c>
      <c r="K228" t="s">
        <v>7</v>
      </c>
      <c r="L228">
        <v>29835.09</v>
      </c>
      <c r="M228">
        <v>79395.55</v>
      </c>
      <c r="N228">
        <v>3</v>
      </c>
      <c r="V228" s="11">
        <f t="shared" si="412"/>
        <v>4.9560276447222027E-7</v>
      </c>
      <c r="W228" s="11">
        <f t="shared" si="413"/>
        <v>2.0177440410974107E-6</v>
      </c>
      <c r="X228" s="10">
        <f t="shared" si="414"/>
        <v>49560.277787319137</v>
      </c>
      <c r="Y228" s="8">
        <f t="shared" si="415"/>
        <v>2017.7449454406963</v>
      </c>
      <c r="Z228" s="1">
        <f t="shared" si="416"/>
        <v>2017.7449999999999</v>
      </c>
      <c r="AA228" s="2">
        <f t="shared" si="417"/>
        <v>49560.3</v>
      </c>
      <c r="AB228" s="2">
        <f t="shared" si="409"/>
        <v>49560.276447222022</v>
      </c>
      <c r="AC228" s="1">
        <f t="shared" si="418"/>
        <v>6.2281105007625355E-2</v>
      </c>
      <c r="AD228" s="1" t="b">
        <f t="shared" si="419"/>
        <v>1</v>
      </c>
      <c r="AF228" s="1" t="s">
        <v>1185</v>
      </c>
      <c r="AG228" s="1" t="s">
        <v>1418</v>
      </c>
      <c r="AH228" s="10">
        <v>29835.09</v>
      </c>
      <c r="AI228" s="10">
        <v>79395.55</v>
      </c>
      <c r="AJ228" s="10">
        <f t="shared" si="499"/>
        <v>49560.460000000006</v>
      </c>
      <c r="AK228" s="1">
        <f t="shared" si="500"/>
        <v>7.472947184169243E-3</v>
      </c>
      <c r="AL228" s="10">
        <f t="shared" si="501"/>
        <v>-0.18221268086927012</v>
      </c>
      <c r="AM228" s="10">
        <f t="shared" si="420"/>
        <v>9.8248886752290321E-2</v>
      </c>
      <c r="AN228" s="10">
        <f t="shared" si="502"/>
        <v>-1.8546030076521196</v>
      </c>
      <c r="AO228" s="1">
        <f t="shared" si="421"/>
        <v>2017.7449999999999</v>
      </c>
      <c r="AP228" s="14">
        <v>84400000</v>
      </c>
      <c r="AQ228" s="10">
        <v>4.5999999999999999E-2</v>
      </c>
      <c r="AR228" s="14" cm="1">
        <f t="array" ref="AR228">SfromgA($AP228,$AO228,"")</f>
        <v>0.34219577720417022</v>
      </c>
      <c r="AS228" s="21">
        <f t="shared" si="503"/>
        <v>495.80941737178915</v>
      </c>
      <c r="AU228" s="10"/>
      <c r="AV228" s="10"/>
      <c r="AW228" s="14">
        <f t="shared" si="504"/>
        <v>84400000</v>
      </c>
      <c r="AX228" s="21">
        <f t="shared" si="505"/>
        <v>495.80941737178915</v>
      </c>
      <c r="AY228" s="10">
        <f t="shared" si="506"/>
        <v>-6.6980519897807627</v>
      </c>
      <c r="AZ228" s="10">
        <f t="shared" si="507"/>
        <v>33.382798131655321</v>
      </c>
      <c r="BA228" s="10">
        <f t="shared" si="508"/>
        <v>0.10684335965071139</v>
      </c>
      <c r="BB228" s="10" cm="1">
        <f t="array" ref="BB228">$C228*EXP(poly_from_str($AO228,BB$2950))</f>
        <v>51.588054285541794</v>
      </c>
      <c r="BC228" s="10">
        <f t="shared" si="509"/>
        <v>-0.43524939827882658</v>
      </c>
      <c r="BD228" s="10">
        <f t="shared" si="510"/>
        <v>1.7847506604296659</v>
      </c>
      <c r="BE228" s="10">
        <f t="shared" si="511"/>
        <v>-2.0426484427107847</v>
      </c>
      <c r="BF228" s="21">
        <f>INDEX([1]Pr3_line_class7_opt_lin!$A$2:$A$3624,MATCH($X228,[1]Pr3_line_class7_opt_lin!$AO$2:$AO$3624,0),1)</f>
        <v>15244</v>
      </c>
    </row>
    <row r="229" spans="1:58" hidden="1" x14ac:dyDescent="0.25">
      <c r="A229" s="1">
        <v>2016.711</v>
      </c>
      <c r="B229" s="1">
        <v>4.0000000000000001E-3</v>
      </c>
      <c r="C229">
        <v>100</v>
      </c>
      <c r="E229" s="2">
        <v>49585.7</v>
      </c>
      <c r="N229">
        <v>3</v>
      </c>
      <c r="V229" s="11">
        <f t="shared" si="412"/>
        <v>4.9585686793992791E-7</v>
      </c>
      <c r="W229" s="11">
        <f t="shared" si="413"/>
        <v>2.0167104628955528E-6</v>
      </c>
      <c r="X229" s="10">
        <f t="shared" si="414"/>
        <v>49585.687546837202</v>
      </c>
      <c r="Y229" s="8">
        <f t="shared" si="415"/>
        <v>2016.7109693808904</v>
      </c>
      <c r="Z229" s="1">
        <f t="shared" si="416"/>
        <v>2016.711</v>
      </c>
      <c r="AA229" s="2">
        <f t="shared" si="417"/>
        <v>49585.7</v>
      </c>
      <c r="AB229" s="2">
        <f t="shared" si="409"/>
        <v>49585.686793992791</v>
      </c>
      <c r="AC229" s="1">
        <f t="shared" si="418"/>
        <v>6.2293701674159756E-2</v>
      </c>
      <c r="AD229" s="1" t="b">
        <f t="shared" si="419"/>
        <v>1</v>
      </c>
      <c r="AM229" s="10">
        <f t="shared" si="420"/>
        <v>9.8349639586435528E-2</v>
      </c>
      <c r="AN229" s="10"/>
      <c r="AO229" s="1">
        <f t="shared" si="421"/>
        <v>2016.711</v>
      </c>
      <c r="AP229"/>
      <c r="BB229" s="10" cm="1">
        <f t="array" ref="BB229">$C229*EXP(poly_from_str($AO229,BB$2950))</f>
        <v>172.68295566745536</v>
      </c>
      <c r="BF229" s="21">
        <f>INDEX([1]Pr3_line_class7_opt_lin!$A$2:$A$3624,MATCH($X229,[1]Pr3_line_class7_opt_lin!$AO$2:$AO$3624,0),1)</f>
        <v>50955</v>
      </c>
    </row>
    <row r="230" spans="1:58" hidden="1" x14ac:dyDescent="0.25">
      <c r="A230" s="1">
        <v>2016.6369999999999</v>
      </c>
      <c r="B230" s="1">
        <v>4.0000000000000001E-3</v>
      </c>
      <c r="C230">
        <v>2</v>
      </c>
      <c r="E230" s="2">
        <v>49587.5</v>
      </c>
      <c r="F230">
        <v>23442</v>
      </c>
      <c r="G230" t="s">
        <v>4</v>
      </c>
      <c r="H230" t="s">
        <v>12</v>
      </c>
      <c r="I230">
        <v>73029</v>
      </c>
      <c r="J230" t="s">
        <v>6</v>
      </c>
      <c r="K230" t="s">
        <v>5</v>
      </c>
      <c r="L230">
        <v>23442.25</v>
      </c>
      <c r="M230">
        <v>73029.899999999994</v>
      </c>
      <c r="N230">
        <v>3</v>
      </c>
      <c r="V230" s="11">
        <f t="shared" si="412"/>
        <v>4.9587506328605494E-7</v>
      </c>
      <c r="W230" s="11">
        <f t="shared" si="413"/>
        <v>2.01663725737333E-6</v>
      </c>
      <c r="X230" s="10">
        <f t="shared" si="414"/>
        <v>49587.505967776422</v>
      </c>
      <c r="Y230" s="8">
        <f t="shared" si="415"/>
        <v>2016.6370146742863</v>
      </c>
      <c r="Z230" s="1">
        <f t="shared" si="416"/>
        <v>2016.6369999999999</v>
      </c>
      <c r="AA230" s="2">
        <f t="shared" si="417"/>
        <v>49587.5</v>
      </c>
      <c r="AB230" s="2">
        <f t="shared" si="409"/>
        <v>49587.506328605494</v>
      </c>
      <c r="AC230" s="1">
        <f t="shared" si="418"/>
        <v>6.2294603919447453E-2</v>
      </c>
      <c r="AD230" s="1" t="b">
        <f t="shared" si="419"/>
        <v>1</v>
      </c>
      <c r="AF230" s="1" t="s">
        <v>1167</v>
      </c>
      <c r="AG230" s="5" t="s">
        <v>1470</v>
      </c>
      <c r="AH230" s="10">
        <v>23442.25</v>
      </c>
      <c r="AI230" s="10">
        <v>73029.899999999994</v>
      </c>
      <c r="AJ230" s="10">
        <f t="shared" ref="AJ230:AJ236" si="512">AI230-AH230</f>
        <v>49587.649999999994</v>
      </c>
      <c r="AK230" s="1">
        <f t="shared" ref="AK230:AK236" si="513">$A230-100000000/AJ230</f>
        <v>5.8428469585578569E-3</v>
      </c>
      <c r="AL230" s="10">
        <f t="shared" ref="AL230:AL236" si="514">$X230-AJ230</f>
        <v>-0.14403222357213963</v>
      </c>
      <c r="AM230" s="10">
        <f t="shared" si="420"/>
        <v>9.8356818802789001E-2</v>
      </c>
      <c r="AN230" s="10">
        <f t="shared" ref="AN230:AN236" si="515">AL230/AM230</f>
        <v>-1.4643847302639221</v>
      </c>
      <c r="AO230" s="1">
        <f t="shared" si="421"/>
        <v>2016.6369999999999</v>
      </c>
      <c r="BB230" s="10" cm="1">
        <f t="array" ref="BB230">$C230*EXP(poly_from_str($AO230,BB$2950))</f>
        <v>3.4546916896200113</v>
      </c>
      <c r="BF230" s="21">
        <f>INDEX([1]Pr3_line_class7_opt_lin!$A$2:$A$3624,MATCH($X230,[1]Pr3_line_class7_opt_lin!$AO$2:$AO$3624,0),1)</f>
        <v>1019</v>
      </c>
    </row>
    <row r="231" spans="1:58" hidden="1" x14ac:dyDescent="0.25">
      <c r="A231" s="1">
        <v>2016.463</v>
      </c>
      <c r="B231" s="1">
        <v>4.0000000000000001E-3</v>
      </c>
      <c r="C231">
        <v>1</v>
      </c>
      <c r="E231" s="2">
        <v>49591.8</v>
      </c>
      <c r="F231">
        <v>14558</v>
      </c>
      <c r="G231" t="s">
        <v>4</v>
      </c>
      <c r="H231" t="s">
        <v>5</v>
      </c>
      <c r="I231">
        <v>64150</v>
      </c>
      <c r="J231" t="s">
        <v>6</v>
      </c>
      <c r="K231" t="s">
        <v>12</v>
      </c>
      <c r="L231">
        <v>14558.82</v>
      </c>
      <c r="M231">
        <v>64150.94</v>
      </c>
      <c r="N231">
        <v>3</v>
      </c>
      <c r="V231" s="11">
        <f t="shared" si="412"/>
        <v>4.9591785219961883E-7</v>
      </c>
      <c r="W231" s="11">
        <f t="shared" si="413"/>
        <v>2.0164623990256454E-6</v>
      </c>
      <c r="X231" s="10">
        <f t="shared" si="414"/>
        <v>49591.786062929197</v>
      </c>
      <c r="Y231" s="8">
        <f t="shared" si="415"/>
        <v>2016.4629657239125</v>
      </c>
      <c r="Z231" s="1">
        <f t="shared" si="416"/>
        <v>2016.463</v>
      </c>
      <c r="AA231" s="2">
        <f t="shared" si="417"/>
        <v>49591.8</v>
      </c>
      <c r="AB231" s="2">
        <f t="shared" si="409"/>
        <v>49591.785219961886</v>
      </c>
      <c r="AC231" s="1">
        <f t="shared" si="418"/>
        <v>6.2296725806514151E-2</v>
      </c>
      <c r="AD231" s="1" t="b">
        <f t="shared" si="419"/>
        <v>1</v>
      </c>
      <c r="AF231" s="1" t="s">
        <v>1159</v>
      </c>
      <c r="AG231" s="1" t="s">
        <v>1373</v>
      </c>
      <c r="AH231" s="10">
        <v>14558.82</v>
      </c>
      <c r="AI231" s="10">
        <v>64150.94</v>
      </c>
      <c r="AJ231" s="10">
        <f t="shared" si="512"/>
        <v>49592.12</v>
      </c>
      <c r="AK231" s="1">
        <f t="shared" si="513"/>
        <v>1.361247633712992E-2</v>
      </c>
      <c r="AL231" s="10">
        <f t="shared" si="514"/>
        <v>-0.3339370708054048</v>
      </c>
      <c r="AM231" s="10">
        <f t="shared" si="420"/>
        <v>9.8373835770852236E-2</v>
      </c>
      <c r="AN231" s="10">
        <f t="shared" si="515"/>
        <v>-3.394572024041671</v>
      </c>
      <c r="AO231" s="1">
        <f t="shared" si="421"/>
        <v>2016.463</v>
      </c>
      <c r="BB231" s="10" cm="1">
        <f t="array" ref="BB231">$C231*EXP(poly_from_str($AO231,BB$2950))</f>
        <v>1.7285593030198982</v>
      </c>
      <c r="BF231" s="21">
        <f>INDEX([1]Pr3_line_class7_opt_lin!$A$2:$A$3624,MATCH($X231,[1]Pr3_line_class7_opt_lin!$AO$2:$AO$3624,0),1)</f>
        <v>510</v>
      </c>
    </row>
    <row r="232" spans="1:58" hidden="1" x14ac:dyDescent="0.25">
      <c r="A232" s="1">
        <v>2015.5909999999999</v>
      </c>
      <c r="B232" s="1">
        <v>4.0000000000000001E-3</v>
      </c>
      <c r="C232">
        <v>100</v>
      </c>
      <c r="E232" s="2">
        <v>49613.2</v>
      </c>
      <c r="F232">
        <v>17627</v>
      </c>
      <c r="G232" t="s">
        <v>4</v>
      </c>
      <c r="H232" t="s">
        <v>5</v>
      </c>
      <c r="I232">
        <v>67240</v>
      </c>
      <c r="J232" t="s">
        <v>6</v>
      </c>
      <c r="K232" t="s">
        <v>7</v>
      </c>
      <c r="L232">
        <v>17627</v>
      </c>
      <c r="M232">
        <v>67240.350000000006</v>
      </c>
      <c r="N232">
        <v>3</v>
      </c>
      <c r="V232" s="11">
        <f t="shared" si="412"/>
        <v>4.9613239987676074E-7</v>
      </c>
      <c r="W232" s="11">
        <f t="shared" si="413"/>
        <v>2.0155926245434684E-6</v>
      </c>
      <c r="X232" s="10">
        <f t="shared" si="414"/>
        <v>49613.237703292958</v>
      </c>
      <c r="Y232" s="8">
        <f t="shared" si="415"/>
        <v>2015.5910928055143</v>
      </c>
      <c r="Z232" s="1">
        <f t="shared" si="416"/>
        <v>2015.5909999999999</v>
      </c>
      <c r="AA232" s="2">
        <f t="shared" si="417"/>
        <v>49613.2</v>
      </c>
      <c r="AB232" s="2">
        <f t="shared" si="409"/>
        <v>49613.239987676076</v>
      </c>
      <c r="AC232" s="1">
        <f t="shared" si="418"/>
        <v>6.2307367910373702E-2</v>
      </c>
      <c r="AD232" s="1" t="b">
        <f t="shared" si="419"/>
        <v>1</v>
      </c>
      <c r="AF232" s="1" t="s">
        <v>1176</v>
      </c>
      <c r="AG232" s="1" t="s">
        <v>1243</v>
      </c>
      <c r="AH232" s="10">
        <v>17627</v>
      </c>
      <c r="AI232" s="10">
        <v>67240.350000000006</v>
      </c>
      <c r="AJ232" s="10">
        <f t="shared" si="512"/>
        <v>49613.350000000006</v>
      </c>
      <c r="AK232" s="1">
        <f t="shared" si="513"/>
        <v>4.4693585498407629E-3</v>
      </c>
      <c r="AL232" s="10">
        <f t="shared" si="514"/>
        <v>-0.11229670704778982</v>
      </c>
      <c r="AM232" s="10">
        <f t="shared" si="420"/>
        <v>9.8458863926262824E-2</v>
      </c>
      <c r="AN232" s="10">
        <f t="shared" si="515"/>
        <v>-1.1405444118458481</v>
      </c>
      <c r="AO232" s="1">
        <f t="shared" si="421"/>
        <v>2015.5909999999999</v>
      </c>
      <c r="AP232" s="14">
        <v>64400000</v>
      </c>
      <c r="AQ232" s="10">
        <v>7.8E-2</v>
      </c>
      <c r="AR232" s="14" cm="1">
        <f t="array" ref="AR232">SfromgA($AP232,$AO232,"")</f>
        <v>0.26027140632538048</v>
      </c>
      <c r="AS232" s="21">
        <f t="shared" ref="AS232:AS236" si="516">(10^MAX(0.05, -0.312925054856973*((LN($AR232))^(1/3)) + 0.454808404431693)-1)*100</f>
        <v>531.41778527160932</v>
      </c>
      <c r="AU232" s="10"/>
      <c r="AV232" s="10"/>
      <c r="AW232" s="14">
        <f t="shared" ref="AW232:AW236" si="517">IF($AP232="",$AT232,$AP232)</f>
        <v>64400000</v>
      </c>
      <c r="AX232" s="21">
        <f t="shared" ref="AX232:AX236" si="518">IF($AP232="",$AV232,$AS232)</f>
        <v>531.41778527160932</v>
      </c>
      <c r="AY232" s="10">
        <f t="shared" ref="AY232:AY236" si="519">LN(BB232*$AO232/$AW232)</f>
        <v>-5.2159923760618074</v>
      </c>
      <c r="AZ232" s="10">
        <f t="shared" ref="AZ232:AZ236" si="520">EXP(AY$2950*$AI232+AY$2951)*$AW232/$AO232</f>
        <v>79.429950704615251</v>
      </c>
      <c r="BA232" s="10">
        <f t="shared" ref="BA232:BA236" si="521">LN(AZ232/$C232)</f>
        <v>-0.23029467595742872</v>
      </c>
      <c r="BB232" s="10" cm="1">
        <f t="array" ref="BB232">$C232*EXP(poly_from_str($AO232,BB$2950))</f>
        <v>173.46295892875321</v>
      </c>
      <c r="BC232" s="10">
        <f t="shared" ref="BC232:BC236" si="522">LN(AZ232/BB232)</f>
        <v>-0.7810885733572992</v>
      </c>
      <c r="BD232" s="10">
        <f t="shared" ref="BD232:BD236" si="523">LN($AX232/100+1)</f>
        <v>1.8427975577334026</v>
      </c>
      <c r="BE232" s="10">
        <f t="shared" ref="BE232:BE236" si="524">ABS(LN($AZ232/$BB232))-BD232-LN(2)</f>
        <v>-1.7548561649360486</v>
      </c>
      <c r="BF232" s="21">
        <f>INDEX([1]Pr3_line_class7_opt_lin!$A$2:$A$3624,MATCH($X232,[1]Pr3_line_class7_opt_lin!$AO$2:$AO$3624,0),1)</f>
        <v>51107</v>
      </c>
    </row>
    <row r="233" spans="1:58" hidden="1" x14ac:dyDescent="0.25">
      <c r="A233" s="1">
        <v>2015.4880000000001</v>
      </c>
      <c r="B233" s="1">
        <v>4.0000000000000001E-3</v>
      </c>
      <c r="C233">
        <v>200</v>
      </c>
      <c r="E233" s="2">
        <v>49615.8</v>
      </c>
      <c r="F233">
        <v>18063</v>
      </c>
      <c r="G233" t="s">
        <v>4</v>
      </c>
      <c r="H233" t="s">
        <v>5</v>
      </c>
      <c r="I233">
        <v>67679</v>
      </c>
      <c r="J233" t="s">
        <v>6</v>
      </c>
      <c r="K233" t="s">
        <v>7</v>
      </c>
      <c r="L233">
        <v>18063.36</v>
      </c>
      <c r="M233">
        <v>67679.210000000006</v>
      </c>
      <c r="N233">
        <v>3</v>
      </c>
      <c r="V233" s="11">
        <f t="shared" si="412"/>
        <v>4.961577543503112E-7</v>
      </c>
      <c r="W233" s="11">
        <f t="shared" si="413"/>
        <v>2.0154870021243233E-6</v>
      </c>
      <c r="X233" s="10">
        <f t="shared" si="414"/>
        <v>49615.776838632417</v>
      </c>
      <c r="Y233" s="8">
        <f t="shared" si="415"/>
        <v>2015.4879429830237</v>
      </c>
      <c r="Z233" s="1">
        <f t="shared" si="416"/>
        <v>2015.4880000000001</v>
      </c>
      <c r="AA233" s="2">
        <f t="shared" si="417"/>
        <v>49615.8</v>
      </c>
      <c r="AB233" s="2">
        <f t="shared" si="409"/>
        <v>49615.775435031115</v>
      </c>
      <c r="AC233" s="1">
        <f t="shared" si="418"/>
        <v>6.2308625860097187E-2</v>
      </c>
      <c r="AD233" s="1" t="b">
        <f t="shared" si="419"/>
        <v>1</v>
      </c>
      <c r="AF233" s="1" t="s">
        <v>1175</v>
      </c>
      <c r="AG233" s="1" t="s">
        <v>1295</v>
      </c>
      <c r="AH233" s="10">
        <v>18063.36</v>
      </c>
      <c r="AI233" s="10">
        <v>67679.210000000006</v>
      </c>
      <c r="AJ233" s="10">
        <f t="shared" si="512"/>
        <v>49615.850000000006</v>
      </c>
      <c r="AK233" s="1">
        <f t="shared" si="513"/>
        <v>3.0289675580661424E-3</v>
      </c>
      <c r="AL233" s="10">
        <f t="shared" si="514"/>
        <v>-7.3161367588909343E-2</v>
      </c>
      <c r="AM233" s="10">
        <f t="shared" si="420"/>
        <v>9.8469055633176691E-2</v>
      </c>
      <c r="AN233" s="10">
        <f t="shared" si="515"/>
        <v>-0.74298841517740166</v>
      </c>
      <c r="AO233" s="1">
        <f t="shared" si="421"/>
        <v>2015.4880000000001</v>
      </c>
      <c r="AP233" s="14">
        <v>203000000</v>
      </c>
      <c r="AQ233" s="10">
        <v>0.39200000000000002</v>
      </c>
      <c r="AR233" s="14" cm="1">
        <f t="array" ref="AR233">SfromgA($AP233,$AO233,"")</f>
        <v>0.82029496922859879</v>
      </c>
      <c r="AS233" s="21">
        <f t="shared" si="516"/>
        <v>333.73459951547471</v>
      </c>
      <c r="AU233" s="10"/>
      <c r="AV233" s="10"/>
      <c r="AW233" s="14">
        <f t="shared" si="517"/>
        <v>203000000</v>
      </c>
      <c r="AX233" s="21">
        <f t="shared" si="518"/>
        <v>333.73459951547471</v>
      </c>
      <c r="AY233" s="10">
        <f t="shared" si="519"/>
        <v>-5.6705760718620963</v>
      </c>
      <c r="AZ233" s="10">
        <f t="shared" si="520"/>
        <v>240.32593073449098</v>
      </c>
      <c r="BA233" s="10">
        <f t="shared" si="521"/>
        <v>0.18367868021228467</v>
      </c>
      <c r="BB233" s="10" cm="1">
        <f t="array" ref="BB233">$C233*EXP(poly_from_str($AO233,BB$2950))</f>
        <v>347.06907948591163</v>
      </c>
      <c r="BC233" s="10">
        <f t="shared" si="522"/>
        <v>-0.36752778970175071</v>
      </c>
      <c r="BD233" s="10">
        <f t="shared" si="523"/>
        <v>1.4672626392028167</v>
      </c>
      <c r="BE233" s="10">
        <f t="shared" si="524"/>
        <v>-1.7928820300610115</v>
      </c>
      <c r="BF233" s="21">
        <f>INDEX([1]Pr3_line_class7_opt_lin!$A$2:$A$3624,MATCH($X233,[1]Pr3_line_class7_opt_lin!$AO$2:$AO$3624,0),1)</f>
        <v>102243</v>
      </c>
    </row>
    <row r="234" spans="1:58" hidden="1" x14ac:dyDescent="0.25">
      <c r="A234" s="1">
        <v>2015.2670000000001</v>
      </c>
      <c r="B234" s="1">
        <v>4.0000000000000001E-3</v>
      </c>
      <c r="C234">
        <v>20</v>
      </c>
      <c r="E234" s="2">
        <v>49621.2</v>
      </c>
      <c r="F234">
        <v>29267</v>
      </c>
      <c r="G234" t="s">
        <v>4</v>
      </c>
      <c r="H234" t="s">
        <v>17</v>
      </c>
      <c r="I234">
        <v>78889</v>
      </c>
      <c r="J234" t="s">
        <v>6</v>
      </c>
      <c r="K234" t="s">
        <v>18</v>
      </c>
      <c r="L234">
        <v>29267.86</v>
      </c>
      <c r="M234">
        <v>78889.14</v>
      </c>
      <c r="N234">
        <v>3</v>
      </c>
      <c r="V234" s="11">
        <f t="shared" si="412"/>
        <v>4.9621216444272642E-7</v>
      </c>
      <c r="W234" s="11">
        <f t="shared" si="413"/>
        <v>2.0152676678516443E-6</v>
      </c>
      <c r="X234" s="10">
        <f t="shared" si="414"/>
        <v>49621.21550428716</v>
      </c>
      <c r="Y234" s="8">
        <f t="shared" si="415"/>
        <v>2015.2670381756413</v>
      </c>
      <c r="Z234" s="1">
        <f t="shared" si="416"/>
        <v>2015.2670000000001</v>
      </c>
      <c r="AA234" s="2">
        <f t="shared" si="417"/>
        <v>49621.2</v>
      </c>
      <c r="AB234" s="2">
        <f t="shared" si="409"/>
        <v>49621.216444272643</v>
      </c>
      <c r="AC234" s="1">
        <f t="shared" si="418"/>
        <v>6.2311325607046775E-2</v>
      </c>
      <c r="AD234" s="1" t="b">
        <f t="shared" si="419"/>
        <v>1</v>
      </c>
      <c r="AF234" s="1" t="s">
        <v>1269</v>
      </c>
      <c r="AG234" s="1" t="s">
        <v>1427</v>
      </c>
      <c r="AH234" s="10">
        <v>29267.86</v>
      </c>
      <c r="AI234" s="10">
        <v>78889.14</v>
      </c>
      <c r="AJ234" s="10">
        <f t="shared" si="512"/>
        <v>49621.279999999999</v>
      </c>
      <c r="AK234" s="1">
        <f t="shared" si="513"/>
        <v>2.5811861362399213E-3</v>
      </c>
      <c r="AL234" s="10">
        <f t="shared" si="514"/>
        <v>-6.4495712838834152E-2</v>
      </c>
      <c r="AM234" s="10">
        <f t="shared" si="420"/>
        <v>9.8490572216981653E-2</v>
      </c>
      <c r="AN234" s="10">
        <f t="shared" si="515"/>
        <v>-0.65484148773900475</v>
      </c>
      <c r="AO234" s="1">
        <f t="shared" si="421"/>
        <v>2015.2670000000001</v>
      </c>
      <c r="AP234" s="14">
        <v>51300000</v>
      </c>
      <c r="AQ234" s="10">
        <v>0.18</v>
      </c>
      <c r="AR234" s="14" cm="1">
        <f t="array" ref="AR234">SfromgA($AP234,$AO234,"")</f>
        <v>0.20722803321109334</v>
      </c>
      <c r="AS234" s="21">
        <f t="shared" si="516"/>
        <v>558.88475970088791</v>
      </c>
      <c r="AU234" s="10"/>
      <c r="AV234" s="10"/>
      <c r="AW234" s="14">
        <f t="shared" si="517"/>
        <v>51300000</v>
      </c>
      <c r="AX234" s="21">
        <f t="shared" si="518"/>
        <v>558.88475970088791</v>
      </c>
      <c r="AY234" s="10">
        <f t="shared" si="519"/>
        <v>-6.5968714386063034</v>
      </c>
      <c r="AZ234" s="10">
        <f t="shared" si="520"/>
        <v>21.300492011374999</v>
      </c>
      <c r="BA234" s="10">
        <f t="shared" si="521"/>
        <v>6.2997898020194634E-2</v>
      </c>
      <c r="BB234" s="10" cm="1">
        <f t="array" ref="BB234">$C234*EXP(poly_from_str($AO234,BB$2950))</f>
        <v>34.737607848293699</v>
      </c>
      <c r="BC234" s="10">
        <f t="shared" si="522"/>
        <v>-0.48909272815442312</v>
      </c>
      <c r="BD234" s="10">
        <f t="shared" si="523"/>
        <v>1.8853784617520377</v>
      </c>
      <c r="BE234" s="10">
        <f t="shared" si="524"/>
        <v>-2.0894329141575598</v>
      </c>
      <c r="BF234" s="21">
        <f>INDEX([1]Pr3_line_class7_opt_lin!$A$2:$A$3624,MATCH($X234,[1]Pr3_line_class7_opt_lin!$AO$2:$AO$3624,0),1)</f>
        <v>10230</v>
      </c>
    </row>
    <row r="235" spans="1:58" hidden="1" x14ac:dyDescent="0.25">
      <c r="A235" s="1">
        <v>2015.2139999999999</v>
      </c>
      <c r="B235" s="1">
        <v>4.0000000000000001E-3</v>
      </c>
      <c r="C235">
        <v>100</v>
      </c>
      <c r="E235" s="2">
        <v>49622.5</v>
      </c>
      <c r="F235">
        <v>17113</v>
      </c>
      <c r="G235" t="s">
        <v>4</v>
      </c>
      <c r="H235" t="s">
        <v>39</v>
      </c>
      <c r="I235">
        <v>66735</v>
      </c>
      <c r="J235" t="s">
        <v>6</v>
      </c>
      <c r="K235" t="s">
        <v>39</v>
      </c>
      <c r="L235">
        <v>17113.189999999999</v>
      </c>
      <c r="M235">
        <v>66735.88</v>
      </c>
      <c r="N235">
        <v>3</v>
      </c>
      <c r="V235" s="11">
        <f t="shared" si="412"/>
        <v>4.962252147910843E-7</v>
      </c>
      <c r="W235" s="11">
        <f t="shared" si="413"/>
        <v>2.0152148722857575E-6</v>
      </c>
      <c r="X235" s="10">
        <f t="shared" si="414"/>
        <v>49622.520251200745</v>
      </c>
      <c r="Y235" s="8">
        <f t="shared" si="415"/>
        <v>2015.214049866406</v>
      </c>
      <c r="Z235" s="1">
        <f t="shared" si="416"/>
        <v>2015.2139999999999</v>
      </c>
      <c r="AA235" s="2">
        <f t="shared" si="417"/>
        <v>49622.5</v>
      </c>
      <c r="AB235" s="2">
        <f t="shared" si="409"/>
        <v>49622.521479108422</v>
      </c>
      <c r="AC235" s="1">
        <f t="shared" si="418"/>
        <v>6.231197318972289E-2</v>
      </c>
      <c r="AD235" s="1" t="b">
        <f t="shared" si="419"/>
        <v>1</v>
      </c>
      <c r="AF235" s="1" t="s">
        <v>1170</v>
      </c>
      <c r="AG235" s="1" t="s">
        <v>1294</v>
      </c>
      <c r="AH235" s="10">
        <v>17113.189999999999</v>
      </c>
      <c r="AI235" s="10">
        <v>66735.88</v>
      </c>
      <c r="AJ235" s="10">
        <f t="shared" si="512"/>
        <v>49622.69</v>
      </c>
      <c r="AK235" s="1">
        <f t="shared" si="513"/>
        <v>6.8437575632742664E-3</v>
      </c>
      <c r="AL235" s="10">
        <f t="shared" si="514"/>
        <v>-0.16974879925692221</v>
      </c>
      <c r="AM235" s="10">
        <f t="shared" si="420"/>
        <v>9.8495742883882326E-2</v>
      </c>
      <c r="AN235" s="10">
        <f t="shared" si="515"/>
        <v>-1.7234125484696416</v>
      </c>
      <c r="AO235" s="1">
        <f t="shared" si="421"/>
        <v>2015.2139999999999</v>
      </c>
      <c r="AP235" s="14">
        <v>133000000</v>
      </c>
      <c r="AQ235" s="10">
        <v>0.18</v>
      </c>
      <c r="AR235" s="14" cm="1">
        <f t="array" ref="AR235">SfromgA($AP235,$AO235,"")</f>
        <v>0.53721547656727364</v>
      </c>
      <c r="AS235" s="21">
        <f t="shared" si="516"/>
        <v>427.02908214285526</v>
      </c>
      <c r="AU235" s="10"/>
      <c r="AV235" s="10"/>
      <c r="AW235" s="14">
        <f t="shared" si="517"/>
        <v>133000000</v>
      </c>
      <c r="AX235" s="21">
        <f t="shared" si="518"/>
        <v>427.02908214285526</v>
      </c>
      <c r="AY235" s="10">
        <f t="shared" si="519"/>
        <v>-5.9399063816052706</v>
      </c>
      <c r="AZ235" s="10">
        <f t="shared" si="520"/>
        <v>171.99302819750051</v>
      </c>
      <c r="BA235" s="10">
        <f t="shared" si="521"/>
        <v>0.54228375626838543</v>
      </c>
      <c r="BB235" s="10" cm="1">
        <f t="array" ref="BB235">$C235*EXP(poly_from_str($AO235,BB$2950))</f>
        <v>173.72483377388906</v>
      </c>
      <c r="BC235" s="10">
        <f t="shared" si="522"/>
        <v>-1.0018690108741065E-2</v>
      </c>
      <c r="BD235" s="10">
        <f t="shared" si="523"/>
        <v>1.6620855453624654</v>
      </c>
      <c r="BE235" s="10">
        <f t="shared" si="524"/>
        <v>-2.3452140358136697</v>
      </c>
      <c r="BF235" s="21">
        <f>INDEX([1]Pr3_line_class7_opt_lin!$A$2:$A$3624,MATCH($X235,[1]Pr3_line_class7_opt_lin!$AO$2:$AO$3624,0),1)</f>
        <v>51159</v>
      </c>
    </row>
    <row r="236" spans="1:58" hidden="1" x14ac:dyDescent="0.25">
      <c r="A236" s="1">
        <v>2014.9459999999999</v>
      </c>
      <c r="B236" s="1">
        <v>4.0000000000000001E-3</v>
      </c>
      <c r="C236">
        <v>100</v>
      </c>
      <c r="E236" s="2">
        <v>49629.1</v>
      </c>
      <c r="F236">
        <v>18241</v>
      </c>
      <c r="G236" t="s">
        <v>4</v>
      </c>
      <c r="H236" t="s">
        <v>12</v>
      </c>
      <c r="I236">
        <v>67870</v>
      </c>
      <c r="J236" t="s">
        <v>6</v>
      </c>
      <c r="K236" t="s">
        <v>5</v>
      </c>
      <c r="L236">
        <v>18241.54</v>
      </c>
      <c r="M236">
        <v>67870.759999999995</v>
      </c>
      <c r="N236">
        <v>3</v>
      </c>
      <c r="V236" s="11">
        <f t="shared" si="412"/>
        <v>4.9629121574473955E-7</v>
      </c>
      <c r="W236" s="11">
        <f t="shared" si="413"/>
        <v>2.0149468759256163E-6</v>
      </c>
      <c r="X236" s="10">
        <f t="shared" si="414"/>
        <v>49629.120340495705</v>
      </c>
      <c r="Y236" s="8">
        <f t="shared" si="415"/>
        <v>2014.9460500996092</v>
      </c>
      <c r="Z236" s="1">
        <f t="shared" si="416"/>
        <v>2014.9459999999999</v>
      </c>
      <c r="AA236" s="2">
        <f t="shared" si="417"/>
        <v>49629.1</v>
      </c>
      <c r="AB236" s="2">
        <f t="shared" si="409"/>
        <v>49629.12157447396</v>
      </c>
      <c r="AC236" s="1">
        <f t="shared" si="418"/>
        <v>6.2315248541269588E-2</v>
      </c>
      <c r="AD236" s="1" t="b">
        <f t="shared" si="419"/>
        <v>1</v>
      </c>
      <c r="AF236" s="1" t="s">
        <v>1153</v>
      </c>
      <c r="AG236" s="1" t="s">
        <v>1265</v>
      </c>
      <c r="AH236" s="10">
        <v>18241.54</v>
      </c>
      <c r="AI236" s="10">
        <v>67870.759999999995</v>
      </c>
      <c r="AJ236" s="10">
        <f t="shared" si="512"/>
        <v>49629.219999999994</v>
      </c>
      <c r="AK236" s="1">
        <f t="shared" si="513"/>
        <v>3.9960756985237822E-3</v>
      </c>
      <c r="AL236" s="10">
        <f t="shared" si="514"/>
        <v>-9.9659504288865719E-2</v>
      </c>
      <c r="AM236" s="10">
        <f t="shared" si="420"/>
        <v>9.8521945501269012E-2</v>
      </c>
      <c r="AN236" s="10">
        <f t="shared" si="515"/>
        <v>-1.0115462477096746</v>
      </c>
      <c r="AO236" s="1">
        <f t="shared" si="421"/>
        <v>2014.9459999999999</v>
      </c>
      <c r="AP236" s="14">
        <v>167000000</v>
      </c>
      <c r="AQ236" s="10">
        <v>0.126</v>
      </c>
      <c r="AR236" s="14" cm="1">
        <f t="array" ref="AR236">SfromgA($AP236,$AO236,"")</f>
        <v>0.67427967068607575</v>
      </c>
      <c r="AS236" s="21">
        <f t="shared" si="516"/>
        <v>383.32173475425265</v>
      </c>
      <c r="AU236" s="10"/>
      <c r="AV236" s="10"/>
      <c r="AW236" s="14">
        <f t="shared" si="517"/>
        <v>167000000</v>
      </c>
      <c r="AX236" s="21">
        <f t="shared" si="518"/>
        <v>383.32173475425265</v>
      </c>
      <c r="AY236" s="10">
        <f t="shared" si="519"/>
        <v>-6.1666142578357457</v>
      </c>
      <c r="AZ236" s="10">
        <f t="shared" si="520"/>
        <v>194.25029168070213</v>
      </c>
      <c r="BA236" s="10">
        <f t="shared" si="521"/>
        <v>0.66397730483229422</v>
      </c>
      <c r="BB236" s="10" cm="1">
        <f t="array" ref="BB236">$C236*EXP(poly_from_str($AO236,BB$2950))</f>
        <v>173.91078494652044</v>
      </c>
      <c r="BC236" s="10">
        <f t="shared" si="522"/>
        <v>0.11060505328934113</v>
      </c>
      <c r="BD236" s="10">
        <f t="shared" si="523"/>
        <v>1.5755123634103181</v>
      </c>
      <c r="BE236" s="10">
        <f t="shared" si="524"/>
        <v>-2.158054490680922</v>
      </c>
      <c r="BF236" s="21">
        <f>INDEX([1]Pr3_line_class7_opt_lin!$A$2:$A$3624,MATCH($X236,[1]Pr3_line_class7_opt_lin!$AO$2:$AO$3624,0),1)</f>
        <v>51196</v>
      </c>
    </row>
    <row r="237" spans="1:58" hidden="1" x14ac:dyDescent="0.25">
      <c r="A237" s="1">
        <v>2014.405</v>
      </c>
      <c r="B237" s="1">
        <v>4.0000000000000001E-3</v>
      </c>
      <c r="C237">
        <v>2</v>
      </c>
      <c r="E237" s="2">
        <v>49642.400000000001</v>
      </c>
      <c r="N237">
        <v>3</v>
      </c>
      <c r="V237" s="11">
        <f t="shared" si="412"/>
        <v>4.9642450252059542E-7</v>
      </c>
      <c r="W237" s="11">
        <f t="shared" si="413"/>
        <v>2.0144070391439574E-6</v>
      </c>
      <c r="X237" s="10">
        <f t="shared" si="414"/>
        <v>49642.447374922987</v>
      </c>
      <c r="Y237" s="8">
        <f t="shared" si="415"/>
        <v>2014.4051167492453</v>
      </c>
      <c r="Z237" s="1">
        <f t="shared" si="416"/>
        <v>2014.405</v>
      </c>
      <c r="AA237" s="2">
        <f t="shared" si="417"/>
        <v>49642.400000000001</v>
      </c>
      <c r="AB237" s="2">
        <f t="shared" si="409"/>
        <v>49642.450252059542</v>
      </c>
      <c r="AC237" s="1">
        <f t="shared" si="418"/>
        <v>6.2321864335141038E-2</v>
      </c>
      <c r="AD237" s="1" t="b">
        <f t="shared" si="419"/>
        <v>1</v>
      </c>
      <c r="AM237" s="10">
        <f t="shared" si="420"/>
        <v>9.8574814895713625E-2</v>
      </c>
      <c r="AN237" s="10"/>
      <c r="AO237" s="1">
        <f t="shared" si="421"/>
        <v>2014.405</v>
      </c>
      <c r="AP237"/>
      <c r="BB237" s="10" cm="1">
        <f t="array" ref="BB237">$C237*EXP(poly_from_str($AO237,BB$2950))</f>
        <v>3.4857125047319832</v>
      </c>
      <c r="BF237" s="21">
        <f>INDEX([1]Pr3_line_class7_opt_lin!$A$2:$A$3624,MATCH($X237,[1]Pr3_line_class7_opt_lin!$AO$2:$AO$3624,0),1)</f>
        <v>1025</v>
      </c>
    </row>
    <row r="238" spans="1:58" hidden="1" x14ac:dyDescent="0.25">
      <c r="A238" s="1">
        <v>2013.8969999999999</v>
      </c>
      <c r="B238" s="1">
        <v>4.0000000000000001E-3</v>
      </c>
      <c r="C238">
        <v>5</v>
      </c>
      <c r="E238" s="2">
        <v>49655</v>
      </c>
      <c r="N238">
        <v>3</v>
      </c>
      <c r="V238" s="11">
        <f t="shared" si="412"/>
        <v>4.9654972424111067E-7</v>
      </c>
      <c r="W238" s="11">
        <f t="shared" si="413"/>
        <v>2.0138958815829222E-6</v>
      </c>
      <c r="X238" s="10">
        <f t="shared" si="414"/>
        <v>49654.974004450807</v>
      </c>
      <c r="Y238" s="8">
        <f t="shared" si="415"/>
        <v>2013.896935904881</v>
      </c>
      <c r="Z238" s="1">
        <f t="shared" si="416"/>
        <v>2013.8969999999999</v>
      </c>
      <c r="AA238" s="2">
        <f t="shared" si="417"/>
        <v>49655</v>
      </c>
      <c r="AB238" s="2">
        <f t="shared" si="409"/>
        <v>49654.972424111067</v>
      </c>
      <c r="AC238" s="1">
        <f t="shared" si="418"/>
        <v>6.2328081432196154E-2</v>
      </c>
      <c r="AD238" s="1" t="b">
        <f t="shared" si="419"/>
        <v>1</v>
      </c>
      <c r="AM238" s="10">
        <f t="shared" si="420"/>
        <v>9.8624706228769399E-2</v>
      </c>
      <c r="AN238" s="10"/>
      <c r="AO238" s="1">
        <f t="shared" si="421"/>
        <v>2013.8969999999999</v>
      </c>
      <c r="AP238"/>
      <c r="BB238" s="10" cm="1">
        <f t="array" ref="BB238">$C238*EXP(poly_from_str($AO238,BB$2950))</f>
        <v>8.7318475950656893</v>
      </c>
      <c r="BF238" s="21" t="e">
        <f>INDEX([1]Pr3_line_class7_opt_lin!$A$2:$A$3624,MATCH($X238,[1]Pr3_line_class7_opt_lin!$AO$2:$AO$3624,0),1)</f>
        <v>#N/A</v>
      </c>
    </row>
    <row r="239" spans="1:58" hidden="1" x14ac:dyDescent="0.25">
      <c r="A239" s="1">
        <v>2013.0150000000001</v>
      </c>
      <c r="B239" s="1">
        <v>4.0000000000000001E-3</v>
      </c>
      <c r="C239">
        <v>100</v>
      </c>
      <c r="E239" s="2">
        <v>49676.7</v>
      </c>
      <c r="F239">
        <v>14558</v>
      </c>
      <c r="G239" t="s">
        <v>4</v>
      </c>
      <c r="H239" t="s">
        <v>5</v>
      </c>
      <c r="I239">
        <v>64235</v>
      </c>
      <c r="J239" t="s">
        <v>6</v>
      </c>
      <c r="K239" t="s">
        <v>5</v>
      </c>
      <c r="L239">
        <v>14558.82</v>
      </c>
      <c r="M239">
        <v>64235.61</v>
      </c>
      <c r="N239">
        <v>3</v>
      </c>
      <c r="V239" s="11">
        <f t="shared" si="412"/>
        <v>4.9676728688062434E-7</v>
      </c>
      <c r="W239" s="11">
        <f t="shared" si="413"/>
        <v>2.0130161625067688E-6</v>
      </c>
      <c r="X239" s="10">
        <f t="shared" si="414"/>
        <v>49676.727041271151</v>
      </c>
      <c r="Y239" s="8">
        <f t="shared" si="415"/>
        <v>2013.0150667317625</v>
      </c>
      <c r="Z239" s="1">
        <f t="shared" si="416"/>
        <v>2013.0150000000001</v>
      </c>
      <c r="AA239" s="2">
        <f t="shared" si="417"/>
        <v>49676.7</v>
      </c>
      <c r="AB239" s="2">
        <f t="shared" si="409"/>
        <v>49676.728688062431</v>
      </c>
      <c r="AC239" s="1">
        <f t="shared" si="418"/>
        <v>6.2338886865736826E-2</v>
      </c>
      <c r="AD239" s="1" t="b">
        <f t="shared" si="419"/>
        <v>1</v>
      </c>
      <c r="AF239" s="1" t="s">
        <v>1159</v>
      </c>
      <c r="AG239" s="1" t="s">
        <v>1309</v>
      </c>
      <c r="AH239" s="10">
        <v>14558.82</v>
      </c>
      <c r="AI239" s="10">
        <v>64235.61</v>
      </c>
      <c r="AJ239" s="10">
        <f t="shared" ref="AJ239:AJ244" si="525">AI239-AH239</f>
        <v>49676.79</v>
      </c>
      <c r="AK239" s="1">
        <f t="shared" ref="AK239:AK244" si="526">$A239-100000000/AJ239</f>
        <v>2.484497287468912E-3</v>
      </c>
      <c r="AL239" s="10">
        <f t="shared" ref="AL239:AL244" si="527">$X239-AJ239</f>
        <v>-6.2958728849480394E-2</v>
      </c>
      <c r="AM239" s="10">
        <f t="shared" si="420"/>
        <v>9.871103792073084E-2</v>
      </c>
      <c r="AN239" s="10">
        <f t="shared" ref="AN239:AN244" si="528">AL239/AM239</f>
        <v>-0.63780839686883783</v>
      </c>
      <c r="AO239" s="1">
        <f t="shared" si="421"/>
        <v>2013.0150000000001</v>
      </c>
      <c r="AP239" s="14">
        <v>83600000</v>
      </c>
      <c r="AQ239" s="10">
        <v>0.153</v>
      </c>
      <c r="AR239" s="14" cm="1">
        <f t="array" ref="AR239">SfromgA($AP239,$AO239,"")</f>
        <v>0.33657408243553805</v>
      </c>
      <c r="AS239" s="21">
        <f t="shared" ref="AS239:AS242" si="529">(10^MAX(0.05, -0.312925054856973*((LN($AR239))^(1/3)) + 0.454808404431693)-1)*100</f>
        <v>498.06466482180474</v>
      </c>
      <c r="AU239" s="10"/>
      <c r="AV239" s="10"/>
      <c r="AW239" s="14">
        <f t="shared" ref="AW239:AW242" si="530">IF($AP239="",$AT239,$AP239)</f>
        <v>83600000</v>
      </c>
      <c r="AX239" s="21">
        <f t="shared" ref="AX239:AX242" si="531">IF($AP239="",$AV239,$AS239)</f>
        <v>498.06466482180474</v>
      </c>
      <c r="AY239" s="10">
        <f t="shared" ref="AY239:AY242" si="532">LN(BB239*$AO239/$AW239)</f>
        <v>-5.4679777409782941</v>
      </c>
      <c r="AZ239" s="10">
        <f t="shared" ref="AZ239:AZ242" si="533">EXP(AY$2950*$AI239+AY$2951)*$AW239/$AO239</f>
        <v>136.72280648736788</v>
      </c>
      <c r="BA239" s="10">
        <f t="shared" ref="BA239:BA242" si="534">LN(AZ239/$C239)</f>
        <v>0.31278537987134708</v>
      </c>
      <c r="BB239" s="10" cm="1">
        <f t="array" ref="BB239">$C239*EXP(poly_from_str($AO239,BB$2950))</f>
        <v>175.24543199042034</v>
      </c>
      <c r="BC239" s="10">
        <f t="shared" ref="BC239:BC242" si="535">LN(AZ239/BB239)</f>
        <v>-0.24823189404034049</v>
      </c>
      <c r="BD239" s="10">
        <f t="shared" ref="BD239:BD242" si="536">LN($AX239/100+1)</f>
        <v>1.7885286972698757</v>
      </c>
      <c r="BE239" s="10">
        <f t="shared" ref="BE239:BE242" si="537">ABS(LN($AZ239/$BB239))-BD239-LN(2)</f>
        <v>-2.2334439837894804</v>
      </c>
      <c r="BF239" s="21">
        <f>INDEX([1]Pr3_line_class7_opt_lin!$A$2:$A$3624,MATCH($X239,[1]Pr3_line_class7_opt_lin!$AO$2:$AO$3624,0),1)</f>
        <v>51460</v>
      </c>
    </row>
    <row r="240" spans="1:58" hidden="1" x14ac:dyDescent="0.25">
      <c r="A240" s="1">
        <v>2012.896</v>
      </c>
      <c r="B240" s="1">
        <v>4.0000000000000001E-3</v>
      </c>
      <c r="C240">
        <v>30</v>
      </c>
      <c r="E240" s="2">
        <v>49679.7</v>
      </c>
      <c r="F240">
        <v>25934</v>
      </c>
      <c r="G240" t="s">
        <v>4</v>
      </c>
      <c r="H240" t="s">
        <v>17</v>
      </c>
      <c r="I240">
        <v>75614</v>
      </c>
      <c r="J240" t="s">
        <v>6</v>
      </c>
      <c r="K240" t="s">
        <v>17</v>
      </c>
      <c r="L240">
        <v>25934.98</v>
      </c>
      <c r="M240">
        <v>75614.81</v>
      </c>
      <c r="N240">
        <v>3</v>
      </c>
      <c r="V240" s="11">
        <f t="shared" si="412"/>
        <v>4.9679665516748011E-7</v>
      </c>
      <c r="W240" s="11">
        <f t="shared" si="413"/>
        <v>2.0128946028257016E-6</v>
      </c>
      <c r="X240" s="10">
        <f t="shared" si="414"/>
        <v>49679.667496648653</v>
      </c>
      <c r="Y240" s="8">
        <f t="shared" si="415"/>
        <v>2012.8959197793727</v>
      </c>
      <c r="Z240" s="1">
        <f t="shared" si="416"/>
        <v>2012.896</v>
      </c>
      <c r="AA240" s="2">
        <f t="shared" si="417"/>
        <v>49679.7</v>
      </c>
      <c r="AB240" s="2">
        <f t="shared" si="409"/>
        <v>49679.665516748013</v>
      </c>
      <c r="AC240" s="1">
        <f t="shared" si="418"/>
        <v>6.234034582927981E-2</v>
      </c>
      <c r="AD240" s="1" t="b">
        <f t="shared" si="419"/>
        <v>1</v>
      </c>
      <c r="AF240" s="1" t="s">
        <v>1257</v>
      </c>
      <c r="AG240" s="1" t="s">
        <v>1256</v>
      </c>
      <c r="AH240" s="10">
        <v>25934.98</v>
      </c>
      <c r="AI240" s="10">
        <v>75614.81</v>
      </c>
      <c r="AJ240" s="10">
        <f t="shared" si="525"/>
        <v>49679.83</v>
      </c>
      <c r="AK240" s="1">
        <f t="shared" si="526"/>
        <v>6.664428602107364E-3</v>
      </c>
      <c r="AL240" s="10">
        <f t="shared" si="527"/>
        <v>-0.16250335134827765</v>
      </c>
      <c r="AM240" s="10">
        <f t="shared" si="420"/>
        <v>9.8722835158895447E-2</v>
      </c>
      <c r="AN240" s="10">
        <f t="shared" si="528"/>
        <v>-1.6460563666625536</v>
      </c>
      <c r="AO240" s="1">
        <f t="shared" si="421"/>
        <v>2012.896</v>
      </c>
      <c r="AP240" s="14">
        <v>53800000</v>
      </c>
      <c r="AQ240" s="10">
        <v>8.1000000000000003E-2</v>
      </c>
      <c r="AR240" s="14" cm="1">
        <f t="array" ref="AR240">SfromgA($AP240,$AO240,"")</f>
        <v>0.21656069976881526</v>
      </c>
      <c r="AS240" s="21">
        <f t="shared" si="529"/>
        <v>553.70440196286575</v>
      </c>
      <c r="AU240" s="10"/>
      <c r="AV240" s="10"/>
      <c r="AW240" s="14">
        <f t="shared" si="530"/>
        <v>53800000</v>
      </c>
      <c r="AX240" s="21">
        <f t="shared" si="531"/>
        <v>553.70440196286575</v>
      </c>
      <c r="AY240" s="10">
        <f t="shared" si="532"/>
        <v>-6.2307720877674182</v>
      </c>
      <c r="AZ240" s="10">
        <f t="shared" si="533"/>
        <v>30.37323001517542</v>
      </c>
      <c r="BA240" s="10">
        <f t="shared" si="534"/>
        <v>1.2364247195394328E-2</v>
      </c>
      <c r="BB240" s="10" cm="1">
        <f t="array" ref="BB240">$C240*EXP(poly_from_str($AO240,BB$2950))</f>
        <v>52.598214654725588</v>
      </c>
      <c r="BC240" s="10">
        <f t="shared" si="535"/>
        <v>-0.54912054838470525</v>
      </c>
      <c r="BD240" s="10">
        <f t="shared" si="536"/>
        <v>1.8774850785269435</v>
      </c>
      <c r="BE240" s="10">
        <f t="shared" si="537"/>
        <v>-2.0215117107021836</v>
      </c>
      <c r="BF240" s="21">
        <f>INDEX([1]Pr3_line_class7_opt_lin!$A$2:$A$3624,MATCH($X240,[1]Pr3_line_class7_opt_lin!$AO$2:$AO$3624,0),1)</f>
        <v>15443</v>
      </c>
    </row>
    <row r="241" spans="1:58" hidden="1" x14ac:dyDescent="0.25">
      <c r="A241" s="1">
        <v>2011.5930000000001</v>
      </c>
      <c r="B241" s="1">
        <v>4.0000000000000001E-3</v>
      </c>
      <c r="C241">
        <v>100</v>
      </c>
      <c r="E241" s="2">
        <v>49711.8</v>
      </c>
      <c r="F241">
        <v>12846</v>
      </c>
      <c r="G241" t="s">
        <v>4</v>
      </c>
      <c r="H241" t="s">
        <v>5</v>
      </c>
      <c r="I241">
        <v>62558</v>
      </c>
      <c r="J241" t="s">
        <v>6</v>
      </c>
      <c r="K241" t="s">
        <v>12</v>
      </c>
      <c r="L241">
        <v>12846.66</v>
      </c>
      <c r="M241">
        <v>62558.67</v>
      </c>
      <c r="N241">
        <v>3</v>
      </c>
      <c r="V241" s="11">
        <f t="shared" si="412"/>
        <v>4.9711845288783568E-7</v>
      </c>
      <c r="W241" s="11">
        <f t="shared" si="413"/>
        <v>2.0115948326151939E-6</v>
      </c>
      <c r="X241" s="10">
        <f t="shared" si="414"/>
        <v>49711.842682121431</v>
      </c>
      <c r="Y241" s="8">
        <f t="shared" si="415"/>
        <v>2011.5931054787557</v>
      </c>
      <c r="Z241" s="1">
        <f t="shared" si="416"/>
        <v>2011.5930000000001</v>
      </c>
      <c r="AA241" s="2">
        <f t="shared" si="417"/>
        <v>49711.8</v>
      </c>
      <c r="AB241" s="2">
        <f t="shared" si="409"/>
        <v>49711.845288783567</v>
      </c>
      <c r="AC241" s="1">
        <f t="shared" si="418"/>
        <v>6.2356337810079765E-2</v>
      </c>
      <c r="AD241" s="1" t="b">
        <f t="shared" si="419"/>
        <v>1</v>
      </c>
      <c r="AF241" s="1" t="s">
        <v>1150</v>
      </c>
      <c r="AG241" s="1" t="s">
        <v>1288</v>
      </c>
      <c r="AH241" s="10">
        <v>12846.66</v>
      </c>
      <c r="AI241" s="10">
        <v>62558.67</v>
      </c>
      <c r="AJ241" s="10">
        <f t="shared" si="525"/>
        <v>49712.009999999995</v>
      </c>
      <c r="AK241" s="1">
        <f t="shared" si="526"/>
        <v>6.6650278272391006E-3</v>
      </c>
      <c r="AL241" s="10">
        <f t="shared" si="527"/>
        <v>-0.16731787856406299</v>
      </c>
      <c r="AM241" s="10">
        <f t="shared" si="420"/>
        <v>9.8850612425078047E-2</v>
      </c>
      <c r="AN241" s="10">
        <f t="shared" si="528"/>
        <v>-1.692633707159664</v>
      </c>
      <c r="AO241" s="1">
        <f t="shared" si="421"/>
        <v>2011.5930000000001</v>
      </c>
      <c r="AP241" s="14">
        <v>55100000</v>
      </c>
      <c r="AQ241" s="10">
        <v>0.185</v>
      </c>
      <c r="AR241" s="14" cm="1">
        <f t="array" ref="AR241">SfromgA($AP241,$AO241,"")</f>
        <v>0.22136313960730658</v>
      </c>
      <c r="AS241" s="21">
        <f t="shared" si="529"/>
        <v>551.10338683072393</v>
      </c>
      <c r="AU241" s="10"/>
      <c r="AV241" s="10"/>
      <c r="AW241" s="14">
        <f t="shared" si="530"/>
        <v>55100000</v>
      </c>
      <c r="AX241" s="21">
        <f t="shared" si="531"/>
        <v>551.10338683072393</v>
      </c>
      <c r="AY241" s="10">
        <f t="shared" si="532"/>
        <v>-5.0462311382320379</v>
      </c>
      <c r="AZ241" s="10">
        <f t="shared" si="533"/>
        <v>105.48008749587133</v>
      </c>
      <c r="BA241" s="10">
        <f t="shared" si="534"/>
        <v>5.3352004998653967E-2</v>
      </c>
      <c r="BB241" s="10" cm="1">
        <f t="array" ref="BB241">$C241*EXP(poly_from_str($AO241,BB$2950))</f>
        <v>176.22241369796288</v>
      </c>
      <c r="BC241" s="10">
        <f t="shared" si="535"/>
        <v>-0.51322472042966549</v>
      </c>
      <c r="BD241" s="10">
        <f t="shared" si="536"/>
        <v>1.8734982559471154</v>
      </c>
      <c r="BE241" s="10">
        <f t="shared" si="537"/>
        <v>-2.0534207160773952</v>
      </c>
      <c r="BF241" s="21">
        <f>INDEX([1]Pr3_line_class7_opt_lin!$A$2:$A$3624,MATCH($X241,[1]Pr3_line_class7_opt_lin!$AO$2:$AO$3624,0),1)</f>
        <v>51656</v>
      </c>
    </row>
    <row r="242" spans="1:58" hidden="1" x14ac:dyDescent="0.25">
      <c r="A242" s="1">
        <v>2011.3879999999999</v>
      </c>
      <c r="B242" s="1">
        <v>4.0000000000000001E-3</v>
      </c>
      <c r="C242">
        <v>3</v>
      </c>
      <c r="E242" s="2">
        <v>49716.9</v>
      </c>
      <c r="F242">
        <v>22277</v>
      </c>
      <c r="G242" t="s">
        <v>4</v>
      </c>
      <c r="H242" t="s">
        <v>18</v>
      </c>
      <c r="I242">
        <v>71994</v>
      </c>
      <c r="J242" t="s">
        <v>6</v>
      </c>
      <c r="K242" t="s">
        <v>17</v>
      </c>
      <c r="L242">
        <v>22277.66</v>
      </c>
      <c r="M242">
        <v>71994.81</v>
      </c>
      <c r="N242">
        <v>3</v>
      </c>
      <c r="V242" s="11">
        <f t="shared" si="412"/>
        <v>4.9716911903620788E-7</v>
      </c>
      <c r="W242" s="11">
        <f t="shared" si="413"/>
        <v>2.0113884815827214E-6</v>
      </c>
      <c r="X242" s="10">
        <f t="shared" si="414"/>
        <v>49716.911218226349</v>
      </c>
      <c r="Y242" s="8">
        <f t="shared" si="415"/>
        <v>2011.3880277288774</v>
      </c>
      <c r="Z242" s="1">
        <f t="shared" si="416"/>
        <v>2011.3879999999999</v>
      </c>
      <c r="AA242" s="2">
        <f t="shared" si="417"/>
        <v>49716.9</v>
      </c>
      <c r="AB242" s="2">
        <f t="shared" si="409"/>
        <v>49716.911903620785</v>
      </c>
      <c r="AC242" s="1">
        <f t="shared" si="418"/>
        <v>6.2358856646161955E-2</v>
      </c>
      <c r="AD242" s="1" t="b">
        <f t="shared" si="419"/>
        <v>1</v>
      </c>
      <c r="AF242" s="1" t="s">
        <v>1335</v>
      </c>
      <c r="AG242" s="1" t="s">
        <v>1237</v>
      </c>
      <c r="AH242" s="10">
        <v>22277.66</v>
      </c>
      <c r="AI242" s="10">
        <v>71994.81</v>
      </c>
      <c r="AJ242" s="10">
        <f t="shared" si="525"/>
        <v>49717.149999999994</v>
      </c>
      <c r="AK242" s="1">
        <f t="shared" si="526"/>
        <v>9.632575479145089E-3</v>
      </c>
      <c r="AL242" s="10">
        <f t="shared" si="527"/>
        <v>-0.23878177364531439</v>
      </c>
      <c r="AM242" s="10">
        <f t="shared" si="420"/>
        <v>9.8870829496844975E-2</v>
      </c>
      <c r="AN242" s="10">
        <f t="shared" si="528"/>
        <v>-2.4150882000330953</v>
      </c>
      <c r="AO242" s="1">
        <f t="shared" si="421"/>
        <v>2011.3879999999999</v>
      </c>
      <c r="AP242" s="14">
        <v>11700000</v>
      </c>
      <c r="AQ242" s="10">
        <v>2.8000000000000001E-2</v>
      </c>
      <c r="AR242" s="14" cm="1">
        <f t="array" ref="AR242">SfromgA($AP242,$AO242,"")</f>
        <v>4.6990145093329237E-2</v>
      </c>
      <c r="AS242" s="21">
        <f t="shared" si="529"/>
        <v>710.9710009435579</v>
      </c>
      <c r="AU242" s="10"/>
      <c r="AV242" s="10"/>
      <c r="AW242" s="14">
        <f t="shared" si="530"/>
        <v>11700000</v>
      </c>
      <c r="AX242" s="21">
        <f t="shared" si="531"/>
        <v>710.9710009435579</v>
      </c>
      <c r="AY242" s="10">
        <f t="shared" si="532"/>
        <v>-7.0025334948067268</v>
      </c>
      <c r="AZ242" s="10">
        <f t="shared" si="533"/>
        <v>9.2720997163215682</v>
      </c>
      <c r="BA242" s="10">
        <f t="shared" si="534"/>
        <v>1.1283975718759598</v>
      </c>
      <c r="BB242" s="10" cm="1">
        <f t="array" ref="BB242">$C242*EXP(poly_from_str($AO242,BB$2950))</f>
        <v>5.2908853507775317</v>
      </c>
      <c r="BC242" s="10">
        <f t="shared" si="535"/>
        <v>0.56102426558156016</v>
      </c>
      <c r="BD242" s="10">
        <f t="shared" si="536"/>
        <v>2.0930621103284111</v>
      </c>
      <c r="BE242" s="10">
        <f t="shared" si="537"/>
        <v>-2.2251850253067964</v>
      </c>
      <c r="BF242" s="21">
        <f>INDEX([1]Pr3_line_class7_opt_lin!$A$2:$A$3624,MATCH($X242,[1]Pr3_line_class7_opt_lin!$AO$2:$AO$3624,0),1)</f>
        <v>1551</v>
      </c>
    </row>
    <row r="243" spans="1:58" x14ac:dyDescent="0.25">
      <c r="A243" s="1">
        <v>2011.008</v>
      </c>
      <c r="B243" s="1">
        <v>8.0000000000000002E-3</v>
      </c>
      <c r="C243">
        <v>1</v>
      </c>
      <c r="D243" t="s">
        <v>16</v>
      </c>
      <c r="E243" s="2">
        <v>49726.3</v>
      </c>
      <c r="F243">
        <v>21294</v>
      </c>
      <c r="G243" t="s">
        <v>4</v>
      </c>
      <c r="H243" t="s">
        <v>7</v>
      </c>
      <c r="I243">
        <v>71021</v>
      </c>
      <c r="J243" t="s">
        <v>6</v>
      </c>
      <c r="K243" t="s">
        <v>5</v>
      </c>
      <c r="L243">
        <v>21294.89</v>
      </c>
      <c r="M243">
        <v>71021.100000000006</v>
      </c>
      <c r="N243">
        <v>3</v>
      </c>
      <c r="V243" s="11">
        <f t="shared" si="412"/>
        <v>4.9726306409521989E-7</v>
      </c>
      <c r="W243" s="11">
        <f t="shared" si="413"/>
        <v>2.0110082592109204E-6</v>
      </c>
      <c r="X243" s="10">
        <f t="shared" si="414"/>
        <v>49726.306040207332</v>
      </c>
      <c r="Y243" s="8">
        <f t="shared" si="415"/>
        <v>2011.0080149356506</v>
      </c>
      <c r="Z243" s="1">
        <f t="shared" si="416"/>
        <v>2011.008</v>
      </c>
      <c r="AA243" s="2">
        <f t="shared" si="417"/>
        <v>49726.3</v>
      </c>
      <c r="AB243" s="2">
        <f t="shared" si="409"/>
        <v>49726.306409521989</v>
      </c>
      <c r="AC243" s="1">
        <f t="shared" si="418"/>
        <v>6.2363527745668342E-2</v>
      </c>
      <c r="AD243" s="1" t="b">
        <f t="shared" si="419"/>
        <v>1</v>
      </c>
      <c r="AF243" s="1" t="s">
        <v>1209</v>
      </c>
      <c r="AG243" s="1" t="s">
        <v>1240</v>
      </c>
      <c r="AH243" s="10">
        <v>21294.89</v>
      </c>
      <c r="AI243" s="10">
        <v>71021.100000000006</v>
      </c>
      <c r="AJ243" s="10">
        <f t="shared" si="525"/>
        <v>49726.210000000006</v>
      </c>
      <c r="AK243" s="1">
        <f t="shared" si="526"/>
        <v>-3.8989563047380216E-3</v>
      </c>
      <c r="AL243" s="10">
        <f t="shared" si="527"/>
        <v>9.6040207325131632E-2</v>
      </c>
      <c r="AM243" s="10">
        <f t="shared" si="420"/>
        <v>0.19781641843294506</v>
      </c>
      <c r="AN243" s="10">
        <f t="shared" si="528"/>
        <v>0.48550169943394722</v>
      </c>
      <c r="AO243" s="1">
        <f t="shared" si="421"/>
        <v>2011.008</v>
      </c>
      <c r="BB243" s="10" cm="1">
        <f t="array" ref="BB243">$C243*EXP(poly_from_str($AO243,BB$2950))</f>
        <v>1.7662287993507673</v>
      </c>
      <c r="BF243" s="21">
        <f>INDEX([1]Pr3_line_class7_opt_lin!$A$2:$A$3624,MATCH($X243,[1]Pr3_line_class7_opt_lin!$AO$2:$AO$3624,0),1)</f>
        <v>517</v>
      </c>
    </row>
    <row r="244" spans="1:58" x14ac:dyDescent="0.25">
      <c r="A244" s="1">
        <v>2011.008</v>
      </c>
      <c r="B244" s="1">
        <v>8.0000000000000002E-3</v>
      </c>
      <c r="C244">
        <v>1</v>
      </c>
      <c r="D244" t="s">
        <v>16</v>
      </c>
      <c r="E244" s="2">
        <v>49726.3</v>
      </c>
      <c r="F244">
        <v>23651</v>
      </c>
      <c r="G244" t="s">
        <v>4</v>
      </c>
      <c r="H244" t="s">
        <v>7</v>
      </c>
      <c r="I244">
        <v>73378</v>
      </c>
      <c r="J244" t="s">
        <v>6</v>
      </c>
      <c r="K244" t="s">
        <v>7</v>
      </c>
      <c r="L244">
        <v>23651.88</v>
      </c>
      <c r="M244">
        <v>73378.42</v>
      </c>
      <c r="N244">
        <v>3</v>
      </c>
      <c r="V244" s="11">
        <f t="shared" si="412"/>
        <v>4.9726306409521989E-7</v>
      </c>
      <c r="W244" s="11">
        <f t="shared" si="413"/>
        <v>2.0110082592109204E-6</v>
      </c>
      <c r="X244" s="10">
        <f t="shared" si="414"/>
        <v>49726.306040207332</v>
      </c>
      <c r="Y244" s="8">
        <f t="shared" si="415"/>
        <v>2011.0080149356506</v>
      </c>
      <c r="Z244" s="1">
        <f t="shared" si="416"/>
        <v>2011.008</v>
      </c>
      <c r="AA244" s="2">
        <f t="shared" si="417"/>
        <v>49726.3</v>
      </c>
      <c r="AB244" s="2">
        <f t="shared" si="409"/>
        <v>49726.306409521989</v>
      </c>
      <c r="AC244" s="1">
        <f t="shared" si="418"/>
        <v>6.2363527745668342E-2</v>
      </c>
      <c r="AD244" s="1" t="b">
        <f t="shared" si="419"/>
        <v>1</v>
      </c>
      <c r="AF244" s="1" t="s">
        <v>1241</v>
      </c>
      <c r="AG244" s="1" t="s">
        <v>1303</v>
      </c>
      <c r="AH244" s="10">
        <v>23651.88</v>
      </c>
      <c r="AI244" s="10">
        <v>73378.42</v>
      </c>
      <c r="AJ244" s="10">
        <f t="shared" si="525"/>
        <v>49726.539999999994</v>
      </c>
      <c r="AK244" s="1">
        <f t="shared" si="526"/>
        <v>9.4467123590220581E-3</v>
      </c>
      <c r="AL244" s="10">
        <f t="shared" si="527"/>
        <v>-0.23395979266206268</v>
      </c>
      <c r="AM244" s="10">
        <f t="shared" si="420"/>
        <v>0.19781641843294506</v>
      </c>
      <c r="AN244" s="10">
        <f t="shared" si="528"/>
        <v>-1.182711700653752</v>
      </c>
      <c r="AO244" s="1">
        <f t="shared" si="421"/>
        <v>2011.008</v>
      </c>
      <c r="AP244" s="14">
        <v>19600000</v>
      </c>
      <c r="AQ244" s="10">
        <v>1.7999999999999999E-2</v>
      </c>
      <c r="AR244" s="14" cm="1">
        <f t="array" ref="AR244">SfromgA($AP244,$AO244,"")</f>
        <v>7.867392656564777E-2</v>
      </c>
      <c r="AS244" s="21">
        <f>(10^MAX(0.05, -0.312925054856973*((LN($AR244))^(1/3)) + 0.454808404431693)-1)*100</f>
        <v>661.90887011696725</v>
      </c>
      <c r="AU244" s="10"/>
      <c r="AV244" s="10"/>
      <c r="AW244" s="14">
        <f>IF($AP244="",$AT244,$AP244)</f>
        <v>19600000</v>
      </c>
      <c r="AX244" s="21">
        <f>IF($AP244="",$AV244,$AS244)</f>
        <v>661.90887011696725</v>
      </c>
      <c r="AY244" s="10">
        <f>LN(BB244*$AO244/$AW244)</f>
        <v>-8.615802104569541</v>
      </c>
      <c r="AZ244" s="10">
        <f>EXP(AY$2950*$AI244+AY$2951)*$AW244/$AO244</f>
        <v>13.650895024794234</v>
      </c>
      <c r="BA244" s="10">
        <f>LN(AZ244/$C244)</f>
        <v>2.6138050890633728</v>
      </c>
      <c r="BB244" s="10" cm="1">
        <f t="array" ref="BB244">$C244*EXP(poly_from_str($AO244,BB$2950))</f>
        <v>1.7662287993507673</v>
      </c>
      <c r="BC244" s="10">
        <f t="shared" ref="BC244" si="538">LN(AZ244/BB244)</f>
        <v>2.0449584373172449</v>
      </c>
      <c r="BD244" s="10">
        <f t="shared" ref="BD244" si="539">LN($AX244/100+1)</f>
        <v>2.0306567695243865</v>
      </c>
      <c r="BE244" s="10">
        <f>ABS(LN($AZ244/$BB244))-BD244-LN(2)</f>
        <v>-0.67884551276708682</v>
      </c>
      <c r="BF244" s="21">
        <f>INDEX([1]Pr3_line_class7_opt_lin!$A$2:$A$3624,MATCH($X244,[1]Pr3_line_class7_opt_lin!$AO$2:$AO$3624,0),1)</f>
        <v>517</v>
      </c>
    </row>
    <row r="245" spans="1:58" hidden="1" x14ac:dyDescent="0.25">
      <c r="A245" s="1">
        <v>2010.6959999999999</v>
      </c>
      <c r="B245" s="1">
        <v>4.0000000000000001E-3</v>
      </c>
      <c r="C245">
        <v>20</v>
      </c>
      <c r="E245" s="2">
        <v>49734</v>
      </c>
      <c r="N245">
        <v>3</v>
      </c>
      <c r="V245" s="11">
        <f t="shared" si="412"/>
        <v>4.9734022447948375E-7</v>
      </c>
      <c r="W245" s="11">
        <f t="shared" si="413"/>
        <v>2.0106969075481565E-6</v>
      </c>
      <c r="X245" s="10">
        <f t="shared" si="414"/>
        <v>49734.021153748676</v>
      </c>
      <c r="Y245" s="8">
        <f t="shared" si="415"/>
        <v>2010.6960523231803</v>
      </c>
      <c r="Z245" s="1">
        <f t="shared" si="416"/>
        <v>2010.6959999999999</v>
      </c>
      <c r="AA245" s="2">
        <f t="shared" si="417"/>
        <v>49734</v>
      </c>
      <c r="AB245" s="2">
        <f t="shared" si="409"/>
        <v>49734.022447948373</v>
      </c>
      <c r="AC245" s="1">
        <f t="shared" si="418"/>
        <v>6.2367364944265168E-2</v>
      </c>
      <c r="AD245" s="1" t="b">
        <f t="shared" si="419"/>
        <v>1</v>
      </c>
      <c r="AM245" s="10">
        <f t="shared" si="420"/>
        <v>9.8938874897050583E-2</v>
      </c>
      <c r="AN245" s="10"/>
      <c r="AO245" s="1">
        <f t="shared" si="421"/>
        <v>2010.6959999999999</v>
      </c>
      <c r="AP245"/>
      <c r="BB245" s="10" cm="1">
        <f t="array" ref="BB245">$C245*EXP(poly_from_str($AO245,BB$2950))</f>
        <v>35.367222576924007</v>
      </c>
      <c r="BF245" s="21" t="e">
        <f>INDEX([1]Pr3_line_class7_opt_lin!$A$2:$A$3624,MATCH($X245,[1]Pr3_line_class7_opt_lin!$AO$2:$AO$3624,0),1)</f>
        <v>#N/A</v>
      </c>
    </row>
    <row r="246" spans="1:58" hidden="1" x14ac:dyDescent="0.25">
      <c r="A246" s="1">
        <v>2010.3389999999999</v>
      </c>
      <c r="B246" s="1">
        <v>4.0000000000000001E-3</v>
      </c>
      <c r="C246">
        <v>80</v>
      </c>
      <c r="E246" s="2">
        <v>49742.8</v>
      </c>
      <c r="F246">
        <v>28720</v>
      </c>
      <c r="G246" t="s">
        <v>4</v>
      </c>
      <c r="H246" t="s">
        <v>5</v>
      </c>
      <c r="I246">
        <v>78463</v>
      </c>
      <c r="J246" t="s">
        <v>6</v>
      </c>
      <c r="K246" t="s">
        <v>7</v>
      </c>
      <c r="L246">
        <v>28720.71</v>
      </c>
      <c r="M246">
        <v>78463.600000000006</v>
      </c>
      <c r="N246">
        <v>3</v>
      </c>
      <c r="V246" s="11">
        <f t="shared" si="412"/>
        <v>4.9742854314620571E-7</v>
      </c>
      <c r="W246" s="11">
        <f t="shared" si="413"/>
        <v>2.0103411951076338E-6</v>
      </c>
      <c r="X246" s="10">
        <f t="shared" si="414"/>
        <v>49742.851181107304</v>
      </c>
      <c r="Y246" s="8">
        <f t="shared" si="415"/>
        <v>2010.3391266397839</v>
      </c>
      <c r="Z246" s="1">
        <f t="shared" si="416"/>
        <v>2010.3389999999999</v>
      </c>
      <c r="AA246" s="2">
        <f t="shared" si="417"/>
        <v>49742.8</v>
      </c>
      <c r="AB246" s="2">
        <f t="shared" si="409"/>
        <v>49742.85431462057</v>
      </c>
      <c r="AC246" s="1">
        <f t="shared" si="418"/>
        <v>6.2371757776827838E-2</v>
      </c>
      <c r="AD246" s="1" t="b">
        <f t="shared" si="419"/>
        <v>1</v>
      </c>
      <c r="AF246" s="1" t="s">
        <v>1370</v>
      </c>
      <c r="AG246" s="1" t="s">
        <v>1422</v>
      </c>
      <c r="AH246" s="10">
        <v>28720.71</v>
      </c>
      <c r="AI246" s="10">
        <v>78463.600000000006</v>
      </c>
      <c r="AJ246" s="10">
        <f t="shared" ref="AJ246:AJ247" si="540">AI246-AH246</f>
        <v>49742.890000000007</v>
      </c>
      <c r="AK246" s="1">
        <f t="shared" ref="AK246:AK247" si="541">$A246-100000000/AJ246</f>
        <v>1.4422103342894843E-3</v>
      </c>
      <c r="AL246" s="10">
        <f t="shared" ref="AL246:AL247" si="542">$X246-AJ246</f>
        <v>-3.881889270269312E-2</v>
      </c>
      <c r="AM246" s="10">
        <f t="shared" si="420"/>
        <v>9.8973954144052328E-2</v>
      </c>
      <c r="AN246" s="10">
        <f t="shared" ref="AN246:AN247" si="543">AL246/AM246</f>
        <v>-0.3922132144603811</v>
      </c>
      <c r="AO246" s="1">
        <f t="shared" si="421"/>
        <v>2010.3389999999999</v>
      </c>
      <c r="AP246" s="14">
        <v>60100000</v>
      </c>
      <c r="AQ246" s="10">
        <v>5.2999999999999999E-2</v>
      </c>
      <c r="AR246" s="14" cm="1">
        <f t="array" ref="AR246">SfromgA($AP246,$AO246,"")</f>
        <v>0.24099926923015239</v>
      </c>
      <c r="AS246" s="21">
        <f t="shared" ref="AS246:AS247" si="544">(10^MAX(0.05, -0.312925054856973*((LN($AR246))^(1/3)) + 0.454808404431693)-1)*100</f>
        <v>540.88136303293777</v>
      </c>
      <c r="AU246" s="10"/>
      <c r="AV246" s="10"/>
      <c r="AW246" s="14">
        <f t="shared" ref="AW246:AW247" si="545">IF($AP246="",$AT246,$AP246)</f>
        <v>60100000</v>
      </c>
      <c r="AX246" s="21">
        <f t="shared" ref="AX246:AX247" si="546">IF($AP246="",$AV246,$AS246)</f>
        <v>540.88136303293777</v>
      </c>
      <c r="AY246" s="10">
        <f t="shared" ref="AY246:AY247" si="547">LN(BB246*$AO246/$AW246)</f>
        <v>-5.3520048181842803</v>
      </c>
      <c r="AZ246" s="10">
        <f t="shared" ref="AZ246:AZ247" si="548">EXP(AY$2950*$AI246+AY$2951)*$AW246/$AO246</f>
        <v>26.030668483936427</v>
      </c>
      <c r="BA246" s="10">
        <f t="shared" ref="BA246:BA247" si="549">LN(AZ246/$C246)</f>
        <v>-1.1227512347087902</v>
      </c>
      <c r="BB246" s="10" cm="1">
        <f t="array" ref="BB246">$C246*EXP(poly_from_str($AO246,BB$2950))</f>
        <v>141.66384150963978</v>
      </c>
      <c r="BC246" s="10">
        <f t="shared" ref="BC246:BC247" si="550">LN(AZ246/BB246)</f>
        <v>-1.6941815378074701</v>
      </c>
      <c r="BD246" s="10">
        <f t="shared" ref="BD246:BD247" si="551">LN($AX246/100+1)</f>
        <v>1.8576741727311035</v>
      </c>
      <c r="BE246" s="10">
        <f t="shared" ref="BE246:BE247" si="552">ABS(LN($AZ246/$BB246))-BD246-LN(2)</f>
        <v>-0.8566398154835787</v>
      </c>
      <c r="BF246" s="21">
        <f>INDEX([1]Pr3_line_class7_opt_lin!$A$2:$A$3624,MATCH($X246,[1]Pr3_line_class7_opt_lin!$AO$2:$AO$3624,0),1)</f>
        <v>41463</v>
      </c>
    </row>
    <row r="247" spans="1:58" hidden="1" x14ac:dyDescent="0.25">
      <c r="A247" s="1">
        <v>2009.905</v>
      </c>
      <c r="B247" s="1">
        <v>4.0000000000000001E-3</v>
      </c>
      <c r="C247">
        <v>80</v>
      </c>
      <c r="E247" s="2">
        <v>49753.599999999999</v>
      </c>
      <c r="F247">
        <v>18211</v>
      </c>
      <c r="G247" t="s">
        <v>4</v>
      </c>
      <c r="H247" t="s">
        <v>17</v>
      </c>
      <c r="I247">
        <v>67965</v>
      </c>
      <c r="J247" t="s">
        <v>6</v>
      </c>
      <c r="K247" t="s">
        <v>18</v>
      </c>
      <c r="L247">
        <v>18211.759999999998</v>
      </c>
      <c r="M247">
        <v>67965.47</v>
      </c>
      <c r="N247">
        <v>3</v>
      </c>
      <c r="V247" s="11">
        <f t="shared" si="412"/>
        <v>4.9753595319181758E-7</v>
      </c>
      <c r="W247" s="11">
        <f t="shared" si="413"/>
        <v>2.0099048109081556E-6</v>
      </c>
      <c r="X247" s="10">
        <f t="shared" si="414"/>
        <v>49753.595589447476</v>
      </c>
      <c r="Y247" s="8">
        <f t="shared" si="415"/>
        <v>2009.9049890820268</v>
      </c>
      <c r="Z247" s="1">
        <f t="shared" si="416"/>
        <v>2009.905</v>
      </c>
      <c r="AA247" s="2">
        <f t="shared" si="417"/>
        <v>49753.599999999999</v>
      </c>
      <c r="AB247" s="2">
        <f t="shared" si="409"/>
        <v>49753.595319181753</v>
      </c>
      <c r="AC247" s="1">
        <f t="shared" si="418"/>
        <v>6.2377101235924527E-2</v>
      </c>
      <c r="AD247" s="1" t="b">
        <f t="shared" si="419"/>
        <v>1</v>
      </c>
      <c r="AF247" s="1" t="s">
        <v>1188</v>
      </c>
      <c r="AG247" s="1" t="s">
        <v>1286</v>
      </c>
      <c r="AH247" s="10">
        <v>18211.759999999998</v>
      </c>
      <c r="AI247" s="10">
        <v>67965.47</v>
      </c>
      <c r="AJ247" s="10">
        <f t="shared" si="540"/>
        <v>49753.710000000006</v>
      </c>
      <c r="AK247" s="1">
        <f t="shared" si="541"/>
        <v>4.6327711040703434E-3</v>
      </c>
      <c r="AL247" s="10">
        <f t="shared" si="542"/>
        <v>-0.11441055253089871</v>
      </c>
      <c r="AM247" s="10">
        <f t="shared" si="420"/>
        <v>9.9016819202897663E-2</v>
      </c>
      <c r="AN247" s="10">
        <f t="shared" si="543"/>
        <v>-1.1554658436003422</v>
      </c>
      <c r="AO247" s="1">
        <f t="shared" si="421"/>
        <v>2009.905</v>
      </c>
      <c r="AP247" s="14">
        <v>84600000</v>
      </c>
      <c r="AQ247" s="10">
        <v>0.193</v>
      </c>
      <c r="AR247" s="14" cm="1">
        <f t="array" ref="AR247">SfromgA($AP247,$AO247,"")</f>
        <v>0.33902389934388499</v>
      </c>
      <c r="AS247" s="21">
        <f t="shared" si="544"/>
        <v>497.07906608927141</v>
      </c>
      <c r="AU247" s="10"/>
      <c r="AV247" s="10"/>
      <c r="AW247" s="14">
        <f t="shared" si="545"/>
        <v>84600000</v>
      </c>
      <c r="AX247" s="21">
        <f t="shared" si="546"/>
        <v>497.07906608927141</v>
      </c>
      <c r="AY247" s="10">
        <f t="shared" si="547"/>
        <v>-5.6924760037631676</v>
      </c>
      <c r="AZ247" s="10">
        <f t="shared" si="548"/>
        <v>97.781926984908182</v>
      </c>
      <c r="BA247" s="10">
        <f t="shared" si="549"/>
        <v>0.20071312963473348</v>
      </c>
      <c r="BB247" s="10" cm="1">
        <f t="array" ref="BB247">$C247*EXP(poly_from_str($AO247,BB$2950))</f>
        <v>141.90049670659641</v>
      </c>
      <c r="BC247" s="10">
        <f t="shared" si="550"/>
        <v>-0.3723863202501026</v>
      </c>
      <c r="BD247" s="10">
        <f t="shared" si="551"/>
        <v>1.786879357645744</v>
      </c>
      <c r="BE247" s="10">
        <f t="shared" si="552"/>
        <v>-2.1076402179555869</v>
      </c>
      <c r="BF247" s="21">
        <f>INDEX([1]Pr3_line_class7_opt_lin!$A$2:$A$3624,MATCH($X247,[1]Pr3_line_class7_opt_lin!$AO$2:$AO$3624,0),1)</f>
        <v>41511</v>
      </c>
    </row>
    <row r="248" spans="1:58" hidden="1" x14ac:dyDescent="0.25">
      <c r="A248" s="1">
        <v>2009.579</v>
      </c>
      <c r="B248" s="1">
        <v>4.0000000000000001E-3</v>
      </c>
      <c r="C248">
        <v>40</v>
      </c>
      <c r="E248" s="2">
        <v>49761.7</v>
      </c>
      <c r="N248">
        <v>3</v>
      </c>
      <c r="V248" s="11">
        <f t="shared" si="412"/>
        <v>4.9761666498306369E-7</v>
      </c>
      <c r="W248" s="11">
        <f t="shared" si="413"/>
        <v>2.0095776470659162E-6</v>
      </c>
      <c r="X248" s="10">
        <f t="shared" si="414"/>
        <v>49761.668433845371</v>
      </c>
      <c r="Y248" s="8">
        <f t="shared" si="415"/>
        <v>2009.5789218350455</v>
      </c>
      <c r="Z248" s="1">
        <f t="shared" si="416"/>
        <v>2009.579</v>
      </c>
      <c r="AA248" s="2">
        <f t="shared" si="417"/>
        <v>49761.7</v>
      </c>
      <c r="AB248" s="2">
        <f t="shared" si="409"/>
        <v>49761.66649830636</v>
      </c>
      <c r="AC248" s="1">
        <f t="shared" si="418"/>
        <v>6.2381117263443336E-2</v>
      </c>
      <c r="AD248" s="1" t="b">
        <f t="shared" si="419"/>
        <v>1</v>
      </c>
      <c r="AM248" s="10">
        <f t="shared" si="420"/>
        <v>9.9049004791550876E-2</v>
      </c>
      <c r="AN248" s="10"/>
      <c r="AO248" s="1">
        <f t="shared" si="421"/>
        <v>2009.579</v>
      </c>
      <c r="AP248"/>
      <c r="BB248" s="10" cm="1">
        <f t="array" ref="BB248">$C248*EXP(poly_from_str($AO248,BB$2950))</f>
        <v>71.039005831169888</v>
      </c>
      <c r="BF248" s="21">
        <f>INDEX([1]Pr3_line_class7_opt_lin!$A$2:$A$3624,MATCH($X248,[1]Pr3_line_class7_opt_lin!$AO$2:$AO$3624,0),1)</f>
        <v>20774</v>
      </c>
    </row>
    <row r="249" spans="1:58" hidden="1" x14ac:dyDescent="0.25">
      <c r="A249" s="1">
        <v>2009.4670000000001</v>
      </c>
      <c r="B249" s="1">
        <v>4.0000000000000001E-3</v>
      </c>
      <c r="C249">
        <v>5</v>
      </c>
      <c r="E249" s="2">
        <v>49764.4</v>
      </c>
      <c r="F249">
        <v>23844</v>
      </c>
      <c r="G249" t="s">
        <v>4</v>
      </c>
      <c r="H249" t="s">
        <v>5</v>
      </c>
      <c r="I249">
        <v>73609</v>
      </c>
      <c r="J249" t="s">
        <v>6</v>
      </c>
      <c r="K249" t="s">
        <v>12</v>
      </c>
      <c r="L249">
        <v>23844.58</v>
      </c>
      <c r="M249">
        <v>73609.100000000006</v>
      </c>
      <c r="N249">
        <v>3</v>
      </c>
      <c r="V249" s="11">
        <f t="shared" si="412"/>
        <v>4.9764440023150419E-7</v>
      </c>
      <c r="W249" s="11">
        <f t="shared" si="413"/>
        <v>2.0094686161191535E-6</v>
      </c>
      <c r="X249" s="10">
        <f t="shared" si="414"/>
        <v>49764.437710359052</v>
      </c>
      <c r="Y249" s="8">
        <f t="shared" si="415"/>
        <v>2009.4670933895395</v>
      </c>
      <c r="Z249" s="1">
        <f t="shared" si="416"/>
        <v>2009.4670000000001</v>
      </c>
      <c r="AA249" s="2">
        <f t="shared" si="417"/>
        <v>49764.4</v>
      </c>
      <c r="AB249" s="2">
        <f t="shared" si="409"/>
        <v>49764.440023150411</v>
      </c>
      <c r="AC249" s="1">
        <f t="shared" si="418"/>
        <v>6.2382497454088678E-2</v>
      </c>
      <c r="AD249" s="1" t="b">
        <f t="shared" si="419"/>
        <v>1</v>
      </c>
      <c r="AF249" s="1" t="s">
        <v>1268</v>
      </c>
      <c r="AG249" s="5" t="s">
        <v>1468</v>
      </c>
      <c r="AH249" s="10">
        <v>23844.58</v>
      </c>
      <c r="AI249" s="10">
        <v>73609.100000000006</v>
      </c>
      <c r="AJ249" s="10">
        <f t="shared" ref="AJ249:AJ254" si="553">AI249-AH249</f>
        <v>49764.520000000004</v>
      </c>
      <c r="AK249" s="1">
        <f t="shared" ref="AK249:AK254" si="554">$A249-100000000/AJ249</f>
        <v>3.2294261054630624E-3</v>
      </c>
      <c r="AL249" s="10">
        <f t="shared" ref="AL249:AL254" si="555">$X249-AJ249</f>
        <v>-8.2289640951785259E-2</v>
      </c>
      <c r="AM249" s="10">
        <f t="shared" si="420"/>
        <v>9.9059899963522671E-2</v>
      </c>
      <c r="AN249" s="10">
        <f t="shared" ref="AN249:AN254" si="556">AL249/AM249</f>
        <v>-0.83070587575888111</v>
      </c>
      <c r="AO249" s="1">
        <f t="shared" si="421"/>
        <v>2009.4670000000001</v>
      </c>
      <c r="BB249" s="10" cm="1">
        <f t="array" ref="BB249">$C249*EXP(poly_from_str($AO249,BB$2950))</f>
        <v>8.8836843115953759</v>
      </c>
      <c r="BF249" s="21">
        <f>INDEX([1]Pr3_line_class7_opt_lin!$A$2:$A$3624,MATCH($X249,[1]Pr3_line_class7_opt_lin!$AO$2:$AO$3624,0),1)</f>
        <v>2597</v>
      </c>
    </row>
    <row r="250" spans="1:58" x14ac:dyDescent="0.25">
      <c r="A250" s="1">
        <v>2009.1769999999999</v>
      </c>
      <c r="B250" s="1">
        <v>8.0000000000000002E-3</v>
      </c>
      <c r="C250">
        <v>40</v>
      </c>
      <c r="D250" t="s">
        <v>16</v>
      </c>
      <c r="E250" s="2">
        <v>49771.6</v>
      </c>
      <c r="F250">
        <v>15045</v>
      </c>
      <c r="G250" t="s">
        <v>4</v>
      </c>
      <c r="H250" t="s">
        <v>17</v>
      </c>
      <c r="I250">
        <v>64817</v>
      </c>
      <c r="J250" t="s">
        <v>6</v>
      </c>
      <c r="K250" t="s">
        <v>17</v>
      </c>
      <c r="L250">
        <v>15045.8</v>
      </c>
      <c r="M250">
        <v>64817.53</v>
      </c>
      <c r="N250">
        <v>3</v>
      </c>
      <c r="V250" s="11">
        <f t="shared" si="412"/>
        <v>4.9771622908285339E-7</v>
      </c>
      <c r="W250" s="11">
        <f t="shared" si="413"/>
        <v>2.0091779247603054E-6</v>
      </c>
      <c r="X250" s="10">
        <f t="shared" si="414"/>
        <v>49771.621583778273</v>
      </c>
      <c r="Y250" s="8">
        <f t="shared" si="415"/>
        <v>2009.1770534675993</v>
      </c>
      <c r="Z250" s="1">
        <f t="shared" si="416"/>
        <v>2009.1769999999999</v>
      </c>
      <c r="AA250" s="2">
        <f t="shared" si="417"/>
        <v>49771.6</v>
      </c>
      <c r="AB250" s="2">
        <f t="shared" si="409"/>
        <v>49771.622908285332</v>
      </c>
      <c r="AC250" s="1">
        <f t="shared" si="418"/>
        <v>6.2386072234622766E-2</v>
      </c>
      <c r="AD250" s="1" t="b">
        <f t="shared" si="419"/>
        <v>1</v>
      </c>
      <c r="AF250" s="1" t="s">
        <v>1165</v>
      </c>
      <c r="AG250" s="1" t="s">
        <v>1242</v>
      </c>
      <c r="AH250" s="10">
        <v>15045.8</v>
      </c>
      <c r="AI250" s="10">
        <v>64817.53</v>
      </c>
      <c r="AJ250" s="10">
        <f t="shared" si="553"/>
        <v>49771.729999999996</v>
      </c>
      <c r="AK250" s="1">
        <f t="shared" si="554"/>
        <v>4.3230607011537359E-3</v>
      </c>
      <c r="AL250" s="10">
        <f t="shared" si="555"/>
        <v>-0.10841622172301868</v>
      </c>
      <c r="AM250" s="10">
        <f t="shared" si="420"/>
        <v>0.19817706453936115</v>
      </c>
      <c r="AN250" s="10">
        <f t="shared" si="556"/>
        <v>-0.54706745190226325</v>
      </c>
      <c r="AO250" s="1">
        <f t="shared" si="421"/>
        <v>2009.1769999999999</v>
      </c>
      <c r="AP250" s="14">
        <v>7620000</v>
      </c>
      <c r="AQ250" s="10">
        <v>1.7000000000000001E-2</v>
      </c>
      <c r="AR250" s="14" cm="1">
        <f t="array" ref="AR250">SfromgA($AP250,$AO250,"")</f>
        <v>3.0503026010835876E-2</v>
      </c>
      <c r="AS250" s="21">
        <f t="shared" ref="AS250:AS254" si="557">(10^MAX(0.05, -0.312925054856973*((LN($AR250))^(1/3)) + 0.454808404431693)-1)*100</f>
        <v>750.08953303235546</v>
      </c>
      <c r="AU250" s="10"/>
      <c r="AV250" s="10"/>
      <c r="AW250" s="14">
        <f t="shared" ref="AW250:AW254" si="558">IF($AP250="",$AT250,$AP250)</f>
        <v>7620000</v>
      </c>
      <c r="AX250" s="21">
        <f t="shared" ref="AX250:AX254" si="559">IF($AP250="",$AV250,$AS250)</f>
        <v>750.08953303235546</v>
      </c>
      <c r="AY250" s="10">
        <f t="shared" ref="AY250:AY254" si="560">LN(BB250*$AO250/$AW250)</f>
        <v>-3.9760399230249357</v>
      </c>
      <c r="AZ250" s="10">
        <f t="shared" ref="AZ250:AZ254" si="561">EXP(AY$2950*$AI250+AY$2951)*$AW250/$AO250</f>
        <v>11.824826099921546</v>
      </c>
      <c r="BA250" s="10">
        <f t="shared" ref="BA250:BA254" si="562">LN(AZ250/$C250)</f>
        <v>-1.2186782259817888</v>
      </c>
      <c r="BB250" s="10" cm="1">
        <f t="array" ref="BB250">$C250*EXP(poly_from_str($AO250,BB$2950))</f>
        <v>71.148307762475724</v>
      </c>
      <c r="BC250" s="10">
        <f t="shared" ref="BC250:BC254" si="563">LN(AZ250/BB250)</f>
        <v>-1.7945653120376035</v>
      </c>
      <c r="BD250" s="10">
        <f t="shared" ref="BD250:BD254" si="564">LN($AX250/100+1)</f>
        <v>2.1401714909283838</v>
      </c>
      <c r="BE250" s="10">
        <f t="shared" ref="BE250:BE254" si="565">ABS(LN($AZ250/$BB250))-BD250-LN(2)</f>
        <v>-1.0387533594507254</v>
      </c>
      <c r="BF250" s="21">
        <f>INDEX([1]Pr3_line_class7_opt_lin!$A$2:$A$3624,MATCH($X250,[1]Pr3_line_class7_opt_lin!$AO$2:$AO$3624,0),1)</f>
        <v>20796</v>
      </c>
    </row>
    <row r="251" spans="1:58" x14ac:dyDescent="0.25">
      <c r="A251" s="1">
        <v>2009.1769999999999</v>
      </c>
      <c r="B251" s="1">
        <v>8.0000000000000002E-3</v>
      </c>
      <c r="C251">
        <v>40</v>
      </c>
      <c r="D251" t="s">
        <v>16</v>
      </c>
      <c r="E251" s="2">
        <v>49771.6</v>
      </c>
      <c r="F251">
        <v>17627</v>
      </c>
      <c r="G251" t="s">
        <v>4</v>
      </c>
      <c r="H251" t="s">
        <v>5</v>
      </c>
      <c r="I251">
        <v>67398</v>
      </c>
      <c r="J251" t="s">
        <v>6</v>
      </c>
      <c r="K251" t="s">
        <v>5</v>
      </c>
      <c r="L251">
        <v>17627</v>
      </c>
      <c r="M251">
        <v>67398.789999999994</v>
      </c>
      <c r="N251">
        <v>3</v>
      </c>
      <c r="V251" s="11">
        <f t="shared" si="412"/>
        <v>4.9771622908285339E-7</v>
      </c>
      <c r="W251" s="11">
        <f t="shared" si="413"/>
        <v>2.0091779247603054E-6</v>
      </c>
      <c r="X251" s="10">
        <f t="shared" si="414"/>
        <v>49771.621583778273</v>
      </c>
      <c r="Y251" s="8">
        <f t="shared" si="415"/>
        <v>2009.1770534675993</v>
      </c>
      <c r="Z251" s="1">
        <f t="shared" si="416"/>
        <v>2009.1769999999999</v>
      </c>
      <c r="AA251" s="2">
        <f t="shared" si="417"/>
        <v>49771.6</v>
      </c>
      <c r="AB251" s="2">
        <f t="shared" si="409"/>
        <v>49771.622908285332</v>
      </c>
      <c r="AC251" s="1">
        <f t="shared" si="418"/>
        <v>6.2386072234622766E-2</v>
      </c>
      <c r="AD251" s="1" t="b">
        <f t="shared" si="419"/>
        <v>1</v>
      </c>
      <c r="AF251" s="1" t="s">
        <v>1176</v>
      </c>
      <c r="AG251" s="1" t="s">
        <v>1305</v>
      </c>
      <c r="AH251" s="10">
        <v>17627</v>
      </c>
      <c r="AI251" s="10">
        <v>67398.789999999994</v>
      </c>
      <c r="AJ251" s="10">
        <f t="shared" si="553"/>
        <v>49771.789999999994</v>
      </c>
      <c r="AK251" s="1">
        <f t="shared" si="554"/>
        <v>6.745122688698757E-3</v>
      </c>
      <c r="AL251" s="10">
        <f t="shared" si="555"/>
        <v>-0.16841622172069037</v>
      </c>
      <c r="AM251" s="10">
        <f t="shared" si="420"/>
        <v>0.19817706453936115</v>
      </c>
      <c r="AN251" s="10">
        <f t="shared" si="556"/>
        <v>-0.84982700754072482</v>
      </c>
      <c r="AO251" s="1">
        <f t="shared" si="421"/>
        <v>2009.1769999999999</v>
      </c>
      <c r="AP251" s="14">
        <v>5660000</v>
      </c>
      <c r="AQ251" s="10">
        <v>1.7000000000000001E-2</v>
      </c>
      <c r="AR251" s="14" cm="1">
        <f t="array" ref="AR251">SfromgA($AP251,$AO251,"")</f>
        <v>2.2657103309885965E-2</v>
      </c>
      <c r="AS251" s="21">
        <f t="shared" si="557"/>
        <v>776.15243154411451</v>
      </c>
      <c r="AU251" s="10"/>
      <c r="AV251" s="10"/>
      <c r="AW251" s="14">
        <f t="shared" si="558"/>
        <v>5660000</v>
      </c>
      <c r="AX251" s="21">
        <f t="shared" si="559"/>
        <v>776.15243154411451</v>
      </c>
      <c r="AY251" s="10">
        <f t="shared" si="560"/>
        <v>-3.6786874455414722</v>
      </c>
      <c r="AZ251" s="10">
        <f t="shared" si="561"/>
        <v>6.9002848012433162</v>
      </c>
      <c r="BA251" s="10">
        <f t="shared" si="562"/>
        <v>-1.7573167678200248</v>
      </c>
      <c r="BB251" s="10" cm="1">
        <f t="array" ref="BB251">$C251*EXP(poly_from_str($AO251,BB$2950))</f>
        <v>71.148307762475724</v>
      </c>
      <c r="BC251" s="10">
        <f t="shared" si="563"/>
        <v>-2.3332038538758395</v>
      </c>
      <c r="BD251" s="10">
        <f t="shared" si="564"/>
        <v>2.1703698984225603</v>
      </c>
      <c r="BE251" s="10">
        <f t="shared" si="565"/>
        <v>-0.53031322510666612</v>
      </c>
      <c r="BF251" s="21">
        <f>INDEX([1]Pr3_line_class7_opt_lin!$A$2:$A$3624,MATCH($X251,[1]Pr3_line_class7_opt_lin!$AO$2:$AO$3624,0),1)</f>
        <v>20796</v>
      </c>
    </row>
    <row r="252" spans="1:58" hidden="1" x14ac:dyDescent="0.25">
      <c r="A252" s="1">
        <v>2009.107</v>
      </c>
      <c r="B252" s="1">
        <v>4.0000000000000001E-3</v>
      </c>
      <c r="C252">
        <v>40</v>
      </c>
      <c r="E252" s="2">
        <v>49773.4</v>
      </c>
      <c r="F252">
        <v>16135</v>
      </c>
      <c r="G252" t="s">
        <v>4</v>
      </c>
      <c r="H252" t="s">
        <v>7</v>
      </c>
      <c r="I252">
        <v>65909</v>
      </c>
      <c r="J252" t="s">
        <v>6</v>
      </c>
      <c r="K252" t="s">
        <v>17</v>
      </c>
      <c r="L252">
        <v>16135.97</v>
      </c>
      <c r="M252">
        <v>65909.440000000002</v>
      </c>
      <c r="N252">
        <v>3</v>
      </c>
      <c r="V252" s="11">
        <f t="shared" si="412"/>
        <v>4.9773357018814828E-7</v>
      </c>
      <c r="W252" s="11">
        <f t="shared" si="413"/>
        <v>2.0091052650612577E-6</v>
      </c>
      <c r="X252" s="10">
        <f t="shared" si="414"/>
        <v>49773.359504225686</v>
      </c>
      <c r="Y252" s="8">
        <f t="shared" si="415"/>
        <v>2009.1068996761239</v>
      </c>
      <c r="Z252" s="1">
        <f t="shared" si="416"/>
        <v>2009.107</v>
      </c>
      <c r="AA252" s="2">
        <f t="shared" si="417"/>
        <v>49773.4</v>
      </c>
      <c r="AB252" s="2">
        <f t="shared" si="409"/>
        <v>49773.35701881483</v>
      </c>
      <c r="AC252" s="1">
        <f t="shared" si="418"/>
        <v>6.2386935344612024E-2</v>
      </c>
      <c r="AD252" s="1" t="b">
        <f t="shared" si="419"/>
        <v>1</v>
      </c>
      <c r="AF252" s="1" t="s">
        <v>1213</v>
      </c>
      <c r="AG252" s="1" t="s">
        <v>1460</v>
      </c>
      <c r="AH252" s="10">
        <v>16135.97</v>
      </c>
      <c r="AI252" s="10">
        <v>65909.440000000002</v>
      </c>
      <c r="AJ252" s="10">
        <f t="shared" si="553"/>
        <v>49773.47</v>
      </c>
      <c r="AK252" s="1">
        <f t="shared" si="554"/>
        <v>4.560487544949865E-3</v>
      </c>
      <c r="AL252" s="10">
        <f t="shared" si="555"/>
        <v>-0.11049577431549551</v>
      </c>
      <c r="AM252" s="10">
        <f t="shared" si="420"/>
        <v>9.9095568329611125E-2</v>
      </c>
      <c r="AN252" s="10">
        <f t="shared" si="556"/>
        <v>-1.1150425410343789</v>
      </c>
      <c r="AO252" s="1">
        <f t="shared" si="421"/>
        <v>2009.107</v>
      </c>
      <c r="AP252" s="14">
        <v>149000000</v>
      </c>
      <c r="AQ252" s="10">
        <v>0.13300000000000001</v>
      </c>
      <c r="AR252" s="14" cm="1">
        <f t="array" ref="AR252">SfromgA($AP252,$AO252,"")</f>
        <v>0.59638790709245004</v>
      </c>
      <c r="AS252" s="21">
        <f t="shared" si="557"/>
        <v>408.08771022668424</v>
      </c>
      <c r="AU252" s="10"/>
      <c r="AV252" s="10"/>
      <c r="AW252" s="14">
        <f t="shared" si="558"/>
        <v>149000000</v>
      </c>
      <c r="AX252" s="21">
        <f t="shared" si="559"/>
        <v>408.08771022668424</v>
      </c>
      <c r="AY252" s="10">
        <f t="shared" si="560"/>
        <v>-6.9489774630665888</v>
      </c>
      <c r="AZ252" s="10">
        <f t="shared" si="561"/>
        <v>208.79199964865811</v>
      </c>
      <c r="BA252" s="10">
        <f t="shared" si="562"/>
        <v>1.652459085301559</v>
      </c>
      <c r="BB252" s="10" cm="1">
        <f t="array" ref="BB252">$C252*EXP(poly_from_str($AO252,BB$2950))</f>
        <v>71.167323759888461</v>
      </c>
      <c r="BC252" s="10">
        <f t="shared" si="563"/>
        <v>1.0763047622975259</v>
      </c>
      <c r="BD252" s="10">
        <f t="shared" si="564"/>
        <v>1.6254839046132699</v>
      </c>
      <c r="BE252" s="10">
        <f t="shared" si="565"/>
        <v>-1.2423263228756891</v>
      </c>
      <c r="BF252" s="21">
        <f>INDEX([1]Pr3_line_class7_opt_lin!$A$2:$A$3624,MATCH($X252,[1]Pr3_line_class7_opt_lin!$AO$2:$AO$3624,0),1)</f>
        <v>20800</v>
      </c>
    </row>
    <row r="253" spans="1:58" hidden="1" x14ac:dyDescent="0.25">
      <c r="A253" s="1">
        <v>2008.066</v>
      </c>
      <c r="B253" s="1">
        <v>4.0000000000000001E-3</v>
      </c>
      <c r="C253">
        <v>10</v>
      </c>
      <c r="E253" s="2">
        <v>49799.199999999997</v>
      </c>
      <c r="F253">
        <v>16135</v>
      </c>
      <c r="G253" t="s">
        <v>4</v>
      </c>
      <c r="H253" t="s">
        <v>7</v>
      </c>
      <c r="I253">
        <v>65935</v>
      </c>
      <c r="J253" t="s">
        <v>6</v>
      </c>
      <c r="K253" t="s">
        <v>7</v>
      </c>
      <c r="L253">
        <v>16135.97</v>
      </c>
      <c r="M253">
        <v>65935.25</v>
      </c>
      <c r="N253">
        <v>3</v>
      </c>
      <c r="V253" s="11">
        <f t="shared" si="412"/>
        <v>4.9799159987769327E-7</v>
      </c>
      <c r="W253" s="11">
        <f t="shared" si="413"/>
        <v>2.0080643865764915E-6</v>
      </c>
      <c r="X253" s="10">
        <f t="shared" si="414"/>
        <v>49799.162306021841</v>
      </c>
      <c r="Y253" s="8">
        <f t="shared" si="415"/>
        <v>2008.0659065204345</v>
      </c>
      <c r="Z253" s="1">
        <f t="shared" si="416"/>
        <v>2008.066</v>
      </c>
      <c r="AA253" s="2">
        <f t="shared" si="417"/>
        <v>49799.199999999997</v>
      </c>
      <c r="AB253" s="2">
        <f t="shared" si="409"/>
        <v>49799.159987769322</v>
      </c>
      <c r="AC253" s="1">
        <f t="shared" si="418"/>
        <v>6.2399781677437233E-2</v>
      </c>
      <c r="AD253" s="1" t="b">
        <f t="shared" si="419"/>
        <v>1</v>
      </c>
      <c r="AF253" s="1" t="s">
        <v>1213</v>
      </c>
      <c r="AG253" s="1" t="s">
        <v>1238</v>
      </c>
      <c r="AH253" s="10">
        <v>16135.97</v>
      </c>
      <c r="AI253" s="10">
        <v>65935.25</v>
      </c>
      <c r="AJ253" s="10">
        <f t="shared" si="553"/>
        <v>49799.28</v>
      </c>
      <c r="AK253" s="1">
        <f t="shared" si="554"/>
        <v>4.8392763910669601E-3</v>
      </c>
      <c r="AL253" s="10">
        <f t="shared" si="555"/>
        <v>-0.1176939781580586</v>
      </c>
      <c r="AM253" s="10">
        <f t="shared" si="420"/>
        <v>9.9198333122516885E-2</v>
      </c>
      <c r="AN253" s="10">
        <f t="shared" si="556"/>
        <v>-1.1864511676088176</v>
      </c>
      <c r="AO253" s="1">
        <f t="shared" si="421"/>
        <v>2008.066</v>
      </c>
      <c r="AP253" s="14">
        <v>19300000</v>
      </c>
      <c r="AQ253" s="10">
        <v>4.9000000000000002E-2</v>
      </c>
      <c r="AR253" s="14" cm="1">
        <f t="array" ref="AR253">SfromgA($AP253,$AO253,"")</f>
        <v>7.7130228414361068E-2</v>
      </c>
      <c r="AS253" s="21">
        <f t="shared" si="557"/>
        <v>663.85300496083664</v>
      </c>
      <c r="AU253" s="10"/>
      <c r="AV253" s="10"/>
      <c r="AW253" s="14">
        <f t="shared" si="558"/>
        <v>19300000</v>
      </c>
      <c r="AX253" s="21">
        <f t="shared" si="559"/>
        <v>663.85300496083664</v>
      </c>
      <c r="AY253" s="10">
        <f t="shared" si="560"/>
        <v>-6.2879912949248791</v>
      </c>
      <c r="AZ253" s="10">
        <f t="shared" si="561"/>
        <v>26.993685997248868</v>
      </c>
      <c r="BA253" s="10">
        <f t="shared" si="562"/>
        <v>0.99301789370890603</v>
      </c>
      <c r="BB253" s="10" cm="1">
        <f t="array" ref="BB253">$C253*EXP(poly_from_str($AO253,BB$2950))</f>
        <v>17.862383302826913</v>
      </c>
      <c r="BC253" s="10">
        <f t="shared" si="563"/>
        <v>0.41290597655007494</v>
      </c>
      <c r="BD253" s="10">
        <f t="shared" si="564"/>
        <v>2.0332051827830906</v>
      </c>
      <c r="BE253" s="10">
        <f t="shared" si="565"/>
        <v>-2.3134463867929611</v>
      </c>
      <c r="BF253" s="21">
        <f>INDEX([1]Pr3_line_class7_opt_lin!$A$2:$A$3624,MATCH($X253,[1]Pr3_line_class7_opt_lin!$AO$2:$AO$3624,0),1)</f>
        <v>5214</v>
      </c>
    </row>
    <row r="254" spans="1:58" hidden="1" x14ac:dyDescent="0.25">
      <c r="A254" s="1">
        <v>2007.7380000000001</v>
      </c>
      <c r="B254" s="1">
        <v>4.0000000000000001E-3</v>
      </c>
      <c r="C254">
        <v>20</v>
      </c>
      <c r="E254" s="2">
        <v>49807.3</v>
      </c>
      <c r="F254">
        <v>18063</v>
      </c>
      <c r="G254" t="s">
        <v>4</v>
      </c>
      <c r="H254" t="s">
        <v>5</v>
      </c>
      <c r="I254" s="4">
        <v>67870</v>
      </c>
      <c r="J254" t="s">
        <v>6</v>
      </c>
      <c r="K254" t="s">
        <v>5</v>
      </c>
      <c r="L254">
        <v>18063.36</v>
      </c>
      <c r="M254" s="7" t="s">
        <v>1064</v>
      </c>
      <c r="N254" s="9">
        <v>3</v>
      </c>
      <c r="O254" s="4" t="s">
        <v>1065</v>
      </c>
      <c r="P254" s="4" t="s">
        <v>1088</v>
      </c>
      <c r="V254" s="11">
        <f t="shared" si="412"/>
        <v>4.9807295573426415E-7</v>
      </c>
      <c r="W254" s="11">
        <f t="shared" si="413"/>
        <v>2.0077378215643087E-6</v>
      </c>
      <c r="X254" s="10">
        <f t="shared" si="414"/>
        <v>49807.295830053452</v>
      </c>
      <c r="Y254" s="8">
        <f t="shared" si="415"/>
        <v>2007.7379896553336</v>
      </c>
      <c r="Z254" s="1">
        <f t="shared" si="416"/>
        <v>2007.7380000000001</v>
      </c>
      <c r="AA254" s="2">
        <f t="shared" si="417"/>
        <v>49807.3</v>
      </c>
      <c r="AB254" s="2">
        <f t="shared" si="409"/>
        <v>49807.295573426411</v>
      </c>
      <c r="AC254" s="1">
        <f t="shared" si="418"/>
        <v>6.2403833461693314E-2</v>
      </c>
      <c r="AD254" s="1" t="b">
        <f t="shared" si="419"/>
        <v>1</v>
      </c>
      <c r="AF254" s="1" t="s">
        <v>1175</v>
      </c>
      <c r="AG254" s="1" t="s">
        <v>1265</v>
      </c>
      <c r="AH254" s="10">
        <v>18063.36</v>
      </c>
      <c r="AI254" s="10">
        <v>67870.759999999995</v>
      </c>
      <c r="AJ254" s="10">
        <f t="shared" si="553"/>
        <v>49807.399999999994</v>
      </c>
      <c r="AK254" s="1">
        <f t="shared" si="554"/>
        <v>4.2094387579254544E-3</v>
      </c>
      <c r="AL254" s="10">
        <f t="shared" si="555"/>
        <v>-0.10416994654224254</v>
      </c>
      <c r="AM254" s="10">
        <f t="shared" si="420"/>
        <v>9.9230676512572863E-2</v>
      </c>
      <c r="AN254" s="10">
        <f t="shared" si="556"/>
        <v>-1.0497756359551158</v>
      </c>
      <c r="AO254" s="1">
        <f t="shared" si="421"/>
        <v>2007.7380000000001</v>
      </c>
      <c r="AP254" s="14">
        <v>49100000</v>
      </c>
      <c r="AQ254" s="10">
        <v>3.3000000000000002E-2</v>
      </c>
      <c r="AR254" s="14" cm="1">
        <f t="array" ref="AR254">SfromgA($AP254,$AO254,"")</f>
        <v>0.19612636021774024</v>
      </c>
      <c r="AS254" s="21">
        <f t="shared" si="557"/>
        <v>565.28157677107401</v>
      </c>
      <c r="AU254" s="10"/>
      <c r="AV254" s="10"/>
      <c r="AW254" s="14">
        <f t="shared" si="558"/>
        <v>49100000</v>
      </c>
      <c r="AX254" s="21">
        <f t="shared" si="559"/>
        <v>565.28157677107401</v>
      </c>
      <c r="AY254" s="10">
        <f t="shared" si="560"/>
        <v>-6.5275208678887706</v>
      </c>
      <c r="AZ254" s="10">
        <f t="shared" si="561"/>
        <v>57.316950143978048</v>
      </c>
      <c r="BA254" s="10">
        <f t="shared" si="562"/>
        <v>1.0528641204533895</v>
      </c>
      <c r="BB254" s="10" cm="1">
        <f t="array" ref="BB254">$C254*EXP(poly_from_str($AO254,BB$2950))</f>
        <v>35.769112106406496</v>
      </c>
      <c r="BC254" s="10">
        <f t="shared" si="563"/>
        <v>0.47151166334236594</v>
      </c>
      <c r="BD254" s="10">
        <f t="shared" si="564"/>
        <v>1.8950401887651387</v>
      </c>
      <c r="BE254" s="10">
        <f t="shared" si="565"/>
        <v>-2.1166757059827179</v>
      </c>
      <c r="BF254" s="21">
        <f>INDEX([1]Pr3_line_class7_opt_lin!$A$2:$A$3624,MATCH($X254,[1]Pr3_line_class7_opt_lin!$AO$2:$AO$3624,0),1)</f>
        <v>10438</v>
      </c>
    </row>
    <row r="255" spans="1:58" hidden="1" x14ac:dyDescent="0.25">
      <c r="A255" s="1">
        <v>2006.7629999999999</v>
      </c>
      <c r="B255" s="1">
        <v>4.0000000000000001E-3</v>
      </c>
      <c r="C255">
        <v>1</v>
      </c>
      <c r="E255" s="2">
        <v>49831.5</v>
      </c>
      <c r="N255">
        <v>3</v>
      </c>
      <c r="V255" s="11">
        <f t="shared" si="412"/>
        <v>4.983149480033268E-7</v>
      </c>
      <c r="W255" s="11">
        <f t="shared" si="413"/>
        <v>2.0067627906043367E-6</v>
      </c>
      <c r="X255" s="10">
        <f t="shared" si="414"/>
        <v>49831.495102331428</v>
      </c>
      <c r="Y255" s="8">
        <f t="shared" si="415"/>
        <v>2006.7629878382152</v>
      </c>
      <c r="Z255" s="1">
        <f t="shared" si="416"/>
        <v>2006.7629999999999</v>
      </c>
      <c r="AA255" s="2">
        <f t="shared" si="417"/>
        <v>49831.5</v>
      </c>
      <c r="AB255" s="2">
        <f t="shared" si="409"/>
        <v>49831.494800332679</v>
      </c>
      <c r="AC255" s="1">
        <f t="shared" si="418"/>
        <v>6.2415889370177918E-2</v>
      </c>
      <c r="AD255" s="1" t="b">
        <f t="shared" si="419"/>
        <v>1</v>
      </c>
      <c r="AM255" s="10">
        <f t="shared" si="420"/>
        <v>9.9327125325711113E-2</v>
      </c>
      <c r="AN255" s="10"/>
      <c r="AO255" s="1">
        <f t="shared" si="421"/>
        <v>2006.7629999999999</v>
      </c>
      <c r="AP255"/>
      <c r="BB255" s="10" cm="1">
        <f t="array" ref="BB255">$C255*EXP(poly_from_str($AO255,BB$2950))</f>
        <v>1.7950303880017022</v>
      </c>
      <c r="BF255" s="21">
        <f>INDEX([1]Pr3_line_class7_opt_lin!$A$2:$A$3624,MATCH($X255,[1]Pr3_line_class7_opt_lin!$AO$2:$AO$3624,0),1)</f>
        <v>523</v>
      </c>
    </row>
    <row r="256" spans="1:58" hidden="1" x14ac:dyDescent="0.25">
      <c r="A256" s="1">
        <v>2006.5650000000001</v>
      </c>
      <c r="B256" s="1">
        <v>4.0000000000000001E-3</v>
      </c>
      <c r="C256">
        <v>30</v>
      </c>
      <c r="E256" s="2">
        <v>49836.4</v>
      </c>
      <c r="F256">
        <v>21755</v>
      </c>
      <c r="G256" t="s">
        <v>4</v>
      </c>
      <c r="H256" t="s">
        <v>12</v>
      </c>
      <c r="I256">
        <v>71592</v>
      </c>
      <c r="J256" t="s">
        <v>6</v>
      </c>
      <c r="K256" t="s">
        <v>5</v>
      </c>
      <c r="L256">
        <v>21755.84</v>
      </c>
      <c r="M256">
        <v>71592.34</v>
      </c>
      <c r="N256">
        <v>3</v>
      </c>
      <c r="V256" s="11">
        <f t="shared" si="412"/>
        <v>4.9836411977683259E-7</v>
      </c>
      <c r="W256" s="11">
        <f t="shared" si="413"/>
        <v>2.0065654822579481E-6</v>
      </c>
      <c r="X256" s="10">
        <f t="shared" si="414"/>
        <v>49836.411281756416</v>
      </c>
      <c r="Y256" s="8">
        <f t="shared" si="415"/>
        <v>2006.5650280201241</v>
      </c>
      <c r="Z256" s="1">
        <f t="shared" si="416"/>
        <v>2006.5650000000001</v>
      </c>
      <c r="AA256" s="2">
        <f t="shared" si="417"/>
        <v>49836.4</v>
      </c>
      <c r="AB256" s="2">
        <f t="shared" si="409"/>
        <v>49836.411977683252</v>
      </c>
      <c r="AC256" s="1">
        <f t="shared" si="418"/>
        <v>6.2418339794046859E-2</v>
      </c>
      <c r="AD256" s="1" t="b">
        <f t="shared" si="419"/>
        <v>1</v>
      </c>
      <c r="AF256" s="1" t="s">
        <v>1278</v>
      </c>
      <c r="AG256" s="1" t="s">
        <v>1312</v>
      </c>
      <c r="AH256" s="10">
        <v>21755.84</v>
      </c>
      <c r="AI256" s="10">
        <v>71592.34</v>
      </c>
      <c r="AJ256" s="10">
        <f>AI256-AH256</f>
        <v>49836.5</v>
      </c>
      <c r="AK256" s="1">
        <f>$A256-100000000/AJ256</f>
        <v>3.5440390076928452E-3</v>
      </c>
      <c r="AL256" s="10">
        <f>$X256-AJ256</f>
        <v>-8.8718243583571166E-2</v>
      </c>
      <c r="AM256" s="10">
        <f t="shared" si="420"/>
        <v>9.9346694475384564E-2</v>
      </c>
      <c r="AN256" s="10">
        <f>AL256/AM256</f>
        <v>-0.89301656237342808</v>
      </c>
      <c r="AO256" s="1">
        <f t="shared" si="421"/>
        <v>2006.5650000000001</v>
      </c>
      <c r="AP256" s="14">
        <v>46000000</v>
      </c>
      <c r="AQ256" s="10">
        <v>0.19800000000000001</v>
      </c>
      <c r="AR256" s="14" cm="1">
        <f t="array" ref="AR256">SfromgA($AP256,$AO256,"")</f>
        <v>0.18342177406804258</v>
      </c>
      <c r="AS256" s="21">
        <f>(10^MAX(0.05, -0.312925054856973*((LN($AR256))^(1/3)) + 0.454808404431693)-1)*100</f>
        <v>572.95128874434567</v>
      </c>
      <c r="AU256" s="10"/>
      <c r="AV256" s="10"/>
      <c r="AW256" s="14">
        <f>IF($AP256="",$AT256,$AP256)</f>
        <v>46000000</v>
      </c>
      <c r="AX256" s="21">
        <f>IF($AP256="",$AV256,$AS256)</f>
        <v>572.95128874434567</v>
      </c>
      <c r="AY256" s="10">
        <f>LN(BB256*$AO256/$AW256)</f>
        <v>-6.0530111440516974</v>
      </c>
      <c r="AZ256" s="10">
        <f>EXP(AY$2950*$AI256+AY$2951)*$AW256/$AO256</f>
        <v>37.942978196025415</v>
      </c>
      <c r="BA256" s="10">
        <f>LN(AZ256/$C256)</f>
        <v>0.23488707728701702</v>
      </c>
      <c r="BB256" s="10" cm="1">
        <f t="array" ref="BB256">$C256*EXP(poly_from_str($AO256,BB$2950))</f>
        <v>53.890878120821498</v>
      </c>
      <c r="BC256" s="10">
        <f t="shared" ref="BC256" si="566">LN(AZ256/BB256)</f>
        <v>-0.35087676755305641</v>
      </c>
      <c r="BD256" s="10">
        <f t="shared" ref="BD256" si="567">LN($AX256/100+1)</f>
        <v>1.9065027617568115</v>
      </c>
      <c r="BE256" s="10">
        <f>ABS(LN($AZ256/$BB256))-BD256-LN(2)</f>
        <v>-2.2487731747637003</v>
      </c>
      <c r="BF256" s="21">
        <f>INDEX([1]Pr3_line_class7_opt_lin!$A$2:$A$3624,MATCH($X256,[1]Pr3_line_class7_opt_lin!$AO$2:$AO$3624,0),1)</f>
        <v>15706</v>
      </c>
    </row>
    <row r="257" spans="1:58" hidden="1" x14ac:dyDescent="0.25">
      <c r="A257" s="1">
        <v>2006.0719999999999</v>
      </c>
      <c r="B257" s="1">
        <v>4.0000000000000001E-3</v>
      </c>
      <c r="C257">
        <v>10</v>
      </c>
      <c r="E257" s="2">
        <v>49848.7</v>
      </c>
      <c r="N257">
        <v>3</v>
      </c>
      <c r="V257" s="11">
        <f t="shared" si="412"/>
        <v>4.9848659469849539E-7</v>
      </c>
      <c r="W257" s="11">
        <f t="shared" si="413"/>
        <v>2.0060703689364019E-6</v>
      </c>
      <c r="X257" s="10">
        <f t="shared" si="414"/>
        <v>49848.661826916315</v>
      </c>
      <c r="Y257" s="8">
        <f t="shared" si="415"/>
        <v>2006.0719051439798</v>
      </c>
      <c r="Z257" s="1">
        <f t="shared" si="416"/>
        <v>2006.0719999999999</v>
      </c>
      <c r="AA257" s="2">
        <f t="shared" si="417"/>
        <v>49848.7</v>
      </c>
      <c r="AB257" s="2">
        <f t="shared" si="409"/>
        <v>49848.659469849539</v>
      </c>
      <c r="AC257" s="1">
        <f t="shared" si="418"/>
        <v>6.24244442547051E-2</v>
      </c>
      <c r="AD257" s="1" t="b">
        <f t="shared" si="419"/>
        <v>1</v>
      </c>
      <c r="AM257" s="10">
        <f t="shared" si="420"/>
        <v>9.9395634852587539E-2</v>
      </c>
      <c r="AN257" s="10"/>
      <c r="AO257" s="1">
        <f t="shared" si="421"/>
        <v>2006.0719999999999</v>
      </c>
      <c r="AP257"/>
      <c r="BB257" s="10" cm="1">
        <f t="array" ref="BB257">$C257*EXP(poly_from_str($AO257,BB$2950))</f>
        <v>17.996753165416482</v>
      </c>
      <c r="BF257" s="21">
        <f>INDEX([1]Pr3_line_class7_opt_lin!$A$2:$A$3624,MATCH($X257,[1]Pr3_line_class7_opt_lin!$AO$2:$AO$3624,0),1)</f>
        <v>5242</v>
      </c>
    </row>
    <row r="258" spans="1:58" hidden="1" x14ac:dyDescent="0.25">
      <c r="A258" s="1">
        <v>2005.817</v>
      </c>
      <c r="B258" s="1">
        <v>4.0000000000000001E-3</v>
      </c>
      <c r="C258">
        <v>30</v>
      </c>
      <c r="E258" s="2">
        <v>49855</v>
      </c>
      <c r="F258">
        <v>30505</v>
      </c>
      <c r="G258" t="s">
        <v>4</v>
      </c>
      <c r="H258" t="s">
        <v>12</v>
      </c>
      <c r="I258">
        <v>80360</v>
      </c>
      <c r="J258" t="s">
        <v>6</v>
      </c>
      <c r="K258" t="s">
        <v>12</v>
      </c>
      <c r="L258">
        <v>30505.72</v>
      </c>
      <c r="M258">
        <v>80360.820000000007</v>
      </c>
      <c r="N258">
        <v>3</v>
      </c>
      <c r="V258" s="11">
        <f t="shared" si="412"/>
        <v>4.9854996741975963E-7</v>
      </c>
      <c r="W258" s="11">
        <f t="shared" si="413"/>
        <v>2.0058168689198677E-6</v>
      </c>
      <c r="X258" s="10">
        <f t="shared" si="414"/>
        <v>49854.996931539732</v>
      </c>
      <c r="Y258" s="8">
        <f t="shared" si="415"/>
        <v>2005.8169923732773</v>
      </c>
      <c r="Z258" s="1">
        <f t="shared" si="416"/>
        <v>2005.817</v>
      </c>
      <c r="AA258" s="2">
        <f t="shared" si="417"/>
        <v>49855</v>
      </c>
      <c r="AB258" s="2">
        <f t="shared" ref="AB258:AB321" si="568">100000000/Z258</f>
        <v>49854.996741975963</v>
      </c>
      <c r="AC258" s="1">
        <f t="shared" si="418"/>
        <v>6.2427603500712171E-2</v>
      </c>
      <c r="AD258" s="1" t="b">
        <f t="shared" si="419"/>
        <v>1</v>
      </c>
      <c r="AF258" s="1" t="s">
        <v>1403</v>
      </c>
      <c r="AG258" s="1" t="s">
        <v>1376</v>
      </c>
      <c r="AH258" s="10">
        <v>30505.72</v>
      </c>
      <c r="AI258" s="10">
        <v>80360.820000000007</v>
      </c>
      <c r="AJ258" s="10">
        <f t="shared" ref="AJ258:AJ259" si="569">AI258-AH258</f>
        <v>49855.100000000006</v>
      </c>
      <c r="AK258" s="1">
        <f t="shared" ref="AK258:AK259" si="570">$A258-100000000/AJ258</f>
        <v>4.1543733743765188E-3</v>
      </c>
      <c r="AL258" s="10">
        <f t="shared" ref="AL258:AL259" si="571">$X258-AJ258</f>
        <v>-0.10306846027378924</v>
      </c>
      <c r="AM258" s="10">
        <f t="shared" si="420"/>
        <v>9.9420834502848471E-2</v>
      </c>
      <c r="AN258" s="10">
        <f t="shared" ref="AN258:AN259" si="572">AL258/AM258</f>
        <v>-1.0366887462691361</v>
      </c>
      <c r="AO258" s="1">
        <f t="shared" si="421"/>
        <v>2005.817</v>
      </c>
      <c r="AP258" s="14">
        <v>48600000</v>
      </c>
      <c r="AQ258" s="10">
        <v>8.6999999999999994E-2</v>
      </c>
      <c r="AR258" s="14" cm="1">
        <f t="array" ref="AR258">SfromgA($AP258,$AO258,"")</f>
        <v>0.19357245253320646</v>
      </c>
      <c r="AS258" s="21">
        <f t="shared" ref="AS258:AS259" si="573">(10^MAX(0.05, -0.312925054856973*((LN($AR258))^(1/3)) + 0.454808404431693)-1)*100</f>
        <v>566.79201829463943</v>
      </c>
      <c r="AU258" s="10"/>
      <c r="AV258" s="10"/>
      <c r="AW258" s="14">
        <f t="shared" ref="AW258:AW259" si="574">IF($AP258="",$AT258,$AP258)</f>
        <v>48600000</v>
      </c>
      <c r="AX258" s="21">
        <f t="shared" ref="AX258:AX259" si="575">IF($AP258="",$AV258,$AS258)</f>
        <v>566.79201829463943</v>
      </c>
      <c r="AY258" s="10">
        <f t="shared" ref="AY258:AY259" si="576">LN(BB258*$AO258/$AW258)</f>
        <v>-6.1055734134756676</v>
      </c>
      <c r="AZ258" s="10">
        <f t="shared" ref="AZ258:AZ259" si="577">EXP(AY$2950*$AI258+AY$2951)*$AW258/$AO258</f>
        <v>17.668728184108602</v>
      </c>
      <c r="BA258" s="10">
        <f t="shared" ref="BA258:BA259" si="578">LN(AZ258/$C258)</f>
        <v>-0.52940107391932822</v>
      </c>
      <c r="BB258" s="10" cm="1">
        <f t="array" ref="BB258">$C258*EXP(poly_from_str($AO258,BB$2950))</f>
        <v>54.041590110598037</v>
      </c>
      <c r="BC258" s="10">
        <f t="shared" ref="BC258:BC259" si="579">LN(AZ258/BB258)</f>
        <v>-1.1179576296127578</v>
      </c>
      <c r="BD258" s="10">
        <f t="shared" ref="BD258:BD259" si="580">LN($AX258/100+1)</f>
        <v>1.8973079946528966</v>
      </c>
      <c r="BE258" s="10">
        <f t="shared" ref="BE258:BE259" si="581">ABS(LN($AZ258/$BB258))-BD258-LN(2)</f>
        <v>-1.4724975456000839</v>
      </c>
      <c r="BF258" s="21">
        <f>INDEX([1]Pr3_line_class7_opt_lin!$A$2:$A$3624,MATCH($X258,[1]Pr3_line_class7_opt_lin!$AO$2:$AO$3624,0),1)</f>
        <v>15738</v>
      </c>
    </row>
    <row r="259" spans="1:58" hidden="1" x14ac:dyDescent="0.25">
      <c r="A259" s="1">
        <v>2004.4159999999999</v>
      </c>
      <c r="B259" s="1">
        <v>4.0000000000000001E-3</v>
      </c>
      <c r="C259">
        <v>10</v>
      </c>
      <c r="E259" s="2">
        <v>49889.8</v>
      </c>
      <c r="F259">
        <v>21611</v>
      </c>
      <c r="G259" t="s">
        <v>4</v>
      </c>
      <c r="H259" t="s">
        <v>17</v>
      </c>
      <c r="I259">
        <v>71501</v>
      </c>
      <c r="J259" t="s">
        <v>6</v>
      </c>
      <c r="K259" t="s">
        <v>18</v>
      </c>
      <c r="L259">
        <v>21611.19</v>
      </c>
      <c r="M259">
        <v>71501</v>
      </c>
      <c r="N259">
        <v>3</v>
      </c>
      <c r="V259" s="11">
        <f t="shared" ref="V259:V322" si="582">0.001/$A259</f>
        <v>4.9889843226156645E-7</v>
      </c>
      <c r="W259" s="11">
        <f t="shared" ref="W259:W322" si="583">0.1/$E259</f>
        <v>2.0044177366916682E-6</v>
      </c>
      <c r="X259" s="10">
        <f t="shared" ref="X259:X322" si="584">($E259/$W259^2+(100000000/$A259)/$V259^2)/(1/$W259^2+1/$V259^2)</f>
        <v>49889.840704476621</v>
      </c>
      <c r="Y259" s="8">
        <f t="shared" ref="Y259:Y322" si="585">100000000/X259</f>
        <v>2004.4161013131275</v>
      </c>
      <c r="Z259" s="1">
        <f t="shared" ref="Z259:Z322" si="586">ROUND($A259,3)+0</f>
        <v>2004.4159999999999</v>
      </c>
      <c r="AA259" s="2">
        <f t="shared" ref="AA259:AA322" si="587">ROUND($E259,1)+0</f>
        <v>49889.8</v>
      </c>
      <c r="AB259" s="2">
        <f t="shared" si="568"/>
        <v>49889.843226156649</v>
      </c>
      <c r="AC259" s="1">
        <f t="shared" ref="AC259:AC322" si="588">0.0005/$Z259*AB259+0.05</f>
        <v>6.2444982285652442E-2</v>
      </c>
      <c r="AD259" s="1" t="b">
        <f t="shared" ref="AD259:AD322" si="589">ABS($E259-AB259)&lt;AC259</f>
        <v>1</v>
      </c>
      <c r="AF259" s="1" t="s">
        <v>1301</v>
      </c>
      <c r="AG259" s="1" t="s">
        <v>1253</v>
      </c>
      <c r="AH259" s="10">
        <v>21611.19</v>
      </c>
      <c r="AI259" s="10">
        <v>71501</v>
      </c>
      <c r="AJ259" s="10">
        <f t="shared" si="569"/>
        <v>49889.81</v>
      </c>
      <c r="AK259" s="1">
        <f t="shared" si="570"/>
        <v>-1.3349227028811583E-3</v>
      </c>
      <c r="AL259" s="10">
        <f t="shared" si="571"/>
        <v>3.070447662321385E-2</v>
      </c>
      <c r="AM259" s="10">
        <f t="shared" ref="AM259:AM322" si="590">$B259/$A259*$E259</f>
        <v>9.9559772023372392E-2</v>
      </c>
      <c r="AN259" s="10">
        <f t="shared" si="572"/>
        <v>0.30840244005385775</v>
      </c>
      <c r="AO259" s="1">
        <f t="shared" ref="AO259:AO322" si="591">$A259+0</f>
        <v>2004.4159999999999</v>
      </c>
      <c r="AP259" s="14">
        <v>75500000</v>
      </c>
      <c r="AQ259" s="10">
        <v>0.129</v>
      </c>
      <c r="AR259" s="14" cm="1">
        <f t="array" ref="AR259">SfromgA($AP259,$AO259,"")</f>
        <v>0.30008472810296849</v>
      </c>
      <c r="AS259" s="21">
        <f t="shared" si="573"/>
        <v>513.31195600203864</v>
      </c>
      <c r="AU259" s="10"/>
      <c r="AV259" s="10"/>
      <c r="AW259" s="14">
        <f t="shared" si="574"/>
        <v>75500000</v>
      </c>
      <c r="AX259" s="21">
        <f t="shared" si="575"/>
        <v>513.31195600203864</v>
      </c>
      <c r="AY259" s="10">
        <f t="shared" si="576"/>
        <v>-7.6402051328465435</v>
      </c>
      <c r="AZ259" s="10">
        <f t="shared" si="577"/>
        <v>62.877310936511051</v>
      </c>
      <c r="BA259" s="10">
        <f t="shared" si="578"/>
        <v>1.8386002892078614</v>
      </c>
      <c r="BB259" s="10" cm="1">
        <f t="array" ref="BB259">$C259*EXP(poly_from_str($AO259,BB$2950))</f>
        <v>18.107569511078044</v>
      </c>
      <c r="BC259" s="10">
        <f t="shared" si="579"/>
        <v>1.2448553263215421</v>
      </c>
      <c r="BD259" s="10">
        <f t="shared" si="580"/>
        <v>1.8137035209949013</v>
      </c>
      <c r="BE259" s="10">
        <f t="shared" si="581"/>
        <v>-1.2619953752333046</v>
      </c>
      <c r="BF259" s="21">
        <f>INDEX([1]Pr3_line_class7_opt_lin!$A$2:$A$3624,MATCH($X259,[1]Pr3_line_class7_opt_lin!$AO$2:$AO$3624,0),1)</f>
        <v>5266</v>
      </c>
    </row>
    <row r="260" spans="1:58" hidden="1" x14ac:dyDescent="0.25">
      <c r="A260" s="1">
        <v>2003.9079999999999</v>
      </c>
      <c r="B260" s="1">
        <v>4.0000000000000001E-3</v>
      </c>
      <c r="C260">
        <v>20</v>
      </c>
      <c r="E260" s="2">
        <v>49902.5</v>
      </c>
      <c r="N260">
        <v>3</v>
      </c>
      <c r="V260" s="11">
        <f t="shared" si="582"/>
        <v>4.9902490533497552E-7</v>
      </c>
      <c r="W260" s="11">
        <f t="shared" si="583"/>
        <v>2.0039076198587247E-6</v>
      </c>
      <c r="X260" s="10">
        <f t="shared" si="584"/>
        <v>49902.491086272552</v>
      </c>
      <c r="Y260" s="8">
        <f t="shared" si="585"/>
        <v>2003.9079778025057</v>
      </c>
      <c r="Z260" s="1">
        <f t="shared" si="586"/>
        <v>2003.9079999999999</v>
      </c>
      <c r="AA260" s="2">
        <f t="shared" si="587"/>
        <v>49902.5</v>
      </c>
      <c r="AB260" s="2">
        <f t="shared" si="568"/>
        <v>49902.490533497548</v>
      </c>
      <c r="AC260" s="1">
        <f t="shared" si="588"/>
        <v>6.2451292807229067E-2</v>
      </c>
      <c r="AD260" s="1" t="b">
        <f t="shared" si="589"/>
        <v>1</v>
      </c>
      <c r="AM260" s="10">
        <f t="shared" si="590"/>
        <v>9.9610361353914462E-2</v>
      </c>
      <c r="AN260" s="10"/>
      <c r="AO260" s="1">
        <f t="shared" si="591"/>
        <v>2003.9079999999999</v>
      </c>
      <c r="AP260"/>
      <c r="BB260" s="10" cm="1">
        <f t="array" ref="BB260">$C260*EXP(poly_from_str($AO260,BB$2950))</f>
        <v>36.282843182816805</v>
      </c>
      <c r="BF260" s="21">
        <f>INDEX([1]Pr3_line_class7_opt_lin!$A$2:$A$3624,MATCH($X260,[1]Pr3_line_class7_opt_lin!$AO$2:$AO$3624,0),1)</f>
        <v>10545</v>
      </c>
    </row>
    <row r="261" spans="1:58" hidden="1" x14ac:dyDescent="0.25">
      <c r="A261" s="1">
        <v>2003.001</v>
      </c>
      <c r="B261" s="1">
        <v>4.0000000000000001E-3</v>
      </c>
      <c r="C261">
        <v>10</v>
      </c>
      <c r="E261" s="2">
        <v>49925.1</v>
      </c>
      <c r="F261">
        <v>21611</v>
      </c>
      <c r="G261" t="s">
        <v>4</v>
      </c>
      <c r="H261" t="s">
        <v>17</v>
      </c>
      <c r="I261">
        <v>71536</v>
      </c>
      <c r="J261" t="s">
        <v>6</v>
      </c>
      <c r="K261" t="s">
        <v>17</v>
      </c>
      <c r="L261">
        <v>21611.19</v>
      </c>
      <c r="M261">
        <v>71536.38</v>
      </c>
      <c r="N261">
        <v>3</v>
      </c>
      <c r="V261" s="11">
        <f t="shared" si="582"/>
        <v>4.9925087406346778E-7</v>
      </c>
      <c r="W261" s="11">
        <f t="shared" si="583"/>
        <v>2.0030004947411225E-6</v>
      </c>
      <c r="X261" s="10">
        <f t="shared" si="584"/>
        <v>49925.088142979686</v>
      </c>
      <c r="Y261" s="8">
        <f t="shared" si="585"/>
        <v>2003.0009704461922</v>
      </c>
      <c r="Z261" s="1">
        <f t="shared" si="586"/>
        <v>2003.001</v>
      </c>
      <c r="AA261" s="2">
        <f t="shared" si="587"/>
        <v>49925.1</v>
      </c>
      <c r="AB261" s="2">
        <f t="shared" si="568"/>
        <v>49925.087406346778</v>
      </c>
      <c r="AC261" s="1">
        <f t="shared" si="588"/>
        <v>6.2462571762656835E-2</v>
      </c>
      <c r="AD261" s="1" t="b">
        <f t="shared" si="589"/>
        <v>1</v>
      </c>
      <c r="AF261" s="1" t="s">
        <v>1301</v>
      </c>
      <c r="AG261" s="1" t="s">
        <v>1260</v>
      </c>
      <c r="AH261" s="10">
        <v>21611.19</v>
      </c>
      <c r="AI261" s="10">
        <v>71536.38</v>
      </c>
      <c r="AJ261" s="10">
        <f>AI261-AH261</f>
        <v>49925.19</v>
      </c>
      <c r="AK261" s="1">
        <f>$A261-100000000/AJ261</f>
        <v>4.116062252478514E-3</v>
      </c>
      <c r="AL261" s="10">
        <f>$X261-AJ261</f>
        <v>-0.10185702031594701</v>
      </c>
      <c r="AM261" s="10">
        <f t="shared" si="590"/>
        <v>9.970059925082414E-2</v>
      </c>
      <c r="AN261" s="10">
        <f>AL261/AM261</f>
        <v>-1.0216289679432899</v>
      </c>
      <c r="AO261" s="1">
        <f t="shared" si="591"/>
        <v>2003.001</v>
      </c>
      <c r="AP261" s="14">
        <v>21800000</v>
      </c>
      <c r="AQ261" s="10">
        <v>6.5000000000000002E-2</v>
      </c>
      <c r="AR261" s="14" cm="1">
        <f t="array" ref="AR261">SfromgA($AP261,$AO261,"")</f>
        <v>8.6463607563866798E-2</v>
      </c>
      <c r="AS261" s="21">
        <f>(10^MAX(0.05, -0.312925054856973*((LN($AR261))^(1/3)) + 0.454808404431693)-1)*100</f>
        <v>652.57465833818037</v>
      </c>
      <c r="AU261" s="10"/>
      <c r="AV261" s="10"/>
      <c r="AW261" s="14">
        <f>IF($AP261="",$AT261,$AP261)</f>
        <v>21800000</v>
      </c>
      <c r="AX261" s="21">
        <f>IF($AP261="",$AV261,$AS261)</f>
        <v>652.57465833818037</v>
      </c>
      <c r="AY261" s="10">
        <f>LN(BB261*$AO261/$AW261)</f>
        <v>-6.3935039592047938</v>
      </c>
      <c r="AZ261" s="10">
        <f>EXP(AY$2950*$AI261+AY$2951)*$AW261/$AO261</f>
        <v>18.108142565922858</v>
      </c>
      <c r="BA261" s="10">
        <f>LN(AZ261/$C261)</f>
        <v>0.59377660963917844</v>
      </c>
      <c r="BB261" s="10" cm="1">
        <f t="array" ref="BB261">$C261*EXP(poly_from_str($AO261,BB$2950))</f>
        <v>18.201695218844954</v>
      </c>
      <c r="BC261" s="10">
        <f t="shared" ref="BC261" si="592">LN(AZ261/BB261)</f>
        <v>-5.1530310044823526E-3</v>
      </c>
      <c r="BD261" s="10">
        <f t="shared" ref="BD261" si="593">LN($AX261/100+1)</f>
        <v>2.0183300194520277</v>
      </c>
      <c r="BE261" s="10">
        <f>ABS(LN($AZ261/$BB261))-BD261-LN(2)</f>
        <v>-2.7063241690074906</v>
      </c>
      <c r="BF261" s="21">
        <f>INDEX([1]Pr3_line_class7_opt_lin!$A$2:$A$3624,MATCH($X261,[1]Pr3_line_class7_opt_lin!$AO$2:$AO$3624,0),1)</f>
        <v>5285</v>
      </c>
    </row>
    <row r="262" spans="1:58" hidden="1" x14ac:dyDescent="0.25">
      <c r="A262" s="1">
        <v>2002.296</v>
      </c>
      <c r="B262" s="1">
        <v>4.0000000000000001E-3</v>
      </c>
      <c r="C262">
        <v>2</v>
      </c>
      <c r="E262" s="2">
        <v>49942.7</v>
      </c>
      <c r="N262">
        <v>3</v>
      </c>
      <c r="V262" s="11">
        <f t="shared" si="582"/>
        <v>4.9942665819639059E-7</v>
      </c>
      <c r="W262" s="11">
        <f t="shared" si="583"/>
        <v>2.002294629645574E-6</v>
      </c>
      <c r="X262" s="10">
        <f t="shared" si="584"/>
        <v>49942.667821584029</v>
      </c>
      <c r="Y262" s="8">
        <f t="shared" si="585"/>
        <v>2002.2959197382399</v>
      </c>
      <c r="Z262" s="1">
        <f t="shared" si="586"/>
        <v>2002.296</v>
      </c>
      <c r="AA262" s="2">
        <f t="shared" si="587"/>
        <v>49942.7</v>
      </c>
      <c r="AB262" s="2">
        <f t="shared" si="568"/>
        <v>49942.665819639056</v>
      </c>
      <c r="AC262" s="1">
        <f t="shared" si="588"/>
        <v>6.2471349345860717E-2</v>
      </c>
      <c r="AD262" s="1" t="b">
        <f t="shared" si="589"/>
        <v>1</v>
      </c>
      <c r="AM262" s="10">
        <f t="shared" si="590"/>
        <v>9.9770863049219505E-2</v>
      </c>
      <c r="AN262" s="10"/>
      <c r="AO262" s="1">
        <f t="shared" si="591"/>
        <v>2002.296</v>
      </c>
      <c r="AP262"/>
      <c r="BB262" s="10" cm="1">
        <f t="array" ref="BB262">$C262*EXP(poly_from_str($AO262,BB$2950))</f>
        <v>3.6496793582024405</v>
      </c>
      <c r="BF262" s="21" t="e">
        <f>INDEX([1]Pr3_line_class7_opt_lin!$A$2:$A$3624,MATCH($X262,[1]Pr3_line_class7_opt_lin!$AO$2:$AO$3624,0),1)</f>
        <v>#N/A</v>
      </c>
    </row>
    <row r="263" spans="1:58" hidden="1" x14ac:dyDescent="0.25">
      <c r="A263" s="1">
        <v>2001.8389999999999</v>
      </c>
      <c r="B263" s="1">
        <v>4.0000000000000001E-3</v>
      </c>
      <c r="C263">
        <v>1</v>
      </c>
      <c r="E263" s="2">
        <v>49954.1</v>
      </c>
      <c r="N263">
        <v>3</v>
      </c>
      <c r="V263" s="11">
        <f t="shared" si="582"/>
        <v>4.9954067235177256E-7</v>
      </c>
      <c r="W263" s="11">
        <f t="shared" si="583"/>
        <v>2.0018376869966632E-6</v>
      </c>
      <c r="X263" s="10">
        <f t="shared" si="584"/>
        <v>49954.069155864243</v>
      </c>
      <c r="Y263" s="8">
        <f t="shared" si="585"/>
        <v>2001.8389230311727</v>
      </c>
      <c r="Z263" s="1">
        <f t="shared" si="586"/>
        <v>2001.8389999999999</v>
      </c>
      <c r="AA263" s="2">
        <f t="shared" si="587"/>
        <v>49954.1</v>
      </c>
      <c r="AB263" s="2">
        <f t="shared" si="568"/>
        <v>49954.067235177259</v>
      </c>
      <c r="AC263" s="1">
        <f t="shared" si="588"/>
        <v>6.2477044166683052E-2</v>
      </c>
      <c r="AD263" s="1" t="b">
        <f t="shared" si="589"/>
        <v>1</v>
      </c>
      <c r="AM263" s="10">
        <f t="shared" si="590"/>
        <v>9.9816418802910728E-2</v>
      </c>
      <c r="AN263" s="10"/>
      <c r="AO263" s="1">
        <f t="shared" si="591"/>
        <v>2001.8389999999999</v>
      </c>
      <c r="AP263"/>
      <c r="BB263" s="10" cm="1">
        <f t="array" ref="BB263">$C263*EXP(poly_from_str($AO263,BB$2950))</f>
        <v>1.8278600450890676</v>
      </c>
      <c r="BF263" s="21">
        <f>INDEX([1]Pr3_line_class7_opt_lin!$A$2:$A$3624,MATCH($X263,[1]Pr3_line_class7_opt_lin!$AO$2:$AO$3624,0),1)</f>
        <v>530</v>
      </c>
    </row>
    <row r="264" spans="1:58" hidden="1" x14ac:dyDescent="0.25">
      <c r="A264" s="1">
        <v>2001.548</v>
      </c>
      <c r="B264" s="1">
        <v>4.0000000000000001E-3</v>
      </c>
      <c r="C264">
        <v>10</v>
      </c>
      <c r="E264" s="2">
        <v>49961.3</v>
      </c>
      <c r="F264">
        <v>23647</v>
      </c>
      <c r="G264" t="s">
        <v>4</v>
      </c>
      <c r="H264" t="s">
        <v>39</v>
      </c>
      <c r="I264">
        <v>73609</v>
      </c>
      <c r="J264" t="s">
        <v>6</v>
      </c>
      <c r="K264" t="s">
        <v>12</v>
      </c>
      <c r="L264">
        <v>23647.77</v>
      </c>
      <c r="M264">
        <v>73609.100000000006</v>
      </c>
      <c r="N264">
        <v>3</v>
      </c>
      <c r="V264" s="11">
        <f t="shared" si="582"/>
        <v>4.9961329930633689E-7</v>
      </c>
      <c r="W264" s="11">
        <f t="shared" si="583"/>
        <v>2.0015491990800879E-6</v>
      </c>
      <c r="X264" s="10">
        <f t="shared" si="584"/>
        <v>49961.328175131435</v>
      </c>
      <c r="Y264" s="8">
        <f t="shared" si="585"/>
        <v>2001.5480703288354</v>
      </c>
      <c r="Z264" s="1">
        <f t="shared" si="586"/>
        <v>2001.548</v>
      </c>
      <c r="AA264" s="2">
        <f t="shared" si="587"/>
        <v>49961.3</v>
      </c>
      <c r="AB264" s="2">
        <f t="shared" si="568"/>
        <v>49961.329930633692</v>
      </c>
      <c r="AC264" s="1">
        <f t="shared" si="588"/>
        <v>6.2480672442188176E-2</v>
      </c>
      <c r="AD264" s="1" t="b">
        <f t="shared" si="589"/>
        <v>1</v>
      </c>
      <c r="AF264" s="1" t="s">
        <v>1302</v>
      </c>
      <c r="AG264" s="5" t="s">
        <v>1468</v>
      </c>
      <c r="AH264" s="10">
        <v>23647.77</v>
      </c>
      <c r="AI264" s="10">
        <v>73609.100000000006</v>
      </c>
      <c r="AJ264" s="10">
        <f>AI264-AH264</f>
        <v>49961.33</v>
      </c>
      <c r="AK264" s="1">
        <f>$A264-100000000/AJ264</f>
        <v>2.7789492378360592E-6</v>
      </c>
      <c r="AL264" s="10">
        <f>$X264-AJ264</f>
        <v>-1.8248685664730147E-3</v>
      </c>
      <c r="AM264" s="10">
        <f t="shared" si="590"/>
        <v>9.984531972253477E-2</v>
      </c>
      <c r="AN264" s="10">
        <f>AL264/AM264</f>
        <v>-1.8276956511774758E-2</v>
      </c>
      <c r="AO264" s="1">
        <f t="shared" si="591"/>
        <v>2001.548</v>
      </c>
      <c r="BB264" s="10" cm="1">
        <f t="array" ref="BB264">$C264*EXP(poly_from_str($AO264,BB$2950))</f>
        <v>18.297804404154196</v>
      </c>
      <c r="BF264" s="21">
        <f>INDEX([1]Pr3_line_class7_opt_lin!$A$2:$A$3624,MATCH($X264,[1]Pr3_line_class7_opt_lin!$AO$2:$AO$3624,0),1)</f>
        <v>5306</v>
      </c>
    </row>
    <row r="265" spans="1:58" hidden="1" x14ac:dyDescent="0.25">
      <c r="A265" s="1">
        <v>2001.441</v>
      </c>
      <c r="B265" s="1">
        <v>4.0000000000000001E-3</v>
      </c>
      <c r="C265">
        <v>40</v>
      </c>
      <c r="E265" s="2">
        <v>49964</v>
      </c>
      <c r="N265">
        <v>3</v>
      </c>
      <c r="V265" s="11">
        <f t="shared" si="582"/>
        <v>4.9964000937324658E-7</v>
      </c>
      <c r="W265" s="11">
        <f t="shared" si="583"/>
        <v>2.0014410375470339E-6</v>
      </c>
      <c r="X265" s="10">
        <f t="shared" si="584"/>
        <v>49964.000882337226</v>
      </c>
      <c r="Y265" s="8">
        <f t="shared" si="585"/>
        <v>2001.441002202668</v>
      </c>
      <c r="Z265" s="1">
        <f t="shared" si="586"/>
        <v>2001.441</v>
      </c>
      <c r="AA265" s="2">
        <f t="shared" si="587"/>
        <v>49964</v>
      </c>
      <c r="AB265" s="2">
        <f t="shared" si="568"/>
        <v>49964.000937324658</v>
      </c>
      <c r="AC265" s="1">
        <f t="shared" si="588"/>
        <v>6.2482006948324897E-2</v>
      </c>
      <c r="AD265" s="1" t="b">
        <f t="shared" si="589"/>
        <v>1</v>
      </c>
      <c r="AM265" s="10">
        <f t="shared" si="590"/>
        <v>9.9856053713299572E-2</v>
      </c>
      <c r="AN265" s="10"/>
      <c r="AO265" s="1">
        <f t="shared" si="591"/>
        <v>2001.441</v>
      </c>
      <c r="AP265"/>
      <c r="BB265" s="10" cm="1">
        <f t="array" ref="BB265">$C265*EXP(poly_from_str($AO265,BB$2950))</f>
        <v>73.21944021616477</v>
      </c>
      <c r="BF265" s="21">
        <f>INDEX([1]Pr3_line_class7_opt_lin!$A$2:$A$3624,MATCH($X265,[1]Pr3_line_class7_opt_lin!$AO$2:$AO$3624,0),1)</f>
        <v>21230</v>
      </c>
    </row>
    <row r="266" spans="1:58" hidden="1" x14ac:dyDescent="0.25">
      <c r="A266" s="1">
        <v>2001.049</v>
      </c>
      <c r="B266" s="1">
        <v>4.0000000000000001E-3</v>
      </c>
      <c r="C266">
        <v>5</v>
      </c>
      <c r="E266" s="2">
        <v>49973.8</v>
      </c>
      <c r="F266">
        <v>28720</v>
      </c>
      <c r="G266" t="s">
        <v>4</v>
      </c>
      <c r="H266" t="s">
        <v>5</v>
      </c>
      <c r="I266">
        <v>78694</v>
      </c>
      <c r="J266" t="s">
        <v>6</v>
      </c>
      <c r="K266" t="s">
        <v>12</v>
      </c>
      <c r="L266">
        <v>28720.71</v>
      </c>
      <c r="M266">
        <v>78694.570000000007</v>
      </c>
      <c r="N266">
        <v>3</v>
      </c>
      <c r="V266" s="11">
        <f t="shared" si="582"/>
        <v>4.9973788747801781E-7</v>
      </c>
      <c r="W266" s="11">
        <f t="shared" si="583"/>
        <v>2.0010485494399064E-6</v>
      </c>
      <c r="X266" s="10">
        <f t="shared" si="584"/>
        <v>49973.789408390658</v>
      </c>
      <c r="Y266" s="8">
        <f t="shared" si="585"/>
        <v>2001.0489735487197</v>
      </c>
      <c r="Z266" s="1">
        <f t="shared" si="586"/>
        <v>2001.049</v>
      </c>
      <c r="AA266" s="2">
        <f t="shared" si="587"/>
        <v>49973.8</v>
      </c>
      <c r="AB266" s="2">
        <f t="shared" si="568"/>
        <v>49973.78874780178</v>
      </c>
      <c r="AC266" s="1">
        <f t="shared" si="588"/>
        <v>6.2486897809049605E-2</v>
      </c>
      <c r="AD266" s="1" t="b">
        <f t="shared" si="589"/>
        <v>1</v>
      </c>
      <c r="AF266" s="1" t="s">
        <v>1370</v>
      </c>
      <c r="AG266" s="1" t="s">
        <v>1416</v>
      </c>
      <c r="AH266" s="10">
        <v>28720.71</v>
      </c>
      <c r="AI266" s="10">
        <v>78694.570000000007</v>
      </c>
      <c r="AJ266" s="10">
        <f t="shared" ref="AJ266:AJ273" si="594">AI266-AH266</f>
        <v>49973.860000000008</v>
      </c>
      <c r="AK266" s="1">
        <f t="shared" ref="AK266:AK273" si="595">$A266-100000000/AJ266</f>
        <v>2.8530743875307962E-3</v>
      </c>
      <c r="AL266" s="10">
        <f t="shared" ref="AL266:AL273" si="596">$X266-AJ266</f>
        <v>-7.059160935023101E-2</v>
      </c>
      <c r="AM266" s="10">
        <f t="shared" si="590"/>
        <v>9.9895204964995876E-2</v>
      </c>
      <c r="AN266" s="10">
        <f t="shared" ref="AN266:AN273" si="597">AL266/AM266</f>
        <v>-0.7066566345698666</v>
      </c>
      <c r="AO266" s="1">
        <f t="shared" si="591"/>
        <v>2001.049</v>
      </c>
      <c r="AP266" s="14">
        <v>27200000</v>
      </c>
      <c r="AQ266" s="10">
        <v>5.2999999999999999E-2</v>
      </c>
      <c r="AR266" s="14" cm="1">
        <f t="array" ref="AR266">SfromgA($AP266,$AO266,"")</f>
        <v>0.10756610281350212</v>
      </c>
      <c r="AS266" s="21">
        <f t="shared" ref="AS266:AS273" si="598">(10^MAX(0.05, -0.312925054856973*((LN($AR266))^(1/3)) + 0.454808404431693)-1)*100</f>
        <v>630.49331339550315</v>
      </c>
      <c r="AU266" s="10"/>
      <c r="AV266" s="10"/>
      <c r="AW266" s="14">
        <f t="shared" ref="AW266:AW269" si="599">IF($AP266="",$AT266,$AP266)</f>
        <v>27200000</v>
      </c>
      <c r="AX266" s="21">
        <f t="shared" ref="AX266:AX269" si="600">IF($AP266="",$AV266,$AS266)</f>
        <v>630.49331339550315</v>
      </c>
      <c r="AY266" s="10">
        <f t="shared" ref="AY266:AY270" si="601">LN(BB266*$AO266/$AW266)</f>
        <v>-7.301871564604868</v>
      </c>
      <c r="AZ266" s="10">
        <f t="shared" ref="AZ266:AZ273" si="602">EXP(AY$2950*$AI266+AY$2951)*$AW266/$AO266</f>
        <v>11.582834100857998</v>
      </c>
      <c r="BA266" s="10">
        <f t="shared" ref="BA266:BA270" si="603">LN(AZ266/$C266)</f>
        <v>0.84008627077328979</v>
      </c>
      <c r="BB266" s="10" cm="1">
        <f t="array" ref="BB266">$C266*EXP(poly_from_str($AO266,BB$2950))</f>
        <v>9.1653415247794143</v>
      </c>
      <c r="BC266" s="10">
        <f t="shared" ref="BC266:BC273" si="604">LN(AZ266/BB266)</f>
        <v>0.23409503858606776</v>
      </c>
      <c r="BD266" s="10">
        <f t="shared" ref="BD266:BD273" si="605">LN($AX266/100+1)</f>
        <v>1.9885498916980771</v>
      </c>
      <c r="BE266" s="10">
        <f t="shared" ref="BE266:BE273" si="606">ABS(LN($AZ266/$BB266))-BD266-LN(2)</f>
        <v>-2.4476020336719544</v>
      </c>
      <c r="BF266" s="21">
        <f>INDEX([1]Pr3_line_class7_opt_lin!$A$2:$A$3624,MATCH($X266,[1]Pr3_line_class7_opt_lin!$AO$2:$AO$3624,0),1)</f>
        <v>2657</v>
      </c>
    </row>
    <row r="267" spans="1:58" hidden="1" x14ac:dyDescent="0.25">
      <c r="A267" s="1">
        <v>2000.7840000000001</v>
      </c>
      <c r="B267" s="1">
        <v>4.0000000000000001E-3</v>
      </c>
      <c r="C267">
        <v>2</v>
      </c>
      <c r="E267" s="2">
        <v>49980.4</v>
      </c>
      <c r="F267">
        <v>21755</v>
      </c>
      <c r="G267" t="s">
        <v>4</v>
      </c>
      <c r="H267" t="s">
        <v>12</v>
      </c>
      <c r="I267">
        <v>71736</v>
      </c>
      <c r="J267" t="s">
        <v>6</v>
      </c>
      <c r="K267" t="s">
        <v>12</v>
      </c>
      <c r="L267">
        <v>21755.84</v>
      </c>
      <c r="M267">
        <v>71736.45</v>
      </c>
      <c r="N267">
        <v>3</v>
      </c>
      <c r="O267" t="s">
        <v>1089</v>
      </c>
      <c r="V267" s="11">
        <f t="shared" si="582"/>
        <v>4.9980407680189364E-7</v>
      </c>
      <c r="W267" s="11">
        <f t="shared" si="583"/>
        <v>2.0007843074485199E-6</v>
      </c>
      <c r="X267" s="10">
        <f t="shared" si="584"/>
        <v>49980.40722907977</v>
      </c>
      <c r="Y267" s="8">
        <f t="shared" si="585"/>
        <v>2000.7840180585335</v>
      </c>
      <c r="Z267" s="1">
        <f t="shared" si="586"/>
        <v>2000.7840000000001</v>
      </c>
      <c r="AA267" s="2">
        <f t="shared" si="587"/>
        <v>49980.4</v>
      </c>
      <c r="AB267" s="2">
        <f t="shared" si="568"/>
        <v>49980.407680189361</v>
      </c>
      <c r="AC267" s="1">
        <f t="shared" si="588"/>
        <v>6.2490205759389662E-2</v>
      </c>
      <c r="AD267" s="1" t="b">
        <f t="shared" si="589"/>
        <v>1</v>
      </c>
      <c r="AF267" s="1" t="s">
        <v>1278</v>
      </c>
      <c r="AG267" s="1" t="s">
        <v>1239</v>
      </c>
      <c r="AH267" s="10">
        <v>21755.84</v>
      </c>
      <c r="AI267" s="10">
        <v>71736.45</v>
      </c>
      <c r="AJ267" s="10">
        <f t="shared" si="594"/>
        <v>49980.61</v>
      </c>
      <c r="AK267" s="1">
        <f t="shared" si="595"/>
        <v>8.0991056333914457E-3</v>
      </c>
      <c r="AL267" s="10">
        <f t="shared" si="596"/>
        <v>-0.20277092023025034</v>
      </c>
      <c r="AM267" s="10">
        <f t="shared" si="590"/>
        <v>9.9921630720757465E-2</v>
      </c>
      <c r="AN267" s="10">
        <f t="shared" si="597"/>
        <v>-2.0292995497333015</v>
      </c>
      <c r="AO267" s="1">
        <f t="shared" si="591"/>
        <v>2000.7840000000001</v>
      </c>
      <c r="AP267" s="14">
        <v>11200000</v>
      </c>
      <c r="AQ267" s="10">
        <v>4.2000000000000003E-2</v>
      </c>
      <c r="AR267" s="14" cm="1">
        <f t="array" ref="AR267">SfromgA($AP267,$AO267,"")</f>
        <v>4.4274330207628582E-2</v>
      </c>
      <c r="AS267" s="21">
        <f t="shared" si="598"/>
        <v>716.45827772708742</v>
      </c>
      <c r="AU267" s="10"/>
      <c r="AV267" s="10"/>
      <c r="AW267" s="14">
        <f t="shared" si="599"/>
        <v>11200000</v>
      </c>
      <c r="AX267" s="21">
        <f t="shared" si="600"/>
        <v>716.45827772708742</v>
      </c>
      <c r="AY267" s="10">
        <f t="shared" si="601"/>
        <v>-7.3300409133338977</v>
      </c>
      <c r="AZ267" s="10">
        <f t="shared" si="602"/>
        <v>9.1410129388784185</v>
      </c>
      <c r="BA267" s="10">
        <f t="shared" si="603"/>
        <v>1.5196240235880805</v>
      </c>
      <c r="BB267" s="10" cm="1">
        <f t="array" ref="BB267">$C267*EXP(poly_from_str($AO267,BB$2950))</f>
        <v>3.6696233970788597</v>
      </c>
      <c r="BC267" s="10">
        <f t="shared" si="604"/>
        <v>0.91268216394675605</v>
      </c>
      <c r="BD267" s="10">
        <f t="shared" si="605"/>
        <v>2.0998056261910376</v>
      </c>
      <c r="BE267" s="10">
        <f t="shared" si="606"/>
        <v>-1.8802706428042271</v>
      </c>
      <c r="BF267" s="21">
        <f>INDEX([1]Pr3_line_class7_opt_lin!$A$2:$A$3624,MATCH($X267,[1]Pr3_line_class7_opt_lin!$AO$2:$AO$3624,0),1)</f>
        <v>1063</v>
      </c>
    </row>
    <row r="268" spans="1:58" hidden="1" x14ac:dyDescent="0.25">
      <c r="A268" s="1">
        <v>2000.587</v>
      </c>
      <c r="B268" s="1">
        <v>4.0000000000000001E-3</v>
      </c>
      <c r="C268">
        <v>200</v>
      </c>
      <c r="E268" s="2">
        <v>49985.3</v>
      </c>
      <c r="F268">
        <v>19700</v>
      </c>
      <c r="G268" t="s">
        <v>4</v>
      </c>
      <c r="H268" t="s">
        <v>12</v>
      </c>
      <c r="I268">
        <v>69686</v>
      </c>
      <c r="J268" t="s">
        <v>6</v>
      </c>
      <c r="K268" t="s">
        <v>5</v>
      </c>
      <c r="L268">
        <v>19700.900000000001</v>
      </c>
      <c r="M268">
        <v>69686.259999999995</v>
      </c>
      <c r="N268">
        <v>3</v>
      </c>
      <c r="V268" s="11">
        <f t="shared" si="582"/>
        <v>4.9985329305848736E-7</v>
      </c>
      <c r="W268" s="11">
        <f t="shared" si="583"/>
        <v>2.0005881729228393E-6</v>
      </c>
      <c r="X268" s="10">
        <f t="shared" si="584"/>
        <v>49985.327583880695</v>
      </c>
      <c r="Y268" s="8">
        <f t="shared" si="585"/>
        <v>2000.5870689191618</v>
      </c>
      <c r="Z268" s="1">
        <f t="shared" si="586"/>
        <v>2000.587</v>
      </c>
      <c r="AA268" s="2">
        <f t="shared" si="587"/>
        <v>49985.3</v>
      </c>
      <c r="AB268" s="2">
        <f t="shared" si="568"/>
        <v>49985.329305848732</v>
      </c>
      <c r="AC268" s="1">
        <f t="shared" si="588"/>
        <v>6.2492665729070702E-2</v>
      </c>
      <c r="AD268" s="1" t="b">
        <f t="shared" si="589"/>
        <v>1</v>
      </c>
      <c r="AF268" s="1" t="s">
        <v>1157</v>
      </c>
      <c r="AG268" s="1" t="s">
        <v>1461</v>
      </c>
      <c r="AH268" s="10">
        <v>19700.900000000001</v>
      </c>
      <c r="AI268" s="10">
        <v>69686.259999999995</v>
      </c>
      <c r="AJ268" s="10">
        <f t="shared" si="594"/>
        <v>49985.359999999993</v>
      </c>
      <c r="AK268" s="1">
        <f t="shared" si="595"/>
        <v>1.2284861004445702E-3</v>
      </c>
      <c r="AL268" s="10">
        <f t="shared" si="596"/>
        <v>-3.2416119298432022E-2</v>
      </c>
      <c r="AM268" s="10">
        <f t="shared" si="590"/>
        <v>9.9941267238065637E-2</v>
      </c>
      <c r="AN268" s="10">
        <f t="shared" si="597"/>
        <v>-0.32435169369240668</v>
      </c>
      <c r="AO268" s="1">
        <f t="shared" si="591"/>
        <v>2000.587</v>
      </c>
      <c r="AP268" s="14">
        <v>435000000</v>
      </c>
      <c r="AQ268" s="10">
        <v>0.38400000000000001</v>
      </c>
      <c r="AR268" s="14" cm="1">
        <f t="array" ref="AR268">SfromgA($AP268,$AO268,"")</f>
        <v>1.719075472981848</v>
      </c>
      <c r="AS268" s="21">
        <f t="shared" si="598"/>
        <v>58.381661963296509</v>
      </c>
      <c r="AU268" s="10"/>
      <c r="AV268" s="10"/>
      <c r="AW268" s="14">
        <f t="shared" si="599"/>
        <v>435000000</v>
      </c>
      <c r="AX268" s="21">
        <f t="shared" si="600"/>
        <v>58.381661963296509</v>
      </c>
      <c r="AY268" s="10">
        <f t="shared" si="601"/>
        <v>-6.3836959924718828</v>
      </c>
      <c r="AZ268" s="10">
        <f t="shared" si="602"/>
        <v>430.06899363369547</v>
      </c>
      <c r="BA268" s="10">
        <f t="shared" si="603"/>
        <v>0.7656282795797168</v>
      </c>
      <c r="BB268" s="10" cm="1">
        <f t="array" ref="BB268">$C268*EXP(poly_from_str($AO268,BB$2950))</f>
        <v>367.22130605978441</v>
      </c>
      <c r="BC268" s="10">
        <f t="shared" si="604"/>
        <v>0.15798096602606082</v>
      </c>
      <c r="BD268" s="10">
        <f t="shared" si="605"/>
        <v>0.45983751625658598</v>
      </c>
      <c r="BE268" s="10">
        <f t="shared" si="606"/>
        <v>-0.99500373079047044</v>
      </c>
      <c r="BF268" s="21">
        <f>INDEX([1]Pr3_line_class7_opt_lin!$A$2:$A$3624,MATCH($X268,[1]Pr3_line_class7_opt_lin!$AO$2:$AO$3624,0),1)</f>
        <v>106392</v>
      </c>
    </row>
    <row r="269" spans="1:58" hidden="1" x14ac:dyDescent="0.25">
      <c r="A269" s="1">
        <v>2000.462</v>
      </c>
      <c r="B269" s="1">
        <v>4.0000000000000001E-3</v>
      </c>
      <c r="C269">
        <v>20</v>
      </c>
      <c r="E269" s="2">
        <v>49988.4</v>
      </c>
      <c r="F269">
        <v>18990</v>
      </c>
      <c r="G269" t="s">
        <v>4</v>
      </c>
      <c r="H269" t="s">
        <v>7</v>
      </c>
      <c r="I269">
        <v>68978</v>
      </c>
      <c r="J269" t="s">
        <v>6</v>
      </c>
      <c r="K269" t="s">
        <v>17</v>
      </c>
      <c r="L269">
        <v>18990.080000000002</v>
      </c>
      <c r="M269">
        <v>68978.55</v>
      </c>
      <c r="N269">
        <v>3</v>
      </c>
      <c r="V269" s="11">
        <f t="shared" si="582"/>
        <v>4.9988452667433824E-7</v>
      </c>
      <c r="W269" s="11">
        <f t="shared" si="583"/>
        <v>2.00046410767298E-6</v>
      </c>
      <c r="X269" s="10">
        <f t="shared" si="584"/>
        <v>49988.449572048448</v>
      </c>
      <c r="Y269" s="8">
        <f t="shared" si="585"/>
        <v>2000.462123872632</v>
      </c>
      <c r="Z269" s="1">
        <f t="shared" si="586"/>
        <v>2000.462</v>
      </c>
      <c r="AA269" s="2">
        <f t="shared" si="587"/>
        <v>49988.4</v>
      </c>
      <c r="AB269" s="2">
        <f t="shared" si="568"/>
        <v>49988.452667433819</v>
      </c>
      <c r="AC269" s="1">
        <f t="shared" si="588"/>
        <v>6.2494227000421357E-2</v>
      </c>
      <c r="AD269" s="1" t="b">
        <f t="shared" si="589"/>
        <v>1</v>
      </c>
      <c r="AF269" s="1" t="s">
        <v>1245</v>
      </c>
      <c r="AG269" s="1" t="s">
        <v>1281</v>
      </c>
      <c r="AH269" s="10">
        <v>18990.080000000002</v>
      </c>
      <c r="AI269" s="10">
        <v>68978.55</v>
      </c>
      <c r="AJ269" s="10">
        <f t="shared" si="594"/>
        <v>49988.47</v>
      </c>
      <c r="AK269" s="1">
        <f t="shared" si="595"/>
        <v>6.936227493952174E-4</v>
      </c>
      <c r="AL269" s="10">
        <f t="shared" si="596"/>
        <v>-2.0427951552846935E-2</v>
      </c>
      <c r="AM269" s="10">
        <f t="shared" si="590"/>
        <v>9.9953710692829961E-2</v>
      </c>
      <c r="AN269" s="10">
        <f t="shared" si="597"/>
        <v>-0.20437411889213938</v>
      </c>
      <c r="AO269" s="1">
        <f t="shared" si="591"/>
        <v>2000.462</v>
      </c>
      <c r="AP269" s="14">
        <v>35800000</v>
      </c>
      <c r="AQ269" s="10">
        <v>0.127</v>
      </c>
      <c r="AR269" s="14" cm="1">
        <f t="array" ref="AR269">SfromgA($AP269,$AO269,"")</f>
        <v>0.141451417805045</v>
      </c>
      <c r="AS269" s="21">
        <f t="shared" si="598"/>
        <v>601.68654341867784</v>
      </c>
      <c r="AU269" s="10"/>
      <c r="AV269" s="10"/>
      <c r="AW269" s="14">
        <f t="shared" si="599"/>
        <v>35800000</v>
      </c>
      <c r="AX269" s="21">
        <f t="shared" si="600"/>
        <v>601.68654341867784</v>
      </c>
      <c r="AY269" s="10">
        <f t="shared" si="601"/>
        <v>-6.188498355537881</v>
      </c>
      <c r="AZ269" s="10">
        <f t="shared" si="602"/>
        <v>37.817197070158372</v>
      </c>
      <c r="BA269" s="10">
        <f t="shared" si="603"/>
        <v>0.63703167455964549</v>
      </c>
      <c r="BB269" s="10" cm="1">
        <f t="array" ref="BB269">$C269*EXP(poly_from_str($AO269,BB$2950))</f>
        <v>36.738551854587925</v>
      </c>
      <c r="BC269" s="10">
        <f t="shared" si="604"/>
        <v>2.8937285146278718E-2</v>
      </c>
      <c r="BD269" s="10">
        <f t="shared" si="605"/>
        <v>1.948316598971658</v>
      </c>
      <c r="BE269" s="10">
        <f t="shared" si="606"/>
        <v>-2.6125264943853246</v>
      </c>
      <c r="BF269" s="21">
        <f>INDEX([1]Pr3_line_class7_opt_lin!$A$2:$A$3624,MATCH($X269,[1]Pr3_line_class7_opt_lin!$AO$2:$AO$3624,0),1)</f>
        <v>10643</v>
      </c>
    </row>
    <row r="270" spans="1:58" x14ac:dyDescent="0.25">
      <c r="A270" s="1">
        <v>2000.116</v>
      </c>
      <c r="B270" s="1">
        <v>8.0000000000000002E-3</v>
      </c>
      <c r="C270">
        <v>400</v>
      </c>
      <c r="D270" t="s">
        <v>16</v>
      </c>
      <c r="E270" s="2">
        <v>49997.1</v>
      </c>
      <c r="F270">
        <v>14859</v>
      </c>
      <c r="G270" t="s">
        <v>4</v>
      </c>
      <c r="H270" t="s">
        <v>12</v>
      </c>
      <c r="I270">
        <v>64857</v>
      </c>
      <c r="J270" t="s">
        <v>6</v>
      </c>
      <c r="K270" t="s">
        <v>5</v>
      </c>
      <c r="L270">
        <v>14859.96</v>
      </c>
      <c r="M270">
        <v>64857.15</v>
      </c>
      <c r="N270">
        <v>3</v>
      </c>
      <c r="V270" s="11">
        <f t="shared" si="582"/>
        <v>4.9997100168190242E-7</v>
      </c>
      <c r="W270" s="11">
        <f t="shared" si="583"/>
        <v>2.0001160067283903E-6</v>
      </c>
      <c r="X270" s="10">
        <f t="shared" si="584"/>
        <v>49997.100158298868</v>
      </c>
      <c r="Y270" s="8">
        <f t="shared" si="585"/>
        <v>2000.1160003957009</v>
      </c>
      <c r="Z270" s="1">
        <f t="shared" si="586"/>
        <v>2000.116</v>
      </c>
      <c r="AA270" s="2">
        <f t="shared" si="587"/>
        <v>49997.1</v>
      </c>
      <c r="AB270" s="2">
        <f t="shared" si="568"/>
        <v>49997.100168190249</v>
      </c>
      <c r="AC270" s="1">
        <f t="shared" si="588"/>
        <v>6.2498550126140251E-2</v>
      </c>
      <c r="AD270" s="1" t="b">
        <f t="shared" si="589"/>
        <v>1</v>
      </c>
      <c r="AF270" s="1" t="s">
        <v>1173</v>
      </c>
      <c r="AG270" s="1" t="s">
        <v>1388</v>
      </c>
      <c r="AH270" s="10">
        <v>14859.96</v>
      </c>
      <c r="AI270" s="10">
        <v>64857.15</v>
      </c>
      <c r="AJ270" s="10">
        <f t="shared" si="594"/>
        <v>49997.19</v>
      </c>
      <c r="AK270" s="1">
        <f t="shared" si="595"/>
        <v>3.5936827650857595E-3</v>
      </c>
      <c r="AL270" s="10">
        <f t="shared" si="596"/>
        <v>-8.9841701133991592E-2</v>
      </c>
      <c r="AM270" s="10">
        <f t="shared" si="590"/>
        <v>0.19997680134552195</v>
      </c>
      <c r="AN270" s="10">
        <f t="shared" si="597"/>
        <v>-0.44926061687906582</v>
      </c>
      <c r="AO270" s="1">
        <f t="shared" si="591"/>
        <v>2000.116</v>
      </c>
      <c r="AP270" s="14">
        <v>410000000</v>
      </c>
      <c r="AQ270" s="10">
        <v>0.249</v>
      </c>
      <c r="AR270" s="14" cm="1">
        <f t="array" ref="AR270">SfromgA($AP270,$AO270,"")</f>
        <v>1.6191339108586491</v>
      </c>
      <c r="AS270" s="21">
        <f t="shared" si="598"/>
        <v>61.985066401032519</v>
      </c>
      <c r="AT270" s="14" cm="1">
        <f t="array" ref="AT270">INDEX([2]Sheet1!$J$2:$J$216,MATCH($AF270&amp;$AG270,[2]Sheet1!$M$2:$M$216&amp;[2]Sheet1!$N$2:$N$216,0),1)</f>
        <v>317711854.80551845</v>
      </c>
      <c r="AU270" s="14" cm="1">
        <f t="array" ref="AU270">SfromgA($AT270,$AO270,"")</f>
        <v>1.2546781414571082</v>
      </c>
      <c r="AV270" s="21">
        <f>(10^MAX(0.05, -0.312925054856973*((LN($AU270))^(1/3)) + 0.454808404431693)-1)*100</f>
        <v>83.633831649919642</v>
      </c>
      <c r="AW270" s="14">
        <f>IF($AP270="",$AT270,$AP270)</f>
        <v>410000000</v>
      </c>
      <c r="AX270" s="21">
        <f>IF($AP270="",$AV270,$AS270)</f>
        <v>61.985066401032519</v>
      </c>
      <c r="AY270" s="10">
        <f t="shared" si="601"/>
        <v>-5.6299130293808943</v>
      </c>
      <c r="AZ270" s="10">
        <f t="shared" si="602"/>
        <v>636.76361934945305</v>
      </c>
      <c r="BA270" s="10">
        <f t="shared" si="603"/>
        <v>0.4649339553716143</v>
      </c>
      <c r="BB270" s="10" cm="1">
        <f t="array" ref="BB270">$C270*EXP(poly_from_str($AO270,BB$2950))</f>
        <v>735.67925611516705</v>
      </c>
      <c r="BC270" s="10">
        <f t="shared" si="604"/>
        <v>-0.14439572794198932</v>
      </c>
      <c r="BD270" s="10">
        <f t="shared" si="605"/>
        <v>0.48233396228552977</v>
      </c>
      <c r="BE270" s="10">
        <f t="shared" si="606"/>
        <v>-1.0310854149034858</v>
      </c>
      <c r="BF270" s="21">
        <f>INDEX([1]Pr3_line_class7_opt_lin!$A$2:$A$3624,MATCH($X270,[1]Pr3_line_class7_opt_lin!$AO$2:$AO$3624,0),1)</f>
        <v>213052</v>
      </c>
    </row>
    <row r="271" spans="1:58" x14ac:dyDescent="0.25">
      <c r="A271" s="1">
        <v>2000.116</v>
      </c>
      <c r="B271" s="1">
        <v>8.0000000000000002E-3</v>
      </c>
      <c r="C271">
        <v>400</v>
      </c>
      <c r="D271" t="s">
        <v>16</v>
      </c>
      <c r="E271" s="2">
        <v>49997.1</v>
      </c>
      <c r="F271">
        <v>18990</v>
      </c>
      <c r="G271" t="s">
        <v>4</v>
      </c>
      <c r="H271" t="s">
        <v>7</v>
      </c>
      <c r="I271">
        <v>68987</v>
      </c>
      <c r="J271" t="s">
        <v>6</v>
      </c>
      <c r="K271" t="s">
        <v>7</v>
      </c>
      <c r="L271">
        <v>18990.080000000002</v>
      </c>
      <c r="M271">
        <v>68987.070000000007</v>
      </c>
      <c r="N271">
        <v>3</v>
      </c>
      <c r="V271" s="11">
        <f t="shared" si="582"/>
        <v>4.9997100168190242E-7</v>
      </c>
      <c r="W271" s="11">
        <f t="shared" si="583"/>
        <v>2.0001160067283903E-6</v>
      </c>
      <c r="X271" s="10">
        <f t="shared" si="584"/>
        <v>49997.100158298868</v>
      </c>
      <c r="Y271" s="8">
        <f t="shared" si="585"/>
        <v>2000.1160003957009</v>
      </c>
      <c r="Z271" s="1">
        <f t="shared" si="586"/>
        <v>2000.116</v>
      </c>
      <c r="AA271" s="2">
        <f t="shared" si="587"/>
        <v>49997.1</v>
      </c>
      <c r="AB271" s="2">
        <f t="shared" si="568"/>
        <v>49997.100168190249</v>
      </c>
      <c r="AC271" s="1">
        <f t="shared" si="588"/>
        <v>6.2498550126140251E-2</v>
      </c>
      <c r="AD271" s="1" t="b">
        <f t="shared" si="589"/>
        <v>1</v>
      </c>
      <c r="AF271" s="1" t="s">
        <v>1245</v>
      </c>
      <c r="AG271" s="1" t="s">
        <v>1287</v>
      </c>
      <c r="AH271" s="10">
        <v>18990.080000000002</v>
      </c>
      <c r="AI271" s="10">
        <v>68987.070000000007</v>
      </c>
      <c r="AJ271" s="10">
        <f t="shared" si="594"/>
        <v>49996.990000000005</v>
      </c>
      <c r="AK271" s="1">
        <f t="shared" si="595"/>
        <v>-4.4072485161450459E-3</v>
      </c>
      <c r="AL271" s="10">
        <f t="shared" si="596"/>
        <v>0.11015829886309803</v>
      </c>
      <c r="AM271" s="10">
        <f t="shared" si="590"/>
        <v>0.19997680134552195</v>
      </c>
      <c r="AN271" s="10">
        <f t="shared" si="597"/>
        <v>0.55085538983477089</v>
      </c>
      <c r="AO271" s="1">
        <f t="shared" si="591"/>
        <v>2000.116</v>
      </c>
      <c r="AP271" s="14">
        <v>1000000</v>
      </c>
      <c r="AQ271" s="10">
        <v>7.0000000000000001E-3</v>
      </c>
      <c r="AR271" s="14" cm="1">
        <f t="array" ref="AR271">SfromgA($AP271,$AO271,"")</f>
        <v>3.9491070996552418E-3</v>
      </c>
      <c r="AS271" s="21">
        <f t="shared" si="598"/>
        <v>919.34304077625416</v>
      </c>
      <c r="AU271" s="10"/>
      <c r="AV271" s="10"/>
      <c r="AW271" s="14">
        <f t="shared" ref="AW271:AW273" si="607">IF($AP271="",$AT271,$AP271)</f>
        <v>1000000</v>
      </c>
      <c r="AX271" s="21">
        <f t="shared" ref="AX271:AX273" si="608">IF($AP271="",$AV271,$AS271)</f>
        <v>919.34304077625416</v>
      </c>
      <c r="AY271" s="12"/>
      <c r="AZ271" s="10">
        <f t="shared" si="602"/>
        <v>1.0556879223371467</v>
      </c>
      <c r="BA271" s="12"/>
      <c r="BB271" s="10" cm="1">
        <f t="array" ref="BB271">$C271*EXP(poly_from_str($AO271,BB$2950))</f>
        <v>735.67925611516705</v>
      </c>
      <c r="BC271" s="12"/>
      <c r="BD271" s="10">
        <f t="shared" si="605"/>
        <v>2.3217434351127584</v>
      </c>
      <c r="BE271" s="10">
        <f t="shared" si="606"/>
        <v>3.5317110012316668</v>
      </c>
      <c r="BF271" s="21">
        <f>INDEX([1]Pr3_line_class7_opt_lin!$A$2:$A$3624,MATCH($X271,[1]Pr3_line_class7_opt_lin!$AO$2:$AO$3624,0),1)</f>
        <v>213052</v>
      </c>
    </row>
    <row r="272" spans="1:58" hidden="1" x14ac:dyDescent="0.25">
      <c r="A272" s="1">
        <v>1999.902</v>
      </c>
      <c r="B272" s="1">
        <v>4.0000000000000001E-3</v>
      </c>
      <c r="C272">
        <v>30</v>
      </c>
      <c r="E272" s="2">
        <v>50002.400000000001</v>
      </c>
      <c r="F272">
        <v>24461</v>
      </c>
      <c r="G272" t="s">
        <v>4</v>
      </c>
      <c r="H272" t="s">
        <v>17</v>
      </c>
      <c r="I272">
        <v>74463</v>
      </c>
      <c r="J272" t="s">
        <v>6</v>
      </c>
      <c r="K272" t="s">
        <v>18</v>
      </c>
      <c r="L272">
        <v>24461.24</v>
      </c>
      <c r="M272">
        <v>74463.7</v>
      </c>
      <c r="N272">
        <v>3</v>
      </c>
      <c r="V272" s="11">
        <f t="shared" si="582"/>
        <v>5.0002450120055879E-7</v>
      </c>
      <c r="W272" s="11">
        <f t="shared" si="583"/>
        <v>1.999904004607779E-6</v>
      </c>
      <c r="X272" s="10">
        <f t="shared" si="584"/>
        <v>50002.447171278938</v>
      </c>
      <c r="Y272" s="8">
        <f t="shared" si="585"/>
        <v>1999.9021179395259</v>
      </c>
      <c r="Z272" s="1">
        <f t="shared" si="586"/>
        <v>1999.902</v>
      </c>
      <c r="AA272" s="2">
        <f t="shared" si="587"/>
        <v>50002.400000000001</v>
      </c>
      <c r="AB272" s="2">
        <f t="shared" si="568"/>
        <v>50002.450120055881</v>
      </c>
      <c r="AC272" s="1">
        <f t="shared" si="588"/>
        <v>6.2501225090043383E-2</v>
      </c>
      <c r="AD272" s="1" t="b">
        <f t="shared" si="589"/>
        <v>1</v>
      </c>
      <c r="AF272" s="1" t="s">
        <v>1386</v>
      </c>
      <c r="AG272" s="1" t="s">
        <v>1258</v>
      </c>
      <c r="AH272" s="10">
        <v>24461.24</v>
      </c>
      <c r="AI272" s="10">
        <v>74463.7</v>
      </c>
      <c r="AJ272" s="10">
        <f t="shared" si="594"/>
        <v>50002.459999999992</v>
      </c>
      <c r="AK272" s="1">
        <f t="shared" si="595"/>
        <v>3.9515895787189947E-4</v>
      </c>
      <c r="AL272" s="10">
        <f t="shared" si="596"/>
        <v>-1.2828721053665504E-2</v>
      </c>
      <c r="AM272" s="10">
        <f t="shared" si="590"/>
        <v>0.10000970047532329</v>
      </c>
      <c r="AN272" s="10">
        <f t="shared" si="597"/>
        <v>-0.12827476727450957</v>
      </c>
      <c r="AO272" s="1">
        <f t="shared" si="591"/>
        <v>1999.902</v>
      </c>
      <c r="AP272" s="14">
        <v>93500000</v>
      </c>
      <c r="AQ272" s="10">
        <v>0.161</v>
      </c>
      <c r="AR272" s="14" cm="1">
        <f t="array" ref="AR272">SfromgA($AP272,$AO272,"")</f>
        <v>0.36912300684638449</v>
      </c>
      <c r="AS272" s="21">
        <f t="shared" si="598"/>
        <v>485.30341387202139</v>
      </c>
      <c r="AU272" s="10"/>
      <c r="AV272" s="10"/>
      <c r="AW272" s="14">
        <f t="shared" si="607"/>
        <v>93500000</v>
      </c>
      <c r="AX272" s="21">
        <f t="shared" si="608"/>
        <v>485.30341387202139</v>
      </c>
      <c r="AY272" s="10">
        <f t="shared" ref="AY272:AY273" si="609">LN(BB272*$AO272/$AW272)</f>
        <v>-6.7413290693844594</v>
      </c>
      <c r="AZ272" s="10">
        <f t="shared" si="602"/>
        <v>59.164822418148162</v>
      </c>
      <c r="BA272" s="10">
        <f t="shared" ref="BA272:BA273" si="610">LN(AZ272/$C272)</f>
        <v>0.67912976770190259</v>
      </c>
      <c r="BB272" s="10" cm="1">
        <f t="array" ref="BB272">$C272*EXP(poly_from_str($AO272,BB$2950))</f>
        <v>55.218026474173627</v>
      </c>
      <c r="BC272" s="10">
        <f t="shared" si="604"/>
        <v>6.9037682831145253E-2</v>
      </c>
      <c r="BD272" s="10">
        <f t="shared" si="605"/>
        <v>1.7669601829796211</v>
      </c>
      <c r="BE272" s="10">
        <f t="shared" si="606"/>
        <v>-2.3910696807084211</v>
      </c>
      <c r="BF272" s="21">
        <f>INDEX([1]Pr3_line_class7_opt_lin!$A$2:$A$3624,MATCH($X272,[1]Pr3_line_class7_opt_lin!$AO$2:$AO$3624,0),1)</f>
        <v>15988</v>
      </c>
    </row>
    <row r="273" spans="1:58" hidden="1" x14ac:dyDescent="0.25">
      <c r="A273" s="1">
        <v>1999.7950000000001</v>
      </c>
      <c r="B273" s="1">
        <v>4.0000000000000001E-3</v>
      </c>
      <c r="C273">
        <v>100</v>
      </c>
      <c r="E273" s="2">
        <v>50005.1</v>
      </c>
      <c r="F273">
        <v>14859</v>
      </c>
      <c r="G273" t="s">
        <v>4</v>
      </c>
      <c r="H273" t="s">
        <v>12</v>
      </c>
      <c r="I273">
        <v>64865</v>
      </c>
      <c r="J273" t="s">
        <v>6</v>
      </c>
      <c r="K273" t="s">
        <v>12</v>
      </c>
      <c r="L273">
        <v>14859.96</v>
      </c>
      <c r="M273">
        <v>64865.15</v>
      </c>
      <c r="N273">
        <v>3</v>
      </c>
      <c r="V273" s="11">
        <f t="shared" si="582"/>
        <v>5.0005125525366348E-7</v>
      </c>
      <c r="W273" s="11">
        <f t="shared" si="583"/>
        <v>1.999796020805878E-6</v>
      </c>
      <c r="X273" s="10">
        <f t="shared" si="584"/>
        <v>50005.124023296114</v>
      </c>
      <c r="Y273" s="8">
        <f t="shared" si="585"/>
        <v>1999.7950600704949</v>
      </c>
      <c r="Z273" s="1">
        <f t="shared" si="586"/>
        <v>1999.7950000000001</v>
      </c>
      <c r="AA273" s="2">
        <f t="shared" si="587"/>
        <v>50005.1</v>
      </c>
      <c r="AB273" s="2">
        <f t="shared" si="568"/>
        <v>50005.125525366348</v>
      </c>
      <c r="AC273" s="1">
        <f t="shared" si="588"/>
        <v>6.250256289403823E-2</v>
      </c>
      <c r="AD273" s="1" t="b">
        <f t="shared" si="589"/>
        <v>1</v>
      </c>
      <c r="AF273" s="1" t="s">
        <v>1173</v>
      </c>
      <c r="AG273" s="1" t="s">
        <v>1285</v>
      </c>
      <c r="AH273" s="10">
        <v>14859.96</v>
      </c>
      <c r="AI273" s="10">
        <v>64865.15</v>
      </c>
      <c r="AJ273" s="10">
        <f t="shared" si="594"/>
        <v>50005.19</v>
      </c>
      <c r="AK273" s="1">
        <f t="shared" si="595"/>
        <v>2.5784533568184997E-3</v>
      </c>
      <c r="AL273" s="10">
        <f t="shared" si="596"/>
        <v>-6.5976703888736665E-2</v>
      </c>
      <c r="AM273" s="10">
        <f t="shared" si="590"/>
        <v>0.10002045209633986</v>
      </c>
      <c r="AN273" s="10">
        <f t="shared" si="597"/>
        <v>-0.65963213028859136</v>
      </c>
      <c r="AO273" s="1">
        <f t="shared" si="591"/>
        <v>1999.7950000000001</v>
      </c>
      <c r="AP273" s="14">
        <v>113000000</v>
      </c>
      <c r="AQ273" s="10">
        <v>0.13600000000000001</v>
      </c>
      <c r="AR273" s="14" cm="1">
        <f t="array" ref="AR273">SfromgA($AP273,$AO273,"")</f>
        <v>0.44603428026060016</v>
      </c>
      <c r="AS273" s="21">
        <f t="shared" si="598"/>
        <v>457.43002614418697</v>
      </c>
      <c r="AU273" s="10"/>
      <c r="AV273" s="10"/>
      <c r="AW273" s="14">
        <f t="shared" si="607"/>
        <v>113000000</v>
      </c>
      <c r="AX273" s="21">
        <f t="shared" si="608"/>
        <v>457.43002614418697</v>
      </c>
      <c r="AY273" s="10">
        <f t="shared" si="609"/>
        <v>-5.7264554155341303</v>
      </c>
      <c r="AZ273" s="10">
        <f t="shared" si="602"/>
        <v>175.39522506186023</v>
      </c>
      <c r="BA273" s="10">
        <f t="shared" si="610"/>
        <v>0.56187167044294828</v>
      </c>
      <c r="BB273" s="10" cm="1">
        <f t="array" ref="BB273">$C273*EXP(poly_from_str($AO273,BB$2950))</f>
        <v>184.13017989044994</v>
      </c>
      <c r="BC273" s="10">
        <f t="shared" si="604"/>
        <v>-4.8601150422846323E-2</v>
      </c>
      <c r="BD273" s="10">
        <f t="shared" si="605"/>
        <v>1.7181667958259721</v>
      </c>
      <c r="BE273" s="10">
        <f t="shared" si="606"/>
        <v>-2.362712825963071</v>
      </c>
      <c r="BF273" s="21">
        <f>INDEX([1]Pr3_line_class7_opt_lin!$A$2:$A$3624,MATCH($X273,[1]Pr3_line_class7_opt_lin!$AO$2:$AO$3624,0),1)</f>
        <v>53309</v>
      </c>
    </row>
    <row r="274" spans="1:58" hidden="1" x14ac:dyDescent="0.25">
      <c r="A274" s="1">
        <v>1998.905</v>
      </c>
      <c r="B274" s="1">
        <v>4.0000000000000001E-3</v>
      </c>
      <c r="C274">
        <v>30</v>
      </c>
      <c r="E274" s="2">
        <v>50027.4</v>
      </c>
      <c r="N274">
        <v>3</v>
      </c>
      <c r="V274" s="11">
        <f t="shared" si="582"/>
        <v>5.0027389996022829E-7</v>
      </c>
      <c r="W274" s="11">
        <f t="shared" si="583"/>
        <v>1.9989046002790472E-6</v>
      </c>
      <c r="X274" s="10">
        <f t="shared" si="584"/>
        <v>50027.390585706737</v>
      </c>
      <c r="Y274" s="8">
        <f t="shared" si="585"/>
        <v>1998.9049764384647</v>
      </c>
      <c r="Z274" s="1">
        <f t="shared" si="586"/>
        <v>1998.905</v>
      </c>
      <c r="AA274" s="2">
        <f t="shared" si="587"/>
        <v>50027.4</v>
      </c>
      <c r="AB274" s="2">
        <f t="shared" si="568"/>
        <v>50027.389996022823</v>
      </c>
      <c r="AC274" s="1">
        <f t="shared" si="588"/>
        <v>6.2513698749070826E-2</v>
      </c>
      <c r="AD274" s="1" t="b">
        <f t="shared" si="589"/>
        <v>1</v>
      </c>
      <c r="AM274" s="10">
        <f t="shared" si="590"/>
        <v>0.1001096100114813</v>
      </c>
      <c r="AN274" s="10"/>
      <c r="AO274" s="1">
        <f t="shared" si="591"/>
        <v>1998.905</v>
      </c>
      <c r="AP274"/>
      <c r="BB274" s="10" cm="1">
        <f t="array" ref="BB274">$C274*EXP(poly_from_str($AO274,BB$2950))</f>
        <v>55.413602602508213</v>
      </c>
      <c r="BF274" s="21">
        <f>INDEX([1]Pr3_line_class7_opt_lin!$A$2:$A$3624,MATCH($X274,[1]Pr3_line_class7_opt_lin!$AO$2:$AO$3624,0),1)</f>
        <v>16031</v>
      </c>
    </row>
    <row r="275" spans="1:58" hidden="1" x14ac:dyDescent="0.25">
      <c r="A275" s="1">
        <v>1998.598</v>
      </c>
      <c r="B275" s="1">
        <v>4.0000000000000001E-3</v>
      </c>
      <c r="C275">
        <v>10</v>
      </c>
      <c r="E275" s="2">
        <v>50035.1</v>
      </c>
      <c r="N275">
        <v>3</v>
      </c>
      <c r="V275" s="11">
        <f t="shared" si="582"/>
        <v>5.0035074587285692E-7</v>
      </c>
      <c r="W275" s="11">
        <f t="shared" si="583"/>
        <v>1.9985969849165886E-6</v>
      </c>
      <c r="X275" s="10">
        <f t="shared" si="584"/>
        <v>50035.076086103982</v>
      </c>
      <c r="Y275" s="8">
        <f t="shared" si="585"/>
        <v>1998.5979401312943</v>
      </c>
      <c r="Z275" s="1">
        <f t="shared" si="586"/>
        <v>1998.598</v>
      </c>
      <c r="AA275" s="2">
        <f t="shared" si="587"/>
        <v>50035.1</v>
      </c>
      <c r="AB275" s="2">
        <f t="shared" si="568"/>
        <v>50035.074587285686</v>
      </c>
      <c r="AC275" s="1">
        <f t="shared" si="588"/>
        <v>6.2517543444776211E-2</v>
      </c>
      <c r="AD275" s="1" t="b">
        <f t="shared" si="589"/>
        <v>1</v>
      </c>
      <c r="AM275" s="10">
        <f t="shared" si="590"/>
        <v>0.10014039841929193</v>
      </c>
      <c r="AN275" s="10"/>
      <c r="AO275" s="1">
        <f t="shared" si="591"/>
        <v>1998.598</v>
      </c>
      <c r="AP275"/>
      <c r="BB275" s="10" cm="1">
        <f t="array" ref="BB275">$C275*EXP(poly_from_str($AO275,BB$2950))</f>
        <v>18.491221886768614</v>
      </c>
      <c r="BF275" s="21">
        <f>INDEX([1]Pr3_line_class7_opt_lin!$A$2:$A$3624,MATCH($X275,[1]Pr3_line_class7_opt_lin!$AO$2:$AO$3624,0),1)</f>
        <v>5348</v>
      </c>
    </row>
    <row r="276" spans="1:58" hidden="1" x14ac:dyDescent="0.25">
      <c r="A276" s="1">
        <v>1998.3009999999999</v>
      </c>
      <c r="B276" s="1">
        <v>4.0000000000000001E-3</v>
      </c>
      <c r="C276">
        <v>1</v>
      </c>
      <c r="E276" s="2">
        <v>50042.5</v>
      </c>
      <c r="N276">
        <v>3</v>
      </c>
      <c r="V276" s="11">
        <f t="shared" si="582"/>
        <v>5.0042511113190658E-7</v>
      </c>
      <c r="W276" s="11">
        <f t="shared" si="583"/>
        <v>1.9983014437727933E-6</v>
      </c>
      <c r="X276" s="10">
        <f t="shared" si="584"/>
        <v>50042.51045737914</v>
      </c>
      <c r="Y276" s="8">
        <f t="shared" si="585"/>
        <v>1998.301026187911</v>
      </c>
      <c r="Z276" s="1">
        <f t="shared" si="586"/>
        <v>1998.3009999999999</v>
      </c>
      <c r="AA276" s="2">
        <f t="shared" si="587"/>
        <v>50042.5</v>
      </c>
      <c r="AB276" s="2">
        <f t="shared" si="568"/>
        <v>50042.51111319066</v>
      </c>
      <c r="AC276" s="1">
        <f t="shared" si="588"/>
        <v>6.2521264592569056E-2</v>
      </c>
      <c r="AD276" s="1" t="b">
        <f t="shared" si="589"/>
        <v>1</v>
      </c>
      <c r="AM276" s="10">
        <f t="shared" si="590"/>
        <v>0.10017009449527374</v>
      </c>
      <c r="AN276" s="10"/>
      <c r="AO276" s="1">
        <f t="shared" si="591"/>
        <v>1998.3009999999999</v>
      </c>
      <c r="AP276"/>
      <c r="BB276" s="10" cm="1">
        <f t="array" ref="BB276">$C276*EXP(poly_from_str($AO276,BB$2950))</f>
        <v>1.851056688568306</v>
      </c>
      <c r="BF276" s="21" t="e">
        <f>INDEX([1]Pr3_line_class7_opt_lin!$A$2:$A$3624,MATCH($X276,[1]Pr3_line_class7_opt_lin!$AO$2:$AO$3624,0),1)</f>
        <v>#N/A</v>
      </c>
    </row>
    <row r="277" spans="1:58" hidden="1" x14ac:dyDescent="0.25">
      <c r="A277" s="1">
        <v>1998.0640000000001</v>
      </c>
      <c r="B277" s="1">
        <v>4.0000000000000001E-3</v>
      </c>
      <c r="C277">
        <v>400</v>
      </c>
      <c r="E277" s="2">
        <v>50048.4</v>
      </c>
      <c r="F277">
        <v>19360</v>
      </c>
      <c r="G277" t="s">
        <v>4</v>
      </c>
      <c r="H277" t="s">
        <v>39</v>
      </c>
      <c r="I277">
        <v>69408</v>
      </c>
      <c r="J277" t="s">
        <v>6</v>
      </c>
      <c r="K277" t="s">
        <v>12</v>
      </c>
      <c r="L277">
        <v>19360.099999999999</v>
      </c>
      <c r="M277">
        <v>69408.509999999995</v>
      </c>
      <c r="N277">
        <v>3</v>
      </c>
      <c r="V277" s="11">
        <f t="shared" si="582"/>
        <v>5.0048446896595902E-7</v>
      </c>
      <c r="W277" s="11">
        <f t="shared" si="583"/>
        <v>1.9980658722356758E-6</v>
      </c>
      <c r="X277" s="10">
        <f t="shared" si="584"/>
        <v>50048.444127902345</v>
      </c>
      <c r="Y277" s="8">
        <f t="shared" si="585"/>
        <v>1998.0641105334446</v>
      </c>
      <c r="Z277" s="1">
        <f t="shared" si="586"/>
        <v>1998.0640000000001</v>
      </c>
      <c r="AA277" s="2">
        <f t="shared" si="587"/>
        <v>50048.4</v>
      </c>
      <c r="AB277" s="2">
        <f t="shared" si="568"/>
        <v>50048.446896595902</v>
      </c>
      <c r="AC277" s="1">
        <f t="shared" si="588"/>
        <v>6.2524235183806898E-2</v>
      </c>
      <c r="AD277" s="1" t="b">
        <f t="shared" si="589"/>
        <v>1</v>
      </c>
      <c r="AF277" s="1" t="s">
        <v>1187</v>
      </c>
      <c r="AG277" s="1" t="s">
        <v>1276</v>
      </c>
      <c r="AH277" s="10">
        <v>19360.099999999999</v>
      </c>
      <c r="AI277" s="10">
        <v>69408.509999999995</v>
      </c>
      <c r="AJ277" s="10">
        <f t="shared" ref="AJ277:AJ279" si="611">AI277-AH277</f>
        <v>50048.409999999996</v>
      </c>
      <c r="AK277" s="1">
        <f t="shared" ref="AK277:AK279" si="612">$A277-100000000/AJ277</f>
        <v>-1.4730090326793288E-3</v>
      </c>
      <c r="AL277" s="10">
        <f t="shared" ref="AL277:AL279" si="613">$X277-AJ277</f>
        <v>3.4127902348700445E-2</v>
      </c>
      <c r="AM277" s="10">
        <f t="shared" si="590"/>
        <v>0.10019378758638361</v>
      </c>
      <c r="AN277" s="10">
        <f t="shared" ref="AN277:AN279" si="614">AL277/AM277</f>
        <v>0.34061894625229683</v>
      </c>
      <c r="AO277" s="1">
        <f t="shared" si="591"/>
        <v>1998.0640000000001</v>
      </c>
      <c r="AP277" s="14">
        <v>429000000</v>
      </c>
      <c r="AQ277" s="10">
        <v>0.125</v>
      </c>
      <c r="AR277" s="14" cm="1">
        <f t="array" ref="AR277">SfromgA($AP277,$AO277,"")</f>
        <v>1.6889579501016128</v>
      </c>
      <c r="AS277" s="21">
        <f t="shared" ref="AS277:AS279" si="615">(10^MAX(0.05, -0.312925054856973*((LN($AR277))^(1/3)) + 0.454808404431693)-1)*100</f>
        <v>59.407859873436443</v>
      </c>
      <c r="AT277" s="14" cm="1">
        <f t="array" ref="AT277">INDEX([2]Sheet1!$J$2:$J$216,MATCH($AF277&amp;$AG277,[2]Sheet1!$M$2:$M$216&amp;[2]Sheet1!$N$2:$N$216,0),1)</f>
        <v>179028757.28269956</v>
      </c>
      <c r="AU277" s="14" cm="1">
        <f t="array" ref="AU277">SfromgA($AT277,$AO277,"")</f>
        <v>0.70482993685181217</v>
      </c>
      <c r="AV277" s="21">
        <f>(10^MAX(0.05, -0.312925054856973*((LN($AU277))^(1/3)) + 0.454808404431693)-1)*100</f>
        <v>373.47140857557753</v>
      </c>
      <c r="AW277" s="14">
        <f>IF($AP277="",$AT277,$AP277)</f>
        <v>429000000</v>
      </c>
      <c r="AX277" s="21">
        <f>IF($AP277="",$AV277,$AS277)</f>
        <v>59.407859873436443</v>
      </c>
      <c r="AY277" s="10">
        <f t="shared" ref="AY277:AY279" si="616">LN(BB277*$AO277/$AW277)</f>
        <v>-5.6689795858355634</v>
      </c>
      <c r="AZ277" s="10">
        <f t="shared" ref="AZ277:AZ279" si="617">EXP(AY$2950*$AI277+AY$2951)*$AW277/$AO277</f>
        <v>435.84271843528995</v>
      </c>
      <c r="BA277" s="10">
        <f t="shared" ref="BA277:BA279" si="618">LN(AZ277/$C277)</f>
        <v>8.5816893625877633E-2</v>
      </c>
      <c r="BB277" s="10" cm="1">
        <f t="array" ref="BB277">$C277*EXP(poly_from_str($AO277,BB$2950))</f>
        <v>741.03947785112791</v>
      </c>
      <c r="BC277" s="10">
        <f t="shared" ref="BC277:BC279" si="619">LN(AZ277/BB277)</f>
        <v>-0.53077245959535191</v>
      </c>
      <c r="BD277" s="10">
        <f t="shared" ref="BD277:BD279" si="620">LN($AX277/100+1)</f>
        <v>0.46629588827053958</v>
      </c>
      <c r="BE277" s="10">
        <f t="shared" ref="BE277:BE279" si="621">ABS(LN($AZ277/$BB277))-BD277-LN(2)</f>
        <v>-0.62867060923513296</v>
      </c>
      <c r="BF277" s="21">
        <f>INDEX([1]Pr3_line_class7_opt_lin!$A$2:$A$3624,MATCH($X277,[1]Pr3_line_class7_opt_lin!$AO$2:$AO$3624,0),1)</f>
        <v>214223</v>
      </c>
    </row>
    <row r="278" spans="1:58" hidden="1" x14ac:dyDescent="0.25">
      <c r="A278" s="1">
        <v>1997.912</v>
      </c>
      <c r="B278" s="1">
        <v>4.0000000000000001E-3</v>
      </c>
      <c r="C278">
        <v>20</v>
      </c>
      <c r="E278" s="2">
        <v>50052.2</v>
      </c>
      <c r="F278">
        <v>17627</v>
      </c>
      <c r="G278" t="s">
        <v>4</v>
      </c>
      <c r="H278" t="s">
        <v>5</v>
      </c>
      <c r="I278">
        <v>67679</v>
      </c>
      <c r="J278" t="s">
        <v>6</v>
      </c>
      <c r="K278" t="s">
        <v>7</v>
      </c>
      <c r="L278">
        <v>17627</v>
      </c>
      <c r="M278">
        <v>67679.210000000006</v>
      </c>
      <c r="N278">
        <v>3</v>
      </c>
      <c r="V278" s="11">
        <f t="shared" si="582"/>
        <v>5.0052254553754114E-7</v>
      </c>
      <c r="W278" s="11">
        <f t="shared" si="583"/>
        <v>1.9979141775985872E-6</v>
      </c>
      <c r="X278" s="10">
        <f t="shared" si="584"/>
        <v>50052.251332073807</v>
      </c>
      <c r="Y278" s="8">
        <f t="shared" si="585"/>
        <v>1997.9121285982865</v>
      </c>
      <c r="Z278" s="1">
        <f t="shared" si="586"/>
        <v>1997.912</v>
      </c>
      <c r="AA278" s="2">
        <f t="shared" si="587"/>
        <v>50052.2</v>
      </c>
      <c r="AB278" s="2">
        <f t="shared" si="568"/>
        <v>50052.254553754115</v>
      </c>
      <c r="AC278" s="1">
        <f t="shared" si="588"/>
        <v>6.2526140929568999E-2</v>
      </c>
      <c r="AD278" s="1" t="b">
        <f t="shared" si="589"/>
        <v>1</v>
      </c>
      <c r="AF278" s="1" t="s">
        <v>1176</v>
      </c>
      <c r="AG278" s="1" t="s">
        <v>1295</v>
      </c>
      <c r="AH278" s="10">
        <v>17627</v>
      </c>
      <c r="AI278" s="10">
        <v>67679.210000000006</v>
      </c>
      <c r="AJ278" s="10">
        <f t="shared" si="611"/>
        <v>50052.210000000006</v>
      </c>
      <c r="AK278" s="1">
        <f t="shared" si="612"/>
        <v>-1.7784325605134654E-3</v>
      </c>
      <c r="AL278" s="10">
        <f t="shared" si="613"/>
        <v>4.133207380073145E-2</v>
      </c>
      <c r="AM278" s="10">
        <f t="shared" si="590"/>
        <v>0.10020901821501646</v>
      </c>
      <c r="AN278" s="10">
        <f t="shared" si="614"/>
        <v>0.41245862435301039</v>
      </c>
      <c r="AO278" s="1">
        <f t="shared" si="591"/>
        <v>1997.912</v>
      </c>
      <c r="AP278" s="14">
        <v>16200000</v>
      </c>
      <c r="AQ278" s="10">
        <v>6.8000000000000005E-2</v>
      </c>
      <c r="AR278" s="14" cm="1">
        <f t="array" ref="AR278">SfromgA($AP278,$AO278,"")</f>
        <v>6.3764277125927207E-2</v>
      </c>
      <c r="AS278" s="21">
        <f t="shared" si="615"/>
        <v>682.2736001371851</v>
      </c>
      <c r="AU278" s="10"/>
      <c r="AV278" s="10"/>
      <c r="AW278" s="14">
        <f t="shared" ref="AW278:AW279" si="622">IF($AP278="",$AT278,$AP278)</f>
        <v>16200000</v>
      </c>
      <c r="AX278" s="21">
        <f t="shared" ref="AX278:AX279" si="623">IF($AP278="",$AV278,$AS278)</f>
        <v>682.2736001371851</v>
      </c>
      <c r="AY278" s="10">
        <f t="shared" si="616"/>
        <v>-5.3878090006240082</v>
      </c>
      <c r="AZ278" s="10">
        <f t="shared" si="617"/>
        <v>19.347438325720439</v>
      </c>
      <c r="BA278" s="10">
        <f t="shared" si="618"/>
        <v>-3.3172249109713191E-2</v>
      </c>
      <c r="BB278" s="10" cm="1">
        <f t="array" ref="BB278">$C278*EXP(poly_from_str($AO278,BB$2950))</f>
        <v>37.071737445685301</v>
      </c>
      <c r="BC278" s="10">
        <f t="shared" si="619"/>
        <v>-0.65029486093983924</v>
      </c>
      <c r="BD278" s="10">
        <f t="shared" si="620"/>
        <v>2.0570343656643701</v>
      </c>
      <c r="BE278" s="10">
        <f t="shared" si="621"/>
        <v>-2.0998866852844764</v>
      </c>
      <c r="BF278" s="21">
        <f>INDEX([1]Pr3_line_class7_opt_lin!$A$2:$A$3624,MATCH($X278,[1]Pr3_line_class7_opt_lin!$AO$2:$AO$3624,0),1)</f>
        <v>10715</v>
      </c>
    </row>
    <row r="279" spans="1:58" hidden="1" x14ac:dyDescent="0.25">
      <c r="A279" s="1">
        <v>1996.7149999999999</v>
      </c>
      <c r="B279" s="1">
        <v>4.0000000000000001E-3</v>
      </c>
      <c r="C279">
        <v>30</v>
      </c>
      <c r="E279" s="2">
        <v>50082.3</v>
      </c>
      <c r="F279">
        <v>21418</v>
      </c>
      <c r="G279" t="s">
        <v>4</v>
      </c>
      <c r="H279" t="s">
        <v>17</v>
      </c>
      <c r="I279">
        <v>71501</v>
      </c>
      <c r="J279" t="s">
        <v>6</v>
      </c>
      <c r="K279" t="s">
        <v>18</v>
      </c>
      <c r="L279">
        <v>21418.84</v>
      </c>
      <c r="M279">
        <v>71501</v>
      </c>
      <c r="N279">
        <v>3</v>
      </c>
      <c r="V279" s="11">
        <f t="shared" si="582"/>
        <v>5.008226011223435E-7</v>
      </c>
      <c r="W279" s="11">
        <f t="shared" si="583"/>
        <v>1.9967134097275883E-6</v>
      </c>
      <c r="X279" s="10">
        <f t="shared" si="584"/>
        <v>50082.262473139825</v>
      </c>
      <c r="Y279" s="8">
        <f t="shared" si="585"/>
        <v>1996.7149058737534</v>
      </c>
      <c r="Z279" s="1">
        <f t="shared" si="586"/>
        <v>1996.7149999999999</v>
      </c>
      <c r="AA279" s="2">
        <f t="shared" si="587"/>
        <v>50082.3</v>
      </c>
      <c r="AB279" s="2">
        <f t="shared" si="568"/>
        <v>50082.260112234348</v>
      </c>
      <c r="AC279" s="1">
        <f t="shared" si="588"/>
        <v>6.2541163889747509E-2</v>
      </c>
      <c r="AD279" s="1" t="b">
        <f t="shared" si="589"/>
        <v>1</v>
      </c>
      <c r="AF279" s="1" t="s">
        <v>1247</v>
      </c>
      <c r="AG279" s="1" t="s">
        <v>1253</v>
      </c>
      <c r="AH279" s="10">
        <v>21418.84</v>
      </c>
      <c r="AI279" s="10">
        <v>71501</v>
      </c>
      <c r="AJ279" s="10">
        <f t="shared" si="611"/>
        <v>50082.16</v>
      </c>
      <c r="AK279" s="1">
        <f t="shared" si="612"/>
        <v>-3.991353408082432E-3</v>
      </c>
      <c r="AL279" s="10">
        <f t="shared" si="613"/>
        <v>0.10247313982108608</v>
      </c>
      <c r="AM279" s="10">
        <f t="shared" si="590"/>
        <v>0.10032939102475819</v>
      </c>
      <c r="AN279" s="10">
        <f t="shared" si="614"/>
        <v>1.0213671066317833</v>
      </c>
      <c r="AO279" s="1">
        <f t="shared" si="591"/>
        <v>1996.7149999999999</v>
      </c>
      <c r="AP279" s="14">
        <v>56200000</v>
      </c>
      <c r="AQ279" s="10">
        <v>0.20499999999999999</v>
      </c>
      <c r="AR279" s="14" cm="1">
        <f t="array" ref="AR279">SfromgA($AP279,$AO279,"")</f>
        <v>0.22080958271509774</v>
      </c>
      <c r="AS279" s="21">
        <f t="shared" si="615"/>
        <v>551.40104618062469</v>
      </c>
      <c r="AU279" s="10"/>
      <c r="AV279" s="10"/>
      <c r="AW279" s="14">
        <f t="shared" si="622"/>
        <v>56200000</v>
      </c>
      <c r="AX279" s="21">
        <f t="shared" si="623"/>
        <v>551.40104618062469</v>
      </c>
      <c r="AY279" s="10">
        <f t="shared" si="616"/>
        <v>-6.2226707953040714</v>
      </c>
      <c r="AZ279" s="10">
        <f t="shared" si="617"/>
        <v>46.98455351981999</v>
      </c>
      <c r="BA279" s="10">
        <f t="shared" si="618"/>
        <v>0.4486215175166765</v>
      </c>
      <c r="BB279" s="10" cm="1">
        <f t="array" ref="BB279">$C279*EXP(poly_from_str($AO279,BB$2950))</f>
        <v>55.840416118195236</v>
      </c>
      <c r="BC279" s="10">
        <f t="shared" si="619"/>
        <v>-0.17267901122092971</v>
      </c>
      <c r="BD279" s="10">
        <f t="shared" si="620"/>
        <v>1.8739553129022219</v>
      </c>
      <c r="BE279" s="10">
        <f t="shared" si="621"/>
        <v>-2.3944234822412374</v>
      </c>
      <c r="BF279" s="21">
        <f>INDEX([1]Pr3_line_class7_opt_lin!$A$2:$A$3624,MATCH($X279,[1]Pr3_line_class7_opt_lin!$AO$2:$AO$3624,0),1)</f>
        <v>16125</v>
      </c>
    </row>
    <row r="280" spans="1:58" hidden="1" x14ac:dyDescent="0.25">
      <c r="A280" s="1">
        <v>1996.423</v>
      </c>
      <c r="B280" s="1">
        <v>4.0000000000000001E-3</v>
      </c>
      <c r="C280">
        <v>3</v>
      </c>
      <c r="E280" s="2">
        <v>50089.599999999999</v>
      </c>
      <c r="N280">
        <v>3</v>
      </c>
      <c r="V280" s="11">
        <f t="shared" si="582"/>
        <v>5.0089585223171648E-7</v>
      </c>
      <c r="W280" s="11">
        <f t="shared" si="583"/>
        <v>1.9964224110394177E-6</v>
      </c>
      <c r="X280" s="10">
        <f t="shared" si="584"/>
        <v>50089.58609827375</v>
      </c>
      <c r="Y280" s="8">
        <f t="shared" si="585"/>
        <v>1996.4229651210139</v>
      </c>
      <c r="Z280" s="1">
        <f t="shared" si="586"/>
        <v>1996.423</v>
      </c>
      <c r="AA280" s="2">
        <f t="shared" si="587"/>
        <v>50089.599999999999</v>
      </c>
      <c r="AB280" s="2">
        <f t="shared" si="568"/>
        <v>50089.585223171642</v>
      </c>
      <c r="AC280" s="1">
        <f t="shared" si="588"/>
        <v>6.2544832739146877E-2</v>
      </c>
      <c r="AD280" s="1" t="b">
        <f t="shared" si="589"/>
        <v>1</v>
      </c>
      <c r="AM280" s="10">
        <f t="shared" si="590"/>
        <v>0.10035869151978315</v>
      </c>
      <c r="AN280" s="10"/>
      <c r="AO280" s="1">
        <f t="shared" si="591"/>
        <v>1996.423</v>
      </c>
      <c r="AP280"/>
      <c r="BB280" s="10" cm="1">
        <f t="array" ref="BB280">$C280*EXP(poly_from_str($AO280,BB$2950))</f>
        <v>5.5897033973241905</v>
      </c>
      <c r="BF280" s="21" t="e">
        <f>INDEX([1]Pr3_line_class7_opt_lin!$A$2:$A$3624,MATCH($X280,[1]Pr3_line_class7_opt_lin!$AO$2:$AO$3624,0),1)</f>
        <v>#N/A</v>
      </c>
    </row>
    <row r="281" spans="1:58" x14ac:dyDescent="0.25">
      <c r="A281" s="1">
        <v>1996.0229999999999</v>
      </c>
      <c r="B281" s="1">
        <v>8.0000000000000002E-3</v>
      </c>
      <c r="C281">
        <v>5</v>
      </c>
      <c r="D281" t="s">
        <v>111</v>
      </c>
      <c r="E281" s="2">
        <v>50099.6</v>
      </c>
      <c r="F281">
        <v>19308</v>
      </c>
      <c r="G281" t="s">
        <v>4</v>
      </c>
      <c r="H281" t="s">
        <v>12</v>
      </c>
      <c r="I281">
        <v>69408</v>
      </c>
      <c r="J281" t="s">
        <v>6</v>
      </c>
      <c r="K281" t="s">
        <v>12</v>
      </c>
      <c r="L281">
        <v>19308.93</v>
      </c>
      <c r="M281">
        <v>69408.509999999995</v>
      </c>
      <c r="N281">
        <v>3</v>
      </c>
      <c r="V281" s="11">
        <f t="shared" si="582"/>
        <v>5.0099623100535413E-7</v>
      </c>
      <c r="W281" s="11">
        <f t="shared" si="583"/>
        <v>1.9960239203506615E-6</v>
      </c>
      <c r="X281" s="10">
        <f t="shared" si="584"/>
        <v>50099.62173146307</v>
      </c>
      <c r="Y281" s="8">
        <f t="shared" si="585"/>
        <v>1996.0230545453198</v>
      </c>
      <c r="Z281" s="1">
        <f t="shared" si="586"/>
        <v>1996.0229999999999</v>
      </c>
      <c r="AA281" s="2">
        <f t="shared" si="587"/>
        <v>50099.6</v>
      </c>
      <c r="AB281" s="2">
        <f t="shared" si="568"/>
        <v>50099.62310053542</v>
      </c>
      <c r="AC281" s="1">
        <f t="shared" si="588"/>
        <v>6.2549861174078514E-2</v>
      </c>
      <c r="AD281" s="1" t="b">
        <f t="shared" si="589"/>
        <v>1</v>
      </c>
      <c r="AF281" s="1" t="s">
        <v>1226</v>
      </c>
      <c r="AG281" s="1" t="s">
        <v>1276</v>
      </c>
      <c r="AH281" s="10">
        <v>19308.93</v>
      </c>
      <c r="AI281" s="10">
        <v>69408.509999999995</v>
      </c>
      <c r="AJ281" s="10">
        <f>AI281-AH281</f>
        <v>50099.579999999994</v>
      </c>
      <c r="AK281" s="1">
        <f>$A281-100000000/AJ281</f>
        <v>-1.7171732779388549E-3</v>
      </c>
      <c r="AL281" s="10">
        <f>$X281-AJ281</f>
        <v>4.1731463075848296E-2</v>
      </c>
      <c r="AM281" s="10">
        <f t="shared" si="590"/>
        <v>0.2007976861990067</v>
      </c>
      <c r="AN281" s="10">
        <f>AL281/AM281</f>
        <v>0.20782840612261363</v>
      </c>
      <c r="AO281" s="1">
        <f t="shared" si="591"/>
        <v>1996.0229999999999</v>
      </c>
      <c r="AP281" s="14">
        <v>11200000</v>
      </c>
      <c r="AQ281" s="10">
        <v>3.5999999999999997E-2</v>
      </c>
      <c r="AR281" s="14" cm="1">
        <f t="array" ref="AR281">SfromgA($AP281,$AO281,"")</f>
        <v>4.3959020466852163E-2</v>
      </c>
      <c r="AS281" s="21">
        <f>(10^MAX(0.05, -0.312925054856973*((LN($AR281))^(1/3)) + 0.454808404431693)-1)*100</f>
        <v>717.11481256391301</v>
      </c>
      <c r="AU281" s="10"/>
      <c r="AV281" s="10"/>
      <c r="AW281" s="14">
        <f>IF($AP281="",$AT281,$AP281)</f>
        <v>11200000</v>
      </c>
      <c r="AX281" s="21">
        <f>IF($AP281="",$AV281,$AS281)</f>
        <v>717.11481256391301</v>
      </c>
      <c r="AY281" s="10">
        <f>LN(BB281*$AO281/$AW281)</f>
        <v>-6.3993759294474764</v>
      </c>
      <c r="AZ281" s="10">
        <f>EXP(AY$2950*$AI281+AY$2951)*$AW281/$AO281</f>
        <v>11.390279440268511</v>
      </c>
      <c r="BA281" s="10">
        <f>LN(AZ281/$C281)</f>
        <v>0.82332239854919564</v>
      </c>
      <c r="BB281" s="10" cm="1">
        <f t="array" ref="BB281">$C281*EXP(poly_from_str($AO281,BB$2950))</f>
        <v>9.3290802203031262</v>
      </c>
      <c r="BC281" s="10">
        <f t="shared" ref="BC281" si="624">LN(AZ281/BB281)</f>
        <v>0.19962388401656125</v>
      </c>
      <c r="BD281" s="10">
        <f t="shared" ref="BD281" si="625">LN($AX281/100+1)</f>
        <v>2.1006094284525667</v>
      </c>
      <c r="BE281" s="10">
        <f>ABS(LN($AZ281/$BB281))-BD281-LN(2)</f>
        <v>-2.5941327249959509</v>
      </c>
      <c r="BF281" s="21">
        <f>INDEX([1]Pr3_line_class7_opt_lin!$A$2:$A$3624,MATCH($X281,[1]Pr3_line_class7_opt_lin!$AO$2:$AO$3624,0),1)</f>
        <v>2692</v>
      </c>
    </row>
    <row r="282" spans="1:58" hidden="1" x14ac:dyDescent="0.25">
      <c r="A282" s="1">
        <v>1995.989</v>
      </c>
      <c r="B282" s="1">
        <v>4.0000000000000001E-3</v>
      </c>
      <c r="C282">
        <v>10</v>
      </c>
      <c r="E282" s="2">
        <v>50100.5</v>
      </c>
      <c r="N282">
        <v>3</v>
      </c>
      <c r="V282" s="11">
        <f t="shared" si="582"/>
        <v>5.0100476505632046E-7</v>
      </c>
      <c r="W282" s="11">
        <f t="shared" si="583"/>
        <v>1.9959880639913776E-6</v>
      </c>
      <c r="X282" s="10">
        <f t="shared" si="584"/>
        <v>50100.477898136902</v>
      </c>
      <c r="Y282" s="8">
        <f t="shared" si="585"/>
        <v>1995.9889445229967</v>
      </c>
      <c r="Z282" s="1">
        <f t="shared" si="586"/>
        <v>1995.989</v>
      </c>
      <c r="AA282" s="2">
        <f t="shared" si="587"/>
        <v>50100.5</v>
      </c>
      <c r="AB282" s="2">
        <f t="shared" si="568"/>
        <v>50100.476505632047</v>
      </c>
      <c r="AC282" s="1">
        <f t="shared" si="588"/>
        <v>6.255028873045694E-2</v>
      </c>
      <c r="AD282" s="1" t="b">
        <f t="shared" si="589"/>
        <v>1</v>
      </c>
      <c r="AM282" s="10">
        <f t="shared" si="590"/>
        <v>0.10040235692681673</v>
      </c>
      <c r="AN282" s="10"/>
      <c r="AO282" s="1">
        <f t="shared" si="591"/>
        <v>1995.989</v>
      </c>
      <c r="AP282"/>
      <c r="BB282" s="10" cm="1">
        <f t="array" ref="BB282">$C282*EXP(poly_from_str($AO282,BB$2950))</f>
        <v>18.66035280180952</v>
      </c>
      <c r="BF282" s="21" t="e">
        <f>INDEX([1]Pr3_line_class7_opt_lin!$A$2:$A$3624,MATCH($X282,[1]Pr3_line_class7_opt_lin!$AO$2:$AO$3624,0),1)</f>
        <v>#N/A</v>
      </c>
    </row>
    <row r="283" spans="1:58" hidden="1" x14ac:dyDescent="0.25">
      <c r="A283" s="1">
        <v>1995.2159999999999</v>
      </c>
      <c r="B283" s="1">
        <v>4.0000000000000001E-3</v>
      </c>
      <c r="C283">
        <v>100</v>
      </c>
      <c r="E283" s="2">
        <v>50119.9</v>
      </c>
      <c r="F283">
        <v>18211</v>
      </c>
      <c r="G283" t="s">
        <v>4</v>
      </c>
      <c r="H283" t="s">
        <v>17</v>
      </c>
      <c r="I283">
        <v>68331</v>
      </c>
      <c r="J283" t="s">
        <v>6</v>
      </c>
      <c r="K283" t="s">
        <v>7</v>
      </c>
      <c r="L283">
        <v>18211.759999999998</v>
      </c>
      <c r="M283">
        <v>68331.73</v>
      </c>
      <c r="N283">
        <v>3</v>
      </c>
      <c r="V283" s="11">
        <f t="shared" si="582"/>
        <v>5.011988676915181E-7</v>
      </c>
      <c r="W283" s="11">
        <f t="shared" si="583"/>
        <v>1.9952154732950386E-6</v>
      </c>
      <c r="X283" s="10">
        <f t="shared" si="584"/>
        <v>50119.887554484114</v>
      </c>
      <c r="Y283" s="8">
        <f t="shared" si="585"/>
        <v>1995.2159687368098</v>
      </c>
      <c r="Z283" s="1">
        <f t="shared" si="586"/>
        <v>1995.2159999999999</v>
      </c>
      <c r="AA283" s="2">
        <f t="shared" si="587"/>
        <v>50119.9</v>
      </c>
      <c r="AB283" s="2">
        <f t="shared" si="568"/>
        <v>50119.886769151817</v>
      </c>
      <c r="AC283" s="1">
        <f t="shared" si="588"/>
        <v>6.2560015248762993E-2</v>
      </c>
      <c r="AD283" s="1" t="b">
        <f t="shared" si="589"/>
        <v>1</v>
      </c>
      <c r="AF283" s="1" t="s">
        <v>1188</v>
      </c>
      <c r="AG283" s="1" t="s">
        <v>1248</v>
      </c>
      <c r="AH283" s="10">
        <v>18211.759999999998</v>
      </c>
      <c r="AI283" s="10">
        <v>68331.75</v>
      </c>
      <c r="AJ283" s="10">
        <f>AI283-AH283</f>
        <v>50119.990000000005</v>
      </c>
      <c r="AK283" s="1">
        <f>$A283-100000000/AJ283</f>
        <v>4.10949483443801E-3</v>
      </c>
      <c r="AL283" s="10">
        <f>$X283-AJ283</f>
        <v>-0.10244551589130424</v>
      </c>
      <c r="AM283" s="10">
        <f t="shared" si="590"/>
        <v>0.10048014851524847</v>
      </c>
      <c r="AN283" s="10">
        <f>AL283/AM283</f>
        <v>-1.0195597578735416</v>
      </c>
      <c r="AO283" s="1">
        <f t="shared" si="591"/>
        <v>1995.2159999999999</v>
      </c>
      <c r="AP283" s="14">
        <v>931000</v>
      </c>
      <c r="AQ283" s="10">
        <v>2E-3</v>
      </c>
      <c r="AR283" s="14" cm="1">
        <f t="array" ref="AR283">SfromgA($AP283,$AO283,"")</f>
        <v>3.6496632744865082E-3</v>
      </c>
      <c r="AS283" s="21">
        <f>(10^MAX(0.05, -0.312925054856973*((LN($AR283))^(1/3)) + 0.454808404431693)-1)*100</f>
        <v>925.5028372171688</v>
      </c>
      <c r="AU283" s="10"/>
      <c r="AV283" s="10"/>
      <c r="AW283" s="14">
        <f>IF($AP283="",$AT283,$AP283)</f>
        <v>931000</v>
      </c>
      <c r="AX283" s="21">
        <f>IF($AP283="",$AV283,$AS283)</f>
        <v>925.5028372171688</v>
      </c>
      <c r="AY283" s="12"/>
      <c r="AZ283" s="10">
        <f>EXP(AY$2950*$AI283+AY$2951)*$AW283/$AO283</f>
        <v>1.0474998397115975</v>
      </c>
      <c r="BA283" s="12"/>
      <c r="BB283" s="10" cm="1">
        <f t="array" ref="BB283">$C283*EXP(poly_from_str($AO283,BB$2950))</f>
        <v>187.10112952601477</v>
      </c>
      <c r="BC283" s="12"/>
      <c r="BD283" s="10">
        <f t="shared" ref="BD283" si="626">LN($AX283/100+1)</f>
        <v>2.327768158187673</v>
      </c>
      <c r="BE283" s="10">
        <f>ABS(LN($AZ283/$BB283))-BD283-LN(2)</f>
        <v>2.1643277117377298</v>
      </c>
      <c r="BF283" s="21">
        <f>INDEX([1]Pr3_line_class7_opt_lin!$A$2:$A$3624,MATCH($X283,[1]Pr3_line_class7_opt_lin!$AO$2:$AO$3624,0),1)</f>
        <v>53964</v>
      </c>
    </row>
    <row r="284" spans="1:58" hidden="1" x14ac:dyDescent="0.25">
      <c r="A284" s="1">
        <v>1994.856</v>
      </c>
      <c r="B284" s="1">
        <v>4.0000000000000001E-3</v>
      </c>
      <c r="C284">
        <v>1</v>
      </c>
      <c r="E284" s="2">
        <v>50128.9</v>
      </c>
      <c r="N284">
        <v>3</v>
      </c>
      <c r="V284" s="11">
        <f t="shared" si="582"/>
        <v>5.0128931612106342E-7</v>
      </c>
      <c r="W284" s="11">
        <f t="shared" si="583"/>
        <v>1.9948572579889046E-6</v>
      </c>
      <c r="X284" s="10">
        <f t="shared" si="584"/>
        <v>50128.929734462006</v>
      </c>
      <c r="Y284" s="8">
        <f t="shared" si="585"/>
        <v>1994.8560747199288</v>
      </c>
      <c r="Z284" s="1">
        <f t="shared" si="586"/>
        <v>1994.856</v>
      </c>
      <c r="AA284" s="2">
        <f t="shared" si="587"/>
        <v>50128.9</v>
      </c>
      <c r="AB284" s="2">
        <f t="shared" si="568"/>
        <v>50128.931612106338</v>
      </c>
      <c r="AC284" s="1">
        <f t="shared" si="588"/>
        <v>6.2564548922856178E-2</v>
      </c>
      <c r="AD284" s="1" t="b">
        <f t="shared" si="589"/>
        <v>1</v>
      </c>
      <c r="AM284" s="10">
        <f t="shared" si="590"/>
        <v>0.10051632799560471</v>
      </c>
      <c r="AN284" s="10"/>
      <c r="AO284" s="1">
        <f t="shared" si="591"/>
        <v>1994.856</v>
      </c>
      <c r="AP284"/>
      <c r="BB284" s="10" cm="1">
        <f t="array" ref="BB284">$C284*EXP(poly_from_str($AO284,BB$2950))</f>
        <v>1.87332322740033</v>
      </c>
      <c r="BF284" s="21" t="e">
        <f>INDEX([1]Pr3_line_class7_opt_lin!$A$2:$A$3624,MATCH($X284,[1]Pr3_line_class7_opt_lin!$AO$2:$AO$3624,0),1)</f>
        <v>#N/A</v>
      </c>
    </row>
    <row r="285" spans="1:58" hidden="1" x14ac:dyDescent="0.25">
      <c r="A285" s="1">
        <v>1994.692</v>
      </c>
      <c r="B285" s="1">
        <v>4.0000000000000001E-3</v>
      </c>
      <c r="C285">
        <v>400</v>
      </c>
      <c r="E285" s="2">
        <v>50133</v>
      </c>
      <c r="F285">
        <v>18241</v>
      </c>
      <c r="G285" t="s">
        <v>4</v>
      </c>
      <c r="H285" t="s">
        <v>12</v>
      </c>
      <c r="I285">
        <v>68374</v>
      </c>
      <c r="J285" t="s">
        <v>6</v>
      </c>
      <c r="K285" t="s">
        <v>5</v>
      </c>
      <c r="L285">
        <v>18241.54</v>
      </c>
      <c r="M285">
        <v>68374.539999999994</v>
      </c>
      <c r="N285">
        <v>3</v>
      </c>
      <c r="V285" s="11">
        <f t="shared" si="582"/>
        <v>5.0133053122988408E-7</v>
      </c>
      <c r="W285" s="11">
        <f t="shared" si="583"/>
        <v>1.9946941136576705E-6</v>
      </c>
      <c r="X285" s="10">
        <f t="shared" si="584"/>
        <v>50133.049966702172</v>
      </c>
      <c r="Y285" s="8">
        <f t="shared" si="585"/>
        <v>1994.692125582204</v>
      </c>
      <c r="Z285" s="1">
        <f t="shared" si="586"/>
        <v>1994.692</v>
      </c>
      <c r="AA285" s="2">
        <f t="shared" si="587"/>
        <v>50133</v>
      </c>
      <c r="AB285" s="2">
        <f t="shared" si="568"/>
        <v>50133.053122988415</v>
      </c>
      <c r="AC285" s="1">
        <f t="shared" si="588"/>
        <v>6.2566615077161894E-2</v>
      </c>
      <c r="AD285" s="1" t="b">
        <f t="shared" si="589"/>
        <v>1</v>
      </c>
      <c r="AF285" s="1" t="s">
        <v>1153</v>
      </c>
      <c r="AG285" s="1" t="s">
        <v>1381</v>
      </c>
      <c r="AH285" s="10">
        <v>18241.54</v>
      </c>
      <c r="AI285" s="10">
        <v>68374.539999999994</v>
      </c>
      <c r="AJ285" s="10">
        <f t="shared" ref="AJ285:AJ290" si="627">AI285-AH285</f>
        <v>50132.999999999993</v>
      </c>
      <c r="AK285" s="1">
        <f t="shared" ref="AK285:AK290" si="628">$A285-100000000/AJ285</f>
        <v>-2.1136576708613575E-3</v>
      </c>
      <c r="AL285" s="10">
        <f t="shared" ref="AL285:AL290" si="629">$X285-AJ285</f>
        <v>4.9966702179517597E-2</v>
      </c>
      <c r="AM285" s="10">
        <f t="shared" si="590"/>
        <v>0.10053281408859112</v>
      </c>
      <c r="AN285" s="10">
        <f t="shared" ref="AN285:AN290" si="630">AL285/AM285</f>
        <v>0.49701883541712205</v>
      </c>
      <c r="AO285" s="1">
        <f t="shared" si="591"/>
        <v>1994.692</v>
      </c>
      <c r="AP285" s="14">
        <v>661000000</v>
      </c>
      <c r="AQ285" s="10">
        <v>0.32200000000000001</v>
      </c>
      <c r="AR285" s="14" cm="1">
        <f t="array" ref="AR285">SfromgA($AP285,$AO285,"")</f>
        <v>2.5891806757341653</v>
      </c>
      <c r="AS285" s="21">
        <f t="shared" ref="AS285:AS287" si="631">(10^MAX(0.05, -0.312925054856973*((LN($AR285))^(1/3)) + 0.454808404431693)-1)*100</f>
        <v>40.295409587064192</v>
      </c>
      <c r="AT285" s="14" cm="1">
        <f t="array" ref="AT285">INDEX([2]Sheet1!$J$2:$J$216,MATCH($AF285&amp;$AG285,[2]Sheet1!$M$2:$M$216&amp;[2]Sheet1!$N$2:$N$216,0),1)</f>
        <v>319440233.94844657</v>
      </c>
      <c r="AU285" s="14" cm="1">
        <f t="array" ref="AU285">SfromgA($AT285,$AO285,"")</f>
        <v>1.2512685034664428</v>
      </c>
      <c r="AV285" s="21">
        <f>(10^MAX(0.05, -0.312925054856973*((LN($AU285))^(1/3)) + 0.454808404431693)-1)*100</f>
        <v>83.958060880597117</v>
      </c>
      <c r="AW285" s="14">
        <f>IF($AP285="",$AT285,$AP285)</f>
        <v>661000000</v>
      </c>
      <c r="AX285" s="21">
        <f>IF($AP285="",$AV285,$AS285)</f>
        <v>40.295409587064192</v>
      </c>
      <c r="AY285" s="10">
        <f t="shared" ref="AY285:AY287" si="632">LN(BB285*$AO285/$AW285)</f>
        <v>-6.0912794976287064</v>
      </c>
      <c r="AZ285" s="10">
        <f t="shared" ref="AZ285:AZ287" si="633">EXP(AY$2950*$AI285+AY$2951)*$AW285/$AO285</f>
        <v>740.93943115172374</v>
      </c>
      <c r="BA285" s="10">
        <f t="shared" ref="BA285:BA287" si="634">LN(AZ285/$C285)</f>
        <v>0.61645433551085815</v>
      </c>
      <c r="BB285" s="10" cm="1">
        <f t="array" ref="BB285">$C285*EXP(poly_from_str($AO285,BB$2950))</f>
        <v>749.75011330059715</v>
      </c>
      <c r="BC285" s="10">
        <f t="shared" ref="BC285:BC287" si="635">LN(AZ285/BB285)</f>
        <v>-1.1821086128102449E-2</v>
      </c>
      <c r="BD285" s="10">
        <f t="shared" ref="BD285:BD287" si="636">LN($AX285/100+1)</f>
        <v>0.33858008203241741</v>
      </c>
      <c r="BE285" s="10">
        <f t="shared" ref="BE285:BE287" si="637">ABS(LN($AZ285/$BB285))-BD285-LN(2)</f>
        <v>-1.0199061764642603</v>
      </c>
      <c r="BF285" s="21">
        <f>INDEX([1]Pr3_line_class7_opt_lin!$A$2:$A$3624,MATCH($X285,[1]Pr3_line_class7_opt_lin!$AO$2:$AO$3624,0),1)</f>
        <v>216160</v>
      </c>
    </row>
    <row r="286" spans="1:58" hidden="1" x14ac:dyDescent="0.25">
      <c r="A286" s="1">
        <v>1994.027</v>
      </c>
      <c r="B286" s="1">
        <v>4.0000000000000001E-3</v>
      </c>
      <c r="C286">
        <v>20</v>
      </c>
      <c r="E286" s="2">
        <v>50149.8</v>
      </c>
      <c r="F286">
        <v>31254</v>
      </c>
      <c r="G286" t="s">
        <v>4</v>
      </c>
      <c r="H286" t="s">
        <v>7</v>
      </c>
      <c r="I286">
        <v>81404</v>
      </c>
      <c r="J286" t="s">
        <v>6</v>
      </c>
      <c r="K286" t="s">
        <v>17</v>
      </c>
      <c r="L286">
        <v>31254.71</v>
      </c>
      <c r="M286">
        <v>81404.52</v>
      </c>
      <c r="N286">
        <v>3</v>
      </c>
      <c r="V286" s="11">
        <f t="shared" si="582"/>
        <v>5.0149772294958892E-7</v>
      </c>
      <c r="W286" s="11">
        <f t="shared" si="583"/>
        <v>1.9940258984083686E-6</v>
      </c>
      <c r="X286" s="10">
        <f t="shared" si="584"/>
        <v>50149.773943116765</v>
      </c>
      <c r="Y286" s="8">
        <f t="shared" si="585"/>
        <v>1994.0269344668773</v>
      </c>
      <c r="Z286" s="1">
        <f t="shared" si="586"/>
        <v>1994.027</v>
      </c>
      <c r="AA286" s="2">
        <f t="shared" si="587"/>
        <v>50149.8</v>
      </c>
      <c r="AB286" s="2">
        <f t="shared" si="568"/>
        <v>50149.772294958893</v>
      </c>
      <c r="AC286" s="1">
        <f t="shared" si="588"/>
        <v>6.2574998306181129E-2</v>
      </c>
      <c r="AD286" s="1" t="b">
        <f t="shared" si="589"/>
        <v>1</v>
      </c>
      <c r="AF286" s="1" t="s">
        <v>1308</v>
      </c>
      <c r="AG286" s="1" t="s">
        <v>1424</v>
      </c>
      <c r="AH286" s="10">
        <v>31254.71</v>
      </c>
      <c r="AI286" s="10">
        <v>81404.52</v>
      </c>
      <c r="AJ286" s="10">
        <f t="shared" si="627"/>
        <v>50149.810000000005</v>
      </c>
      <c r="AK286" s="1">
        <f t="shared" si="628"/>
        <v>1.499205480740784E-3</v>
      </c>
      <c r="AL286" s="10">
        <f t="shared" si="629"/>
        <v>-3.6056883240235038E-2</v>
      </c>
      <c r="AM286" s="10">
        <f t="shared" si="590"/>
        <v>0.10060004202550918</v>
      </c>
      <c r="AN286" s="10">
        <f t="shared" si="630"/>
        <v>-0.35841817273885518</v>
      </c>
      <c r="AO286" s="1">
        <f t="shared" si="591"/>
        <v>1994.027</v>
      </c>
      <c r="AP286" s="14">
        <v>75500000</v>
      </c>
      <c r="AQ286" s="10">
        <v>0.113</v>
      </c>
      <c r="AR286" s="14" cm="1">
        <f t="array" ref="AR286">SfromgA($AP286,$AO286,"")</f>
        <v>0.29544280312606092</v>
      </c>
      <c r="AS286" s="21">
        <f t="shared" si="631"/>
        <v>515.33602276751617</v>
      </c>
      <c r="AU286" s="10"/>
      <c r="AV286" s="10"/>
      <c r="AW286" s="14">
        <f>IF($AP286="",$AT286,$AP286)</f>
        <v>75500000</v>
      </c>
      <c r="AX286" s="21">
        <f>IF($AP286="",$AV286,$AS286)</f>
        <v>515.33602276751617</v>
      </c>
      <c r="AY286" s="10">
        <f t="shared" si="632"/>
        <v>-6.9154546357446049</v>
      </c>
      <c r="AZ286" s="10">
        <f t="shared" si="633"/>
        <v>25.044135695533175</v>
      </c>
      <c r="BA286" s="10">
        <f t="shared" si="634"/>
        <v>0.22490742259953928</v>
      </c>
      <c r="BB286" s="10" cm="1">
        <f t="array" ref="BB286">$C286*EXP(poly_from_str($AO286,BB$2950))</f>
        <v>37.572676125134549</v>
      </c>
      <c r="BC286" s="10">
        <f t="shared" si="635"/>
        <v>-0.40563739126914206</v>
      </c>
      <c r="BD286" s="10">
        <f t="shared" si="636"/>
        <v>1.8169983110918166</v>
      </c>
      <c r="BE286" s="10">
        <f t="shared" si="637"/>
        <v>-2.10450810038262</v>
      </c>
      <c r="BF286" s="21">
        <f>INDEX([1]Pr3_line_class7_opt_lin!$A$2:$A$3624,MATCH($X286,[1]Pr3_line_class7_opt_lin!$AO$2:$AO$3624,0),1)</f>
        <v>10827</v>
      </c>
    </row>
    <row r="287" spans="1:58" x14ac:dyDescent="0.25">
      <c r="A287" s="1">
        <v>1993.422</v>
      </c>
      <c r="B287" s="1">
        <v>8.0000000000000002E-3</v>
      </c>
      <c r="C287">
        <v>300</v>
      </c>
      <c r="D287" t="s">
        <v>111</v>
      </c>
      <c r="E287" s="2">
        <v>50165</v>
      </c>
      <c r="F287">
        <v>16516</v>
      </c>
      <c r="G287" t="s">
        <v>4</v>
      </c>
      <c r="H287" t="s">
        <v>7</v>
      </c>
      <c r="I287">
        <v>66681</v>
      </c>
      <c r="J287" t="s">
        <v>6</v>
      </c>
      <c r="K287" t="s">
        <v>17</v>
      </c>
      <c r="L287">
        <v>16516.150000000001</v>
      </c>
      <c r="M287">
        <v>66681.14</v>
      </c>
      <c r="N287">
        <v>3</v>
      </c>
      <c r="V287" s="11">
        <f t="shared" si="582"/>
        <v>5.0164992660861577E-7</v>
      </c>
      <c r="W287" s="11">
        <f t="shared" si="583"/>
        <v>1.9934217083624041E-6</v>
      </c>
      <c r="X287" s="10">
        <f t="shared" si="584"/>
        <v>50164.993097961291</v>
      </c>
      <c r="Y287" s="8">
        <f t="shared" si="585"/>
        <v>1993.421982630832</v>
      </c>
      <c r="Z287" s="1">
        <f t="shared" si="586"/>
        <v>1993.422</v>
      </c>
      <c r="AA287" s="2">
        <f t="shared" si="587"/>
        <v>50165</v>
      </c>
      <c r="AB287" s="2">
        <f t="shared" si="568"/>
        <v>50164.992660861571</v>
      </c>
      <c r="AC287" s="1">
        <f t="shared" si="588"/>
        <v>6.2582632443321476E-2</v>
      </c>
      <c r="AD287" s="1" t="b">
        <f t="shared" si="589"/>
        <v>1</v>
      </c>
      <c r="AF287" s="1" t="s">
        <v>1202</v>
      </c>
      <c r="AG287" s="1" t="s">
        <v>1264</v>
      </c>
      <c r="AH287" s="10">
        <v>16516.150000000001</v>
      </c>
      <c r="AI287" s="10">
        <v>66681.14</v>
      </c>
      <c r="AJ287" s="10">
        <f t="shared" si="627"/>
        <v>50164.99</v>
      </c>
      <c r="AK287" s="1">
        <f t="shared" si="628"/>
        <v>-1.0573549411674321E-4</v>
      </c>
      <c r="AL287" s="10">
        <f t="shared" si="629"/>
        <v>3.0979612929513678E-3</v>
      </c>
      <c r="AM287" s="10">
        <f t="shared" si="590"/>
        <v>0.20132214854656968</v>
      </c>
      <c r="AN287" s="10">
        <f t="shared" si="630"/>
        <v>1.5388079827862307E-2</v>
      </c>
      <c r="AO287" s="1">
        <f t="shared" si="591"/>
        <v>1993.422</v>
      </c>
      <c r="AP287" s="14">
        <v>382000000</v>
      </c>
      <c r="AQ287" s="10">
        <v>0.435</v>
      </c>
      <c r="AR287" s="14" cm="1">
        <f t="array" ref="AR287">SfromgA($AP287,$AO287,"")</f>
        <v>1.4934629865813167</v>
      </c>
      <c r="AS287" s="21">
        <f t="shared" si="631"/>
        <v>67.506845382498668</v>
      </c>
      <c r="AT287" s="14" cm="1">
        <f t="array" ref="AT287">INDEX([2]Sheet1!$J$2:$J$216,MATCH($AF287&amp;$AG287,[2]Sheet1!$M$2:$M$216&amp;[2]Sheet1!$N$2:$N$216,0),1)</f>
        <v>105911638.64420895</v>
      </c>
      <c r="AU287" s="14" cm="1">
        <f t="array" ref="AU287">SfromgA($AT287,$AO287,"")</f>
        <v>0.41407097424948036</v>
      </c>
      <c r="AV287" s="21">
        <f>(10^MAX(0.05, -0.312925054856973*((LN($AU287))^(1/3)) + 0.454808404431693)-1)*100</f>
        <v>468.68853418889938</v>
      </c>
      <c r="AW287" s="14">
        <f>IF($AP287="",$AT287,$AP287)</f>
        <v>382000000</v>
      </c>
      <c r="AX287" s="21">
        <f>IF($AP287="",$AV287,$AS287)</f>
        <v>67.506845382498668</v>
      </c>
      <c r="AY287" s="10">
        <f t="shared" si="632"/>
        <v>-5.8269411808724136</v>
      </c>
      <c r="AZ287" s="10">
        <f t="shared" si="633"/>
        <v>501.95723988057267</v>
      </c>
      <c r="BA287" s="10">
        <f t="shared" si="634"/>
        <v>0.51473246188677513</v>
      </c>
      <c r="BB287" s="10" cm="1">
        <f t="array" ref="BB287">$C287*EXP(poly_from_str($AO287,BB$2950))</f>
        <v>564.749317476138</v>
      </c>
      <c r="BC287" s="10">
        <f t="shared" si="635"/>
        <v>-0.11786701026281778</v>
      </c>
      <c r="BD287" s="10">
        <f t="shared" si="636"/>
        <v>0.51585403239717353</v>
      </c>
      <c r="BE287" s="10">
        <f t="shared" si="637"/>
        <v>-1.0911342026943012</v>
      </c>
      <c r="BF287" s="21">
        <f>INDEX([1]Pr3_line_class7_opt_lin!$A$2:$A$3624,MATCH($X287,[1]Pr3_line_class7_opt_lin!$AO$2:$AO$3624,0),1)</f>
        <v>162670</v>
      </c>
    </row>
    <row r="288" spans="1:58" x14ac:dyDescent="0.25">
      <c r="A288" s="1">
        <v>1993.346</v>
      </c>
      <c r="B288" s="1">
        <v>8.0000000000000002E-3</v>
      </c>
      <c r="C288">
        <v>100</v>
      </c>
      <c r="D288" t="s">
        <v>111</v>
      </c>
      <c r="E288" s="2">
        <v>50166.9</v>
      </c>
      <c r="F288">
        <v>23442</v>
      </c>
      <c r="G288" t="s">
        <v>4</v>
      </c>
      <c r="H288" t="s">
        <v>12</v>
      </c>
      <c r="I288">
        <v>73609</v>
      </c>
      <c r="J288" t="s">
        <v>6</v>
      </c>
      <c r="K288" t="s">
        <v>12</v>
      </c>
      <c r="L288">
        <v>23442.25</v>
      </c>
      <c r="M288">
        <v>73609.100000000006</v>
      </c>
      <c r="N288">
        <v>3</v>
      </c>
      <c r="V288" s="11">
        <f t="shared" si="582"/>
        <v>5.0166905293912848E-7</v>
      </c>
      <c r="W288" s="11">
        <f t="shared" si="583"/>
        <v>1.9933462103498523E-6</v>
      </c>
      <c r="X288" s="10">
        <f t="shared" si="584"/>
        <v>50166.904978576291</v>
      </c>
      <c r="Y288" s="8">
        <f t="shared" si="585"/>
        <v>1993.346012529672</v>
      </c>
      <c r="Z288" s="1">
        <f t="shared" si="586"/>
        <v>1993.346</v>
      </c>
      <c r="AA288" s="2">
        <f t="shared" si="587"/>
        <v>50166.9</v>
      </c>
      <c r="AB288" s="2">
        <f t="shared" si="568"/>
        <v>50166.905293912845</v>
      </c>
      <c r="AC288" s="1">
        <f t="shared" si="588"/>
        <v>6.2583591933842109E-2</v>
      </c>
      <c r="AD288" s="1" t="b">
        <f t="shared" si="589"/>
        <v>1</v>
      </c>
      <c r="AF288" s="1" t="s">
        <v>1167</v>
      </c>
      <c r="AG288" s="5" t="s">
        <v>1468</v>
      </c>
      <c r="AH288" s="10">
        <v>23442.25</v>
      </c>
      <c r="AI288" s="10">
        <v>73609.100000000006</v>
      </c>
      <c r="AJ288" s="10">
        <f t="shared" si="627"/>
        <v>50166.850000000006</v>
      </c>
      <c r="AK288" s="1">
        <f t="shared" si="628"/>
        <v>-2.1970663892716402E-3</v>
      </c>
      <c r="AL288" s="10">
        <f t="shared" si="629"/>
        <v>5.4978576285066083E-2</v>
      </c>
      <c r="AM288" s="10">
        <f t="shared" si="590"/>
        <v>0.20133744969513573</v>
      </c>
      <c r="AN288" s="10">
        <f t="shared" si="630"/>
        <v>0.27306681577776215</v>
      </c>
      <c r="AO288" s="1">
        <f t="shared" si="591"/>
        <v>1993.346</v>
      </c>
      <c r="BB288" s="10" cm="1">
        <f t="array" ref="BB288">$C288*EXP(poly_from_str($AO288,BB$2950))</f>
        <v>188.29824099101512</v>
      </c>
      <c r="BF288" s="21">
        <f>INDEX([1]Pr3_line_class7_opt_lin!$A$2:$A$3624,MATCH($X288,[1]Pr3_line_class7_opt_lin!$AO$2:$AO$3624,0),1)</f>
        <v>54234</v>
      </c>
    </row>
    <row r="289" spans="1:58" hidden="1" x14ac:dyDescent="0.25">
      <c r="A289" s="1">
        <v>1991.9829999999999</v>
      </c>
      <c r="B289" s="1">
        <v>4.0000000000000001E-3</v>
      </c>
      <c r="C289">
        <v>10</v>
      </c>
      <c r="E289" s="2">
        <v>50201.2</v>
      </c>
      <c r="F289">
        <v>21535</v>
      </c>
      <c r="G289" t="s">
        <v>4</v>
      </c>
      <c r="H289" t="s">
        <v>5</v>
      </c>
      <c r="I289">
        <v>71736</v>
      </c>
      <c r="J289" t="s">
        <v>6</v>
      </c>
      <c r="K289" t="s">
        <v>12</v>
      </c>
      <c r="L289">
        <v>21535.17</v>
      </c>
      <c r="M289">
        <v>71736.45</v>
      </c>
      <c r="N289">
        <v>3</v>
      </c>
      <c r="V289" s="11">
        <f t="shared" si="582"/>
        <v>5.0201231637016983E-7</v>
      </c>
      <c r="W289" s="11">
        <f t="shared" si="583"/>
        <v>1.9919842553564458E-6</v>
      </c>
      <c r="X289" s="10">
        <f t="shared" si="584"/>
        <v>50201.229747677484</v>
      </c>
      <c r="Y289" s="8">
        <f t="shared" si="585"/>
        <v>1991.9830749689238</v>
      </c>
      <c r="Z289" s="1">
        <f t="shared" si="586"/>
        <v>1991.9829999999999</v>
      </c>
      <c r="AA289" s="2">
        <f t="shared" si="587"/>
        <v>50201.2</v>
      </c>
      <c r="AB289" s="2">
        <f t="shared" si="568"/>
        <v>50201.231637016986</v>
      </c>
      <c r="AC289" s="1">
        <f t="shared" si="588"/>
        <v>6.2600818289367172E-2</v>
      </c>
      <c r="AD289" s="1" t="b">
        <f t="shared" si="589"/>
        <v>1</v>
      </c>
      <c r="AF289" s="1" t="s">
        <v>1206</v>
      </c>
      <c r="AG289" s="1" t="s">
        <v>1239</v>
      </c>
      <c r="AH289" s="10">
        <v>21535.17</v>
      </c>
      <c r="AI289" s="10">
        <v>71736.45</v>
      </c>
      <c r="AJ289" s="10">
        <f t="shared" si="627"/>
        <v>50201.279999999999</v>
      </c>
      <c r="AK289" s="1">
        <f t="shared" si="628"/>
        <v>1.9190395144050854E-3</v>
      </c>
      <c r="AL289" s="10">
        <f t="shared" si="629"/>
        <v>-5.0252322515007108E-2</v>
      </c>
      <c r="AM289" s="10">
        <f t="shared" si="590"/>
        <v>0.10080648278624867</v>
      </c>
      <c r="AN289" s="10">
        <f t="shared" si="630"/>
        <v>-0.49850288519204428</v>
      </c>
      <c r="AO289" s="1">
        <f t="shared" si="591"/>
        <v>1991.9829999999999</v>
      </c>
      <c r="AP289" s="14">
        <v>24700000</v>
      </c>
      <c r="AQ289" s="10">
        <v>7.0000000000000007E-2</v>
      </c>
      <c r="AR289" s="14" cm="1">
        <f t="array" ref="AR289">SfromgA($AP289,$AO289,"")</f>
        <v>9.6357871128651101E-2</v>
      </c>
      <c r="AS289" s="21">
        <f t="shared" ref="AS289:AS290" si="638">(10^MAX(0.05, -0.312925054856973*((LN($AR289))^(1/3)) + 0.454808404431693)-1)*100</f>
        <v>641.70915523529004</v>
      </c>
      <c r="AU289" s="10"/>
      <c r="AV289" s="10"/>
      <c r="AW289" s="14">
        <f t="shared" ref="AW289:AW290" si="639">IF($AP289="",$AT289,$AP289)</f>
        <v>24700000</v>
      </c>
      <c r="AX289" s="21">
        <f t="shared" ref="AX289:AX290" si="640">IF($AP289="",$AV289,$AS289)</f>
        <v>641.70915523529004</v>
      </c>
      <c r="AY289" s="10">
        <f t="shared" ref="AY289:AY290" si="641">LN(BB289*$AO289/$AW289)</f>
        <v>-6.4853942474582409</v>
      </c>
      <c r="AZ289" s="10">
        <f t="shared" ref="AZ289:AZ290" si="642">EXP(AY$2950*$AI289+AY$2951)*$AW289/$AO289</f>
        <v>20.248265756676386</v>
      </c>
      <c r="BA289" s="10">
        <f t="shared" ref="BA289:BA290" si="643">LN(AZ289/$C289)</f>
        <v>0.70548405524543667</v>
      </c>
      <c r="BB289" s="10" cm="1">
        <f t="array" ref="BB289">$C289*EXP(poly_from_str($AO289,BB$2950))</f>
        <v>18.916482844378212</v>
      </c>
      <c r="BC289" s="10">
        <f t="shared" ref="BC289:BC290" si="644">LN(AZ289/BB289)</f>
        <v>6.8035498071098738E-2</v>
      </c>
      <c r="BD289" s="10">
        <f t="shared" ref="BD289:BD290" si="645">LN($AX289/100+1)</f>
        <v>2.0037870062609415</v>
      </c>
      <c r="BE289" s="10">
        <f t="shared" ref="BE289:BE290" si="646">ABS(LN($AZ289/$BB289))-BD289-LN(2)</f>
        <v>-2.6288986887497883</v>
      </c>
      <c r="BF289" s="21">
        <f>INDEX([1]Pr3_line_class7_opt_lin!$A$2:$A$3624,MATCH($X289,[1]Pr3_line_class7_opt_lin!$AO$2:$AO$3624,0),1)</f>
        <v>5443</v>
      </c>
    </row>
    <row r="290" spans="1:58" hidden="1" x14ac:dyDescent="0.25">
      <c r="A290" s="1">
        <v>1991.836</v>
      </c>
      <c r="B290" s="1">
        <v>4.0000000000000001E-3</v>
      </c>
      <c r="C290">
        <v>6</v>
      </c>
      <c r="E290" s="2">
        <v>50204.9</v>
      </c>
      <c r="F290">
        <v>25409</v>
      </c>
      <c r="G290" t="s">
        <v>4</v>
      </c>
      <c r="H290" t="s">
        <v>7</v>
      </c>
      <c r="I290">
        <v>75614</v>
      </c>
      <c r="J290" t="s">
        <v>6</v>
      </c>
      <c r="K290" t="s">
        <v>17</v>
      </c>
      <c r="L290">
        <v>25409.74</v>
      </c>
      <c r="M290">
        <v>75614.81</v>
      </c>
      <c r="N290">
        <v>3</v>
      </c>
      <c r="V290" s="11">
        <f t="shared" si="582"/>
        <v>5.0204936551001182E-7</v>
      </c>
      <c r="W290" s="11">
        <f t="shared" si="583"/>
        <v>1.9918374501293697E-6</v>
      </c>
      <c r="X290" s="10">
        <f t="shared" si="584"/>
        <v>50204.934367596594</v>
      </c>
      <c r="Y290" s="8">
        <f t="shared" si="585"/>
        <v>1991.8360866246301</v>
      </c>
      <c r="Z290" s="1">
        <f t="shared" si="586"/>
        <v>1991.836</v>
      </c>
      <c r="AA290" s="2">
        <f t="shared" si="587"/>
        <v>50204.9</v>
      </c>
      <c r="AB290" s="2">
        <f t="shared" si="568"/>
        <v>50204.936551001185</v>
      </c>
      <c r="AC290" s="1">
        <f t="shared" si="588"/>
        <v>6.2602678270450268E-2</v>
      </c>
      <c r="AD290" s="1" t="b">
        <f t="shared" si="589"/>
        <v>1</v>
      </c>
      <c r="AF290" s="1" t="s">
        <v>1267</v>
      </c>
      <c r="AG290" s="1" t="s">
        <v>1256</v>
      </c>
      <c r="AH290" s="10">
        <v>25409.74</v>
      </c>
      <c r="AI290" s="10">
        <v>75614.81</v>
      </c>
      <c r="AJ290" s="10">
        <f t="shared" si="627"/>
        <v>50205.069999999992</v>
      </c>
      <c r="AK290" s="1">
        <f t="shared" si="628"/>
        <v>5.2944557189675834E-3</v>
      </c>
      <c r="AL290" s="10">
        <f t="shared" si="629"/>
        <v>-0.13563240339863114</v>
      </c>
      <c r="AM290" s="10">
        <f t="shared" si="590"/>
        <v>0.10082135276197438</v>
      </c>
      <c r="AN290" s="10">
        <f t="shared" si="630"/>
        <v>-1.3452745840342071</v>
      </c>
      <c r="AO290" s="1">
        <f t="shared" si="591"/>
        <v>1991.836</v>
      </c>
      <c r="AP290" s="14">
        <v>25000000</v>
      </c>
      <c r="AQ290" s="10">
        <v>3.9E-2</v>
      </c>
      <c r="AR290" s="14" cm="1">
        <f t="array" ref="AR290">SfromgA($AP290,$AO290,"")</f>
        <v>9.7506619717874388E-2</v>
      </c>
      <c r="AS290" s="21">
        <f t="shared" si="638"/>
        <v>640.51018443537635</v>
      </c>
      <c r="AU290" s="10"/>
      <c r="AV290" s="10"/>
      <c r="AW290" s="14">
        <f t="shared" si="639"/>
        <v>25000000</v>
      </c>
      <c r="AX290" s="21">
        <f t="shared" si="640"/>
        <v>640.51018443537635</v>
      </c>
      <c r="AY290" s="10">
        <f t="shared" si="641"/>
        <v>-7.007873888116845</v>
      </c>
      <c r="AZ290" s="10">
        <f t="shared" si="642"/>
        <v>14.26318356172707</v>
      </c>
      <c r="BA290" s="10">
        <f t="shared" si="643"/>
        <v>0.86592217201426636</v>
      </c>
      <c r="BB290" s="10" cm="1">
        <f t="array" ref="BB290">$C290*EXP(poly_from_str($AO290,BB$2950))</f>
        <v>11.35547934690892</v>
      </c>
      <c r="BC290" s="10">
        <f t="shared" si="644"/>
        <v>0.22798125196472194</v>
      </c>
      <c r="BD290" s="10">
        <f t="shared" si="645"/>
        <v>2.002169201082816</v>
      </c>
      <c r="BE290" s="10">
        <f t="shared" si="646"/>
        <v>-2.4673351296780393</v>
      </c>
      <c r="BF290" s="21">
        <f>INDEX([1]Pr3_line_class7_opt_lin!$A$2:$A$3624,MATCH($X290,[1]Pr3_line_class7_opt_lin!$AO$2:$AO$3624,0),1)</f>
        <v>3267</v>
      </c>
    </row>
    <row r="291" spans="1:58" hidden="1" x14ac:dyDescent="0.25">
      <c r="A291" s="1">
        <v>1991.6220000000001</v>
      </c>
      <c r="B291" s="1">
        <v>4.0000000000000001E-3</v>
      </c>
      <c r="C291">
        <v>60</v>
      </c>
      <c r="E291" s="2">
        <v>50210.3</v>
      </c>
      <c r="N291">
        <v>3</v>
      </c>
      <c r="V291" s="11">
        <f t="shared" si="582"/>
        <v>5.0210331076881059E-7</v>
      </c>
      <c r="W291" s="11">
        <f t="shared" si="583"/>
        <v>1.9916232326833338E-6</v>
      </c>
      <c r="X291" s="10">
        <f t="shared" si="584"/>
        <v>50210.329219726897</v>
      </c>
      <c r="Y291" s="8">
        <f t="shared" si="585"/>
        <v>1991.622073665103</v>
      </c>
      <c r="Z291" s="1">
        <f t="shared" si="586"/>
        <v>1991.6220000000001</v>
      </c>
      <c r="AA291" s="2">
        <f t="shared" si="587"/>
        <v>50210.3</v>
      </c>
      <c r="AB291" s="2">
        <f t="shared" si="568"/>
        <v>50210.331076881055</v>
      </c>
      <c r="AC291" s="1">
        <f t="shared" si="588"/>
        <v>6.2605386734250035E-2</v>
      </c>
      <c r="AD291" s="1" t="b">
        <f t="shared" si="589"/>
        <v>1</v>
      </c>
      <c r="AM291" s="10">
        <f t="shared" si="590"/>
        <v>0.10084303145878085</v>
      </c>
      <c r="AN291" s="10"/>
      <c r="AO291" s="1">
        <f t="shared" si="591"/>
        <v>1991.6220000000001</v>
      </c>
      <c r="AP291"/>
      <c r="BB291" s="10" cm="1">
        <f t="array" ref="BB291">$C291*EXP(poly_from_str($AO291,BB$2950))</f>
        <v>113.63610350641997</v>
      </c>
      <c r="BF291" s="21">
        <f>INDEX([1]Pr3_line_class7_opt_lin!$A$2:$A$3624,MATCH($X291,[1]Pr3_line_class7_opt_lin!$AO$2:$AO$3624,0),1)</f>
        <v>32691</v>
      </c>
    </row>
    <row r="292" spans="1:58" hidden="1" x14ac:dyDescent="0.25">
      <c r="A292" s="1">
        <v>1991.509</v>
      </c>
      <c r="B292" s="1">
        <v>4.0000000000000001E-3</v>
      </c>
      <c r="C292">
        <v>30</v>
      </c>
      <c r="E292" s="2">
        <v>50213.2</v>
      </c>
      <c r="F292">
        <v>24250</v>
      </c>
      <c r="G292" t="s">
        <v>4</v>
      </c>
      <c r="H292" t="s">
        <v>18</v>
      </c>
      <c r="I292">
        <v>74463</v>
      </c>
      <c r="J292" t="s">
        <v>6</v>
      </c>
      <c r="K292" t="s">
        <v>18</v>
      </c>
      <c r="L292">
        <v>24250.62</v>
      </c>
      <c r="M292">
        <v>74463.7</v>
      </c>
      <c r="N292">
        <v>3</v>
      </c>
      <c r="V292" s="11">
        <f t="shared" si="582"/>
        <v>5.0213180055927444E-7</v>
      </c>
      <c r="W292" s="11">
        <f t="shared" si="583"/>
        <v>1.9915082089968375E-6</v>
      </c>
      <c r="X292" s="10">
        <f t="shared" si="584"/>
        <v>50213.181248041692</v>
      </c>
      <c r="Y292" s="8">
        <f t="shared" si="585"/>
        <v>1991.5089527194611</v>
      </c>
      <c r="Z292" s="1">
        <f t="shared" si="586"/>
        <v>1991.509</v>
      </c>
      <c r="AA292" s="2">
        <f t="shared" si="587"/>
        <v>50213.2</v>
      </c>
      <c r="AB292" s="2">
        <f t="shared" si="568"/>
        <v>50213.180055927442</v>
      </c>
      <c r="AC292" s="1">
        <f t="shared" si="588"/>
        <v>6.260681725664495E-2</v>
      </c>
      <c r="AD292" s="1" t="b">
        <f t="shared" si="589"/>
        <v>1</v>
      </c>
      <c r="AF292" s="1" t="s">
        <v>1320</v>
      </c>
      <c r="AG292" s="1" t="s">
        <v>1258</v>
      </c>
      <c r="AH292" s="10">
        <v>24250.62</v>
      </c>
      <c r="AI292" s="10">
        <v>74463.7</v>
      </c>
      <c r="AJ292" s="10">
        <f>AI292-AH292</f>
        <v>50213.08</v>
      </c>
      <c r="AK292" s="1">
        <f>$A292-100000000/AJ292</f>
        <v>-3.9683341472027678E-3</v>
      </c>
      <c r="AL292" s="10">
        <f>$X292-AJ292</f>
        <v>0.10124804169026902</v>
      </c>
      <c r="AM292" s="10">
        <f t="shared" si="590"/>
        <v>0.10085457811137183</v>
      </c>
      <c r="AN292" s="10">
        <f>AL292/AM292</f>
        <v>1.0039012961658784</v>
      </c>
      <c r="AO292" s="1">
        <f t="shared" si="591"/>
        <v>1991.509</v>
      </c>
      <c r="AP292" s="14">
        <v>67800000</v>
      </c>
      <c r="AQ292" s="10">
        <v>0.13100000000000001</v>
      </c>
      <c r="AR292" s="14" cm="1">
        <f t="array" ref="AR292">SfromgA($AP292,$AO292,"")</f>
        <v>0.26430773560583365</v>
      </c>
      <c r="AS292" s="21">
        <f>(10^MAX(0.05, -0.312925054856973*((LN($AR292))^(1/3)) + 0.454808404431693)-1)*100</f>
        <v>529.49897986436247</v>
      </c>
      <c r="AU292" s="10"/>
      <c r="AV292" s="10"/>
      <c r="AW292" s="14">
        <f>IF($AP292="",$AT292,$AP292)</f>
        <v>67800000</v>
      </c>
      <c r="AX292" s="21">
        <f>IF($AP292="",$AV292,$AS292)</f>
        <v>529.49897986436247</v>
      </c>
      <c r="AY292" s="10">
        <f>LN(BB292*$AO292/$AW292)</f>
        <v>-6.3951932530771449</v>
      </c>
      <c r="AZ292" s="10">
        <f>EXP(AY$2950*$AI292+AY$2951)*$AW292/$AO292</f>
        <v>43.083213554024979</v>
      </c>
      <c r="BA292" s="10">
        <f>LN(AZ292/$C292)</f>
        <v>0.36193606287703889</v>
      </c>
      <c r="BB292" s="10" cm="1">
        <f t="array" ref="BB292">$C292*EXP(poly_from_str($AO292,BB$2950))</f>
        <v>56.839504061026176</v>
      </c>
      <c r="BC292" s="10">
        <f t="shared" ref="BC292" si="647">LN(AZ292/BB292)</f>
        <v>-0.27709813347616924</v>
      </c>
      <c r="BD292" s="10">
        <f t="shared" ref="BD292" si="648">LN($AX292/100+1)</f>
        <v>1.8397540469459306</v>
      </c>
      <c r="BE292" s="10">
        <f>ABS(LN($AZ292/$BB292))-BD292-LN(2)</f>
        <v>-2.2558030940297065</v>
      </c>
      <c r="BF292" s="21">
        <f>INDEX([1]Pr3_line_class7_opt_lin!$A$2:$A$3624,MATCH($X292,[1]Pr3_line_class7_opt_lin!$AO$2:$AO$3624,0),1)</f>
        <v>16350</v>
      </c>
    </row>
    <row r="293" spans="1:58" hidden="1" x14ac:dyDescent="0.25">
      <c r="A293" s="1">
        <v>1991.049</v>
      </c>
      <c r="B293" s="1">
        <v>4.0000000000000001E-3</v>
      </c>
      <c r="C293">
        <v>1</v>
      </c>
      <c r="E293" s="2">
        <v>50224.800000000003</v>
      </c>
      <c r="N293">
        <v>3</v>
      </c>
      <c r="V293" s="11">
        <f t="shared" si="582"/>
        <v>5.0224781007398614E-7</v>
      </c>
      <c r="W293" s="11">
        <f t="shared" si="583"/>
        <v>1.9910482470811232E-6</v>
      </c>
      <c r="X293" s="10">
        <f t="shared" si="584"/>
        <v>50224.782143627373</v>
      </c>
      <c r="Y293" s="8">
        <f t="shared" si="585"/>
        <v>1991.0489549567556</v>
      </c>
      <c r="Z293" s="1">
        <f t="shared" si="586"/>
        <v>1991.049</v>
      </c>
      <c r="AA293" s="2">
        <f t="shared" si="587"/>
        <v>50224.800000000003</v>
      </c>
      <c r="AB293" s="2">
        <f t="shared" si="568"/>
        <v>50224.781007398611</v>
      </c>
      <c r="AC293" s="1">
        <f t="shared" si="588"/>
        <v>6.2612643136205751E-2</v>
      </c>
      <c r="AD293" s="1" t="b">
        <f t="shared" si="589"/>
        <v>1</v>
      </c>
      <c r="AM293" s="10">
        <f t="shared" si="590"/>
        <v>0.10090118324561577</v>
      </c>
      <c r="AN293" s="10"/>
      <c r="AO293" s="1">
        <f t="shared" si="591"/>
        <v>1991.049</v>
      </c>
      <c r="AP293"/>
      <c r="BB293" s="10" cm="1">
        <f t="array" ref="BB293">$C293*EXP(poly_from_str($AO293,BB$2950))</f>
        <v>1.8975574845487491</v>
      </c>
      <c r="BF293" s="21">
        <f>INDEX([1]Pr3_line_class7_opt_lin!$A$2:$A$3624,MATCH($X293,[1]Pr3_line_class7_opt_lin!$AO$2:$AO$3624,0),1)</f>
        <v>546</v>
      </c>
    </row>
    <row r="294" spans="1:58" hidden="1" x14ac:dyDescent="0.25">
      <c r="A294" s="1">
        <v>1990.9590000000001</v>
      </c>
      <c r="B294" s="1">
        <v>4.0000000000000001E-3</v>
      </c>
      <c r="C294">
        <v>3</v>
      </c>
      <c r="E294" s="2">
        <v>50227</v>
      </c>
      <c r="N294">
        <v>3</v>
      </c>
      <c r="V294" s="11">
        <f t="shared" si="582"/>
        <v>5.0227051385789457E-7</v>
      </c>
      <c r="W294" s="11">
        <f t="shared" si="583"/>
        <v>1.9909610368925082E-6</v>
      </c>
      <c r="X294" s="10">
        <f t="shared" si="584"/>
        <v>50227.048311129867</v>
      </c>
      <c r="Y294" s="8">
        <f t="shared" si="585"/>
        <v>1990.9591218769845</v>
      </c>
      <c r="Z294" s="1">
        <f t="shared" si="586"/>
        <v>1990.9590000000001</v>
      </c>
      <c r="AA294" s="2">
        <f t="shared" si="587"/>
        <v>50227</v>
      </c>
      <c r="AB294" s="2">
        <f t="shared" si="568"/>
        <v>50227.051385789462</v>
      </c>
      <c r="AC294" s="1">
        <f t="shared" si="588"/>
        <v>6.2613783454553679E-2</v>
      </c>
      <c r="AD294" s="1" t="b">
        <f t="shared" si="589"/>
        <v>1</v>
      </c>
      <c r="AM294" s="10">
        <f t="shared" si="590"/>
        <v>0.10091016439816189</v>
      </c>
      <c r="AN294" s="10"/>
      <c r="AO294" s="1">
        <f t="shared" si="591"/>
        <v>1990.9590000000001</v>
      </c>
      <c r="AP294"/>
      <c r="BB294" s="10" cm="1">
        <f t="array" ref="BB294">$C294*EXP(poly_from_str($AO294,BB$2950))</f>
        <v>5.6943769213248698</v>
      </c>
      <c r="BF294" s="21" t="e">
        <f>INDEX([1]Pr3_line_class7_opt_lin!$A$2:$A$3624,MATCH($X294,[1]Pr3_line_class7_opt_lin!$AO$2:$AO$3624,0),1)</f>
        <v>#N/A</v>
      </c>
    </row>
    <row r="295" spans="1:58" hidden="1" x14ac:dyDescent="0.25">
      <c r="A295" s="1">
        <v>1989.646</v>
      </c>
      <c r="B295" s="1">
        <v>4.0000000000000001E-3</v>
      </c>
      <c r="C295">
        <v>50</v>
      </c>
      <c r="E295" s="2">
        <v>50260.2</v>
      </c>
      <c r="F295">
        <v>25033</v>
      </c>
      <c r="G295" t="s">
        <v>4</v>
      </c>
      <c r="H295" t="s">
        <v>5</v>
      </c>
      <c r="I295">
        <v>75294</v>
      </c>
      <c r="J295" t="s">
        <v>6</v>
      </c>
      <c r="K295" t="s">
        <v>7</v>
      </c>
      <c r="L295">
        <v>25033.91</v>
      </c>
      <c r="M295">
        <v>75294</v>
      </c>
      <c r="N295">
        <v>3</v>
      </c>
      <c r="V295" s="11">
        <f t="shared" si="582"/>
        <v>5.0260197040076476E-7</v>
      </c>
      <c r="W295" s="11">
        <f t="shared" si="583"/>
        <v>1.9896458828257747E-6</v>
      </c>
      <c r="X295" s="10">
        <f t="shared" si="584"/>
        <v>50260.19721762323</v>
      </c>
      <c r="Y295" s="8">
        <f t="shared" si="585"/>
        <v>1989.6459929714722</v>
      </c>
      <c r="Z295" s="1">
        <f t="shared" si="586"/>
        <v>1989.646</v>
      </c>
      <c r="AA295" s="2">
        <f t="shared" si="587"/>
        <v>50260.2</v>
      </c>
      <c r="AB295" s="2">
        <f t="shared" si="568"/>
        <v>50260.197040076477</v>
      </c>
      <c r="AC295" s="1">
        <f t="shared" si="588"/>
        <v>6.2630437032536568E-2</v>
      </c>
      <c r="AD295" s="1" t="b">
        <f t="shared" si="589"/>
        <v>1</v>
      </c>
      <c r="AF295" s="1" t="s">
        <v>1236</v>
      </c>
      <c r="AG295" s="1" t="s">
        <v>1283</v>
      </c>
      <c r="AH295" s="10">
        <v>25033.91</v>
      </c>
      <c r="AI295" s="10">
        <v>75294</v>
      </c>
      <c r="AJ295" s="10">
        <f t="shared" ref="AJ295:AJ298" si="649">AI295-AH295</f>
        <v>50260.09</v>
      </c>
      <c r="AK295" s="1">
        <f t="shared" ref="AK295:AK298" si="650">$A295-100000000/AJ295</f>
        <v>-4.2373951182526071E-3</v>
      </c>
      <c r="AL295" s="10">
        <f t="shared" ref="AL295:AL298" si="651">$X295-AJ295</f>
        <v>0.10721762323373696</v>
      </c>
      <c r="AM295" s="10">
        <f t="shared" si="590"/>
        <v>0.10104350221094606</v>
      </c>
      <c r="AN295" s="10">
        <f t="shared" ref="AN295:AN298" si="652">AL295/AM295</f>
        <v>1.0611035928851846</v>
      </c>
      <c r="AO295" s="1">
        <f t="shared" si="591"/>
        <v>1989.646</v>
      </c>
      <c r="AP295" s="14">
        <v>186000000</v>
      </c>
      <c r="AQ295" s="10">
        <v>0.217</v>
      </c>
      <c r="AR295" s="14" cm="1">
        <f t="array" ref="AR295">SfromgA($AP295,$AO295,"")</f>
        <v>0.72305901218952229</v>
      </c>
      <c r="AS295" s="21">
        <f t="shared" ref="AS295:AS296" si="653">(10^MAX(0.05, -0.312925054856973*((LN($AR295))^(1/3)) + 0.454808404431693)-1)*100</f>
        <v>367.51195484595814</v>
      </c>
      <c r="AU295" s="10"/>
      <c r="AV295" s="10"/>
      <c r="AW295" s="14">
        <f>IF($AP295="",$AT295,$AP295)</f>
        <v>186000000</v>
      </c>
      <c r="AX295" s="21">
        <f>IF($AP295="",$AV295,$AS295)</f>
        <v>367.51195484595814</v>
      </c>
      <c r="AY295" s="10">
        <f t="shared" ref="AY295:AY296" si="654">LN(BB295*$AO295/$AW295)</f>
        <v>-6.8883111722571781</v>
      </c>
      <c r="AZ295" s="10">
        <f t="shared" ref="AZ295:AZ296" si="655">EXP(AY$2950*$AI295+AY$2951)*$AW295/$AO295</f>
        <v>109.46891679420273</v>
      </c>
      <c r="BA295" s="10">
        <f t="shared" ref="BA295:BA296" si="656">LN(AZ295/$C295)</f>
        <v>0.7836176386380187</v>
      </c>
      <c r="BB295" s="10" cm="1">
        <f t="array" ref="BB295">$C295*EXP(poly_from_str($AO295,BB$2950))</f>
        <v>95.319465708367588</v>
      </c>
      <c r="BC295" s="10">
        <f t="shared" ref="BC295:BC296" si="657">LN(AZ295/BB295)</f>
        <v>0.13840659709296541</v>
      </c>
      <c r="BD295" s="10">
        <f t="shared" ref="BD295:BD296" si="658">LN($AX295/100+1)</f>
        <v>1.5422547342767079</v>
      </c>
      <c r="BE295" s="10">
        <f t="shared" ref="BE295:BE296" si="659">ABS(LN($AZ295/$BB295))-BD295-LN(2)</f>
        <v>-2.096995317743688</v>
      </c>
      <c r="BF295" s="21">
        <f>INDEX([1]Pr3_line_class7_opt_lin!$A$2:$A$3624,MATCH($X295,[1]Pr3_line_class7_opt_lin!$AO$2:$AO$3624,0),1)</f>
        <v>27386</v>
      </c>
    </row>
    <row r="296" spans="1:58" hidden="1" x14ac:dyDescent="0.25">
      <c r="A296" s="1">
        <v>1989.319</v>
      </c>
      <c r="B296" s="1">
        <v>4.0000000000000001E-3</v>
      </c>
      <c r="C296">
        <v>300</v>
      </c>
      <c r="E296" s="2">
        <v>50268.5</v>
      </c>
      <c r="F296">
        <v>18063</v>
      </c>
      <c r="G296" t="s">
        <v>4</v>
      </c>
      <c r="H296" t="s">
        <v>5</v>
      </c>
      <c r="I296">
        <v>68331</v>
      </c>
      <c r="J296" t="s">
        <v>6</v>
      </c>
      <c r="K296" t="s">
        <v>7</v>
      </c>
      <c r="L296">
        <v>18063.36</v>
      </c>
      <c r="M296">
        <v>68331.73</v>
      </c>
      <c r="N296">
        <v>3</v>
      </c>
      <c r="V296" s="11">
        <f t="shared" si="582"/>
        <v>5.0268458703707152E-7</v>
      </c>
      <c r="W296" s="11">
        <f t="shared" si="583"/>
        <v>1.9893173657459446E-6</v>
      </c>
      <c r="X296" s="10">
        <f t="shared" si="584"/>
        <v>50268.461182340754</v>
      </c>
      <c r="Y296" s="8">
        <f t="shared" si="585"/>
        <v>1989.3189019108042</v>
      </c>
      <c r="Z296" s="1">
        <f t="shared" si="586"/>
        <v>1989.319</v>
      </c>
      <c r="AA296" s="2">
        <f t="shared" si="587"/>
        <v>50268.5</v>
      </c>
      <c r="AB296" s="2">
        <f t="shared" si="568"/>
        <v>50268.458703707147</v>
      </c>
      <c r="AC296" s="1">
        <f t="shared" si="588"/>
        <v>6.2634589702231555E-2</v>
      </c>
      <c r="AD296" s="1" t="b">
        <f t="shared" si="589"/>
        <v>1</v>
      </c>
      <c r="AF296" s="1" t="s">
        <v>1175</v>
      </c>
      <c r="AG296" s="1" t="s">
        <v>1248</v>
      </c>
      <c r="AH296" s="10">
        <v>18063.36</v>
      </c>
      <c r="AI296" s="10">
        <v>68331.75</v>
      </c>
      <c r="AJ296" s="10">
        <f t="shared" si="649"/>
        <v>50268.39</v>
      </c>
      <c r="AK296" s="1">
        <f t="shared" si="650"/>
        <v>-2.7188774099613511E-3</v>
      </c>
      <c r="AL296" s="10">
        <f t="shared" si="651"/>
        <v>7.1182340754603501E-2</v>
      </c>
      <c r="AM296" s="10">
        <f t="shared" si="590"/>
        <v>0.10107680065389212</v>
      </c>
      <c r="AN296" s="10">
        <f t="shared" si="652"/>
        <v>0.70424014505906818</v>
      </c>
      <c r="AO296" s="1">
        <f t="shared" si="591"/>
        <v>1989.319</v>
      </c>
      <c r="AP296" s="14">
        <v>410000000</v>
      </c>
      <c r="AQ296" s="10">
        <v>0.437</v>
      </c>
      <c r="AR296" s="14" cm="1">
        <f t="array" ref="AR296">SfromgA($AP296,$AO296,"")</f>
        <v>1.5930540404698259</v>
      </c>
      <c r="AS296" s="21">
        <f t="shared" si="653"/>
        <v>63.028004958995943</v>
      </c>
      <c r="AT296" s="14" cm="1">
        <f t="array" ref="AT296">INDEX([2]Sheet1!$J$2:$J$216,MATCH($AF296&amp;$AG296,[2]Sheet1!$M$2:$M$216&amp;[2]Sheet1!$N$2:$N$216,0),1)</f>
        <v>111360758.17025375</v>
      </c>
      <c r="AU296" s="14" cm="1">
        <f t="array" ref="AU296">SfromgA($AT296,$AO296,"")</f>
        <v>0.43269196525099007</v>
      </c>
      <c r="AV296" s="21">
        <f>(10^MAX(0.05, -0.312925054856973*((LN($AU296))^(1/3)) + 0.454808404431693)-1)*100</f>
        <v>462.08116764229902</v>
      </c>
      <c r="AW296" s="14">
        <f>IF($AP296="",$AT296,$AP296)</f>
        <v>410000000</v>
      </c>
      <c r="AX296" s="21">
        <f>IF($AP296="",$AV296,$AS296)</f>
        <v>63.028004958995943</v>
      </c>
      <c r="AY296" s="10">
        <f t="shared" si="654"/>
        <v>-5.8860514127274275</v>
      </c>
      <c r="AZ296" s="10">
        <f t="shared" si="655"/>
        <v>462.67243839673472</v>
      </c>
      <c r="BA296" s="10">
        <f t="shared" si="656"/>
        <v>0.4332368525855243</v>
      </c>
      <c r="BB296" s="10" cm="1">
        <f t="array" ref="BB296">$C296*EXP(poly_from_str($AO296,BB$2950))</f>
        <v>572.532015903039</v>
      </c>
      <c r="BC296" s="10">
        <f t="shared" si="657"/>
        <v>-0.21304932959777872</v>
      </c>
      <c r="BD296" s="10">
        <f t="shared" si="658"/>
        <v>0.48875180962549036</v>
      </c>
      <c r="BE296" s="10">
        <f t="shared" si="659"/>
        <v>-0.96884966058765687</v>
      </c>
      <c r="BF296" s="21">
        <f>INDEX([1]Pr3_line_class7_opt_lin!$A$2:$A$3624,MATCH($X296,[1]Pr3_line_class7_opt_lin!$AO$2:$AO$3624,0),1)</f>
        <v>164462</v>
      </c>
    </row>
    <row r="297" spans="1:58" hidden="1" x14ac:dyDescent="0.25">
      <c r="A297" s="1">
        <v>1988.77</v>
      </c>
      <c r="B297" s="1">
        <v>4.0000000000000001E-3</v>
      </c>
      <c r="C297">
        <v>6</v>
      </c>
      <c r="E297" s="2">
        <v>50282.3</v>
      </c>
      <c r="F297">
        <v>22747</v>
      </c>
      <c r="G297" t="s">
        <v>4</v>
      </c>
      <c r="H297" t="s">
        <v>5</v>
      </c>
      <c r="I297">
        <v>73029</v>
      </c>
      <c r="J297" t="s">
        <v>6</v>
      </c>
      <c r="K297" t="s">
        <v>5</v>
      </c>
      <c r="L297">
        <v>22747.69</v>
      </c>
      <c r="M297">
        <v>73029.899999999994</v>
      </c>
      <c r="N297">
        <v>3</v>
      </c>
      <c r="V297" s="11">
        <f t="shared" si="582"/>
        <v>5.028233531278127E-7</v>
      </c>
      <c r="W297" s="11">
        <f t="shared" si="583"/>
        <v>1.9887713966942641E-6</v>
      </c>
      <c r="X297" s="10">
        <f t="shared" si="584"/>
        <v>50282.333191087819</v>
      </c>
      <c r="Y297" s="8">
        <f t="shared" si="585"/>
        <v>1988.7700839173524</v>
      </c>
      <c r="Z297" s="1">
        <f t="shared" si="586"/>
        <v>1988.77</v>
      </c>
      <c r="AA297" s="2">
        <f t="shared" si="587"/>
        <v>50282.3</v>
      </c>
      <c r="AB297" s="2">
        <f t="shared" si="568"/>
        <v>50282.335312781266</v>
      </c>
      <c r="AC297" s="1">
        <f t="shared" si="588"/>
        <v>6.2641566222534847E-2</v>
      </c>
      <c r="AD297" s="1" t="b">
        <f t="shared" si="589"/>
        <v>1</v>
      </c>
      <c r="AF297" s="1" t="s">
        <v>1178</v>
      </c>
      <c r="AG297" s="5" t="s">
        <v>1470</v>
      </c>
      <c r="AH297" s="10">
        <v>22747.69</v>
      </c>
      <c r="AI297" s="10">
        <v>73029.899999999994</v>
      </c>
      <c r="AJ297" s="10">
        <f t="shared" si="649"/>
        <v>50282.209999999992</v>
      </c>
      <c r="AK297" s="1">
        <f t="shared" si="650"/>
        <v>-4.9563911375116732E-3</v>
      </c>
      <c r="AL297" s="10">
        <f t="shared" si="651"/>
        <v>0.12319108782685362</v>
      </c>
      <c r="AM297" s="10">
        <f t="shared" si="590"/>
        <v>0.10113245875591448</v>
      </c>
      <c r="AN297" s="10">
        <f t="shared" si="652"/>
        <v>1.2181162145397666</v>
      </c>
      <c r="AO297" s="1">
        <f t="shared" si="591"/>
        <v>1988.77</v>
      </c>
      <c r="BB297" s="10" cm="1">
        <f t="array" ref="BB297">$C297*EXP(poly_from_str($AO297,BB$2950))</f>
        <v>11.471258819619441</v>
      </c>
      <c r="BF297" s="21">
        <f>INDEX([1]Pr3_line_class7_opt_lin!$A$2:$A$3624,MATCH($X297,[1]Pr3_line_class7_opt_lin!$AO$2:$AO$3624,0),1)</f>
        <v>3294</v>
      </c>
    </row>
    <row r="298" spans="1:58" hidden="1" x14ac:dyDescent="0.25">
      <c r="A298" s="1">
        <v>1988.7070000000001</v>
      </c>
      <c r="B298" s="1">
        <v>4.0000000000000001E-3</v>
      </c>
      <c r="C298">
        <v>2</v>
      </c>
      <c r="E298" s="2">
        <v>50283.9</v>
      </c>
      <c r="F298">
        <v>18241</v>
      </c>
      <c r="G298" t="s">
        <v>4</v>
      </c>
      <c r="H298" t="s">
        <v>12</v>
      </c>
      <c r="I298">
        <v>68525</v>
      </c>
      <c r="J298" t="s">
        <v>6</v>
      </c>
      <c r="K298" t="s">
        <v>12</v>
      </c>
      <c r="L298">
        <v>18241.54</v>
      </c>
      <c r="M298">
        <v>68525.62</v>
      </c>
      <c r="N298">
        <v>3</v>
      </c>
      <c r="V298" s="11">
        <f t="shared" si="582"/>
        <v>5.0283928200584597E-7</v>
      </c>
      <c r="W298" s="11">
        <f t="shared" si="583"/>
        <v>1.9887081153212063E-6</v>
      </c>
      <c r="X298" s="10">
        <f t="shared" si="584"/>
        <v>50283.92650601011</v>
      </c>
      <c r="Y298" s="8">
        <f t="shared" si="585"/>
        <v>1988.7070670196699</v>
      </c>
      <c r="Z298" s="1">
        <f t="shared" si="586"/>
        <v>1988.7070000000001</v>
      </c>
      <c r="AA298" s="2">
        <f t="shared" si="587"/>
        <v>50283.9</v>
      </c>
      <c r="AB298" s="2">
        <f t="shared" si="568"/>
        <v>50283.928200584596</v>
      </c>
      <c r="AC298" s="1">
        <f t="shared" si="588"/>
        <v>6.264236717640774E-2</v>
      </c>
      <c r="AD298" s="1" t="b">
        <f t="shared" si="589"/>
        <v>1</v>
      </c>
      <c r="AF298" s="1" t="s">
        <v>1153</v>
      </c>
      <c r="AG298" s="1" t="s">
        <v>1379</v>
      </c>
      <c r="AH298" s="10">
        <v>18241.54</v>
      </c>
      <c r="AI298" s="10">
        <v>68525.62</v>
      </c>
      <c r="AJ298" s="10">
        <f t="shared" si="649"/>
        <v>50284.079999999994</v>
      </c>
      <c r="AK298" s="1">
        <f t="shared" si="650"/>
        <v>6.0035812525711663E-3</v>
      </c>
      <c r="AL298" s="10">
        <f t="shared" si="651"/>
        <v>-0.15349398988473695</v>
      </c>
      <c r="AM298" s="10">
        <f t="shared" si="590"/>
        <v>0.10113888068981504</v>
      </c>
      <c r="AN298" s="10">
        <f t="shared" si="652"/>
        <v>-1.5176556121427811</v>
      </c>
      <c r="AO298" s="1">
        <f t="shared" si="591"/>
        <v>1988.7070000000001</v>
      </c>
      <c r="AP298" s="14">
        <v>8200000</v>
      </c>
      <c r="AQ298" s="10">
        <v>1.2999999999999999E-2</v>
      </c>
      <c r="AR298" s="14" cm="1">
        <f t="array" ref="AR298">SfromgA($AP298,$AO298,"")</f>
        <v>3.1831684342546324E-2</v>
      </c>
      <c r="AS298" s="21">
        <f>(10^MAX(0.05, -0.312925054856973*((LN($AR298))^(1/3)) + 0.454808404431693)-1)*100</f>
        <v>746.29893443491721</v>
      </c>
      <c r="AU298" s="10"/>
      <c r="AV298" s="10"/>
      <c r="AW298" s="14">
        <f>IF($AP298="",$AT298,$AP298)</f>
        <v>8200000</v>
      </c>
      <c r="AX298" s="21">
        <f>IF($AP298="",$AV298,$AS298)</f>
        <v>746.29893443491721</v>
      </c>
      <c r="AY298" s="10">
        <f>LN(BB298*$AO298/$AW298)</f>
        <v>-6.9829664062062822</v>
      </c>
      <c r="AZ298" s="10">
        <f>EXP(AY$2950*$AI298+AY$2951)*$AW298/$AO298</f>
        <v>9.0900626888268565</v>
      </c>
      <c r="BA298" s="10">
        <f>LN(AZ298/$C298)</f>
        <v>1.5140346240662619</v>
      </c>
      <c r="BB298" s="10" cm="1">
        <f t="array" ref="BB298">$C298*EXP(poly_from_str($AO298,BB$2950))</f>
        <v>3.8245405722390804</v>
      </c>
      <c r="BC298" s="10">
        <f t="shared" ref="BC298" si="660">LN(AZ298/BB298)</f>
        <v>0.86574345639463224</v>
      </c>
      <c r="BD298" s="10">
        <f t="shared" ref="BD298" si="661">LN($AX298/100+1)</f>
        <v>2.1357024616004661</v>
      </c>
      <c r="BE298" s="10">
        <f>ABS(LN($AZ298/$BB298))-BD298-LN(2)</f>
        <v>-1.963106185765779</v>
      </c>
      <c r="BF298" s="21">
        <f>INDEX([1]Pr3_line_class7_opt_lin!$A$2:$A$3624,MATCH($X298,[1]Pr3_line_class7_opt_lin!$AO$2:$AO$3624,0),1)</f>
        <v>1098</v>
      </c>
    </row>
    <row r="299" spans="1:58" hidden="1" x14ac:dyDescent="0.25">
      <c r="A299" s="1">
        <v>1988.2470000000001</v>
      </c>
      <c r="B299" s="1">
        <v>4.0000000000000001E-3</v>
      </c>
      <c r="C299">
        <v>10</v>
      </c>
      <c r="E299" s="2">
        <v>50295.6</v>
      </c>
      <c r="N299">
        <v>3</v>
      </c>
      <c r="V299" s="11">
        <f t="shared" si="582"/>
        <v>5.0295561869325087E-7</v>
      </c>
      <c r="W299" s="11">
        <f t="shared" si="583"/>
        <v>1.9882454926474683E-6</v>
      </c>
      <c r="X299" s="10">
        <f t="shared" si="584"/>
        <v>50295.564162598457</v>
      </c>
      <c r="Y299" s="8">
        <f t="shared" si="585"/>
        <v>1988.2469093440154</v>
      </c>
      <c r="Z299" s="1">
        <f t="shared" si="586"/>
        <v>1988.2470000000001</v>
      </c>
      <c r="AA299" s="2">
        <f t="shared" si="587"/>
        <v>50295.6</v>
      </c>
      <c r="AB299" s="2">
        <f t="shared" si="568"/>
        <v>50295.561869325087</v>
      </c>
      <c r="AC299" s="1">
        <f t="shared" si="588"/>
        <v>6.2648217718755533E-2</v>
      </c>
      <c r="AD299" s="1" t="b">
        <f t="shared" si="589"/>
        <v>1</v>
      </c>
      <c r="AM299" s="10">
        <f t="shared" si="590"/>
        <v>0.10118581846219307</v>
      </c>
      <c r="AN299" s="10"/>
      <c r="AO299" s="1">
        <f t="shared" si="591"/>
        <v>1988.2470000000001</v>
      </c>
      <c r="AP299"/>
      <c r="BB299" s="10" cm="1">
        <f t="array" ref="BB299">$C299*EXP(poly_from_str($AO299,BB$2950))</f>
        <v>19.15142480609639</v>
      </c>
      <c r="BF299" s="21" t="e">
        <f>INDEX([1]Pr3_line_class7_opt_lin!$A$2:$A$3624,MATCH($X299,[1]Pr3_line_class7_opt_lin!$AO$2:$AO$3624,0),1)</f>
        <v>#N/A</v>
      </c>
    </row>
    <row r="300" spans="1:58" hidden="1" x14ac:dyDescent="0.25">
      <c r="A300" s="1">
        <v>1988.1389999999999</v>
      </c>
      <c r="B300" s="1">
        <v>4.0000000000000001E-3</v>
      </c>
      <c r="C300">
        <v>300</v>
      </c>
      <c r="E300" s="2">
        <v>50298.3</v>
      </c>
      <c r="F300">
        <v>14558</v>
      </c>
      <c r="G300" t="s">
        <v>4</v>
      </c>
      <c r="H300" t="s">
        <v>5</v>
      </c>
      <c r="I300">
        <v>64857</v>
      </c>
      <c r="J300" t="s">
        <v>6</v>
      </c>
      <c r="K300" t="s">
        <v>5</v>
      </c>
      <c r="L300">
        <v>14558.82</v>
      </c>
      <c r="M300">
        <v>64857.15</v>
      </c>
      <c r="N300">
        <v>3</v>
      </c>
      <c r="V300" s="11">
        <f t="shared" si="582"/>
        <v>5.0298294032761291E-7</v>
      </c>
      <c r="W300" s="11">
        <f t="shared" si="583"/>
        <v>1.9881387641331816E-6</v>
      </c>
      <c r="X300" s="10">
        <f t="shared" si="584"/>
        <v>50298.294391718693</v>
      </c>
      <c r="Y300" s="8">
        <f t="shared" si="585"/>
        <v>1988.1389858115028</v>
      </c>
      <c r="Z300" s="1">
        <f t="shared" si="586"/>
        <v>1988.1389999999999</v>
      </c>
      <c r="AA300" s="2">
        <f t="shared" si="587"/>
        <v>50298.3</v>
      </c>
      <c r="AB300" s="2">
        <f t="shared" si="568"/>
        <v>50298.294032761296</v>
      </c>
      <c r="AC300" s="1">
        <f t="shared" si="588"/>
        <v>6.2649591913030558E-2</v>
      </c>
      <c r="AD300" s="1" t="b">
        <f t="shared" si="589"/>
        <v>1</v>
      </c>
      <c r="AF300" s="1" t="s">
        <v>1159</v>
      </c>
      <c r="AG300" s="1" t="s">
        <v>1388</v>
      </c>
      <c r="AH300" s="10">
        <v>14558.82</v>
      </c>
      <c r="AI300" s="10">
        <v>64857.15</v>
      </c>
      <c r="AJ300" s="10">
        <f t="shared" ref="AJ300:AJ301" si="662">AI300-AH300</f>
        <v>50298.33</v>
      </c>
      <c r="AK300" s="1">
        <f t="shared" ref="AK300:AK301" si="663">$A300-100000000/AJ300</f>
        <v>1.4216748350008857E-3</v>
      </c>
      <c r="AL300" s="10">
        <f t="shared" ref="AL300:AL301" si="664">$X300-AJ300</f>
        <v>-3.5608281308668666E-2</v>
      </c>
      <c r="AM300" s="10">
        <f t="shared" si="590"/>
        <v>0.10119674730992149</v>
      </c>
      <c r="AN300" s="10">
        <f t="shared" ref="AN300:AN301" si="665">AL300/AM300</f>
        <v>-0.35187179682382508</v>
      </c>
      <c r="AO300" s="1">
        <f t="shared" si="591"/>
        <v>1988.1389999999999</v>
      </c>
      <c r="AP300" s="14">
        <v>92100000</v>
      </c>
      <c r="AQ300" s="10">
        <v>0.19800000000000001</v>
      </c>
      <c r="AR300" s="14" cm="1">
        <f t="array" ref="AR300">SfromgA($AP300,$AO300,"")</f>
        <v>0.35721790909461726</v>
      </c>
      <c r="AS300" s="21">
        <f t="shared" ref="AS300:AS301" si="666">(10^MAX(0.05, -0.312925054856973*((LN($AR300))^(1/3)) + 0.454808404431693)-1)*100</f>
        <v>489.89063824094706</v>
      </c>
      <c r="AT300" s="14" cm="1">
        <f t="array" ref="AT300">INDEX([2]Sheet1!$J$2:$J$216,MATCH($AF300&amp;$AG300,[2]Sheet1!$M$2:$M$216&amp;[2]Sheet1!$N$2:$N$216,0),1)</f>
        <v>68746304.787665829</v>
      </c>
      <c r="AU300" s="14" cm="1">
        <f t="array" ref="AU300">SfromgA($AT300,$AO300,"")</f>
        <v>0.26663855867786385</v>
      </c>
      <c r="AV300" s="21">
        <f>(10^MAX(0.05, -0.312925054856973*((LN($AU300))^(1/3)) + 0.454808404431693)-1)*100</f>
        <v>528.4002463673628</v>
      </c>
      <c r="AW300" s="14">
        <f>IF($AP300="",$AT300,$AP300)</f>
        <v>92100000</v>
      </c>
      <c r="AX300" s="21">
        <f>IF($AP300="",$AV300,$AS300)</f>
        <v>489.89063824094706</v>
      </c>
      <c r="AY300" s="10">
        <f t="shared" ref="AY300:AY301" si="667">LN(BB300*$AO300/$AW300)</f>
        <v>-4.3895050895890551</v>
      </c>
      <c r="AZ300" s="10">
        <f t="shared" ref="AZ300:AZ301" si="668">EXP(AY$2950*$AI300+AY$2951)*$AW300/$AO300</f>
        <v>143.90055052215573</v>
      </c>
      <c r="BA300" s="10">
        <f t="shared" ref="BA300:BA301" si="669">LN(AZ300/$C300)</f>
        <v>-0.7346600350429161</v>
      </c>
      <c r="BB300" s="10" cm="1">
        <f t="array" ref="BB300">$C300*EXP(poly_from_str($AO300,BB$2950))</f>
        <v>574.74479491734166</v>
      </c>
      <c r="BC300" s="10">
        <f t="shared" ref="BC300:BC301" si="670">LN(AZ300/BB300)</f>
        <v>-1.3848036677338289</v>
      </c>
      <c r="BD300" s="10">
        <f t="shared" ref="BD300:BD301" si="671">LN($AX300/100+1)</f>
        <v>1.7747669748169381</v>
      </c>
      <c r="BE300" s="10">
        <f t="shared" ref="BE300:BE301" si="672">ABS(LN($AZ300/$BB300))-BD300-LN(2)</f>
        <v>-1.0831104876430544</v>
      </c>
      <c r="BF300" s="21">
        <f>INDEX([1]Pr3_line_class7_opt_lin!$A$2:$A$3624,MATCH($X300,[1]Pr3_line_class7_opt_lin!$AO$2:$AO$3624,0),1)</f>
        <v>164981</v>
      </c>
    </row>
    <row r="301" spans="1:58" hidden="1" x14ac:dyDescent="0.25">
      <c r="A301" s="1">
        <v>1987.6310000000001</v>
      </c>
      <c r="B301" s="1">
        <v>4.0000000000000001E-3</v>
      </c>
      <c r="C301">
        <v>40</v>
      </c>
      <c r="E301" s="2">
        <v>50311.199999999997</v>
      </c>
      <c r="F301">
        <v>18063</v>
      </c>
      <c r="G301" t="s">
        <v>4</v>
      </c>
      <c r="H301" t="s">
        <v>5</v>
      </c>
      <c r="I301">
        <v>68374</v>
      </c>
      <c r="J301" t="s">
        <v>6</v>
      </c>
      <c r="K301" t="s">
        <v>5</v>
      </c>
      <c r="L301">
        <v>18063.36</v>
      </c>
      <c r="M301">
        <v>68374.539999999994</v>
      </c>
      <c r="N301">
        <v>4</v>
      </c>
      <c r="V301" s="11">
        <f t="shared" si="582"/>
        <v>5.0311149302863562E-7</v>
      </c>
      <c r="W301" s="11">
        <f t="shared" si="583"/>
        <v>1.9876289971219133E-6</v>
      </c>
      <c r="X301" s="10">
        <f t="shared" si="584"/>
        <v>50311.152355470389</v>
      </c>
      <c r="Y301" s="8">
        <f t="shared" si="585"/>
        <v>1987.6308794013717</v>
      </c>
      <c r="Z301" s="1">
        <f t="shared" si="586"/>
        <v>1987.6310000000001</v>
      </c>
      <c r="AA301" s="2">
        <f t="shared" si="587"/>
        <v>50311.199999999997</v>
      </c>
      <c r="AB301" s="2">
        <f t="shared" si="568"/>
        <v>50311.14930286356</v>
      </c>
      <c r="AC301" s="1">
        <f t="shared" si="588"/>
        <v>6.2656058720875152E-2</v>
      </c>
      <c r="AD301" s="1" t="b">
        <f t="shared" si="589"/>
        <v>1</v>
      </c>
      <c r="AF301" s="1" t="s">
        <v>1175</v>
      </c>
      <c r="AG301" s="1" t="s">
        <v>1381</v>
      </c>
      <c r="AH301" s="10">
        <v>18063.36</v>
      </c>
      <c r="AI301" s="10">
        <v>68374.539999999994</v>
      </c>
      <c r="AJ301" s="10">
        <f t="shared" si="662"/>
        <v>50311.179999999993</v>
      </c>
      <c r="AK301" s="1">
        <f t="shared" si="663"/>
        <v>1.2127439665619022E-3</v>
      </c>
      <c r="AL301" s="10">
        <f t="shared" si="664"/>
        <v>-2.7644529604003765E-2</v>
      </c>
      <c r="AM301" s="10">
        <f t="shared" si="590"/>
        <v>0.10124857179224916</v>
      </c>
      <c r="AN301" s="10">
        <f t="shared" si="665"/>
        <v>-0.27303624253315167</v>
      </c>
      <c r="AO301" s="1">
        <f t="shared" si="591"/>
        <v>1987.6310000000001</v>
      </c>
      <c r="AP301" s="14">
        <v>50800000</v>
      </c>
      <c r="AQ301" s="10">
        <v>9.8000000000000004E-2</v>
      </c>
      <c r="AR301" s="14" cm="1">
        <f t="array" ref="AR301">SfromgA($AP301,$AO301,"")</f>
        <v>0.19688124949873936</v>
      </c>
      <c r="AS301" s="21">
        <f t="shared" si="666"/>
        <v>564.83799882546612</v>
      </c>
      <c r="AU301" s="10"/>
      <c r="AV301" s="10"/>
      <c r="AW301" s="14">
        <f>IF($AP301="",$AT301,$AP301)</f>
        <v>50800000</v>
      </c>
      <c r="AX301" s="21">
        <f>IF($AP301="",$AV301,$AS301)</f>
        <v>564.83799882546612</v>
      </c>
      <c r="AY301" s="10">
        <f t="shared" si="667"/>
        <v>-5.8080350858079104</v>
      </c>
      <c r="AZ301" s="10">
        <f t="shared" si="668"/>
        <v>57.14589576268245</v>
      </c>
      <c r="BA301" s="10">
        <f t="shared" si="669"/>
        <v>0.35672811837189</v>
      </c>
      <c r="BB301" s="10" cm="1">
        <f t="array" ref="BB301">$C301*EXP(poly_from_str($AO301,BB$2950))</f>
        <v>76.759186294214402</v>
      </c>
      <c r="BC301" s="10">
        <f t="shared" si="670"/>
        <v>-0.2950654979488978</v>
      </c>
      <c r="BD301" s="10">
        <f t="shared" si="671"/>
        <v>1.8943732142010619</v>
      </c>
      <c r="BE301" s="10">
        <f t="shared" si="672"/>
        <v>-2.2924548968121092</v>
      </c>
      <c r="BF301" s="21">
        <f>INDEX([1]Pr3_line_class7_opt_lin!$A$2:$A$3624,MATCH($X301,[1]Pr3_line_class7_opt_lin!$AO$2:$AO$3624,0),1)</f>
        <v>22027</v>
      </c>
    </row>
    <row r="302" spans="1:58" hidden="1" x14ac:dyDescent="0.25">
      <c r="A302" s="1">
        <v>1987.5419999999999</v>
      </c>
      <c r="B302" s="1">
        <v>4.0000000000000001E-3</v>
      </c>
      <c r="C302">
        <v>2</v>
      </c>
      <c r="E302" s="2">
        <v>50313.4</v>
      </c>
      <c r="N302">
        <v>4</v>
      </c>
      <c r="V302" s="11">
        <f t="shared" si="582"/>
        <v>5.0313402182192886E-7</v>
      </c>
      <c r="W302" s="11">
        <f t="shared" si="583"/>
        <v>1.9875420862036754E-6</v>
      </c>
      <c r="X302" s="10">
        <f t="shared" si="584"/>
        <v>50313.40205077549</v>
      </c>
      <c r="Y302" s="8">
        <f t="shared" si="585"/>
        <v>1987.5420051914116</v>
      </c>
      <c r="Z302" s="1">
        <f t="shared" si="586"/>
        <v>1987.5419999999999</v>
      </c>
      <c r="AA302" s="2">
        <f t="shared" si="587"/>
        <v>50313.4</v>
      </c>
      <c r="AB302" s="2">
        <f t="shared" si="568"/>
        <v>50313.402182192884</v>
      </c>
      <c r="AC302" s="1">
        <f t="shared" si="588"/>
        <v>6.2657192195735456E-2</v>
      </c>
      <c r="AD302" s="1" t="b">
        <f t="shared" si="589"/>
        <v>1</v>
      </c>
      <c r="AM302" s="10">
        <f t="shared" si="590"/>
        <v>0.10125753317414174</v>
      </c>
      <c r="AN302" s="10"/>
      <c r="AO302" s="1">
        <f t="shared" si="591"/>
        <v>1987.5419999999999</v>
      </c>
      <c r="AP302"/>
      <c r="BB302" s="10" cm="1">
        <f t="array" ref="BB302">$C302*EXP(poly_from_str($AO302,BB$2950))</f>
        <v>3.8390663917414298</v>
      </c>
      <c r="BF302" s="21" t="e">
        <f>INDEX([1]Pr3_line_class7_opt_lin!$A$2:$A$3624,MATCH($X302,[1]Pr3_line_class7_opt_lin!$AO$2:$AO$3624,0),1)</f>
        <v>#N/A</v>
      </c>
    </row>
    <row r="303" spans="1:58" x14ac:dyDescent="0.25">
      <c r="A303" s="1">
        <v>1985.9949999999999</v>
      </c>
      <c r="B303" s="1">
        <v>8.0000000000000002E-3</v>
      </c>
      <c r="C303">
        <v>5</v>
      </c>
      <c r="D303" t="s">
        <v>16</v>
      </c>
      <c r="E303" s="2">
        <v>50352.6</v>
      </c>
      <c r="F303">
        <v>21148</v>
      </c>
      <c r="G303" t="s">
        <v>4</v>
      </c>
      <c r="H303" t="s">
        <v>18</v>
      </c>
      <c r="I303">
        <v>71501</v>
      </c>
      <c r="J303" t="s">
        <v>6</v>
      </c>
      <c r="K303" t="s">
        <v>18</v>
      </c>
      <c r="L303">
        <v>21148.43</v>
      </c>
      <c r="M303">
        <v>71501</v>
      </c>
      <c r="N303">
        <v>4</v>
      </c>
      <c r="V303" s="11">
        <f t="shared" si="582"/>
        <v>5.0352594039763443E-7</v>
      </c>
      <c r="W303" s="11">
        <f t="shared" si="583"/>
        <v>1.9859947649177998E-6</v>
      </c>
      <c r="X303" s="10">
        <f t="shared" si="584"/>
        <v>50352.59439975673</v>
      </c>
      <c r="Y303" s="8">
        <f t="shared" si="585"/>
        <v>1985.9949858012308</v>
      </c>
      <c r="Z303" s="1">
        <f t="shared" si="586"/>
        <v>1985.9949999999999</v>
      </c>
      <c r="AA303" s="2">
        <f t="shared" si="587"/>
        <v>50352.6</v>
      </c>
      <c r="AB303" s="2">
        <f t="shared" si="568"/>
        <v>50352.594039763448</v>
      </c>
      <c r="AC303" s="1">
        <f t="shared" si="588"/>
        <v>6.2676918632666112E-2</v>
      </c>
      <c r="AD303" s="1" t="b">
        <f t="shared" si="589"/>
        <v>1</v>
      </c>
      <c r="AF303" s="1" t="s">
        <v>1350</v>
      </c>
      <c r="AG303" s="1" t="s">
        <v>1253</v>
      </c>
      <c r="AH303" s="10">
        <v>21148.43</v>
      </c>
      <c r="AI303" s="10">
        <v>71501</v>
      </c>
      <c r="AJ303" s="10">
        <f t="shared" ref="AJ303:AJ305" si="673">AI303-AH303</f>
        <v>50352.57</v>
      </c>
      <c r="AK303" s="1">
        <f t="shared" ref="AK303:AK305" si="674">$A303-100000000/AJ303</f>
        <v>-9.4817106673872331E-4</v>
      </c>
      <c r="AL303" s="10">
        <f t="shared" ref="AL303:AL305" si="675">$X303-AJ303</f>
        <v>2.4399756730417721E-2</v>
      </c>
      <c r="AM303" s="10">
        <f t="shared" si="590"/>
        <v>0.20283072213172743</v>
      </c>
      <c r="AN303" s="10">
        <f t="shared" ref="AN303:AN305" si="676">AL303/AM303</f>
        <v>0.12029615865870368</v>
      </c>
      <c r="AO303" s="1">
        <f t="shared" si="591"/>
        <v>1985.9949999999999</v>
      </c>
      <c r="AP303" s="14">
        <v>43700000</v>
      </c>
      <c r="AQ303" s="10">
        <v>0.09</v>
      </c>
      <c r="AR303" s="14" cm="1">
        <f t="array" ref="AR303">SfromgA($AP303,$AO303,"")</f>
        <v>0.16894651948610234</v>
      </c>
      <c r="AS303" s="21">
        <f t="shared" ref="AS303:AS305" si="677">(10^MAX(0.05, -0.312925054856973*((LN($AR303))^(1/3)) + 0.454808404431693)-1)*100</f>
        <v>582.21019633707147</v>
      </c>
      <c r="AU303" s="10"/>
      <c r="AV303" s="10"/>
      <c r="AW303" s="14">
        <f t="shared" ref="AW303:AW305" si="678">IF($AP303="",$AT303,$AP303)</f>
        <v>43700000</v>
      </c>
      <c r="AX303" s="21">
        <f t="shared" ref="AX303:AX305" si="679">IF($AP303="",$AV303,$AS303)</f>
        <v>582.21019633707147</v>
      </c>
      <c r="AY303" s="10">
        <f>LN(BB303*$AO303/$AW303)</f>
        <v>-7.7324814086504263</v>
      </c>
      <c r="AZ303" s="10">
        <f t="shared" ref="AZ303:AZ305" si="680">EXP(AY$2950*$AI303+AY$2951)*$AW303/$AO303</f>
        <v>36.731456987913795</v>
      </c>
      <c r="BA303" s="10">
        <f>LN(AZ303/$C303)</f>
        <v>1.9941956141281321</v>
      </c>
      <c r="BB303" s="10" cm="1">
        <f t="array" ref="BB303">$C303*EXP(poly_from_str($AO303,BB$2950))</f>
        <v>9.6456006907777994</v>
      </c>
      <c r="BC303" s="10">
        <f t="shared" ref="BC303:BC305" si="681">LN(AZ303/BB303)</f>
        <v>1.3371316021254256</v>
      </c>
      <c r="BD303" s="10">
        <f t="shared" ref="BD303:BD305" si="682">LN($AX303/100+1)</f>
        <v>1.9201676301425603</v>
      </c>
      <c r="BE303" s="10">
        <f t="shared" ref="BE303:BE305" si="683">ABS(LN($AZ303/$BB303))-BD303-LN(2)</f>
        <v>-1.2761832085770801</v>
      </c>
      <c r="BF303" s="21">
        <f>INDEX([1]Pr3_line_class7_opt_lin!$A$2:$A$3624,MATCH($X303,[1]Pr3_line_class7_opt_lin!$AO$2:$AO$3624,0),1)</f>
        <v>2765</v>
      </c>
    </row>
    <row r="304" spans="1:58" x14ac:dyDescent="0.25">
      <c r="A304" s="1">
        <v>1985.9949999999999</v>
      </c>
      <c r="B304" s="1">
        <v>8.0000000000000002E-3</v>
      </c>
      <c r="C304">
        <v>5</v>
      </c>
      <c r="D304" t="s">
        <v>16</v>
      </c>
      <c r="E304" s="2">
        <v>50352.6</v>
      </c>
      <c r="F304">
        <v>25409</v>
      </c>
      <c r="G304" t="s">
        <v>4</v>
      </c>
      <c r="H304" t="s">
        <v>7</v>
      </c>
      <c r="I304">
        <v>75762</v>
      </c>
      <c r="J304" t="s">
        <v>6</v>
      </c>
      <c r="K304" t="s">
        <v>5</v>
      </c>
      <c r="L304">
        <v>25409.74</v>
      </c>
      <c r="M304">
        <v>75762.23</v>
      </c>
      <c r="N304">
        <v>4</v>
      </c>
      <c r="V304" s="11">
        <f t="shared" si="582"/>
        <v>5.0352594039763443E-7</v>
      </c>
      <c r="W304" s="11">
        <f t="shared" si="583"/>
        <v>1.9859947649177998E-6</v>
      </c>
      <c r="X304" s="10">
        <f t="shared" si="584"/>
        <v>50352.59439975673</v>
      </c>
      <c r="Y304" s="8">
        <f t="shared" si="585"/>
        <v>1985.9949858012308</v>
      </c>
      <c r="Z304" s="1">
        <f t="shared" si="586"/>
        <v>1985.9949999999999</v>
      </c>
      <c r="AA304" s="2">
        <f t="shared" si="587"/>
        <v>50352.6</v>
      </c>
      <c r="AB304" s="2">
        <f t="shared" si="568"/>
        <v>50352.594039763448</v>
      </c>
      <c r="AC304" s="1">
        <f t="shared" si="588"/>
        <v>6.2676918632666112E-2</v>
      </c>
      <c r="AD304" s="1" t="b">
        <f t="shared" si="589"/>
        <v>1</v>
      </c>
      <c r="AF304" s="1" t="s">
        <v>1267</v>
      </c>
      <c r="AG304" s="1" t="s">
        <v>1311</v>
      </c>
      <c r="AH304" s="10">
        <v>25409.74</v>
      </c>
      <c r="AI304" s="10">
        <v>75762.23</v>
      </c>
      <c r="AJ304" s="10">
        <f t="shared" si="673"/>
        <v>50352.489999999991</v>
      </c>
      <c r="AK304" s="1">
        <f t="shared" si="674"/>
        <v>-4.1035200051737775E-3</v>
      </c>
      <c r="AL304" s="10">
        <f t="shared" si="675"/>
        <v>0.10439975673943991</v>
      </c>
      <c r="AM304" s="10">
        <f t="shared" si="590"/>
        <v>0.20283072213172743</v>
      </c>
      <c r="AN304" s="10">
        <f t="shared" si="676"/>
        <v>0.51471372601847754</v>
      </c>
      <c r="AO304" s="1">
        <f t="shared" si="591"/>
        <v>1985.9949999999999</v>
      </c>
      <c r="AP304" s="14">
        <v>247000</v>
      </c>
      <c r="AQ304" s="10">
        <v>1E-3</v>
      </c>
      <c r="AR304" s="14" cm="1">
        <f t="array" ref="AR304">SfromgA($AP304,$AO304,"")</f>
        <v>9.5491511013883932E-4</v>
      </c>
      <c r="AS304" s="21">
        <f t="shared" si="677"/>
        <v>1027.4445342439544</v>
      </c>
      <c r="AU304" s="10"/>
      <c r="AV304" s="10"/>
      <c r="AW304" s="14">
        <f t="shared" si="678"/>
        <v>247000</v>
      </c>
      <c r="AX304" s="21">
        <f t="shared" si="679"/>
        <v>1027.4445342439544</v>
      </c>
      <c r="AY304" s="12"/>
      <c r="AZ304" s="10">
        <f t="shared" si="680"/>
        <v>0.13940044462124337</v>
      </c>
      <c r="BA304" s="12"/>
      <c r="BB304" s="10" cm="1">
        <f t="array" ref="BB304">$C304*EXP(poly_from_str($AO304,BB$2950))</f>
        <v>9.6456006907777994</v>
      </c>
      <c r="BC304" s="12"/>
      <c r="BD304" s="10">
        <f t="shared" si="682"/>
        <v>2.4225386906034916</v>
      </c>
      <c r="BE304" s="10">
        <f t="shared" si="683"/>
        <v>1.1212206443987083</v>
      </c>
      <c r="BF304" s="21">
        <f>INDEX([1]Pr3_line_class7_opt_lin!$A$2:$A$3624,MATCH($X304,[1]Pr3_line_class7_opt_lin!$AO$2:$AO$3624,0),1)</f>
        <v>2765</v>
      </c>
    </row>
    <row r="305" spans="1:58" hidden="1" x14ac:dyDescent="0.25">
      <c r="A305" s="1">
        <v>1985.0229999999999</v>
      </c>
      <c r="B305" s="1">
        <v>4.0000000000000001E-3</v>
      </c>
      <c r="C305">
        <v>1</v>
      </c>
      <c r="E305" s="2">
        <v>50377.2</v>
      </c>
      <c r="F305">
        <v>19308</v>
      </c>
      <c r="G305" t="s">
        <v>4</v>
      </c>
      <c r="H305" t="s">
        <v>12</v>
      </c>
      <c r="I305">
        <v>69686</v>
      </c>
      <c r="J305" t="s">
        <v>6</v>
      </c>
      <c r="K305" t="s">
        <v>5</v>
      </c>
      <c r="L305">
        <v>19308.93</v>
      </c>
      <c r="M305">
        <v>69686.259999999995</v>
      </c>
      <c r="N305">
        <v>4</v>
      </c>
      <c r="V305" s="11">
        <f t="shared" si="582"/>
        <v>5.0377250036901343E-7</v>
      </c>
      <c r="W305" s="11">
        <f t="shared" si="583"/>
        <v>1.985024971614143E-6</v>
      </c>
      <c r="X305" s="10">
        <f t="shared" si="584"/>
        <v>50377.247009155508</v>
      </c>
      <c r="Y305" s="8">
        <f t="shared" si="585"/>
        <v>1985.0231193027698</v>
      </c>
      <c r="Z305" s="1">
        <f t="shared" si="586"/>
        <v>1985.0229999999999</v>
      </c>
      <c r="AA305" s="2">
        <f t="shared" si="587"/>
        <v>50377.2</v>
      </c>
      <c r="AB305" s="2">
        <f t="shared" si="568"/>
        <v>50377.250036901336</v>
      </c>
      <c r="AC305" s="1">
        <f t="shared" si="588"/>
        <v>6.2689336606402385E-2</v>
      </c>
      <c r="AD305" s="1" t="b">
        <f t="shared" si="589"/>
        <v>1</v>
      </c>
      <c r="AF305" s="1" t="s">
        <v>1226</v>
      </c>
      <c r="AG305" s="1" t="s">
        <v>1461</v>
      </c>
      <c r="AH305" s="10">
        <v>19308.93</v>
      </c>
      <c r="AI305" s="10">
        <v>69686.259999999995</v>
      </c>
      <c r="AJ305" s="10">
        <f t="shared" si="673"/>
        <v>50377.329999999994</v>
      </c>
      <c r="AK305" s="1">
        <f t="shared" si="674"/>
        <v>3.150794017528824E-3</v>
      </c>
      <c r="AL305" s="10">
        <f t="shared" si="675"/>
        <v>-8.2990844486630522E-2</v>
      </c>
      <c r="AM305" s="10">
        <f t="shared" si="590"/>
        <v>0.10151459202235945</v>
      </c>
      <c r="AN305" s="10">
        <f t="shared" si="676"/>
        <v>-0.81752625739116491</v>
      </c>
      <c r="AO305" s="1">
        <f t="shared" si="591"/>
        <v>1985.0229999999999</v>
      </c>
      <c r="AP305" s="14">
        <v>2620000</v>
      </c>
      <c r="AQ305" s="10">
        <v>1.2E-2</v>
      </c>
      <c r="AR305" s="14" cm="1">
        <f t="array" ref="AR305">SfromgA($AP305,$AO305,"")</f>
        <v>1.011419402926267E-2</v>
      </c>
      <c r="AS305" s="21">
        <f t="shared" si="677"/>
        <v>844.06483858767967</v>
      </c>
      <c r="AU305" s="10"/>
      <c r="AV305" s="10"/>
      <c r="AW305" s="14">
        <f t="shared" si="678"/>
        <v>2620000</v>
      </c>
      <c r="AX305" s="21">
        <f t="shared" si="679"/>
        <v>844.06483858767967</v>
      </c>
      <c r="AY305" s="10">
        <f>LN(BB305*$AO305/$AW305)</f>
        <v>-6.5251348442067538</v>
      </c>
      <c r="AZ305" s="10">
        <f t="shared" si="680"/>
        <v>2.610610414651767</v>
      </c>
      <c r="BA305" s="10">
        <f>LN(AZ305/$C305)</f>
        <v>0.95958406933553142</v>
      </c>
      <c r="BB305" s="10" cm="1">
        <f t="array" ref="BB305">$C305*EXP(poly_from_str($AO305,BB$2950))</f>
        <v>1.9351101531898836</v>
      </c>
      <c r="BC305" s="10">
        <f t="shared" si="681"/>
        <v>0.29941981776093207</v>
      </c>
      <c r="BD305" s="10">
        <f t="shared" si="682"/>
        <v>2.2450246627432824</v>
      </c>
      <c r="BE305" s="10">
        <f t="shared" si="683"/>
        <v>-2.6387520255422956</v>
      </c>
      <c r="BF305" s="21">
        <f>INDEX([1]Pr3_line_class7_opt_lin!$A$2:$A$3624,MATCH($X305,[1]Pr3_line_class7_opt_lin!$AO$2:$AO$3624,0),1)</f>
        <v>555</v>
      </c>
    </row>
    <row r="306" spans="1:58" hidden="1" x14ac:dyDescent="0.25">
      <c r="A306" s="1">
        <v>1984.87</v>
      </c>
      <c r="B306" s="1">
        <v>4.0000000000000001E-3</v>
      </c>
      <c r="C306">
        <v>10</v>
      </c>
      <c r="E306" s="2">
        <v>50381.1</v>
      </c>
      <c r="N306">
        <v>4</v>
      </c>
      <c r="V306" s="11">
        <f t="shared" si="582"/>
        <v>5.038113327321185E-7</v>
      </c>
      <c r="W306" s="11">
        <f t="shared" si="583"/>
        <v>1.98487131086856E-6</v>
      </c>
      <c r="X306" s="10">
        <f t="shared" si="584"/>
        <v>50381.131259256668</v>
      </c>
      <c r="Y306" s="8">
        <f t="shared" si="585"/>
        <v>1984.870079343975</v>
      </c>
      <c r="Z306" s="1">
        <f t="shared" si="586"/>
        <v>1984.87</v>
      </c>
      <c r="AA306" s="2">
        <f t="shared" si="587"/>
        <v>50381.1</v>
      </c>
      <c r="AB306" s="2">
        <f t="shared" si="568"/>
        <v>50381.133273211854</v>
      </c>
      <c r="AC306" s="1">
        <f t="shared" si="588"/>
        <v>6.2691292949465682E-2</v>
      </c>
      <c r="AD306" s="1" t="b">
        <f t="shared" si="589"/>
        <v>1</v>
      </c>
      <c r="AM306" s="10">
        <f t="shared" si="590"/>
        <v>0.10153027654204054</v>
      </c>
      <c r="AN306" s="10"/>
      <c r="AO306" s="1">
        <f t="shared" si="591"/>
        <v>1984.87</v>
      </c>
      <c r="AP306"/>
      <c r="BB306" s="10" cm="1">
        <f t="array" ref="BB306">$C306*EXP(poly_from_str($AO306,BB$2950))</f>
        <v>19.360506626254832</v>
      </c>
      <c r="BF306" s="21" t="e">
        <f>INDEX([1]Pr3_line_class7_opt_lin!$A$2:$A$3624,MATCH($X306,[1]Pr3_line_class7_opt_lin!$AO$2:$AO$3624,0),1)</f>
        <v>#N/A</v>
      </c>
    </row>
    <row r="307" spans="1:58" hidden="1" x14ac:dyDescent="0.25">
      <c r="A307" s="1">
        <v>1984.6980000000001</v>
      </c>
      <c r="B307" s="1">
        <v>4.0000000000000001E-3</v>
      </c>
      <c r="C307">
        <v>20</v>
      </c>
      <c r="E307" s="2">
        <v>50385.5</v>
      </c>
      <c r="F307">
        <v>12846</v>
      </c>
      <c r="G307" t="s">
        <v>4</v>
      </c>
      <c r="H307" t="s">
        <v>5</v>
      </c>
      <c r="I307">
        <v>63232</v>
      </c>
      <c r="J307" t="s">
        <v>6</v>
      </c>
      <c r="K307" t="s">
        <v>7</v>
      </c>
      <c r="L307">
        <v>12846.66</v>
      </c>
      <c r="M307">
        <v>63232.14</v>
      </c>
      <c r="N307">
        <v>4</v>
      </c>
      <c r="V307" s="11">
        <f t="shared" si="582"/>
        <v>5.0385499456340456E-7</v>
      </c>
      <c r="W307" s="11">
        <f t="shared" si="583"/>
        <v>1.9846979785851091E-6</v>
      </c>
      <c r="X307" s="10">
        <f t="shared" si="584"/>
        <v>50385.499489257752</v>
      </c>
      <c r="Y307" s="8">
        <f t="shared" si="585"/>
        <v>1984.6979987033792</v>
      </c>
      <c r="Z307" s="1">
        <f t="shared" si="586"/>
        <v>1984.6980000000001</v>
      </c>
      <c r="AA307" s="2">
        <f t="shared" si="587"/>
        <v>50385.5</v>
      </c>
      <c r="AB307" s="2">
        <f t="shared" si="568"/>
        <v>50385.499456340462</v>
      </c>
      <c r="AC307" s="1">
        <f t="shared" si="588"/>
        <v>6.269349277732443E-2</v>
      </c>
      <c r="AD307" s="1" t="b">
        <f t="shared" si="589"/>
        <v>1</v>
      </c>
      <c r="AF307" s="1" t="s">
        <v>1150</v>
      </c>
      <c r="AG307" s="1" t="s">
        <v>1456</v>
      </c>
      <c r="AH307" s="10">
        <v>12846.66</v>
      </c>
      <c r="AI307" s="10">
        <v>63232.14</v>
      </c>
      <c r="AJ307" s="10">
        <f>AI307-AH307</f>
        <v>50385.479999999996</v>
      </c>
      <c r="AK307" s="1">
        <f>$A307-100000000/AJ307</f>
        <v>-7.6639063490802073E-4</v>
      </c>
      <c r="AL307" s="10">
        <f>$X307-AJ307</f>
        <v>1.948925775650423E-2</v>
      </c>
      <c r="AM307" s="10">
        <f t="shared" si="590"/>
        <v>0.10154794331429769</v>
      </c>
      <c r="AN307" s="10">
        <f>AL307/AM307</f>
        <v>0.19192173785522837</v>
      </c>
      <c r="AO307" s="1">
        <f t="shared" si="591"/>
        <v>1984.6980000000001</v>
      </c>
      <c r="AP307" s="14">
        <v>29200000</v>
      </c>
      <c r="AQ307" s="10">
        <v>3.4000000000000002E-2</v>
      </c>
      <c r="AR307" s="14" cm="1">
        <f t="array" ref="AR307">SfromgA($AP307,$AO307,"")</f>
        <v>0.11266772044119325</v>
      </c>
      <c r="AS307" s="21">
        <f>(10^MAX(0.05, -0.312925054856973*((LN($AR307))^(1/3)) + 0.454808404431693)-1)*100</f>
        <v>625.71215801250401</v>
      </c>
      <c r="AU307" s="10"/>
      <c r="AV307" s="10"/>
      <c r="AW307" s="14">
        <f>IF($AP307="",$AT307,$AP307)</f>
        <v>29200000</v>
      </c>
      <c r="AX307" s="21">
        <f>IF($AP307="",$AV307,$AS307)</f>
        <v>625.71215801250401</v>
      </c>
      <c r="AY307" s="10">
        <f>LN(BB307*$AO307/$AW307)</f>
        <v>-5.9395292272416151</v>
      </c>
      <c r="AZ307" s="10">
        <f>EXP(AY$2950*$AI307+AY$2951)*$AW307/$AO307</f>
        <v>53.199448672114031</v>
      </c>
      <c r="BA307" s="10">
        <f>LN(AZ307/$C307)</f>
        <v>0.97831575943378102</v>
      </c>
      <c r="BB307" s="10" cm="1">
        <f t="array" ref="BB307">$C307*EXP(poly_from_str($AO307,BB$2950))</f>
        <v>38.742143990170909</v>
      </c>
      <c r="BC307" s="10">
        <f t="shared" ref="BC307" si="684">LN(AZ307/BB307)</f>
        <v>0.31712003347960865</v>
      </c>
      <c r="BD307" s="10">
        <f t="shared" ref="BD307" si="685">LN($AX307/100+1)</f>
        <v>1.9819832736522911</v>
      </c>
      <c r="BE307" s="10">
        <f>ABS(LN($AZ307/$BB307))-BD307-LN(2)</f>
        <v>-2.3580104207326276</v>
      </c>
      <c r="BF307" s="21">
        <f>INDEX([1]Pr3_line_class7_opt_lin!$A$2:$A$3624,MATCH($X307,[1]Pr3_line_class7_opt_lin!$AO$2:$AO$3624,0),1)</f>
        <v>11100</v>
      </c>
    </row>
    <row r="308" spans="1:58" hidden="1" x14ac:dyDescent="0.25">
      <c r="A308" s="1">
        <v>1984.38</v>
      </c>
      <c r="B308" s="1">
        <v>4.0000000000000001E-3</v>
      </c>
      <c r="C308">
        <v>4</v>
      </c>
      <c r="E308" s="2">
        <v>50393.599999999999</v>
      </c>
      <c r="N308">
        <v>4</v>
      </c>
      <c r="V308" s="11">
        <f t="shared" si="582"/>
        <v>5.0393573811467555E-7</v>
      </c>
      <c r="W308" s="11">
        <f t="shared" si="583"/>
        <v>1.9843789687579377E-6</v>
      </c>
      <c r="X308" s="10">
        <f t="shared" si="584"/>
        <v>50393.575398077373</v>
      </c>
      <c r="Y308" s="8">
        <f t="shared" si="585"/>
        <v>1984.3799375230521</v>
      </c>
      <c r="Z308" s="1">
        <f t="shared" si="586"/>
        <v>1984.38</v>
      </c>
      <c r="AA308" s="2">
        <f t="shared" si="587"/>
        <v>50393.599999999999</v>
      </c>
      <c r="AB308" s="2">
        <f t="shared" si="568"/>
        <v>50393.573811467562</v>
      </c>
      <c r="AC308" s="1">
        <f t="shared" si="588"/>
        <v>6.2697561407459149E-2</v>
      </c>
      <c r="AD308" s="1" t="b">
        <f t="shared" si="589"/>
        <v>1</v>
      </c>
      <c r="AM308" s="10">
        <f t="shared" si="590"/>
        <v>0.10158054404902285</v>
      </c>
      <c r="AN308" s="10"/>
      <c r="AO308" s="1">
        <f t="shared" si="591"/>
        <v>1984.38</v>
      </c>
      <c r="AP308"/>
      <c r="BB308" s="10" cm="1">
        <f t="array" ref="BB308">$C308*EXP(poly_from_str($AO308,BB$2950))</f>
        <v>7.7562336938035044</v>
      </c>
      <c r="BF308" s="21" t="e">
        <f>INDEX([1]Pr3_line_class7_opt_lin!$A$2:$A$3624,MATCH($X308,[1]Pr3_line_class7_opt_lin!$AO$2:$AO$3624,0),1)</f>
        <v>#N/A</v>
      </c>
    </row>
    <row r="309" spans="1:58" x14ac:dyDescent="0.25">
      <c r="A309" s="1">
        <v>1984.348</v>
      </c>
      <c r="B309" s="1">
        <v>8.0000000000000002E-3</v>
      </c>
      <c r="C309">
        <v>2</v>
      </c>
      <c r="D309" t="s">
        <v>111</v>
      </c>
      <c r="E309" s="2">
        <v>50394.400000000001</v>
      </c>
      <c r="N309">
        <v>4</v>
      </c>
      <c r="V309" s="11">
        <f t="shared" si="582"/>
        <v>5.0394386468502502E-7</v>
      </c>
      <c r="W309" s="11">
        <f t="shared" si="583"/>
        <v>1.9843474671788931E-6</v>
      </c>
      <c r="X309" s="10">
        <f t="shared" si="584"/>
        <v>50394.387288345984</v>
      </c>
      <c r="Y309" s="8">
        <f t="shared" si="585"/>
        <v>1984.3479677175403</v>
      </c>
      <c r="Z309" s="1">
        <f t="shared" si="586"/>
        <v>1984.348</v>
      </c>
      <c r="AA309" s="2">
        <f t="shared" si="587"/>
        <v>50394.400000000001</v>
      </c>
      <c r="AB309" s="2">
        <f t="shared" si="568"/>
        <v>50394.386468502504</v>
      </c>
      <c r="AC309" s="1">
        <f t="shared" si="588"/>
        <v>6.269797093768395E-2</v>
      </c>
      <c r="AD309" s="1" t="b">
        <f t="shared" si="589"/>
        <v>1</v>
      </c>
      <c r="AM309" s="10">
        <f t="shared" si="590"/>
        <v>0.2031675895558642</v>
      </c>
      <c r="AN309" s="10"/>
      <c r="AO309" s="1">
        <f t="shared" si="591"/>
        <v>1984.348</v>
      </c>
      <c r="AP309"/>
      <c r="BB309" s="10" cm="1">
        <f t="array" ref="BB309">$C309*EXP(poly_from_str($AO309,BB$2950))</f>
        <v>3.8785092382674455</v>
      </c>
      <c r="BF309" s="21" t="e">
        <f>INDEX([1]Pr3_line_class7_opt_lin!$A$2:$A$3624,MATCH($X309,[1]Pr3_line_class7_opt_lin!$AO$2:$AO$3624,0),1)</f>
        <v>#N/A</v>
      </c>
    </row>
    <row r="310" spans="1:58" hidden="1" x14ac:dyDescent="0.25">
      <c r="A310" s="1">
        <v>1984.25</v>
      </c>
      <c r="B310" s="1">
        <v>4.0000000000000001E-3</v>
      </c>
      <c r="C310">
        <v>50</v>
      </c>
      <c r="E310" s="2">
        <v>50396.9</v>
      </c>
      <c r="F310">
        <v>15525</v>
      </c>
      <c r="G310" t="s">
        <v>4</v>
      </c>
      <c r="H310" t="s">
        <v>12</v>
      </c>
      <c r="I310">
        <v>65922</v>
      </c>
      <c r="J310" t="s">
        <v>6</v>
      </c>
      <c r="K310" t="s">
        <v>12</v>
      </c>
      <c r="L310">
        <v>15525.5</v>
      </c>
      <c r="M310">
        <v>65922.42</v>
      </c>
      <c r="N310">
        <v>4</v>
      </c>
      <c r="V310" s="11">
        <f t="shared" si="582"/>
        <v>5.0396875393725594E-7</v>
      </c>
      <c r="W310" s="11">
        <f t="shared" si="583"/>
        <v>1.9842490311904105E-6</v>
      </c>
      <c r="X310" s="10">
        <f t="shared" si="584"/>
        <v>50396.876884842597</v>
      </c>
      <c r="Y310" s="8">
        <f t="shared" si="585"/>
        <v>1984.2499412910263</v>
      </c>
      <c r="Z310" s="1">
        <f t="shared" si="586"/>
        <v>1984.25</v>
      </c>
      <c r="AA310" s="2">
        <f t="shared" si="587"/>
        <v>50396.9</v>
      </c>
      <c r="AB310" s="2">
        <f t="shared" si="568"/>
        <v>50396.87539372559</v>
      </c>
      <c r="AC310" s="1">
        <f t="shared" si="588"/>
        <v>6.2699225247253521E-2</v>
      </c>
      <c r="AD310" s="1" t="b">
        <f t="shared" si="589"/>
        <v>1</v>
      </c>
      <c r="AF310" s="1" t="s">
        <v>1154</v>
      </c>
      <c r="AG310" s="1" t="s">
        <v>1274</v>
      </c>
      <c r="AH310" s="10">
        <v>15525.5</v>
      </c>
      <c r="AI310" s="10">
        <v>65922.42</v>
      </c>
      <c r="AJ310" s="10">
        <f t="shared" ref="AJ310:AJ318" si="686">AI310-AH310</f>
        <v>50396.92</v>
      </c>
      <c r="AK310" s="1">
        <f t="shared" ref="AK310:AK318" si="687">$A310-100000000/AJ310</f>
        <v>1.7562581203947047E-3</v>
      </c>
      <c r="AL310" s="10">
        <f t="shared" ref="AL310:AL318" si="688">$X310-AJ310</f>
        <v>-4.3115157401189208E-2</v>
      </c>
      <c r="AM310" s="10">
        <f t="shared" si="590"/>
        <v>0.10159385158120197</v>
      </c>
      <c r="AN310" s="10">
        <f t="shared" ref="AN310:AN318" si="689">AL310/AM310</f>
        <v>-0.42438746764835572</v>
      </c>
      <c r="AO310" s="1">
        <f t="shared" si="591"/>
        <v>1984.25</v>
      </c>
      <c r="AP310" s="14">
        <v>58300000</v>
      </c>
      <c r="AQ310" s="10">
        <v>6.5000000000000002E-2</v>
      </c>
      <c r="AR310" s="14" cm="1">
        <f t="array" ref="AR310">SfromgA($AP310,$AO310,"")</f>
        <v>0.22479729529212242</v>
      </c>
      <c r="AS310" s="21">
        <f t="shared" ref="AS310:AS313" si="690">(10^MAX(0.05, -0.312925054856973*((LN($AR310))^(1/3)) + 0.454808404431693)-1)*100</f>
        <v>549.26896700679106</v>
      </c>
      <c r="AU310" s="10"/>
      <c r="AV310" s="10"/>
      <c r="AW310" s="14">
        <f t="shared" ref="AW310:AW312" si="691">IF($AP310="",$AT310,$AP310)</f>
        <v>58300000</v>
      </c>
      <c r="AX310" s="21">
        <f t="shared" ref="AX310:AX312" si="692">IF($AP310="",$AV310,$AS310)</f>
        <v>549.26896700679106</v>
      </c>
      <c r="AY310" s="10">
        <f t="shared" ref="AY310:AY312" si="693">LN(BB310*$AO310/$AW310)</f>
        <v>-5.713479978694366</v>
      </c>
      <c r="AZ310" s="10">
        <f t="shared" ref="AZ310:AZ313" si="694">EXP(AY$2950*$AI310+AY$2951)*$AW310/$AO310</f>
        <v>82.618228737336679</v>
      </c>
      <c r="BA310" s="10">
        <f t="shared" ref="BA310:BA312" si="695">LN(AZ310/$C310)</f>
        <v>0.50220733764371195</v>
      </c>
      <c r="BB310" s="10" cm="1">
        <f t="array" ref="BB310">$C310*EXP(poly_from_str($AO310,BB$2950))</f>
        <v>96.992764666601815</v>
      </c>
      <c r="BC310" s="10">
        <f t="shared" ref="BC310:BC312" si="696">LN(AZ310/BB310)</f>
        <v>-0.16040604158351227</v>
      </c>
      <c r="BD310" s="10">
        <f t="shared" ref="BD310:BD313" si="697">LN($AX310/100+1)</f>
        <v>1.8706768778466387</v>
      </c>
      <c r="BE310" s="10">
        <f t="shared" ref="BE310:BE313" si="698">ABS(LN($AZ310/$BB310))-BD310-LN(2)</f>
        <v>-2.4034180168230717</v>
      </c>
      <c r="BF310" s="21">
        <f>INDEX([1]Pr3_line_class7_opt_lin!$A$2:$A$3624,MATCH($X310,[1]Pr3_line_class7_opt_lin!$AO$2:$AO$3624,0),1)</f>
        <v>27784</v>
      </c>
    </row>
    <row r="311" spans="1:58" hidden="1" x14ac:dyDescent="0.25">
      <c r="A311" s="1">
        <v>1983.3109999999999</v>
      </c>
      <c r="B311" s="1">
        <v>4.0000000000000001E-3</v>
      </c>
      <c r="C311">
        <v>10</v>
      </c>
      <c r="E311" s="2">
        <v>50420.7</v>
      </c>
      <c r="F311">
        <v>14558</v>
      </c>
      <c r="G311" t="s">
        <v>4</v>
      </c>
      <c r="H311" t="s">
        <v>5</v>
      </c>
      <c r="I311">
        <v>64979</v>
      </c>
      <c r="J311" t="s">
        <v>6</v>
      </c>
      <c r="K311" t="s">
        <v>7</v>
      </c>
      <c r="L311">
        <v>14558.82</v>
      </c>
      <c r="M311">
        <v>64979.55</v>
      </c>
      <c r="N311">
        <v>4</v>
      </c>
      <c r="V311" s="11">
        <f t="shared" si="582"/>
        <v>5.0420735830134561E-7</v>
      </c>
      <c r="W311" s="11">
        <f t="shared" si="583"/>
        <v>1.9833124093874144E-6</v>
      </c>
      <c r="X311" s="10">
        <f t="shared" si="584"/>
        <v>50420.733655002034</v>
      </c>
      <c r="Y311" s="8">
        <f t="shared" si="585"/>
        <v>1983.3110855593313</v>
      </c>
      <c r="Z311" s="1">
        <f t="shared" si="586"/>
        <v>1983.3109999999999</v>
      </c>
      <c r="AA311" s="2">
        <f t="shared" si="587"/>
        <v>50420.7</v>
      </c>
      <c r="AB311" s="2">
        <f t="shared" si="568"/>
        <v>50420.735830134559</v>
      </c>
      <c r="AC311" s="1">
        <f t="shared" si="588"/>
        <v>6.2711253008261081E-2</v>
      </c>
      <c r="AD311" s="1" t="b">
        <f t="shared" si="589"/>
        <v>1</v>
      </c>
      <c r="AF311" s="1" t="s">
        <v>1159</v>
      </c>
      <c r="AG311" s="1" t="s">
        <v>1394</v>
      </c>
      <c r="AH311" s="10">
        <v>14558.82</v>
      </c>
      <c r="AI311" s="10">
        <v>64979.55</v>
      </c>
      <c r="AJ311" s="10">
        <f t="shared" si="686"/>
        <v>50420.73</v>
      </c>
      <c r="AK311" s="1">
        <f t="shared" si="687"/>
        <v>-2.2932968249733676E-4</v>
      </c>
      <c r="AL311" s="10">
        <f t="shared" si="688"/>
        <v>3.6550020304275677E-3</v>
      </c>
      <c r="AM311" s="10">
        <f t="shared" si="590"/>
        <v>0.10168995180281862</v>
      </c>
      <c r="AN311" s="10">
        <f t="shared" si="689"/>
        <v>3.594260755983817E-2</v>
      </c>
      <c r="AO311" s="1">
        <f t="shared" si="591"/>
        <v>1983.3109999999999</v>
      </c>
      <c r="AP311" s="14">
        <v>33400000</v>
      </c>
      <c r="AQ311" s="10">
        <v>0.106</v>
      </c>
      <c r="AR311" s="14" cm="1">
        <f t="array" ref="AR311">SfromgA($AP311,$AO311,"")</f>
        <v>0.12860335202198936</v>
      </c>
      <c r="AS311" s="21">
        <f t="shared" si="690"/>
        <v>611.85877748098801</v>
      </c>
      <c r="AU311" s="10"/>
      <c r="AV311" s="10"/>
      <c r="AW311" s="14">
        <f t="shared" si="691"/>
        <v>33400000</v>
      </c>
      <c r="AX311" s="21">
        <f t="shared" si="692"/>
        <v>611.85877748098801</v>
      </c>
      <c r="AY311" s="10">
        <f t="shared" si="693"/>
        <v>-6.7633893662015918</v>
      </c>
      <c r="AZ311" s="10">
        <f t="shared" si="694"/>
        <v>51.717348141268921</v>
      </c>
      <c r="BA311" s="10">
        <f t="shared" si="695"/>
        <v>1.6432081862244163</v>
      </c>
      <c r="BB311" s="10" cm="1">
        <f t="array" ref="BB311">$C311*EXP(poly_from_str($AO311,BB$2950))</f>
        <v>19.455973474828674</v>
      </c>
      <c r="BC311" s="10">
        <f t="shared" si="696"/>
        <v>0.97763913677708869</v>
      </c>
      <c r="BD311" s="10">
        <f t="shared" si="697"/>
        <v>1.9627093595161011</v>
      </c>
      <c r="BE311" s="10">
        <f t="shared" si="698"/>
        <v>-1.6782174032989579</v>
      </c>
      <c r="BF311" s="21">
        <f>INDEX([1]Pr3_line_class7_opt_lin!$A$2:$A$3624,MATCH($X311,[1]Pr3_line_class7_opt_lin!$AO$2:$AO$3624,0),1)</f>
        <v>5571</v>
      </c>
    </row>
    <row r="312" spans="1:58" hidden="1" x14ac:dyDescent="0.25">
      <c r="A312" s="1">
        <v>1983.066</v>
      </c>
      <c r="B312" s="1">
        <v>4.0000000000000001E-3</v>
      </c>
      <c r="C312">
        <v>2</v>
      </c>
      <c r="E312" s="2">
        <v>50427</v>
      </c>
      <c r="F312">
        <v>16516</v>
      </c>
      <c r="G312" t="s">
        <v>4</v>
      </c>
      <c r="H312" t="s">
        <v>7</v>
      </c>
      <c r="I312">
        <v>66943</v>
      </c>
      <c r="J312" t="s">
        <v>6</v>
      </c>
      <c r="K312" t="s">
        <v>17</v>
      </c>
      <c r="L312">
        <v>16516.150000000001</v>
      </c>
      <c r="M312">
        <v>66943.039999999994</v>
      </c>
      <c r="N312">
        <v>4</v>
      </c>
      <c r="V312" s="11">
        <f t="shared" si="582"/>
        <v>5.0426965113616998E-7</v>
      </c>
      <c r="W312" s="11">
        <f t="shared" si="583"/>
        <v>1.9830646280762293E-6</v>
      </c>
      <c r="X312" s="10">
        <f t="shared" si="584"/>
        <v>50426.967232446179</v>
      </c>
      <c r="Y312" s="8">
        <f t="shared" si="585"/>
        <v>1983.0659166759704</v>
      </c>
      <c r="Z312" s="1">
        <f t="shared" si="586"/>
        <v>1983.066</v>
      </c>
      <c r="AA312" s="2">
        <f t="shared" si="587"/>
        <v>50427</v>
      </c>
      <c r="AB312" s="2">
        <f t="shared" si="568"/>
        <v>50426.965113616992</v>
      </c>
      <c r="AC312" s="1">
        <f t="shared" si="588"/>
        <v>6.2714394052849731E-2</v>
      </c>
      <c r="AD312" s="1" t="b">
        <f t="shared" si="589"/>
        <v>1</v>
      </c>
      <c r="AF312" s="1" t="s">
        <v>1202</v>
      </c>
      <c r="AG312" s="1" t="s">
        <v>1457</v>
      </c>
      <c r="AH312" s="10">
        <v>16516.150000000001</v>
      </c>
      <c r="AI312" s="10">
        <v>66943.039999999994</v>
      </c>
      <c r="AJ312" s="10">
        <f t="shared" si="686"/>
        <v>50426.889999999992</v>
      </c>
      <c r="AK312" s="1">
        <f t="shared" si="687"/>
        <v>-2.9538855164901179E-3</v>
      </c>
      <c r="AL312" s="10">
        <f t="shared" si="688"/>
        <v>7.7232446186826564E-2</v>
      </c>
      <c r="AM312" s="10">
        <f t="shared" si="590"/>
        <v>0.10171522279137457</v>
      </c>
      <c r="AN312" s="10">
        <f t="shared" si="689"/>
        <v>0.75930076214094333</v>
      </c>
      <c r="AO312" s="1">
        <f t="shared" si="591"/>
        <v>1983.066</v>
      </c>
      <c r="AP312" s="14">
        <v>14200000</v>
      </c>
      <c r="AQ312" s="10">
        <v>2.5999999999999999E-2</v>
      </c>
      <c r="AR312" s="14" cm="1">
        <f t="array" ref="AR312">SfromgA($AP312,$AO312,"")</f>
        <v>5.4655416720405033E-2</v>
      </c>
      <c r="AS312" s="21">
        <f t="shared" si="690"/>
        <v>696.88708048458454</v>
      </c>
      <c r="AU312" s="10"/>
      <c r="AV312" s="10"/>
      <c r="AW312" s="14">
        <f t="shared" si="691"/>
        <v>14200000</v>
      </c>
      <c r="AX312" s="21">
        <f t="shared" si="692"/>
        <v>696.88708048458454</v>
      </c>
      <c r="AY312" s="10">
        <f t="shared" si="693"/>
        <v>-7.5168691838821111</v>
      </c>
      <c r="AZ312" s="10">
        <f t="shared" si="694"/>
        <v>18.302973544299185</v>
      </c>
      <c r="BA312" s="10">
        <f t="shared" si="695"/>
        <v>2.2139163548470795</v>
      </c>
      <c r="BB312" s="10" cm="1">
        <f t="array" ref="BB312">$C312*EXP(poly_from_str($AO312,BB$2950))</f>
        <v>3.8941831035677152</v>
      </c>
      <c r="BC312" s="10">
        <f t="shared" si="696"/>
        <v>1.5475796075882691</v>
      </c>
      <c r="BD312" s="10">
        <f t="shared" si="697"/>
        <v>2.075542802067583</v>
      </c>
      <c r="BE312" s="10">
        <f t="shared" si="698"/>
        <v>-1.2211103750392591</v>
      </c>
      <c r="BF312" s="21">
        <f>INDEX([1]Pr3_line_class7_opt_lin!$A$2:$A$3624,MATCH($X312,[1]Pr3_line_class7_opt_lin!$AO$2:$AO$3624,0),1)</f>
        <v>1115</v>
      </c>
    </row>
    <row r="313" spans="1:58" hidden="1" x14ac:dyDescent="0.25">
      <c r="A313" s="1">
        <v>1982.981</v>
      </c>
      <c r="B313" s="1">
        <v>4.0000000000000001E-3</v>
      </c>
      <c r="C313">
        <v>300</v>
      </c>
      <c r="E313" s="2">
        <v>50429.1</v>
      </c>
      <c r="F313">
        <v>18063</v>
      </c>
      <c r="G313" t="s">
        <v>4</v>
      </c>
      <c r="H313" t="s">
        <v>5</v>
      </c>
      <c r="I313">
        <v>68492</v>
      </c>
      <c r="J313" t="s">
        <v>6</v>
      </c>
      <c r="K313" t="s">
        <v>7</v>
      </c>
      <c r="L313">
        <v>18063.36</v>
      </c>
      <c r="M313">
        <v>68492.429999999993</v>
      </c>
      <c r="N313">
        <v>4</v>
      </c>
      <c r="V313" s="11">
        <f t="shared" si="582"/>
        <v>5.0429126653255879E-7</v>
      </c>
      <c r="W313" s="11">
        <f t="shared" si="583"/>
        <v>1.982982048063519E-6</v>
      </c>
      <c r="X313" s="10">
        <f t="shared" si="584"/>
        <v>50429.125034209777</v>
      </c>
      <c r="Y313" s="8">
        <f t="shared" si="585"/>
        <v>1982.9810636643538</v>
      </c>
      <c r="Z313" s="1">
        <f t="shared" si="586"/>
        <v>1982.981</v>
      </c>
      <c r="AA313" s="2">
        <f t="shared" si="587"/>
        <v>50429.1</v>
      </c>
      <c r="AB313" s="2">
        <f t="shared" si="568"/>
        <v>50429.12665325588</v>
      </c>
      <c r="AC313" s="1">
        <f t="shared" si="588"/>
        <v>6.271548407505062E-2</v>
      </c>
      <c r="AD313" s="1" t="b">
        <f t="shared" si="589"/>
        <v>1</v>
      </c>
      <c r="AF313" s="1" t="s">
        <v>1175</v>
      </c>
      <c r="AG313" s="1" t="s">
        <v>1234</v>
      </c>
      <c r="AH313" s="10">
        <v>18063.36</v>
      </c>
      <c r="AI313" s="10">
        <v>68492.429999999993</v>
      </c>
      <c r="AJ313" s="10">
        <f t="shared" si="686"/>
        <v>50429.069999999992</v>
      </c>
      <c r="AK313" s="1">
        <f t="shared" si="687"/>
        <v>-2.2277295618096105E-3</v>
      </c>
      <c r="AL313" s="10">
        <f t="shared" si="688"/>
        <v>5.5034209784935229E-2</v>
      </c>
      <c r="AM313" s="10">
        <f t="shared" si="590"/>
        <v>0.10172381883638824</v>
      </c>
      <c r="AN313" s="10">
        <f t="shared" si="689"/>
        <v>0.54101596277516673</v>
      </c>
      <c r="AO313" s="1">
        <f t="shared" si="591"/>
        <v>1982.981</v>
      </c>
      <c r="AP313" s="14">
        <v>18200000</v>
      </c>
      <c r="AQ313" s="10">
        <v>1.6E-2</v>
      </c>
      <c r="AR313" s="14" cm="1">
        <f t="array" ref="AR313">SfromgA($AP313,$AO313,"")</f>
        <v>7.0042301329415579E-2</v>
      </c>
      <c r="AS313" s="21">
        <f t="shared" si="690"/>
        <v>673.23886518169877</v>
      </c>
      <c r="AT313" s="14" cm="1">
        <f t="array" ref="AT313">INDEX([2]Sheet1!$J$2:$J$216,MATCH($AF313&amp;$AG313,[2]Sheet1!$M$2:$M$216&amp;[2]Sheet1!$N$2:$N$216,0),1)</f>
        <v>122886491.66615526</v>
      </c>
      <c r="AU313" s="14" cm="1">
        <f t="array" ref="AU313">SfromgA($AT313,$AO313,"")</f>
        <v>0.47292597135140457</v>
      </c>
      <c r="AV313" s="21">
        <f>(10^MAX(0.05, -0.312925054856973*((LN($AU313))^(1/3)) + 0.454808404431693)-1)*100</f>
        <v>448.23915239675091</v>
      </c>
      <c r="AW313" s="14">
        <f>IF($AP313="",$AT313,$AP313)</f>
        <v>18200000</v>
      </c>
      <c r="AX313" s="21">
        <f>IF($AP313="",$AV313,$AS313)</f>
        <v>673.23886518169877</v>
      </c>
      <c r="AY313" s="12"/>
      <c r="AZ313" s="10">
        <f t="shared" si="694"/>
        <v>20.296635355470883</v>
      </c>
      <c r="BA313" s="12"/>
      <c r="BB313" s="10" cm="1">
        <f t="array" ref="BB313">$C313*EXP(poly_from_str($AO313,BB$2950))</f>
        <v>584.28286901630281</v>
      </c>
      <c r="BC313" s="12"/>
      <c r="BD313" s="10">
        <f t="shared" si="697"/>
        <v>2.0454178254497384</v>
      </c>
      <c r="BE313" s="10">
        <f t="shared" si="698"/>
        <v>0.62136509803131201</v>
      </c>
      <c r="BF313" s="21">
        <f>INDEX([1]Pr3_line_class7_opt_lin!$A$2:$A$3624,MATCH($X313,[1]Pr3_line_class7_opt_lin!$AO$2:$AO$3624,0),1)</f>
        <v>167268</v>
      </c>
    </row>
    <row r="314" spans="1:58" hidden="1" x14ac:dyDescent="0.25">
      <c r="A314" s="1">
        <v>1982.7850000000001</v>
      </c>
      <c r="B314" s="1">
        <v>4.0000000000000001E-3</v>
      </c>
      <c r="C314">
        <v>2</v>
      </c>
      <c r="E314" s="2">
        <v>50434.1</v>
      </c>
      <c r="F314">
        <v>23175</v>
      </c>
      <c r="G314" t="s">
        <v>4</v>
      </c>
      <c r="H314" t="s">
        <v>39</v>
      </c>
      <c r="I314">
        <v>73609</v>
      </c>
      <c r="J314" t="s">
        <v>6</v>
      </c>
      <c r="K314" t="s">
        <v>12</v>
      </c>
      <c r="L314">
        <v>23175.09</v>
      </c>
      <c r="M314">
        <v>73609.100000000006</v>
      </c>
      <c r="N314">
        <v>4</v>
      </c>
      <c r="V314" s="11">
        <f t="shared" si="582"/>
        <v>5.0434111615732414E-7</v>
      </c>
      <c r="W314" s="11">
        <f t="shared" si="583"/>
        <v>1.9827854566652326E-6</v>
      </c>
      <c r="X314" s="10">
        <f t="shared" si="584"/>
        <v>50434.110909874849</v>
      </c>
      <c r="Y314" s="8">
        <f t="shared" si="585"/>
        <v>1982.7850277503414</v>
      </c>
      <c r="Z314" s="1">
        <f t="shared" si="586"/>
        <v>1982.7850000000001</v>
      </c>
      <c r="AA314" s="2">
        <f t="shared" si="587"/>
        <v>50434.1</v>
      </c>
      <c r="AB314" s="2">
        <f t="shared" si="568"/>
        <v>50434.111615732414</v>
      </c>
      <c r="AC314" s="1">
        <f t="shared" si="588"/>
        <v>6.2717998072340783E-2</v>
      </c>
      <c r="AD314" s="1" t="b">
        <f t="shared" si="589"/>
        <v>1</v>
      </c>
      <c r="AF314" s="1" t="s">
        <v>1156</v>
      </c>
      <c r="AG314" s="5" t="s">
        <v>1468</v>
      </c>
      <c r="AH314" s="10">
        <v>23175.09</v>
      </c>
      <c r="AI314" s="10">
        <v>73609.100000000006</v>
      </c>
      <c r="AJ314" s="10">
        <f t="shared" si="686"/>
        <v>50434.010000000009</v>
      </c>
      <c r="AK314" s="1">
        <f t="shared" si="687"/>
        <v>-3.9949658964815171E-3</v>
      </c>
      <c r="AL314" s="10">
        <f t="shared" si="688"/>
        <v>0.10090987483999925</v>
      </c>
      <c r="AM314" s="10">
        <f t="shared" si="590"/>
        <v>0.1017439611455604</v>
      </c>
      <c r="AN314" s="10">
        <f t="shared" si="689"/>
        <v>0.99180210504712052</v>
      </c>
      <c r="AO314" s="1">
        <f t="shared" si="591"/>
        <v>1982.7850000000001</v>
      </c>
      <c r="BB314" s="10" cm="1">
        <f t="array" ref="BB314">$C314*EXP(poly_from_str($AO314,BB$2950))</f>
        <v>3.8976065591966491</v>
      </c>
      <c r="BF314" s="21">
        <f>INDEX([1]Pr3_line_class7_opt_lin!$A$2:$A$3624,MATCH($X314,[1]Pr3_line_class7_opt_lin!$AO$2:$AO$3624,0),1)</f>
        <v>1116</v>
      </c>
    </row>
    <row r="315" spans="1:58" hidden="1" x14ac:dyDescent="0.25">
      <c r="A315" s="1">
        <v>1982.492</v>
      </c>
      <c r="B315" s="1">
        <v>4.0000000000000001E-3</v>
      </c>
      <c r="C315">
        <v>5</v>
      </c>
      <c r="E315" s="2">
        <v>50441.599999999999</v>
      </c>
      <c r="F315">
        <v>15525</v>
      </c>
      <c r="G315" t="s">
        <v>4</v>
      </c>
      <c r="H315" t="s">
        <v>12</v>
      </c>
      <c r="I315">
        <v>65967</v>
      </c>
      <c r="J315" t="s">
        <v>6</v>
      </c>
      <c r="K315" t="s">
        <v>39</v>
      </c>
      <c r="L315">
        <v>15525.5</v>
      </c>
      <c r="M315">
        <v>65967.149999999994</v>
      </c>
      <c r="N315">
        <v>4</v>
      </c>
      <c r="V315" s="11">
        <f t="shared" si="582"/>
        <v>5.0441565464072497E-7</v>
      </c>
      <c r="W315" s="11">
        <f t="shared" si="583"/>
        <v>1.9824906426441671E-6</v>
      </c>
      <c r="X315" s="10">
        <f t="shared" si="584"/>
        <v>50441.567563899232</v>
      </c>
      <c r="Y315" s="8">
        <f t="shared" si="585"/>
        <v>1982.4919174710478</v>
      </c>
      <c r="Z315" s="1">
        <f t="shared" si="586"/>
        <v>1982.492</v>
      </c>
      <c r="AA315" s="2">
        <f t="shared" si="587"/>
        <v>50441.599999999999</v>
      </c>
      <c r="AB315" s="2">
        <f t="shared" si="568"/>
        <v>50441.56546407249</v>
      </c>
      <c r="AC315" s="1">
        <f t="shared" si="588"/>
        <v>6.2721757632331551E-2</v>
      </c>
      <c r="AD315" s="1" t="b">
        <f t="shared" si="589"/>
        <v>1</v>
      </c>
      <c r="AF315" s="1" t="s">
        <v>1154</v>
      </c>
      <c r="AG315" s="1" t="s">
        <v>1250</v>
      </c>
      <c r="AH315" s="10">
        <v>15525.5</v>
      </c>
      <c r="AI315" s="10">
        <v>65967.149999999994</v>
      </c>
      <c r="AJ315" s="10">
        <f t="shared" si="686"/>
        <v>50441.649999999994</v>
      </c>
      <c r="AK315" s="1">
        <f t="shared" si="687"/>
        <v>3.322488459161832E-3</v>
      </c>
      <c r="AL315" s="10">
        <f t="shared" si="688"/>
        <v>-8.2436100761697162E-2</v>
      </c>
      <c r="AM315" s="10">
        <f t="shared" si="590"/>
        <v>0.10177413074050237</v>
      </c>
      <c r="AN315" s="10">
        <f t="shared" si="689"/>
        <v>-0.80999071337575779</v>
      </c>
      <c r="AO315" s="1">
        <f t="shared" si="591"/>
        <v>1982.492</v>
      </c>
      <c r="AP315" s="14">
        <v>30800000</v>
      </c>
      <c r="AQ315" s="10">
        <v>0.19500000000000001</v>
      </c>
      <c r="AR315" s="14" cm="1">
        <f t="array" ref="AR315">SfromgA($AP315,$AO315,"")</f>
        <v>0.11844545670161409</v>
      </c>
      <c r="AS315" s="21">
        <f t="shared" ref="AS315:AS318" si="699">(10^MAX(0.05, -0.312925054856973*((LN($AR315))^(1/3)) + 0.454808404431693)-1)*100</f>
        <v>620.5114743456852</v>
      </c>
      <c r="AU315" s="10"/>
      <c r="AV315" s="10"/>
      <c r="AW315" s="14">
        <f t="shared" ref="AW315:AW318" si="700">IF($AP315="",$AT315,$AP315)</f>
        <v>30800000</v>
      </c>
      <c r="AX315" s="21">
        <f t="shared" ref="AX315:AX318" si="701">IF($AP315="",$AV315,$AS315)</f>
        <v>620.5114743456852</v>
      </c>
      <c r="AY315" s="10">
        <f t="shared" ref="AY315:AY318" si="702">LN(BB315*$AO315/$AW315)</f>
        <v>-7.3733476834670189</v>
      </c>
      <c r="AZ315" s="10">
        <f t="shared" ref="AZ315:AZ318" si="703">EXP(AY$2950*$AI315+AY$2951)*$AW315/$AO315</f>
        <v>43.503792771735952</v>
      </c>
      <c r="BA315" s="10">
        <f t="shared" ref="BA315:BA318" si="704">LN(AZ315/$C315)</f>
        <v>2.1634102120145471</v>
      </c>
      <c r="BB315" s="10" cm="1">
        <f t="array" ref="BB315">$C315*EXP(poly_from_str($AO315,BB$2950))</f>
        <v>9.7529289622838302</v>
      </c>
      <c r="BC315" s="10">
        <f t="shared" ref="BC315:BC318" si="705">LN(AZ315/BB315)</f>
        <v>1.4952804781637707</v>
      </c>
      <c r="BD315" s="10">
        <f t="shared" ref="BD315:BD318" si="706">LN($AX315/100+1)</f>
        <v>1.9747911548565078</v>
      </c>
      <c r="BE315" s="10">
        <f t="shared" ref="BE315:BE318" si="707">ABS(LN($AZ315/$BB315))-BD315-LN(2)</f>
        <v>-1.1726578572526822</v>
      </c>
      <c r="BF315" s="21">
        <f>INDEX([1]Pr3_line_class7_opt_lin!$A$2:$A$3624,MATCH($X315,[1]Pr3_line_class7_opt_lin!$AO$2:$AO$3624,0),1)</f>
        <v>2791</v>
      </c>
    </row>
    <row r="316" spans="1:58" hidden="1" x14ac:dyDescent="0.25">
      <c r="A316" s="1">
        <v>1982.4280000000001</v>
      </c>
      <c r="B316" s="1">
        <v>4.0000000000000001E-3</v>
      </c>
      <c r="C316">
        <v>1</v>
      </c>
      <c r="E316" s="2">
        <v>50443.199999999997</v>
      </c>
      <c r="F316">
        <v>21535</v>
      </c>
      <c r="G316" t="s">
        <v>4</v>
      </c>
      <c r="H316" t="s">
        <v>5</v>
      </c>
      <c r="I316">
        <v>71978</v>
      </c>
      <c r="J316" t="s">
        <v>6</v>
      </c>
      <c r="K316" t="s">
        <v>7</v>
      </c>
      <c r="L316">
        <v>21535.17</v>
      </c>
      <c r="M316">
        <v>71978.52</v>
      </c>
      <c r="N316">
        <v>4</v>
      </c>
      <c r="V316" s="11">
        <f t="shared" si="582"/>
        <v>5.0443193901619624E-7</v>
      </c>
      <c r="W316" s="11">
        <f t="shared" si="583"/>
        <v>1.9824277603324136E-6</v>
      </c>
      <c r="X316" s="10">
        <f t="shared" si="584"/>
        <v>50443.194272453205</v>
      </c>
      <c r="Y316" s="8">
        <f t="shared" si="585"/>
        <v>1982.4279854261636</v>
      </c>
      <c r="Z316" s="1">
        <f t="shared" si="586"/>
        <v>1982.4280000000001</v>
      </c>
      <c r="AA316" s="2">
        <f t="shared" si="587"/>
        <v>50443.199999999997</v>
      </c>
      <c r="AB316" s="2">
        <f t="shared" si="568"/>
        <v>50443.193901619627</v>
      </c>
      <c r="AC316" s="1">
        <f t="shared" si="588"/>
        <v>6.2722579054981978E-2</v>
      </c>
      <c r="AD316" s="1" t="b">
        <f t="shared" si="589"/>
        <v>1</v>
      </c>
      <c r="AF316" s="1" t="s">
        <v>1206</v>
      </c>
      <c r="AG316" s="1" t="s">
        <v>1246</v>
      </c>
      <c r="AH316" s="10">
        <v>21535.17</v>
      </c>
      <c r="AI316" s="10">
        <v>71978.52</v>
      </c>
      <c r="AJ316" s="10">
        <f t="shared" si="686"/>
        <v>50443.350000000006</v>
      </c>
      <c r="AK316" s="1">
        <f t="shared" si="687"/>
        <v>6.1346797945134313E-3</v>
      </c>
      <c r="AL316" s="10">
        <f t="shared" si="688"/>
        <v>-0.1557275468003354</v>
      </c>
      <c r="AM316" s="10">
        <f t="shared" si="590"/>
        <v>0.10178064474472716</v>
      </c>
      <c r="AN316" s="10">
        <f t="shared" si="689"/>
        <v>-1.5300310505097583</v>
      </c>
      <c r="AO316" s="1">
        <f t="shared" si="591"/>
        <v>1982.4280000000001</v>
      </c>
      <c r="AP316" s="14">
        <v>4750000</v>
      </c>
      <c r="AQ316" s="10">
        <v>2E-3</v>
      </c>
      <c r="AR316" s="14" cm="1">
        <f t="array" ref="AR316">SfromgA($AP316,$AO316,"")</f>
        <v>1.8264981590078968E-2</v>
      </c>
      <c r="AS316" s="21">
        <f t="shared" si="699"/>
        <v>794.66528768073226</v>
      </c>
      <c r="AU316" s="10"/>
      <c r="AV316" s="10"/>
      <c r="AW316" s="14">
        <f t="shared" si="700"/>
        <v>4750000</v>
      </c>
      <c r="AX316" s="21">
        <f t="shared" si="701"/>
        <v>794.66528768073226</v>
      </c>
      <c r="AY316" s="10">
        <f t="shared" si="702"/>
        <v>-7.1132483792041628</v>
      </c>
      <c r="AZ316" s="10">
        <f t="shared" si="703"/>
        <v>3.8251245813967847</v>
      </c>
      <c r="BA316" s="10">
        <f t="shared" si="704"/>
        <v>1.3415910370479114</v>
      </c>
      <c r="BB316" s="10" cm="1">
        <f t="array" ref="BB316">$C316*EXP(poly_from_str($AO316,BB$2950))</f>
        <v>1.9509748324511296</v>
      </c>
      <c r="BC316" s="10">
        <f t="shared" si="705"/>
        <v>0.67326187531016657</v>
      </c>
      <c r="BD316" s="10">
        <f t="shared" si="706"/>
        <v>2.1912794820937203</v>
      </c>
      <c r="BE316" s="10">
        <f t="shared" si="707"/>
        <v>-2.211164787343499</v>
      </c>
      <c r="BF316" s="21">
        <f>INDEX([1]Pr3_line_class7_opt_lin!$A$2:$A$3624,MATCH($X316,[1]Pr3_line_class7_opt_lin!$AO$2:$AO$3624,0),1)</f>
        <v>558</v>
      </c>
    </row>
    <row r="317" spans="1:58" hidden="1" x14ac:dyDescent="0.25">
      <c r="A317" s="1">
        <v>1981.58</v>
      </c>
      <c r="B317" s="1">
        <v>4.0000000000000001E-3</v>
      </c>
      <c r="C317">
        <v>100</v>
      </c>
      <c r="E317" s="2">
        <v>50464.800000000003</v>
      </c>
      <c r="F317">
        <v>13352</v>
      </c>
      <c r="G317" t="s">
        <v>4</v>
      </c>
      <c r="H317" t="s">
        <v>12</v>
      </c>
      <c r="I317">
        <v>63816</v>
      </c>
      <c r="J317" t="s">
        <v>6</v>
      </c>
      <c r="K317" t="s">
        <v>12</v>
      </c>
      <c r="L317">
        <v>13352.1</v>
      </c>
      <c r="M317">
        <v>63816.91</v>
      </c>
      <c r="N317">
        <v>4</v>
      </c>
      <c r="V317" s="11">
        <f t="shared" si="582"/>
        <v>5.0464780629598602E-7</v>
      </c>
      <c r="W317" s="11">
        <f t="shared" si="583"/>
        <v>1.9815792393906249E-6</v>
      </c>
      <c r="X317" s="10">
        <f t="shared" si="584"/>
        <v>50464.781809379623</v>
      </c>
      <c r="Y317" s="8">
        <f t="shared" si="585"/>
        <v>1981.5799536740201</v>
      </c>
      <c r="Z317" s="1">
        <f t="shared" si="586"/>
        <v>1981.58</v>
      </c>
      <c r="AA317" s="2">
        <f t="shared" si="587"/>
        <v>50464.800000000003</v>
      </c>
      <c r="AB317" s="2">
        <f t="shared" si="568"/>
        <v>50464.780629598608</v>
      </c>
      <c r="AC317" s="1">
        <f t="shared" si="588"/>
        <v>6.273347041996756E-2</v>
      </c>
      <c r="AD317" s="1" t="b">
        <f t="shared" si="589"/>
        <v>1</v>
      </c>
      <c r="AF317" s="1" t="s">
        <v>1179</v>
      </c>
      <c r="AG317" s="1" t="s">
        <v>1244</v>
      </c>
      <c r="AH317" s="10">
        <v>13352.1</v>
      </c>
      <c r="AI317" s="10">
        <v>63816.91</v>
      </c>
      <c r="AJ317" s="10">
        <f t="shared" si="686"/>
        <v>50464.810000000005</v>
      </c>
      <c r="AK317" s="1">
        <f t="shared" si="687"/>
        <v>1.1532749258549302E-3</v>
      </c>
      <c r="AL317" s="10">
        <f t="shared" si="688"/>
        <v>-2.8190620381792542E-2</v>
      </c>
      <c r="AM317" s="10">
        <f t="shared" si="590"/>
        <v>0.10186780246066271</v>
      </c>
      <c r="AN317" s="10">
        <f t="shared" si="689"/>
        <v>-0.2767372977607781</v>
      </c>
      <c r="AO317" s="1">
        <f t="shared" si="591"/>
        <v>1981.58</v>
      </c>
      <c r="AP317" s="14">
        <v>60000000</v>
      </c>
      <c r="AQ317" s="10">
        <v>0.15</v>
      </c>
      <c r="AR317" s="14" cm="1">
        <f t="array" ref="AR317">SfromgA($AP317,$AO317,"")</f>
        <v>0.23041961208391237</v>
      </c>
      <c r="AS317" s="21">
        <f t="shared" si="699"/>
        <v>546.30976519663704</v>
      </c>
      <c r="AU317" s="10"/>
      <c r="AV317" s="10"/>
      <c r="AW317" s="14">
        <f t="shared" si="700"/>
        <v>60000000</v>
      </c>
      <c r="AX317" s="21">
        <f t="shared" si="701"/>
        <v>546.30976519663704</v>
      </c>
      <c r="AY317" s="10">
        <f t="shared" si="702"/>
        <v>-5.0420727559820184</v>
      </c>
      <c r="AZ317" s="10">
        <f t="shared" si="703"/>
        <v>103.661847395541</v>
      </c>
      <c r="BA317" s="10">
        <f t="shared" si="704"/>
        <v>3.5963948296519041E-2</v>
      </c>
      <c r="BB317" s="10" cm="1">
        <f t="array" ref="BB317">$C317*EXP(poly_from_str($AO317,BB$2950))</f>
        <v>195.61189701466071</v>
      </c>
      <c r="BC317" s="10">
        <f t="shared" si="705"/>
        <v>-0.63499844464978872</v>
      </c>
      <c r="BD317" s="10">
        <f t="shared" si="706"/>
        <v>1.8661087155533325</v>
      </c>
      <c r="BE317" s="10">
        <f t="shared" si="707"/>
        <v>-1.9242574514634891</v>
      </c>
      <c r="BF317" s="21">
        <f>INDEX([1]Pr3_line_class7_opt_lin!$A$2:$A$3624,MATCH($X317,[1]Pr3_line_class7_opt_lin!$AO$2:$AO$3624,0),1)</f>
        <v>55965</v>
      </c>
    </row>
    <row r="318" spans="1:58" hidden="1" x14ac:dyDescent="0.25">
      <c r="A318" s="1">
        <v>1981.4490000000001</v>
      </c>
      <c r="B318" s="1">
        <v>4.0000000000000001E-3</v>
      </c>
      <c r="C318">
        <v>2</v>
      </c>
      <c r="E318" s="2">
        <v>50468.1</v>
      </c>
      <c r="F318">
        <v>15454</v>
      </c>
      <c r="G318" t="s">
        <v>4</v>
      </c>
      <c r="H318" t="s">
        <v>39</v>
      </c>
      <c r="I318">
        <v>65922</v>
      </c>
      <c r="J318" t="s">
        <v>6</v>
      </c>
      <c r="K318" t="s">
        <v>12</v>
      </c>
      <c r="L318">
        <v>15454.16</v>
      </c>
      <c r="M318">
        <v>65922.42</v>
      </c>
      <c r="N318">
        <v>4</v>
      </c>
      <c r="V318" s="11">
        <f t="shared" si="582"/>
        <v>5.0468117019413572E-7</v>
      </c>
      <c r="W318" s="11">
        <f t="shared" si="583"/>
        <v>1.9814496682062533E-6</v>
      </c>
      <c r="X318" s="10">
        <f t="shared" si="584"/>
        <v>50468.115982566655</v>
      </c>
      <c r="Y318" s="8">
        <f t="shared" si="585"/>
        <v>1981.4490407080639</v>
      </c>
      <c r="Z318" s="1">
        <f t="shared" si="586"/>
        <v>1981.4490000000001</v>
      </c>
      <c r="AA318" s="2">
        <f t="shared" si="587"/>
        <v>50468.1</v>
      </c>
      <c r="AB318" s="2">
        <f t="shared" si="568"/>
        <v>50468.11701941357</v>
      </c>
      <c r="AC318" s="1">
        <f t="shared" si="588"/>
        <v>6.2735154177426117E-2</v>
      </c>
      <c r="AD318" s="1" t="b">
        <f t="shared" si="589"/>
        <v>1</v>
      </c>
      <c r="AF318" s="1" t="s">
        <v>1162</v>
      </c>
      <c r="AG318" s="1" t="s">
        <v>1274</v>
      </c>
      <c r="AH318" s="10">
        <v>15454.16</v>
      </c>
      <c r="AI318" s="10">
        <v>65922.42</v>
      </c>
      <c r="AJ318" s="10">
        <f t="shared" si="686"/>
        <v>50468.259999999995</v>
      </c>
      <c r="AK318" s="1">
        <f t="shared" si="687"/>
        <v>5.6136022917598893E-3</v>
      </c>
      <c r="AL318" s="10">
        <f t="shared" si="688"/>
        <v>-0.14401743334019557</v>
      </c>
      <c r="AM318" s="10">
        <f t="shared" si="590"/>
        <v>0.10188119906189864</v>
      </c>
      <c r="AN318" s="10">
        <f t="shared" si="689"/>
        <v>-1.4135820413018181</v>
      </c>
      <c r="AO318" s="1">
        <f t="shared" si="591"/>
        <v>1981.4490000000001</v>
      </c>
      <c r="AP318" s="14">
        <v>4670000</v>
      </c>
      <c r="AQ318" s="10">
        <v>1.4E-2</v>
      </c>
      <c r="AR318" s="14" cm="1">
        <f t="array" ref="AR318">SfromgA($AP318,$AO318,"")</f>
        <v>1.7930769855223506E-2</v>
      </c>
      <c r="AS318" s="21">
        <f t="shared" si="699"/>
        <v>796.23833897379882</v>
      </c>
      <c r="AU318" s="10"/>
      <c r="AV318" s="10"/>
      <c r="AW318" s="14">
        <f t="shared" si="700"/>
        <v>4670000</v>
      </c>
      <c r="AX318" s="21">
        <f t="shared" si="701"/>
        <v>796.23833897379882</v>
      </c>
      <c r="AY318" s="10">
        <f t="shared" si="702"/>
        <v>-6.4005711169310375</v>
      </c>
      <c r="AZ318" s="10">
        <f t="shared" si="703"/>
        <v>6.6273162614991579</v>
      </c>
      <c r="BA318" s="10">
        <f t="shared" si="704"/>
        <v>1.1980527545852113</v>
      </c>
      <c r="BB318" s="10" cm="1">
        <f t="array" ref="BB318">$C318*EXP(poly_from_str($AO318,BB$2950))</f>
        <v>3.9138237546621295</v>
      </c>
      <c r="BC318" s="10">
        <f t="shared" si="705"/>
        <v>0.52668509665315943</v>
      </c>
      <c r="BD318" s="10">
        <f t="shared" si="706"/>
        <v>2.1930361949332009</v>
      </c>
      <c r="BE318" s="10">
        <f t="shared" si="707"/>
        <v>-2.359498278839987</v>
      </c>
      <c r="BF318" s="21">
        <f>INDEX([1]Pr3_line_class7_opt_lin!$A$2:$A$3624,MATCH($X318,[1]Pr3_line_class7_opt_lin!$AO$2:$AO$3624,0),1)</f>
        <v>1120</v>
      </c>
    </row>
    <row r="319" spans="1:58" hidden="1" x14ac:dyDescent="0.25">
      <c r="A319" s="1">
        <v>1981.14</v>
      </c>
      <c r="B319" s="1">
        <v>4.0000000000000001E-3</v>
      </c>
      <c r="C319">
        <v>4</v>
      </c>
      <c r="E319" s="2">
        <v>50476</v>
      </c>
      <c r="N319">
        <v>4</v>
      </c>
      <c r="V319" s="11">
        <f t="shared" si="582"/>
        <v>5.0475988572236185E-7</v>
      </c>
      <c r="W319" s="11">
        <f t="shared" si="583"/>
        <v>1.9811395514700059E-6</v>
      </c>
      <c r="X319" s="10">
        <f t="shared" si="584"/>
        <v>50475.989268840531</v>
      </c>
      <c r="Y319" s="8">
        <f t="shared" si="585"/>
        <v>1981.1399726588672</v>
      </c>
      <c r="Z319" s="1">
        <f t="shared" si="586"/>
        <v>1981.14</v>
      </c>
      <c r="AA319" s="2">
        <f t="shared" si="587"/>
        <v>50476</v>
      </c>
      <c r="AB319" s="2">
        <f t="shared" si="568"/>
        <v>50475.988572236187</v>
      </c>
      <c r="AC319" s="1">
        <f t="shared" si="588"/>
        <v>6.2739127111722595E-2</v>
      </c>
      <c r="AD319" s="1" t="b">
        <f t="shared" si="589"/>
        <v>1</v>
      </c>
      <c r="AM319" s="10">
        <f t="shared" si="590"/>
        <v>0.10191303996688775</v>
      </c>
      <c r="AN319" s="10"/>
      <c r="AO319" s="1">
        <f t="shared" si="591"/>
        <v>1981.14</v>
      </c>
      <c r="AP319"/>
      <c r="BB319" s="10" cm="1">
        <f t="array" ref="BB319">$C319*EXP(poly_from_str($AO319,BB$2950))</f>
        <v>7.835121193800866</v>
      </c>
      <c r="BF319" s="21">
        <f>INDEX([1]Pr3_line_class7_opt_lin!$A$2:$A$3624,MATCH($X319,[1]Pr3_line_class7_opt_lin!$AO$2:$AO$3624,0),1)</f>
        <v>2241</v>
      </c>
    </row>
    <row r="320" spans="1:58" hidden="1" x14ac:dyDescent="0.25">
      <c r="A320" s="1">
        <v>1980.95</v>
      </c>
      <c r="B320" s="1">
        <v>4.0000000000000001E-3</v>
      </c>
      <c r="C320">
        <v>10</v>
      </c>
      <c r="E320" s="2">
        <v>50480.800000000003</v>
      </c>
      <c r="F320">
        <v>18063</v>
      </c>
      <c r="G320" t="s">
        <v>4</v>
      </c>
      <c r="H320" t="s">
        <v>5</v>
      </c>
      <c r="I320">
        <v>68544</v>
      </c>
      <c r="J320" t="s">
        <v>6</v>
      </c>
      <c r="K320" t="s">
        <v>5</v>
      </c>
      <c r="L320">
        <v>18063.36</v>
      </c>
      <c r="M320">
        <v>68544.19</v>
      </c>
      <c r="N320">
        <v>4</v>
      </c>
      <c r="V320" s="11">
        <f t="shared" si="582"/>
        <v>5.0480829904843636E-7</v>
      </c>
      <c r="W320" s="11">
        <f t="shared" si="583"/>
        <v>1.980951173515475E-6</v>
      </c>
      <c r="X320" s="10">
        <f t="shared" si="584"/>
        <v>50480.828081274449</v>
      </c>
      <c r="Y320" s="8">
        <f t="shared" si="585"/>
        <v>1980.9500715598281</v>
      </c>
      <c r="Z320" s="1">
        <f t="shared" si="586"/>
        <v>1980.95</v>
      </c>
      <c r="AA320" s="2">
        <f t="shared" si="587"/>
        <v>50480.800000000003</v>
      </c>
      <c r="AB320" s="2">
        <f t="shared" si="568"/>
        <v>50480.829904843631</v>
      </c>
      <c r="AC320" s="1">
        <f t="shared" si="588"/>
        <v>6.2741570939408783E-2</v>
      </c>
      <c r="AD320" s="1" t="b">
        <f t="shared" si="589"/>
        <v>1</v>
      </c>
      <c r="AF320" s="1" t="s">
        <v>1175</v>
      </c>
      <c r="AG320" s="1" t="s">
        <v>1314</v>
      </c>
      <c r="AH320" s="10">
        <v>18063.36</v>
      </c>
      <c r="AI320" s="10">
        <v>68544.19</v>
      </c>
      <c r="AJ320" s="10">
        <f t="shared" ref="AJ320:AJ321" si="708">AI320-AH320</f>
        <v>50480.83</v>
      </c>
      <c r="AK320" s="1">
        <f t="shared" ref="AK320:AK321" si="709">$A320-100000000/AJ320</f>
        <v>3.7340907965699444E-6</v>
      </c>
      <c r="AL320" s="10">
        <f t="shared" ref="AL320:AL321" si="710">$X320-AJ320</f>
        <v>-1.9187255529686809E-3</v>
      </c>
      <c r="AM320" s="10">
        <f t="shared" si="590"/>
        <v>0.10193250713041724</v>
      </c>
      <c r="AN320" s="10">
        <f t="shared" ref="AN320:AN321" si="711">AL320/AM320</f>
        <v>-1.8823490238631856E-2</v>
      </c>
      <c r="AO320" s="1">
        <f t="shared" si="591"/>
        <v>1980.95</v>
      </c>
      <c r="AP320" s="14">
        <v>1630000</v>
      </c>
      <c r="AQ320" s="10">
        <v>2E-3</v>
      </c>
      <c r="AR320" s="14" cm="1">
        <f t="array" ref="AR320">SfromgA($AP320,$AO320,"")</f>
        <v>6.2537642577149425E-3</v>
      </c>
      <c r="AS320" s="21">
        <f t="shared" ref="AS320:AS321" si="712">(10^MAX(0.05, -0.312925054856973*((LN($AR320))^(1/3)) + 0.454808404431693)-1)*100</f>
        <v>882.99158096386691</v>
      </c>
      <c r="AU320" s="10"/>
      <c r="AV320" s="10"/>
      <c r="AW320" s="14">
        <f t="shared" ref="AW320:AW321" si="713">IF($AP320="",$AT320,$AP320)</f>
        <v>1630000</v>
      </c>
      <c r="AX320" s="21">
        <f t="shared" ref="AX320:AX321" si="714">IF($AP320="",$AV320,$AS320)</f>
        <v>882.99158096386691</v>
      </c>
      <c r="AY320" s="10">
        <f t="shared" ref="AY320:AY321" si="715">LN(BB320*$AO320/$AW320)</f>
        <v>-3.7372660063651089</v>
      </c>
      <c r="AZ320" s="10">
        <f t="shared" ref="AZ320:AZ321" si="716">EXP(AY$2950*$AI320+AY$2951)*$AW320/$AO320</f>
        <v>1.810856550351869</v>
      </c>
      <c r="BA320" s="10">
        <f t="shared" ref="BA320:BA321" si="717">LN(AZ320/$C320)</f>
        <v>-1.7087851274167714</v>
      </c>
      <c r="BB320" s="10" cm="1">
        <f t="array" ref="BB320">$C320*EXP(poly_from_str($AO320,BB$2950))</f>
        <v>19.599278607428968</v>
      </c>
      <c r="BC320" s="10">
        <f t="shared" ref="BC320:BC321" si="718">LN(AZ320/BB320)</f>
        <v>-2.3816927942384294</v>
      </c>
      <c r="BD320" s="10">
        <f t="shared" ref="BD320:BD321" si="719">LN($AX320/100+1)</f>
        <v>2.2854303694874716</v>
      </c>
      <c r="BE320" s="10">
        <f t="shared" ref="BE320:BE321" si="720">ABS(LN($AZ320/$BB320))-BD320-LN(2)</f>
        <v>-0.59688475580898748</v>
      </c>
      <c r="BF320" s="21">
        <f>INDEX([1]Pr3_line_class7_opt_lin!$A$2:$A$3624,MATCH($X320,[1]Pr3_line_class7_opt_lin!$AO$2:$AO$3624,0),1)</f>
        <v>5606</v>
      </c>
    </row>
    <row r="321" spans="1:58" hidden="1" x14ac:dyDescent="0.25">
      <c r="A321" s="1">
        <v>1980.867</v>
      </c>
      <c r="B321" s="1">
        <v>4.0000000000000001E-3</v>
      </c>
      <c r="C321">
        <v>2</v>
      </c>
      <c r="E321" s="2">
        <v>50483</v>
      </c>
      <c r="F321">
        <v>30505</v>
      </c>
      <c r="G321" t="s">
        <v>4</v>
      </c>
      <c r="H321" t="s">
        <v>12</v>
      </c>
      <c r="I321">
        <v>80988</v>
      </c>
      <c r="J321" t="s">
        <v>6</v>
      </c>
      <c r="K321" t="s">
        <v>39</v>
      </c>
      <c r="L321">
        <v>30505.72</v>
      </c>
      <c r="M321">
        <v>80988.759999999995</v>
      </c>
      <c r="N321">
        <v>4</v>
      </c>
      <c r="V321" s="11">
        <f t="shared" si="582"/>
        <v>5.0482945094244085E-7</v>
      </c>
      <c r="W321" s="11">
        <f t="shared" si="583"/>
        <v>1.9808648455915854E-6</v>
      </c>
      <c r="X321" s="10">
        <f t="shared" si="584"/>
        <v>50482.948442882858</v>
      </c>
      <c r="Y321" s="8">
        <f t="shared" si="585"/>
        <v>1980.8668686049796</v>
      </c>
      <c r="Z321" s="1">
        <f t="shared" si="586"/>
        <v>1980.867</v>
      </c>
      <c r="AA321" s="2">
        <f t="shared" si="587"/>
        <v>50483</v>
      </c>
      <c r="AB321" s="2">
        <f t="shared" si="568"/>
        <v>50482.945094244089</v>
      </c>
      <c r="AC321" s="1">
        <f t="shared" si="588"/>
        <v>6.2742638726942315E-2</v>
      </c>
      <c r="AD321" s="1" t="b">
        <f t="shared" si="589"/>
        <v>1</v>
      </c>
      <c r="AF321" s="1" t="s">
        <v>1403</v>
      </c>
      <c r="AG321" s="1" t="s">
        <v>1364</v>
      </c>
      <c r="AH321" s="10">
        <v>30505.72</v>
      </c>
      <c r="AI321" s="10">
        <v>80988.759999999995</v>
      </c>
      <c r="AJ321" s="10">
        <f t="shared" si="708"/>
        <v>50483.039999999994</v>
      </c>
      <c r="AK321" s="1">
        <f t="shared" si="709"/>
        <v>3.7239373853026336E-3</v>
      </c>
      <c r="AL321" s="10">
        <f t="shared" si="710"/>
        <v>-9.1557117135380395E-2</v>
      </c>
      <c r="AM321" s="10">
        <f t="shared" si="590"/>
        <v>0.10194122068770897</v>
      </c>
      <c r="AN321" s="10">
        <f t="shared" si="711"/>
        <v>-0.89813636248147666</v>
      </c>
      <c r="AO321" s="1">
        <f t="shared" si="591"/>
        <v>1980.867</v>
      </c>
      <c r="AP321" s="14">
        <v>20400000</v>
      </c>
      <c r="AQ321" s="10">
        <v>4.1000000000000002E-2</v>
      </c>
      <c r="AR321" s="14" cm="1">
        <f t="array" ref="AR321">SfromgA($AP321,$AO321,"")</f>
        <v>7.8258132193494825E-2</v>
      </c>
      <c r="AS321" s="21">
        <f t="shared" si="712"/>
        <v>662.42924340589423</v>
      </c>
      <c r="AU321" s="10"/>
      <c r="AV321" s="10"/>
      <c r="AW321" s="14">
        <f t="shared" si="713"/>
        <v>20400000</v>
      </c>
      <c r="AX321" s="21">
        <f t="shared" si="714"/>
        <v>662.42924340589423</v>
      </c>
      <c r="AY321" s="10">
        <f t="shared" si="715"/>
        <v>-7.8734451200874025</v>
      </c>
      <c r="AZ321" s="10">
        <f t="shared" si="716"/>
        <v>7.0817931108144059</v>
      </c>
      <c r="BA321" s="10">
        <f t="shared" si="717"/>
        <v>1.2643799593190326</v>
      </c>
      <c r="BB321" s="10" cm="1">
        <f t="array" ref="BB321">$C321*EXP(poly_from_str($AO321,BB$2950))</f>
        <v>3.9208577047136348</v>
      </c>
      <c r="BC321" s="10">
        <f t="shared" si="718"/>
        <v>0.59121670778745583</v>
      </c>
      <c r="BD321" s="10">
        <f t="shared" si="719"/>
        <v>2.0313395226544499</v>
      </c>
      <c r="BE321" s="10">
        <f t="shared" si="720"/>
        <v>-2.1332699954269394</v>
      </c>
      <c r="BF321" s="21">
        <f>INDEX([1]Pr3_line_class7_opt_lin!$A$2:$A$3624,MATCH($X321,[1]Pr3_line_class7_opt_lin!$AO$2:$AO$3624,0),1)</f>
        <v>1121</v>
      </c>
    </row>
    <row r="322" spans="1:58" hidden="1" x14ac:dyDescent="0.25">
      <c r="A322" s="1">
        <v>1980.287</v>
      </c>
      <c r="B322" s="1">
        <v>4.0000000000000001E-3</v>
      </c>
      <c r="C322">
        <v>200</v>
      </c>
      <c r="E322" s="2">
        <v>50497.7</v>
      </c>
      <c r="N322">
        <v>4</v>
      </c>
      <c r="V322" s="11">
        <f t="shared" si="582"/>
        <v>5.0497730884462704E-7</v>
      </c>
      <c r="W322" s="11">
        <f t="shared" si="583"/>
        <v>1.9802882111462504E-6</v>
      </c>
      <c r="X322" s="10">
        <f t="shared" si="584"/>
        <v>50497.728998788021</v>
      </c>
      <c r="Y322" s="8">
        <f t="shared" si="585"/>
        <v>1980.2870739474258</v>
      </c>
      <c r="Z322" s="1">
        <f t="shared" si="586"/>
        <v>1980.287</v>
      </c>
      <c r="AA322" s="2">
        <f t="shared" si="587"/>
        <v>50497.7</v>
      </c>
      <c r="AB322" s="2">
        <f t="shared" ref="AB322:AB385" si="721">100000000/Z322</f>
        <v>50497.730884462704</v>
      </c>
      <c r="AC322" s="1">
        <f t="shared" si="588"/>
        <v>6.2750104122398093E-2</v>
      </c>
      <c r="AD322" s="1" t="b">
        <f t="shared" si="589"/>
        <v>1</v>
      </c>
      <c r="AM322" s="10">
        <f t="shared" si="590"/>
        <v>0.10200077059537328</v>
      </c>
      <c r="AN322" s="10"/>
      <c r="AO322" s="1">
        <f t="shared" si="591"/>
        <v>1980.287</v>
      </c>
      <c r="AP322"/>
      <c r="BB322" s="10" cm="1">
        <f t="array" ref="BB322">$C322*EXP(poly_from_str($AO322,BB$2950))</f>
        <v>392.78489279598466</v>
      </c>
      <c r="BF322" s="21">
        <f>INDEX([1]Pr3_line_class7_opt_lin!$A$2:$A$3624,MATCH($X322,[1]Pr3_line_class7_opt_lin!$AO$2:$AO$3624,0),1)</f>
        <v>112317</v>
      </c>
    </row>
    <row r="323" spans="1:58" x14ac:dyDescent="0.25">
      <c r="A323" s="1">
        <v>1980.191</v>
      </c>
      <c r="B323" s="1">
        <v>8.0000000000000002E-3</v>
      </c>
      <c r="C323">
        <v>100</v>
      </c>
      <c r="D323" t="s">
        <v>112</v>
      </c>
      <c r="E323" s="2">
        <v>50500.2</v>
      </c>
      <c r="F323">
        <v>38448</v>
      </c>
      <c r="G323" t="s">
        <v>4</v>
      </c>
      <c r="H323" t="s">
        <v>5</v>
      </c>
      <c r="I323">
        <v>88948</v>
      </c>
      <c r="J323" t="s">
        <v>6</v>
      </c>
      <c r="K323" t="s">
        <v>5</v>
      </c>
      <c r="L323">
        <v>38448.379999999997</v>
      </c>
      <c r="M323">
        <v>88948.6</v>
      </c>
      <c r="N323">
        <v>4</v>
      </c>
      <c r="V323" s="11">
        <f t="shared" ref="V323:V386" si="722">0.001/$A323</f>
        <v>5.0500179023134637E-7</v>
      </c>
      <c r="W323" s="11">
        <f t="shared" ref="W323:W386" si="723">0.1/$E323</f>
        <v>1.9801901774646441E-6</v>
      </c>
      <c r="X323" s="10">
        <f t="shared" ref="X323:X386" si="724">($E323/$W323^2+(100000000/$A323)/$V323^2)/(1/$W323^2+1/$V323^2)</f>
        <v>50500.180304129004</v>
      </c>
      <c r="Y323" s="8">
        <f t="shared" ref="Y323:Y386" si="725">100000000/X323</f>
        <v>1980.1909497702088</v>
      </c>
      <c r="Z323" s="1">
        <f t="shared" ref="Z323:Z386" si="726">ROUND($A323,3)+0</f>
        <v>1980.191</v>
      </c>
      <c r="AA323" s="2">
        <f t="shared" ref="AA323:AA386" si="727">ROUND($E323,1)+0</f>
        <v>50500.2</v>
      </c>
      <c r="AB323" s="2">
        <f t="shared" si="721"/>
        <v>50500.179023134639</v>
      </c>
      <c r="AC323" s="1">
        <f t="shared" ref="AC323:AC386" si="728">0.0005/$Z323*AB323+0.05</f>
        <v>6.2751340406843242E-2</v>
      </c>
      <c r="AD323" s="1" t="b">
        <f t="shared" ref="AD323:AD386" si="729">ABS($E323-AB323)&lt;AC323</f>
        <v>1</v>
      </c>
      <c r="AF323" s="1" t="s">
        <v>1426</v>
      </c>
      <c r="AG323" s="1" t="s">
        <v>1423</v>
      </c>
      <c r="AH323" s="10">
        <v>38448.379999999997</v>
      </c>
      <c r="AI323" s="10">
        <v>88948.6</v>
      </c>
      <c r="AJ323" s="10">
        <f>AI323-AH323</f>
        <v>50500.220000000008</v>
      </c>
      <c r="AK323" s="1">
        <f>$A323-100000000/AJ323</f>
        <v>1.6067656738414371E-3</v>
      </c>
      <c r="AL323" s="10">
        <f>$X323-AJ323</f>
        <v>-3.969587100436911E-2</v>
      </c>
      <c r="AM323" s="10">
        <f t="shared" ref="AM323:AM386" si="730">$B323/$A323*$E323</f>
        <v>0.2040215312563283</v>
      </c>
      <c r="AN323" s="10">
        <f>AL323/AM323</f>
        <v>-0.19456706730867571</v>
      </c>
      <c r="AO323" s="1">
        <f t="shared" ref="AO323:AO386" si="731">$A323+0</f>
        <v>1980.191</v>
      </c>
      <c r="AP323" s="14">
        <v>412000000</v>
      </c>
      <c r="AQ323" s="10">
        <v>0.46700000000000003</v>
      </c>
      <c r="AR323" s="14" cm="1">
        <f t="array" ref="AR323">SfromgA($AP323,$AO323,"")</f>
        <v>1.5788898136468659</v>
      </c>
      <c r="AS323" s="21">
        <f>(10^MAX(0.05, -0.312925054856973*((LN($AR323))^(1/3)) + 0.454808404431693)-1)*100</f>
        <v>63.614908907736137</v>
      </c>
      <c r="AU323" s="10"/>
      <c r="AV323" s="10"/>
      <c r="AW323" s="14">
        <f>IF($AP323="",$AT323,$AP323)</f>
        <v>412000000</v>
      </c>
      <c r="AX323" s="21">
        <f>IF($AP323="",$AV323,$AS323)</f>
        <v>63.614908907736137</v>
      </c>
      <c r="AY323" s="10">
        <f>LN(BB323*$AO323/$AW323)</f>
        <v>-6.9651762808683664</v>
      </c>
      <c r="AZ323" s="10">
        <f>EXP(AY$2950*$AI323+AY$2951)*$AW323/$AO323</f>
        <v>67.986032290309225</v>
      </c>
      <c r="BA323" s="10">
        <f>LN(AZ323/$C323)</f>
        <v>-0.38586790940644611</v>
      </c>
      <c r="BB323" s="10" cm="1">
        <f t="array" ref="BB323">$C323*EXP(poly_from_str($AO323,BB$2950))</f>
        <v>196.45021545829294</v>
      </c>
      <c r="BC323" s="10">
        <f t="shared" ref="BC323" si="732">LN(AZ323/BB323)</f>
        <v>-1.061106766181158</v>
      </c>
      <c r="BD323" s="10">
        <f t="shared" ref="BD323" si="733">LN($AX323/100+1)</f>
        <v>0.49234536427133291</v>
      </c>
      <c r="BE323" s="10">
        <f>ABS(LN($AZ323/$BB323))-BD323-LN(2)</f>
        <v>-0.12438577865012024</v>
      </c>
      <c r="BF323" s="21">
        <f>INDEX([1]Pr3_line_class7_opt_lin!$A$2:$A$3624,MATCH($X323,[1]Pr3_line_class7_opt_lin!$AO$2:$AO$3624,0),1)</f>
        <v>56173</v>
      </c>
    </row>
    <row r="324" spans="1:58" x14ac:dyDescent="0.25">
      <c r="A324" s="1">
        <v>1979.7449999999999</v>
      </c>
      <c r="B324" s="1">
        <v>8.0000000000000002E-3</v>
      </c>
      <c r="C324">
        <v>5</v>
      </c>
      <c r="D324" t="s">
        <v>113</v>
      </c>
      <c r="E324" s="2">
        <v>50511.6</v>
      </c>
      <c r="N324">
        <v>4</v>
      </c>
      <c r="V324" s="11">
        <f t="shared" si="722"/>
        <v>5.051155578117384E-7</v>
      </c>
      <c r="W324" s="11">
        <f t="shared" si="723"/>
        <v>1.9797432668931496E-6</v>
      </c>
      <c r="X324" s="10">
        <f t="shared" si="724"/>
        <v>50511.558483772889</v>
      </c>
      <c r="Y324" s="8">
        <f t="shared" si="725"/>
        <v>1979.7448940746015</v>
      </c>
      <c r="Z324" s="1">
        <f t="shared" si="726"/>
        <v>1979.7449999999999</v>
      </c>
      <c r="AA324" s="2">
        <f t="shared" si="727"/>
        <v>50511.6</v>
      </c>
      <c r="AB324" s="2">
        <f t="shared" si="721"/>
        <v>50511.55578117384</v>
      </c>
      <c r="AC324" s="1">
        <f t="shared" si="728"/>
        <v>6.2757086337173182E-2</v>
      </c>
      <c r="AD324" s="1" t="b">
        <f t="shared" si="729"/>
        <v>1</v>
      </c>
      <c r="AM324" s="10">
        <f t="shared" si="730"/>
        <v>0.20411356007970724</v>
      </c>
      <c r="AN324" s="10"/>
      <c r="AO324" s="1">
        <f t="shared" si="731"/>
        <v>1979.7449999999999</v>
      </c>
      <c r="AP324"/>
      <c r="BB324" s="10" cm="1">
        <f t="array" ref="BB324">$C324*EXP(poly_from_str($AO324,BB$2950))</f>
        <v>9.8359134049437529</v>
      </c>
      <c r="BF324" s="21" t="e">
        <f>INDEX([1]Pr3_line_class7_opt_lin!$A$2:$A$3624,MATCH($X324,[1]Pr3_line_class7_opt_lin!$AO$2:$AO$3624,0),1)</f>
        <v>#N/A</v>
      </c>
    </row>
    <row r="325" spans="1:58" hidden="1" x14ac:dyDescent="0.25">
      <c r="A325" s="1">
        <v>1979.692</v>
      </c>
      <c r="B325" s="1">
        <v>4.0000000000000001E-3</v>
      </c>
      <c r="C325">
        <v>20</v>
      </c>
      <c r="E325" s="2">
        <v>50512.9</v>
      </c>
      <c r="F325">
        <v>15454</v>
      </c>
      <c r="G325" t="s">
        <v>4</v>
      </c>
      <c r="H325" t="s">
        <v>39</v>
      </c>
      <c r="I325">
        <v>65967</v>
      </c>
      <c r="J325" t="s">
        <v>6</v>
      </c>
      <c r="K325" t="s">
        <v>39</v>
      </c>
      <c r="L325">
        <v>15454.16</v>
      </c>
      <c r="M325">
        <v>65967.149999999994</v>
      </c>
      <c r="N325">
        <v>4</v>
      </c>
      <c r="V325" s="11">
        <f t="shared" si="722"/>
        <v>5.0512908068527832E-7</v>
      </c>
      <c r="W325" s="11">
        <f t="shared" si="723"/>
        <v>1.9796923162202133E-6</v>
      </c>
      <c r="X325" s="10">
        <f t="shared" si="724"/>
        <v>50512.907575340927</v>
      </c>
      <c r="Y325" s="8">
        <f t="shared" si="725"/>
        <v>1979.6920193288847</v>
      </c>
      <c r="Z325" s="1">
        <f t="shared" si="726"/>
        <v>1979.692</v>
      </c>
      <c r="AA325" s="2">
        <f t="shared" si="727"/>
        <v>50512.9</v>
      </c>
      <c r="AB325" s="2">
        <f t="shared" si="721"/>
        <v>50512.908068527831</v>
      </c>
      <c r="AC325" s="1">
        <f t="shared" si="728"/>
        <v>6.2757769407697728E-2</v>
      </c>
      <c r="AD325" s="1" t="b">
        <f t="shared" si="729"/>
        <v>1</v>
      </c>
      <c r="AF325" s="1" t="s">
        <v>1162</v>
      </c>
      <c r="AG325" s="1" t="s">
        <v>1250</v>
      </c>
      <c r="AH325" s="10">
        <v>15454.16</v>
      </c>
      <c r="AI325" s="10">
        <v>65967.149999999994</v>
      </c>
      <c r="AJ325" s="10">
        <f t="shared" ref="AJ325:AJ327" si="734">AI325-AH325</f>
        <v>50512.989999999991</v>
      </c>
      <c r="AK325" s="1">
        <f t="shared" ref="AK325:AK327" si="735">$A325-100000000/AJ325</f>
        <v>3.2110370023019641E-3</v>
      </c>
      <c r="AL325" s="10">
        <f t="shared" ref="AL325:AL327" si="736">$X325-AJ325</f>
        <v>-8.2424659063690342E-2</v>
      </c>
      <c r="AM325" s="10">
        <f t="shared" si="730"/>
        <v>0.10206213895898958</v>
      </c>
      <c r="AN325" s="10">
        <f t="shared" ref="AN325:AN327" si="737">AL325/AM325</f>
        <v>-0.80759290275907369</v>
      </c>
      <c r="AO325" s="1">
        <f t="shared" si="731"/>
        <v>1979.692</v>
      </c>
      <c r="AP325" s="14">
        <v>49600000</v>
      </c>
      <c r="AQ325" s="10">
        <v>0.50700000000000001</v>
      </c>
      <c r="AR325" s="14" cm="1">
        <f t="array" ref="AR325">SfromgA($AP325,$AO325,"")</f>
        <v>0.18993627684669886</v>
      </c>
      <c r="AS325" s="21">
        <f t="shared" ref="AS325:AS327" si="738">(10^MAX(0.05, -0.312925054856973*((LN($AR325))^(1/3)) + 0.454808404431693)-1)*100</f>
        <v>568.96913230799191</v>
      </c>
      <c r="AU325" s="10"/>
      <c r="AV325" s="10"/>
      <c r="AW325" s="14">
        <f t="shared" ref="AW325:AW327" si="739">IF($AP325="",$AT325,$AP325)</f>
        <v>49600000</v>
      </c>
      <c r="AX325" s="21">
        <f t="shared" ref="AX325:AX327" si="740">IF($AP325="",$AV325,$AS325)</f>
        <v>568.96913230799191</v>
      </c>
      <c r="AY325" s="10">
        <f t="shared" ref="AY325:AY327" si="741">LN(BB325*$AO325/$AW325)</f>
        <v>-6.4563084263424368</v>
      </c>
      <c r="AZ325" s="10">
        <f t="shared" ref="AZ325:AZ327" si="742">EXP(AY$2950*$AI325+AY$2951)*$AW325/$AO325</f>
        <v>70.157143303974919</v>
      </c>
      <c r="BA325" s="10">
        <f t="shared" ref="BA325:BA327" si="743">LN(AZ325/$C325)</f>
        <v>1.255005356804912</v>
      </c>
      <c r="BB325" s="10" cm="1">
        <f t="array" ref="BB325">$C325*EXP(poly_from_str($AO325,BB$2950))</f>
        <v>39.350017095859172</v>
      </c>
      <c r="BC325" s="10">
        <f t="shared" ref="BC325:BC327" si="744">LN(AZ325/BB325)</f>
        <v>0.5782412210391894</v>
      </c>
      <c r="BD325" s="10">
        <f t="shared" ref="BD325:BD327" si="745">LN($AX325/100+1)</f>
        <v>1.9005677330278077</v>
      </c>
      <c r="BE325" s="10">
        <f t="shared" ref="BE325:BE327" si="746">ABS(LN($AZ325/$BB325))-BD325-LN(2)</f>
        <v>-2.0154736925485635</v>
      </c>
      <c r="BF325" s="21">
        <f>INDEX([1]Pr3_line_class7_opt_lin!$A$2:$A$3624,MATCH($X325,[1]Pr3_line_class7_opt_lin!$AO$2:$AO$3624,0),1)</f>
        <v>11250</v>
      </c>
    </row>
    <row r="326" spans="1:58" hidden="1" x14ac:dyDescent="0.25">
      <c r="A326" s="1">
        <v>1978.4269999999999</v>
      </c>
      <c r="B326" s="1">
        <v>4.0000000000000001E-3</v>
      </c>
      <c r="C326">
        <v>200</v>
      </c>
      <c r="E326" s="2">
        <v>50545.2</v>
      </c>
      <c r="F326">
        <v>16135</v>
      </c>
      <c r="G326" t="s">
        <v>4</v>
      </c>
      <c r="H326" t="s">
        <v>7</v>
      </c>
      <c r="I326">
        <v>66681</v>
      </c>
      <c r="J326" t="s">
        <v>6</v>
      </c>
      <c r="K326" t="s">
        <v>17</v>
      </c>
      <c r="L326">
        <v>16135.97</v>
      </c>
      <c r="M326">
        <v>66681.14</v>
      </c>
      <c r="N326">
        <v>4</v>
      </c>
      <c r="V326" s="11">
        <f t="shared" si="722"/>
        <v>5.0545205863041699E-7</v>
      </c>
      <c r="W326" s="11">
        <f t="shared" si="723"/>
        <v>1.9784272294896452E-6</v>
      </c>
      <c r="X326" s="10">
        <f t="shared" si="724"/>
        <v>50545.20550380335</v>
      </c>
      <c r="Y326" s="8">
        <f t="shared" si="725"/>
        <v>1978.427014061212</v>
      </c>
      <c r="Z326" s="1">
        <f t="shared" si="726"/>
        <v>1978.4269999999999</v>
      </c>
      <c r="AA326" s="2">
        <f t="shared" si="727"/>
        <v>50545.2</v>
      </c>
      <c r="AB326" s="2">
        <f t="shared" si="721"/>
        <v>50545.205863041701</v>
      </c>
      <c r="AC326" s="1">
        <f t="shared" si="728"/>
        <v>6.2774089178686321E-2</v>
      </c>
      <c r="AD326" s="1" t="b">
        <f t="shared" si="729"/>
        <v>1</v>
      </c>
      <c r="AF326" s="1" t="s">
        <v>1213</v>
      </c>
      <c r="AG326" s="1" t="s">
        <v>1264</v>
      </c>
      <c r="AH326" s="10">
        <v>16135.97</v>
      </c>
      <c r="AI326" s="10">
        <v>66681.14</v>
      </c>
      <c r="AJ326" s="10">
        <f t="shared" si="734"/>
        <v>50545.17</v>
      </c>
      <c r="AK326" s="1">
        <f t="shared" si="735"/>
        <v>-1.4037426326467539E-3</v>
      </c>
      <c r="AL326" s="10">
        <f t="shared" si="736"/>
        <v>3.5503803352185059E-2</v>
      </c>
      <c r="AM326" s="10">
        <f t="shared" si="730"/>
        <v>0.10219270157554461</v>
      </c>
      <c r="AN326" s="10">
        <f t="shared" si="737"/>
        <v>0.3474201464958761</v>
      </c>
      <c r="AO326" s="1">
        <f t="shared" si="731"/>
        <v>1978.4269999999999</v>
      </c>
      <c r="AP326" s="14">
        <v>111000000</v>
      </c>
      <c r="AQ326" s="10">
        <v>0.34200000000000003</v>
      </c>
      <c r="AR326" s="14" cm="1">
        <f t="array" ref="AR326">SfromgA($AP326,$AO326,"")</f>
        <v>0.42424470402477293</v>
      </c>
      <c r="AS326" s="21">
        <f t="shared" si="738"/>
        <v>465.06093052710821</v>
      </c>
      <c r="AU326" s="10"/>
      <c r="AV326" s="10"/>
      <c r="AW326" s="14">
        <f t="shared" si="739"/>
        <v>111000000</v>
      </c>
      <c r="AX326" s="21">
        <f t="shared" si="740"/>
        <v>465.06093052710821</v>
      </c>
      <c r="AY326" s="10">
        <f t="shared" si="741"/>
        <v>-4.9560611496248494</v>
      </c>
      <c r="AZ326" s="10">
        <f t="shared" si="742"/>
        <v>146.96216969357042</v>
      </c>
      <c r="BA326" s="10">
        <f t="shared" si="743"/>
        <v>-0.30814216191257321</v>
      </c>
      <c r="BB326" s="10" cm="1">
        <f t="array" ref="BB326">$C326*EXP(poly_from_str($AO326,BB$2950))</f>
        <v>395.01441035451796</v>
      </c>
      <c r="BC326" s="10">
        <f t="shared" si="744"/>
        <v>-0.98874704151038173</v>
      </c>
      <c r="BD326" s="10">
        <f t="shared" si="745"/>
        <v>1.7317633809847575</v>
      </c>
      <c r="BE326" s="10">
        <f t="shared" si="746"/>
        <v>-1.436163520034321</v>
      </c>
      <c r="BF326" s="21">
        <f>INDEX([1]Pr3_line_class7_opt_lin!$A$2:$A$3624,MATCH($X326,[1]Pr3_line_class7_opt_lin!$AO$2:$AO$3624,0),1)</f>
        <v>112876</v>
      </c>
    </row>
    <row r="327" spans="1:58" hidden="1" x14ac:dyDescent="0.25">
      <c r="A327" s="1">
        <v>1975.85</v>
      </c>
      <c r="B327" s="1">
        <v>4.0000000000000001E-3</v>
      </c>
      <c r="C327">
        <v>2</v>
      </c>
      <c r="E327" s="2">
        <v>50611.1</v>
      </c>
      <c r="F327">
        <v>17627</v>
      </c>
      <c r="G327" t="s">
        <v>4</v>
      </c>
      <c r="H327" t="s">
        <v>5</v>
      </c>
      <c r="I327">
        <v>68238</v>
      </c>
      <c r="J327" t="s">
        <v>6</v>
      </c>
      <c r="K327" t="s">
        <v>12</v>
      </c>
      <c r="L327">
        <v>17627</v>
      </c>
      <c r="M327">
        <v>68238.12</v>
      </c>
      <c r="N327">
        <v>4</v>
      </c>
      <c r="V327" s="11">
        <f t="shared" si="722"/>
        <v>5.0611129387352285E-7</v>
      </c>
      <c r="W327" s="11">
        <f t="shared" si="723"/>
        <v>1.975851147277969E-6</v>
      </c>
      <c r="X327" s="10">
        <f t="shared" si="724"/>
        <v>50611.127577909108</v>
      </c>
      <c r="Y327" s="8">
        <f t="shared" si="725"/>
        <v>1975.8500706403604</v>
      </c>
      <c r="Z327" s="1">
        <f t="shared" si="726"/>
        <v>1975.85</v>
      </c>
      <c r="AA327" s="2">
        <f t="shared" si="727"/>
        <v>50611.1</v>
      </c>
      <c r="AB327" s="2">
        <f t="shared" si="721"/>
        <v>50611.129387352281</v>
      </c>
      <c r="AC327" s="1">
        <f t="shared" si="728"/>
        <v>6.2807432089316578E-2</v>
      </c>
      <c r="AD327" s="1" t="b">
        <f t="shared" si="729"/>
        <v>1</v>
      </c>
      <c r="AF327" s="1" t="s">
        <v>1176</v>
      </c>
      <c r="AG327" s="1" t="s">
        <v>1298</v>
      </c>
      <c r="AH327" s="10">
        <v>17627</v>
      </c>
      <c r="AI327" s="10">
        <v>68238.12</v>
      </c>
      <c r="AJ327" s="10">
        <f t="shared" si="734"/>
        <v>50611.119999999995</v>
      </c>
      <c r="AK327" s="1">
        <f t="shared" si="735"/>
        <v>-3.6648072614298144E-4</v>
      </c>
      <c r="AL327" s="10">
        <f t="shared" si="736"/>
        <v>7.5779091130243614E-3</v>
      </c>
      <c r="AM327" s="10">
        <f t="shared" si="730"/>
        <v>0.10245939722144901</v>
      </c>
      <c r="AN327" s="10">
        <f t="shared" si="737"/>
        <v>7.396011804213494E-2</v>
      </c>
      <c r="AO327" s="1">
        <f t="shared" si="731"/>
        <v>1975.85</v>
      </c>
      <c r="AP327" s="14">
        <v>4070000</v>
      </c>
      <c r="AQ327" s="10">
        <v>7.1999999999999995E-2</v>
      </c>
      <c r="AR327" s="14" cm="1">
        <f t="array" ref="AR327">SfromgA($AP327,$AO327,"")</f>
        <v>1.549493229876866E-2</v>
      </c>
      <c r="AS327" s="21">
        <f t="shared" si="738"/>
        <v>808.60395144181098</v>
      </c>
      <c r="AU327" s="10"/>
      <c r="AV327" s="10"/>
      <c r="AW327" s="14">
        <f t="shared" si="739"/>
        <v>4070000</v>
      </c>
      <c r="AX327" s="21">
        <f t="shared" si="740"/>
        <v>808.60395144181098</v>
      </c>
      <c r="AY327" s="10">
        <f t="shared" si="741"/>
        <v>-6.2489371322647971</v>
      </c>
      <c r="AZ327" s="10">
        <f t="shared" si="742"/>
        <v>4.6648282453271452</v>
      </c>
      <c r="BA327" s="10">
        <f t="shared" si="743"/>
        <v>0.84690383533963187</v>
      </c>
      <c r="BB327" s="10" cm="1">
        <f t="array" ref="BB327">$C327*EXP(poly_from_str($AO327,BB$2950))</f>
        <v>3.9807190175624583</v>
      </c>
      <c r="BC327" s="10">
        <f t="shared" si="744"/>
        <v>0.15858855524085469</v>
      </c>
      <c r="BD327" s="10">
        <f t="shared" si="745"/>
        <v>2.2067391162621717</v>
      </c>
      <c r="BE327" s="10">
        <f t="shared" si="746"/>
        <v>-2.7412977415812625</v>
      </c>
      <c r="BF327" s="21">
        <f>INDEX([1]Pr3_line_class7_opt_lin!$A$2:$A$3624,MATCH($X327,[1]Pr3_line_class7_opt_lin!$AO$2:$AO$3624,0),1)</f>
        <v>1137</v>
      </c>
    </row>
    <row r="328" spans="1:58" hidden="1" x14ac:dyDescent="0.25">
      <c r="A328" s="1">
        <v>1975.7819999999999</v>
      </c>
      <c r="B328" s="1">
        <v>4.0000000000000001E-3</v>
      </c>
      <c r="C328">
        <v>4</v>
      </c>
      <c r="E328" s="2">
        <v>50612.9</v>
      </c>
      <c r="N328">
        <v>4</v>
      </c>
      <c r="V328" s="11">
        <f t="shared" si="722"/>
        <v>5.0612871258063895E-7</v>
      </c>
      <c r="W328" s="11">
        <f t="shared" si="723"/>
        <v>1.9757808779975064E-6</v>
      </c>
      <c r="X328" s="10">
        <f t="shared" si="724"/>
        <v>50612.873027999834</v>
      </c>
      <c r="Y328" s="8">
        <f t="shared" si="725"/>
        <v>1975.7819309067563</v>
      </c>
      <c r="Z328" s="1">
        <f t="shared" si="726"/>
        <v>1975.7819999999999</v>
      </c>
      <c r="AA328" s="2">
        <f t="shared" si="727"/>
        <v>50612.9</v>
      </c>
      <c r="AB328" s="2">
        <f t="shared" si="721"/>
        <v>50612.871258063897</v>
      </c>
      <c r="AC328" s="1">
        <f t="shared" si="728"/>
        <v>6.2808313684926759E-2</v>
      </c>
      <c r="AD328" s="1" t="b">
        <f t="shared" si="729"/>
        <v>1</v>
      </c>
      <c r="AM328" s="10">
        <f t="shared" si="730"/>
        <v>0.10246656766789049</v>
      </c>
      <c r="AN328" s="10"/>
      <c r="AO328" s="1">
        <f t="shared" si="731"/>
        <v>1975.7819999999999</v>
      </c>
      <c r="AP328"/>
      <c r="BB328" s="10" cm="1">
        <f t="array" ref="BB328">$C328*EXP(poly_from_str($AO328,BB$2950))</f>
        <v>7.9630417190130069</v>
      </c>
      <c r="BF328" s="21">
        <f>INDEX([1]Pr3_line_class7_opt_lin!$A$2:$A$3624,MATCH($X328,[1]Pr3_line_class7_opt_lin!$AO$2:$AO$3624,0),1)</f>
        <v>2274</v>
      </c>
    </row>
    <row r="329" spans="1:58" hidden="1" x14ac:dyDescent="0.25">
      <c r="A329" s="1">
        <v>1975.5820000000001</v>
      </c>
      <c r="B329" s="1">
        <v>4.0000000000000001E-3</v>
      </c>
      <c r="C329">
        <v>200</v>
      </c>
      <c r="E329" s="2">
        <v>50618</v>
      </c>
      <c r="F329">
        <v>19360</v>
      </c>
      <c r="G329" t="s">
        <v>4</v>
      </c>
      <c r="H329" t="s">
        <v>39</v>
      </c>
      <c r="I329">
        <v>69978</v>
      </c>
      <c r="J329" t="s">
        <v>6</v>
      </c>
      <c r="K329" t="s">
        <v>12</v>
      </c>
      <c r="L329">
        <v>19360.099999999999</v>
      </c>
      <c r="M329">
        <v>69978.080000000002</v>
      </c>
      <c r="N329">
        <v>4</v>
      </c>
      <c r="V329" s="11">
        <f t="shared" si="722"/>
        <v>5.0617995102202797E-7</v>
      </c>
      <c r="W329" s="11">
        <f t="shared" si="723"/>
        <v>1.9755818088427045E-6</v>
      </c>
      <c r="X329" s="10">
        <f t="shared" si="724"/>
        <v>50617.99540392479</v>
      </c>
      <c r="Y329" s="8">
        <f t="shared" si="725"/>
        <v>1975.5819882240191</v>
      </c>
      <c r="Z329" s="1">
        <f t="shared" si="726"/>
        <v>1975.5820000000001</v>
      </c>
      <c r="AA329" s="2">
        <f t="shared" si="727"/>
        <v>50618</v>
      </c>
      <c r="AB329" s="2">
        <f t="shared" si="721"/>
        <v>50617.995102202789</v>
      </c>
      <c r="AC329" s="1">
        <f t="shared" si="728"/>
        <v>6.2810907140833136E-2</v>
      </c>
      <c r="AD329" s="1" t="b">
        <f t="shared" si="729"/>
        <v>1</v>
      </c>
      <c r="AF329" s="1" t="s">
        <v>1187</v>
      </c>
      <c r="AG329" s="1" t="s">
        <v>1255</v>
      </c>
      <c r="AH329" s="10">
        <v>19360.099999999999</v>
      </c>
      <c r="AI329" s="10">
        <v>69978.080000000002</v>
      </c>
      <c r="AJ329" s="10">
        <f>AI329-AH329</f>
        <v>50617.98</v>
      </c>
      <c r="AK329" s="1">
        <f>$A329-100000000/AJ329</f>
        <v>-5.894277089737443E-4</v>
      </c>
      <c r="AL329" s="10">
        <f>$X329-AJ329</f>
        <v>1.5403924786369316E-2</v>
      </c>
      <c r="AM329" s="10">
        <f t="shared" si="730"/>
        <v>0.10248726704333205</v>
      </c>
      <c r="AN329" s="10">
        <f>AL329/AM329</f>
        <v>0.15030086400739393</v>
      </c>
      <c r="AO329" s="1">
        <f t="shared" si="731"/>
        <v>1975.5820000000001</v>
      </c>
      <c r="AP329" s="14">
        <v>195000000</v>
      </c>
      <c r="AQ329" s="10">
        <v>0.06</v>
      </c>
      <c r="AR329" s="14" cm="1">
        <f t="array" ref="AR329">SfromgA($AP329,$AO329,"")</f>
        <v>0.74208414524243438</v>
      </c>
      <c r="AS329" s="21">
        <f>(10^MAX(0.05, -0.312925054856973*((LN($AR329))^(1/3)) + 0.454808404431693)-1)*100</f>
        <v>361.20349376353164</v>
      </c>
      <c r="AU329" s="10"/>
      <c r="AV329" s="10"/>
      <c r="AW329" s="14">
        <f>IF($AP329="",$AT329,$AP329)</f>
        <v>195000000</v>
      </c>
      <c r="AX329" s="21">
        <f>IF($AP329="",$AV329,$AS329)</f>
        <v>361.20349376353164</v>
      </c>
      <c r="AY329" s="10">
        <f>LN(BB329*$AO329/$AW329)</f>
        <v>-5.5124659603169617</v>
      </c>
      <c r="AZ329" s="10">
        <f>EXP(AY$2950*$AI329+AY$2951)*$AW329/$AO329</f>
        <v>189.97615858646884</v>
      </c>
      <c r="BA329" s="10">
        <f>LN(AZ329/$C329)</f>
        <v>-5.1418783384813642E-2</v>
      </c>
      <c r="BB329" s="10" cm="1">
        <f t="array" ref="BB329">$C329*EXP(poly_from_str($AO329,BB$2950))</f>
        <v>398.38777449943484</v>
      </c>
      <c r="BC329" s="10">
        <f t="shared" ref="BC329" si="747">LN(AZ329/BB329)</f>
        <v>-0.74052725557897747</v>
      </c>
      <c r="BD329" s="10">
        <f t="shared" ref="BD329" si="748">LN($AX329/100+1)</f>
        <v>1.5286691777543808</v>
      </c>
      <c r="BE329" s="10">
        <f>ABS(LN($AZ329/$BB329))-BD329-LN(2)</f>
        <v>-1.4812891027353485</v>
      </c>
      <c r="BF329" s="21">
        <f>INDEX([1]Pr3_line_class7_opt_lin!$A$2:$A$3624,MATCH($X329,[1]Pr3_line_class7_opt_lin!$AO$2:$AO$3624,0),1)</f>
        <v>113737</v>
      </c>
    </row>
    <row r="330" spans="1:58" hidden="1" x14ac:dyDescent="0.25">
      <c r="A330" s="1">
        <v>1975.424</v>
      </c>
      <c r="B330" s="1">
        <v>4.0000000000000001E-3</v>
      </c>
      <c r="C330">
        <v>3</v>
      </c>
      <c r="E330" s="2">
        <v>50622</v>
      </c>
      <c r="N330">
        <v>4</v>
      </c>
      <c r="V330" s="11">
        <f t="shared" si="722"/>
        <v>5.0622043672649522E-7</v>
      </c>
      <c r="W330" s="11">
        <f t="shared" si="723"/>
        <v>1.9754257042392638E-6</v>
      </c>
      <c r="X330" s="10">
        <f t="shared" si="724"/>
        <v>50622.040981453662</v>
      </c>
      <c r="Y330" s="8">
        <f t="shared" si="725"/>
        <v>1975.424105018541</v>
      </c>
      <c r="Z330" s="1">
        <f t="shared" si="726"/>
        <v>1975.424</v>
      </c>
      <c r="AA330" s="2">
        <f t="shared" si="727"/>
        <v>50622</v>
      </c>
      <c r="AB330" s="2">
        <f t="shared" si="721"/>
        <v>50622.043672649517</v>
      </c>
      <c r="AC330" s="1">
        <f t="shared" si="728"/>
        <v>6.2812956527978178E-2</v>
      </c>
      <c r="AD330" s="1" t="b">
        <f t="shared" si="729"/>
        <v>1</v>
      </c>
      <c r="AM330" s="10">
        <f t="shared" si="730"/>
        <v>0.10250356379187456</v>
      </c>
      <c r="AN330" s="10"/>
      <c r="AO330" s="1">
        <f t="shared" si="731"/>
        <v>1975.424</v>
      </c>
      <c r="AP330"/>
      <c r="BB330" s="10" cm="1">
        <f t="array" ref="BB330">$C330*EXP(poly_from_str($AO330,BB$2950))</f>
        <v>5.9786071951211337</v>
      </c>
      <c r="BF330" s="21">
        <f>INDEX([1]Pr3_line_class7_opt_lin!$A$2:$A$3624,MATCH($X330,[1]Pr3_line_class7_opt_lin!$AO$2:$AO$3624,0),1)</f>
        <v>1707</v>
      </c>
    </row>
    <row r="331" spans="1:58" hidden="1" x14ac:dyDescent="0.25">
      <c r="A331" s="1">
        <v>1973.8489999999999</v>
      </c>
      <c r="B331" s="1">
        <v>4.0000000000000001E-3</v>
      </c>
      <c r="C331">
        <v>3</v>
      </c>
      <c r="E331" s="2">
        <v>50662.400000000001</v>
      </c>
      <c r="N331">
        <v>4</v>
      </c>
      <c r="V331" s="11">
        <f t="shared" si="722"/>
        <v>5.0662436690952548E-7</v>
      </c>
      <c r="W331" s="11">
        <f t="shared" si="723"/>
        <v>1.9738504295098536E-6</v>
      </c>
      <c r="X331" s="10">
        <f t="shared" si="724"/>
        <v>50662.434423203696</v>
      </c>
      <c r="Y331" s="8">
        <f t="shared" si="725"/>
        <v>1973.8490883533107</v>
      </c>
      <c r="Z331" s="1">
        <f t="shared" si="726"/>
        <v>1973.8489999999999</v>
      </c>
      <c r="AA331" s="2">
        <f t="shared" si="727"/>
        <v>50662.400000000001</v>
      </c>
      <c r="AB331" s="2">
        <f t="shared" si="721"/>
        <v>50662.436690952549</v>
      </c>
      <c r="AC331" s="1">
        <f t="shared" si="728"/>
        <v>6.2833412457323878E-2</v>
      </c>
      <c r="AD331" s="1" t="b">
        <f t="shared" si="729"/>
        <v>1</v>
      </c>
      <c r="AM331" s="10">
        <f t="shared" si="730"/>
        <v>0.10266722530446858</v>
      </c>
      <c r="AN331" s="10"/>
      <c r="AO331" s="1">
        <f t="shared" si="731"/>
        <v>1973.8489999999999</v>
      </c>
      <c r="AP331"/>
      <c r="BB331" s="10" cm="1">
        <f t="array" ref="BB331">$C331*EXP(poly_from_str($AO331,BB$2950))</f>
        <v>6.0063122155524455</v>
      </c>
      <c r="BF331" s="21" t="e">
        <f>INDEX([1]Pr3_line_class7_opt_lin!$A$2:$A$3624,MATCH($X331,[1]Pr3_line_class7_opt_lin!$AO$2:$AO$3624,0),1)</f>
        <v>#N/A</v>
      </c>
    </row>
    <row r="332" spans="1:58" hidden="1" x14ac:dyDescent="0.25">
      <c r="A332" s="1">
        <v>1973.59</v>
      </c>
      <c r="B332" s="1">
        <v>4.0000000000000001E-3</v>
      </c>
      <c r="C332">
        <v>2</v>
      </c>
      <c r="E332" s="2">
        <v>50669.1</v>
      </c>
      <c r="F332">
        <v>19308</v>
      </c>
      <c r="G332" t="s">
        <v>4</v>
      </c>
      <c r="H332" t="s">
        <v>12</v>
      </c>
      <c r="I332">
        <v>69978</v>
      </c>
      <c r="J332" t="s">
        <v>6</v>
      </c>
      <c r="K332" t="s">
        <v>12</v>
      </c>
      <c r="L332">
        <v>19308.93</v>
      </c>
      <c r="M332">
        <v>69978.080000000002</v>
      </c>
      <c r="N332">
        <v>4</v>
      </c>
      <c r="V332" s="11">
        <f t="shared" si="722"/>
        <v>5.0669085271003607E-7</v>
      </c>
      <c r="W332" s="11">
        <f t="shared" si="723"/>
        <v>1.9735894262972899E-6</v>
      </c>
      <c r="X332" s="10">
        <f t="shared" si="724"/>
        <v>50669.086181805265</v>
      </c>
      <c r="Y332" s="8">
        <f t="shared" si="725"/>
        <v>1973.5899645237523</v>
      </c>
      <c r="Z332" s="1">
        <f t="shared" si="726"/>
        <v>1973.59</v>
      </c>
      <c r="AA332" s="2">
        <f t="shared" si="727"/>
        <v>50669.1</v>
      </c>
      <c r="AB332" s="2">
        <f t="shared" si="721"/>
        <v>50669.085271003605</v>
      </c>
      <c r="AC332" s="1">
        <f t="shared" si="728"/>
        <v>6.283678101100118E-2</v>
      </c>
      <c r="AD332" s="1" t="b">
        <f t="shared" si="729"/>
        <v>1</v>
      </c>
      <c r="AF332" s="1" t="s">
        <v>1226</v>
      </c>
      <c r="AG332" s="1" t="s">
        <v>1255</v>
      </c>
      <c r="AH332" s="10">
        <v>19308.93</v>
      </c>
      <c r="AI332" s="10">
        <v>69978.080000000002</v>
      </c>
      <c r="AJ332" s="10">
        <f t="shared" ref="AJ332:AJ336" si="749">AI332-AH332</f>
        <v>50669.15</v>
      </c>
      <c r="AK332" s="1">
        <f t="shared" ref="AK332:AK336" si="750">$A332-100000000/AJ332</f>
        <v>2.5212284003828245E-3</v>
      </c>
      <c r="AL332" s="10">
        <f t="shared" ref="AL332:AL336" si="751">$X332-AJ332</f>
        <v>-6.3818194736086298E-2</v>
      </c>
      <c r="AM332" s="10">
        <f t="shared" si="730"/>
        <v>0.10269427794020035</v>
      </c>
      <c r="AN332" s="10">
        <f t="shared" ref="AN332:AN336" si="752">AL332/AM332</f>
        <v>-0.62143866256353752</v>
      </c>
      <c r="AO332" s="1">
        <f t="shared" si="731"/>
        <v>1973.59</v>
      </c>
      <c r="AP332" s="14">
        <v>10700000</v>
      </c>
      <c r="AQ332" s="10">
        <v>3.5000000000000003E-2</v>
      </c>
      <c r="AR332" s="14" cm="1">
        <f t="array" ref="AR332">SfromgA($AP332,$AO332,"")</f>
        <v>4.0596439490564178E-2</v>
      </c>
      <c r="AS332" s="21">
        <f t="shared" ref="AS332:AS336" si="753">(10^MAX(0.05, -0.312925054856973*((LN($AR332))^(1/3)) + 0.454808404431693)-1)*100</f>
        <v>724.39312432327938</v>
      </c>
      <c r="AU332" s="10"/>
      <c r="AV332" s="10"/>
      <c r="AW332" s="14">
        <f t="shared" ref="AW332:AW336" si="754">IF($AP332="",$AT332,$AP332)</f>
        <v>10700000</v>
      </c>
      <c r="AX332" s="21">
        <f t="shared" ref="AX332:AX336" si="755">IF($AP332="",$AV332,$AS332)</f>
        <v>724.39312432327938</v>
      </c>
      <c r="AY332" s="10">
        <f t="shared" ref="AY332:AY336" si="756">LN(BB332*$AO332/$AW332)</f>
        <v>-7.2100439731599675</v>
      </c>
      <c r="AZ332" s="10">
        <f t="shared" ref="AZ332:AZ336" si="757">EXP(AY$2950*$AI332+AY$2951)*$AW332/$AO332</f>
        <v>10.434854377330948</v>
      </c>
      <c r="BA332" s="10">
        <f t="shared" ref="BA332:BA336" si="758">LN(AZ332/$C332)</f>
        <v>1.6520044046567934</v>
      </c>
      <c r="BB332" s="10" cm="1">
        <f t="array" ref="BB332">$C332*EXP(poly_from_str($AO332,BB$2950))</f>
        <v>4.0072323979079467</v>
      </c>
      <c r="BC332" s="10">
        <f t="shared" ref="BC332:BC336" si="759">LN(AZ332/BB332)</f>
        <v>0.95705075726402822</v>
      </c>
      <c r="BD332" s="10">
        <f t="shared" ref="BD332:BD336" si="760">LN($AX332/100+1)</f>
        <v>2.1094773227742181</v>
      </c>
      <c r="BE332" s="10">
        <f t="shared" ref="BE332:BE336" si="761">ABS(LN($AZ332/$BB332))-BD332-LN(2)</f>
        <v>-1.8455737460701354</v>
      </c>
      <c r="BF332" s="21">
        <f>INDEX([1]Pr3_line_class7_opt_lin!$A$2:$A$3624,MATCH($X332,[1]Pr3_line_class7_opt_lin!$AO$2:$AO$3624,0),1)</f>
        <v>1143</v>
      </c>
    </row>
    <row r="333" spans="1:58" hidden="1" x14ac:dyDescent="0.25">
      <c r="A333" s="1">
        <v>1973.367</v>
      </c>
      <c r="B333" s="1">
        <v>4.0000000000000001E-3</v>
      </c>
      <c r="C333">
        <v>10</v>
      </c>
      <c r="E333" s="2">
        <v>50674.8</v>
      </c>
      <c r="F333">
        <v>28720</v>
      </c>
      <c r="G333" t="s">
        <v>4</v>
      </c>
      <c r="H333" t="s">
        <v>5</v>
      </c>
      <c r="I333">
        <v>79395</v>
      </c>
      <c r="J333" t="s">
        <v>6</v>
      </c>
      <c r="K333" t="s">
        <v>7</v>
      </c>
      <c r="L333">
        <v>28720.71</v>
      </c>
      <c r="M333">
        <v>79395.55</v>
      </c>
      <c r="N333">
        <v>4</v>
      </c>
      <c r="V333" s="11">
        <f t="shared" si="722"/>
        <v>5.0674811122310243E-7</v>
      </c>
      <c r="W333" s="11">
        <f t="shared" si="723"/>
        <v>1.9733674331225779E-6</v>
      </c>
      <c r="X333" s="10">
        <f t="shared" si="724"/>
        <v>50674.81043424533</v>
      </c>
      <c r="Y333" s="8">
        <f t="shared" si="725"/>
        <v>1973.3670267944683</v>
      </c>
      <c r="Z333" s="1">
        <f t="shared" si="726"/>
        <v>1973.367</v>
      </c>
      <c r="AA333" s="2">
        <f t="shared" si="727"/>
        <v>50674.8</v>
      </c>
      <c r="AB333" s="2">
        <f t="shared" si="721"/>
        <v>50674.811122310246</v>
      </c>
      <c r="AC333" s="1">
        <f t="shared" si="728"/>
        <v>6.2839682411409095E-2</v>
      </c>
      <c r="AD333" s="1" t="b">
        <f t="shared" si="729"/>
        <v>1</v>
      </c>
      <c r="AF333" s="1" t="s">
        <v>1370</v>
      </c>
      <c r="AG333" s="1" t="s">
        <v>1418</v>
      </c>
      <c r="AH333" s="10">
        <v>28720.71</v>
      </c>
      <c r="AI333" s="10">
        <v>79395.55</v>
      </c>
      <c r="AJ333" s="10">
        <f t="shared" si="749"/>
        <v>50674.840000000004</v>
      </c>
      <c r="AK333" s="1">
        <f t="shared" si="750"/>
        <v>1.1245478033288236E-3</v>
      </c>
      <c r="AL333" s="10">
        <f t="shared" si="751"/>
        <v>-2.9565754673967604E-2</v>
      </c>
      <c r="AM333" s="10">
        <f t="shared" si="730"/>
        <v>0.1027174367464339</v>
      </c>
      <c r="AN333" s="10">
        <f t="shared" si="752"/>
        <v>-0.28783579118074182</v>
      </c>
      <c r="AO333" s="1">
        <f t="shared" si="731"/>
        <v>1973.367</v>
      </c>
      <c r="AP333" s="14">
        <v>25100000</v>
      </c>
      <c r="AQ333" s="10">
        <v>2.1999999999999999E-2</v>
      </c>
      <c r="AR333" s="14" cm="1">
        <f t="array" ref="AR333">SfromgA($AP333,$AO333,"")</f>
        <v>9.5198622753957116E-2</v>
      </c>
      <c r="AS333" s="21">
        <f t="shared" si="753"/>
        <v>642.93148522975673</v>
      </c>
      <c r="AU333" s="10"/>
      <c r="AV333" s="10"/>
      <c r="AW333" s="14">
        <f t="shared" si="754"/>
        <v>25100000</v>
      </c>
      <c r="AX333" s="21">
        <f t="shared" si="755"/>
        <v>642.93148522975673</v>
      </c>
      <c r="AY333" s="10">
        <f t="shared" si="756"/>
        <v>-6.4526943112561037</v>
      </c>
      <c r="AZ333" s="10">
        <f t="shared" si="757"/>
        <v>10.1510841862963</v>
      </c>
      <c r="BA333" s="10">
        <f t="shared" si="758"/>
        <v>1.4995423173158834E-2</v>
      </c>
      <c r="BB333" s="10" cm="1">
        <f t="array" ref="BB333">$C333*EXP(poly_from_str($AO333,BB$2950))</f>
        <v>20.049166723639065</v>
      </c>
      <c r="BC333" s="10">
        <f t="shared" si="759"/>
        <v>-0.6806070768034852</v>
      </c>
      <c r="BD333" s="10">
        <f t="shared" si="760"/>
        <v>2.0054336407896445</v>
      </c>
      <c r="BE333" s="10">
        <f t="shared" si="761"/>
        <v>-2.0179737445461048</v>
      </c>
      <c r="BF333" s="21">
        <f>INDEX([1]Pr3_line_class7_opt_lin!$A$2:$A$3624,MATCH($X333,[1]Pr3_line_class7_opt_lin!$AO$2:$AO$3624,0),1)</f>
        <v>5721</v>
      </c>
    </row>
    <row r="334" spans="1:58" hidden="1" x14ac:dyDescent="0.25">
      <c r="A334" s="1">
        <v>1972.857</v>
      </c>
      <c r="B334" s="1">
        <v>4.0000000000000001E-3</v>
      </c>
      <c r="C334">
        <v>10</v>
      </c>
      <c r="E334" s="2">
        <v>50687.9</v>
      </c>
      <c r="F334">
        <v>20848</v>
      </c>
      <c r="G334" t="s">
        <v>4</v>
      </c>
      <c r="H334" t="s">
        <v>17</v>
      </c>
      <c r="I334">
        <v>71536</v>
      </c>
      <c r="J334" t="s">
        <v>6</v>
      </c>
      <c r="K334" t="s">
        <v>17</v>
      </c>
      <c r="L334">
        <v>20848.39</v>
      </c>
      <c r="M334">
        <v>71536.38</v>
      </c>
      <c r="N334">
        <v>4</v>
      </c>
      <c r="V334" s="11">
        <f t="shared" si="722"/>
        <v>5.0687910983918253E-7</v>
      </c>
      <c r="W334" s="11">
        <f t="shared" si="723"/>
        <v>1.972857427512286E-6</v>
      </c>
      <c r="X334" s="10">
        <f t="shared" si="724"/>
        <v>50687.910303755372</v>
      </c>
      <c r="Y334" s="8">
        <f t="shared" si="725"/>
        <v>1972.8570264730599</v>
      </c>
      <c r="Z334" s="1">
        <f t="shared" si="726"/>
        <v>1972.857</v>
      </c>
      <c r="AA334" s="2">
        <f t="shared" si="727"/>
        <v>50687.9</v>
      </c>
      <c r="AB334" s="2">
        <f t="shared" si="721"/>
        <v>50687.910983918249</v>
      </c>
      <c r="AC334" s="1">
        <f t="shared" si="728"/>
        <v>6.28463215995681E-2</v>
      </c>
      <c r="AD334" s="1" t="b">
        <f t="shared" si="729"/>
        <v>1</v>
      </c>
      <c r="AF334" s="1" t="s">
        <v>1271</v>
      </c>
      <c r="AG334" s="1" t="s">
        <v>1260</v>
      </c>
      <c r="AH334" s="10">
        <v>20848.39</v>
      </c>
      <c r="AI334" s="10">
        <v>71536.38</v>
      </c>
      <c r="AJ334" s="10">
        <f t="shared" si="749"/>
        <v>50687.990000000005</v>
      </c>
      <c r="AK334" s="1">
        <f t="shared" si="750"/>
        <v>3.0754312808767281E-3</v>
      </c>
      <c r="AL334" s="10">
        <f t="shared" si="751"/>
        <v>-7.9696244632941671E-2</v>
      </c>
      <c r="AM334" s="10">
        <f t="shared" si="730"/>
        <v>0.10277055052647001</v>
      </c>
      <c r="AN334" s="10">
        <f t="shared" si="752"/>
        <v>-0.77547745170845195</v>
      </c>
      <c r="AO334" s="1">
        <f t="shared" si="731"/>
        <v>1972.857</v>
      </c>
      <c r="AP334" s="14">
        <v>27700000</v>
      </c>
      <c r="AQ334" s="10">
        <v>5.7000000000000002E-2</v>
      </c>
      <c r="AR334" s="14" cm="1">
        <f t="array" ref="AR334">SfromgA($AP334,$AO334,"")</f>
        <v>0.10497840024699615</v>
      </c>
      <c r="AS334" s="21">
        <f t="shared" si="753"/>
        <v>632.99179681736007</v>
      </c>
      <c r="AU334" s="10"/>
      <c r="AV334" s="10"/>
      <c r="AW334" s="14">
        <f t="shared" si="754"/>
        <v>27700000</v>
      </c>
      <c r="AX334" s="21">
        <f t="shared" si="755"/>
        <v>632.99179681736007</v>
      </c>
      <c r="AY334" s="10">
        <f t="shared" si="756"/>
        <v>-6.550037562701565</v>
      </c>
      <c r="AZ334" s="10">
        <f t="shared" si="757"/>
        <v>23.360532568554682</v>
      </c>
      <c r="BA334" s="10">
        <f t="shared" si="758"/>
        <v>0.84846286301751928</v>
      </c>
      <c r="BB334" s="10" cm="1">
        <f t="array" ref="BB334">$C334*EXP(poly_from_str($AO334,BB$2950))</f>
        <v>20.078857253528518</v>
      </c>
      <c r="BC334" s="10">
        <f t="shared" si="759"/>
        <v>0.15138057249228876</v>
      </c>
      <c r="BD334" s="10">
        <f t="shared" si="760"/>
        <v>1.9919643245908627</v>
      </c>
      <c r="BE334" s="10">
        <f t="shared" si="761"/>
        <v>-2.5337309326585191</v>
      </c>
      <c r="BF334" s="21">
        <f>INDEX([1]Pr3_line_class7_opt_lin!$A$2:$A$3624,MATCH($X334,[1]Pr3_line_class7_opt_lin!$AO$2:$AO$3624,0),1)</f>
        <v>5728</v>
      </c>
    </row>
    <row r="335" spans="1:58" hidden="1" x14ac:dyDescent="0.25">
      <c r="A335" s="1">
        <v>1972.617</v>
      </c>
      <c r="B335" s="1">
        <v>4.0000000000000001E-3</v>
      </c>
      <c r="C335">
        <v>5</v>
      </c>
      <c r="E335" s="2">
        <v>50694.1</v>
      </c>
      <c r="F335">
        <v>15454</v>
      </c>
      <c r="G335" t="s">
        <v>4</v>
      </c>
      <c r="H335" t="s">
        <v>39</v>
      </c>
      <c r="I335">
        <v>66148</v>
      </c>
      <c r="J335" t="s">
        <v>6</v>
      </c>
      <c r="K335" t="s">
        <v>39</v>
      </c>
      <c r="L335">
        <v>15454.16</v>
      </c>
      <c r="M335">
        <v>66148.399999999994</v>
      </c>
      <c r="N335">
        <v>4</v>
      </c>
      <c r="V335" s="11">
        <f t="shared" si="722"/>
        <v>5.0694077968505799E-7</v>
      </c>
      <c r="W335" s="11">
        <f t="shared" si="723"/>
        <v>1.9726161427069425E-6</v>
      </c>
      <c r="X335" s="10">
        <f t="shared" si="724"/>
        <v>50694.079333398047</v>
      </c>
      <c r="Y335" s="8">
        <f t="shared" si="725"/>
        <v>1972.616946889071</v>
      </c>
      <c r="Z335" s="1">
        <f t="shared" si="726"/>
        <v>1972.617</v>
      </c>
      <c r="AA335" s="2">
        <f t="shared" si="727"/>
        <v>50694.1</v>
      </c>
      <c r="AB335" s="2">
        <f t="shared" si="721"/>
        <v>50694.077968505801</v>
      </c>
      <c r="AC335" s="1">
        <f t="shared" si="728"/>
        <v>6.2849447705384726E-2</v>
      </c>
      <c r="AD335" s="1" t="b">
        <f t="shared" si="729"/>
        <v>1</v>
      </c>
      <c r="AF335" s="1" t="s">
        <v>1162</v>
      </c>
      <c r="AG335" s="1" t="s">
        <v>1233</v>
      </c>
      <c r="AH335" s="10">
        <v>15454.16</v>
      </c>
      <c r="AI335" s="10">
        <v>66148.399999999994</v>
      </c>
      <c r="AJ335" s="10">
        <f t="shared" si="749"/>
        <v>50694.239999999991</v>
      </c>
      <c r="AK335" s="1">
        <f t="shared" si="750"/>
        <v>6.3049782377220254E-3</v>
      </c>
      <c r="AL335" s="10">
        <f t="shared" si="751"/>
        <v>-0.16066660194337601</v>
      </c>
      <c r="AM335" s="10">
        <f t="shared" si="730"/>
        <v>0.10279562631772919</v>
      </c>
      <c r="AN335" s="10">
        <f t="shared" si="752"/>
        <v>-1.5629711856297703</v>
      </c>
      <c r="AO335" s="1">
        <f t="shared" si="731"/>
        <v>1972.617</v>
      </c>
      <c r="AP335" s="14">
        <v>12300000</v>
      </c>
      <c r="AQ335" s="10">
        <v>0.14899999999999999</v>
      </c>
      <c r="AR335" s="14" cm="1">
        <f t="array" ref="AR335">SfromgA($AP335,$AO335,"")</f>
        <v>4.6597947313193104E-2</v>
      </c>
      <c r="AS335" s="21">
        <f t="shared" si="753"/>
        <v>711.74557048731128</v>
      </c>
      <c r="AU335" s="10"/>
      <c r="AV335" s="10"/>
      <c r="AW335" s="14">
        <f t="shared" si="754"/>
        <v>12300000</v>
      </c>
      <c r="AX335" s="21">
        <f t="shared" si="755"/>
        <v>711.74557048731128</v>
      </c>
      <c r="AY335" s="10">
        <f t="shared" si="756"/>
        <v>-6.4307788631464105</v>
      </c>
      <c r="AZ335" s="10">
        <f t="shared" si="757"/>
        <v>17.166910265478545</v>
      </c>
      <c r="BA335" s="10">
        <f t="shared" si="758"/>
        <v>1.2335457966888514</v>
      </c>
      <c r="BB335" s="10" cm="1">
        <f t="array" ref="BB335">$C335*EXP(poly_from_str($AO335,BB$2950))</f>
        <v>10.046402303320756</v>
      </c>
      <c r="BC335" s="10">
        <f t="shared" si="759"/>
        <v>0.53576911847699926</v>
      </c>
      <c r="BD335" s="10">
        <f t="shared" si="760"/>
        <v>2.0940167682350559</v>
      </c>
      <c r="BE335" s="10">
        <f t="shared" si="761"/>
        <v>-2.2513948303180018</v>
      </c>
      <c r="BF335" s="21">
        <f>INDEX([1]Pr3_line_class7_opt_lin!$A$2:$A$3624,MATCH($X335,[1]Pr3_line_class7_opt_lin!$AO$2:$AO$3624,0),1)</f>
        <v>2866</v>
      </c>
    </row>
    <row r="336" spans="1:58" hidden="1" x14ac:dyDescent="0.25">
      <c r="A336" s="1">
        <v>1972.2</v>
      </c>
      <c r="B336" s="1">
        <v>4.0000000000000001E-3</v>
      </c>
      <c r="C336">
        <v>30</v>
      </c>
      <c r="E336" s="2">
        <v>50704.800000000003</v>
      </c>
      <c r="F336">
        <v>17627</v>
      </c>
      <c r="G336" t="s">
        <v>4</v>
      </c>
      <c r="H336" t="s">
        <v>5</v>
      </c>
      <c r="I336">
        <v>68331</v>
      </c>
      <c r="J336" t="s">
        <v>6</v>
      </c>
      <c r="K336" t="s">
        <v>7</v>
      </c>
      <c r="L336">
        <v>17627</v>
      </c>
      <c r="M336">
        <v>68331.73</v>
      </c>
      <c r="N336">
        <v>4</v>
      </c>
      <c r="V336" s="11">
        <f t="shared" si="722"/>
        <v>5.0704796673765337E-7</v>
      </c>
      <c r="W336" s="11">
        <f t="shared" si="723"/>
        <v>1.9721998706236887E-6</v>
      </c>
      <c r="X336" s="10">
        <f t="shared" si="724"/>
        <v>50704.796879995178</v>
      </c>
      <c r="Y336" s="8">
        <f t="shared" si="725"/>
        <v>1972.1999919785403</v>
      </c>
      <c r="Z336" s="1">
        <f t="shared" si="726"/>
        <v>1972.2</v>
      </c>
      <c r="AA336" s="2">
        <f t="shared" si="727"/>
        <v>50704.800000000003</v>
      </c>
      <c r="AB336" s="2">
        <f t="shared" si="721"/>
        <v>50704.796673765341</v>
      </c>
      <c r="AC336" s="1">
        <f t="shared" si="728"/>
        <v>6.2854882028639425E-2</v>
      </c>
      <c r="AD336" s="1" t="b">
        <f t="shared" si="729"/>
        <v>1</v>
      </c>
      <c r="AF336" s="1" t="s">
        <v>1176</v>
      </c>
      <c r="AG336" s="1" t="s">
        <v>1248</v>
      </c>
      <c r="AH336" s="10">
        <v>17627</v>
      </c>
      <c r="AI336" s="10">
        <v>68331.75</v>
      </c>
      <c r="AJ336" s="10">
        <f t="shared" si="749"/>
        <v>50704.75</v>
      </c>
      <c r="AK336" s="1">
        <f t="shared" si="750"/>
        <v>-1.8154117710764694E-3</v>
      </c>
      <c r="AL336" s="10">
        <f t="shared" si="751"/>
        <v>4.6879995177732781E-2</v>
      </c>
      <c r="AM336" s="10">
        <f t="shared" si="730"/>
        <v>0.10283906297535747</v>
      </c>
      <c r="AN336" s="10">
        <f t="shared" si="752"/>
        <v>0.45585786005232537</v>
      </c>
      <c r="AO336" s="1">
        <f t="shared" si="731"/>
        <v>1972.2</v>
      </c>
      <c r="AP336" s="14">
        <v>13600000</v>
      </c>
      <c r="AQ336" s="10">
        <v>3.1E-2</v>
      </c>
      <c r="AR336" s="14" cm="1">
        <f t="array" ref="AR336">SfromgA($AP336,$AO336,"")</f>
        <v>5.1490265557153206E-2</v>
      </c>
      <c r="AS336" s="21">
        <f t="shared" si="753"/>
        <v>702.47459657271702</v>
      </c>
      <c r="AU336" s="10"/>
      <c r="AV336" s="10"/>
      <c r="AW336" s="14">
        <f t="shared" si="754"/>
        <v>13600000</v>
      </c>
      <c r="AX336" s="21">
        <f t="shared" si="755"/>
        <v>702.47459657271702</v>
      </c>
      <c r="AY336" s="10">
        <f t="shared" si="756"/>
        <v>-4.7384978526843717</v>
      </c>
      <c r="AZ336" s="10">
        <f t="shared" si="757"/>
        <v>15.480399239321411</v>
      </c>
      <c r="BA336" s="10">
        <f t="shared" si="758"/>
        <v>-0.6616227231793097</v>
      </c>
      <c r="BB336" s="10" cm="1">
        <f t="array" ref="BB336">$C336*EXP(poly_from_str($AO336,BB$2950))</f>
        <v>60.351001853327048</v>
      </c>
      <c r="BC336" s="10">
        <f t="shared" si="759"/>
        <v>-1.3606028896408338</v>
      </c>
      <c r="BD336" s="10">
        <f t="shared" si="760"/>
        <v>2.0825300131539377</v>
      </c>
      <c r="BE336" s="10">
        <f t="shared" si="761"/>
        <v>-1.4150743040730491</v>
      </c>
      <c r="BF336" s="21">
        <f>INDEX([1]Pr3_line_class7_opt_lin!$A$2:$A$3624,MATCH($X336,[1]Pr3_line_class7_opt_lin!$AO$2:$AO$3624,0),1)</f>
        <v>17215</v>
      </c>
    </row>
    <row r="337" spans="1:58" hidden="1" x14ac:dyDescent="0.25">
      <c r="A337" s="1">
        <v>1971.913</v>
      </c>
      <c r="B337" s="1">
        <v>4.0000000000000001E-3</v>
      </c>
      <c r="C337">
        <v>2</v>
      </c>
      <c r="E337" s="2">
        <v>50712.2</v>
      </c>
      <c r="N337">
        <v>4</v>
      </c>
      <c r="V337" s="11">
        <f t="shared" si="722"/>
        <v>5.0712176449975224E-7</v>
      </c>
      <c r="W337" s="11">
        <f t="shared" si="723"/>
        <v>1.9719120842716349E-6</v>
      </c>
      <c r="X337" s="10">
        <f t="shared" si="724"/>
        <v>50712.177910898637</v>
      </c>
      <c r="Y337" s="8">
        <f t="shared" si="725"/>
        <v>1971.9129431928586</v>
      </c>
      <c r="Z337" s="1">
        <f t="shared" si="726"/>
        <v>1971.913</v>
      </c>
      <c r="AA337" s="2">
        <f t="shared" si="727"/>
        <v>50712.2</v>
      </c>
      <c r="AB337" s="2">
        <f t="shared" si="721"/>
        <v>50712.176449975224</v>
      </c>
      <c r="AC337" s="1">
        <f t="shared" si="728"/>
        <v>6.2858624201467109E-2</v>
      </c>
      <c r="AD337" s="1" t="b">
        <f t="shared" si="729"/>
        <v>1</v>
      </c>
      <c r="AM337" s="10">
        <f t="shared" si="730"/>
        <v>0.10286904138265733</v>
      </c>
      <c r="AN337" s="10"/>
      <c r="AO337" s="1">
        <f t="shared" si="731"/>
        <v>1971.913</v>
      </c>
      <c r="AP337"/>
      <c r="BB337" s="10" cm="1">
        <f t="array" ref="BB337">$C337*EXP(poly_from_str($AO337,BB$2950))</f>
        <v>4.026725170790912</v>
      </c>
      <c r="BF337" s="21">
        <f>INDEX([1]Pr3_line_class7_opt_lin!$A$2:$A$3624,MATCH($X337,[1]Pr3_line_class7_opt_lin!$AO$2:$AO$3624,0),1)</f>
        <v>1149</v>
      </c>
    </row>
    <row r="338" spans="1:58" hidden="1" x14ac:dyDescent="0.25">
      <c r="A338" s="1">
        <v>1971.73</v>
      </c>
      <c r="B338" s="1">
        <v>4.0000000000000001E-3</v>
      </c>
      <c r="C338">
        <v>15</v>
      </c>
      <c r="E338" s="2">
        <v>50716.9</v>
      </c>
      <c r="F338">
        <v>16135</v>
      </c>
      <c r="G338" t="s">
        <v>4</v>
      </c>
      <c r="H338" t="s">
        <v>7</v>
      </c>
      <c r="I338">
        <v>66852</v>
      </c>
      <c r="J338" t="s">
        <v>6</v>
      </c>
      <c r="K338" t="s">
        <v>7</v>
      </c>
      <c r="L338">
        <v>16135.97</v>
      </c>
      <c r="M338">
        <v>66852.87</v>
      </c>
      <c r="N338">
        <v>4</v>
      </c>
      <c r="V338" s="11">
        <f t="shared" si="722"/>
        <v>5.0716883143229555E-7</v>
      </c>
      <c r="W338" s="11">
        <f t="shared" si="723"/>
        <v>1.9717293446563178E-6</v>
      </c>
      <c r="X338" s="10">
        <f t="shared" si="724"/>
        <v>50716.884189301527</v>
      </c>
      <c r="Y338" s="8">
        <f t="shared" si="725"/>
        <v>1971.7299593316598</v>
      </c>
      <c r="Z338" s="1">
        <f t="shared" si="726"/>
        <v>1971.73</v>
      </c>
      <c r="AA338" s="2">
        <f t="shared" si="727"/>
        <v>50716.9</v>
      </c>
      <c r="AB338" s="2">
        <f t="shared" si="721"/>
        <v>50716.883143229548</v>
      </c>
      <c r="AC338" s="1">
        <f t="shared" si="728"/>
        <v>6.2861011178820009E-2</v>
      </c>
      <c r="AD338" s="1" t="b">
        <f t="shared" si="729"/>
        <v>1</v>
      </c>
      <c r="AF338" s="1" t="s">
        <v>1213</v>
      </c>
      <c r="AG338" s="1" t="s">
        <v>1289</v>
      </c>
      <c r="AH338" s="10">
        <v>16135.97</v>
      </c>
      <c r="AI338" s="10">
        <v>66852.87</v>
      </c>
      <c r="AJ338" s="10">
        <f>AI338-AH338</f>
        <v>50716.899999999994</v>
      </c>
      <c r="AK338" s="1">
        <f>$A338-100000000/AJ338</f>
        <v>6.5534368218322925E-4</v>
      </c>
      <c r="AL338" s="10">
        <f>$X338-AJ338</f>
        <v>-1.5810698467248585E-2</v>
      </c>
      <c r="AM338" s="10">
        <f t="shared" si="730"/>
        <v>0.10288812362747436</v>
      </c>
      <c r="AN338" s="10">
        <f>AL338/AM338</f>
        <v>-0.15366883863578043</v>
      </c>
      <c r="AO338" s="1">
        <f t="shared" si="731"/>
        <v>1971.73</v>
      </c>
      <c r="AP338" s="14">
        <v>24600000</v>
      </c>
      <c r="AQ338" s="10">
        <v>8.1000000000000003E-2</v>
      </c>
      <c r="AR338" s="14" cm="1">
        <f t="array" ref="AR338">SfromgA($AP338,$AO338,"")</f>
        <v>9.3070232736579966E-2</v>
      </c>
      <c r="AS338" s="21">
        <f>(10^MAX(0.05, -0.312925054856973*((LN($AR338))^(1/3)) + 0.454808404431693)-1)*100</f>
        <v>645.20911943751548</v>
      </c>
      <c r="AU338" s="10"/>
      <c r="AV338" s="10"/>
      <c r="AW338" s="14">
        <f>IF($AP338="",$AT338,$AP338)</f>
        <v>24600000</v>
      </c>
      <c r="AX338" s="21">
        <f>IF($AP338="",$AV338,$AS338)</f>
        <v>645.20911943751548</v>
      </c>
      <c r="AY338" s="10">
        <f>LN(BB338*$AO338/$AW338)</f>
        <v>-6.023208141012411</v>
      </c>
      <c r="AZ338" s="10">
        <f>EXP(AY$2950*$AI338+AY$2951)*$AW338/$AO338</f>
        <v>32.160196479292878</v>
      </c>
      <c r="BA338" s="10">
        <f>LN(AZ338/$C338)</f>
        <v>0.76267935262064168</v>
      </c>
      <c r="BB338" s="10" cm="1">
        <f t="array" ref="BB338">$C338*EXP(poly_from_str($AO338,BB$2950))</f>
        <v>30.216322271285719</v>
      </c>
      <c r="BC338" s="10">
        <f t="shared" ref="BC338" si="762">LN(AZ338/BB338)</f>
        <v>6.2347302785587012E-2</v>
      </c>
      <c r="BD338" s="10">
        <f t="shared" ref="BD338" si="763">LN($AX338/100+1)</f>
        <v>2.0084946902349352</v>
      </c>
      <c r="BE338" s="10">
        <f>ABS(LN($AZ338/$BB338))-BD338-LN(2)</f>
        <v>-2.6392945680092934</v>
      </c>
      <c r="BF338" s="21">
        <f>INDEX([1]Pr3_line_class7_opt_lin!$A$2:$A$3624,MATCH($X338,[1]Pr3_line_class7_opt_lin!$AO$2:$AO$3624,0),1)</f>
        <v>8618</v>
      </c>
    </row>
    <row r="339" spans="1:58" hidden="1" x14ac:dyDescent="0.25">
      <c r="A339" s="1">
        <v>1971.636</v>
      </c>
      <c r="B339" s="1">
        <v>4.0000000000000001E-3</v>
      </c>
      <c r="C339">
        <v>200</v>
      </c>
      <c r="E339" s="2">
        <v>50719.3</v>
      </c>
      <c r="N339">
        <v>4</v>
      </c>
      <c r="V339" s="11">
        <f t="shared" si="722"/>
        <v>5.0719301128605896E-7</v>
      </c>
      <c r="W339" s="11">
        <f t="shared" si="723"/>
        <v>1.9716360438728453E-6</v>
      </c>
      <c r="X339" s="10">
        <f t="shared" si="724"/>
        <v>50719.301058556084</v>
      </c>
      <c r="Y339" s="8">
        <f t="shared" si="725"/>
        <v>1971.6360027230801</v>
      </c>
      <c r="Z339" s="1">
        <f t="shared" si="726"/>
        <v>1971.636</v>
      </c>
      <c r="AA339" s="2">
        <f t="shared" si="727"/>
        <v>50719.3</v>
      </c>
      <c r="AB339" s="2">
        <f t="shared" si="721"/>
        <v>50719.30112860589</v>
      </c>
      <c r="AC339" s="1">
        <f t="shared" si="728"/>
        <v>6.2862237534871024E-2</v>
      </c>
      <c r="AD339" s="1" t="b">
        <f t="shared" si="729"/>
        <v>1</v>
      </c>
      <c r="AM339" s="10">
        <f t="shared" si="730"/>
        <v>0.10289789798928405</v>
      </c>
      <c r="AN339" s="10"/>
      <c r="AO339" s="1">
        <f t="shared" si="731"/>
        <v>1971.636</v>
      </c>
      <c r="AP339"/>
      <c r="BB339" s="10" cm="1">
        <f t="array" ref="BB339">$C339*EXP(poly_from_str($AO339,BB$2950))</f>
        <v>402.99300883103831</v>
      </c>
      <c r="BF339" s="21">
        <f>INDEX([1]Pr3_line_class7_opt_lin!$A$2:$A$3624,MATCH($X339,[1]Pr3_line_class7_opt_lin!$AO$2:$AO$3624,0),1)</f>
        <v>114941</v>
      </c>
    </row>
    <row r="340" spans="1:58" hidden="1" x14ac:dyDescent="0.25">
      <c r="A340" s="1">
        <v>1971.287</v>
      </c>
      <c r="B340" s="1">
        <v>4.0000000000000001E-3</v>
      </c>
      <c r="C340">
        <v>4</v>
      </c>
      <c r="E340" s="2">
        <v>50728.3</v>
      </c>
      <c r="F340">
        <v>25033</v>
      </c>
      <c r="G340" t="s">
        <v>4</v>
      </c>
      <c r="H340" t="s">
        <v>5</v>
      </c>
      <c r="I340">
        <v>75762</v>
      </c>
      <c r="J340" t="s">
        <v>6</v>
      </c>
      <c r="K340" t="s">
        <v>5</v>
      </c>
      <c r="L340">
        <v>25033.91</v>
      </c>
      <c r="M340">
        <v>75762.23</v>
      </c>
      <c r="N340">
        <v>4</v>
      </c>
      <c r="V340" s="11">
        <f t="shared" si="722"/>
        <v>5.0728280559857593E-7</v>
      </c>
      <c r="W340" s="11">
        <f t="shared" si="723"/>
        <v>1.9712862445617139E-6</v>
      </c>
      <c r="X340" s="10">
        <f t="shared" si="724"/>
        <v>50728.281767262102</v>
      </c>
      <c r="Y340" s="8">
        <f t="shared" si="725"/>
        <v>1971.2869530805947</v>
      </c>
      <c r="Z340" s="1">
        <f t="shared" si="726"/>
        <v>1971.287</v>
      </c>
      <c r="AA340" s="2">
        <f t="shared" si="727"/>
        <v>50728.3</v>
      </c>
      <c r="AB340" s="2">
        <f t="shared" si="721"/>
        <v>50728.280559857594</v>
      </c>
      <c r="AC340" s="1">
        <f t="shared" si="728"/>
        <v>6.2866792242798133E-2</v>
      </c>
      <c r="AD340" s="1" t="b">
        <f t="shared" si="729"/>
        <v>1</v>
      </c>
      <c r="AF340" s="1" t="s">
        <v>1236</v>
      </c>
      <c r="AG340" s="1" t="s">
        <v>1311</v>
      </c>
      <c r="AH340" s="10">
        <v>25033.91</v>
      </c>
      <c r="AI340" s="10">
        <v>75762.23</v>
      </c>
      <c r="AJ340" s="10">
        <f>AI340-AH340</f>
        <v>50728.319999999992</v>
      </c>
      <c r="AK340" s="1">
        <f>$A340-100000000/AJ340</f>
        <v>1.53263187075936E-3</v>
      </c>
      <c r="AL340" s="10">
        <f>$X340-AJ340</f>
        <v>-3.8232737890211865E-2</v>
      </c>
      <c r="AM340" s="10">
        <f t="shared" si="730"/>
        <v>0.10293437738898496</v>
      </c>
      <c r="AN340" s="10">
        <f>AL340/AM340</f>
        <v>-0.37142827168159626</v>
      </c>
      <c r="AO340" s="1">
        <f t="shared" si="731"/>
        <v>1971.287</v>
      </c>
      <c r="AP340" s="14">
        <v>22800000</v>
      </c>
      <c r="AQ340" s="10">
        <v>2.1999999999999999E-2</v>
      </c>
      <c r="AR340" s="14" cm="1">
        <f t="array" ref="AR340">SfromgA($AP340,$AO340,"")</f>
        <v>8.6202087022208648E-2</v>
      </c>
      <c r="AS340" s="21">
        <f>(10^MAX(0.05, -0.312925054856973*((LN($AR340))^(1/3)) + 0.454808404431693)-1)*100</f>
        <v>652.87603594390794</v>
      </c>
      <c r="AU340" s="10"/>
      <c r="AV340" s="10"/>
      <c r="AW340" s="14">
        <f>IF($AP340="",$AT340,$AP340)</f>
        <v>22800000</v>
      </c>
      <c r="AX340" s="21">
        <f>IF($AP340="",$AV340,$AS340)</f>
        <v>652.87603594390794</v>
      </c>
      <c r="AY340" s="10">
        <f>LN(BB340*$AO340/$AW340)</f>
        <v>-7.2679329664580905</v>
      </c>
      <c r="AZ340" s="10">
        <f>EXP(AY$2950*$AI340+AY$2951)*$AW340/$AO340</f>
        <v>12.963740994459243</v>
      </c>
      <c r="BA340" s="10">
        <f>LN(AZ340/$C340)</f>
        <v>1.1758619451307073</v>
      </c>
      <c r="BB340" s="10" cm="1">
        <f t="array" ref="BB340">$C340*EXP(poly_from_str($AO340,BB$2950))</f>
        <v>8.0679241567788633</v>
      </c>
      <c r="BC340" s="10">
        <f t="shared" ref="BC340" si="764">LN(AZ340/BB340)</f>
        <v>0.47426008670122333</v>
      </c>
      <c r="BD340" s="10">
        <f t="shared" ref="BD340" si="765">LN($AX340/100+1)</f>
        <v>2.0187304013587859</v>
      </c>
      <c r="BE340" s="10">
        <f>ABS(LN($AZ340/$BB340))-BD340-LN(2)</f>
        <v>-2.2376174952175081</v>
      </c>
      <c r="BF340" s="21">
        <f>INDEX([1]Pr3_line_class7_opt_lin!$A$2:$A$3624,MATCH($X340,[1]Pr3_line_class7_opt_lin!$AO$2:$AO$3624,0),1)</f>
        <v>2301</v>
      </c>
    </row>
    <row r="341" spans="1:58" hidden="1" x14ac:dyDescent="0.25">
      <c r="A341" s="1">
        <v>1971.248</v>
      </c>
      <c r="B341" s="1">
        <v>4.0000000000000001E-3</v>
      </c>
      <c r="C341">
        <v>4</v>
      </c>
      <c r="E341" s="2">
        <v>50729.3</v>
      </c>
      <c r="N341">
        <v>4</v>
      </c>
      <c r="V341" s="11">
        <f t="shared" si="722"/>
        <v>5.0729284189508372E-7</v>
      </c>
      <c r="W341" s="11">
        <f t="shared" si="723"/>
        <v>1.9712473856331547E-6</v>
      </c>
      <c r="X341" s="10">
        <f t="shared" si="724"/>
        <v>50729.285171552263</v>
      </c>
      <c r="Y341" s="8">
        <f t="shared" si="725"/>
        <v>1971.2479618395557</v>
      </c>
      <c r="Z341" s="1">
        <f t="shared" si="726"/>
        <v>1971.248</v>
      </c>
      <c r="AA341" s="2">
        <f t="shared" si="727"/>
        <v>50729.3</v>
      </c>
      <c r="AB341" s="2">
        <f t="shared" si="721"/>
        <v>50729.284189508369</v>
      </c>
      <c r="AC341" s="1">
        <f t="shared" si="728"/>
        <v>6.2867301371899525E-2</v>
      </c>
      <c r="AD341" s="1" t="b">
        <f t="shared" si="729"/>
        <v>1</v>
      </c>
      <c r="AM341" s="10">
        <f t="shared" si="730"/>
        <v>0.10293844305739308</v>
      </c>
      <c r="AN341" s="10"/>
      <c r="AO341" s="1">
        <f t="shared" si="731"/>
        <v>1971.248</v>
      </c>
      <c r="AP341"/>
      <c r="BB341" s="10" cm="1">
        <f t="array" ref="BB341">$C341*EXP(poly_from_str($AO341,BB$2950))</f>
        <v>8.0688244619020484</v>
      </c>
      <c r="BF341" s="21" t="e">
        <f>INDEX([1]Pr3_line_class7_opt_lin!$A$2:$A$3624,MATCH($X341,[1]Pr3_line_class7_opt_lin!$AO$2:$AO$3624,0),1)</f>
        <v>#N/A</v>
      </c>
    </row>
    <row r="342" spans="1:58" hidden="1" x14ac:dyDescent="0.25">
      <c r="A342" s="1">
        <v>1970.5730000000001</v>
      </c>
      <c r="B342" s="1">
        <v>4.0000000000000001E-3</v>
      </c>
      <c r="C342">
        <v>80</v>
      </c>
      <c r="E342" s="2">
        <v>50746.7</v>
      </c>
      <c r="F342">
        <v>12846</v>
      </c>
      <c r="G342" t="s">
        <v>4</v>
      </c>
      <c r="H342" t="s">
        <v>5</v>
      </c>
      <c r="I342">
        <v>63593</v>
      </c>
      <c r="J342" t="s">
        <v>6</v>
      </c>
      <c r="K342" t="s">
        <v>5</v>
      </c>
      <c r="L342">
        <v>12846.66</v>
      </c>
      <c r="M342">
        <v>63593.35</v>
      </c>
      <c r="N342">
        <v>4</v>
      </c>
      <c r="V342" s="11">
        <f t="shared" si="722"/>
        <v>5.0746660996573076E-7</v>
      </c>
      <c r="W342" s="11">
        <f t="shared" si="723"/>
        <v>1.9705714854364918E-6</v>
      </c>
      <c r="X342" s="10">
        <f t="shared" si="724"/>
        <v>50746.663422326405</v>
      </c>
      <c r="Y342" s="8">
        <f t="shared" si="725"/>
        <v>1970.5729058041713</v>
      </c>
      <c r="Z342" s="1">
        <f t="shared" si="726"/>
        <v>1970.5730000000001</v>
      </c>
      <c r="AA342" s="2">
        <f t="shared" si="727"/>
        <v>50746.7</v>
      </c>
      <c r="AB342" s="2">
        <f t="shared" si="721"/>
        <v>50746.660996573075</v>
      </c>
      <c r="AC342" s="1">
        <f t="shared" si="728"/>
        <v>6.2876118011505555E-2</v>
      </c>
      <c r="AD342" s="1" t="b">
        <f t="shared" si="729"/>
        <v>1</v>
      </c>
      <c r="AF342" s="1" t="s">
        <v>1150</v>
      </c>
      <c r="AG342" s="1" t="s">
        <v>1382</v>
      </c>
      <c r="AH342" s="10">
        <v>12846.66</v>
      </c>
      <c r="AI342" s="10">
        <v>63593.35</v>
      </c>
      <c r="AJ342" s="10">
        <f t="shared" ref="AJ342:AJ346" si="766">AI342-AH342</f>
        <v>50746.69</v>
      </c>
      <c r="AK342" s="1">
        <f t="shared" ref="AK342:AK346" si="767">$A342-100000000/AJ342</f>
        <v>1.1262482344136515E-3</v>
      </c>
      <c r="AL342" s="10">
        <f t="shared" ref="AL342:AL346" si="768">$X342-AJ342</f>
        <v>-2.6577673597785179E-2</v>
      </c>
      <c r="AM342" s="10">
        <f t="shared" si="730"/>
        <v>0.10300902326379179</v>
      </c>
      <c r="AN342" s="10">
        <f t="shared" ref="AN342:AN346" si="769">AL342/AM342</f>
        <v>-0.25801306289181536</v>
      </c>
      <c r="AO342" s="1">
        <f t="shared" si="731"/>
        <v>1970.5730000000001</v>
      </c>
      <c r="AP342" s="14">
        <v>59700000</v>
      </c>
      <c r="AQ342" s="10">
        <v>4.2999999999999997E-2</v>
      </c>
      <c r="AR342" s="14" cm="1">
        <f t="array" ref="AR342">SfromgA($AP342,$AO342,"")</f>
        <v>0.22546818817782807</v>
      </c>
      <c r="AS342" s="21">
        <f t="shared" ref="AS342:AS346" si="770">(10^MAX(0.05, -0.312925054856973*((LN($AR342))^(1/3)) + 0.454808404431693)-1)*100</f>
        <v>548.9130156496675</v>
      </c>
      <c r="AU342" s="10"/>
      <c r="AV342" s="10"/>
      <c r="AW342" s="14">
        <f t="shared" ref="AW342:AW346" si="771">IF($AP342="",$AT342,$AP342)</f>
        <v>59700000</v>
      </c>
      <c r="AX342" s="21">
        <f t="shared" ref="AX342:AX346" si="772">IF($AP342="",$AV342,$AS342)</f>
        <v>548.9130156496675</v>
      </c>
      <c r="AY342" s="10">
        <f t="shared" ref="AY342:AY346" si="773">LN(BB342*$AO342/$AW342)</f>
        <v>-5.2330968165467091</v>
      </c>
      <c r="AZ342" s="10">
        <f t="shared" ref="AZ342:AZ346" si="774">EXP(AY$2950*$AI342+AY$2951)*$AW342/$AO342</f>
        <v>105.90995454040831</v>
      </c>
      <c r="BA342" s="10">
        <f t="shared" ref="BA342:BA346" si="775">LN(AZ342/$C342)</f>
        <v>0.28056261295309226</v>
      </c>
      <c r="BB342" s="10" cm="1">
        <f t="array" ref="BB342">$C342*EXP(poly_from_str($AO342,BB$2950))</f>
        <v>161.68760663069438</v>
      </c>
      <c r="BC342" s="10">
        <f t="shared" ref="BC342:BC346" si="776">LN(AZ342/BB342)</f>
        <v>-0.42307687180537662</v>
      </c>
      <c r="BD342" s="10">
        <f t="shared" ref="BD342:BD346" si="777">LN($AX342/100+1)</f>
        <v>1.8701284934586262</v>
      </c>
      <c r="BE342" s="10">
        <f t="shared" ref="BE342:BE346" si="778">ABS(LN($AZ342/$BB342))-BD342-LN(2)</f>
        <v>-2.1401988022131948</v>
      </c>
      <c r="BF342" s="21">
        <f>INDEX([1]Pr3_line_class7_opt_lin!$A$2:$A$3624,MATCH($X342,[1]Pr3_line_class7_opt_lin!$AO$2:$AO$3624,0),1)</f>
        <v>46107</v>
      </c>
    </row>
    <row r="343" spans="1:58" hidden="1" x14ac:dyDescent="0.25">
      <c r="A343" s="1">
        <v>1970.0909999999999</v>
      </c>
      <c r="B343" s="1">
        <v>4.0000000000000001E-3</v>
      </c>
      <c r="C343">
        <v>1</v>
      </c>
      <c r="E343" s="2">
        <v>50759.1</v>
      </c>
      <c r="F343">
        <v>39870</v>
      </c>
      <c r="G343" t="s">
        <v>4</v>
      </c>
      <c r="H343" t="s">
        <v>5</v>
      </c>
      <c r="I343">
        <v>90629</v>
      </c>
      <c r="J343" t="s">
        <v>6</v>
      </c>
      <c r="K343" t="s">
        <v>5</v>
      </c>
      <c r="L343">
        <v>39870.17</v>
      </c>
      <c r="M343">
        <v>90629.2</v>
      </c>
      <c r="N343">
        <v>4</v>
      </c>
      <c r="V343" s="11">
        <f t="shared" si="722"/>
        <v>5.0759076611181924E-7</v>
      </c>
      <c r="W343" s="11">
        <f t="shared" si="723"/>
        <v>1.9700900922199173E-6</v>
      </c>
      <c r="X343" s="10">
        <f t="shared" si="724"/>
        <v>50759.078067145179</v>
      </c>
      <c r="Y343" s="8">
        <f t="shared" si="725"/>
        <v>1970.0909434903031</v>
      </c>
      <c r="Z343" s="1">
        <f t="shared" si="726"/>
        <v>1970.0909999999999</v>
      </c>
      <c r="AA343" s="2">
        <f t="shared" si="727"/>
        <v>50759.1</v>
      </c>
      <c r="AB343" s="2">
        <f t="shared" si="721"/>
        <v>50759.076611181925</v>
      </c>
      <c r="AC343" s="1">
        <f t="shared" si="728"/>
        <v>6.2882419292099187E-2</v>
      </c>
      <c r="AD343" s="1" t="b">
        <f t="shared" si="729"/>
        <v>1</v>
      </c>
      <c r="AF343" s="1" t="s">
        <v>1399</v>
      </c>
      <c r="AG343" s="1" t="s">
        <v>1357</v>
      </c>
      <c r="AH343" s="10">
        <v>39870.17</v>
      </c>
      <c r="AI343" s="10">
        <v>90629.2</v>
      </c>
      <c r="AJ343" s="10">
        <f t="shared" si="766"/>
        <v>50759.03</v>
      </c>
      <c r="AK343" s="1">
        <f t="shared" si="767"/>
        <v>-1.8091021440795885E-3</v>
      </c>
      <c r="AL343" s="10">
        <f t="shared" si="768"/>
        <v>4.8067145180539228E-2</v>
      </c>
      <c r="AM343" s="10">
        <f t="shared" si="730"/>
        <v>0.10305940182458577</v>
      </c>
      <c r="AN343" s="10">
        <f t="shared" si="769"/>
        <v>0.46640233039924717</v>
      </c>
      <c r="AO343" s="1">
        <f t="shared" si="731"/>
        <v>1970.0909999999999</v>
      </c>
      <c r="AP343" s="14">
        <v>22000000</v>
      </c>
      <c r="AQ343" s="10">
        <v>0.25800000000000001</v>
      </c>
      <c r="AR343" s="14" cm="1">
        <f t="array" ref="AR343">SfromgA($AP343,$AO343,"")</f>
        <v>8.3026150388281761E-2</v>
      </c>
      <c r="AS343" s="21">
        <f t="shared" si="770"/>
        <v>656.60026817276275</v>
      </c>
      <c r="AU343" s="10"/>
      <c r="AV343" s="10"/>
      <c r="AW343" s="14">
        <f t="shared" si="771"/>
        <v>22000000</v>
      </c>
      <c r="AX343" s="21">
        <f t="shared" si="772"/>
        <v>656.60026817276275</v>
      </c>
      <c r="AY343" s="10">
        <f t="shared" si="773"/>
        <v>-8.6157092046021333</v>
      </c>
      <c r="AZ343" s="10">
        <f t="shared" si="774"/>
        <v>3.1184592568248424</v>
      </c>
      <c r="BA343" s="10">
        <f t="shared" si="775"/>
        <v>1.1373390519074602</v>
      </c>
      <c r="BB343" s="10" cm="1">
        <f t="array" ref="BB343">$C343*EXP(poly_from_str($AO343,BB$2950))</f>
        <v>2.0238644810121111</v>
      </c>
      <c r="BC343" s="10">
        <f t="shared" si="776"/>
        <v>0.43233025874557984</v>
      </c>
      <c r="BD343" s="10">
        <f t="shared" si="777"/>
        <v>2.0236648806553461</v>
      </c>
      <c r="BE343" s="10">
        <f t="shared" si="778"/>
        <v>-2.2844818024697116</v>
      </c>
      <c r="BF343" s="21">
        <f>INDEX([1]Pr3_line_class7_opt_lin!$A$2:$A$3624,MATCH($X343,[1]Pr3_line_class7_opt_lin!$AO$2:$AO$3624,0),1)</f>
        <v>577</v>
      </c>
    </row>
    <row r="344" spans="1:58" hidden="1" x14ac:dyDescent="0.25">
      <c r="A344" s="1">
        <v>1969.7909999999999</v>
      </c>
      <c r="B344" s="1">
        <v>4.0000000000000001E-3</v>
      </c>
      <c r="C344">
        <v>40</v>
      </c>
      <c r="E344" s="2">
        <v>50766.8</v>
      </c>
      <c r="F344">
        <v>18211</v>
      </c>
      <c r="G344" t="s">
        <v>4</v>
      </c>
      <c r="H344" t="s">
        <v>17</v>
      </c>
      <c r="I344">
        <v>68978</v>
      </c>
      <c r="J344" t="s">
        <v>6</v>
      </c>
      <c r="K344" t="s">
        <v>17</v>
      </c>
      <c r="L344">
        <v>18211.759999999998</v>
      </c>
      <c r="M344">
        <v>68978.55</v>
      </c>
      <c r="N344">
        <v>4</v>
      </c>
      <c r="V344" s="11">
        <f t="shared" si="722"/>
        <v>5.0766807239955914E-7</v>
      </c>
      <c r="W344" s="11">
        <f t="shared" si="723"/>
        <v>1.9697912809158742E-6</v>
      </c>
      <c r="X344" s="10">
        <f t="shared" si="724"/>
        <v>50766.806789008762</v>
      </c>
      <c r="Y344" s="8">
        <f t="shared" si="725"/>
        <v>1969.791017497095</v>
      </c>
      <c r="Z344" s="1">
        <f t="shared" si="726"/>
        <v>1969.7909999999999</v>
      </c>
      <c r="AA344" s="2">
        <f t="shared" si="727"/>
        <v>50766.8</v>
      </c>
      <c r="AB344" s="2">
        <f t="shared" si="721"/>
        <v>50766.807239955917</v>
      </c>
      <c r="AC344" s="1">
        <f t="shared" si="728"/>
        <v>6.2886343586694204E-2</v>
      </c>
      <c r="AD344" s="1" t="b">
        <f t="shared" si="729"/>
        <v>1</v>
      </c>
      <c r="AF344" s="1" t="s">
        <v>1188</v>
      </c>
      <c r="AG344" s="1" t="s">
        <v>1281</v>
      </c>
      <c r="AH344" s="10">
        <v>18211.759999999998</v>
      </c>
      <c r="AI344" s="10">
        <v>68978.55</v>
      </c>
      <c r="AJ344" s="10">
        <f t="shared" si="766"/>
        <v>50766.790000000008</v>
      </c>
      <c r="AK344" s="1">
        <f t="shared" si="767"/>
        <v>-6.6892371933136019E-4</v>
      </c>
      <c r="AL344" s="10">
        <f t="shared" si="768"/>
        <v>1.6789008754130919E-2</v>
      </c>
      <c r="AM344" s="10">
        <f t="shared" si="730"/>
        <v>0.10309073399157576</v>
      </c>
      <c r="AN344" s="10">
        <f t="shared" si="769"/>
        <v>0.1628566225506054</v>
      </c>
      <c r="AO344" s="1">
        <f t="shared" si="731"/>
        <v>1969.7909999999999</v>
      </c>
      <c r="AP344" s="14">
        <v>68100000</v>
      </c>
      <c r="AQ344" s="10">
        <v>6.5000000000000002E-2</v>
      </c>
      <c r="AR344" s="14" cm="1">
        <f t="array" ref="AR344">SfromgA($AP344,$AO344,"")</f>
        <v>0.25688628506568867</v>
      </c>
      <c r="AS344" s="21">
        <f t="shared" si="770"/>
        <v>533.04317742628621</v>
      </c>
      <c r="AU344" s="10"/>
      <c r="AV344" s="10"/>
      <c r="AW344" s="14">
        <f t="shared" si="771"/>
        <v>68100000</v>
      </c>
      <c r="AX344" s="21">
        <f t="shared" si="772"/>
        <v>533.04317742628621</v>
      </c>
      <c r="AY344" s="10">
        <f t="shared" si="773"/>
        <v>-6.0560670577867315</v>
      </c>
      <c r="AZ344" s="10">
        <f t="shared" si="774"/>
        <v>73.057293515225169</v>
      </c>
      <c r="BA344" s="10">
        <f t="shared" si="775"/>
        <v>0.60236452188081435</v>
      </c>
      <c r="BB344" s="10" cm="1">
        <f t="array" ref="BB344">$C344*EXP(poly_from_str($AO344,BB$2950))</f>
        <v>81.02339892714113</v>
      </c>
      <c r="BC344" s="10">
        <f t="shared" si="776"/>
        <v>-0.10349401260487084</v>
      </c>
      <c r="BD344" s="10">
        <f t="shared" si="777"/>
        <v>1.8453684446138574</v>
      </c>
      <c r="BE344" s="10">
        <f t="shared" si="778"/>
        <v>-2.4350216125689319</v>
      </c>
      <c r="BF344" s="21">
        <f>INDEX([1]Pr3_line_class7_opt_lin!$A$2:$A$3624,MATCH($X344,[1]Pr3_line_class7_opt_lin!$AO$2:$AO$3624,0),1)</f>
        <v>23102</v>
      </c>
    </row>
    <row r="345" spans="1:58" hidden="1" x14ac:dyDescent="0.25">
      <c r="A345" s="1">
        <v>1969.65</v>
      </c>
      <c r="B345" s="1">
        <v>4.0000000000000001E-3</v>
      </c>
      <c r="C345">
        <v>20</v>
      </c>
      <c r="E345" s="2">
        <v>50770.400000000001</v>
      </c>
      <c r="F345">
        <v>17534</v>
      </c>
      <c r="G345" t="s">
        <v>4</v>
      </c>
      <c r="H345" t="s">
        <v>46</v>
      </c>
      <c r="I345">
        <v>68305</v>
      </c>
      <c r="J345" t="s">
        <v>6</v>
      </c>
      <c r="K345" t="s">
        <v>46</v>
      </c>
      <c r="L345">
        <v>17534.759999999998</v>
      </c>
      <c r="M345">
        <v>68305.100000000006</v>
      </c>
      <c r="N345">
        <v>4</v>
      </c>
      <c r="V345" s="11">
        <f t="shared" si="722"/>
        <v>5.0770441448988399E-7</v>
      </c>
      <c r="W345" s="11">
        <f t="shared" si="723"/>
        <v>1.9696516080235727E-6</v>
      </c>
      <c r="X345" s="10">
        <f t="shared" si="724"/>
        <v>50770.438866610937</v>
      </c>
      <c r="Y345" s="8">
        <f t="shared" si="725"/>
        <v>1969.6501001838842</v>
      </c>
      <c r="Z345" s="1">
        <f t="shared" si="726"/>
        <v>1969.65</v>
      </c>
      <c r="AA345" s="2">
        <f t="shared" si="727"/>
        <v>50770.400000000001</v>
      </c>
      <c r="AB345" s="2">
        <f t="shared" si="721"/>
        <v>50770.4414489884</v>
      </c>
      <c r="AC345" s="1">
        <f t="shared" si="728"/>
        <v>6.2888188624625807E-2</v>
      </c>
      <c r="AD345" s="1" t="b">
        <f t="shared" si="729"/>
        <v>1</v>
      </c>
      <c r="AF345" s="1" t="s">
        <v>1193</v>
      </c>
      <c r="AG345" s="1" t="s">
        <v>1458</v>
      </c>
      <c r="AH345" s="10">
        <v>17534.759999999998</v>
      </c>
      <c r="AI345" s="10">
        <v>68305.100000000006</v>
      </c>
      <c r="AJ345" s="10">
        <f t="shared" si="766"/>
        <v>50770.340000000011</v>
      </c>
      <c r="AK345" s="1">
        <f t="shared" si="767"/>
        <v>-3.9357427972390724E-3</v>
      </c>
      <c r="AL345" s="10">
        <f t="shared" si="768"/>
        <v>9.886661092605209E-2</v>
      </c>
      <c r="AM345" s="10">
        <f t="shared" si="730"/>
        <v>0.10310542482166883</v>
      </c>
      <c r="AN345" s="10">
        <f t="shared" si="769"/>
        <v>0.95888854633063003</v>
      </c>
      <c r="AO345" s="1">
        <f t="shared" si="731"/>
        <v>1969.65</v>
      </c>
      <c r="AP345" s="14">
        <v>44900000</v>
      </c>
      <c r="AQ345" s="10">
        <v>0.76600000000000001</v>
      </c>
      <c r="AR345" s="14" cm="1">
        <f t="array" ref="AR345">SfromgA($AP345,$AO345,"")</f>
        <v>0.1693350584790127</v>
      </c>
      <c r="AS345" s="21">
        <f t="shared" si="770"/>
        <v>581.95369152046203</v>
      </c>
      <c r="AU345" s="10"/>
      <c r="AV345" s="10"/>
      <c r="AW345" s="14">
        <f t="shared" si="771"/>
        <v>44900000</v>
      </c>
      <c r="AX345" s="21">
        <f t="shared" si="772"/>
        <v>581.95369152046203</v>
      </c>
      <c r="AY345" s="10">
        <f t="shared" si="773"/>
        <v>-6.3323476928382645</v>
      </c>
      <c r="AZ345" s="10">
        <f t="shared" si="774"/>
        <v>51.30189068350235</v>
      </c>
      <c r="BA345" s="10">
        <f t="shared" si="775"/>
        <v>0.94199533337248398</v>
      </c>
      <c r="BB345" s="10" cm="1">
        <f t="array" ref="BB345">$C345*EXP(poly_from_str($AO345,BB$2950))</f>
        <v>40.527855138668755</v>
      </c>
      <c r="BC345" s="10">
        <f t="shared" si="776"/>
        <v>0.23573808802538035</v>
      </c>
      <c r="BD345" s="10">
        <f t="shared" si="777"/>
        <v>1.9197915685536038</v>
      </c>
      <c r="BE345" s="10">
        <f t="shared" si="778"/>
        <v>-2.3772006610881689</v>
      </c>
      <c r="BF345" s="21">
        <f>INDEX([1]Pr3_line_class7_opt_lin!$A$2:$A$3624,MATCH($X345,[1]Pr3_line_class7_opt_lin!$AO$2:$AO$3624,0),1)</f>
        <v>11555</v>
      </c>
    </row>
    <row r="346" spans="1:58" hidden="1" x14ac:dyDescent="0.25">
      <c r="A346" s="1">
        <v>1969.4680000000001</v>
      </c>
      <c r="B346" s="1">
        <v>4.0000000000000001E-3</v>
      </c>
      <c r="C346">
        <v>10</v>
      </c>
      <c r="E346" s="2">
        <v>50775.1</v>
      </c>
      <c r="F346">
        <v>18211</v>
      </c>
      <c r="G346" t="s">
        <v>4</v>
      </c>
      <c r="H346" t="s">
        <v>17</v>
      </c>
      <c r="I346">
        <v>68987</v>
      </c>
      <c r="J346" t="s">
        <v>6</v>
      </c>
      <c r="K346" t="s">
        <v>7</v>
      </c>
      <c r="L346">
        <v>18211.759999999998</v>
      </c>
      <c r="M346">
        <v>68987.070000000007</v>
      </c>
      <c r="N346">
        <v>4</v>
      </c>
      <c r="V346" s="11">
        <f t="shared" si="722"/>
        <v>5.0775133183174336E-7</v>
      </c>
      <c r="W346" s="11">
        <f t="shared" si="723"/>
        <v>1.9694692871112023E-6</v>
      </c>
      <c r="X346" s="10">
        <f t="shared" si="724"/>
        <v>50775.131115060824</v>
      </c>
      <c r="Y346" s="8">
        <f t="shared" si="725"/>
        <v>1969.4680802180771</v>
      </c>
      <c r="Z346" s="1">
        <f t="shared" si="726"/>
        <v>1969.4680000000001</v>
      </c>
      <c r="AA346" s="2">
        <f t="shared" si="727"/>
        <v>50775.1</v>
      </c>
      <c r="AB346" s="2">
        <f t="shared" si="721"/>
        <v>50775.133183174337</v>
      </c>
      <c r="AC346" s="1">
        <f t="shared" si="728"/>
        <v>6.2890570748845465E-2</v>
      </c>
      <c r="AD346" s="1" t="b">
        <f t="shared" si="729"/>
        <v>1</v>
      </c>
      <c r="AF346" s="1" t="s">
        <v>1188</v>
      </c>
      <c r="AG346" s="1" t="s">
        <v>1287</v>
      </c>
      <c r="AH346" s="10">
        <v>18211.759999999998</v>
      </c>
      <c r="AI346" s="10">
        <v>68987.070000000007</v>
      </c>
      <c r="AJ346" s="10">
        <f t="shared" si="766"/>
        <v>50775.310000000012</v>
      </c>
      <c r="AK346" s="1">
        <f t="shared" si="767"/>
        <v>6.858354582618631E-3</v>
      </c>
      <c r="AL346" s="10">
        <f t="shared" si="768"/>
        <v>-0.17888493918871973</v>
      </c>
      <c r="AM346" s="10">
        <f t="shared" si="730"/>
        <v>0.1031244985955598</v>
      </c>
      <c r="AN346" s="10">
        <f t="shared" si="769"/>
        <v>-1.7346502686067065</v>
      </c>
      <c r="AO346" s="1">
        <f t="shared" si="731"/>
        <v>1969.4680000000001</v>
      </c>
      <c r="AP346" s="14">
        <v>9940000</v>
      </c>
      <c r="AQ346" s="10">
        <v>1.4E-2</v>
      </c>
      <c r="AR346" s="14" cm="1">
        <f t="array" ref="AR346">SfromgA($AP346,$AO346,"")</f>
        <v>3.7477147725307768E-2</v>
      </c>
      <c r="AS346" s="21">
        <f t="shared" si="770"/>
        <v>731.64872956559498</v>
      </c>
      <c r="AU346" s="10"/>
      <c r="AV346" s="10"/>
      <c r="AW346" s="14">
        <f t="shared" si="771"/>
        <v>9940000</v>
      </c>
      <c r="AX346" s="21">
        <f t="shared" si="772"/>
        <v>731.64872956559498</v>
      </c>
      <c r="AY346" s="10">
        <f t="shared" si="773"/>
        <v>-5.5172024877071779</v>
      </c>
      <c r="AZ346" s="10">
        <f t="shared" si="774"/>
        <v>10.656833797992377</v>
      </c>
      <c r="BA346" s="10">
        <f t="shared" si="775"/>
        <v>6.36162645514598E-2</v>
      </c>
      <c r="BB346" s="10" cm="1">
        <f t="array" ref="BB346">$C346*EXP(poly_from_str($AO346,BB$2950))</f>
        <v>20.274346272031099</v>
      </c>
      <c r="BC346" s="10">
        <f t="shared" si="776"/>
        <v>-0.64315499887973349</v>
      </c>
      <c r="BD346" s="10">
        <f t="shared" si="777"/>
        <v>2.1182399656402335</v>
      </c>
      <c r="BE346" s="10">
        <f t="shared" si="778"/>
        <v>-2.1682321473204453</v>
      </c>
      <c r="BF346" s="21">
        <f>INDEX([1]Pr3_line_class7_opt_lin!$A$2:$A$3624,MATCH($X346,[1]Pr3_line_class7_opt_lin!$AO$2:$AO$3624,0),1)</f>
        <v>5780</v>
      </c>
    </row>
    <row r="347" spans="1:58" hidden="1" x14ac:dyDescent="0.25">
      <c r="A347" s="1">
        <v>1968.53</v>
      </c>
      <c r="B347" s="1">
        <v>4.0000000000000001E-3</v>
      </c>
      <c r="C347">
        <v>60</v>
      </c>
      <c r="E347" s="2">
        <v>50799.3</v>
      </c>
      <c r="N347">
        <v>4</v>
      </c>
      <c r="V347" s="11">
        <f t="shared" si="722"/>
        <v>5.0799327416904999E-7</v>
      </c>
      <c r="W347" s="11">
        <f t="shared" si="723"/>
        <v>1.9685310624358998E-6</v>
      </c>
      <c r="X347" s="10">
        <f t="shared" si="724"/>
        <v>50799.325705113341</v>
      </c>
      <c r="Y347" s="8">
        <f t="shared" si="725"/>
        <v>1968.5300663338182</v>
      </c>
      <c r="Z347" s="1">
        <f t="shared" si="726"/>
        <v>1968.53</v>
      </c>
      <c r="AA347" s="2">
        <f t="shared" si="727"/>
        <v>50799.3</v>
      </c>
      <c r="AB347" s="2">
        <f t="shared" si="721"/>
        <v>50799.327416904998</v>
      </c>
      <c r="AC347" s="1">
        <f t="shared" si="728"/>
        <v>6.2902858330049577E-2</v>
      </c>
      <c r="AD347" s="1" t="b">
        <f t="shared" si="729"/>
        <v>1</v>
      </c>
      <c r="AM347" s="10">
        <f t="shared" si="730"/>
        <v>0.1032228109299833</v>
      </c>
      <c r="AN347" s="10"/>
      <c r="AO347" s="1">
        <f t="shared" si="731"/>
        <v>1968.53</v>
      </c>
      <c r="AP347"/>
      <c r="BB347" s="10" cm="1">
        <f t="array" ref="BB347">$C347*EXP(poly_from_str($AO347,BB$2950))</f>
        <v>121.96739787811956</v>
      </c>
      <c r="BF347" s="21">
        <f>INDEX([1]Pr3_line_class7_opt_lin!$A$2:$A$3624,MATCH($X347,[1]Pr3_line_class7_opt_lin!$AO$2:$AO$3624,0),1)</f>
        <v>34770</v>
      </c>
    </row>
    <row r="348" spans="1:58" hidden="1" x14ac:dyDescent="0.25">
      <c r="A348" s="1">
        <v>1968.2270000000001</v>
      </c>
      <c r="B348" s="1">
        <v>4.0000000000000001E-3</v>
      </c>
      <c r="C348">
        <v>40</v>
      </c>
      <c r="E348" s="2">
        <v>50807.199999999997</v>
      </c>
      <c r="F348">
        <v>16135</v>
      </c>
      <c r="G348" t="s">
        <v>4</v>
      </c>
      <c r="H348" t="s">
        <v>7</v>
      </c>
      <c r="I348">
        <v>66943</v>
      </c>
      <c r="J348" t="s">
        <v>6</v>
      </c>
      <c r="K348" t="s">
        <v>17</v>
      </c>
      <c r="L348">
        <v>16135.97</v>
      </c>
      <c r="M348">
        <v>66943.039999999994</v>
      </c>
      <c r="N348">
        <v>4</v>
      </c>
      <c r="V348" s="11">
        <f t="shared" si="722"/>
        <v>5.0807147752774455E-7</v>
      </c>
      <c r="W348" s="11">
        <f t="shared" si="723"/>
        <v>1.9682249759876554E-6</v>
      </c>
      <c r="X348" s="10">
        <f t="shared" si="724"/>
        <v>50807.151016756012</v>
      </c>
      <c r="Y348" s="8">
        <f t="shared" si="725"/>
        <v>1968.2268735560544</v>
      </c>
      <c r="Z348" s="1">
        <f t="shared" si="726"/>
        <v>1968.2270000000001</v>
      </c>
      <c r="AA348" s="2">
        <f t="shared" si="727"/>
        <v>50807.199999999997</v>
      </c>
      <c r="AB348" s="2">
        <f t="shared" si="721"/>
        <v>50807.14775277445</v>
      </c>
      <c r="AC348" s="1">
        <f t="shared" si="728"/>
        <v>6.2906831313861267E-2</v>
      </c>
      <c r="AD348" s="1" t="b">
        <f t="shared" si="729"/>
        <v>1</v>
      </c>
      <c r="AF348" s="1" t="s">
        <v>1213</v>
      </c>
      <c r="AG348" s="1" t="s">
        <v>1457</v>
      </c>
      <c r="AH348" s="10">
        <v>16135.97</v>
      </c>
      <c r="AI348" s="10">
        <v>66943.039999999994</v>
      </c>
      <c r="AJ348" s="10">
        <f t="shared" ref="AJ348:AJ349" si="779">AI348-AH348</f>
        <v>50807.069999999992</v>
      </c>
      <c r="AK348" s="1">
        <f t="shared" ref="AK348:AK349" si="780">$A348-100000000/AJ348</f>
        <v>-3.0120829642328317E-3</v>
      </c>
      <c r="AL348" s="10">
        <f t="shared" ref="AL348:AL349" si="781">$X348-AJ348</f>
        <v>8.1016756019380409E-2</v>
      </c>
      <c r="AM348" s="10">
        <f t="shared" si="730"/>
        <v>0.10325475669219049</v>
      </c>
      <c r="AN348" s="10">
        <f t="shared" ref="AN348:AN349" si="782">AL348/AM348</f>
        <v>0.78462977023806191</v>
      </c>
      <c r="AO348" s="1">
        <f t="shared" si="731"/>
        <v>1968.2270000000001</v>
      </c>
      <c r="AP348" s="14">
        <v>8250000</v>
      </c>
      <c r="AQ348" s="10">
        <v>2.1999999999999999E-2</v>
      </c>
      <c r="AR348" s="14" cm="1">
        <f t="array" ref="AR348">SfromgA($AP348,$AO348,"")</f>
        <v>3.1046515469338478E-2</v>
      </c>
      <c r="AS348" s="21">
        <f t="shared" ref="AS348:AS349" si="783">(10^MAX(0.05, -0.312925054856973*((LN($AR348))^(1/3)) + 0.454808404431693)-1)*100</f>
        <v>748.52111313087789</v>
      </c>
      <c r="AU348" s="10"/>
      <c r="AV348" s="10"/>
      <c r="AW348" s="14">
        <f t="shared" ref="AW348:AW349" si="784">IF($AP348="",$AT348,$AP348)</f>
        <v>8250000</v>
      </c>
      <c r="AX348" s="21">
        <f t="shared" ref="AX348:AX349" si="785">IF($AP348="",$AV348,$AS348)</f>
        <v>748.52111313087789</v>
      </c>
      <c r="AY348" s="10">
        <f t="shared" ref="AY348:AY349" si="786">LN(BB348*$AO348/$AW348)</f>
        <v>-3.9416985379028251</v>
      </c>
      <c r="AZ348" s="10">
        <f t="shared" ref="AZ348:AZ349" si="787">EXP(AY$2950*$AI348+AY$2951)*$AW348/$AO348</f>
        <v>10.713940731059306</v>
      </c>
      <c r="BA348" s="10">
        <f t="shared" ref="BA348:BA349" si="788">LN(AZ348/$C348)</f>
        <v>-1.3173336885857847</v>
      </c>
      <c r="BB348" s="10" cm="1">
        <f t="array" ref="BB348">$C348*EXP(poly_from_str($AO348,BB$2950))</f>
        <v>81.380590930452414</v>
      </c>
      <c r="BC348" s="10">
        <f t="shared" ref="BC348:BC349" si="789">LN(AZ348/BB348)</f>
        <v>-2.0275910383910167</v>
      </c>
      <c r="BD348" s="10">
        <f t="shared" ref="BD348:BD349" si="790">LN($AX348/100+1)</f>
        <v>2.1383247812650987</v>
      </c>
      <c r="BE348" s="10">
        <f t="shared" ref="BE348:BE349" si="791">ABS(LN($AZ348/$BB348))-BD348-LN(2)</f>
        <v>-0.80388092343402728</v>
      </c>
      <c r="BF348" s="21">
        <f>INDEX([1]Pr3_line_class7_opt_lin!$A$2:$A$3624,MATCH($X348,[1]Pr3_line_class7_opt_lin!$AO$2:$AO$3624,0),1)</f>
        <v>23198</v>
      </c>
    </row>
    <row r="349" spans="1:58" hidden="1" x14ac:dyDescent="0.25">
      <c r="A349" s="1">
        <v>1967.6079999999999</v>
      </c>
      <c r="B349" s="1">
        <v>4.0000000000000001E-3</v>
      </c>
      <c r="C349">
        <v>10</v>
      </c>
      <c r="E349" s="2">
        <v>50823.1</v>
      </c>
      <c r="F349">
        <v>24470</v>
      </c>
      <c r="G349" t="s">
        <v>4</v>
      </c>
      <c r="H349" t="s">
        <v>7</v>
      </c>
      <c r="I349">
        <v>75294</v>
      </c>
      <c r="J349" t="s">
        <v>6</v>
      </c>
      <c r="K349" t="s">
        <v>7</v>
      </c>
      <c r="L349">
        <v>24470.9</v>
      </c>
      <c r="M349">
        <v>75294</v>
      </c>
      <c r="N349">
        <v>4</v>
      </c>
      <c r="V349" s="11">
        <f t="shared" si="722"/>
        <v>5.0823131436749599E-7</v>
      </c>
      <c r="W349" s="11">
        <f t="shared" si="723"/>
        <v>1.9676092170686168E-6</v>
      </c>
      <c r="X349" s="10">
        <f t="shared" si="724"/>
        <v>50823.129470525455</v>
      </c>
      <c r="Y349" s="8">
        <f t="shared" si="725"/>
        <v>1967.6080761220016</v>
      </c>
      <c r="Z349" s="1">
        <f t="shared" si="726"/>
        <v>1967.6079999999999</v>
      </c>
      <c r="AA349" s="2">
        <f t="shared" si="727"/>
        <v>50823.1</v>
      </c>
      <c r="AB349" s="2">
        <f t="shared" si="721"/>
        <v>50823.131436749594</v>
      </c>
      <c r="AC349" s="1">
        <f t="shared" si="728"/>
        <v>6.2914953445185634E-2</v>
      </c>
      <c r="AD349" s="1" t="b">
        <f t="shared" si="729"/>
        <v>1</v>
      </c>
      <c r="AF349" s="1" t="s">
        <v>1328</v>
      </c>
      <c r="AG349" s="1" t="s">
        <v>1283</v>
      </c>
      <c r="AH349" s="10">
        <v>24470.9</v>
      </c>
      <c r="AI349" s="10">
        <v>75294</v>
      </c>
      <c r="AJ349" s="10">
        <f t="shared" si="779"/>
        <v>50823.1</v>
      </c>
      <c r="AK349" s="1">
        <f t="shared" si="780"/>
        <v>-1.2170686165973166E-3</v>
      </c>
      <c r="AL349" s="10">
        <f t="shared" si="781"/>
        <v>2.9470525456417818E-2</v>
      </c>
      <c r="AM349" s="10">
        <f t="shared" si="730"/>
        <v>0.10331956365292273</v>
      </c>
      <c r="AN349" s="10">
        <f t="shared" si="782"/>
        <v>0.28523664264995324</v>
      </c>
      <c r="AO349" s="1">
        <f t="shared" si="731"/>
        <v>1967.6079999999999</v>
      </c>
      <c r="AP349" s="14">
        <v>83000000</v>
      </c>
      <c r="AQ349" s="10">
        <v>9.6000000000000002E-2</v>
      </c>
      <c r="AR349" s="14" cm="1">
        <f t="array" ref="AR349">SfromgA($AP349,$AO349,"")</f>
        <v>0.31205215871180075</v>
      </c>
      <c r="AS349" s="21">
        <f t="shared" si="783"/>
        <v>508.18664721009128</v>
      </c>
      <c r="AU349" s="10"/>
      <c r="AV349" s="10"/>
      <c r="AW349" s="14">
        <f t="shared" si="784"/>
        <v>83000000</v>
      </c>
      <c r="AX349" s="21">
        <f t="shared" si="785"/>
        <v>508.18664721009128</v>
      </c>
      <c r="AY349" s="10">
        <f t="shared" si="786"/>
        <v>-7.6352082323479529</v>
      </c>
      <c r="AZ349" s="10">
        <f t="shared" si="787"/>
        <v>49.396161552901162</v>
      </c>
      <c r="BA349" s="10">
        <f t="shared" si="788"/>
        <v>1.5972876268226481</v>
      </c>
      <c r="BB349" s="10" cm="1">
        <f t="array" ref="BB349">$C349*EXP(poly_from_str($AO349,BB$2950))</f>
        <v>20.380306412309501</v>
      </c>
      <c r="BC349" s="10">
        <f t="shared" si="789"/>
        <v>0.88530365718374027</v>
      </c>
      <c r="BD349" s="10">
        <f t="shared" si="790"/>
        <v>1.8053116344105684</v>
      </c>
      <c r="BE349" s="10">
        <f t="shared" si="791"/>
        <v>-1.6131551577867733</v>
      </c>
      <c r="BF349" s="21">
        <f>INDEX([1]Pr3_line_class7_opt_lin!$A$2:$A$3624,MATCH($X349,[1]Pr3_line_class7_opt_lin!$AO$2:$AO$3624,0),1)</f>
        <v>5809</v>
      </c>
    </row>
    <row r="350" spans="1:58" hidden="1" x14ac:dyDescent="0.25">
      <c r="A350" s="1">
        <v>1967.4469999999999</v>
      </c>
      <c r="B350" s="1">
        <v>4.0000000000000001E-3</v>
      </c>
      <c r="C350">
        <v>20</v>
      </c>
      <c r="E350" s="2">
        <v>50827.3</v>
      </c>
      <c r="N350">
        <v>4</v>
      </c>
      <c r="V350" s="11">
        <f t="shared" si="722"/>
        <v>5.0827290392066471E-7</v>
      </c>
      <c r="W350" s="11">
        <f t="shared" si="723"/>
        <v>1.9674466280915966E-6</v>
      </c>
      <c r="X350" s="10">
        <f t="shared" si="724"/>
        <v>50827.290993183866</v>
      </c>
      <c r="Y350" s="8">
        <f t="shared" si="725"/>
        <v>1967.4469767316614</v>
      </c>
      <c r="Z350" s="1">
        <f t="shared" si="726"/>
        <v>1967.4469999999999</v>
      </c>
      <c r="AA350" s="2">
        <f t="shared" si="727"/>
        <v>50827.3</v>
      </c>
      <c r="AB350" s="2">
        <f t="shared" si="721"/>
        <v>50827.290392066476</v>
      </c>
      <c r="AC350" s="1">
        <f t="shared" si="728"/>
        <v>6.2917067242997268E-2</v>
      </c>
      <c r="AD350" s="1" t="b">
        <f t="shared" si="729"/>
        <v>1</v>
      </c>
      <c r="AM350" s="10">
        <f t="shared" si="730"/>
        <v>0.10333655747778721</v>
      </c>
      <c r="AN350" s="10"/>
      <c r="AO350" s="1">
        <f t="shared" si="731"/>
        <v>1967.4469999999999</v>
      </c>
      <c r="AP350"/>
      <c r="BB350" s="10" cm="1">
        <f t="array" ref="BB350">$C350*EXP(poly_from_str($AO350,BB$2950))</f>
        <v>40.778868072096813</v>
      </c>
      <c r="BF350" s="21" t="e">
        <f>INDEX([1]Pr3_line_class7_opt_lin!$A$2:$A$3624,MATCH($X350,[1]Pr3_line_class7_opt_lin!$AO$2:$AO$3624,0),1)</f>
        <v>#N/A</v>
      </c>
    </row>
    <row r="351" spans="1:58" hidden="1" x14ac:dyDescent="0.25">
      <c r="A351" s="1">
        <v>1967.373</v>
      </c>
      <c r="B351" s="1">
        <v>4.0000000000000001E-3</v>
      </c>
      <c r="C351">
        <v>1</v>
      </c>
      <c r="E351" s="2">
        <v>50829.2</v>
      </c>
      <c r="N351">
        <v>4</v>
      </c>
      <c r="V351" s="11">
        <f t="shared" si="722"/>
        <v>5.0829202189925351E-7</v>
      </c>
      <c r="W351" s="11">
        <f t="shared" si="723"/>
        <v>1.9673730847623023E-6</v>
      </c>
      <c r="X351" s="10">
        <f t="shared" si="724"/>
        <v>50829.20205289407</v>
      </c>
      <c r="Y351" s="8">
        <f t="shared" si="725"/>
        <v>1967.373005303873</v>
      </c>
      <c r="Z351" s="1">
        <f t="shared" si="726"/>
        <v>1967.373</v>
      </c>
      <c r="AA351" s="2">
        <f t="shared" si="727"/>
        <v>50829.2</v>
      </c>
      <c r="AB351" s="2">
        <f t="shared" si="721"/>
        <v>50829.202189925345</v>
      </c>
      <c r="AC351" s="1">
        <f t="shared" si="728"/>
        <v>6.2918038976321561E-2</v>
      </c>
      <c r="AD351" s="1" t="b">
        <f t="shared" si="729"/>
        <v>1</v>
      </c>
      <c r="AM351" s="10">
        <f t="shared" si="730"/>
        <v>0.10334430735808614</v>
      </c>
      <c r="AN351" s="10"/>
      <c r="AO351" s="1">
        <f t="shared" si="731"/>
        <v>1967.373</v>
      </c>
      <c r="AP351"/>
      <c r="BB351" s="10" cm="1">
        <f t="array" ref="BB351">$C351*EXP(poly_from_str($AO351,BB$2950))</f>
        <v>2.0393626983170758</v>
      </c>
      <c r="BF351" s="21" t="e">
        <f>INDEX([1]Pr3_line_class7_opt_lin!$A$2:$A$3624,MATCH($X351,[1]Pr3_line_class7_opt_lin!$AO$2:$AO$3624,0),1)</f>
        <v>#N/A</v>
      </c>
    </row>
    <row r="352" spans="1:58" hidden="1" x14ac:dyDescent="0.25">
      <c r="A352" s="1">
        <v>1967.2329999999999</v>
      </c>
      <c r="B352" s="1">
        <v>4.0000000000000001E-3</v>
      </c>
      <c r="C352">
        <v>1</v>
      </c>
      <c r="E352" s="2">
        <v>50832.800000000003</v>
      </c>
      <c r="F352">
        <v>24461</v>
      </c>
      <c r="G352" t="s">
        <v>4</v>
      </c>
      <c r="H352" t="s">
        <v>17</v>
      </c>
      <c r="I352">
        <v>75294</v>
      </c>
      <c r="J352" t="s">
        <v>6</v>
      </c>
      <c r="K352" t="s">
        <v>7</v>
      </c>
      <c r="L352">
        <v>24461.24</v>
      </c>
      <c r="M352">
        <v>75294</v>
      </c>
      <c r="N352">
        <v>4</v>
      </c>
      <c r="V352" s="11">
        <f t="shared" si="722"/>
        <v>5.0832819498249571E-7</v>
      </c>
      <c r="W352" s="11">
        <f t="shared" si="723"/>
        <v>1.9672337545836546E-6</v>
      </c>
      <c r="X352" s="10">
        <f t="shared" si="724"/>
        <v>50832.818277851249</v>
      </c>
      <c r="Y352" s="8">
        <f t="shared" si="725"/>
        <v>1967.2330472294855</v>
      </c>
      <c r="Z352" s="1">
        <f t="shared" si="726"/>
        <v>1967.2329999999999</v>
      </c>
      <c r="AA352" s="2">
        <f t="shared" si="727"/>
        <v>50832.800000000003</v>
      </c>
      <c r="AB352" s="2">
        <f t="shared" si="721"/>
        <v>50832.81949824957</v>
      </c>
      <c r="AC352" s="1">
        <f t="shared" si="728"/>
        <v>6.2919877690708115E-2</v>
      </c>
      <c r="AD352" s="1" t="b">
        <f t="shared" si="729"/>
        <v>1</v>
      </c>
      <c r="AF352" s="1" t="s">
        <v>1386</v>
      </c>
      <c r="AG352" s="1" t="s">
        <v>1283</v>
      </c>
      <c r="AH352" s="10">
        <v>24461.24</v>
      </c>
      <c r="AI352" s="10">
        <v>75294</v>
      </c>
      <c r="AJ352" s="10">
        <f t="shared" ref="AJ352:AJ357" si="792">AI352-AH352</f>
        <v>50832.759999999995</v>
      </c>
      <c r="AK352" s="1">
        <f t="shared" ref="AK352:AK357" si="793">$A352-100000000/AJ352</f>
        <v>-2.3025883310765494E-3</v>
      </c>
      <c r="AL352" s="10">
        <f t="shared" ref="AL352:AL357" si="794">$X352-AJ352</f>
        <v>5.8277851254388224E-2</v>
      </c>
      <c r="AM352" s="10">
        <f t="shared" si="730"/>
        <v>0.10335898187962483</v>
      </c>
      <c r="AN352" s="10">
        <f t="shared" ref="AN352:AN357" si="795">AL352/AM352</f>
        <v>0.56383925416622682</v>
      </c>
      <c r="AO352" s="1">
        <f t="shared" si="731"/>
        <v>1967.2329999999999</v>
      </c>
      <c r="AP352" s="14">
        <v>18200000</v>
      </c>
      <c r="AQ352" s="10">
        <v>4.8000000000000001E-2</v>
      </c>
      <c r="AR352" s="14" cm="1">
        <f t="array" ref="AR352">SfromgA($AP352,$AO352,"")</f>
        <v>6.8386779293323E-2</v>
      </c>
      <c r="AS352" s="21">
        <f t="shared" ref="AS352:AS355" si="796">(10^MAX(0.05, -0.312925054856973*((LN($AR352))^(1/3)) + 0.454808404431693)-1)*100</f>
        <v>675.5501264374351</v>
      </c>
      <c r="AU352" s="10"/>
      <c r="AV352" s="10"/>
      <c r="AW352" s="14">
        <f t="shared" ref="AW352:AW355" si="797">IF($AP352="",$AT352,$AP352)</f>
        <v>18200000</v>
      </c>
      <c r="AX352" s="21">
        <f t="shared" ref="AX352:AX355" si="798">IF($AP352="",$AV352,$AS352)</f>
        <v>675.5501264374351</v>
      </c>
      <c r="AY352" s="10">
        <f t="shared" ref="AY352:AY355" si="799">LN(BB352*$AO352/$AW352)</f>
        <v>-8.4195228300339977</v>
      </c>
      <c r="AZ352" s="10">
        <f t="shared" ref="AZ352:AZ355" si="800">EXP(AY$2950*$AI352+AY$2951)*$AW352/$AO352</f>
        <v>10.833512196849428</v>
      </c>
      <c r="BA352" s="10">
        <f t="shared" ref="BA352:BA355" si="801">LN(AZ352/$C352)</f>
        <v>2.3826443110096944</v>
      </c>
      <c r="BB352" s="10" cm="1">
        <f t="array" ref="BB352">$C352*EXP(poly_from_str($AO352,BB$2950))</f>
        <v>2.0401555524291486</v>
      </c>
      <c r="BC352" s="10">
        <f t="shared" ref="BC352:BC355" si="802">LN(AZ352/BB352)</f>
        <v>1.6696182548697844</v>
      </c>
      <c r="BD352" s="10">
        <f t="shared" ref="BD352:BD355" si="803">LN($AX352/100+1)</f>
        <v>2.0484024321120344</v>
      </c>
      <c r="BE352" s="10">
        <f t="shared" ref="BE352:BE355" si="804">ABS(LN($AZ352/$BB352))-BD352-LN(2)</f>
        <v>-1.0719313578021952</v>
      </c>
      <c r="BF352" s="21">
        <f>INDEX([1]Pr3_line_class7_opt_lin!$A$2:$A$3624,MATCH($X352,[1]Pr3_line_class7_opt_lin!$AO$2:$AO$3624,0),1)</f>
        <v>582</v>
      </c>
    </row>
    <row r="353" spans="1:58" hidden="1" x14ac:dyDescent="0.25">
      <c r="A353" s="1">
        <v>1966.71</v>
      </c>
      <c r="B353" s="1">
        <v>4.0000000000000001E-3</v>
      </c>
      <c r="C353">
        <v>2</v>
      </c>
      <c r="E353" s="2">
        <v>50846.3</v>
      </c>
      <c r="F353">
        <v>21148</v>
      </c>
      <c r="G353" t="s">
        <v>4</v>
      </c>
      <c r="H353" t="s">
        <v>18</v>
      </c>
      <c r="I353">
        <v>71994</v>
      </c>
      <c r="J353" t="s">
        <v>6</v>
      </c>
      <c r="K353" t="s">
        <v>17</v>
      </c>
      <c r="L353">
        <v>21148.43</v>
      </c>
      <c r="M353">
        <v>71994.81</v>
      </c>
      <c r="N353">
        <v>4</v>
      </c>
      <c r="V353" s="11">
        <f t="shared" si="722"/>
        <v>5.0846337284093737E-7</v>
      </c>
      <c r="W353" s="11">
        <f t="shared" si="723"/>
        <v>1.9667114421304994E-6</v>
      </c>
      <c r="X353" s="10">
        <f t="shared" si="724"/>
        <v>50846.334948150652</v>
      </c>
      <c r="Y353" s="8">
        <f t="shared" si="725"/>
        <v>1966.7100903530734</v>
      </c>
      <c r="Z353" s="1">
        <f t="shared" si="726"/>
        <v>1966.71</v>
      </c>
      <c r="AA353" s="2">
        <f t="shared" si="727"/>
        <v>50846.3</v>
      </c>
      <c r="AB353" s="2">
        <f t="shared" si="721"/>
        <v>50846.337284093737</v>
      </c>
      <c r="AC353" s="1">
        <f t="shared" si="728"/>
        <v>6.2926750076039109E-2</v>
      </c>
      <c r="AD353" s="1" t="b">
        <f t="shared" si="729"/>
        <v>1</v>
      </c>
      <c r="AF353" s="1" t="s">
        <v>1350</v>
      </c>
      <c r="AG353" s="1" t="s">
        <v>1237</v>
      </c>
      <c r="AH353" s="10">
        <v>21148.43</v>
      </c>
      <c r="AI353" s="10">
        <v>71994.81</v>
      </c>
      <c r="AJ353" s="10">
        <f t="shared" si="792"/>
        <v>50846.38</v>
      </c>
      <c r="AK353" s="1">
        <f t="shared" si="793"/>
        <v>1.6522277494459559E-3</v>
      </c>
      <c r="AL353" s="10">
        <f t="shared" si="794"/>
        <v>-4.5051849345327355E-2</v>
      </c>
      <c r="AM353" s="10">
        <f t="shared" si="730"/>
        <v>0.10341392477792861</v>
      </c>
      <c r="AN353" s="10">
        <f t="shared" si="795"/>
        <v>-0.43564587111524716</v>
      </c>
      <c r="AO353" s="1">
        <f t="shared" si="731"/>
        <v>1966.71</v>
      </c>
      <c r="AP353" s="14">
        <v>20000000</v>
      </c>
      <c r="AQ353" s="10">
        <v>6.5000000000000002E-2</v>
      </c>
      <c r="AR353" s="14" cm="1">
        <f t="array" ref="AR353">SfromgA($AP353,$AO353,"")</f>
        <v>7.5090385448852617E-2</v>
      </c>
      <c r="AS353" s="21">
        <f t="shared" si="796"/>
        <v>666.47447150645337</v>
      </c>
      <c r="AU353" s="10"/>
      <c r="AV353" s="10"/>
      <c r="AW353" s="14">
        <f t="shared" si="797"/>
        <v>20000000</v>
      </c>
      <c r="AX353" s="21">
        <f t="shared" si="798"/>
        <v>666.47447150645337</v>
      </c>
      <c r="AY353" s="10">
        <f t="shared" si="799"/>
        <v>-7.8195037826315916</v>
      </c>
      <c r="AZ353" s="10">
        <f t="shared" si="800"/>
        <v>16.209803725065779</v>
      </c>
      <c r="BA353" s="10">
        <f t="shared" si="801"/>
        <v>2.0924690468518894</v>
      </c>
      <c r="BB353" s="10" cm="1">
        <f t="array" ref="BB353">$C353*EXP(poly_from_str($AO353,BB$2950))</f>
        <v>4.0862254619345464</v>
      </c>
      <c r="BC353" s="10">
        <f t="shared" si="802"/>
        <v>1.3779945534064246</v>
      </c>
      <c r="BD353" s="10">
        <f t="shared" si="803"/>
        <v>2.0366312064938064</v>
      </c>
      <c r="BE353" s="10">
        <f t="shared" si="804"/>
        <v>-1.3517838336473269</v>
      </c>
      <c r="BF353" s="21">
        <f>INDEX([1]Pr3_line_class7_opt_lin!$A$2:$A$3624,MATCH($X353,[1]Pr3_line_class7_opt_lin!$AO$2:$AO$3624,0),1)</f>
        <v>1165</v>
      </c>
    </row>
    <row r="354" spans="1:58" hidden="1" x14ac:dyDescent="0.25">
      <c r="A354" s="1">
        <v>1966.502</v>
      </c>
      <c r="B354" s="1">
        <v>4.0000000000000001E-3</v>
      </c>
      <c r="C354">
        <v>3</v>
      </c>
      <c r="E354" s="2">
        <v>50851.7</v>
      </c>
      <c r="F354">
        <v>24788</v>
      </c>
      <c r="G354" t="s">
        <v>4</v>
      </c>
      <c r="H354" t="s">
        <v>5</v>
      </c>
      <c r="I354">
        <v>75640</v>
      </c>
      <c r="J354" t="s">
        <v>6</v>
      </c>
      <c r="K354" t="s">
        <v>12</v>
      </c>
      <c r="L354">
        <v>24788.02</v>
      </c>
      <c r="M354">
        <v>75640</v>
      </c>
      <c r="N354">
        <v>4</v>
      </c>
      <c r="V354" s="11">
        <f t="shared" si="722"/>
        <v>5.0851715380914945E-7</v>
      </c>
      <c r="W354" s="11">
        <f t="shared" si="723"/>
        <v>1.9665025948001743E-6</v>
      </c>
      <c r="X354" s="10">
        <f t="shared" si="724"/>
        <v>50851.714416878596</v>
      </c>
      <c r="Y354" s="8">
        <f t="shared" si="725"/>
        <v>1966.5020372805407</v>
      </c>
      <c r="Z354" s="1">
        <f t="shared" si="726"/>
        <v>1966.502</v>
      </c>
      <c r="AA354" s="2">
        <f t="shared" si="727"/>
        <v>50851.7</v>
      </c>
      <c r="AB354" s="2">
        <f t="shared" si="721"/>
        <v>50851.715380914946</v>
      </c>
      <c r="AC354" s="1">
        <f t="shared" si="728"/>
        <v>6.2929484785907916E-2</v>
      </c>
      <c r="AD354" s="1" t="b">
        <f t="shared" si="729"/>
        <v>1</v>
      </c>
      <c r="AF354" s="1" t="s">
        <v>1228</v>
      </c>
      <c r="AG354" s="1" t="s">
        <v>1304</v>
      </c>
      <c r="AH354" s="10">
        <v>24788.02</v>
      </c>
      <c r="AI354" s="10">
        <v>75640</v>
      </c>
      <c r="AJ354" s="10">
        <f t="shared" si="792"/>
        <v>50851.979999999996</v>
      </c>
      <c r="AK354" s="1">
        <f t="shared" si="793"/>
        <v>1.0233111080196977E-2</v>
      </c>
      <c r="AL354" s="10">
        <f t="shared" si="794"/>
        <v>-0.26558312139968621</v>
      </c>
      <c r="AM354" s="10">
        <f t="shared" si="730"/>
        <v>0.1034358470014269</v>
      </c>
      <c r="AN354" s="10">
        <f t="shared" si="795"/>
        <v>-2.5676119942830118</v>
      </c>
      <c r="AO354" s="1">
        <f t="shared" si="731"/>
        <v>1966.502</v>
      </c>
      <c r="AP354" s="14">
        <v>4360000</v>
      </c>
      <c r="AQ354" s="10">
        <v>1.0999999999999999E-2</v>
      </c>
      <c r="AR354" s="14" cm="1">
        <f t="array" ref="AR354">SfromgA($AP354,$AO354,"")</f>
        <v>1.6364510778697022E-2</v>
      </c>
      <c r="AS354" s="21">
        <f t="shared" si="796"/>
        <v>803.99409001851654</v>
      </c>
      <c r="AU354" s="10"/>
      <c r="AV354" s="10"/>
      <c r="AW354" s="14">
        <f t="shared" si="797"/>
        <v>4360000</v>
      </c>
      <c r="AX354" s="21">
        <f t="shared" si="798"/>
        <v>803.99409001851654</v>
      </c>
      <c r="AY354" s="10">
        <f t="shared" si="799"/>
        <v>-5.8903097623152387</v>
      </c>
      <c r="AZ354" s="10">
        <f t="shared" si="800"/>
        <v>2.5136194033339763</v>
      </c>
      <c r="BA354" s="10">
        <f t="shared" si="801"/>
        <v>-0.17688858083830519</v>
      </c>
      <c r="BB354" s="10" cm="1">
        <f t="array" ref="BB354">$C354*EXP(poly_from_str($AO354,BB$2950))</f>
        <v>6.1328602762703959</v>
      </c>
      <c r="BC354" s="10">
        <f t="shared" si="802"/>
        <v>-0.89193753627348438</v>
      </c>
      <c r="BD354" s="10">
        <f t="shared" si="803"/>
        <v>2.2016526367925784</v>
      </c>
      <c r="BE354" s="10">
        <f t="shared" si="804"/>
        <v>-2.0028622810790395</v>
      </c>
      <c r="BF354" s="21">
        <f>INDEX([1]Pr3_line_class7_opt_lin!$A$2:$A$3624,MATCH($X354,[1]Pr3_line_class7_opt_lin!$AO$2:$AO$3624,0),1)</f>
        <v>1748</v>
      </c>
    </row>
    <row r="355" spans="1:58" x14ac:dyDescent="0.25">
      <c r="A355" s="1">
        <v>1966.2080000000001</v>
      </c>
      <c r="B355" s="1">
        <v>8.0000000000000002E-3</v>
      </c>
      <c r="C355">
        <v>40</v>
      </c>
      <c r="D355" t="s">
        <v>16</v>
      </c>
      <c r="E355" s="2">
        <v>50859.3</v>
      </c>
      <c r="F355">
        <v>27604</v>
      </c>
      <c r="G355" t="s">
        <v>4</v>
      </c>
      <c r="H355" t="s">
        <v>5</v>
      </c>
      <c r="I355">
        <v>78463</v>
      </c>
      <c r="J355" t="s">
        <v>6</v>
      </c>
      <c r="K355" t="s">
        <v>7</v>
      </c>
      <c r="L355">
        <v>27604.26</v>
      </c>
      <c r="M355">
        <v>78463.600000000006</v>
      </c>
      <c r="N355">
        <v>4</v>
      </c>
      <c r="V355" s="11">
        <f t="shared" si="722"/>
        <v>5.0859319054749039E-7</v>
      </c>
      <c r="W355" s="11">
        <f t="shared" si="723"/>
        <v>1.9662087366519005E-6</v>
      </c>
      <c r="X355" s="10">
        <f t="shared" si="724"/>
        <v>50859.317859776667</v>
      </c>
      <c r="Y355" s="8">
        <f t="shared" si="725"/>
        <v>1966.2080461973212</v>
      </c>
      <c r="Z355" s="1">
        <f t="shared" si="726"/>
        <v>1966.2080000000001</v>
      </c>
      <c r="AA355" s="2">
        <f t="shared" si="727"/>
        <v>50859.3</v>
      </c>
      <c r="AB355" s="2">
        <f t="shared" si="721"/>
        <v>50859.319054749038</v>
      </c>
      <c r="AC355" s="1">
        <f t="shared" si="728"/>
        <v>6.29333516735638E-2</v>
      </c>
      <c r="AD355" s="1" t="b">
        <f t="shared" si="729"/>
        <v>1</v>
      </c>
      <c r="AF355" s="1" t="s">
        <v>1272</v>
      </c>
      <c r="AG355" s="1" t="s">
        <v>1422</v>
      </c>
      <c r="AH355" s="10">
        <v>27604.26</v>
      </c>
      <c r="AI355" s="10">
        <v>78463.600000000006</v>
      </c>
      <c r="AJ355" s="10">
        <f t="shared" si="792"/>
        <v>50859.340000000011</v>
      </c>
      <c r="AK355" s="1">
        <f t="shared" si="793"/>
        <v>8.0973760236702219E-4</v>
      </c>
      <c r="AL355" s="10">
        <f t="shared" si="794"/>
        <v>-2.2140223343740217E-2</v>
      </c>
      <c r="AM355" s="10">
        <f t="shared" si="730"/>
        <v>0.20693354924809584</v>
      </c>
      <c r="AN355" s="10">
        <f t="shared" si="795"/>
        <v>-0.10699194704864391</v>
      </c>
      <c r="AO355" s="1">
        <f t="shared" si="731"/>
        <v>1966.2080000000001</v>
      </c>
      <c r="AP355" s="14">
        <v>124000000</v>
      </c>
      <c r="AQ355" s="10">
        <v>0.191</v>
      </c>
      <c r="AR355" s="14" cm="1">
        <f t="array" ref="AR355">SfromgA($AP355,$AO355,"")</f>
        <v>0.46520397984000084</v>
      </c>
      <c r="AS355" s="21">
        <f t="shared" si="796"/>
        <v>450.85515993050046</v>
      </c>
      <c r="AU355" s="10"/>
      <c r="AV355" s="10"/>
      <c r="AW355" s="14">
        <f t="shared" si="797"/>
        <v>124000000</v>
      </c>
      <c r="AX355" s="21">
        <f t="shared" si="798"/>
        <v>450.85515993050046</v>
      </c>
      <c r="AY355" s="10">
        <f t="shared" si="799"/>
        <v>-6.647191178652502</v>
      </c>
      <c r="AZ355" s="10">
        <f t="shared" si="800"/>
        <v>54.912646319440427</v>
      </c>
      <c r="BA355" s="10">
        <f t="shared" si="801"/>
        <v>0.31686421977699858</v>
      </c>
      <c r="BB355" s="10" cm="1">
        <f t="array" ref="BB355">$C355*EXP(poly_from_str($AO355,BB$2950))</f>
        <v>81.837768219815672</v>
      </c>
      <c r="BC355" s="10">
        <f t="shared" si="802"/>
        <v>-0.398995177339249</v>
      </c>
      <c r="BD355" s="10">
        <f t="shared" si="803"/>
        <v>1.7063017209693241</v>
      </c>
      <c r="BE355" s="10">
        <f t="shared" si="804"/>
        <v>-2.0004537241900202</v>
      </c>
      <c r="BF355" s="21">
        <f>INDEX([1]Pr3_line_class7_opt_lin!$A$2:$A$3624,MATCH($X355,[1]Pr3_line_class7_opt_lin!$AO$2:$AO$3624,0),1)</f>
        <v>23324</v>
      </c>
    </row>
    <row r="356" spans="1:58" x14ac:dyDescent="0.25">
      <c r="A356" s="1">
        <v>1966.2080000000001</v>
      </c>
      <c r="B356" s="1">
        <v>8.0000000000000002E-3</v>
      </c>
      <c r="C356">
        <v>40</v>
      </c>
      <c r="D356" t="s">
        <v>16</v>
      </c>
      <c r="E356" s="2">
        <v>50859.3</v>
      </c>
      <c r="F356">
        <v>36652</v>
      </c>
      <c r="G356" t="s">
        <v>4</v>
      </c>
      <c r="H356" t="s">
        <v>17</v>
      </c>
      <c r="I356">
        <v>87511</v>
      </c>
      <c r="J356" t="s">
        <v>6</v>
      </c>
      <c r="K356" t="s">
        <v>7</v>
      </c>
      <c r="L356">
        <v>36652.29</v>
      </c>
      <c r="M356">
        <v>87511.6</v>
      </c>
      <c r="N356">
        <v>4</v>
      </c>
      <c r="V356" s="11">
        <f t="shared" si="722"/>
        <v>5.0859319054749039E-7</v>
      </c>
      <c r="W356" s="11">
        <f t="shared" si="723"/>
        <v>1.9662087366519005E-6</v>
      </c>
      <c r="X356" s="10">
        <f t="shared" si="724"/>
        <v>50859.317859776667</v>
      </c>
      <c r="Y356" s="8">
        <f t="shared" si="725"/>
        <v>1966.2080461973212</v>
      </c>
      <c r="Z356" s="1">
        <f t="shared" si="726"/>
        <v>1966.2080000000001</v>
      </c>
      <c r="AA356" s="2">
        <f t="shared" si="727"/>
        <v>50859.3</v>
      </c>
      <c r="AB356" s="2">
        <f t="shared" si="721"/>
        <v>50859.319054749038</v>
      </c>
      <c r="AC356" s="1">
        <f t="shared" si="728"/>
        <v>6.29333516735638E-2</v>
      </c>
      <c r="AD356" s="1" t="b">
        <f t="shared" si="729"/>
        <v>1</v>
      </c>
      <c r="AF356" s="1" t="s">
        <v>1406</v>
      </c>
      <c r="AG356" s="1" t="s">
        <v>1360</v>
      </c>
      <c r="AH356" s="10">
        <v>36652.29</v>
      </c>
      <c r="AI356" s="10">
        <v>87511.6</v>
      </c>
      <c r="AJ356" s="10">
        <f t="shared" si="792"/>
        <v>50859.310000000005</v>
      </c>
      <c r="AK356" s="1">
        <f t="shared" si="793"/>
        <v>-3.5005429663215182E-4</v>
      </c>
      <c r="AL356" s="10">
        <f t="shared" si="794"/>
        <v>7.859776662371587E-3</v>
      </c>
      <c r="AM356" s="10">
        <f t="shared" si="730"/>
        <v>0.20693354924809584</v>
      </c>
      <c r="AN356" s="10">
        <f t="shared" si="795"/>
        <v>3.7982128518698428E-2</v>
      </c>
      <c r="AO356" s="1">
        <f t="shared" si="731"/>
        <v>1966.2080000000001</v>
      </c>
      <c r="BB356" s="10" cm="1">
        <f t="array" ref="BB356">$C356*EXP(poly_from_str($AO356,BB$2950))</f>
        <v>81.837768219815672</v>
      </c>
      <c r="BF356" s="21">
        <f>INDEX([1]Pr3_line_class7_opt_lin!$A$2:$A$3624,MATCH($X356,[1]Pr3_line_class7_opt_lin!$AO$2:$AO$3624,0),1)</f>
        <v>23324</v>
      </c>
    </row>
    <row r="357" spans="1:58" hidden="1" x14ac:dyDescent="0.25">
      <c r="A357" s="1">
        <v>1965.97</v>
      </c>
      <c r="B357" s="1">
        <v>4.0000000000000001E-3</v>
      </c>
      <c r="C357">
        <v>80</v>
      </c>
      <c r="E357" s="2">
        <v>50865.5</v>
      </c>
      <c r="F357">
        <v>17627</v>
      </c>
      <c r="G357" t="s">
        <v>4</v>
      </c>
      <c r="H357" t="s">
        <v>5</v>
      </c>
      <c r="I357">
        <v>68492</v>
      </c>
      <c r="J357" t="s">
        <v>6</v>
      </c>
      <c r="K357" t="s">
        <v>7</v>
      </c>
      <c r="L357">
        <v>17627</v>
      </c>
      <c r="M357">
        <v>68492.429999999993</v>
      </c>
      <c r="N357">
        <v>4</v>
      </c>
      <c r="V357" s="11">
        <f t="shared" si="722"/>
        <v>5.0865476075423329E-7</v>
      </c>
      <c r="W357" s="11">
        <f t="shared" si="723"/>
        <v>1.9659690753064456E-6</v>
      </c>
      <c r="X357" s="10">
        <f t="shared" si="724"/>
        <v>50865.477576478588</v>
      </c>
      <c r="Y357" s="8">
        <f t="shared" si="725"/>
        <v>1965.969941983645</v>
      </c>
      <c r="Z357" s="1">
        <f t="shared" si="726"/>
        <v>1965.97</v>
      </c>
      <c r="AA357" s="2">
        <f t="shared" si="727"/>
        <v>50865.5</v>
      </c>
      <c r="AB357" s="2">
        <f t="shared" si="721"/>
        <v>50865.476075423328</v>
      </c>
      <c r="AC357" s="1">
        <f t="shared" si="728"/>
        <v>6.2936483281897312E-2</v>
      </c>
      <c r="AD357" s="1" t="b">
        <f t="shared" si="729"/>
        <v>1</v>
      </c>
      <c r="AF357" s="1" t="s">
        <v>1176</v>
      </c>
      <c r="AG357" s="1" t="s">
        <v>1234</v>
      </c>
      <c r="AH357" s="10">
        <v>17627</v>
      </c>
      <c r="AI357" s="10">
        <v>68492.429999999993</v>
      </c>
      <c r="AJ357" s="10">
        <f t="shared" si="792"/>
        <v>50865.429999999993</v>
      </c>
      <c r="AK357" s="1">
        <f t="shared" si="793"/>
        <v>-1.7808342524858745E-3</v>
      </c>
      <c r="AL357" s="10">
        <f t="shared" si="794"/>
        <v>4.7576478595146909E-2</v>
      </c>
      <c r="AM357" s="10">
        <f t="shared" si="730"/>
        <v>0.10349191493257781</v>
      </c>
      <c r="AN357" s="10">
        <f t="shared" si="795"/>
        <v>0.45971203283021383</v>
      </c>
      <c r="AO357" s="1">
        <f t="shared" si="731"/>
        <v>1965.97</v>
      </c>
      <c r="AP357" s="14">
        <v>17700000</v>
      </c>
      <c r="AQ357" s="10">
        <v>0.04</v>
      </c>
      <c r="AR357" s="14" cm="1">
        <f t="array" ref="AR357">SfromgA($AP357,$AO357,"")</f>
        <v>6.6380005701324379E-2</v>
      </c>
      <c r="AS357" s="21">
        <f>(10^MAX(0.05, -0.312925054856973*((LN($AR357))^(1/3)) + 0.454808404431693)-1)*100</f>
        <v>678.41841213630175</v>
      </c>
      <c r="AU357" s="10"/>
      <c r="AV357" s="10"/>
      <c r="AW357" s="14">
        <f>IF($AP357="",$AT357,$AP357)</f>
        <v>17700000</v>
      </c>
      <c r="AX357" s="21">
        <f>IF($AP357="",$AV357,$AS357)</f>
        <v>678.41841213630175</v>
      </c>
      <c r="AY357" s="10">
        <f>LN(BB357*$AO357/$AW357)</f>
        <v>-4.0067933694986912</v>
      </c>
      <c r="AZ357" s="10">
        <f>EXP(AY$2950*$AI357+AY$2951)*$AW357/$AO357</f>
        <v>19.909831951275628</v>
      </c>
      <c r="BA357" s="10">
        <f>LN(AZ357/$C357)</f>
        <v>-1.3908129570514973</v>
      </c>
      <c r="BB357" s="10" cm="1">
        <f t="array" ref="BB357">$C357*EXP(poly_from_str($AO357,BB$2950))</f>
        <v>163.78273891954419</v>
      </c>
      <c r="BC357" s="10">
        <f t="shared" ref="BC357" si="805">LN(AZ357/BB357)</f>
        <v>-2.1073271092422656</v>
      </c>
      <c r="BD357" s="10">
        <f t="shared" ref="BD357" si="806">LN($AX357/100+1)</f>
        <v>2.0520939984275715</v>
      </c>
      <c r="BE357" s="10">
        <f>ABS(LN($AZ357/$BB357))-BD357-LN(2)</f>
        <v>-0.63791406974525111</v>
      </c>
      <c r="BF357" s="21">
        <f>INDEX([1]Pr3_line_class7_opt_lin!$A$2:$A$3624,MATCH($X357,[1]Pr3_line_class7_opt_lin!$AO$2:$AO$3624,0),1)</f>
        <v>46677</v>
      </c>
    </row>
    <row r="358" spans="1:58" hidden="1" x14ac:dyDescent="0.25">
      <c r="A358" s="1">
        <v>1965.346</v>
      </c>
      <c r="B358" s="1">
        <v>4.0000000000000001E-3</v>
      </c>
      <c r="C358">
        <v>1</v>
      </c>
      <c r="E358" s="2">
        <v>50881.599999999999</v>
      </c>
      <c r="N358">
        <v>4</v>
      </c>
      <c r="V358" s="11">
        <f t="shared" si="722"/>
        <v>5.0881625932533001E-7</v>
      </c>
      <c r="W358" s="11">
        <f t="shared" si="723"/>
        <v>1.9653470016666143E-6</v>
      </c>
      <c r="X358" s="10">
        <f t="shared" si="724"/>
        <v>50881.624303561788</v>
      </c>
      <c r="Y358" s="8">
        <f t="shared" si="725"/>
        <v>1965.346062920398</v>
      </c>
      <c r="Z358" s="1">
        <f t="shared" si="726"/>
        <v>1965.346</v>
      </c>
      <c r="AA358" s="2">
        <f t="shared" si="727"/>
        <v>50881.599999999999</v>
      </c>
      <c r="AB358" s="2">
        <f t="shared" si="721"/>
        <v>50881.625932532996</v>
      </c>
      <c r="AC358" s="1">
        <f t="shared" si="728"/>
        <v>6.2944699287691072E-2</v>
      </c>
      <c r="AD358" s="1" t="b">
        <f t="shared" si="729"/>
        <v>1</v>
      </c>
      <c r="AM358" s="10">
        <f t="shared" si="730"/>
        <v>0.10355754152195085</v>
      </c>
      <c r="AN358" s="10"/>
      <c r="AO358" s="1">
        <f t="shared" si="731"/>
        <v>1965.346</v>
      </c>
      <c r="AP358"/>
      <c r="BB358" s="10" cm="1">
        <f t="array" ref="BB358">$C358*EXP(poly_from_str($AO358,BB$2950))</f>
        <v>2.0507903314045466</v>
      </c>
      <c r="BF358" s="21" t="e">
        <f>INDEX([1]Pr3_line_class7_opt_lin!$A$2:$A$3624,MATCH($X358,[1]Pr3_line_class7_opt_lin!$AO$2:$AO$3624,0),1)</f>
        <v>#N/A</v>
      </c>
    </row>
    <row r="359" spans="1:58" hidden="1" x14ac:dyDescent="0.25">
      <c r="A359" s="1">
        <v>1963.9739999999999</v>
      </c>
      <c r="B359" s="1">
        <v>4.0000000000000001E-3</v>
      </c>
      <c r="C359">
        <v>2</v>
      </c>
      <c r="E359" s="2">
        <v>50917.2</v>
      </c>
      <c r="F359">
        <v>17627</v>
      </c>
      <c r="G359" t="s">
        <v>4</v>
      </c>
      <c r="H359" t="s">
        <v>5</v>
      </c>
      <c r="I359">
        <v>68544</v>
      </c>
      <c r="J359" t="s">
        <v>6</v>
      </c>
      <c r="K359" t="s">
        <v>5</v>
      </c>
      <c r="L359">
        <v>17627</v>
      </c>
      <c r="M359">
        <v>68544.19</v>
      </c>
      <c r="N359">
        <v>4</v>
      </c>
      <c r="V359" s="11">
        <f t="shared" si="722"/>
        <v>5.0917171001245436E-7</v>
      </c>
      <c r="W359" s="11">
        <f t="shared" si="723"/>
        <v>1.9639728814624528E-6</v>
      </c>
      <c r="X359" s="10">
        <f t="shared" si="724"/>
        <v>50917.172827601818</v>
      </c>
      <c r="Y359" s="8">
        <f t="shared" si="725"/>
        <v>1963.9739295538959</v>
      </c>
      <c r="Z359" s="1">
        <f t="shared" si="726"/>
        <v>1963.9739999999999</v>
      </c>
      <c r="AA359" s="2">
        <f t="shared" si="727"/>
        <v>50917.2</v>
      </c>
      <c r="AB359" s="2">
        <f t="shared" si="721"/>
        <v>50917.171001245435</v>
      </c>
      <c r="AC359" s="1">
        <f t="shared" si="728"/>
        <v>6.2962791513850341E-2</v>
      </c>
      <c r="AD359" s="1" t="b">
        <f t="shared" si="729"/>
        <v>1</v>
      </c>
      <c r="AF359" s="1" t="s">
        <v>1176</v>
      </c>
      <c r="AG359" s="1" t="s">
        <v>1314</v>
      </c>
      <c r="AH359" s="10">
        <v>17627</v>
      </c>
      <c r="AI359" s="10">
        <v>68544.19</v>
      </c>
      <c r="AJ359" s="10">
        <f>AI359-AH359</f>
        <v>50917.19</v>
      </c>
      <c r="AK359" s="1">
        <f>$A359-100000000/AJ359</f>
        <v>7.3281852360196353E-4</v>
      </c>
      <c r="AL359" s="10">
        <f>$X359-AJ359</f>
        <v>-1.717239818390226E-2</v>
      </c>
      <c r="AM359" s="10">
        <f t="shared" si="730"/>
        <v>0.10370239117218456</v>
      </c>
      <c r="AN359" s="10">
        <f>AL359/AM359</f>
        <v>-0.16559307832535594</v>
      </c>
      <c r="AO359" s="1">
        <f t="shared" si="731"/>
        <v>1963.9739999999999</v>
      </c>
      <c r="AP359" s="14">
        <v>2490000</v>
      </c>
      <c r="AQ359" s="10">
        <v>4.0000000000000001E-3</v>
      </c>
      <c r="AR359" s="14" cm="1">
        <f t="array" ref="AR359">SfromgA($AP359,$AO359,"")</f>
        <v>9.3097905260481565E-3</v>
      </c>
      <c r="AS359" s="21">
        <f>(10^MAX(0.05, -0.312925054856973*((LN($AR359))^(1/3)) + 0.454808404431693)-1)*100</f>
        <v>850.84849555965184</v>
      </c>
      <c r="AU359" s="10"/>
      <c r="AV359" s="10"/>
      <c r="AW359" s="14">
        <f>IF($AP359="",$AT359,$AP359)</f>
        <v>2490000</v>
      </c>
      <c r="AX359" s="21">
        <f>IF($AP359="",$AV359,$AS359)</f>
        <v>850.84849555965184</v>
      </c>
      <c r="AY359" s="10">
        <f>LN(BB359*$AO359/$AW359)</f>
        <v>-5.7299615695344963</v>
      </c>
      <c r="AZ359" s="10">
        <f>EXP(AY$2950*$AI359+AY$2951)*$AW359/$AO359</f>
        <v>2.7901886702705414</v>
      </c>
      <c r="BA359" s="10">
        <f>LN(AZ359/$C359)</f>
        <v>0.33296203673982827</v>
      </c>
      <c r="BB359" s="10" cm="1">
        <f t="array" ref="BB359">$C359*EXP(poly_from_str($AO359,BB$2950))</f>
        <v>4.116924682566121</v>
      </c>
      <c r="BC359" s="10">
        <f t="shared" ref="BC359" si="807">LN(AZ359/BB359)</f>
        <v>-0.3889972310690421</v>
      </c>
      <c r="BD359" s="10">
        <f t="shared" ref="BD359" si="808">LN($AX359/100+1)</f>
        <v>2.2521845532031808</v>
      </c>
      <c r="BE359" s="10">
        <f>ABS(LN($AZ359/$BB359))-BD359-LN(2)</f>
        <v>-2.5563345026940838</v>
      </c>
      <c r="BF359" s="21">
        <f>INDEX([1]Pr3_line_class7_opt_lin!$A$2:$A$3624,MATCH($X359,[1]Pr3_line_class7_opt_lin!$AO$2:$AO$3624,0),1)</f>
        <v>1173</v>
      </c>
    </row>
    <row r="360" spans="1:58" hidden="1" x14ac:dyDescent="0.25">
      <c r="A360" s="1">
        <v>1963.9110000000001</v>
      </c>
      <c r="B360" s="1">
        <v>4.0000000000000001E-3</v>
      </c>
      <c r="C360">
        <v>2</v>
      </c>
      <c r="E360" s="2">
        <v>50918.8</v>
      </c>
      <c r="N360">
        <v>4</v>
      </c>
      <c r="V360" s="11">
        <f t="shared" si="722"/>
        <v>5.0918804365370939E-7</v>
      </c>
      <c r="W360" s="11">
        <f t="shared" si="723"/>
        <v>1.9639111683700321E-6</v>
      </c>
      <c r="X360" s="10">
        <f t="shared" si="724"/>
        <v>50918.804090404919</v>
      </c>
      <c r="Y360" s="8">
        <f t="shared" si="725"/>
        <v>1963.9110106052919</v>
      </c>
      <c r="Z360" s="1">
        <f t="shared" si="726"/>
        <v>1963.9110000000001</v>
      </c>
      <c r="AA360" s="2">
        <f t="shared" si="727"/>
        <v>50918.8</v>
      </c>
      <c r="AB360" s="2">
        <f t="shared" si="721"/>
        <v>50918.804365370932</v>
      </c>
      <c r="AC360" s="1">
        <f t="shared" si="728"/>
        <v>6.29636231899946E-2</v>
      </c>
      <c r="AD360" s="1" t="b">
        <f t="shared" si="729"/>
        <v>1</v>
      </c>
      <c r="AM360" s="10">
        <f t="shared" si="730"/>
        <v>0.103708976628778</v>
      </c>
      <c r="AN360" s="10"/>
      <c r="AO360" s="1">
        <f t="shared" si="731"/>
        <v>1963.9110000000001</v>
      </c>
      <c r="AP360"/>
      <c r="BB360" s="10" cm="1">
        <f t="array" ref="BB360">$C360*EXP(poly_from_str($AO360,BB$2950))</f>
        <v>4.1176268231950335</v>
      </c>
      <c r="BF360" s="21" t="e">
        <f>INDEX([1]Pr3_line_class7_opt_lin!$A$2:$A$3624,MATCH($X360,[1]Pr3_line_class7_opt_lin!$AO$2:$AO$3624,0),1)</f>
        <v>#N/A</v>
      </c>
    </row>
    <row r="361" spans="1:58" x14ac:dyDescent="0.25">
      <c r="A361" s="1">
        <v>1963.7860000000001</v>
      </c>
      <c r="B361" s="1">
        <v>8.0000000000000002E-3</v>
      </c>
      <c r="C361">
        <v>100</v>
      </c>
      <c r="D361" t="s">
        <v>111</v>
      </c>
      <c r="E361" s="2">
        <v>50922</v>
      </c>
      <c r="F361">
        <v>12846</v>
      </c>
      <c r="G361" t="s">
        <v>4</v>
      </c>
      <c r="H361" t="s">
        <v>5</v>
      </c>
      <c r="I361">
        <v>63768</v>
      </c>
      <c r="J361" t="s">
        <v>6</v>
      </c>
      <c r="K361" t="s">
        <v>7</v>
      </c>
      <c r="L361">
        <v>12846.66</v>
      </c>
      <c r="M361">
        <v>63768.66</v>
      </c>
      <c r="N361">
        <v>4</v>
      </c>
      <c r="V361" s="11">
        <f t="shared" si="722"/>
        <v>5.092204547746037E-7</v>
      </c>
      <c r="W361" s="11">
        <f t="shared" si="723"/>
        <v>1.9637877538195671E-6</v>
      </c>
      <c r="X361" s="10">
        <f t="shared" si="724"/>
        <v>50922.042612246674</v>
      </c>
      <c r="Y361" s="8">
        <f t="shared" si="725"/>
        <v>1963.7861104956962</v>
      </c>
      <c r="Z361" s="1">
        <f t="shared" si="726"/>
        <v>1963.7860000000001</v>
      </c>
      <c r="AA361" s="2">
        <f t="shared" si="727"/>
        <v>50922</v>
      </c>
      <c r="AB361" s="2">
        <f t="shared" si="721"/>
        <v>50922.045477460371</v>
      </c>
      <c r="AC361" s="1">
        <f t="shared" si="728"/>
        <v>6.2965273578042713E-2</v>
      </c>
      <c r="AD361" s="1" t="b">
        <f t="shared" si="729"/>
        <v>1</v>
      </c>
      <c r="AF361" s="1" t="s">
        <v>1150</v>
      </c>
      <c r="AG361" s="1" t="s">
        <v>1266</v>
      </c>
      <c r="AH361" s="10">
        <v>12846.66</v>
      </c>
      <c r="AI361" s="10">
        <v>63768.66</v>
      </c>
      <c r="AJ361" s="10">
        <f t="shared" ref="AJ361:AJ362" si="809">AI361-AH361</f>
        <v>50922</v>
      </c>
      <c r="AK361" s="1">
        <f t="shared" ref="AK361:AK362" si="810">$A361-100000000/AJ361</f>
        <v>-1.7538195670567802E-3</v>
      </c>
      <c r="AL361" s="10">
        <f t="shared" ref="AL361:AL362" si="811">$X361-AJ361</f>
        <v>4.2612246674252674E-2</v>
      </c>
      <c r="AM361" s="10">
        <f t="shared" si="730"/>
        <v>0.20744419198425895</v>
      </c>
      <c r="AN361" s="10">
        <f t="shared" ref="AN361:AN362" si="812">AL361/AM361</f>
        <v>0.20541547230922777</v>
      </c>
      <c r="AO361" s="1">
        <f t="shared" si="731"/>
        <v>1963.7860000000001</v>
      </c>
      <c r="AP361" s="14">
        <v>120000000</v>
      </c>
      <c r="AQ361" s="10">
        <v>0.11700000000000001</v>
      </c>
      <c r="AR361" s="14" cm="1">
        <f t="array" ref="AR361">SfromgA($AP361,$AO361,"")</f>
        <v>0.4485357717076679</v>
      </c>
      <c r="AS361" s="21">
        <f t="shared" ref="AS361:AS362" si="813">(10^MAX(0.05, -0.312925054856973*((LN($AR361))^(1/3)) + 0.454808404431693)-1)*100</f>
        <v>456.56512860199177</v>
      </c>
      <c r="AU361" s="10"/>
      <c r="AV361" s="10"/>
      <c r="AW361" s="14">
        <f t="shared" ref="AW361:AW362" si="814">IF($AP361="",$AT361,$AP361)</f>
        <v>120000000</v>
      </c>
      <c r="AX361" s="21">
        <f t="shared" ref="AX361:AX362" si="815">IF($AP361="",$AV361,$AS361)</f>
        <v>456.56512860199177</v>
      </c>
      <c r="AY361" s="10">
        <f t="shared" ref="AY361:AY362" si="816">LN(BB361*$AO361/$AW361)</f>
        <v>-5.6927346657384748</v>
      </c>
      <c r="AZ361" s="10">
        <f t="shared" ref="AZ361:AZ362" si="817">EXP(AY$2950*$AI361+AY$2951)*$AW361/$AO361</f>
        <v>210.14794848652582</v>
      </c>
      <c r="BA361" s="10">
        <f t="shared" ref="BA361:BA362" si="818">LN(AZ361/$C361)</f>
        <v>0.74264161327655875</v>
      </c>
      <c r="BB361" s="10" cm="1">
        <f t="array" ref="BB361">$C361*EXP(poly_from_str($AO361,BB$2950))</f>
        <v>205.9509664126582</v>
      </c>
      <c r="BC361" s="10">
        <f t="shared" ref="BC361:BC362" si="819">LN(AZ361/BB361)</f>
        <v>2.0173685931039281E-2</v>
      </c>
      <c r="BD361" s="10">
        <f t="shared" ref="BD361:BD362" si="820">LN($AX361/100+1)</f>
        <v>1.7166140104080232</v>
      </c>
      <c r="BE361" s="10">
        <f t="shared" ref="BE361:BE362" si="821">ABS(LN($AZ361/$BB361))-BD361-LN(2)</f>
        <v>-2.3895875050369293</v>
      </c>
      <c r="BF361" s="21">
        <f>INDEX([1]Pr3_line_class7_opt_lin!$A$2:$A$3624,MATCH($X361,[1]Pr3_line_class7_opt_lin!$AO$2:$AO$3624,0),1)</f>
        <v>58688</v>
      </c>
    </row>
    <row r="362" spans="1:58" x14ac:dyDescent="0.25">
      <c r="A362" s="1">
        <v>1963.731</v>
      </c>
      <c r="B362" s="1">
        <v>8.0000000000000002E-3</v>
      </c>
      <c r="C362">
        <v>20</v>
      </c>
      <c r="D362" t="s">
        <v>111</v>
      </c>
      <c r="E362" s="2">
        <v>50923.5</v>
      </c>
      <c r="F362">
        <v>18063</v>
      </c>
      <c r="G362" t="s">
        <v>4</v>
      </c>
      <c r="H362" t="s">
        <v>5</v>
      </c>
      <c r="I362">
        <v>68987</v>
      </c>
      <c r="J362" t="s">
        <v>6</v>
      </c>
      <c r="K362" t="s">
        <v>7</v>
      </c>
      <c r="L362">
        <v>18063.36</v>
      </c>
      <c r="M362">
        <v>68987.070000000007</v>
      </c>
      <c r="N362">
        <v>4</v>
      </c>
      <c r="V362" s="11">
        <f t="shared" si="722"/>
        <v>5.0923471697498285E-7</v>
      </c>
      <c r="W362" s="11">
        <f t="shared" si="723"/>
        <v>1.9637299085883728E-6</v>
      </c>
      <c r="X362" s="10">
        <f t="shared" si="724"/>
        <v>50923.473480831126</v>
      </c>
      <c r="Y362" s="8">
        <f t="shared" si="725"/>
        <v>1963.730931230418</v>
      </c>
      <c r="Z362" s="1">
        <f t="shared" si="726"/>
        <v>1963.731</v>
      </c>
      <c r="AA362" s="2">
        <f t="shared" si="727"/>
        <v>50923.5</v>
      </c>
      <c r="AB362" s="2">
        <f t="shared" si="721"/>
        <v>50923.47169749828</v>
      </c>
      <c r="AC362" s="1">
        <f t="shared" si="728"/>
        <v>6.296599984862955E-2</v>
      </c>
      <c r="AD362" s="1" t="b">
        <f t="shared" si="729"/>
        <v>1</v>
      </c>
      <c r="AF362" s="1" t="s">
        <v>1175</v>
      </c>
      <c r="AG362" s="1" t="s">
        <v>1287</v>
      </c>
      <c r="AH362" s="10">
        <v>18063.36</v>
      </c>
      <c r="AI362" s="10">
        <v>68987.070000000007</v>
      </c>
      <c r="AJ362" s="10">
        <f t="shared" si="809"/>
        <v>50923.710000000006</v>
      </c>
      <c r="AK362" s="1">
        <f t="shared" si="810"/>
        <v>9.1894720555956155E-3</v>
      </c>
      <c r="AL362" s="10">
        <f t="shared" si="811"/>
        <v>-0.23651916888047708</v>
      </c>
      <c r="AM362" s="10">
        <f t="shared" si="730"/>
        <v>0.20745611287900431</v>
      </c>
      <c r="AN362" s="10">
        <f t="shared" si="812"/>
        <v>-1.1400925506515365</v>
      </c>
      <c r="AO362" s="1">
        <f t="shared" si="731"/>
        <v>1963.731</v>
      </c>
      <c r="AP362" s="14">
        <v>7560000</v>
      </c>
      <c r="AQ362" s="10">
        <v>1.9E-2</v>
      </c>
      <c r="AR362" s="14" cm="1">
        <f t="array" ref="AR362">SfromgA($AP362,$AO362,"")</f>
        <v>2.8255379428764091E-2</v>
      </c>
      <c r="AS362" s="21">
        <f t="shared" si="813"/>
        <v>756.8596635111478</v>
      </c>
      <c r="AU362" s="10"/>
      <c r="AV362" s="10"/>
      <c r="AW362" s="14">
        <f t="shared" si="814"/>
        <v>7560000</v>
      </c>
      <c r="AX362" s="21">
        <f t="shared" si="815"/>
        <v>756.8596635111478</v>
      </c>
      <c r="AY362" s="10">
        <f t="shared" si="816"/>
        <v>-4.5374313591437536</v>
      </c>
      <c r="AZ362" s="10">
        <f t="shared" si="817"/>
        <v>8.1288767055253661</v>
      </c>
      <c r="BA362" s="10">
        <f t="shared" si="818"/>
        <v>-0.90030952614220194</v>
      </c>
      <c r="BB362" s="10" cm="1">
        <f t="array" ref="BB362">$C362*EXP(poly_from_str($AO362,BB$2950))</f>
        <v>41.196317646747588</v>
      </c>
      <c r="BC362" s="10">
        <f t="shared" si="819"/>
        <v>-1.6229261274431579</v>
      </c>
      <c r="BD362" s="10">
        <f t="shared" si="820"/>
        <v>2.1481039660048098</v>
      </c>
      <c r="BE362" s="10">
        <f t="shared" si="821"/>
        <v>-1.2183250191215973</v>
      </c>
      <c r="BF362" s="21">
        <f>INDEX([1]Pr3_line_class7_opt_lin!$A$2:$A$3624,MATCH($X362,[1]Pr3_line_class7_opt_lin!$AO$2:$AO$3624,0),1)</f>
        <v>11739</v>
      </c>
    </row>
    <row r="363" spans="1:58" hidden="1" x14ac:dyDescent="0.25">
      <c r="A363" s="1">
        <v>1963.4010000000001</v>
      </c>
      <c r="B363" s="1">
        <v>4.0000000000000001E-3</v>
      </c>
      <c r="C363">
        <v>100</v>
      </c>
      <c r="E363" s="2">
        <v>50932</v>
      </c>
      <c r="N363">
        <v>4</v>
      </c>
      <c r="V363" s="11">
        <f t="shared" si="722"/>
        <v>5.0932030695716259E-7</v>
      </c>
      <c r="W363" s="11">
        <f t="shared" si="723"/>
        <v>1.9634021833032277E-6</v>
      </c>
      <c r="X363" s="10">
        <f t="shared" si="724"/>
        <v>50932.028760373185</v>
      </c>
      <c r="Y363" s="8">
        <f t="shared" si="725"/>
        <v>1963.4010746063846</v>
      </c>
      <c r="Z363" s="1">
        <f t="shared" si="726"/>
        <v>1963.4010000000001</v>
      </c>
      <c r="AA363" s="2">
        <f t="shared" si="727"/>
        <v>50932</v>
      </c>
      <c r="AB363" s="2">
        <f t="shared" si="721"/>
        <v>50932.030695716261</v>
      </c>
      <c r="AC363" s="1">
        <f t="shared" si="728"/>
        <v>6.2970358753946923E-2</v>
      </c>
      <c r="AD363" s="1" t="b">
        <f t="shared" si="729"/>
        <v>1</v>
      </c>
      <c r="AM363" s="10">
        <f t="shared" si="730"/>
        <v>0.10376280749576883</v>
      </c>
      <c r="AN363" s="10"/>
      <c r="AO363" s="1">
        <f t="shared" si="731"/>
        <v>1963.4010000000001</v>
      </c>
      <c r="AP363"/>
      <c r="BB363" s="10" cm="1">
        <f t="array" ref="BB363">$C363*EXP(poly_from_str($AO363,BB$2950))</f>
        <v>206.16514869276071</v>
      </c>
      <c r="BF363" s="21">
        <f>INDEX([1]Pr3_line_class7_opt_lin!$A$2:$A$3624,MATCH($X363,[1]Pr3_line_class7_opt_lin!$AO$2:$AO$3624,0),1)</f>
        <v>58748</v>
      </c>
    </row>
    <row r="364" spans="1:58" hidden="1" x14ac:dyDescent="0.25">
      <c r="A364" s="1">
        <v>1962.7470000000001</v>
      </c>
      <c r="B364" s="1">
        <v>4.0000000000000001E-3</v>
      </c>
      <c r="C364">
        <v>4</v>
      </c>
      <c r="E364" s="2">
        <v>50949</v>
      </c>
      <c r="F364">
        <v>22080</v>
      </c>
      <c r="G364" t="s">
        <v>4</v>
      </c>
      <c r="H364" t="s">
        <v>7</v>
      </c>
      <c r="I364">
        <v>73029</v>
      </c>
      <c r="J364" t="s">
        <v>6</v>
      </c>
      <c r="K364" t="s">
        <v>5</v>
      </c>
      <c r="L364">
        <v>22080.94</v>
      </c>
      <c r="M364">
        <v>73029.899999999994</v>
      </c>
      <c r="N364">
        <v>4</v>
      </c>
      <c r="V364" s="11">
        <f t="shared" si="722"/>
        <v>5.0949001577890582E-7</v>
      </c>
      <c r="W364" s="11">
        <f t="shared" si="723"/>
        <v>1.9627470607862764E-6</v>
      </c>
      <c r="X364" s="10">
        <f t="shared" si="724"/>
        <v>50949.001478281309</v>
      </c>
      <c r="Y364" s="8">
        <f t="shared" si="725"/>
        <v>1962.7470038373235</v>
      </c>
      <c r="Z364" s="1">
        <f t="shared" si="726"/>
        <v>1962.7470000000001</v>
      </c>
      <c r="AA364" s="2">
        <f t="shared" si="727"/>
        <v>50949</v>
      </c>
      <c r="AB364" s="2">
        <f t="shared" si="721"/>
        <v>50949.00157789058</v>
      </c>
      <c r="AC364" s="1">
        <f t="shared" si="728"/>
        <v>6.2979003808919493E-2</v>
      </c>
      <c r="AD364" s="1" t="b">
        <f t="shared" si="729"/>
        <v>1</v>
      </c>
      <c r="AF364" s="1" t="s">
        <v>1321</v>
      </c>
      <c r="AG364" s="5" t="s">
        <v>1470</v>
      </c>
      <c r="AH364" s="10">
        <v>22080.94</v>
      </c>
      <c r="AI364" s="10">
        <v>73029.899999999994</v>
      </c>
      <c r="AJ364" s="10">
        <f t="shared" ref="AJ364:AJ366" si="822">AI364-AH364</f>
        <v>50948.959999999992</v>
      </c>
      <c r="AK364" s="1">
        <f t="shared" ref="AK364:AK366" si="823">$A364-100000000/AJ364</f>
        <v>-1.6017378964079398E-3</v>
      </c>
      <c r="AL364" s="10">
        <f t="shared" ref="AL364:AL366" si="824">$X364-AJ364</f>
        <v>4.1478281316813082E-2</v>
      </c>
      <c r="AM364" s="10">
        <f t="shared" si="730"/>
        <v>0.10383202725567789</v>
      </c>
      <c r="AN364" s="10">
        <f t="shared" ref="AN364:AN366" si="825">AL364/AM364</f>
        <v>0.39947482884713598</v>
      </c>
      <c r="AO364" s="1">
        <f t="shared" si="731"/>
        <v>1962.7470000000001</v>
      </c>
      <c r="BB364" s="10" cm="1">
        <f t="array" ref="BB364">$C364*EXP(poly_from_str($AO364,BB$2950))</f>
        <v>8.2611227858173155</v>
      </c>
      <c r="BF364" s="21">
        <f>INDEX([1]Pr3_line_class7_opt_lin!$A$2:$A$3624,MATCH($X364,[1]Pr3_line_class7_opt_lin!$AO$2:$AO$3624,0),1)</f>
        <v>2354</v>
      </c>
    </row>
    <row r="365" spans="1:58" hidden="1" x14ac:dyDescent="0.25">
      <c r="A365" s="1">
        <v>1962.4179999999999</v>
      </c>
      <c r="B365" s="1">
        <v>4.0000000000000001E-3</v>
      </c>
      <c r="C365">
        <v>10</v>
      </c>
      <c r="E365" s="2">
        <v>50957.5</v>
      </c>
      <c r="F365">
        <v>25934</v>
      </c>
      <c r="G365" t="s">
        <v>4</v>
      </c>
      <c r="H365" t="s">
        <v>17</v>
      </c>
      <c r="I365">
        <v>76892</v>
      </c>
      <c r="J365" t="s">
        <v>6</v>
      </c>
      <c r="K365" t="s">
        <v>18</v>
      </c>
      <c r="L365">
        <v>25934.98</v>
      </c>
      <c r="M365">
        <v>76892.399999999994</v>
      </c>
      <c r="N365">
        <v>4</v>
      </c>
      <c r="V365" s="11">
        <f t="shared" si="722"/>
        <v>5.0957543194161496E-7</v>
      </c>
      <c r="W365" s="11">
        <f t="shared" si="723"/>
        <v>1.9624196634450276E-6</v>
      </c>
      <c r="X365" s="10">
        <f t="shared" si="724"/>
        <v>50957.540465685772</v>
      </c>
      <c r="Y365" s="8">
        <f t="shared" si="725"/>
        <v>1962.4181050759084</v>
      </c>
      <c r="Z365" s="1">
        <f t="shared" si="726"/>
        <v>1962.4179999999999</v>
      </c>
      <c r="AA365" s="2">
        <f t="shared" si="727"/>
        <v>50957.5</v>
      </c>
      <c r="AB365" s="2">
        <f t="shared" si="721"/>
        <v>50957.543194161488</v>
      </c>
      <c r="AC365" s="1">
        <f t="shared" si="728"/>
        <v>6.2983356041924177E-2</v>
      </c>
      <c r="AD365" s="1" t="b">
        <f t="shared" si="729"/>
        <v>1</v>
      </c>
      <c r="AF365" s="1" t="s">
        <v>1257</v>
      </c>
      <c r="AG365" s="1" t="s">
        <v>1270</v>
      </c>
      <c r="AH365" s="10">
        <v>25934.98</v>
      </c>
      <c r="AI365" s="10">
        <v>76892.399999999994</v>
      </c>
      <c r="AJ365" s="10">
        <f t="shared" si="822"/>
        <v>50957.42</v>
      </c>
      <c r="AK365" s="1">
        <f t="shared" si="823"/>
        <v>-4.7443226130781113E-3</v>
      </c>
      <c r="AL365" s="10">
        <f t="shared" si="824"/>
        <v>0.12046568577352446</v>
      </c>
      <c r="AM365" s="10">
        <f t="shared" si="730"/>
        <v>0.10386676029265937</v>
      </c>
      <c r="AN365" s="10">
        <f t="shared" si="825"/>
        <v>1.1598097931821041</v>
      </c>
      <c r="AO365" s="1">
        <f t="shared" si="731"/>
        <v>1962.4179999999999</v>
      </c>
      <c r="AP365" s="14">
        <v>67700000</v>
      </c>
      <c r="AQ365" s="10">
        <v>8.1000000000000003E-2</v>
      </c>
      <c r="AR365" s="14" cm="1">
        <f t="array" ref="AR365">SfromgA($AP365,$AO365,"")</f>
        <v>0.2525204675438007</v>
      </c>
      <c r="AS365" s="21">
        <f t="shared" ref="AS365:AS366" si="826">(10^MAX(0.05, -0.312925054856973*((LN($AR365))^(1/3)) + 0.454808404431693)-1)*100</f>
        <v>535.16192680616155</v>
      </c>
      <c r="AU365" s="10"/>
      <c r="AV365" s="10"/>
      <c r="AW365" s="14">
        <f t="shared" ref="AW365:AW366" si="827">IF($AP365="",$AT365,$AP365)</f>
        <v>67700000</v>
      </c>
      <c r="AX365" s="21">
        <f t="shared" ref="AX365:AX366" si="828">IF($AP365="",$AV365,$AS365)</f>
        <v>535.16192680616155</v>
      </c>
      <c r="AY365" s="10">
        <f t="shared" ref="AY365:AY366" si="829">LN(BB365*$AO365/$AW365)</f>
        <v>-7.419931318640602</v>
      </c>
      <c r="AZ365" s="10">
        <f t="shared" ref="AZ365:AZ366" si="830">EXP(AY$2950*$AI365+AY$2951)*$AW365/$AO365</f>
        <v>34.790603372328043</v>
      </c>
      <c r="BA365" s="10">
        <f t="shared" ref="BA365:BA366" si="831">LN(AZ365/$C365)</f>
        <v>1.2467622392883988</v>
      </c>
      <c r="BB365" s="10" cm="1">
        <f t="array" ref="BB365">$C365*EXP(poly_from_str($AO365,BB$2950))</f>
        <v>20.671020714020145</v>
      </c>
      <c r="BC365" s="10">
        <f t="shared" ref="BC365:BC366" si="832">LN(AZ365/BB365)</f>
        <v>0.52061457838466418</v>
      </c>
      <c r="BD365" s="10">
        <f t="shared" ref="BD365:BD366" si="833">LN($AX365/100+1)</f>
        <v>1.84870978324125</v>
      </c>
      <c r="BE365" s="10">
        <f t="shared" ref="BE365:BE366" si="834">ABS(LN($AZ365/$BB365))-BD365-LN(2)</f>
        <v>-2.0212423854165311</v>
      </c>
      <c r="BF365" s="21">
        <f>INDEX([1]Pr3_line_class7_opt_lin!$A$2:$A$3624,MATCH($X365,[1]Pr3_line_class7_opt_lin!$AO$2:$AO$3624,0),1)</f>
        <v>5890</v>
      </c>
    </row>
    <row r="366" spans="1:58" hidden="1" x14ac:dyDescent="0.25">
      <c r="A366" s="1">
        <v>1961.9290000000001</v>
      </c>
      <c r="B366" s="1">
        <v>4.0000000000000001E-3</v>
      </c>
      <c r="C366">
        <v>200</v>
      </c>
      <c r="E366" s="2">
        <v>50970.2</v>
      </c>
      <c r="F366">
        <v>12846</v>
      </c>
      <c r="G366" t="s">
        <v>4</v>
      </c>
      <c r="H366" t="s">
        <v>5</v>
      </c>
      <c r="I366">
        <v>63816</v>
      </c>
      <c r="J366" t="s">
        <v>6</v>
      </c>
      <c r="K366" t="s">
        <v>12</v>
      </c>
      <c r="L366">
        <v>12846.66</v>
      </c>
      <c r="M366">
        <v>63816.91</v>
      </c>
      <c r="N366">
        <v>4</v>
      </c>
      <c r="V366" s="11">
        <f t="shared" si="722"/>
        <v>5.0970244081207825E-7</v>
      </c>
      <c r="W366" s="11">
        <f t="shared" si="723"/>
        <v>1.9619306967600678E-6</v>
      </c>
      <c r="X366" s="10">
        <f t="shared" si="724"/>
        <v>50970.241294097978</v>
      </c>
      <c r="Y366" s="8">
        <f t="shared" si="725"/>
        <v>1961.929107280474</v>
      </c>
      <c r="Z366" s="1">
        <f t="shared" si="726"/>
        <v>1961.9290000000001</v>
      </c>
      <c r="AA366" s="2">
        <f t="shared" si="727"/>
        <v>50970.2</v>
      </c>
      <c r="AB366" s="2">
        <f t="shared" si="721"/>
        <v>50970.244081207828</v>
      </c>
      <c r="AC366" s="1">
        <f t="shared" si="728"/>
        <v>6.2989828908489504E-2</v>
      </c>
      <c r="AD366" s="1" t="b">
        <f t="shared" si="729"/>
        <v>1</v>
      </c>
      <c r="AF366" s="1" t="s">
        <v>1150</v>
      </c>
      <c r="AG366" s="1" t="s">
        <v>1244</v>
      </c>
      <c r="AH366" s="10">
        <v>12846.66</v>
      </c>
      <c r="AI366" s="10">
        <v>63816.91</v>
      </c>
      <c r="AJ366" s="10">
        <f t="shared" si="822"/>
        <v>50970.25</v>
      </c>
      <c r="AK366" s="1">
        <f t="shared" si="823"/>
        <v>2.27824074045202E-4</v>
      </c>
      <c r="AL366" s="10">
        <f t="shared" si="824"/>
        <v>-8.7059020224842243E-3</v>
      </c>
      <c r="AM366" s="10">
        <f t="shared" si="730"/>
        <v>0.10391854139471916</v>
      </c>
      <c r="AN366" s="10">
        <f t="shared" si="825"/>
        <v>-8.3776214577686831E-2</v>
      </c>
      <c r="AO366" s="1">
        <f t="shared" si="731"/>
        <v>1961.9290000000001</v>
      </c>
      <c r="AP366" s="14">
        <v>63800000</v>
      </c>
      <c r="AQ366" s="10">
        <v>0.155</v>
      </c>
      <c r="AR366" s="14" cm="1">
        <f t="array" ref="AR366">SfromgA($AP366,$AO366,"")</f>
        <v>0.23779564612959547</v>
      </c>
      <c r="AS366" s="21">
        <f t="shared" si="826"/>
        <v>542.50655858923699</v>
      </c>
      <c r="AU366" s="10"/>
      <c r="AV366" s="10"/>
      <c r="AW366" s="14">
        <f t="shared" si="827"/>
        <v>63800000</v>
      </c>
      <c r="AX366" s="21">
        <f t="shared" si="828"/>
        <v>542.50655858923699</v>
      </c>
      <c r="AY366" s="10">
        <f t="shared" si="829"/>
        <v>-4.3638090726075003</v>
      </c>
      <c r="AZ366" s="10">
        <f t="shared" si="830"/>
        <v>111.33115027148605</v>
      </c>
      <c r="BA366" s="10">
        <f t="shared" si="831"/>
        <v>-0.58580827077163755</v>
      </c>
      <c r="BB366" s="10" cm="1">
        <f t="array" ref="BB366">$C366*EXP(poly_from_str($AO366,BB$2950))</f>
        <v>413.96077534810985</v>
      </c>
      <c r="BC366" s="10">
        <f t="shared" si="832"/>
        <v>-1.3132621280243071</v>
      </c>
      <c r="BD366" s="10">
        <f t="shared" si="833"/>
        <v>1.8602068386501744</v>
      </c>
      <c r="BE366" s="10">
        <f t="shared" si="834"/>
        <v>-1.2400918911858128</v>
      </c>
      <c r="BF366" s="21">
        <f>INDEX([1]Pr3_line_class7_opt_lin!$A$2:$A$3624,MATCH($X366,[1]Pr3_line_class7_opt_lin!$AO$2:$AO$3624,0),1)</f>
        <v>117959</v>
      </c>
    </row>
    <row r="367" spans="1:58" hidden="1" x14ac:dyDescent="0.25">
      <c r="A367" s="1">
        <v>1961.2650000000001</v>
      </c>
      <c r="B367" s="1">
        <v>4.0000000000000001E-3</v>
      </c>
      <c r="C367">
        <v>3</v>
      </c>
      <c r="E367" s="2">
        <v>50987.5</v>
      </c>
      <c r="N367">
        <v>4</v>
      </c>
      <c r="V367" s="11">
        <f t="shared" si="722"/>
        <v>5.0987500414273441E-7</v>
      </c>
      <c r="W367" s="11">
        <f t="shared" si="723"/>
        <v>1.9612650159352785E-6</v>
      </c>
      <c r="X367" s="10">
        <f t="shared" si="724"/>
        <v>50987.50038804701</v>
      </c>
      <c r="Y367" s="8">
        <f t="shared" si="725"/>
        <v>1961.2650010088155</v>
      </c>
      <c r="Z367" s="1">
        <f t="shared" si="726"/>
        <v>1961.2650000000001</v>
      </c>
      <c r="AA367" s="2">
        <f t="shared" si="727"/>
        <v>50987.5</v>
      </c>
      <c r="AB367" s="2">
        <f t="shared" si="721"/>
        <v>50987.50041427344</v>
      </c>
      <c r="AC367" s="1">
        <f t="shared" si="728"/>
        <v>6.2998625992477672E-2</v>
      </c>
      <c r="AD367" s="1" t="b">
        <f t="shared" si="729"/>
        <v>1</v>
      </c>
      <c r="AM367" s="10">
        <f t="shared" si="730"/>
        <v>0.10398900709491068</v>
      </c>
      <c r="AN367" s="10"/>
      <c r="AO367" s="1">
        <f t="shared" si="731"/>
        <v>1961.2650000000001</v>
      </c>
      <c r="AP367"/>
      <c r="BB367" s="10" cm="1">
        <f t="array" ref="BB367">$C367*EXP(poly_from_str($AO367,BB$2950))</f>
        <v>6.2203871210939923</v>
      </c>
      <c r="BF367" s="21">
        <f>INDEX([1]Pr3_line_class7_opt_lin!$A$2:$A$3624,MATCH($X367,[1]Pr3_line_class7_opt_lin!$AO$2:$AO$3624,0),1)</f>
        <v>1773</v>
      </c>
    </row>
    <row r="368" spans="1:58" hidden="1" x14ac:dyDescent="0.25">
      <c r="A368" s="1">
        <v>1960.7349999999999</v>
      </c>
      <c r="B368" s="1">
        <v>4.0000000000000001E-3</v>
      </c>
      <c r="C368">
        <v>10</v>
      </c>
      <c r="E368" s="2">
        <v>51001.3</v>
      </c>
      <c r="N368">
        <v>4</v>
      </c>
      <c r="V368" s="11">
        <f t="shared" si="722"/>
        <v>5.100128268225946E-7</v>
      </c>
      <c r="W368" s="11">
        <f t="shared" si="723"/>
        <v>1.9607343342228531E-6</v>
      </c>
      <c r="X368" s="10">
        <f t="shared" si="724"/>
        <v>51001.283779706086</v>
      </c>
      <c r="Y368" s="8">
        <f t="shared" si="725"/>
        <v>1960.7349578088658</v>
      </c>
      <c r="Z368" s="1">
        <f t="shared" si="726"/>
        <v>1960.7349999999999</v>
      </c>
      <c r="AA368" s="2">
        <f t="shared" si="727"/>
        <v>51001.3</v>
      </c>
      <c r="AB368" s="2">
        <f t="shared" si="721"/>
        <v>51001.282682259458</v>
      </c>
      <c r="AC368" s="1">
        <f t="shared" si="728"/>
        <v>6.3005654176178691E-2</v>
      </c>
      <c r="AD368" s="1" t="b">
        <f t="shared" si="729"/>
        <v>1</v>
      </c>
      <c r="AM368" s="10">
        <f t="shared" si="730"/>
        <v>0.10404526873850878</v>
      </c>
      <c r="AN368" s="10"/>
      <c r="AO368" s="1">
        <f t="shared" si="731"/>
        <v>1960.7349999999999</v>
      </c>
      <c r="AP368"/>
      <c r="BB368" s="10" cm="1">
        <f t="array" ref="BB368">$C368*EXP(poly_from_str($AO368,BB$2950))</f>
        <v>20.763741351801063</v>
      </c>
      <c r="BF368" s="21">
        <f>INDEX([1]Pr3_line_class7_opt_lin!$A$2:$A$3624,MATCH($X368,[1]Pr3_line_class7_opt_lin!$AO$2:$AO$3624,0),1)</f>
        <v>5917</v>
      </c>
    </row>
    <row r="369" spans="1:58" hidden="1" x14ac:dyDescent="0.25">
      <c r="A369" s="1">
        <v>1959.961</v>
      </c>
      <c r="B369" s="1">
        <v>4.0000000000000001E-3</v>
      </c>
      <c r="C369">
        <v>30</v>
      </c>
      <c r="E369" s="2">
        <v>51021.4</v>
      </c>
      <c r="F369">
        <v>19360</v>
      </c>
      <c r="G369" t="s">
        <v>4</v>
      </c>
      <c r="H369" t="s">
        <v>39</v>
      </c>
      <c r="I369">
        <v>70381</v>
      </c>
      <c r="J369" t="s">
        <v>6</v>
      </c>
      <c r="K369" t="s">
        <v>39</v>
      </c>
      <c r="L369">
        <v>19360.099999999999</v>
      </c>
      <c r="M369">
        <v>70381.48</v>
      </c>
      <c r="N369">
        <v>4</v>
      </c>
      <c r="V369" s="11">
        <f t="shared" si="722"/>
        <v>5.1021423385465324E-7</v>
      </c>
      <c r="W369" s="11">
        <f t="shared" si="723"/>
        <v>1.9599618983406965E-6</v>
      </c>
      <c r="X369" s="10">
        <f t="shared" si="724"/>
        <v>51021.421901308007</v>
      </c>
      <c r="Y369" s="8">
        <f t="shared" si="725"/>
        <v>1959.9610570131201</v>
      </c>
      <c r="Z369" s="1">
        <f t="shared" si="726"/>
        <v>1959.961</v>
      </c>
      <c r="AA369" s="2">
        <f t="shared" si="727"/>
        <v>51021.4</v>
      </c>
      <c r="AB369" s="2">
        <f t="shared" si="721"/>
        <v>51021.423385465321</v>
      </c>
      <c r="AC369" s="1">
        <f t="shared" si="728"/>
        <v>6.301592822139454E-2</v>
      </c>
      <c r="AD369" s="1" t="b">
        <f t="shared" si="729"/>
        <v>1</v>
      </c>
      <c r="AF369" s="1" t="s">
        <v>1187</v>
      </c>
      <c r="AG369" s="1" t="s">
        <v>1421</v>
      </c>
      <c r="AH369" s="10">
        <v>19360.099999999999</v>
      </c>
      <c r="AI369" s="10">
        <v>70381.48</v>
      </c>
      <c r="AJ369" s="10">
        <f t="shared" ref="AJ369:AJ372" si="835">AI369-AH369</f>
        <v>51021.38</v>
      </c>
      <c r="AK369" s="1">
        <f t="shared" ref="AK369:AK372" si="836">$A369-100000000/AJ369</f>
        <v>-1.6666311259996291E-3</v>
      </c>
      <c r="AL369" s="10">
        <f t="shared" ref="AL369:AL372" si="837">$X369-AJ369</f>
        <v>4.190130800998304E-2</v>
      </c>
      <c r="AM369" s="10">
        <f t="shared" si="730"/>
        <v>0.10412737804476722</v>
      </c>
      <c r="AN369" s="10">
        <f t="shared" ref="AN369:AN372" si="838">AL369/AM369</f>
        <v>0.40240433204770137</v>
      </c>
      <c r="AO369" s="1">
        <f t="shared" si="731"/>
        <v>1959.961</v>
      </c>
      <c r="AP369" s="14">
        <v>23600000</v>
      </c>
      <c r="AQ369" s="10">
        <v>2.1999999999999999E-2</v>
      </c>
      <c r="AR369" s="14" cm="1">
        <f t="array" ref="AR369">SfromgA($AP369,$AO369,"")</f>
        <v>8.7697588626474962E-2</v>
      </c>
      <c r="AS369" s="21">
        <f t="shared" ref="AS369:AS372" si="839">(10^MAX(0.05, -0.312925054856973*((LN($AR369))^(1/3)) + 0.454808404431693)-1)*100</f>
        <v>651.16309736852043</v>
      </c>
      <c r="AU369" s="10"/>
      <c r="AV369" s="10"/>
      <c r="AW369" s="14">
        <f t="shared" ref="AW369:AW372" si="840">IF($AP369="",$AT369,$AP369)</f>
        <v>23600000</v>
      </c>
      <c r="AX369" s="21">
        <f t="shared" ref="AX369:AX372" si="841">IF($AP369="",$AV369,$AS369)</f>
        <v>651.16309736852043</v>
      </c>
      <c r="AY369" s="10">
        <f t="shared" ref="AY369:AY372" si="842">LN(BB369*$AO369/$AW369)</f>
        <v>-5.2622174715464896</v>
      </c>
      <c r="AZ369" s="10">
        <f t="shared" ref="AZ369:AZ372" si="843">EXP(AY$2950*$AI369+AY$2951)*$AW369/$AO369</f>
        <v>22.317607695297305</v>
      </c>
      <c r="BA369" s="10">
        <f t="shared" ref="BA369:BA372" si="844">LN(AZ369/$C369)</f>
        <v>-0.2958214320037939</v>
      </c>
      <c r="BB369" s="10" cm="1">
        <f t="array" ref="BB369">$C369*EXP(poly_from_str($AO369,BB$2950))</f>
        <v>62.41839005536562</v>
      </c>
      <c r="BC369" s="10">
        <f t="shared" ref="BC369:BC372" si="845">LN(AZ369/BB369)</f>
        <v>-1.0284839947235751</v>
      </c>
      <c r="BD369" s="10">
        <f t="shared" ref="BD369:BD372" si="846">LN($AX369/100+1)</f>
        <v>2.0164526157905085</v>
      </c>
      <c r="BE369" s="10">
        <f t="shared" ref="BE369:BE372" si="847">ABS(LN($AZ369/$BB369))-BD369-LN(2)</f>
        <v>-1.6811158016268788</v>
      </c>
      <c r="BF369" s="21">
        <f>INDEX([1]Pr3_line_class7_opt_lin!$A$2:$A$3624,MATCH($X369,[1]Pr3_line_class7_opt_lin!$AO$2:$AO$3624,0),1)</f>
        <v>17787</v>
      </c>
    </row>
    <row r="370" spans="1:58" x14ac:dyDescent="0.25">
      <c r="A370" s="1">
        <v>1959.874</v>
      </c>
      <c r="B370" s="1">
        <v>8.0000000000000002E-3</v>
      </c>
      <c r="C370">
        <v>10</v>
      </c>
      <c r="D370" t="s">
        <v>113</v>
      </c>
      <c r="E370" s="2">
        <v>51023.7</v>
      </c>
      <c r="F370">
        <v>45807</v>
      </c>
      <c r="G370" t="s">
        <v>4</v>
      </c>
      <c r="H370" t="s">
        <v>17</v>
      </c>
      <c r="I370">
        <v>96830</v>
      </c>
      <c r="J370" t="s">
        <v>6</v>
      </c>
      <c r="K370" t="s">
        <v>7</v>
      </c>
      <c r="L370">
        <v>45807.1</v>
      </c>
      <c r="M370">
        <v>96830.5</v>
      </c>
      <c r="N370">
        <v>4</v>
      </c>
      <c r="V370" s="11">
        <f t="shared" si="722"/>
        <v>5.1023688257510431E-7</v>
      </c>
      <c r="W370" s="11">
        <f t="shared" si="723"/>
        <v>1.9598735489586213E-6</v>
      </c>
      <c r="X370" s="10">
        <f t="shared" si="724"/>
        <v>51023.689002871797</v>
      </c>
      <c r="Y370" s="8">
        <f t="shared" si="725"/>
        <v>1959.8739713698797</v>
      </c>
      <c r="Z370" s="1">
        <f t="shared" si="726"/>
        <v>1959.874</v>
      </c>
      <c r="AA370" s="2">
        <f t="shared" si="727"/>
        <v>51023.7</v>
      </c>
      <c r="AB370" s="2">
        <f t="shared" si="721"/>
        <v>51023.688257510432</v>
      </c>
      <c r="AC370" s="1">
        <f t="shared" si="728"/>
        <v>6.301708381699804E-2</v>
      </c>
      <c r="AD370" s="1" t="b">
        <f t="shared" si="729"/>
        <v>1</v>
      </c>
      <c r="AF370" s="1" t="s">
        <v>1391</v>
      </c>
      <c r="AG370" s="1" t="s">
        <v>1384</v>
      </c>
      <c r="AH370" s="10">
        <v>45807.1</v>
      </c>
      <c r="AI370" s="10">
        <v>96830.5</v>
      </c>
      <c r="AJ370" s="10">
        <f t="shared" si="835"/>
        <v>51023.4</v>
      </c>
      <c r="AK370" s="1">
        <f t="shared" si="836"/>
        <v>-1.1072339357951932E-2</v>
      </c>
      <c r="AL370" s="10">
        <f t="shared" si="837"/>
        <v>0.28900287179567385</v>
      </c>
      <c r="AM370" s="10">
        <f t="shared" si="730"/>
        <v>0.20827338900357878</v>
      </c>
      <c r="AN370" s="10">
        <f t="shared" si="838"/>
        <v>1.38761304638255</v>
      </c>
      <c r="AO370" s="1">
        <f t="shared" si="731"/>
        <v>1959.874</v>
      </c>
      <c r="AP370" s="14">
        <v>90500000</v>
      </c>
      <c r="AQ370" s="10">
        <v>0.217</v>
      </c>
      <c r="AR370" s="14" cm="1">
        <f t="array" ref="AR370">SfromgA($AP370,$AO370,"")</f>
        <v>0.33625317494818213</v>
      </c>
      <c r="AS370" s="21">
        <f t="shared" si="839"/>
        <v>498.19409660470274</v>
      </c>
      <c r="AU370" s="10"/>
      <c r="AV370" s="10"/>
      <c r="AW370" s="14">
        <f t="shared" si="840"/>
        <v>90500000</v>
      </c>
      <c r="AX370" s="21">
        <f t="shared" si="841"/>
        <v>498.19409660470274</v>
      </c>
      <c r="AY370" s="10">
        <f t="shared" si="842"/>
        <v>-7.7047487912492567</v>
      </c>
      <c r="AZ370" s="10">
        <f t="shared" si="843"/>
        <v>7.222295134429416</v>
      </c>
      <c r="BA370" s="10">
        <f t="shared" si="844"/>
        <v>-0.32541230494920687</v>
      </c>
      <c r="BB370" s="10" cm="1">
        <f t="array" ref="BB370">$C370*EXP(poly_from_str($AO370,BB$2950))</f>
        <v>20.810884705418175</v>
      </c>
      <c r="BC370" s="10">
        <f t="shared" si="845"/>
        <v>-1.0583033649321967</v>
      </c>
      <c r="BD370" s="10">
        <f t="shared" si="846"/>
        <v>1.7887450915611054</v>
      </c>
      <c r="BE370" s="10">
        <f t="shared" si="847"/>
        <v>-1.4235889071888539</v>
      </c>
      <c r="BF370" s="21">
        <f>INDEX([1]Pr3_line_class7_opt_lin!$A$2:$A$3624,MATCH($X370,[1]Pr3_line_class7_opt_lin!$AO$2:$AO$3624,0),1)</f>
        <v>5930</v>
      </c>
    </row>
    <row r="371" spans="1:58" hidden="1" x14ac:dyDescent="0.25">
      <c r="A371" s="1">
        <v>1958.6869999999999</v>
      </c>
      <c r="B371" s="1">
        <v>4.0000000000000001E-3</v>
      </c>
      <c r="C371">
        <v>2</v>
      </c>
      <c r="E371" s="2">
        <v>51054.6</v>
      </c>
      <c r="F371">
        <v>23050</v>
      </c>
      <c r="G371" t="s">
        <v>4</v>
      </c>
      <c r="H371" t="s">
        <v>18</v>
      </c>
      <c r="I371">
        <v>74105</v>
      </c>
      <c r="J371" t="s">
        <v>6</v>
      </c>
      <c r="K371" t="s">
        <v>17</v>
      </c>
      <c r="L371">
        <v>23050.61</v>
      </c>
      <c r="M371">
        <v>74105.2</v>
      </c>
      <c r="N371">
        <v>4</v>
      </c>
      <c r="V371" s="11">
        <f t="shared" si="722"/>
        <v>5.1054609542004422E-7</v>
      </c>
      <c r="W371" s="11">
        <f t="shared" si="723"/>
        <v>1.9586873660747516E-6</v>
      </c>
      <c r="X371" s="10">
        <f t="shared" si="724"/>
        <v>51054.608934944525</v>
      </c>
      <c r="Y371" s="8">
        <f t="shared" si="725"/>
        <v>1958.6870232895783</v>
      </c>
      <c r="Z371" s="1">
        <f t="shared" si="726"/>
        <v>1958.6869999999999</v>
      </c>
      <c r="AA371" s="2">
        <f t="shared" si="727"/>
        <v>51054.6</v>
      </c>
      <c r="AB371" s="2">
        <f t="shared" si="721"/>
        <v>51054.609542004415</v>
      </c>
      <c r="AC371" s="1">
        <f t="shared" si="728"/>
        <v>6.303286577743264E-2</v>
      </c>
      <c r="AD371" s="1" t="b">
        <f t="shared" si="729"/>
        <v>1</v>
      </c>
      <c r="AF371" s="1" t="s">
        <v>1252</v>
      </c>
      <c r="AG371" s="1" t="s">
        <v>1273</v>
      </c>
      <c r="AH371" s="10">
        <v>23050.61</v>
      </c>
      <c r="AI371" s="10">
        <v>74105.2</v>
      </c>
      <c r="AJ371" s="10">
        <f t="shared" si="835"/>
        <v>51054.59</v>
      </c>
      <c r="AK371" s="1">
        <f t="shared" si="836"/>
        <v>-7.4972044649257441E-4</v>
      </c>
      <c r="AL371" s="10">
        <f t="shared" si="837"/>
        <v>1.8934944528155029E-2</v>
      </c>
      <c r="AM371" s="10">
        <f t="shared" si="730"/>
        <v>0.10426290673292876</v>
      </c>
      <c r="AN371" s="10">
        <f t="shared" si="838"/>
        <v>0.18160767929343477</v>
      </c>
      <c r="AO371" s="1">
        <f t="shared" si="731"/>
        <v>1958.6869999999999</v>
      </c>
      <c r="AP371" s="14">
        <v>7990000</v>
      </c>
      <c r="AQ371" s="10">
        <v>2.4E-2</v>
      </c>
      <c r="AR371" s="14" cm="1">
        <f t="array" ref="AR371">SfromgA($AP371,$AO371,"")</f>
        <v>2.9632975493316283E-2</v>
      </c>
      <c r="AS371" s="21">
        <f t="shared" si="839"/>
        <v>752.65431060232117</v>
      </c>
      <c r="AU371" s="10"/>
      <c r="AV371" s="10"/>
      <c r="AW371" s="14">
        <f t="shared" si="840"/>
        <v>7990000</v>
      </c>
      <c r="AX371" s="21">
        <f t="shared" si="841"/>
        <v>752.65431060232117</v>
      </c>
      <c r="AY371" s="10">
        <f t="shared" si="842"/>
        <v>-6.8845306868894527</v>
      </c>
      <c r="AZ371" s="10">
        <f t="shared" si="843"/>
        <v>5.3382157921501454</v>
      </c>
      <c r="BA371" s="10">
        <f t="shared" si="844"/>
        <v>0.98174429526099583</v>
      </c>
      <c r="BB371" s="10" cm="1">
        <f t="array" ref="BB371">$C371*EXP(poly_from_str($AO371,BB$2950))</f>
        <v>4.1751112350327864</v>
      </c>
      <c r="BC371" s="10">
        <f t="shared" si="845"/>
        <v>0.24575047475141856</v>
      </c>
      <c r="BD371" s="10">
        <f t="shared" si="846"/>
        <v>2.1431840162935258</v>
      </c>
      <c r="BE371" s="10">
        <f t="shared" si="847"/>
        <v>-2.5905807221020525</v>
      </c>
      <c r="BF371" s="21">
        <f>INDEX([1]Pr3_line_class7_opt_lin!$A$2:$A$3624,MATCH($X371,[1]Pr3_line_class7_opt_lin!$AO$2:$AO$3624,0),1)</f>
        <v>1190</v>
      </c>
    </row>
    <row r="372" spans="1:58" hidden="1" x14ac:dyDescent="0.25">
      <c r="A372" s="1">
        <v>1958.3869999999999</v>
      </c>
      <c r="B372" s="1">
        <v>4.0000000000000001E-3</v>
      </c>
      <c r="C372">
        <v>100</v>
      </c>
      <c r="E372" s="2">
        <v>51062.400000000001</v>
      </c>
      <c r="F372">
        <v>14859</v>
      </c>
      <c r="G372" t="s">
        <v>4</v>
      </c>
      <c r="H372" t="s">
        <v>12</v>
      </c>
      <c r="I372">
        <v>65922</v>
      </c>
      <c r="J372" t="s">
        <v>6</v>
      </c>
      <c r="K372" t="s">
        <v>12</v>
      </c>
      <c r="L372">
        <v>14859.96</v>
      </c>
      <c r="M372">
        <v>65922.42</v>
      </c>
      <c r="N372">
        <v>4</v>
      </c>
      <c r="V372" s="11">
        <f t="shared" si="722"/>
        <v>5.106243045935252E-7</v>
      </c>
      <c r="W372" s="11">
        <f t="shared" si="723"/>
        <v>1.9583881682020432E-6</v>
      </c>
      <c r="X372" s="10">
        <f t="shared" si="724"/>
        <v>51062.428520425718</v>
      </c>
      <c r="Y372" s="8">
        <f t="shared" si="725"/>
        <v>1958.3870743632676</v>
      </c>
      <c r="Z372" s="1">
        <f t="shared" si="726"/>
        <v>1958.3869999999999</v>
      </c>
      <c r="AA372" s="2">
        <f t="shared" si="727"/>
        <v>51062.400000000001</v>
      </c>
      <c r="AB372" s="2">
        <f t="shared" si="721"/>
        <v>51062.430459352523</v>
      </c>
      <c r="AC372" s="1">
        <f t="shared" si="728"/>
        <v>6.303685902208106E-2</v>
      </c>
      <c r="AD372" s="1" t="b">
        <f t="shared" si="729"/>
        <v>1</v>
      </c>
      <c r="AF372" s="1" t="s">
        <v>1173</v>
      </c>
      <c r="AG372" s="1" t="s">
        <v>1274</v>
      </c>
      <c r="AH372" s="10">
        <v>14859.96</v>
      </c>
      <c r="AI372" s="10">
        <v>65922.42</v>
      </c>
      <c r="AJ372" s="10">
        <f t="shared" si="835"/>
        <v>51062.46</v>
      </c>
      <c r="AK372" s="1">
        <f t="shared" si="836"/>
        <v>1.1329657834266982E-3</v>
      </c>
      <c r="AL372" s="10">
        <f t="shared" si="837"/>
        <v>-3.1479574281547684E-2</v>
      </c>
      <c r="AM372" s="10">
        <f t="shared" si="730"/>
        <v>0.10429480996350568</v>
      </c>
      <c r="AN372" s="10">
        <f t="shared" si="838"/>
        <v>-0.30183260598070855</v>
      </c>
      <c r="AO372" s="1">
        <f t="shared" si="731"/>
        <v>1958.3869999999999</v>
      </c>
      <c r="AP372" s="14">
        <v>76000000</v>
      </c>
      <c r="AQ372" s="10">
        <v>3.5000000000000003E-2</v>
      </c>
      <c r="AR372" s="14" cm="1">
        <f t="array" ref="AR372">SfromgA($AP372,$AO372,"")</f>
        <v>0.28173610417847533</v>
      </c>
      <c r="AS372" s="21">
        <f t="shared" si="839"/>
        <v>521.43935863207707</v>
      </c>
      <c r="AU372" s="10"/>
      <c r="AV372" s="10"/>
      <c r="AW372" s="14">
        <f t="shared" si="840"/>
        <v>76000000</v>
      </c>
      <c r="AX372" s="21">
        <f t="shared" si="841"/>
        <v>521.43935863207707</v>
      </c>
      <c r="AY372" s="10">
        <f t="shared" si="842"/>
        <v>-5.2244235910721768</v>
      </c>
      <c r="AZ372" s="10">
        <f t="shared" si="843"/>
        <v>109.12362608003585</v>
      </c>
      <c r="BA372" s="10">
        <f t="shared" si="844"/>
        <v>8.7311237760556687E-2</v>
      </c>
      <c r="BB372" s="10" cm="1">
        <f t="array" ref="BB372">$C372*EXP(poly_from_str($AO372,BB$2950))</f>
        <v>208.91842253173101</v>
      </c>
      <c r="BC372" s="10">
        <f t="shared" si="845"/>
        <v>-0.64946242920570096</v>
      </c>
      <c r="BD372" s="10">
        <f t="shared" si="846"/>
        <v>1.8268681476069493</v>
      </c>
      <c r="BE372" s="10">
        <f t="shared" si="847"/>
        <v>-1.8705528989611935</v>
      </c>
      <c r="BF372" s="21">
        <f>INDEX([1]Pr3_line_class7_opt_lin!$A$2:$A$3624,MATCH($X372,[1]Pr3_line_class7_opt_lin!$AO$2:$AO$3624,0),1)</f>
        <v>59540</v>
      </c>
    </row>
    <row r="373" spans="1:58" hidden="1" x14ac:dyDescent="0.25">
      <c r="A373" s="1">
        <v>1958.0530000000001</v>
      </c>
      <c r="B373" s="1">
        <v>4.0000000000000001E-3</v>
      </c>
      <c r="C373">
        <v>2</v>
      </c>
      <c r="E373" s="2">
        <v>51071.1</v>
      </c>
      <c r="N373">
        <v>4</v>
      </c>
      <c r="V373" s="11">
        <f t="shared" si="722"/>
        <v>5.1071140566675163E-7</v>
      </c>
      <c r="W373" s="11">
        <f t="shared" si="723"/>
        <v>1.9580545553160203E-6</v>
      </c>
      <c r="X373" s="10">
        <f t="shared" si="724"/>
        <v>51071.137982705368</v>
      </c>
      <c r="Y373" s="8">
        <f t="shared" si="725"/>
        <v>1958.0530990686718</v>
      </c>
      <c r="Z373" s="1">
        <f t="shared" si="726"/>
        <v>1958.0530000000001</v>
      </c>
      <c r="AA373" s="2">
        <f t="shared" si="727"/>
        <v>51071.1</v>
      </c>
      <c r="AB373" s="2">
        <f t="shared" si="721"/>
        <v>51071.14056667516</v>
      </c>
      <c r="AC373" s="1">
        <f t="shared" si="728"/>
        <v>6.3041306993905477E-2</v>
      </c>
      <c r="AD373" s="1" t="b">
        <f t="shared" si="729"/>
        <v>1</v>
      </c>
      <c r="AM373" s="10">
        <f t="shared" si="730"/>
        <v>0.10433037307978896</v>
      </c>
      <c r="AN373" s="10"/>
      <c r="AO373" s="1">
        <f t="shared" si="731"/>
        <v>1958.0530000000001</v>
      </c>
      <c r="AP373"/>
      <c r="BB373" s="10" cm="1">
        <f t="array" ref="BB373">$C373*EXP(poly_from_str($AO373,BB$2950))</f>
        <v>4.181989243328827</v>
      </c>
      <c r="BF373" s="21">
        <f>INDEX([1]Pr3_line_class7_opt_lin!$A$2:$A$3624,MATCH($X373,[1]Pr3_line_class7_opt_lin!$AO$2:$AO$3624,0),1)</f>
        <v>1192</v>
      </c>
    </row>
    <row r="374" spans="1:58" hidden="1" x14ac:dyDescent="0.25">
      <c r="A374" s="1">
        <v>1958.001</v>
      </c>
      <c r="B374" s="1">
        <v>4.0000000000000001E-3</v>
      </c>
      <c r="C374">
        <v>1</v>
      </c>
      <c r="E374" s="2">
        <v>51072.5</v>
      </c>
      <c r="F374">
        <v>19308</v>
      </c>
      <c r="G374" t="s">
        <v>4</v>
      </c>
      <c r="H374" t="s">
        <v>12</v>
      </c>
      <c r="I374">
        <v>70381</v>
      </c>
      <c r="J374" t="s">
        <v>6</v>
      </c>
      <c r="K374" t="s">
        <v>39</v>
      </c>
      <c r="L374">
        <v>19308.93</v>
      </c>
      <c r="M374">
        <v>70381.48</v>
      </c>
      <c r="N374">
        <v>4</v>
      </c>
      <c r="V374" s="11">
        <f t="shared" si="722"/>
        <v>5.1072496898622627E-7</v>
      </c>
      <c r="W374" s="11">
        <f t="shared" si="723"/>
        <v>1.9580008811003965E-6</v>
      </c>
      <c r="X374" s="10">
        <f t="shared" si="724"/>
        <v>51072.497096190586</v>
      </c>
      <c r="Y374" s="8">
        <f t="shared" si="725"/>
        <v>1958.0009924257031</v>
      </c>
      <c r="Z374" s="1">
        <f t="shared" si="726"/>
        <v>1958.001</v>
      </c>
      <c r="AA374" s="2">
        <f t="shared" si="727"/>
        <v>51072.5</v>
      </c>
      <c r="AB374" s="2">
        <f t="shared" si="721"/>
        <v>51072.496898622623</v>
      </c>
      <c r="AC374" s="1">
        <f t="shared" si="728"/>
        <v>6.3041999697299095E-2</v>
      </c>
      <c r="AD374" s="1" t="b">
        <f t="shared" si="729"/>
        <v>1</v>
      </c>
      <c r="AF374" s="1" t="s">
        <v>1226</v>
      </c>
      <c r="AG374" s="1" t="s">
        <v>1421</v>
      </c>
      <c r="AH374" s="10">
        <v>19308.93</v>
      </c>
      <c r="AI374" s="10">
        <v>70381.48</v>
      </c>
      <c r="AJ374" s="10">
        <f t="shared" ref="AJ374:AJ376" si="848">AI374-AH374</f>
        <v>51072.549999999996</v>
      </c>
      <c r="AK374" s="1">
        <f t="shared" ref="AK374:AK376" si="849">$A374-100000000/AJ374</f>
        <v>2.0357814519229578E-3</v>
      </c>
      <c r="AL374" s="10">
        <f t="shared" ref="AL374:AL376" si="850">$X374-AJ374</f>
        <v>-5.2903809410054237E-2</v>
      </c>
      <c r="AM374" s="10">
        <f t="shared" si="730"/>
        <v>0.10433600391419616</v>
      </c>
      <c r="AN374" s="10">
        <f t="shared" ref="AN374:AN376" si="851">AL374/AM374</f>
        <v>-0.50705228708549421</v>
      </c>
      <c r="AO374" s="1">
        <f t="shared" si="731"/>
        <v>1958.001</v>
      </c>
      <c r="AP374" s="14">
        <v>8800000</v>
      </c>
      <c r="AQ374" s="10">
        <v>0.14199999999999999</v>
      </c>
      <c r="AR374" s="14" cm="1">
        <f t="array" ref="AR374">SfromgA($AP374,$AO374,"")</f>
        <v>3.2602789493260072E-2</v>
      </c>
      <c r="AS374" s="21">
        <f t="shared" ref="AS374:AS376" si="852">(10^MAX(0.05, -0.312925054856973*((LN($AR374))^(1/3)) + 0.454808404431693)-1)*100</f>
        <v>744.164683470113</v>
      </c>
      <c r="AU374" s="10"/>
      <c r="AV374" s="10"/>
      <c r="AW374" s="14">
        <f t="shared" ref="AW374:AW376" si="853">IF($AP374="",$AT374,$AP374)</f>
        <v>8800000</v>
      </c>
      <c r="AX374" s="21">
        <f t="shared" ref="AX374:AX376" si="854">IF($AP374="",$AV374,$AS374)</f>
        <v>744.164683470113</v>
      </c>
      <c r="AY374" s="10">
        <f t="shared" ref="AY374:AY376" si="855">LN(BB374*$AO374/$AW374)</f>
        <v>-7.6728084364181353</v>
      </c>
      <c r="AZ374" s="10">
        <f t="shared" ref="AZ374:AZ376" si="856">EXP(AY$2950*$AI374+AY$2951)*$AW374/$AO374</f>
        <v>8.330150134476197</v>
      </c>
      <c r="BA374" s="10">
        <f t="shared" ref="BA374:BA376" si="857">LN(AZ374/$C374)</f>
        <v>2.1198814793628151</v>
      </c>
      <c r="BB374" s="10" cm="1">
        <f t="array" ref="BB374">$C374*EXP(poly_from_str($AO374,BB$2950))</f>
        <v>2.0912762158565119</v>
      </c>
      <c r="BC374" s="10">
        <f t="shared" ref="BC374:BC376" si="858">LN(AZ374/BB374)</f>
        <v>1.3821069701480699</v>
      </c>
      <c r="BD374" s="10">
        <f t="shared" ref="BD374:BD376" si="859">LN($AX374/100+1)</f>
        <v>2.1331774121688487</v>
      </c>
      <c r="BE374" s="10">
        <f t="shared" ref="BE374:BE376" si="860">ABS(LN($AZ374/$BB374))-BD374-LN(2)</f>
        <v>-1.4442176225807239</v>
      </c>
      <c r="BF374" s="21">
        <f>INDEX([1]Pr3_line_class7_opt_lin!$A$2:$A$3624,MATCH($X374,[1]Pr3_line_class7_opt_lin!$AO$2:$AO$3624,0),1)</f>
        <v>596</v>
      </c>
    </row>
    <row r="375" spans="1:58" hidden="1" x14ac:dyDescent="0.25">
      <c r="A375" s="1">
        <v>1957.9079999999999</v>
      </c>
      <c r="B375" s="1">
        <v>4.0000000000000001E-3</v>
      </c>
      <c r="C375">
        <v>3</v>
      </c>
      <c r="E375" s="2">
        <v>51074.9</v>
      </c>
      <c r="F375">
        <v>18063</v>
      </c>
      <c r="G375" t="s">
        <v>4</v>
      </c>
      <c r="H375" t="s">
        <v>5</v>
      </c>
      <c r="I375">
        <v>69138</v>
      </c>
      <c r="J375" t="s">
        <v>6</v>
      </c>
      <c r="K375" t="s">
        <v>5</v>
      </c>
      <c r="L375">
        <v>18063.36</v>
      </c>
      <c r="M375">
        <v>69138.28</v>
      </c>
      <c r="N375">
        <v>4</v>
      </c>
      <c r="V375" s="11">
        <f t="shared" si="722"/>
        <v>5.1074922825791613E-7</v>
      </c>
      <c r="W375" s="11">
        <f t="shared" si="723"/>
        <v>1.9579088750051394E-6</v>
      </c>
      <c r="X375" s="10">
        <f t="shared" si="724"/>
        <v>51074.921371456127</v>
      </c>
      <c r="Y375" s="8">
        <f t="shared" si="725"/>
        <v>1957.9080557505524</v>
      </c>
      <c r="Z375" s="1">
        <f t="shared" si="726"/>
        <v>1957.9079999999999</v>
      </c>
      <c r="AA375" s="2">
        <f t="shared" si="727"/>
        <v>51074.9</v>
      </c>
      <c r="AB375" s="2">
        <f t="shared" si="721"/>
        <v>51074.922825791611</v>
      </c>
      <c r="AC375" s="1">
        <f t="shared" si="728"/>
        <v>6.3043238708302848E-2</v>
      </c>
      <c r="AD375" s="1" t="b">
        <f t="shared" si="729"/>
        <v>1</v>
      </c>
      <c r="AF375" s="1" t="s">
        <v>1175</v>
      </c>
      <c r="AG375" s="1" t="s">
        <v>1293</v>
      </c>
      <c r="AH375" s="10">
        <v>18063.36</v>
      </c>
      <c r="AI375" s="10">
        <v>69138.28</v>
      </c>
      <c r="AJ375" s="10">
        <f t="shared" si="848"/>
        <v>51074.92</v>
      </c>
      <c r="AK375" s="1">
        <f t="shared" si="849"/>
        <v>-1.0832400744220649E-4</v>
      </c>
      <c r="AL375" s="10">
        <f t="shared" si="850"/>
        <v>1.3714561282540672E-3</v>
      </c>
      <c r="AM375" s="10">
        <f t="shared" si="730"/>
        <v>0.10434586303340096</v>
      </c>
      <c r="AN375" s="10">
        <f t="shared" si="851"/>
        <v>1.3143368489990504E-2</v>
      </c>
      <c r="AO375" s="1">
        <f t="shared" si="731"/>
        <v>1957.9079999999999</v>
      </c>
      <c r="AP375" s="14">
        <v>10000000</v>
      </c>
      <c r="AQ375" s="10">
        <v>2.8000000000000001E-2</v>
      </c>
      <c r="AR375" s="14" cm="1">
        <f t="array" ref="AR375">SfromgA($AP375,$AO375,"")</f>
        <v>3.704334553244161E-2</v>
      </c>
      <c r="AS375" s="21">
        <f t="shared" si="852"/>
        <v>732.70073205430822</v>
      </c>
      <c r="AU375" s="10"/>
      <c r="AV375" s="10"/>
      <c r="AW375" s="14">
        <f t="shared" si="853"/>
        <v>10000000</v>
      </c>
      <c r="AX375" s="21">
        <f t="shared" si="854"/>
        <v>732.70073205430822</v>
      </c>
      <c r="AY375" s="10">
        <f t="shared" si="855"/>
        <v>-6.7018363118723938</v>
      </c>
      <c r="AZ375" s="10">
        <f t="shared" si="856"/>
        <v>10.633100359958146</v>
      </c>
      <c r="BA375" s="10">
        <f t="shared" si="857"/>
        <v>1.2653595224927536</v>
      </c>
      <c r="BB375" s="10" cm="1">
        <f t="array" ref="BB375">$C375*EXP(poly_from_str($AO375,BB$2950))</f>
        <v>6.2753389771422903</v>
      </c>
      <c r="BC375" s="10">
        <f t="shared" si="858"/>
        <v>0.52734430734033788</v>
      </c>
      <c r="BD375" s="10">
        <f t="shared" si="859"/>
        <v>2.119504126386607</v>
      </c>
      <c r="BE375" s="10">
        <f t="shared" si="860"/>
        <v>-2.2853069996062145</v>
      </c>
      <c r="BF375" s="21">
        <f>INDEX([1]Pr3_line_class7_opt_lin!$A$2:$A$3624,MATCH($X375,[1]Pr3_line_class7_opt_lin!$AO$2:$AO$3624,0),1)</f>
        <v>1788</v>
      </c>
    </row>
    <row r="376" spans="1:58" hidden="1" x14ac:dyDescent="0.25">
      <c r="A376" s="1">
        <v>1957.338</v>
      </c>
      <c r="B376" s="1">
        <v>4.0000000000000001E-3</v>
      </c>
      <c r="C376">
        <v>1</v>
      </c>
      <c r="E376" s="2">
        <v>51089.8</v>
      </c>
      <c r="F376">
        <v>24470</v>
      </c>
      <c r="G376" t="s">
        <v>4</v>
      </c>
      <c r="H376" t="s">
        <v>7</v>
      </c>
      <c r="I376">
        <v>75560</v>
      </c>
      <c r="J376" t="s">
        <v>6</v>
      </c>
      <c r="K376" t="s">
        <v>17</v>
      </c>
      <c r="L376">
        <v>24470.9</v>
      </c>
      <c r="M376">
        <v>75560.75</v>
      </c>
      <c r="N376">
        <v>4</v>
      </c>
      <c r="V376" s="11">
        <f t="shared" si="722"/>
        <v>5.1089796448032991E-7</v>
      </c>
      <c r="W376" s="11">
        <f t="shared" si="723"/>
        <v>1.9573378639180424E-6</v>
      </c>
      <c r="X376" s="10">
        <f t="shared" si="724"/>
        <v>51089.796674592166</v>
      </c>
      <c r="Y376" s="8">
        <f t="shared" si="725"/>
        <v>1957.3379913201284</v>
      </c>
      <c r="Z376" s="1">
        <f t="shared" si="726"/>
        <v>1957.338</v>
      </c>
      <c r="AA376" s="2">
        <f t="shared" si="727"/>
        <v>51089.8</v>
      </c>
      <c r="AB376" s="2">
        <f t="shared" si="721"/>
        <v>51089.79644803299</v>
      </c>
      <c r="AC376" s="1">
        <f t="shared" si="728"/>
        <v>6.3050836505507218E-2</v>
      </c>
      <c r="AD376" s="1" t="b">
        <f t="shared" si="729"/>
        <v>1</v>
      </c>
      <c r="AF376" s="1" t="s">
        <v>1328</v>
      </c>
      <c r="AG376" s="1" t="s">
        <v>1254</v>
      </c>
      <c r="AH376" s="10">
        <v>24470.9</v>
      </c>
      <c r="AI376" s="10">
        <v>75560.75</v>
      </c>
      <c r="AJ376" s="10">
        <f t="shared" si="848"/>
        <v>51089.85</v>
      </c>
      <c r="AK376" s="1">
        <f t="shared" si="849"/>
        <v>2.0516658396445564E-3</v>
      </c>
      <c r="AL376" s="10">
        <f t="shared" si="850"/>
        <v>-5.3325407832744531E-2</v>
      </c>
      <c r="AM376" s="10">
        <f t="shared" si="730"/>
        <v>0.10440669930282864</v>
      </c>
      <c r="AN376" s="10">
        <f t="shared" si="851"/>
        <v>-0.51074699409925517</v>
      </c>
      <c r="AO376" s="1">
        <f t="shared" si="731"/>
        <v>1957.338</v>
      </c>
      <c r="AP376" s="14">
        <v>9310000</v>
      </c>
      <c r="AQ376" s="10">
        <v>0.02</v>
      </c>
      <c r="AR376" s="14" cm="1">
        <f t="array" ref="AR376">SfromgA($AP376,$AO376,"")</f>
        <v>3.4457242852229904E-2</v>
      </c>
      <c r="AS376" s="21">
        <f t="shared" si="852"/>
        <v>739.21438848849994</v>
      </c>
      <c r="AU376" s="10"/>
      <c r="AV376" s="10"/>
      <c r="AW376" s="14">
        <f t="shared" si="853"/>
        <v>9310000</v>
      </c>
      <c r="AX376" s="21">
        <f t="shared" si="854"/>
        <v>739.21438848849994</v>
      </c>
      <c r="AY376" s="10">
        <f t="shared" si="855"/>
        <v>-7.727772106268346</v>
      </c>
      <c r="AZ376" s="10">
        <f t="shared" si="856"/>
        <v>5.4326099058995982</v>
      </c>
      <c r="BA376" s="10">
        <f t="shared" si="857"/>
        <v>1.6924196641264229</v>
      </c>
      <c r="BB376" s="10" cm="1">
        <f t="array" ref="BB376">$C376*EXP(poly_from_str($AO376,BB$2950))</f>
        <v>2.094860317999387</v>
      </c>
      <c r="BC376" s="10">
        <f t="shared" si="858"/>
        <v>0.95293278696110351</v>
      </c>
      <c r="BD376" s="10">
        <f t="shared" si="859"/>
        <v>2.1272960164290202</v>
      </c>
      <c r="BE376" s="10">
        <f t="shared" si="860"/>
        <v>-1.8675104100278621</v>
      </c>
      <c r="BF376" s="21">
        <f>INDEX([1]Pr3_line_class7_opt_lin!$A$2:$A$3624,MATCH($X376,[1]Pr3_line_class7_opt_lin!$AO$2:$AO$3624,0),1)</f>
        <v>597</v>
      </c>
    </row>
    <row r="377" spans="1:58" hidden="1" x14ac:dyDescent="0.25">
      <c r="A377" s="1">
        <v>1957.0730000000001</v>
      </c>
      <c r="B377" s="1">
        <v>4.0000000000000001E-3</v>
      </c>
      <c r="C377">
        <v>6</v>
      </c>
      <c r="E377" s="2">
        <v>51096.7</v>
      </c>
      <c r="N377">
        <v>4</v>
      </c>
      <c r="V377" s="11">
        <f t="shared" si="722"/>
        <v>5.1096714327978566E-7</v>
      </c>
      <c r="W377" s="11">
        <f t="shared" si="723"/>
        <v>1.9570735487810368E-6</v>
      </c>
      <c r="X377" s="10">
        <f t="shared" si="724"/>
        <v>51096.713413617799</v>
      </c>
      <c r="Y377" s="8">
        <f t="shared" si="725"/>
        <v>1957.07303502125</v>
      </c>
      <c r="Z377" s="1">
        <f t="shared" si="726"/>
        <v>1957.0730000000001</v>
      </c>
      <c r="AA377" s="2">
        <f t="shared" si="727"/>
        <v>51096.7</v>
      </c>
      <c r="AB377" s="2">
        <f t="shared" si="721"/>
        <v>51096.714327978567</v>
      </c>
      <c r="AC377" s="1">
        <f t="shared" si="728"/>
        <v>6.3054371075575252E-2</v>
      </c>
      <c r="AD377" s="1" t="b">
        <f t="shared" si="729"/>
        <v>1</v>
      </c>
      <c r="AM377" s="10">
        <f t="shared" si="730"/>
        <v>0.10443493932009688</v>
      </c>
      <c r="AN377" s="10"/>
      <c r="AO377" s="1">
        <f t="shared" si="731"/>
        <v>1957.0730000000001</v>
      </c>
      <c r="AP377"/>
      <c r="BB377" s="10" cm="1">
        <f t="array" ref="BB377">$C377*EXP(poly_from_str($AO377,BB$2950))</f>
        <v>12.577737921174581</v>
      </c>
      <c r="BF377" s="21">
        <f>INDEX([1]Pr3_line_class7_opt_lin!$A$2:$A$3624,MATCH($X377,[1]Pr3_line_class7_opt_lin!$AO$2:$AO$3624,0),1)</f>
        <v>3585</v>
      </c>
    </row>
    <row r="378" spans="1:58" hidden="1" x14ac:dyDescent="0.25">
      <c r="A378" s="1">
        <v>1957.039</v>
      </c>
      <c r="B378" s="1">
        <v>4.0000000000000001E-3</v>
      </c>
      <c r="C378">
        <v>3</v>
      </c>
      <c r="E378" s="2">
        <v>51097.599999999999</v>
      </c>
      <c r="F378">
        <v>29263</v>
      </c>
      <c r="G378" t="s">
        <v>4</v>
      </c>
      <c r="H378" t="s">
        <v>39</v>
      </c>
      <c r="I378">
        <v>80360</v>
      </c>
      <c r="J378" t="s">
        <v>6</v>
      </c>
      <c r="K378" t="s">
        <v>12</v>
      </c>
      <c r="L378">
        <v>29263.08</v>
      </c>
      <c r="M378">
        <v>80360.820000000007</v>
      </c>
      <c r="N378">
        <v>4</v>
      </c>
      <c r="V378" s="11">
        <f t="shared" si="722"/>
        <v>5.1097602040633833E-7</v>
      </c>
      <c r="W378" s="11">
        <f t="shared" si="723"/>
        <v>1.9570390781563129E-6</v>
      </c>
      <c r="X378" s="10">
        <f t="shared" si="724"/>
        <v>51097.601910399295</v>
      </c>
      <c r="Y378" s="8">
        <f t="shared" si="725"/>
        <v>1957.039004987985</v>
      </c>
      <c r="Z378" s="1">
        <f t="shared" si="726"/>
        <v>1957.039</v>
      </c>
      <c r="AA378" s="2">
        <f t="shared" si="727"/>
        <v>51097.599999999999</v>
      </c>
      <c r="AB378" s="2">
        <f t="shared" si="721"/>
        <v>51097.602040633836</v>
      </c>
      <c r="AC378" s="1">
        <f t="shared" si="728"/>
        <v>6.3054824671514936E-2</v>
      </c>
      <c r="AD378" s="1" t="b">
        <f t="shared" si="729"/>
        <v>1</v>
      </c>
      <c r="AF378" s="1" t="s">
        <v>1408</v>
      </c>
      <c r="AG378" s="1" t="s">
        <v>1376</v>
      </c>
      <c r="AH378" s="10">
        <v>29263.08</v>
      </c>
      <c r="AI378" s="10">
        <v>80360.820000000007</v>
      </c>
      <c r="AJ378" s="10">
        <f t="shared" ref="AJ378:AJ381" si="861">AI378-AH378</f>
        <v>51097.740000000005</v>
      </c>
      <c r="AK378" s="1">
        <f t="shared" ref="AK378:AK381" si="862">$A378-100000000/AJ378</f>
        <v>5.2838317312762229E-3</v>
      </c>
      <c r="AL378" s="10">
        <f t="shared" ref="AL378:AL381" si="863">$X378-AJ378</f>
        <v>-0.13808960071037291</v>
      </c>
      <c r="AM378" s="10">
        <f t="shared" si="730"/>
        <v>0.10443859320125964</v>
      </c>
      <c r="AN378" s="10">
        <f t="shared" ref="AN378:AN381" si="864">AL378/AM378</f>
        <v>-1.322208548369334</v>
      </c>
      <c r="AO378" s="1">
        <f t="shared" si="731"/>
        <v>1957.039</v>
      </c>
      <c r="AP378" s="14">
        <v>19900000</v>
      </c>
      <c r="AQ378" s="10">
        <v>3.2000000000000001E-2</v>
      </c>
      <c r="AR378" s="14" cm="1">
        <f t="array" ref="AR378">SfromgA($AP378,$AO378,"")</f>
        <v>7.3618146258264128E-2</v>
      </c>
      <c r="AS378" s="21">
        <f t="shared" ref="AS378:AS381" si="865">(10^MAX(0.05, -0.312925054856973*((LN($AR378))^(1/3)) + 0.454808404431693)-1)*100</f>
        <v>668.40525382018996</v>
      </c>
      <c r="AU378" s="10"/>
      <c r="AV378" s="10"/>
      <c r="AW378" s="14">
        <f t="shared" ref="AW378:AW381" si="866">IF($AP378="",$AT378,$AP378)</f>
        <v>19900000</v>
      </c>
      <c r="AX378" s="21">
        <f t="shared" ref="AX378:AX381" si="867">IF($AP378="",$AV378,$AS378)</f>
        <v>668.40525382018996</v>
      </c>
      <c r="AY378" s="10">
        <f>LN(BB378*$AO378/$AW378)</f>
        <v>-7.3881737408461703</v>
      </c>
      <c r="AZ378" s="10">
        <f t="shared" ref="AZ378:AZ381" si="868">EXP(AY$2950*$AI378+AY$2951)*$AW378/$AO378</f>
        <v>7.4150472734225659</v>
      </c>
      <c r="BA378" s="10">
        <f>LN(AZ378/$C378)</f>
        <v>0.90489906227874772</v>
      </c>
      <c r="BB378" s="10" cm="1">
        <f t="array" ref="BB378">$C378*EXP(poly_from_str($AO378,BB$2950))</f>
        <v>6.2894187206394507</v>
      </c>
      <c r="BC378" s="10">
        <f t="shared" ref="BC378:BC381" si="869">LN(AZ378/BB378)</f>
        <v>0.16464269775774562</v>
      </c>
      <c r="BD378" s="10">
        <f t="shared" ref="BD378:BD381" si="870">LN($AX378/100+1)</f>
        <v>2.0391470822335211</v>
      </c>
      <c r="BE378" s="10">
        <f t="shared" ref="BE378:BE381" si="871">ABS(LN($AZ378/$BB378))-BD378-LN(2)</f>
        <v>-2.567651565035721</v>
      </c>
      <c r="BF378" s="21">
        <f>INDEX([1]Pr3_line_class7_opt_lin!$A$2:$A$3624,MATCH($X378,[1]Pr3_line_class7_opt_lin!$AO$2:$AO$3624,0),1)</f>
        <v>1793</v>
      </c>
    </row>
    <row r="379" spans="1:58" hidden="1" x14ac:dyDescent="0.25">
      <c r="A379" s="1">
        <v>1956.9570000000001</v>
      </c>
      <c r="B379" s="1">
        <v>4.0000000000000001E-3</v>
      </c>
      <c r="C379">
        <v>20</v>
      </c>
      <c r="E379" s="2">
        <v>51099.7</v>
      </c>
      <c r="F379">
        <v>24461</v>
      </c>
      <c r="G379" t="s">
        <v>4</v>
      </c>
      <c r="H379" t="s">
        <v>17</v>
      </c>
      <c r="I379">
        <v>75560</v>
      </c>
      <c r="J379" t="s">
        <v>6</v>
      </c>
      <c r="K379" t="s">
        <v>17</v>
      </c>
      <c r="L379">
        <v>24461.24</v>
      </c>
      <c r="M379">
        <v>75560.75</v>
      </c>
      <c r="N379">
        <v>4</v>
      </c>
      <c r="V379" s="11">
        <f t="shared" si="722"/>
        <v>5.1099743121591331E-7</v>
      </c>
      <c r="W379" s="11">
        <f t="shared" si="723"/>
        <v>1.9569586514206545E-6</v>
      </c>
      <c r="X379" s="10">
        <f t="shared" si="724"/>
        <v>51099.740369116356</v>
      </c>
      <c r="Y379" s="8">
        <f t="shared" si="725"/>
        <v>1956.9571054110083</v>
      </c>
      <c r="Z379" s="1">
        <f t="shared" si="726"/>
        <v>1956.9570000000001</v>
      </c>
      <c r="AA379" s="2">
        <f t="shared" si="727"/>
        <v>51099.7</v>
      </c>
      <c r="AB379" s="2">
        <f t="shared" si="721"/>
        <v>51099.743121591324</v>
      </c>
      <c r="AC379" s="1">
        <f t="shared" si="728"/>
        <v>6.305591873546311E-2</v>
      </c>
      <c r="AD379" s="1" t="b">
        <f t="shared" si="729"/>
        <v>1</v>
      </c>
      <c r="AF379" s="1" t="s">
        <v>1386</v>
      </c>
      <c r="AG379" s="1" t="s">
        <v>1254</v>
      </c>
      <c r="AH379" s="10">
        <v>24461.24</v>
      </c>
      <c r="AI379" s="10">
        <v>75560.75</v>
      </c>
      <c r="AJ379" s="10">
        <f t="shared" si="861"/>
        <v>51099.509999999995</v>
      </c>
      <c r="AK379" s="1">
        <f t="shared" si="862"/>
        <v>-8.927853320074064E-3</v>
      </c>
      <c r="AL379" s="10">
        <f t="shared" si="863"/>
        <v>0.230369116361544</v>
      </c>
      <c r="AM379" s="10">
        <f t="shared" si="730"/>
        <v>0.10444726174361521</v>
      </c>
      <c r="AN379" s="10">
        <f t="shared" si="864"/>
        <v>2.2056022581714672</v>
      </c>
      <c r="AO379" s="1">
        <f t="shared" si="731"/>
        <v>1956.9570000000001</v>
      </c>
      <c r="AP379" s="14">
        <v>323000</v>
      </c>
      <c r="AQ379" s="10">
        <v>1E-3</v>
      </c>
      <c r="AR379" s="14" cm="1">
        <f t="array" ref="AR379">SfromgA($AP379,$AO379,"")</f>
        <v>1.1947574063585814E-3</v>
      </c>
      <c r="AS379" s="21">
        <f t="shared" si="865"/>
        <v>1010.7326396397244</v>
      </c>
      <c r="AU379" s="10"/>
      <c r="AV379" s="10"/>
      <c r="AW379" s="14">
        <f t="shared" si="866"/>
        <v>323000</v>
      </c>
      <c r="AX379" s="21">
        <f t="shared" si="867"/>
        <v>1010.7326396397244</v>
      </c>
      <c r="AY379" s="12"/>
      <c r="AZ379" s="10">
        <f t="shared" si="868"/>
        <v>0.18851499770253785</v>
      </c>
      <c r="BA379" s="12"/>
      <c r="BB379" s="10" cm="1">
        <f t="array" ref="BB379">$C379*EXP(poly_from_str($AO379,BB$2950))</f>
        <v>41.938294927620284</v>
      </c>
      <c r="BC379" s="12"/>
      <c r="BD379" s="10">
        <f t="shared" si="870"/>
        <v>2.4076049263019819</v>
      </c>
      <c r="BE379" s="10">
        <f t="shared" si="871"/>
        <v>2.3040249745957402</v>
      </c>
      <c r="BF379" s="21">
        <f>INDEX([1]Pr3_line_class7_opt_lin!$A$2:$A$3624,MATCH($X379,[1]Pr3_line_class7_opt_lin!$AO$2:$AO$3624,0),1)</f>
        <v>11954</v>
      </c>
    </row>
    <row r="380" spans="1:58" hidden="1" x14ac:dyDescent="0.25">
      <c r="A380" s="1">
        <v>1956.672</v>
      </c>
      <c r="B380" s="1">
        <v>4.0000000000000001E-3</v>
      </c>
      <c r="C380">
        <v>5</v>
      </c>
      <c r="E380" s="2">
        <v>51107.199999999997</v>
      </c>
      <c r="F380">
        <v>14859</v>
      </c>
      <c r="G380" t="s">
        <v>4</v>
      </c>
      <c r="H380" t="s">
        <v>12</v>
      </c>
      <c r="I380">
        <v>65967</v>
      </c>
      <c r="J380" t="s">
        <v>6</v>
      </c>
      <c r="K380" t="s">
        <v>39</v>
      </c>
      <c r="L380">
        <v>14859.96</v>
      </c>
      <c r="M380">
        <v>65967.149999999994</v>
      </c>
      <c r="N380">
        <v>4</v>
      </c>
      <c r="V380" s="11">
        <f t="shared" si="722"/>
        <v>5.1107186079220224E-7</v>
      </c>
      <c r="W380" s="11">
        <f t="shared" si="723"/>
        <v>1.9566714670339993E-6</v>
      </c>
      <c r="X380" s="10">
        <f t="shared" si="724"/>
        <v>51107.186968277878</v>
      </c>
      <c r="Y380" s="8">
        <f t="shared" si="725"/>
        <v>1956.6719659618477</v>
      </c>
      <c r="Z380" s="1">
        <f t="shared" si="726"/>
        <v>1956.672</v>
      </c>
      <c r="AA380" s="2">
        <f t="shared" si="727"/>
        <v>51107.199999999997</v>
      </c>
      <c r="AB380" s="2">
        <f t="shared" si="721"/>
        <v>51107.186079220228</v>
      </c>
      <c r="AC380" s="1">
        <f t="shared" si="728"/>
        <v>6.3059722344680214E-2</v>
      </c>
      <c r="AD380" s="1" t="b">
        <f t="shared" si="729"/>
        <v>1</v>
      </c>
      <c r="AF380" s="1" t="s">
        <v>1173</v>
      </c>
      <c r="AG380" s="1" t="s">
        <v>1250</v>
      </c>
      <c r="AH380" s="10">
        <v>14859.96</v>
      </c>
      <c r="AI380" s="10">
        <v>65967.149999999994</v>
      </c>
      <c r="AJ380" s="10">
        <f t="shared" si="861"/>
        <v>51107.189999999995</v>
      </c>
      <c r="AK380" s="1">
        <f t="shared" si="862"/>
        <v>1.5010960282779706E-4</v>
      </c>
      <c r="AL380" s="10">
        <f t="shared" si="863"/>
        <v>-3.0317221171571873E-3</v>
      </c>
      <c r="AM380" s="10">
        <f t="shared" si="730"/>
        <v>0.10447780721551694</v>
      </c>
      <c r="AN380" s="10">
        <f t="shared" si="864"/>
        <v>-2.9017857456592168E-2</v>
      </c>
      <c r="AO380" s="1">
        <f t="shared" si="731"/>
        <v>1956.672</v>
      </c>
      <c r="AP380" s="14">
        <v>9010000</v>
      </c>
      <c r="AQ380" s="10">
        <v>4.2999999999999997E-2</v>
      </c>
      <c r="AR380" s="14" cm="1">
        <f t="array" ref="AR380">SfromgA($AP380,$AO380,"")</f>
        <v>3.3312884707506166E-2</v>
      </c>
      <c r="AS380" s="21">
        <f t="shared" si="865"/>
        <v>742.23958545733672</v>
      </c>
      <c r="AU380" s="10"/>
      <c r="AV380" s="10"/>
      <c r="AW380" s="14">
        <f t="shared" si="866"/>
        <v>9010000</v>
      </c>
      <c r="AX380" s="21">
        <f t="shared" si="867"/>
        <v>742.23958545733672</v>
      </c>
      <c r="AY380" s="10">
        <f t="shared" ref="AY380:AY381" si="872">LN(BB380*$AO380/$AW380)</f>
        <v>-6.0842088476577167</v>
      </c>
      <c r="AZ380" s="10">
        <f t="shared" si="868"/>
        <v>12.894206144711488</v>
      </c>
      <c r="BA380" s="10">
        <f t="shared" ref="BA380:BA381" si="873">LN(AZ380/$C380)</f>
        <v>0.94734016197283444</v>
      </c>
      <c r="BB380" s="10" cm="1">
        <f t="array" ref="BB380">$C380*EXP(poly_from_str($AO380,BB$2950))</f>
        <v>10.492245201407091</v>
      </c>
      <c r="BC380" s="10">
        <f t="shared" si="869"/>
        <v>0.20614164235446944</v>
      </c>
      <c r="BD380" s="10">
        <f t="shared" si="870"/>
        <v>2.1308943310779682</v>
      </c>
      <c r="BE380" s="10">
        <f t="shared" si="871"/>
        <v>-2.6178998692834439</v>
      </c>
      <c r="BF380" s="21">
        <f>INDEX([1]Pr3_line_class7_opt_lin!$A$2:$A$3624,MATCH($X380,[1]Pr3_line_class7_opt_lin!$AO$2:$AO$3624,0),1)</f>
        <v>2991</v>
      </c>
    </row>
    <row r="381" spans="1:58" hidden="1" x14ac:dyDescent="0.25">
      <c r="A381" s="1">
        <v>1955.992</v>
      </c>
      <c r="B381" s="1">
        <v>4.0000000000000001E-3</v>
      </c>
      <c r="C381">
        <v>15</v>
      </c>
      <c r="E381" s="2">
        <v>51124.9</v>
      </c>
      <c r="F381">
        <v>17113</v>
      </c>
      <c r="G381" t="s">
        <v>4</v>
      </c>
      <c r="H381" t="s">
        <v>39</v>
      </c>
      <c r="I381">
        <v>68238</v>
      </c>
      <c r="J381" t="s">
        <v>6</v>
      </c>
      <c r="K381" t="s">
        <v>12</v>
      </c>
      <c r="L381">
        <v>17113.189999999999</v>
      </c>
      <c r="M381">
        <v>68238.12</v>
      </c>
      <c r="N381">
        <v>4</v>
      </c>
      <c r="V381" s="11">
        <f t="shared" si="722"/>
        <v>5.112495347629234E-7</v>
      </c>
      <c r="W381" s="11">
        <f t="shared" si="723"/>
        <v>1.9559940459541241E-6</v>
      </c>
      <c r="X381" s="10">
        <f t="shared" si="724"/>
        <v>51124.95005656236</v>
      </c>
      <c r="Y381" s="8">
        <f t="shared" si="725"/>
        <v>1955.9921308356188</v>
      </c>
      <c r="Z381" s="1">
        <f t="shared" si="726"/>
        <v>1955.992</v>
      </c>
      <c r="AA381" s="2">
        <f t="shared" si="727"/>
        <v>51124.9</v>
      </c>
      <c r="AB381" s="2">
        <f t="shared" si="721"/>
        <v>51124.953476292336</v>
      </c>
      <c r="AC381" s="1">
        <f t="shared" si="728"/>
        <v>6.3068804339765278E-2</v>
      </c>
      <c r="AD381" s="1" t="b">
        <f t="shared" si="729"/>
        <v>1</v>
      </c>
      <c r="AF381" s="1" t="s">
        <v>1170</v>
      </c>
      <c r="AG381" s="1" t="s">
        <v>1298</v>
      </c>
      <c r="AH381" s="10">
        <v>17113.189999999999</v>
      </c>
      <c r="AI381" s="10">
        <v>68238.12</v>
      </c>
      <c r="AJ381" s="10">
        <f t="shared" si="861"/>
        <v>51124.929999999993</v>
      </c>
      <c r="AK381" s="1">
        <f t="shared" si="862"/>
        <v>-8.9818098558680504E-4</v>
      </c>
      <c r="AL381" s="10">
        <f t="shared" si="863"/>
        <v>2.0056562367244624E-2</v>
      </c>
      <c r="AM381" s="10">
        <f t="shared" si="730"/>
        <v>0.10455032535920393</v>
      </c>
      <c r="AN381" s="10">
        <f t="shared" si="864"/>
        <v>0.19183644142986853</v>
      </c>
      <c r="AO381" s="1">
        <f t="shared" si="731"/>
        <v>1955.992</v>
      </c>
      <c r="AP381" s="14">
        <v>43900000</v>
      </c>
      <c r="AQ381" s="10">
        <v>0.14699999999999999</v>
      </c>
      <c r="AR381" s="14" cm="1">
        <f t="array" ref="AR381">SfromgA($AP381,$AO381,"")</f>
        <v>0.16214333548129686</v>
      </c>
      <c r="AS381" s="21">
        <f t="shared" si="865"/>
        <v>586.77891912366681</v>
      </c>
      <c r="AU381" s="10"/>
      <c r="AV381" s="10"/>
      <c r="AW381" s="14">
        <f t="shared" si="866"/>
        <v>43900000</v>
      </c>
      <c r="AX381" s="21">
        <f t="shared" si="867"/>
        <v>586.77891912366681</v>
      </c>
      <c r="AY381" s="10">
        <f t="shared" si="872"/>
        <v>-6.56778447940831</v>
      </c>
      <c r="AZ381" s="10">
        <f t="shared" si="868"/>
        <v>50.826788100705919</v>
      </c>
      <c r="BA381" s="10">
        <f t="shared" si="873"/>
        <v>1.2203733393123992</v>
      </c>
      <c r="BB381" s="10" cm="1">
        <f t="array" ref="BB381">$C381*EXP(poly_from_str($AO381,BB$2950))</f>
        <v>31.531518662414747</v>
      </c>
      <c r="BC381" s="10">
        <f t="shared" si="869"/>
        <v>0.47743590238436823</v>
      </c>
      <c r="BD381" s="10">
        <f t="shared" si="870"/>
        <v>1.9268422482188756</v>
      </c>
      <c r="BE381" s="10">
        <f t="shared" si="871"/>
        <v>-2.1425535263944528</v>
      </c>
      <c r="BF381" s="21">
        <f>INDEX([1]Pr3_line_class7_opt_lin!$A$2:$A$3624,MATCH($X381,[1]Pr3_line_class7_opt_lin!$AO$2:$AO$3624,0),1)</f>
        <v>8988</v>
      </c>
    </row>
    <row r="382" spans="1:58" hidden="1" x14ac:dyDescent="0.25">
      <c r="A382" s="1">
        <v>1955.521</v>
      </c>
      <c r="B382" s="1">
        <v>4.0000000000000001E-3</v>
      </c>
      <c r="C382">
        <v>3</v>
      </c>
      <c r="E382" s="2">
        <v>51137.3</v>
      </c>
      <c r="N382">
        <v>4</v>
      </c>
      <c r="V382" s="11">
        <f t="shared" si="722"/>
        <v>5.1137267255120252E-7</v>
      </c>
      <c r="W382" s="11">
        <f t="shared" si="723"/>
        <v>1.9555197478161733E-6</v>
      </c>
      <c r="X382" s="10">
        <f t="shared" si="724"/>
        <v>51137.269351002564</v>
      </c>
      <c r="Y382" s="8">
        <f t="shared" si="725"/>
        <v>1955.5209198521561</v>
      </c>
      <c r="Z382" s="1">
        <f t="shared" si="726"/>
        <v>1955.521</v>
      </c>
      <c r="AA382" s="2">
        <f t="shared" si="727"/>
        <v>51137.3</v>
      </c>
      <c r="AB382" s="2">
        <f t="shared" si="721"/>
        <v>51137.267255120249</v>
      </c>
      <c r="AC382" s="1">
        <f t="shared" si="728"/>
        <v>6.3075100511607973E-2</v>
      </c>
      <c r="AD382" s="1" t="b">
        <f t="shared" si="729"/>
        <v>1</v>
      </c>
      <c r="AM382" s="10">
        <f t="shared" si="730"/>
        <v>0.10460087107221044</v>
      </c>
      <c r="AN382" s="10"/>
      <c r="AO382" s="1">
        <f t="shared" si="731"/>
        <v>1955.521</v>
      </c>
      <c r="AP382"/>
      <c r="BB382" s="10" cm="1">
        <f t="array" ref="BB382">$C382*EXP(poly_from_str($AO382,BB$2950))</f>
        <v>6.3138716098224599</v>
      </c>
      <c r="BF382" s="21">
        <f>INDEX([1]Pr3_line_class7_opt_lin!$A$2:$A$3624,MATCH($X382,[1]Pr3_line_class7_opt_lin!$AO$2:$AO$3624,0),1)</f>
        <v>1800</v>
      </c>
    </row>
    <row r="383" spans="1:58" hidden="1" x14ac:dyDescent="0.25">
      <c r="A383" s="1">
        <v>1955.268</v>
      </c>
      <c r="B383" s="1">
        <v>4.0000000000000001E-3</v>
      </c>
      <c r="C383">
        <v>3</v>
      </c>
      <c r="E383" s="2">
        <v>51143.9</v>
      </c>
      <c r="F383">
        <v>24470</v>
      </c>
      <c r="G383" t="s">
        <v>4</v>
      </c>
      <c r="H383" t="s">
        <v>7</v>
      </c>
      <c r="I383">
        <v>75614</v>
      </c>
      <c r="J383" t="s">
        <v>6</v>
      </c>
      <c r="K383" t="s">
        <v>17</v>
      </c>
      <c r="L383">
        <v>24470.9</v>
      </c>
      <c r="M383">
        <v>75614.81</v>
      </c>
      <c r="N383">
        <v>4</v>
      </c>
      <c r="V383" s="11">
        <f t="shared" si="722"/>
        <v>5.1143884112050109E-7</v>
      </c>
      <c r="W383" s="11">
        <f t="shared" si="723"/>
        <v>1.9552673925922738E-6</v>
      </c>
      <c r="X383" s="10">
        <f t="shared" si="724"/>
        <v>51143.885129472903</v>
      </c>
      <c r="Y383" s="8">
        <f t="shared" si="725"/>
        <v>1955.2679611031854</v>
      </c>
      <c r="Z383" s="1">
        <f t="shared" si="726"/>
        <v>1955.268</v>
      </c>
      <c r="AA383" s="2">
        <f t="shared" si="727"/>
        <v>51143.9</v>
      </c>
      <c r="AB383" s="2">
        <f t="shared" si="721"/>
        <v>51143.884112050109</v>
      </c>
      <c r="AC383" s="1">
        <f t="shared" si="728"/>
        <v>6.3078484410334063E-2</v>
      </c>
      <c r="AD383" s="1" t="b">
        <f t="shared" si="729"/>
        <v>1</v>
      </c>
      <c r="AF383" s="1" t="s">
        <v>1328</v>
      </c>
      <c r="AG383" s="1" t="s">
        <v>1256</v>
      </c>
      <c r="AH383" s="10">
        <v>24470.9</v>
      </c>
      <c r="AI383" s="10">
        <v>75614.81</v>
      </c>
      <c r="AJ383" s="10">
        <f t="shared" ref="AJ383:AJ384" si="874">AI383-AH383</f>
        <v>51143.909999999996</v>
      </c>
      <c r="AK383" s="1">
        <f t="shared" ref="AK383:AK384" si="875">$A383-100000000/AJ383</f>
        <v>9.8971470879405388E-4</v>
      </c>
      <c r="AL383" s="10">
        <f t="shared" ref="AL383:AL384" si="876">$X383-AJ383</f>
        <v>-2.4870527093298733E-2</v>
      </c>
      <c r="AM383" s="10">
        <f t="shared" si="730"/>
        <v>0.10462790778553119</v>
      </c>
      <c r="AN383" s="10">
        <f t="shared" ref="AN383:AN384" si="877">AL383/AM383</f>
        <v>-0.23770452472660489</v>
      </c>
      <c r="AO383" s="1">
        <f t="shared" si="731"/>
        <v>1955.268</v>
      </c>
      <c r="AP383" s="14">
        <v>6500000</v>
      </c>
      <c r="AQ383" s="10">
        <v>1.4E-2</v>
      </c>
      <c r="AR383" s="14" cm="1">
        <f t="array" ref="AR383">SfromgA($AP383,$AO383,"")</f>
        <v>2.3980906428302418E-2</v>
      </c>
      <c r="AS383" s="21">
        <f t="shared" ref="AS383:AS384" si="878">(10^MAX(0.05, -0.312925054856973*((LN($AR383))^(1/3)) + 0.454808404431693)-1)*100</f>
        <v>771.2235136832586</v>
      </c>
      <c r="AU383" s="10"/>
      <c r="AV383" s="10"/>
      <c r="AW383" s="14">
        <f t="shared" ref="AW383:AW384" si="879">IF($AP383="",$AT383,$AP383)</f>
        <v>6500000</v>
      </c>
      <c r="AX383" s="21">
        <f t="shared" ref="AX383:AX384" si="880">IF($AP383="",$AV383,$AS383)</f>
        <v>771.2235136832586</v>
      </c>
      <c r="AY383" s="10">
        <f t="shared" ref="AY383:AY384" si="881">LN(BB383*$AO383/$AW383)</f>
        <v>-6.2656386295106898</v>
      </c>
      <c r="AZ383" s="10">
        <f t="shared" ref="AZ383:AZ384" si="882">EXP(AY$2950*$AI383+AY$2951)*$AW383/$AO383</f>
        <v>3.7777838373781045</v>
      </c>
      <c r="BA383" s="10">
        <f t="shared" ref="BA383:BA384" si="883">LN(AZ383/$C383)</f>
        <v>0.23052526262239714</v>
      </c>
      <c r="BB383" s="10" cm="1">
        <f t="array" ref="BB383">$C383*EXP(poly_from_str($AO383,BB$2950))</f>
        <v>6.3179295897701717</v>
      </c>
      <c r="BC383" s="10">
        <f t="shared" ref="BC383:BC384" si="884">LN(AZ383/BB383)</f>
        <v>-0.51425400664143306</v>
      </c>
      <c r="BD383" s="10">
        <f t="shared" ref="BD383:BD384" si="885">LN($AX383/100+1)</f>
        <v>2.1647283752609936</v>
      </c>
      <c r="BE383" s="10">
        <f t="shared" ref="BE383:BE384" si="886">ABS(LN($AZ383/$BB383))-BD383-LN(2)</f>
        <v>-2.343621549179506</v>
      </c>
      <c r="BF383" s="21">
        <f>INDEX([1]Pr3_line_class7_opt_lin!$A$2:$A$3624,MATCH($X383,[1]Pr3_line_class7_opt_lin!$AO$2:$AO$3624,0),1)</f>
        <v>1801</v>
      </c>
    </row>
    <row r="384" spans="1:58" hidden="1" x14ac:dyDescent="0.25">
      <c r="A384" s="1">
        <v>1954.5350000000001</v>
      </c>
      <c r="B384" s="1">
        <v>4.0000000000000001E-3</v>
      </c>
      <c r="C384">
        <v>10</v>
      </c>
      <c r="E384" s="2">
        <v>51163.1</v>
      </c>
      <c r="F384">
        <v>16516</v>
      </c>
      <c r="G384" t="s">
        <v>4</v>
      </c>
      <c r="H384" t="s">
        <v>7</v>
      </c>
      <c r="I384">
        <v>67679</v>
      </c>
      <c r="J384" t="s">
        <v>6</v>
      </c>
      <c r="K384" t="s">
        <v>7</v>
      </c>
      <c r="L384">
        <v>16516.150000000001</v>
      </c>
      <c r="M384">
        <v>67679.210000000006</v>
      </c>
      <c r="N384">
        <v>4</v>
      </c>
      <c r="V384" s="11">
        <f t="shared" si="722"/>
        <v>5.1163064360576809E-7</v>
      </c>
      <c r="W384" s="11">
        <f t="shared" si="723"/>
        <v>1.9545336385011855E-6</v>
      </c>
      <c r="X384" s="10">
        <f t="shared" si="724"/>
        <v>51163.066646039857</v>
      </c>
      <c r="Y384" s="8">
        <f t="shared" si="725"/>
        <v>1954.5349126905833</v>
      </c>
      <c r="Z384" s="1">
        <f t="shared" si="726"/>
        <v>1954.5350000000001</v>
      </c>
      <c r="AA384" s="2">
        <f t="shared" si="727"/>
        <v>51163.1</v>
      </c>
      <c r="AB384" s="2">
        <f t="shared" si="721"/>
        <v>51163.064360576813</v>
      </c>
      <c r="AC384" s="1">
        <f t="shared" si="728"/>
        <v>6.3088295773822634E-2</v>
      </c>
      <c r="AD384" s="1" t="b">
        <f t="shared" si="729"/>
        <v>1</v>
      </c>
      <c r="AF384" s="1" t="s">
        <v>1202</v>
      </c>
      <c r="AG384" s="1" t="s">
        <v>1295</v>
      </c>
      <c r="AH384" s="10">
        <v>16516.150000000001</v>
      </c>
      <c r="AI384" s="10">
        <v>67679.210000000006</v>
      </c>
      <c r="AJ384" s="10">
        <f t="shared" si="874"/>
        <v>51163.060000000005</v>
      </c>
      <c r="AK384" s="1">
        <f t="shared" si="875"/>
        <v>-1.6658307754369162E-4</v>
      </c>
      <c r="AL384" s="10">
        <f t="shared" si="876"/>
        <v>6.6460398520575836E-3</v>
      </c>
      <c r="AM384" s="10">
        <f t="shared" si="730"/>
        <v>0.10470643912746509</v>
      </c>
      <c r="AN384" s="10">
        <f t="shared" si="877"/>
        <v>6.3473076798715139E-2</v>
      </c>
      <c r="AO384" s="1">
        <f t="shared" si="731"/>
        <v>1954.5350000000001</v>
      </c>
      <c r="AP384" s="14">
        <v>24000000</v>
      </c>
      <c r="AQ384" s="10">
        <v>8.7999999999999995E-2</v>
      </c>
      <c r="AR384" s="14" cm="1">
        <f t="array" ref="AR384">SfromgA($AP384,$AO384,"")</f>
        <v>8.844534024053545E-2</v>
      </c>
      <c r="AS384" s="21">
        <f t="shared" si="878"/>
        <v>650.31601827533564</v>
      </c>
      <c r="AU384" s="10"/>
      <c r="AV384" s="10"/>
      <c r="AW384" s="14">
        <f t="shared" si="879"/>
        <v>24000000</v>
      </c>
      <c r="AX384" s="21">
        <f t="shared" si="880"/>
        <v>650.31601827533564</v>
      </c>
      <c r="AY384" s="10">
        <f t="shared" si="881"/>
        <v>-6.3664377244067891</v>
      </c>
      <c r="AZ384" s="10">
        <f t="shared" si="882"/>
        <v>29.298986772522493</v>
      </c>
      <c r="BA384" s="10">
        <f t="shared" si="883"/>
        <v>1.0749678412884576</v>
      </c>
      <c r="BB384" s="10" cm="1">
        <f t="array" ref="BB384">$C384*EXP(poly_from_str($AO384,BB$2950))</f>
        <v>21.098861283932095</v>
      </c>
      <c r="BC384" s="10">
        <f t="shared" si="884"/>
        <v>0.32833386284294153</v>
      </c>
      <c r="BD384" s="10">
        <f t="shared" si="885"/>
        <v>2.0153242894964847</v>
      </c>
      <c r="BE384" s="10">
        <f t="shared" si="886"/>
        <v>-2.3801376072134883</v>
      </c>
      <c r="BF384" s="21">
        <f>INDEX([1]Pr3_line_class7_opt_lin!$A$2:$A$3624,MATCH($X384,[1]Pr3_line_class7_opt_lin!$AO$2:$AO$3624,0),1)</f>
        <v>6016</v>
      </c>
    </row>
    <row r="385" spans="1:58" x14ac:dyDescent="0.25">
      <c r="A385" s="1">
        <v>1954.4549999999999</v>
      </c>
      <c r="B385" s="1">
        <v>8.0000000000000002E-3</v>
      </c>
      <c r="C385">
        <v>60</v>
      </c>
      <c r="D385" t="s">
        <v>114</v>
      </c>
      <c r="E385" s="2">
        <v>51165.2</v>
      </c>
      <c r="N385">
        <v>4</v>
      </c>
      <c r="V385" s="11">
        <f t="shared" si="722"/>
        <v>5.1165158573617712E-7</v>
      </c>
      <c r="W385" s="11">
        <f t="shared" si="723"/>
        <v>1.954453417557246E-6</v>
      </c>
      <c r="X385" s="10">
        <f t="shared" si="724"/>
        <v>51165.161230590958</v>
      </c>
      <c r="Y385" s="8">
        <f t="shared" si="725"/>
        <v>1954.4548985064343</v>
      </c>
      <c r="Z385" s="1">
        <f t="shared" si="726"/>
        <v>1954.4549999999999</v>
      </c>
      <c r="AA385" s="2">
        <f t="shared" si="727"/>
        <v>51165.2</v>
      </c>
      <c r="AB385" s="2">
        <f t="shared" si="721"/>
        <v>51165.158573617708</v>
      </c>
      <c r="AC385" s="1">
        <f t="shared" si="728"/>
        <v>6.3089367259317228E-2</v>
      </c>
      <c r="AD385" s="1" t="b">
        <f t="shared" si="729"/>
        <v>1</v>
      </c>
      <c r="AM385" s="10">
        <f t="shared" si="730"/>
        <v>0.20943004571606919</v>
      </c>
      <c r="AN385" s="10"/>
      <c r="AO385" s="1">
        <f t="shared" si="731"/>
        <v>1954.4549999999999</v>
      </c>
      <c r="AP385"/>
      <c r="BB385" s="10" cm="1">
        <f t="array" ref="BB385">$C385*EXP(poly_from_str($AO385,BB$2950))</f>
        <v>126.61871891866913</v>
      </c>
      <c r="BF385" s="21">
        <f>INDEX([1]Pr3_line_class7_opt_lin!$A$2:$A$3624,MATCH($X385,[1]Pr3_line_class7_opt_lin!$AO$2:$AO$3624,0),1)</f>
        <v>36101</v>
      </c>
    </row>
    <row r="386" spans="1:58" hidden="1" x14ac:dyDescent="0.25">
      <c r="A386" s="1">
        <v>1954.386</v>
      </c>
      <c r="B386" s="1">
        <v>4.0000000000000001E-3</v>
      </c>
      <c r="C386">
        <v>20</v>
      </c>
      <c r="E386" s="2">
        <v>51167</v>
      </c>
      <c r="F386">
        <v>18241</v>
      </c>
      <c r="G386" t="s">
        <v>4</v>
      </c>
      <c r="H386" t="s">
        <v>12</v>
      </c>
      <c r="I386">
        <v>69408</v>
      </c>
      <c r="J386" t="s">
        <v>6</v>
      </c>
      <c r="K386" t="s">
        <v>12</v>
      </c>
      <c r="L386">
        <v>18241.54</v>
      </c>
      <c r="M386">
        <v>69408.509999999995</v>
      </c>
      <c r="N386">
        <v>4</v>
      </c>
      <c r="V386" s="11">
        <f t="shared" si="722"/>
        <v>5.1166964970072444E-7</v>
      </c>
      <c r="W386" s="11">
        <f t="shared" si="723"/>
        <v>1.9543846619891727E-6</v>
      </c>
      <c r="X386" s="10">
        <f t="shared" si="724"/>
        <v>51166.967217091253</v>
      </c>
      <c r="Y386" s="8">
        <f t="shared" si="725"/>
        <v>1954.3859141723196</v>
      </c>
      <c r="Z386" s="1">
        <f t="shared" si="726"/>
        <v>1954.386</v>
      </c>
      <c r="AA386" s="2">
        <f t="shared" si="727"/>
        <v>51167</v>
      </c>
      <c r="AB386" s="2">
        <f t="shared" ref="AB386:AB449" si="887">100000000/Z386</f>
        <v>51166.96497007244</v>
      </c>
      <c r="AC386" s="1">
        <f t="shared" si="728"/>
        <v>6.3090291521243097E-2</v>
      </c>
      <c r="AD386" s="1" t="b">
        <f t="shared" si="729"/>
        <v>1</v>
      </c>
      <c r="AF386" s="1" t="s">
        <v>1153</v>
      </c>
      <c r="AG386" s="1" t="s">
        <v>1276</v>
      </c>
      <c r="AH386" s="10">
        <v>18241.54</v>
      </c>
      <c r="AI386" s="10">
        <v>69408.509999999995</v>
      </c>
      <c r="AJ386" s="10">
        <f>AI386-AH386</f>
        <v>51166.969999999994</v>
      </c>
      <c r="AK386" s="1">
        <f>$A386-100000000/AJ386</f>
        <v>1.9212433312532085E-4</v>
      </c>
      <c r="AL386" s="10">
        <f>$X386-AJ386</f>
        <v>-2.7829087412101217E-3</v>
      </c>
      <c r="AM386" s="10">
        <f t="shared" si="730"/>
        <v>0.10472240386494787</v>
      </c>
      <c r="AN386" s="10">
        <f>AL386/AM386</f>
        <v>-2.6574148782900524E-2</v>
      </c>
      <c r="AO386" s="1">
        <f t="shared" si="731"/>
        <v>1954.386</v>
      </c>
      <c r="AP386" s="14">
        <v>51500000</v>
      </c>
      <c r="AQ386" s="10">
        <v>6.9000000000000006E-2</v>
      </c>
      <c r="AR386" s="14" cm="1">
        <f t="array" ref="AR386">SfromgA($AP386,$AO386,"")</f>
        <v>0.18974555804914237</v>
      </c>
      <c r="AS386" s="21">
        <f>(10^MAX(0.05, -0.312925054856973*((LN($AR386))^(1/3)) + 0.454808404431693)-1)*100</f>
        <v>569.08420431089928</v>
      </c>
      <c r="AU386" s="10"/>
      <c r="AV386" s="10"/>
      <c r="AW386" s="14">
        <f>IF($AP386="",$AT386,$AP386)</f>
        <v>51500000</v>
      </c>
      <c r="AX386" s="21">
        <f>IF($AP386="",$AV386,$AS386)</f>
        <v>569.08420431089928</v>
      </c>
      <c r="AY386" s="10">
        <f>LN(BB386*$AO386/$AW386)</f>
        <v>-6.4365189687974604</v>
      </c>
      <c r="AZ386" s="10">
        <f>EXP(AY$2950*$AI386+AY$2951)*$AW386/$AO386</f>
        <v>53.49076186701523</v>
      </c>
      <c r="BA386" s="10">
        <f>LN(AZ386/$C386)</f>
        <v>0.9837766900549666</v>
      </c>
      <c r="BB386" s="10" cm="1">
        <f t="array" ref="BB386">$C386*EXP(poly_from_str($AO386,BB$2950))</f>
        <v>42.213582955769589</v>
      </c>
      <c r="BC386" s="10">
        <f t="shared" ref="BC386" si="888">LN(AZ386/BB386)</f>
        <v>0.23676692336654517</v>
      </c>
      <c r="BD386" s="10">
        <f t="shared" ref="BD386" si="889">LN($AX386/100+1)</f>
        <v>1.9007397321552593</v>
      </c>
      <c r="BE386" s="10">
        <f>ABS(LN($AZ386/$BB386))-BD386-LN(2)</f>
        <v>-2.3571199893486594</v>
      </c>
      <c r="BF386" s="21">
        <f>INDEX([1]Pr3_line_class7_opt_lin!$A$2:$A$3624,MATCH($X386,[1]Pr3_line_class7_opt_lin!$AO$2:$AO$3624,0),1)</f>
        <v>12036</v>
      </c>
    </row>
    <row r="387" spans="1:58" hidden="1" x14ac:dyDescent="0.25">
      <c r="A387" s="1">
        <v>1954.1959999999999</v>
      </c>
      <c r="B387" s="1">
        <v>4.0000000000000001E-3</v>
      </c>
      <c r="C387">
        <v>40</v>
      </c>
      <c r="E387" s="2">
        <v>51171.9</v>
      </c>
      <c r="N387">
        <v>4</v>
      </c>
      <c r="V387" s="11">
        <f t="shared" ref="V387:V450" si="890">0.001/$A387</f>
        <v>5.1171939764486266E-7</v>
      </c>
      <c r="W387" s="11">
        <f t="shared" ref="W387:W450" si="891">0.1/$E387</f>
        <v>1.9541975185599908E-6</v>
      </c>
      <c r="X387" s="10">
        <f t="shared" ref="X387:X450" si="892">($E387/$W387^2+(100000000/$A387)/$V387^2)/(1/$W387^2+1/$V387^2)</f>
        <v>51171.937212844445</v>
      </c>
      <c r="Y387" s="8">
        <f t="shared" ref="Y387:Y450" si="893">100000000/X387</f>
        <v>1954.1960974441952</v>
      </c>
      <c r="Z387" s="1">
        <f t="shared" ref="Z387:Z450" si="894">ROUND($A387,3)+0</f>
        <v>1954.1959999999999</v>
      </c>
      <c r="AA387" s="2">
        <f t="shared" ref="AA387:AA450" si="895">ROUND($E387,1)+0</f>
        <v>51171.9</v>
      </c>
      <c r="AB387" s="2">
        <f t="shared" si="887"/>
        <v>51171.939764486269</v>
      </c>
      <c r="AC387" s="1">
        <f t="shared" ref="AC387:AC450" si="896">0.0005/$Z387*AB387+0.05</f>
        <v>6.3092837096301063E-2</v>
      </c>
      <c r="AD387" s="1" t="b">
        <f t="shared" ref="AD387:AD450" si="897">ABS($E387-AB387)&lt;AC387</f>
        <v>1</v>
      </c>
      <c r="AM387" s="10">
        <f t="shared" ref="AM387:AM450" si="898">$B387/$A387*$E387</f>
        <v>0.10474261537737259</v>
      </c>
      <c r="AN387" s="10"/>
      <c r="AO387" s="1">
        <f t="shared" ref="AO387:AO450" si="899">$A387+0</f>
        <v>1954.1959999999999</v>
      </c>
      <c r="AP387"/>
      <c r="BB387" s="10" cm="1">
        <f t="array" ref="BB387">$C387*EXP(poly_from_str($AO387,BB$2950))</f>
        <v>84.467581931217097</v>
      </c>
      <c r="BF387" s="21" t="e">
        <f>INDEX([1]Pr3_line_class7_opt_lin!$A$2:$A$3624,MATCH($X387,[1]Pr3_line_class7_opt_lin!$AO$2:$AO$3624,0),1)</f>
        <v>#N/A</v>
      </c>
    </row>
    <row r="388" spans="1:58" hidden="1" x14ac:dyDescent="0.25">
      <c r="A388" s="1">
        <v>1954.0920000000001</v>
      </c>
      <c r="B388" s="1">
        <v>4.0000000000000001E-3</v>
      </c>
      <c r="C388">
        <v>2</v>
      </c>
      <c r="E388" s="2">
        <v>51174.7</v>
      </c>
      <c r="F388">
        <v>17627</v>
      </c>
      <c r="G388" t="s">
        <v>4</v>
      </c>
      <c r="H388" t="s">
        <v>5</v>
      </c>
      <c r="I388">
        <v>68801</v>
      </c>
      <c r="J388" t="s">
        <v>6</v>
      </c>
      <c r="K388" t="s">
        <v>7</v>
      </c>
      <c r="L388">
        <v>17627</v>
      </c>
      <c r="M388">
        <v>68801.67</v>
      </c>
      <c r="N388">
        <v>4</v>
      </c>
      <c r="V388" s="11">
        <f t="shared" si="890"/>
        <v>5.1174663219541354E-7</v>
      </c>
      <c r="W388" s="11">
        <f t="shared" si="891"/>
        <v>1.9540905955481912E-6</v>
      </c>
      <c r="X388" s="10">
        <f t="shared" si="892"/>
        <v>51174.665580178364</v>
      </c>
      <c r="Y388" s="8">
        <f t="shared" si="893"/>
        <v>1954.0919098596571</v>
      </c>
      <c r="Z388" s="1">
        <f t="shared" si="894"/>
        <v>1954.0920000000001</v>
      </c>
      <c r="AA388" s="2">
        <f t="shared" si="895"/>
        <v>51174.7</v>
      </c>
      <c r="AB388" s="2">
        <f t="shared" si="887"/>
        <v>51174.663219541348</v>
      </c>
      <c r="AC388" s="1">
        <f t="shared" si="896"/>
        <v>6.3094230778167393E-2</v>
      </c>
      <c r="AD388" s="1" t="b">
        <f t="shared" si="897"/>
        <v>1</v>
      </c>
      <c r="AF388" s="1" t="s">
        <v>1176</v>
      </c>
      <c r="AG388" s="1" t="s">
        <v>1263</v>
      </c>
      <c r="AH388" s="10">
        <v>17627</v>
      </c>
      <c r="AI388" s="10">
        <v>68801.67</v>
      </c>
      <c r="AJ388" s="10">
        <f>AI388-AH388</f>
        <v>51174.67</v>
      </c>
      <c r="AK388" s="1">
        <f>$A388-100000000/AJ388</f>
        <v>2.5891012091960874E-4</v>
      </c>
      <c r="AL388" s="10">
        <f>$X388-AJ388</f>
        <v>-4.4198216346558183E-3</v>
      </c>
      <c r="AM388" s="10">
        <f t="shared" si="898"/>
        <v>0.10475392151444252</v>
      </c>
      <c r="AN388" s="10">
        <f>AL388/AM388</f>
        <v>-4.2192421732359237E-2</v>
      </c>
      <c r="AO388" s="1">
        <f t="shared" si="899"/>
        <v>1954.0920000000001</v>
      </c>
      <c r="AP388" s="14">
        <v>25700000</v>
      </c>
      <c r="AQ388" s="10">
        <v>4.7E-2</v>
      </c>
      <c r="AR388" s="14" cm="1">
        <f t="array" ref="AR388">SfromgA($AP388,$AO388,"")</f>
        <v>9.4645834214713662E-2</v>
      </c>
      <c r="AS388" s="21">
        <f>(10^MAX(0.05, -0.312925054856973*((LN($AR388))^(1/3)) + 0.454808404431693)-1)*100</f>
        <v>643.51882627333737</v>
      </c>
      <c r="AU388" s="10"/>
      <c r="AV388" s="10"/>
      <c r="AW388" s="14">
        <f>IF($AP388="",$AT388,$AP388)</f>
        <v>25700000</v>
      </c>
      <c r="AX388" s="21">
        <f>IF($AP388="",$AV388,$AS388)</f>
        <v>643.51882627333737</v>
      </c>
      <c r="AY388" s="10">
        <f>LN(BB388*$AO388/$AW388)</f>
        <v>-8.0434234105990754</v>
      </c>
      <c r="AZ388" s="10">
        <f>EXP(AY$2950*$AI388+AY$2951)*$AW388/$AO388</f>
        <v>28.255654983655685</v>
      </c>
      <c r="BA388" s="10">
        <f>LN(AZ388/$C388)</f>
        <v>2.6481464334124705</v>
      </c>
      <c r="BB388" s="10" cm="1">
        <f t="array" ref="BB388">$C388*EXP(poly_from_str($AO388,BB$2950))</f>
        <v>4.2244844295963624</v>
      </c>
      <c r="BC388" s="10">
        <f t="shared" ref="BC388" si="900">LN(AZ388/BB388)</f>
        <v>1.9003963891072639</v>
      </c>
      <c r="BD388" s="10">
        <f t="shared" ref="BD388" si="901">LN($AX388/100+1)</f>
        <v>2.0062239007392737</v>
      </c>
      <c r="BE388" s="10">
        <f>ABS(LN($AZ388/$BB388))-BD388-LN(2)</f>
        <v>-0.79897469219195505</v>
      </c>
      <c r="BF388" s="21">
        <f>INDEX([1]Pr3_line_class7_opt_lin!$A$2:$A$3624,MATCH($X388,[1]Pr3_line_class7_opt_lin!$AO$2:$AO$3624,0),1)</f>
        <v>1205</v>
      </c>
    </row>
    <row r="389" spans="1:58" hidden="1" x14ac:dyDescent="0.25">
      <c r="A389" s="1">
        <v>1953.5309999999999</v>
      </c>
      <c r="B389" s="1">
        <v>4.0000000000000001E-3</v>
      </c>
      <c r="C389">
        <v>20</v>
      </c>
      <c r="E389" s="2">
        <v>51189.4</v>
      </c>
      <c r="N389">
        <v>4</v>
      </c>
      <c r="V389" s="11">
        <f t="shared" si="890"/>
        <v>5.1189359165531547E-7</v>
      </c>
      <c r="W389" s="11">
        <f t="shared" si="891"/>
        <v>1.9535294416422149E-6</v>
      </c>
      <c r="X389" s="10">
        <f t="shared" si="892"/>
        <v>51189.361789181006</v>
      </c>
      <c r="Y389" s="8">
        <f t="shared" si="893"/>
        <v>1953.530899874107</v>
      </c>
      <c r="Z389" s="1">
        <f t="shared" si="894"/>
        <v>1953.5309999999999</v>
      </c>
      <c r="AA389" s="2">
        <f t="shared" si="895"/>
        <v>51189.4</v>
      </c>
      <c r="AB389" s="2">
        <f t="shared" si="887"/>
        <v>51189.359165531547</v>
      </c>
      <c r="AC389" s="1">
        <f t="shared" si="896"/>
        <v>6.3101752458888952E-2</v>
      </c>
      <c r="AD389" s="1" t="b">
        <f t="shared" si="897"/>
        <v>1</v>
      </c>
      <c r="AM389" s="10">
        <f t="shared" si="898"/>
        <v>0.10481410328272242</v>
      </c>
      <c r="AN389" s="10"/>
      <c r="AO389" s="1">
        <f t="shared" si="899"/>
        <v>1953.5309999999999</v>
      </c>
      <c r="AP389"/>
      <c r="BB389" s="10" cm="1">
        <f t="array" ref="BB389">$C389*EXP(poly_from_str($AO389,BB$2950))</f>
        <v>42.304372307628107</v>
      </c>
      <c r="BF389" s="21" t="e">
        <f>INDEX([1]Pr3_line_class7_opt_lin!$A$2:$A$3624,MATCH($X389,[1]Pr3_line_class7_opt_lin!$AO$2:$AO$3624,0),1)</f>
        <v>#N/A</v>
      </c>
    </row>
    <row r="390" spans="1:58" hidden="1" x14ac:dyDescent="0.25">
      <c r="A390" s="1">
        <v>1953.3209999999999</v>
      </c>
      <c r="B390" s="1">
        <v>4.0000000000000001E-3</v>
      </c>
      <c r="C390">
        <v>5</v>
      </c>
      <c r="E390" s="2">
        <v>51194.9</v>
      </c>
      <c r="N390">
        <v>4</v>
      </c>
      <c r="V390" s="11">
        <f t="shared" si="890"/>
        <v>5.1194862493159088E-7</v>
      </c>
      <c r="W390" s="11">
        <f t="shared" si="891"/>
        <v>1.9533195689414376E-6</v>
      </c>
      <c r="X390" s="10">
        <f t="shared" si="892"/>
        <v>51194.86490397522</v>
      </c>
      <c r="Y390" s="8">
        <f t="shared" si="893"/>
        <v>1953.3209080162085</v>
      </c>
      <c r="Z390" s="1">
        <f t="shared" si="894"/>
        <v>1953.3209999999999</v>
      </c>
      <c r="AA390" s="2">
        <f t="shared" si="895"/>
        <v>51194.9</v>
      </c>
      <c r="AB390" s="2">
        <f t="shared" si="887"/>
        <v>51194.862493159089</v>
      </c>
      <c r="AC390" s="1">
        <f t="shared" si="896"/>
        <v>6.3104569728467341E-2</v>
      </c>
      <c r="AD390" s="1" t="b">
        <f t="shared" si="897"/>
        <v>1</v>
      </c>
      <c r="AM390" s="10">
        <f t="shared" si="898"/>
        <v>0.10483663463404121</v>
      </c>
      <c r="AN390" s="10"/>
      <c r="AO390" s="1">
        <f t="shared" si="899"/>
        <v>1953.3209999999999</v>
      </c>
      <c r="AP390"/>
      <c r="BB390" s="10" cm="1">
        <f t="array" ref="BB390">$C390*EXP(poly_from_str($AO390,BB$2950))</f>
        <v>10.581653457710667</v>
      </c>
      <c r="BF390" s="21">
        <f>INDEX([1]Pr3_line_class7_opt_lin!$A$2:$A$3624,MATCH($X390,[1]Pr3_line_class7_opt_lin!$AO$2:$AO$3624,0),1)</f>
        <v>3018</v>
      </c>
    </row>
    <row r="391" spans="1:58" hidden="1" x14ac:dyDescent="0.25">
      <c r="A391" s="1">
        <v>1952.395</v>
      </c>
      <c r="B391" s="1">
        <v>4.0000000000000001E-3</v>
      </c>
      <c r="C391">
        <v>1</v>
      </c>
      <c r="E391" s="2">
        <v>51219.1</v>
      </c>
      <c r="F391">
        <v>18211</v>
      </c>
      <c r="G391" t="s">
        <v>4</v>
      </c>
      <c r="H391" t="s">
        <v>17</v>
      </c>
      <c r="I391">
        <v>69431</v>
      </c>
      <c r="J391" t="s">
        <v>6</v>
      </c>
      <c r="K391" t="s">
        <v>7</v>
      </c>
      <c r="L391">
        <v>18211.759999999998</v>
      </c>
      <c r="M391">
        <v>69431</v>
      </c>
      <c r="N391">
        <v>4</v>
      </c>
      <c r="V391" s="11">
        <f t="shared" si="890"/>
        <v>5.1219143667137028E-7</v>
      </c>
      <c r="W391" s="11">
        <f t="shared" si="891"/>
        <v>1.9523966645255385E-6</v>
      </c>
      <c r="X391" s="10">
        <f t="shared" si="892"/>
        <v>51219.140855380145</v>
      </c>
      <c r="Y391" s="8">
        <f t="shared" si="893"/>
        <v>1952.3951071798549</v>
      </c>
      <c r="Z391" s="1">
        <f t="shared" si="894"/>
        <v>1952.395</v>
      </c>
      <c r="AA391" s="2">
        <f t="shared" si="895"/>
        <v>51219.1</v>
      </c>
      <c r="AB391" s="2">
        <f t="shared" si="887"/>
        <v>51219.143667137032</v>
      </c>
      <c r="AC391" s="1">
        <f t="shared" si="896"/>
        <v>6.3117003389974113E-2</v>
      </c>
      <c r="AD391" s="1" t="b">
        <f t="shared" si="897"/>
        <v>1</v>
      </c>
      <c r="AF391" s="1" t="s">
        <v>1188</v>
      </c>
      <c r="AG391" s="1" t="s">
        <v>1300</v>
      </c>
      <c r="AH391" s="10">
        <v>18211.759999999998</v>
      </c>
      <c r="AI391" s="10">
        <v>69431</v>
      </c>
      <c r="AJ391" s="10">
        <f>AI391-AH391</f>
        <v>51219.240000000005</v>
      </c>
      <c r="AK391" s="1">
        <f>$A391-100000000/AJ391</f>
        <v>3.6720537050314306E-3</v>
      </c>
      <c r="AL391" s="10">
        <f>$X391-AJ391</f>
        <v>-9.9144619860453531E-2</v>
      </c>
      <c r="AM391" s="10">
        <f t="shared" si="898"/>
        <v>0.10493593765605833</v>
      </c>
      <c r="AN391" s="10">
        <f>AL391/AM391</f>
        <v>-0.94481092059627259</v>
      </c>
      <c r="AO391" s="1">
        <f t="shared" si="899"/>
        <v>1952.395</v>
      </c>
      <c r="AP391" s="14">
        <v>10400000</v>
      </c>
      <c r="AQ391" s="10">
        <v>2.5999999999999999E-2</v>
      </c>
      <c r="AR391" s="14" cm="1">
        <f t="array" ref="AR391">SfromgA($AP391,$AO391,"")</f>
        <v>3.8200562643201208E-2</v>
      </c>
      <c r="AS391" s="21">
        <f>(10^MAX(0.05, -0.312925054856973*((LN($AR391))^(1/3)) + 0.454808404431693)-1)*100</f>
        <v>729.91867773873992</v>
      </c>
      <c r="AU391" s="10"/>
      <c r="AV391" s="10"/>
      <c r="AW391" s="14">
        <f>IF($AP391="",$AT391,$AP391)</f>
        <v>10400000</v>
      </c>
      <c r="AX391" s="21">
        <f>IF($AP391="",$AV391,$AS391)</f>
        <v>729.91867773873992</v>
      </c>
      <c r="AY391" s="10">
        <f>LN(BB391*$AO391/$AW391)</f>
        <v>-7.8285124349420432</v>
      </c>
      <c r="AZ391" s="10">
        <f>EXP(AY$2950*$AI391+AY$2951)*$AW391/$AO391</f>
        <v>10.790325424066754</v>
      </c>
      <c r="BA391" s="10">
        <f>LN(AZ391/$C391)</f>
        <v>2.3786499385990045</v>
      </c>
      <c r="BB391" s="10" cm="1">
        <f t="array" ref="BB391">$C391*EXP(poly_from_str($AO391,BB$2950))</f>
        <v>2.1212209147737218</v>
      </c>
      <c r="BC391" s="10">
        <f t="shared" ref="BC391" si="902">LN(AZ391/BB391)</f>
        <v>1.6266581124885355</v>
      </c>
      <c r="BD391" s="10">
        <f t="shared" ref="BD391" si="903">LN($AX391/100+1)</f>
        <v>2.1161575313743088</v>
      </c>
      <c r="BE391" s="10">
        <f>ABS(LN($AZ391/$BB391))-BD391-LN(2)</f>
        <v>-1.1826465994457185</v>
      </c>
      <c r="BF391" s="21">
        <f>INDEX([1]Pr3_line_class7_opt_lin!$A$2:$A$3624,MATCH($X391,[1]Pr3_line_class7_opt_lin!$AO$2:$AO$3624,0),1)</f>
        <v>605</v>
      </c>
    </row>
    <row r="392" spans="1:58" hidden="1" x14ac:dyDescent="0.25">
      <c r="A392" s="1">
        <v>1951.9680000000001</v>
      </c>
      <c r="B392" s="1">
        <v>4.0000000000000001E-3</v>
      </c>
      <c r="C392">
        <v>2</v>
      </c>
      <c r="E392" s="2">
        <v>51230.3</v>
      </c>
      <c r="N392">
        <v>4</v>
      </c>
      <c r="V392" s="11">
        <f t="shared" si="890"/>
        <v>5.1230348038492435E-7</v>
      </c>
      <c r="W392" s="11">
        <f t="shared" si="891"/>
        <v>1.9519698303543022E-6</v>
      </c>
      <c r="X392" s="10">
        <f t="shared" si="892"/>
        <v>51230.344942728436</v>
      </c>
      <c r="Y392" s="8">
        <f t="shared" si="893"/>
        <v>1951.9681179541592</v>
      </c>
      <c r="Z392" s="1">
        <f t="shared" si="894"/>
        <v>1951.9680000000001</v>
      </c>
      <c r="AA392" s="2">
        <f t="shared" si="895"/>
        <v>51230.3</v>
      </c>
      <c r="AB392" s="2">
        <f t="shared" si="887"/>
        <v>51230.348038492433</v>
      </c>
      <c r="AC392" s="1">
        <f t="shared" si="896"/>
        <v>6.3122742800725329E-2</v>
      </c>
      <c r="AD392" s="1" t="b">
        <f t="shared" si="897"/>
        <v>1</v>
      </c>
      <c r="AM392" s="10">
        <f t="shared" si="898"/>
        <v>0.10498184396465517</v>
      </c>
      <c r="AN392" s="10"/>
      <c r="AO392" s="1">
        <f t="shared" si="899"/>
        <v>1951.9680000000001</v>
      </c>
      <c r="AP392"/>
      <c r="BB392" s="10" cm="1">
        <f t="array" ref="BB392">$C392*EXP(poly_from_str($AO392,BB$2950))</f>
        <v>4.2469370285887784</v>
      </c>
      <c r="BF392" s="21" t="e">
        <f>INDEX([1]Pr3_line_class7_opt_lin!$A$2:$A$3624,MATCH($X392,[1]Pr3_line_class7_opt_lin!$AO$2:$AO$3624,0),1)</f>
        <v>#N/A</v>
      </c>
    </row>
    <row r="393" spans="1:58" x14ac:dyDescent="0.25">
      <c r="A393" s="1">
        <v>1951.018</v>
      </c>
      <c r="B393" s="1">
        <v>8.0000000000000002E-3</v>
      </c>
      <c r="C393">
        <v>200</v>
      </c>
      <c r="D393" t="s">
        <v>113</v>
      </c>
      <c r="E393" s="2">
        <v>51255.3</v>
      </c>
      <c r="N393">
        <v>4</v>
      </c>
      <c r="V393" s="11">
        <f t="shared" si="890"/>
        <v>5.1255293390424898E-7</v>
      </c>
      <c r="W393" s="11">
        <f t="shared" si="891"/>
        <v>1.9510177484084571E-6</v>
      </c>
      <c r="X393" s="10">
        <f t="shared" si="892"/>
        <v>51255.293817145881</v>
      </c>
      <c r="Y393" s="8">
        <f t="shared" si="893"/>
        <v>1951.0179837569885</v>
      </c>
      <c r="Z393" s="1">
        <f t="shared" si="894"/>
        <v>1951.018</v>
      </c>
      <c r="AA393" s="2">
        <f t="shared" si="895"/>
        <v>51255.3</v>
      </c>
      <c r="AB393" s="2">
        <f t="shared" si="887"/>
        <v>51255.293390424893</v>
      </c>
      <c r="AC393" s="1">
        <f t="shared" si="896"/>
        <v>6.3135525502692677E-2</v>
      </c>
      <c r="AD393" s="1" t="b">
        <f t="shared" si="897"/>
        <v>1</v>
      </c>
      <c r="AM393" s="10">
        <f t="shared" si="898"/>
        <v>0.21016843514513964</v>
      </c>
      <c r="AN393" s="10"/>
      <c r="AO393" s="1">
        <f t="shared" si="899"/>
        <v>1951.018</v>
      </c>
      <c r="AP393"/>
      <c r="BB393" s="10" cm="1">
        <f t="array" ref="BB393">$C393*EXP(poly_from_str($AO393,BB$2950))</f>
        <v>425.69047063109088</v>
      </c>
      <c r="BF393" s="21" t="e">
        <f>INDEX([1]Pr3_line_class7_opt_lin!$A$2:$A$3624,MATCH($X393,[1]Pr3_line_class7_opt_lin!$AO$2:$AO$3624,0),1)</f>
        <v>#N/A</v>
      </c>
    </row>
    <row r="394" spans="1:58" hidden="1" x14ac:dyDescent="0.25">
      <c r="A394" s="1">
        <v>1950.864</v>
      </c>
      <c r="B394" s="1">
        <v>4.0000000000000001E-3</v>
      </c>
      <c r="C394">
        <v>1</v>
      </c>
      <c r="E394" s="2">
        <v>51259.3</v>
      </c>
      <c r="F394">
        <v>16135</v>
      </c>
      <c r="G394" t="s">
        <v>4</v>
      </c>
      <c r="H394" t="s">
        <v>7</v>
      </c>
      <c r="I394">
        <v>67395</v>
      </c>
      <c r="J394" t="s">
        <v>6</v>
      </c>
      <c r="K394" t="s">
        <v>17</v>
      </c>
      <c r="L394">
        <v>16135.97</v>
      </c>
      <c r="M394">
        <v>67395.320000000007</v>
      </c>
      <c r="N394">
        <v>4</v>
      </c>
      <c r="V394" s="11">
        <f t="shared" si="890"/>
        <v>5.1259339451648092E-7</v>
      </c>
      <c r="W394" s="11">
        <f t="shared" si="891"/>
        <v>1.9508655014797314E-6</v>
      </c>
      <c r="X394" s="10">
        <f t="shared" si="892"/>
        <v>51259.336903860858</v>
      </c>
      <c r="Y394" s="8">
        <f t="shared" si="893"/>
        <v>1950.8640969654837</v>
      </c>
      <c r="Z394" s="1">
        <f t="shared" si="894"/>
        <v>1950.864</v>
      </c>
      <c r="AA394" s="2">
        <f t="shared" si="895"/>
        <v>51259.3</v>
      </c>
      <c r="AB394" s="2">
        <f t="shared" si="887"/>
        <v>51259.339451648091</v>
      </c>
      <c r="AC394" s="1">
        <f t="shared" si="896"/>
        <v>6.3137599405096431E-2</v>
      </c>
      <c r="AD394" s="1" t="b">
        <f t="shared" si="897"/>
        <v>1</v>
      </c>
      <c r="AF394" s="1" t="s">
        <v>1213</v>
      </c>
      <c r="AG394" s="1" t="s">
        <v>1249</v>
      </c>
      <c r="AH394" s="10">
        <v>16135.97</v>
      </c>
      <c r="AI394" s="10">
        <v>67395.320000000007</v>
      </c>
      <c r="AJ394" s="10">
        <f t="shared" ref="AJ394:AJ399" si="904">AI394-AH394</f>
        <v>51259.350000000006</v>
      </c>
      <c r="AK394" s="1">
        <f t="shared" ref="AK394:AK399" si="905">$A394-100000000/AJ394</f>
        <v>4.0145651496459323E-4</v>
      </c>
      <c r="AL394" s="10">
        <f t="shared" ref="AL394:AL399" si="906">$X394-AJ394</f>
        <v>-1.3096139147819486E-2</v>
      </c>
      <c r="AM394" s="10">
        <f t="shared" si="898"/>
        <v>0.10510071435015461</v>
      </c>
      <c r="AN394" s="10">
        <f t="shared" ref="AN394:AN399" si="907">AL394/AM394</f>
        <v>-0.12460561499314129</v>
      </c>
      <c r="AO394" s="1">
        <f t="shared" si="899"/>
        <v>1950.864</v>
      </c>
      <c r="AP394" s="14">
        <v>237000</v>
      </c>
      <c r="AQ394" s="10">
        <v>1E-3</v>
      </c>
      <c r="AR394" s="14" cm="1">
        <f t="array" ref="AR394">SfromgA($AP394,$AO394,"")</f>
        <v>8.6848573549697561E-4</v>
      </c>
      <c r="AS394" s="21">
        <f t="shared" ref="AS394:AS399" si="908">(10^MAX(0.05, -0.312925054856973*((LN($AR394))^(1/3)) + 0.454808404431693)-1)*100</f>
        <v>1034.4860748192809</v>
      </c>
      <c r="AU394" s="10"/>
      <c r="AV394" s="10"/>
      <c r="AW394" s="14">
        <f t="shared" ref="AW394:AW399" si="909">IF($AP394="",$AT394,$AP394)</f>
        <v>237000</v>
      </c>
      <c r="AX394" s="21">
        <f t="shared" ref="AX394:AX399" si="910">IF($AP394="",$AV394,$AS394)</f>
        <v>1034.4860748192809</v>
      </c>
      <c r="AY394" s="10">
        <f t="shared" ref="AY394:AY399" si="911">LN(BB394*$AO394/$AW394)</f>
        <v>-4.0440141812298487</v>
      </c>
      <c r="AZ394" s="10">
        <f t="shared" ref="AZ394:AZ399" si="912">EXP(AY$2950*$AI394+AY$2951)*$AW394/$AO394</f>
        <v>0.29766721411113589</v>
      </c>
      <c r="BA394" s="10">
        <f t="shared" ref="BA394:BA399" si="913">LN(AZ394/$C394)</f>
        <v>-1.2117791476562814</v>
      </c>
      <c r="BB394" s="10" cm="1">
        <f t="array" ref="BB394">$C394*EXP(poly_from_str($AO394,BB$2950))</f>
        <v>2.1292580986115852</v>
      </c>
      <c r="BC394" s="10">
        <f t="shared" ref="BC394:BC399" si="914">LN(AZ394/BB394)</f>
        <v>-1.9675527561924269</v>
      </c>
      <c r="BD394" s="10">
        <f t="shared" ref="BD394:BD399" si="915">LN($AX394/100+1)</f>
        <v>2.4287648438676088</v>
      </c>
      <c r="BE394" s="10">
        <f t="shared" ref="BE394:BE399" si="916">ABS(LN($AZ394/$BB394))-BD394-LN(2)</f>
        <v>-1.1543592682351274</v>
      </c>
      <c r="BF394" s="21">
        <f>INDEX([1]Pr3_line_class7_opt_lin!$A$2:$A$3624,MATCH($X394,[1]Pr3_line_class7_opt_lin!$AO$2:$AO$3624,0),1)</f>
        <v>607</v>
      </c>
    </row>
    <row r="395" spans="1:58" hidden="1" x14ac:dyDescent="0.25">
      <c r="A395" s="1">
        <v>1949.759</v>
      </c>
      <c r="B395" s="1">
        <v>4.0000000000000001E-3</v>
      </c>
      <c r="C395">
        <v>100</v>
      </c>
      <c r="E395" s="2">
        <v>51288.4</v>
      </c>
      <c r="F395">
        <v>14859</v>
      </c>
      <c r="G395" t="s">
        <v>4</v>
      </c>
      <c r="H395" t="s">
        <v>12</v>
      </c>
      <c r="I395">
        <v>66148</v>
      </c>
      <c r="J395" t="s">
        <v>6</v>
      </c>
      <c r="K395" t="s">
        <v>39</v>
      </c>
      <c r="L395">
        <v>14859.96</v>
      </c>
      <c r="M395">
        <v>66148.399999999994</v>
      </c>
      <c r="N395">
        <v>4</v>
      </c>
      <c r="V395" s="11">
        <f t="shared" si="890"/>
        <v>5.1288390001020636E-7</v>
      </c>
      <c r="W395" s="11">
        <f t="shared" si="891"/>
        <v>1.9497586198828585E-6</v>
      </c>
      <c r="X395" s="10">
        <f t="shared" si="892"/>
        <v>51288.390648126115</v>
      </c>
      <c r="Y395" s="8">
        <f t="shared" si="893"/>
        <v>1949.7589753998964</v>
      </c>
      <c r="Z395" s="1">
        <f t="shared" si="894"/>
        <v>1949.759</v>
      </c>
      <c r="AA395" s="2">
        <f t="shared" si="895"/>
        <v>51288.4</v>
      </c>
      <c r="AB395" s="2">
        <f t="shared" si="887"/>
        <v>51288.390001020642</v>
      </c>
      <c r="AC395" s="1">
        <f t="shared" si="896"/>
        <v>6.3152494744483978E-2</v>
      </c>
      <c r="AD395" s="1" t="b">
        <f t="shared" si="897"/>
        <v>1</v>
      </c>
      <c r="AF395" s="1" t="s">
        <v>1173</v>
      </c>
      <c r="AG395" s="1" t="s">
        <v>1233</v>
      </c>
      <c r="AH395" s="10">
        <v>14859.96</v>
      </c>
      <c r="AI395" s="10">
        <v>66148.399999999994</v>
      </c>
      <c r="AJ395" s="10">
        <f t="shared" si="904"/>
        <v>51288.439999999995</v>
      </c>
      <c r="AK395" s="1">
        <f t="shared" si="905"/>
        <v>1.9007394257641863E-3</v>
      </c>
      <c r="AL395" s="10">
        <f t="shared" si="906"/>
        <v>-4.9351873880368657E-2</v>
      </c>
      <c r="AM395" s="10">
        <f t="shared" si="898"/>
        <v>0.10521997846913388</v>
      </c>
      <c r="AN395" s="10">
        <f t="shared" si="907"/>
        <v>-0.46903520223439271</v>
      </c>
      <c r="AO395" s="1">
        <f t="shared" si="899"/>
        <v>1949.759</v>
      </c>
      <c r="AP395" s="14">
        <v>55000000</v>
      </c>
      <c r="AQ395" s="10">
        <v>0.114</v>
      </c>
      <c r="AR395" s="14" cm="1">
        <f t="array" ref="AR395">SfromgA($AP395,$AO395,"")</f>
        <v>0.20120503782839416</v>
      </c>
      <c r="AS395" s="21">
        <f t="shared" si="908"/>
        <v>562.32199896841257</v>
      </c>
      <c r="AU395" s="10"/>
      <c r="AV395" s="10"/>
      <c r="AW395" s="14">
        <f t="shared" si="909"/>
        <v>55000000</v>
      </c>
      <c r="AX395" s="21">
        <f t="shared" si="910"/>
        <v>562.32199896841257</v>
      </c>
      <c r="AY395" s="10">
        <f t="shared" si="911"/>
        <v>-4.8837355636303341</v>
      </c>
      <c r="AZ395" s="10">
        <f t="shared" si="912"/>
        <v>77.662533314203245</v>
      </c>
      <c r="BA395" s="10">
        <f t="shared" si="913"/>
        <v>-0.25279724163711903</v>
      </c>
      <c r="BB395" s="10" cm="1">
        <f t="array" ref="BB395">$C395*EXP(poly_from_str($AO395,BB$2950))</f>
        <v>213.50219750732182</v>
      </c>
      <c r="BC395" s="10">
        <f t="shared" si="914"/>
        <v>-1.0112741810390777</v>
      </c>
      <c r="BD395" s="10">
        <f t="shared" si="915"/>
        <v>1.8905816549687364</v>
      </c>
      <c r="BE395" s="10">
        <f t="shared" si="916"/>
        <v>-1.5724546544896039</v>
      </c>
      <c r="BF395" s="21">
        <f>INDEX([1]Pr3_line_class7_opt_lin!$A$2:$A$3624,MATCH($X395,[1]Pr3_line_class7_opt_lin!$AO$2:$AO$3624,0),1)</f>
        <v>60927</v>
      </c>
    </row>
    <row r="396" spans="1:58" hidden="1" x14ac:dyDescent="0.25">
      <c r="A396" s="1">
        <v>1949.1559999999999</v>
      </c>
      <c r="B396" s="1">
        <v>4.0000000000000001E-3</v>
      </c>
      <c r="C396">
        <v>60</v>
      </c>
      <c r="E396" s="2">
        <v>51304.3</v>
      </c>
      <c r="F396">
        <v>12846</v>
      </c>
      <c r="G396" t="s">
        <v>4</v>
      </c>
      <c r="H396" t="s">
        <v>5</v>
      </c>
      <c r="I396">
        <v>64150</v>
      </c>
      <c r="J396" t="s">
        <v>6</v>
      </c>
      <c r="K396" t="s">
        <v>12</v>
      </c>
      <c r="L396">
        <v>12846.66</v>
      </c>
      <c r="M396">
        <v>64150.94</v>
      </c>
      <c r="N396">
        <v>4</v>
      </c>
      <c r="V396" s="11">
        <f t="shared" si="890"/>
        <v>5.1304256816796604E-7</v>
      </c>
      <c r="W396" s="11">
        <f t="shared" si="891"/>
        <v>1.9491543593811827E-6</v>
      </c>
      <c r="X396" s="10">
        <f t="shared" si="892"/>
        <v>51304.259614729715</v>
      </c>
      <c r="Y396" s="8">
        <f t="shared" si="893"/>
        <v>1949.155893700676</v>
      </c>
      <c r="Z396" s="1">
        <f t="shared" si="894"/>
        <v>1949.1559999999999</v>
      </c>
      <c r="AA396" s="2">
        <f t="shared" si="895"/>
        <v>51304.3</v>
      </c>
      <c r="AB396" s="2">
        <f t="shared" si="887"/>
        <v>51304.256816796602</v>
      </c>
      <c r="AC396" s="1">
        <f t="shared" si="896"/>
        <v>6.3160633837619107E-2</v>
      </c>
      <c r="AD396" s="1" t="b">
        <f t="shared" si="897"/>
        <v>1</v>
      </c>
      <c r="AF396" s="1" t="s">
        <v>1150</v>
      </c>
      <c r="AG396" s="1" t="s">
        <v>1373</v>
      </c>
      <c r="AH396" s="10">
        <v>12846.66</v>
      </c>
      <c r="AI396" s="10">
        <v>64150.94</v>
      </c>
      <c r="AJ396" s="10">
        <f t="shared" si="904"/>
        <v>51304.28</v>
      </c>
      <c r="AK396" s="1">
        <f t="shared" si="905"/>
        <v>8.8077797795449442E-4</v>
      </c>
      <c r="AL396" s="10">
        <f t="shared" si="906"/>
        <v>-2.0385270283441059E-2</v>
      </c>
      <c r="AM396" s="10">
        <f t="shared" si="898"/>
        <v>0.10528515932023913</v>
      </c>
      <c r="AN396" s="10">
        <f t="shared" si="907"/>
        <v>-0.19361959857453875</v>
      </c>
      <c r="AO396" s="1">
        <f t="shared" si="899"/>
        <v>1949.1559999999999</v>
      </c>
      <c r="AP396" s="14">
        <v>39000000</v>
      </c>
      <c r="AQ396" s="10">
        <v>0.152</v>
      </c>
      <c r="AR396" s="14" cm="1">
        <f t="array" ref="AR396">SfromgA($AP396,$AO396,"")</f>
        <v>0.14254033142989139</v>
      </c>
      <c r="AS396" s="21">
        <f t="shared" si="908"/>
        <v>600.85956523202992</v>
      </c>
      <c r="AU396" s="10"/>
      <c r="AV396" s="10"/>
      <c r="AW396" s="14">
        <f t="shared" si="909"/>
        <v>39000000</v>
      </c>
      <c r="AX396" s="21">
        <f t="shared" si="910"/>
        <v>600.85956523202992</v>
      </c>
      <c r="AY396" s="10">
        <f t="shared" si="911"/>
        <v>-5.0496329047383144</v>
      </c>
      <c r="AZ396" s="10">
        <f t="shared" si="912"/>
        <v>66.395245589778597</v>
      </c>
      <c r="BA396" s="10">
        <f t="shared" si="913"/>
        <v>0.10128088913312629</v>
      </c>
      <c r="BB396" s="10" cm="1">
        <f t="array" ref="BB396">$C396*EXP(poly_from_str($AO396,BB$2950))</f>
        <v>128.28926050562896</v>
      </c>
      <c r="BC396" s="10">
        <f t="shared" si="914"/>
        <v>-0.65866211064924163</v>
      </c>
      <c r="BD396" s="10">
        <f t="shared" si="915"/>
        <v>1.9471373460724017</v>
      </c>
      <c r="BE396" s="10">
        <f t="shared" si="916"/>
        <v>-1.9816224159831055</v>
      </c>
      <c r="BF396" s="21">
        <f>INDEX([1]Pr3_line_class7_opt_lin!$A$2:$A$3624,MATCH($X396,[1]Pr3_line_class7_opt_lin!$AO$2:$AO$3624,0),1)</f>
        <v>36615</v>
      </c>
    </row>
    <row r="397" spans="1:58" hidden="1" x14ac:dyDescent="0.25">
      <c r="A397" s="1">
        <v>1948.364</v>
      </c>
      <c r="B397" s="1">
        <v>4.0000000000000001E-3</v>
      </c>
      <c r="C397">
        <v>10</v>
      </c>
      <c r="E397" s="2">
        <v>51325.1</v>
      </c>
      <c r="F397">
        <v>27138</v>
      </c>
      <c r="G397" t="s">
        <v>4</v>
      </c>
      <c r="H397" t="s">
        <v>7</v>
      </c>
      <c r="I397">
        <v>78463</v>
      </c>
      <c r="J397" t="s">
        <v>6</v>
      </c>
      <c r="K397" t="s">
        <v>7</v>
      </c>
      <c r="L397">
        <v>27138.55</v>
      </c>
      <c r="M397">
        <v>78463.600000000006</v>
      </c>
      <c r="N397">
        <v>4</v>
      </c>
      <c r="V397" s="11">
        <f t="shared" si="890"/>
        <v>5.1325111734768251E-7</v>
      </c>
      <c r="W397" s="11">
        <f t="shared" si="891"/>
        <v>1.9483644454662535E-6</v>
      </c>
      <c r="X397" s="10">
        <f t="shared" si="892"/>
        <v>51325.110973292016</v>
      </c>
      <c r="Y397" s="8">
        <f t="shared" si="893"/>
        <v>1948.3640289065693</v>
      </c>
      <c r="Z397" s="1">
        <f t="shared" si="894"/>
        <v>1948.364</v>
      </c>
      <c r="AA397" s="2">
        <f t="shared" si="895"/>
        <v>51325.1</v>
      </c>
      <c r="AB397" s="2">
        <f t="shared" si="887"/>
        <v>51325.111734768245</v>
      </c>
      <c r="AC397" s="1">
        <f t="shared" si="896"/>
        <v>6.317133547293223E-2</v>
      </c>
      <c r="AD397" s="1" t="b">
        <f t="shared" si="897"/>
        <v>1</v>
      </c>
      <c r="AF397" s="1" t="s">
        <v>1221</v>
      </c>
      <c r="AG397" s="1" t="s">
        <v>1422</v>
      </c>
      <c r="AH397" s="10">
        <v>27138.55</v>
      </c>
      <c r="AI397" s="10">
        <v>78463.600000000006</v>
      </c>
      <c r="AJ397" s="10">
        <f t="shared" si="904"/>
        <v>51325.05</v>
      </c>
      <c r="AK397" s="1">
        <f t="shared" si="905"/>
        <v>-2.3435301084191451E-3</v>
      </c>
      <c r="AL397" s="10">
        <f t="shared" si="906"/>
        <v>6.0973292012931779E-2</v>
      </c>
      <c r="AM397" s="10">
        <f t="shared" si="898"/>
        <v>0.10537065969192616</v>
      </c>
      <c r="AN397" s="10">
        <f t="shared" si="907"/>
        <v>0.57865531250540092</v>
      </c>
      <c r="AO397" s="1">
        <f t="shared" si="899"/>
        <v>1948.364</v>
      </c>
      <c r="AP397" s="14">
        <v>65400000</v>
      </c>
      <c r="AQ397" s="10">
        <v>6.6000000000000003E-2</v>
      </c>
      <c r="AR397" s="14" cm="1">
        <f t="array" ref="AR397">SfromgA($AP397,$AO397,"")</f>
        <v>0.23873791558064658</v>
      </c>
      <c r="AS397" s="21">
        <f t="shared" si="908"/>
        <v>542.02691077252678</v>
      </c>
      <c r="AU397" s="10"/>
      <c r="AV397" s="10"/>
      <c r="AW397" s="14">
        <f t="shared" si="909"/>
        <v>65400000</v>
      </c>
      <c r="AX397" s="21">
        <f t="shared" si="910"/>
        <v>542.02691077252678</v>
      </c>
      <c r="AY397" s="10">
        <f t="shared" si="911"/>
        <v>-7.3568435577723825</v>
      </c>
      <c r="AZ397" s="10">
        <f t="shared" si="912"/>
        <v>29.227239539533752</v>
      </c>
      <c r="BA397" s="10">
        <f t="shared" si="913"/>
        <v>1.0725160423787696</v>
      </c>
      <c r="BB397" s="10" cm="1">
        <f t="array" ref="BB397">$C397*EXP(poly_from_str($AO397,BB$2950))</f>
        <v>21.422546316160151</v>
      </c>
      <c r="BC397" s="10">
        <f t="shared" si="914"/>
        <v>0.31065720178063233</v>
      </c>
      <c r="BD397" s="10">
        <f t="shared" si="915"/>
        <v>1.8594600339145364</v>
      </c>
      <c r="BE397" s="10">
        <f t="shared" si="916"/>
        <v>-2.2419500126938492</v>
      </c>
      <c r="BF397" s="21">
        <f>INDEX([1]Pr3_line_class7_opt_lin!$A$2:$A$3624,MATCH($X397,[1]Pr3_line_class7_opt_lin!$AO$2:$AO$3624,0),1)</f>
        <v>6115</v>
      </c>
    </row>
    <row r="398" spans="1:58" hidden="1" x14ac:dyDescent="0.25">
      <c r="A398" s="1">
        <v>1947.0360000000001</v>
      </c>
      <c r="B398" s="1">
        <v>4.0000000000000001E-3</v>
      </c>
      <c r="C398">
        <v>10</v>
      </c>
      <c r="E398" s="2">
        <v>51360.1</v>
      </c>
      <c r="F398">
        <v>17627</v>
      </c>
      <c r="G398" t="s">
        <v>4</v>
      </c>
      <c r="H398" t="s">
        <v>5</v>
      </c>
      <c r="I398">
        <v>68987</v>
      </c>
      <c r="J398" t="s">
        <v>6</v>
      </c>
      <c r="K398" t="s">
        <v>7</v>
      </c>
      <c r="L398">
        <v>17627</v>
      </c>
      <c r="M398">
        <v>68987.070000000007</v>
      </c>
      <c r="N398">
        <v>4</v>
      </c>
      <c r="V398" s="11">
        <f t="shared" si="890"/>
        <v>5.1360118662418155E-7</v>
      </c>
      <c r="W398" s="11">
        <f t="shared" si="891"/>
        <v>1.9470367074830464E-6</v>
      </c>
      <c r="X398" s="10">
        <f t="shared" si="892"/>
        <v>51360.117448310652</v>
      </c>
      <c r="Y398" s="8">
        <f t="shared" si="893"/>
        <v>1947.0360460261998</v>
      </c>
      <c r="Z398" s="1">
        <f t="shared" si="894"/>
        <v>1947.0360000000001</v>
      </c>
      <c r="AA398" s="2">
        <f t="shared" si="895"/>
        <v>51360.1</v>
      </c>
      <c r="AB398" s="2">
        <f t="shared" si="887"/>
        <v>51360.118662418157</v>
      </c>
      <c r="AC398" s="1">
        <f t="shared" si="896"/>
        <v>6.3189308945088368E-2</v>
      </c>
      <c r="AD398" s="1" t="b">
        <f t="shared" si="897"/>
        <v>1</v>
      </c>
      <c r="AF398" s="1" t="s">
        <v>1176</v>
      </c>
      <c r="AG398" s="1" t="s">
        <v>1287</v>
      </c>
      <c r="AH398" s="10">
        <v>17627</v>
      </c>
      <c r="AI398" s="10">
        <v>68987.070000000007</v>
      </c>
      <c r="AJ398" s="10">
        <f t="shared" si="904"/>
        <v>51360.070000000007</v>
      </c>
      <c r="AK398" s="1">
        <f t="shared" si="905"/>
        <v>-1.8447692923473369E-3</v>
      </c>
      <c r="AL398" s="10">
        <f t="shared" si="906"/>
        <v>4.744831064454047E-2</v>
      </c>
      <c r="AM398" s="10">
        <f t="shared" si="898"/>
        <v>0.1055144332205465</v>
      </c>
      <c r="AN398" s="10">
        <f t="shared" si="907"/>
        <v>0.44968549985350253</v>
      </c>
      <c r="AO398" s="1">
        <f t="shared" si="899"/>
        <v>1947.0360000000001</v>
      </c>
      <c r="AP398" s="14">
        <v>72900000</v>
      </c>
      <c r="AQ398" s="10">
        <v>0.16300000000000001</v>
      </c>
      <c r="AR398" s="14" cm="1">
        <f t="array" ref="AR398">SfromgA($AP398,$AO398,"")</f>
        <v>0.26557233549014375</v>
      </c>
      <c r="AS398" s="21">
        <f t="shared" si="908"/>
        <v>528.90202310212976</v>
      </c>
      <c r="AU398" s="10"/>
      <c r="AV398" s="10"/>
      <c r="AW398" s="14">
        <f t="shared" si="909"/>
        <v>72900000</v>
      </c>
      <c r="AX398" s="21">
        <f t="shared" si="910"/>
        <v>528.90202310212976</v>
      </c>
      <c r="AY398" s="10">
        <f t="shared" si="911"/>
        <v>-7.4629039074671466</v>
      </c>
      <c r="AZ398" s="10">
        <f t="shared" si="912"/>
        <v>79.05771973199387</v>
      </c>
      <c r="BA398" s="10">
        <f t="shared" si="913"/>
        <v>2.0675931222120756</v>
      </c>
      <c r="BB398" s="10" cm="1">
        <f t="array" ref="BB398">$C398*EXP(poly_from_str($AO398,BB$2950))</f>
        <v>21.490947378981645</v>
      </c>
      <c r="BC398" s="10">
        <f t="shared" si="914"/>
        <v>1.3025464208802351</v>
      </c>
      <c r="BD398" s="10">
        <f t="shared" si="915"/>
        <v>1.8388052924462062</v>
      </c>
      <c r="BE398" s="10">
        <f t="shared" si="916"/>
        <v>-1.2294060521259165</v>
      </c>
      <c r="BF398" s="21">
        <f>INDEX([1]Pr3_line_class7_opt_lin!$A$2:$A$3624,MATCH($X398,[1]Pr3_line_class7_opt_lin!$AO$2:$AO$3624,0),1)</f>
        <v>6137</v>
      </c>
    </row>
    <row r="399" spans="1:58" hidden="1" x14ac:dyDescent="0.25">
      <c r="A399" s="1">
        <v>1946.9</v>
      </c>
      <c r="B399" s="1">
        <v>4.0000000000000001E-3</v>
      </c>
      <c r="C399">
        <v>1</v>
      </c>
      <c r="E399" s="2">
        <v>51363.7</v>
      </c>
      <c r="F399">
        <v>14558</v>
      </c>
      <c r="G399" t="s">
        <v>4</v>
      </c>
      <c r="H399" t="s">
        <v>5</v>
      </c>
      <c r="I399">
        <v>65922</v>
      </c>
      <c r="J399" t="s">
        <v>6</v>
      </c>
      <c r="K399" t="s">
        <v>12</v>
      </c>
      <c r="L399">
        <v>14558.82</v>
      </c>
      <c r="M399">
        <v>65922.42</v>
      </c>
      <c r="N399">
        <v>4</v>
      </c>
      <c r="V399" s="11">
        <f t="shared" si="890"/>
        <v>5.1363706405054185E-7</v>
      </c>
      <c r="W399" s="11">
        <f t="shared" si="891"/>
        <v>1.9469002427784603E-6</v>
      </c>
      <c r="X399" s="10">
        <f t="shared" si="892"/>
        <v>51363.70598825613</v>
      </c>
      <c r="Y399" s="8">
        <f t="shared" si="893"/>
        <v>1946.9000157983955</v>
      </c>
      <c r="Z399" s="1">
        <f t="shared" si="894"/>
        <v>1946.9</v>
      </c>
      <c r="AA399" s="2">
        <f t="shared" si="895"/>
        <v>51363.7</v>
      </c>
      <c r="AB399" s="2">
        <f t="shared" si="887"/>
        <v>51363.706405054189</v>
      </c>
      <c r="AC399" s="1">
        <f t="shared" si="896"/>
        <v>6.3191151678323024E-2</v>
      </c>
      <c r="AD399" s="1" t="b">
        <f t="shared" si="897"/>
        <v>1</v>
      </c>
      <c r="AF399" s="1" t="s">
        <v>1159</v>
      </c>
      <c r="AG399" s="1" t="s">
        <v>1274</v>
      </c>
      <c r="AH399" s="10">
        <v>14558.82</v>
      </c>
      <c r="AI399" s="10">
        <v>65922.42</v>
      </c>
      <c r="AJ399" s="10">
        <f t="shared" si="904"/>
        <v>51363.6</v>
      </c>
      <c r="AK399" s="1">
        <f t="shared" si="905"/>
        <v>-4.0332063952064345E-3</v>
      </c>
      <c r="AL399" s="10">
        <f t="shared" si="906"/>
        <v>0.10598825613124063</v>
      </c>
      <c r="AM399" s="10">
        <f t="shared" si="898"/>
        <v>0.10552920026709126</v>
      </c>
      <c r="AN399" s="10">
        <f t="shared" si="907"/>
        <v>1.0043500364163427</v>
      </c>
      <c r="AO399" s="1">
        <f t="shared" si="899"/>
        <v>1946.9</v>
      </c>
      <c r="AP399" s="14">
        <v>4350000</v>
      </c>
      <c r="AQ399" s="10">
        <v>3.5999999999999997E-2</v>
      </c>
      <c r="AR399" s="14" cm="1">
        <f t="array" ref="AR399">SfromgA($AP399,$AO399,"")</f>
        <v>1.5843588431375861E-2</v>
      </c>
      <c r="AS399" s="21">
        <f t="shared" si="908"/>
        <v>806.7273615851434</v>
      </c>
      <c r="AU399" s="10"/>
      <c r="AV399" s="10"/>
      <c r="AW399" s="14">
        <f t="shared" si="909"/>
        <v>4350000</v>
      </c>
      <c r="AX399" s="21">
        <f t="shared" si="910"/>
        <v>806.7273615851434</v>
      </c>
      <c r="AY399" s="10">
        <f t="shared" si="911"/>
        <v>-6.946321314013848</v>
      </c>
      <c r="AZ399" s="10">
        <f t="shared" si="912"/>
        <v>6.2827434476118151</v>
      </c>
      <c r="BA399" s="10">
        <f t="shared" si="913"/>
        <v>1.8378067398021243</v>
      </c>
      <c r="BB399" s="10" cm="1">
        <f t="array" ref="BB399">$C399*EXP(poly_from_str($AO399,BB$2950))</f>
        <v>2.1497927584309511</v>
      </c>
      <c r="BC399" s="10">
        <f t="shared" si="914"/>
        <v>1.0724352937359698</v>
      </c>
      <c r="BD399" s="10">
        <f t="shared" si="915"/>
        <v>2.2046716253180549</v>
      </c>
      <c r="BE399" s="10">
        <f t="shared" si="916"/>
        <v>-1.8253835121420305</v>
      </c>
      <c r="BF399" s="21">
        <f>INDEX([1]Pr3_line_class7_opt_lin!$A$2:$A$3624,MATCH($X399,[1]Pr3_line_class7_opt_lin!$AO$2:$AO$3624,0),1)</f>
        <v>614</v>
      </c>
    </row>
    <row r="400" spans="1:58" hidden="1" x14ac:dyDescent="0.25">
      <c r="A400" s="1">
        <v>1946.83</v>
      </c>
      <c r="B400" s="1">
        <v>4.0000000000000001E-3</v>
      </c>
      <c r="C400">
        <v>3</v>
      </c>
      <c r="E400" s="2">
        <v>51365.599999999999</v>
      </c>
      <c r="N400">
        <v>4</v>
      </c>
      <c r="V400" s="11">
        <f t="shared" si="890"/>
        <v>5.1365553232691099E-7</v>
      </c>
      <c r="W400" s="11">
        <f t="shared" si="891"/>
        <v>1.9468282274518355E-6</v>
      </c>
      <c r="X400" s="10">
        <f t="shared" si="892"/>
        <v>51365.556276409625</v>
      </c>
      <c r="Y400" s="8">
        <f t="shared" si="893"/>
        <v>1946.8298846385987</v>
      </c>
      <c r="Z400" s="1">
        <f t="shared" si="894"/>
        <v>1946.83</v>
      </c>
      <c r="AA400" s="2">
        <f t="shared" si="895"/>
        <v>51365.599999999999</v>
      </c>
      <c r="AB400" s="2">
        <f t="shared" si="887"/>
        <v>51365.553232691098</v>
      </c>
      <c r="AC400" s="1">
        <f t="shared" si="896"/>
        <v>6.3192100294502118E-2</v>
      </c>
      <c r="AD400" s="1" t="b">
        <f t="shared" si="897"/>
        <v>1</v>
      </c>
      <c r="AM400" s="10">
        <f t="shared" si="898"/>
        <v>0.10553689844516471</v>
      </c>
      <c r="AN400" s="10"/>
      <c r="AO400" s="1">
        <f t="shared" si="899"/>
        <v>1946.83</v>
      </c>
      <c r="AP400"/>
      <c r="BB400" s="10" cm="1">
        <f t="array" ref="BB400">$C400*EXP(poly_from_str($AO400,BB$2950))</f>
        <v>6.4504555657497828</v>
      </c>
      <c r="BF400" s="21">
        <f>INDEX([1]Pr3_line_class7_opt_lin!$A$2:$A$3624,MATCH($X400,[1]Pr3_line_class7_opt_lin!$AO$2:$AO$3624,0),1)</f>
        <v>1842</v>
      </c>
    </row>
    <row r="401" spans="1:58" hidden="1" x14ac:dyDescent="0.25">
      <c r="A401" s="1">
        <v>1946.4169999999999</v>
      </c>
      <c r="B401" s="1">
        <v>4.0000000000000001E-3</v>
      </c>
      <c r="C401">
        <v>80</v>
      </c>
      <c r="E401" s="2">
        <v>51376.4</v>
      </c>
      <c r="F401">
        <v>14558</v>
      </c>
      <c r="G401" t="s">
        <v>4</v>
      </c>
      <c r="H401" t="s">
        <v>5</v>
      </c>
      <c r="I401">
        <v>65935</v>
      </c>
      <c r="J401" t="s">
        <v>6</v>
      </c>
      <c r="K401" t="s">
        <v>7</v>
      </c>
      <c r="L401">
        <v>14558.82</v>
      </c>
      <c r="M401">
        <v>65935.25</v>
      </c>
      <c r="N401">
        <v>5</v>
      </c>
      <c r="V401" s="11">
        <f t="shared" si="890"/>
        <v>5.1376452219642557E-7</v>
      </c>
      <c r="W401" s="11">
        <f t="shared" si="891"/>
        <v>1.9464189783636068E-6</v>
      </c>
      <c r="X401" s="10">
        <f t="shared" si="892"/>
        <v>51376.448818389028</v>
      </c>
      <c r="Y401" s="8">
        <f t="shared" si="893"/>
        <v>1946.4171288578295</v>
      </c>
      <c r="Z401" s="1">
        <f t="shared" si="894"/>
        <v>1946.4169999999999</v>
      </c>
      <c r="AA401" s="2">
        <f t="shared" si="895"/>
        <v>51376.4</v>
      </c>
      <c r="AB401" s="2">
        <f t="shared" si="887"/>
        <v>51376.452219642553</v>
      </c>
      <c r="AC401" s="1">
        <f t="shared" si="896"/>
        <v>6.3197699213386083E-2</v>
      </c>
      <c r="AD401" s="1" t="b">
        <f t="shared" si="897"/>
        <v>1</v>
      </c>
      <c r="AF401" s="1" t="s">
        <v>1159</v>
      </c>
      <c r="AG401" s="1" t="s">
        <v>1238</v>
      </c>
      <c r="AH401" s="10">
        <v>14558.82</v>
      </c>
      <c r="AI401" s="10">
        <v>65935.25</v>
      </c>
      <c r="AJ401" s="10">
        <f>AI401-AH401</f>
        <v>51376.43</v>
      </c>
      <c r="AK401" s="1">
        <f>$A401-100000000/AJ401</f>
        <v>-8.4180021849533659E-4</v>
      </c>
      <c r="AL401" s="10">
        <f>$X401-AJ401</f>
        <v>1.8818389027728699E-2</v>
      </c>
      <c r="AM401" s="10">
        <f t="shared" si="898"/>
        <v>0.10558148639268976</v>
      </c>
      <c r="AN401" s="10">
        <f>AL401/AM401</f>
        <v>0.17823568951982138</v>
      </c>
      <c r="AO401" s="1">
        <f t="shared" si="899"/>
        <v>1946.4169999999999</v>
      </c>
      <c r="AP401" s="14">
        <v>70900000</v>
      </c>
      <c r="AQ401" s="10">
        <v>0.157</v>
      </c>
      <c r="AR401" s="14" cm="1">
        <f t="array" ref="AR401">SfromgA($AP401,$AO401,"")</f>
        <v>0.25804013610223203</v>
      </c>
      <c r="AS401" s="21">
        <f>(10^MAX(0.05, -0.312925054856973*((LN($AR401))^(1/3)) + 0.454808404431693)-1)*100</f>
        <v>532.48746288842881</v>
      </c>
      <c r="AU401" s="10"/>
      <c r="AV401" s="10"/>
      <c r="AW401" s="14">
        <f>IF($AP401="",$AT401,$AP401)</f>
        <v>70900000</v>
      </c>
      <c r="AX401" s="21">
        <f>IF($AP401="",$AV401,$AS401)</f>
        <v>532.48746288842881</v>
      </c>
      <c r="AY401" s="10">
        <f>LN(BB401*$AO401/$AW401)</f>
        <v>-5.3544866330299312</v>
      </c>
      <c r="AZ401" s="10">
        <f>EXP(AY$2950*$AI401+AY$2951)*$AW401/$AO401</f>
        <v>102.30414064208988</v>
      </c>
      <c r="BA401" s="10">
        <f>LN(AZ401/$C401)</f>
        <v>0.24592351294933842</v>
      </c>
      <c r="BB401" s="10" cm="1">
        <f t="array" ref="BB401">$C401*EXP(poly_from_str($AO401,BB$2950))</f>
        <v>172.18144489556039</v>
      </c>
      <c r="BC401" s="10">
        <f t="shared" ref="BC401" si="917">LN(AZ401/BB401)</f>
        <v>-0.52059868534487297</v>
      </c>
      <c r="BD401" s="10">
        <f t="shared" ref="BD401" si="918">LN($AX401/100+1)</f>
        <v>1.8444902128968643</v>
      </c>
      <c r="BE401" s="10">
        <f>ABS(LN($AZ401/$BB401))-BD401-LN(2)</f>
        <v>-2.0170387081119365</v>
      </c>
      <c r="BF401" s="21">
        <f>INDEX([1]Pr3_line_class7_opt_lin!$A$2:$A$3624,MATCH($X401,[1]Pr3_line_class7_opt_lin!$AO$2:$AO$3624,0),1)</f>
        <v>49179</v>
      </c>
    </row>
    <row r="402" spans="1:58" hidden="1" x14ac:dyDescent="0.25">
      <c r="A402" s="1">
        <v>1945.646</v>
      </c>
      <c r="B402" s="1">
        <v>4.0000000000000001E-3</v>
      </c>
      <c r="C402">
        <v>2</v>
      </c>
      <c r="E402" s="2">
        <v>51396.800000000003</v>
      </c>
      <c r="N402">
        <v>5</v>
      </c>
      <c r="V402" s="11">
        <f t="shared" si="890"/>
        <v>5.1396811136249867E-7</v>
      </c>
      <c r="W402" s="11">
        <f t="shared" si="891"/>
        <v>1.9456464215671015E-6</v>
      </c>
      <c r="X402" s="10">
        <f t="shared" si="892"/>
        <v>51396.810409829319</v>
      </c>
      <c r="Y402" s="8">
        <f t="shared" si="893"/>
        <v>1945.6460274989288</v>
      </c>
      <c r="Z402" s="1">
        <f t="shared" si="894"/>
        <v>1945.646</v>
      </c>
      <c r="AA402" s="2">
        <f t="shared" si="895"/>
        <v>51396.800000000003</v>
      </c>
      <c r="AB402" s="2">
        <f t="shared" si="887"/>
        <v>51396.81113624986</v>
      </c>
      <c r="AC402" s="1">
        <f t="shared" si="896"/>
        <v>6.3208160974876693E-2</v>
      </c>
      <c r="AD402" s="1" t="b">
        <f t="shared" si="897"/>
        <v>1</v>
      </c>
      <c r="AM402" s="10">
        <f t="shared" si="898"/>
        <v>0.10566526490430429</v>
      </c>
      <c r="AN402" s="10"/>
      <c r="AO402" s="1">
        <f t="shared" si="899"/>
        <v>1945.646</v>
      </c>
      <c r="AP402"/>
      <c r="BB402" s="10" cm="1">
        <f t="array" ref="BB402">$C402*EXP(poly_from_str($AO402,BB$2950))</f>
        <v>4.3124148076120434</v>
      </c>
      <c r="BF402" s="21" t="e">
        <f>INDEX([1]Pr3_line_class7_opt_lin!$A$2:$A$3624,MATCH($X402,[1]Pr3_line_class7_opt_lin!$AO$2:$AO$3624,0),1)</f>
        <v>#N/A</v>
      </c>
    </row>
    <row r="403" spans="1:58" hidden="1" x14ac:dyDescent="0.25">
      <c r="A403" s="1">
        <v>1945.0530000000001</v>
      </c>
      <c r="B403" s="1">
        <v>4.0000000000000001E-3</v>
      </c>
      <c r="C403">
        <v>1</v>
      </c>
      <c r="E403" s="2">
        <v>51412.5</v>
      </c>
      <c r="F403">
        <v>17113</v>
      </c>
      <c r="G403" t="s">
        <v>4</v>
      </c>
      <c r="H403" t="s">
        <v>39</v>
      </c>
      <c r="I403">
        <v>68525</v>
      </c>
      <c r="J403" t="s">
        <v>6</v>
      </c>
      <c r="K403" t="s">
        <v>12</v>
      </c>
      <c r="L403">
        <v>17113.189999999999</v>
      </c>
      <c r="M403">
        <v>68525.62</v>
      </c>
      <c r="N403">
        <v>5</v>
      </c>
      <c r="V403" s="11">
        <f t="shared" si="890"/>
        <v>5.1412480791011866E-7</v>
      </c>
      <c r="W403" s="11">
        <f t="shared" si="891"/>
        <v>1.9450522732798447E-6</v>
      </c>
      <c r="X403" s="10">
        <f t="shared" si="892"/>
        <v>51412.482045449571</v>
      </c>
      <c r="Y403" s="8">
        <f t="shared" si="893"/>
        <v>1945.0529525417228</v>
      </c>
      <c r="Z403" s="1">
        <f t="shared" si="894"/>
        <v>1945.0530000000001</v>
      </c>
      <c r="AA403" s="2">
        <f t="shared" si="895"/>
        <v>51412.5</v>
      </c>
      <c r="AB403" s="2">
        <f t="shared" si="887"/>
        <v>51412.480791011862</v>
      </c>
      <c r="AC403" s="1">
        <f t="shared" si="896"/>
        <v>6.321621590543082E-2</v>
      </c>
      <c r="AD403" s="1" t="b">
        <f t="shared" si="897"/>
        <v>1</v>
      </c>
      <c r="AF403" s="1" t="s">
        <v>1170</v>
      </c>
      <c r="AG403" s="1" t="s">
        <v>1379</v>
      </c>
      <c r="AH403" s="10">
        <v>17113.189999999999</v>
      </c>
      <c r="AI403" s="10">
        <v>68525.62</v>
      </c>
      <c r="AJ403" s="10">
        <f t="shared" ref="AJ403:AJ405" si="919">AI403-AH403</f>
        <v>51412.429999999993</v>
      </c>
      <c r="AK403" s="1">
        <f t="shared" ref="AK403:AK405" si="920">$A403-100000000/AJ403</f>
        <v>-1.9215432923829212E-3</v>
      </c>
      <c r="AL403" s="10">
        <f t="shared" ref="AL403:AL405" si="921">$X403-AJ403</f>
        <v>5.2045449578145053E-2</v>
      </c>
      <c r="AM403" s="10">
        <f t="shared" si="898"/>
        <v>0.1057297667467159</v>
      </c>
      <c r="AN403" s="10">
        <f t="shared" ref="AN403:AN405" si="922">AL403/AM403</f>
        <v>0.4922497342004365</v>
      </c>
      <c r="AO403" s="1">
        <f t="shared" si="899"/>
        <v>1945.0530000000001</v>
      </c>
      <c r="AP403" s="14">
        <v>8470000</v>
      </c>
      <c r="AQ403" s="10">
        <v>0.114</v>
      </c>
      <c r="AR403" s="14" cm="1">
        <f t="array" ref="AR403">SfromgA($AP403,$AO403,"")</f>
        <v>3.0761753622261551E-2</v>
      </c>
      <c r="AS403" s="21">
        <f t="shared" ref="AS403:AS405" si="923">(10^MAX(0.05, -0.312925054856973*((LN($AR403))^(1/3)) + 0.454808404431693)-1)*100</f>
        <v>749.33973335601274</v>
      </c>
      <c r="AU403" s="10"/>
      <c r="AV403" s="10"/>
      <c r="AW403" s="14">
        <f t="shared" ref="AW403:AW405" si="924">IF($AP403="",$AT403,$AP403)</f>
        <v>8470000</v>
      </c>
      <c r="AX403" s="21">
        <f t="shared" ref="AX403:AX405" si="925">IF($AP403="",$AV403,$AS403)</f>
        <v>749.33973335601274</v>
      </c>
      <c r="AY403" s="10">
        <f t="shared" ref="AY403:AY405" si="926">LN(BB403*$AO403/$AW403)</f>
        <v>-7.6092461139249439</v>
      </c>
      <c r="AZ403" s="10">
        <f t="shared" ref="AZ403:AZ405" si="927">EXP(AY$2950*$AI403+AY$2951)*$AW403/$AO403</f>
        <v>9.6001009282506775</v>
      </c>
      <c r="BA403" s="10">
        <f t="shared" ref="BA403:BA405" si="928">LN(AZ403/$C403)</f>
        <v>2.2617736117779712</v>
      </c>
      <c r="BB403" s="10" cm="1">
        <f t="array" ref="BB403">$C403*EXP(poly_from_str($AO403,BB$2950))</f>
        <v>2.1592273463181364</v>
      </c>
      <c r="BC403" s="10">
        <f t="shared" ref="BC403:BC405" si="929">LN(AZ403/BB403)</f>
        <v>1.4920231641132942</v>
      </c>
      <c r="BD403" s="10">
        <f t="shared" ref="BD403:BD405" si="930">LN($AX403/100+1)</f>
        <v>2.1392890773559863</v>
      </c>
      <c r="BE403" s="10">
        <f t="shared" ref="BE403:BE405" si="931">ABS(LN($AZ403/$BB403))-BD403-LN(2)</f>
        <v>-1.3404130938026375</v>
      </c>
      <c r="BF403" s="21">
        <f>INDEX([1]Pr3_line_class7_opt_lin!$A$2:$A$3624,MATCH($X403,[1]Pr3_line_class7_opt_lin!$AO$2:$AO$3624,0),1)</f>
        <v>617</v>
      </c>
    </row>
    <row r="404" spans="1:58" hidden="1" x14ac:dyDescent="0.25">
      <c r="A404" s="1">
        <v>1943.835</v>
      </c>
      <c r="B404" s="1">
        <v>4.0000000000000001E-3</v>
      </c>
      <c r="C404">
        <v>8</v>
      </c>
      <c r="E404" s="2">
        <v>51444.7</v>
      </c>
      <c r="F404">
        <v>18241</v>
      </c>
      <c r="G404" t="s">
        <v>4</v>
      </c>
      <c r="H404" t="s">
        <v>12</v>
      </c>
      <c r="I404">
        <v>69686</v>
      </c>
      <c r="J404" t="s">
        <v>6</v>
      </c>
      <c r="K404" t="s">
        <v>5</v>
      </c>
      <c r="L404">
        <v>18241.54</v>
      </c>
      <c r="M404">
        <v>69686.259999999995</v>
      </c>
      <c r="N404">
        <v>5</v>
      </c>
      <c r="V404" s="11">
        <f t="shared" si="890"/>
        <v>5.144469566604161E-7</v>
      </c>
      <c r="W404" s="11">
        <f t="shared" si="891"/>
        <v>1.9438348362416344E-6</v>
      </c>
      <c r="X404" s="10">
        <f t="shared" si="892"/>
        <v>51444.695949732988</v>
      </c>
      <c r="Y404" s="8">
        <f t="shared" si="893"/>
        <v>1943.8349892807371</v>
      </c>
      <c r="Z404" s="1">
        <f t="shared" si="894"/>
        <v>1943.835</v>
      </c>
      <c r="AA404" s="2">
        <f t="shared" si="895"/>
        <v>51444.7</v>
      </c>
      <c r="AB404" s="2">
        <f t="shared" si="887"/>
        <v>51444.695666041611</v>
      </c>
      <c r="AC404" s="1">
        <f t="shared" si="896"/>
        <v>6.3232783560858208E-2</v>
      </c>
      <c r="AD404" s="1" t="b">
        <f t="shared" si="897"/>
        <v>1</v>
      </c>
      <c r="AF404" s="1" t="s">
        <v>1153</v>
      </c>
      <c r="AG404" s="1" t="s">
        <v>1461</v>
      </c>
      <c r="AH404" s="10">
        <v>18241.54</v>
      </c>
      <c r="AI404" s="10">
        <v>69686.259999999995</v>
      </c>
      <c r="AJ404" s="10">
        <f t="shared" si="919"/>
        <v>51444.719999999994</v>
      </c>
      <c r="AK404" s="1">
        <f t="shared" si="920"/>
        <v>9.1945684584970877E-4</v>
      </c>
      <c r="AL404" s="10">
        <f t="shared" si="921"/>
        <v>-2.4050267005804926E-2</v>
      </c>
      <c r="AM404" s="10">
        <f t="shared" si="898"/>
        <v>0.10586227740523242</v>
      </c>
      <c r="AN404" s="10">
        <f t="shared" si="922"/>
        <v>-0.22718448530766447</v>
      </c>
      <c r="AO404" s="1">
        <f t="shared" si="899"/>
        <v>1943.835</v>
      </c>
      <c r="AP404" s="14">
        <v>2590000</v>
      </c>
      <c r="AQ404" s="10">
        <v>4.0000000000000001E-3</v>
      </c>
      <c r="AR404" s="14" cm="1">
        <f t="array" ref="AR404">SfromgA($AP404,$AO404,"")</f>
        <v>9.3888265691109817E-3</v>
      </c>
      <c r="AS404" s="21">
        <f t="shared" si="923"/>
        <v>850.15798096799745</v>
      </c>
      <c r="AU404" s="10"/>
      <c r="AV404" s="10"/>
      <c r="AW404" s="14">
        <f t="shared" si="924"/>
        <v>2590000</v>
      </c>
      <c r="AX404" s="21">
        <f t="shared" si="925"/>
        <v>850.15798096799745</v>
      </c>
      <c r="AY404" s="10">
        <f t="shared" si="926"/>
        <v>-4.3427021684346592</v>
      </c>
      <c r="AZ404" s="10">
        <f t="shared" si="927"/>
        <v>2.6354008676421508</v>
      </c>
      <c r="BA404" s="10">
        <f t="shared" si="928"/>
        <v>-1.1104062393248941</v>
      </c>
      <c r="BB404" s="10" cm="1">
        <f t="array" ref="BB404">$C404*EXP(poly_from_str($AO404,BB$2950))</f>
        <v>17.3232262757043</v>
      </c>
      <c r="BC404" s="10">
        <f t="shared" si="929"/>
        <v>-1.8830128580111625</v>
      </c>
      <c r="BD404" s="10">
        <f t="shared" si="930"/>
        <v>2.2514580805366755</v>
      </c>
      <c r="BE404" s="10">
        <f t="shared" si="931"/>
        <v>-1.0615924030854584</v>
      </c>
      <c r="BF404" s="21">
        <f>INDEX([1]Pr3_line_class7_opt_lin!$A$2:$A$3624,MATCH($X404,[1]Pr3_line_class7_opt_lin!$AO$2:$AO$3624,0),1)</f>
        <v>4952</v>
      </c>
    </row>
    <row r="405" spans="1:58" hidden="1" x14ac:dyDescent="0.25">
      <c r="A405" s="1">
        <v>1943.65</v>
      </c>
      <c r="B405" s="1">
        <v>4.0000000000000001E-3</v>
      </c>
      <c r="C405">
        <v>4</v>
      </c>
      <c r="E405" s="2">
        <v>51449.599999999999</v>
      </c>
      <c r="F405">
        <v>23844</v>
      </c>
      <c r="G405" t="s">
        <v>4</v>
      </c>
      <c r="H405" t="s">
        <v>5</v>
      </c>
      <c r="I405">
        <v>75294</v>
      </c>
      <c r="J405" t="s">
        <v>6</v>
      </c>
      <c r="K405" t="s">
        <v>7</v>
      </c>
      <c r="L405">
        <v>23844.58</v>
      </c>
      <c r="M405">
        <v>75294</v>
      </c>
      <c r="N405">
        <v>5</v>
      </c>
      <c r="V405" s="11">
        <f t="shared" si="890"/>
        <v>5.1449592261981322E-7</v>
      </c>
      <c r="W405" s="11">
        <f t="shared" si="891"/>
        <v>1.9436497076750843E-6</v>
      </c>
      <c r="X405" s="10">
        <f t="shared" si="892"/>
        <v>51449.592768675306</v>
      </c>
      <c r="Y405" s="8">
        <f t="shared" si="893"/>
        <v>1943.64998085824</v>
      </c>
      <c r="Z405" s="1">
        <f t="shared" si="894"/>
        <v>1943.65</v>
      </c>
      <c r="AA405" s="2">
        <f t="shared" si="895"/>
        <v>51449.599999999999</v>
      </c>
      <c r="AB405" s="2">
        <f t="shared" si="887"/>
        <v>51449.592261981321</v>
      </c>
      <c r="AC405" s="1">
        <f t="shared" si="896"/>
        <v>6.3235302719620648E-2</v>
      </c>
      <c r="AD405" s="1" t="b">
        <f t="shared" si="897"/>
        <v>1</v>
      </c>
      <c r="AF405" s="1" t="s">
        <v>1268</v>
      </c>
      <c r="AG405" s="1" t="s">
        <v>1283</v>
      </c>
      <c r="AH405" s="10">
        <v>23844.58</v>
      </c>
      <c r="AI405" s="10">
        <v>75294</v>
      </c>
      <c r="AJ405" s="10">
        <f t="shared" si="919"/>
        <v>51449.42</v>
      </c>
      <c r="AK405" s="1">
        <f t="shared" si="920"/>
        <v>-6.5076924092863919E-3</v>
      </c>
      <c r="AL405" s="10">
        <f t="shared" si="921"/>
        <v>0.17276867530745221</v>
      </c>
      <c r="AM405" s="10">
        <f t="shared" si="898"/>
        <v>0.10588243768168136</v>
      </c>
      <c r="AN405" s="10">
        <f t="shared" si="922"/>
        <v>1.6317028497856618</v>
      </c>
      <c r="AO405" s="1">
        <f t="shared" si="899"/>
        <v>1943.65</v>
      </c>
      <c r="AP405" s="14">
        <v>18600000</v>
      </c>
      <c r="AQ405" s="10">
        <v>0.06</v>
      </c>
      <c r="AR405" s="14" cm="1">
        <f t="array" ref="AR405">SfromgA($AP405,$AO405,"")</f>
        <v>6.7406300498429536E-2</v>
      </c>
      <c r="AS405" s="21">
        <f t="shared" si="923"/>
        <v>676.94217123438034</v>
      </c>
      <c r="AU405" s="10"/>
      <c r="AV405" s="10"/>
      <c r="AW405" s="14">
        <f t="shared" si="924"/>
        <v>18600000</v>
      </c>
      <c r="AX405" s="21">
        <f t="shared" si="925"/>
        <v>676.94217123438034</v>
      </c>
      <c r="AY405" s="10">
        <f t="shared" si="926"/>
        <v>-7.0070165797007036</v>
      </c>
      <c r="AZ405" s="10">
        <f t="shared" si="927"/>
        <v>11.20594718307917</v>
      </c>
      <c r="BA405" s="10">
        <f t="shared" si="928"/>
        <v>1.0301502747405589</v>
      </c>
      <c r="BB405" s="10" cm="1">
        <f t="array" ref="BB405">$C405*EXP(poly_from_str($AO405,BB$2950))</f>
        <v>8.6653527433548341</v>
      </c>
      <c r="BC405" s="10">
        <f t="shared" si="929"/>
        <v>0.2571120045364903</v>
      </c>
      <c r="BD405" s="10">
        <f t="shared" si="930"/>
        <v>2.0501957359140484</v>
      </c>
      <c r="BE405" s="10">
        <f t="shared" si="931"/>
        <v>-2.4862309119375032</v>
      </c>
      <c r="BF405" s="21">
        <f>INDEX([1]Pr3_line_class7_opt_lin!$A$2:$A$3624,MATCH($X405,[1]Pr3_line_class7_opt_lin!$AO$2:$AO$3624,0),1)</f>
        <v>2477</v>
      </c>
    </row>
    <row r="406" spans="1:58" hidden="1" x14ac:dyDescent="0.25">
      <c r="A406" s="1">
        <v>1943.2929999999999</v>
      </c>
      <c r="B406" s="1">
        <v>4.0000000000000001E-3</v>
      </c>
      <c r="C406">
        <v>10</v>
      </c>
      <c r="E406" s="2">
        <v>51459</v>
      </c>
      <c r="N406">
        <v>5</v>
      </c>
      <c r="V406" s="11">
        <f t="shared" si="890"/>
        <v>5.14590440041723E-7</v>
      </c>
      <c r="W406" s="11">
        <f t="shared" si="891"/>
        <v>1.9432946617695643E-6</v>
      </c>
      <c r="X406" s="10">
        <f t="shared" si="892"/>
        <v>51459.041120756912</v>
      </c>
      <c r="Y406" s="8">
        <f t="shared" si="893"/>
        <v>1943.2931088889497</v>
      </c>
      <c r="Z406" s="1">
        <f t="shared" si="894"/>
        <v>1943.2929999999999</v>
      </c>
      <c r="AA406" s="2">
        <f t="shared" si="895"/>
        <v>51459</v>
      </c>
      <c r="AB406" s="2">
        <f t="shared" si="887"/>
        <v>51459.044004172305</v>
      </c>
      <c r="AC406" s="1">
        <f t="shared" si="896"/>
        <v>6.3240166049116711E-2</v>
      </c>
      <c r="AD406" s="1" t="b">
        <f t="shared" si="897"/>
        <v>1</v>
      </c>
      <c r="AM406" s="10">
        <f t="shared" si="898"/>
        <v>0.10592123781642809</v>
      </c>
      <c r="AN406" s="10"/>
      <c r="AO406" s="1">
        <f t="shared" si="899"/>
        <v>1943.2929999999999</v>
      </c>
      <c r="AP406"/>
      <c r="BB406" s="10" cm="1">
        <f t="array" ref="BB406">$C406*EXP(poly_from_str($AO406,BB$2950))</f>
        <v>21.681399533823011</v>
      </c>
      <c r="BF406" s="21" t="e">
        <f>INDEX([1]Pr3_line_class7_opt_lin!$A$2:$A$3624,MATCH($X406,[1]Pr3_line_class7_opt_lin!$AO$2:$AO$3624,0),1)</f>
        <v>#N/A</v>
      </c>
    </row>
    <row r="407" spans="1:58" hidden="1" x14ac:dyDescent="0.25">
      <c r="A407" s="1">
        <v>1943.248</v>
      </c>
      <c r="B407" s="1">
        <v>4.0000000000000001E-3</v>
      </c>
      <c r="C407">
        <v>30</v>
      </c>
      <c r="E407" s="2">
        <v>51460.2</v>
      </c>
      <c r="F407">
        <v>18921</v>
      </c>
      <c r="G407" t="s">
        <v>4</v>
      </c>
      <c r="H407" t="s">
        <v>46</v>
      </c>
      <c r="I407">
        <v>70381</v>
      </c>
      <c r="J407" t="s">
        <v>6</v>
      </c>
      <c r="K407" t="s">
        <v>39</v>
      </c>
      <c r="L407">
        <v>18921.240000000002</v>
      </c>
      <c r="M407">
        <v>70381.48</v>
      </c>
      <c r="N407">
        <v>5</v>
      </c>
      <c r="V407" s="11">
        <f t="shared" si="890"/>
        <v>5.146023564671107E-7</v>
      </c>
      <c r="W407" s="11">
        <f t="shared" si="891"/>
        <v>1.9432493460965952E-6</v>
      </c>
      <c r="X407" s="10">
        <f t="shared" si="892"/>
        <v>51460.233310723408</v>
      </c>
      <c r="Y407" s="8">
        <f t="shared" si="893"/>
        <v>1943.2480882118689</v>
      </c>
      <c r="Z407" s="1">
        <f t="shared" si="894"/>
        <v>1943.248</v>
      </c>
      <c r="AA407" s="2">
        <f t="shared" si="895"/>
        <v>51460.2</v>
      </c>
      <c r="AB407" s="2">
        <f t="shared" si="887"/>
        <v>51460.235646711073</v>
      </c>
      <c r="AC407" s="1">
        <f t="shared" si="896"/>
        <v>6.3240779264075161E-2</v>
      </c>
      <c r="AD407" s="1" t="b">
        <f t="shared" si="897"/>
        <v>1</v>
      </c>
      <c r="AF407" s="1" t="s">
        <v>1297</v>
      </c>
      <c r="AG407" s="1" t="s">
        <v>1421</v>
      </c>
      <c r="AH407" s="10">
        <v>18921.240000000002</v>
      </c>
      <c r="AI407" s="10">
        <v>70381.48</v>
      </c>
      <c r="AJ407" s="10">
        <f t="shared" ref="AJ407:AJ410" si="932">AI407-AH407</f>
        <v>51460.239999999991</v>
      </c>
      <c r="AK407" s="1">
        <f t="shared" ref="AK407:AK410" si="933">$A407-100000000/AJ407</f>
        <v>1.6438943907814973E-4</v>
      </c>
      <c r="AL407" s="10">
        <f t="shared" ref="AL407:AL410" si="934">$X407-AJ407</f>
        <v>-6.689276582619641E-3</v>
      </c>
      <c r="AM407" s="10">
        <f t="shared" si="898"/>
        <v>0.10592616073707524</v>
      </c>
      <c r="AN407" s="10">
        <f t="shared" ref="AN407:AN410" si="935">AL407/AM407</f>
        <v>-6.3150373204060875E-2</v>
      </c>
      <c r="AO407" s="1">
        <f t="shared" si="899"/>
        <v>1943.248</v>
      </c>
      <c r="AP407" s="14">
        <v>72900000</v>
      </c>
      <c r="AQ407" s="10">
        <v>0.114</v>
      </c>
      <c r="AR407" s="14" cm="1">
        <f t="array" ref="AR407">SfromgA($AP407,$AO407,"")</f>
        <v>0.26402531924855455</v>
      </c>
      <c r="AS407" s="21">
        <f>(10^MAX(0.05, -0.312925054856973*((LN($AR407))^(1/3)) + 0.454808404431693)-1)*100</f>
        <v>529.63256692637606</v>
      </c>
      <c r="AU407" s="10"/>
      <c r="AV407" s="10"/>
      <c r="AW407" s="14">
        <f>IF($AP407="",$AT407,$AP407)</f>
        <v>72900000</v>
      </c>
      <c r="AX407" s="21">
        <f>IF($AP407="",$AV407,$AS407)</f>
        <v>529.63256692637606</v>
      </c>
      <c r="AY407" s="10">
        <f>LN(BB407*$AO407/$AW407)</f>
        <v>-6.3573114565672695</v>
      </c>
      <c r="AZ407" s="10">
        <f>EXP(AY$2950*$AI407+AY$2951)*$AW407/$AO407</f>
        <v>69.531622688642187</v>
      </c>
      <c r="BA407" s="10">
        <f>LN(AZ407/$C407)</f>
        <v>0.84058427014052084</v>
      </c>
      <c r="BB407" s="10" cm="1">
        <f t="array" ref="BB407">$C407*EXP(poly_from_str($AO407,BB$2950))</f>
        <v>65.051005456149952</v>
      </c>
      <c r="BC407" s="10">
        <f t="shared" ref="BC407" si="936">LN(AZ407/BB407)</f>
        <v>6.6609990297205199E-2</v>
      </c>
      <c r="BD407" s="10">
        <f t="shared" ref="BD407" si="937">LN($AX407/100+1)</f>
        <v>1.839966236153413</v>
      </c>
      <c r="BE407" s="10">
        <f>ABS(LN($AZ407/$BB407))-BD407-LN(2)</f>
        <v>-2.4665034264161529</v>
      </c>
      <c r="BF407" s="21">
        <f>INDEX([1]Pr3_line_class7_opt_lin!$A$2:$A$3624,MATCH($X407,[1]Pr3_line_class7_opt_lin!$AO$2:$AO$3624,0),1)</f>
        <v>18599</v>
      </c>
    </row>
    <row r="408" spans="1:58" hidden="1" x14ac:dyDescent="0.25">
      <c r="A408" s="1">
        <v>1941.9390000000001</v>
      </c>
      <c r="B408" s="1">
        <v>4.0000000000000001E-3</v>
      </c>
      <c r="C408">
        <v>2</v>
      </c>
      <c r="E408" s="2">
        <v>51494.9</v>
      </c>
      <c r="F408">
        <v>21535</v>
      </c>
      <c r="G408" t="s">
        <v>4</v>
      </c>
      <c r="H408" t="s">
        <v>5</v>
      </c>
      <c r="I408">
        <v>73029</v>
      </c>
      <c r="J408" t="s">
        <v>6</v>
      </c>
      <c r="K408" t="s">
        <v>5</v>
      </c>
      <c r="L408">
        <v>21535.17</v>
      </c>
      <c r="M408">
        <v>73029.899999999994</v>
      </c>
      <c r="N408">
        <v>5</v>
      </c>
      <c r="V408" s="11">
        <f t="shared" si="890"/>
        <v>5.1494923372979269E-7</v>
      </c>
      <c r="W408" s="11">
        <f t="shared" si="891"/>
        <v>1.941939881425151E-6</v>
      </c>
      <c r="X408" s="10">
        <f t="shared" si="892"/>
        <v>51494.921837446396</v>
      </c>
      <c r="Y408" s="8">
        <f t="shared" si="893"/>
        <v>1941.9390579068979</v>
      </c>
      <c r="Z408" s="1">
        <f t="shared" si="894"/>
        <v>1941.9390000000001</v>
      </c>
      <c r="AA408" s="2">
        <f t="shared" si="895"/>
        <v>51494.9</v>
      </c>
      <c r="AB408" s="2">
        <f t="shared" si="887"/>
        <v>51494.923372979276</v>
      </c>
      <c r="AC408" s="1">
        <f t="shared" si="896"/>
        <v>6.3258635665945043E-2</v>
      </c>
      <c r="AD408" s="1" t="b">
        <f t="shared" si="897"/>
        <v>1</v>
      </c>
      <c r="AF408" s="1" t="s">
        <v>1206</v>
      </c>
      <c r="AG408" s="5" t="s">
        <v>1470</v>
      </c>
      <c r="AH408" s="10">
        <v>21535.17</v>
      </c>
      <c r="AI408" s="10">
        <v>73029.899999999994</v>
      </c>
      <c r="AJ408" s="10">
        <f t="shared" si="932"/>
        <v>51494.729999999996</v>
      </c>
      <c r="AK408" s="1">
        <f t="shared" si="933"/>
        <v>-7.2923681705105992E-3</v>
      </c>
      <c r="AL408" s="10">
        <f t="shared" si="934"/>
        <v>0.19183744640031364</v>
      </c>
      <c r="AM408" s="10">
        <f t="shared" si="898"/>
        <v>0.10606903718396921</v>
      </c>
      <c r="AN408" s="10">
        <f t="shared" si="935"/>
        <v>1.8086092934697353</v>
      </c>
      <c r="AO408" s="1">
        <f t="shared" si="899"/>
        <v>1941.9390000000001</v>
      </c>
      <c r="BB408" s="10" cm="1">
        <f t="array" ref="BB408">$C408*EXP(poly_from_str($AO408,BB$2950))</f>
        <v>4.3498913402713022</v>
      </c>
      <c r="BF408" s="21">
        <f>INDEX([1]Pr3_line_class7_opt_lin!$A$2:$A$3624,MATCH($X408,[1]Pr3_line_class7_opt_lin!$AO$2:$AO$3624,0),1)</f>
        <v>1244</v>
      </c>
    </row>
    <row r="409" spans="1:58" hidden="1" x14ac:dyDescent="0.25">
      <c r="A409" s="1">
        <v>1941.556</v>
      </c>
      <c r="B409" s="1">
        <v>4.0000000000000001E-3</v>
      </c>
      <c r="C409">
        <v>100</v>
      </c>
      <c r="E409" s="2">
        <v>51505.1</v>
      </c>
      <c r="F409">
        <v>13352</v>
      </c>
      <c r="G409" t="s">
        <v>4</v>
      </c>
      <c r="H409" t="s">
        <v>12</v>
      </c>
      <c r="I409">
        <v>64857</v>
      </c>
      <c r="J409" t="s">
        <v>6</v>
      </c>
      <c r="K409" t="s">
        <v>5</v>
      </c>
      <c r="L409">
        <v>13352.1</v>
      </c>
      <c r="M409">
        <v>64857.15</v>
      </c>
      <c r="N409">
        <v>5</v>
      </c>
      <c r="V409" s="11">
        <f t="shared" si="890"/>
        <v>5.1505081491339939E-7</v>
      </c>
      <c r="W409" s="11">
        <f t="shared" si="891"/>
        <v>1.9415553022904531E-6</v>
      </c>
      <c r="X409" s="10">
        <f t="shared" si="892"/>
        <v>51505.082708200498</v>
      </c>
      <c r="Y409" s="8">
        <f t="shared" si="893"/>
        <v>1941.5559541287423</v>
      </c>
      <c r="Z409" s="1">
        <f t="shared" si="894"/>
        <v>1941.556</v>
      </c>
      <c r="AA409" s="2">
        <f t="shared" si="895"/>
        <v>51505.1</v>
      </c>
      <c r="AB409" s="2">
        <f t="shared" si="887"/>
        <v>51505.081491339937</v>
      </c>
      <c r="AC409" s="1">
        <f t="shared" si="896"/>
        <v>6.3263867097147847E-2</v>
      </c>
      <c r="AD409" s="1" t="b">
        <f t="shared" si="897"/>
        <v>1</v>
      </c>
      <c r="AF409" s="1" t="s">
        <v>1179</v>
      </c>
      <c r="AG409" s="1" t="s">
        <v>1388</v>
      </c>
      <c r="AH409" s="10">
        <v>13352.1</v>
      </c>
      <c r="AI409" s="10">
        <v>64857.15</v>
      </c>
      <c r="AJ409" s="10">
        <f t="shared" si="932"/>
        <v>51505.05</v>
      </c>
      <c r="AK409" s="1">
        <f t="shared" si="933"/>
        <v>-1.1871107783463231E-3</v>
      </c>
      <c r="AL409" s="10">
        <f t="shared" si="934"/>
        <v>3.2708200495108031E-2</v>
      </c>
      <c r="AM409" s="10">
        <f t="shared" si="898"/>
        <v>0.1061109749087845</v>
      </c>
      <c r="AN409" s="10">
        <f t="shared" si="935"/>
        <v>0.3082452170779203</v>
      </c>
      <c r="AO409" s="1">
        <f t="shared" si="899"/>
        <v>1941.556</v>
      </c>
      <c r="AP409" s="14">
        <v>63600000</v>
      </c>
      <c r="AQ409" s="10">
        <v>9.0999999999999998E-2</v>
      </c>
      <c r="AR409" s="14" cm="1">
        <f t="array" ref="AR409">SfromgA($AP409,$AO409,"")</f>
        <v>0.22974191649628461</v>
      </c>
      <c r="AS409" s="21">
        <f t="shared" ref="AS409:AS410" si="938">(10^MAX(0.05, -0.312925054856973*((LN($AR409))^(1/3)) + 0.454808404431693)-1)*100</f>
        <v>546.66362969338036</v>
      </c>
      <c r="AU409" s="10"/>
      <c r="AV409" s="10"/>
      <c r="AW409" s="14">
        <f t="shared" ref="AW409:AW410" si="939">IF($AP409="",$AT409,$AP409)</f>
        <v>63600000</v>
      </c>
      <c r="AX409" s="21">
        <f t="shared" ref="AX409:AX410" si="940">IF($AP409="",$AV409,$AS409)</f>
        <v>546.66362969338036</v>
      </c>
      <c r="AY409" s="10">
        <f t="shared" ref="AY409:AY410" si="941">LN(BB409*$AO409/$AW409)</f>
        <v>-5.0138240874567739</v>
      </c>
      <c r="AZ409" s="10">
        <f t="shared" ref="AZ409:AZ410" si="942">EXP(AY$2950*$AI409+AY$2951)*$AW409/$AO409</f>
        <v>101.75523560274506</v>
      </c>
      <c r="BA409" s="10">
        <f t="shared" ref="BA409:BA410" si="943">LN(AZ409/$C409)</f>
        <v>1.7400092566055379E-2</v>
      </c>
      <c r="BB409" s="10" cm="1">
        <f t="array" ref="BB409">$C409*EXP(poly_from_str($AO409,BB$2950))</f>
        <v>217.68628101742115</v>
      </c>
      <c r="BC409" s="10">
        <f t="shared" ref="BC409:BC410" si="944">LN(AZ409/BB409)</f>
        <v>-0.7604846698661103</v>
      </c>
      <c r="BD409" s="10">
        <f t="shared" ref="BD409:BD410" si="945">LN($AX409/100+1)</f>
        <v>1.8666560810397022</v>
      </c>
      <c r="BE409" s="10">
        <f t="shared" ref="BE409:BE410" si="946">ABS(LN($AZ409/$BB409))-BD409-LN(2)</f>
        <v>-1.7993185917335373</v>
      </c>
      <c r="BF409" s="21">
        <f>INDEX([1]Pr3_line_class7_opt_lin!$A$2:$A$3624,MATCH($X409,[1]Pr3_line_class7_opt_lin!$AO$2:$AO$3624,0),1)</f>
        <v>62276</v>
      </c>
    </row>
    <row r="410" spans="1:58" hidden="1" x14ac:dyDescent="0.25">
      <c r="A410" s="1">
        <v>1941.25</v>
      </c>
      <c r="B410" s="1">
        <v>4.0000000000000001E-3</v>
      </c>
      <c r="C410">
        <v>2</v>
      </c>
      <c r="E410" s="2">
        <v>51513.2</v>
      </c>
      <c r="F410">
        <v>13352</v>
      </c>
      <c r="G410" t="s">
        <v>4</v>
      </c>
      <c r="H410" t="s">
        <v>12</v>
      </c>
      <c r="I410">
        <v>64865</v>
      </c>
      <c r="J410" t="s">
        <v>6</v>
      </c>
      <c r="K410" t="s">
        <v>12</v>
      </c>
      <c r="L410">
        <v>13352.1</v>
      </c>
      <c r="M410">
        <v>64865.15</v>
      </c>
      <c r="N410">
        <v>5</v>
      </c>
      <c r="V410" s="11">
        <f t="shared" si="890"/>
        <v>5.1513200257565999E-7</v>
      </c>
      <c r="W410" s="11">
        <f t="shared" si="891"/>
        <v>1.9412500097062503E-6</v>
      </c>
      <c r="X410" s="10">
        <f t="shared" si="892"/>
        <v>51513.200240622238</v>
      </c>
      <c r="Y410" s="8">
        <f t="shared" si="893"/>
        <v>1941.2500006385176</v>
      </c>
      <c r="Z410" s="1">
        <f t="shared" si="894"/>
        <v>1941.25</v>
      </c>
      <c r="AA410" s="2">
        <f t="shared" si="895"/>
        <v>51513.2</v>
      </c>
      <c r="AB410" s="2">
        <f t="shared" si="887"/>
        <v>51513.200257566001</v>
      </c>
      <c r="AC410" s="1">
        <f t="shared" si="896"/>
        <v>6.3268049003880486E-2</v>
      </c>
      <c r="AD410" s="1" t="b">
        <f t="shared" si="897"/>
        <v>1</v>
      </c>
      <c r="AF410" s="1" t="s">
        <v>1179</v>
      </c>
      <c r="AG410" s="1" t="s">
        <v>1285</v>
      </c>
      <c r="AH410" s="10">
        <v>13352.1</v>
      </c>
      <c r="AI410" s="10">
        <v>64865.15</v>
      </c>
      <c r="AJ410" s="10">
        <f t="shared" si="932"/>
        <v>51513.05</v>
      </c>
      <c r="AK410" s="1">
        <f t="shared" si="933"/>
        <v>-5.6624001101681642E-3</v>
      </c>
      <c r="AL410" s="10">
        <f t="shared" si="934"/>
        <v>0.15024062223528745</v>
      </c>
      <c r="AM410" s="10">
        <f t="shared" si="898"/>
        <v>0.10614439150032194</v>
      </c>
      <c r="AN410" s="10">
        <f t="shared" si="935"/>
        <v>1.4154362761110346</v>
      </c>
      <c r="AO410" s="1">
        <f t="shared" si="899"/>
        <v>1941.25</v>
      </c>
      <c r="AP410" s="14">
        <v>5830000</v>
      </c>
      <c r="AQ410" s="10">
        <v>4.1000000000000002E-2</v>
      </c>
      <c r="AR410" s="14" cm="1">
        <f t="array" ref="AR410">SfromgA($AP410,$AO410,"")</f>
        <v>2.1049719882815329E-2</v>
      </c>
      <c r="AS410" s="21">
        <f t="shared" si="938"/>
        <v>782.50775242273585</v>
      </c>
      <c r="AU410" s="10"/>
      <c r="AV410" s="10"/>
      <c r="AW410" s="14">
        <f t="shared" si="939"/>
        <v>5830000</v>
      </c>
      <c r="AX410" s="21">
        <f t="shared" si="940"/>
        <v>782.50775242273585</v>
      </c>
      <c r="AY410" s="10">
        <f t="shared" si="941"/>
        <v>-6.5357060088962431</v>
      </c>
      <c r="AZ410" s="10">
        <f t="shared" si="942"/>
        <v>9.3220598470242919</v>
      </c>
      <c r="BA410" s="10">
        <f t="shared" si="943"/>
        <v>1.5392364373468563</v>
      </c>
      <c r="BB410" s="10" cm="1">
        <f t="array" ref="BB410">$C410*EXP(poly_from_str($AO410,BB$2950))</f>
        <v>4.3567840194183836</v>
      </c>
      <c r="BC410" s="10">
        <f t="shared" si="944"/>
        <v>0.76064944293926651</v>
      </c>
      <c r="BD410" s="10">
        <f t="shared" si="945"/>
        <v>2.1775973873957741</v>
      </c>
      <c r="BE410" s="10">
        <f t="shared" si="946"/>
        <v>-2.110095125016453</v>
      </c>
      <c r="BF410" s="21">
        <f>INDEX([1]Pr3_line_class7_opt_lin!$A$2:$A$3624,MATCH($X410,[1]Pr3_line_class7_opt_lin!$AO$2:$AO$3624,0),1)</f>
        <v>1247</v>
      </c>
    </row>
    <row r="411" spans="1:58" hidden="1" x14ac:dyDescent="0.25">
      <c r="A411" s="1">
        <v>1940.93</v>
      </c>
      <c r="B411" s="1">
        <v>4.0000000000000001E-3</v>
      </c>
      <c r="C411">
        <v>2</v>
      </c>
      <c r="E411" s="2">
        <v>51521.7</v>
      </c>
      <c r="N411">
        <v>5</v>
      </c>
      <c r="V411" s="11">
        <f t="shared" si="890"/>
        <v>5.1521693208925617E-7</v>
      </c>
      <c r="W411" s="11">
        <f t="shared" si="891"/>
        <v>1.9409297441660505E-6</v>
      </c>
      <c r="X411" s="10">
        <f t="shared" si="892"/>
        <v>51521.693655946161</v>
      </c>
      <c r="Y411" s="8">
        <f t="shared" si="893"/>
        <v>1940.9299831598009</v>
      </c>
      <c r="Z411" s="1">
        <f t="shared" si="894"/>
        <v>1940.93</v>
      </c>
      <c r="AA411" s="2">
        <f t="shared" si="895"/>
        <v>51521.7</v>
      </c>
      <c r="AB411" s="2">
        <f t="shared" si="887"/>
        <v>51521.693208925615</v>
      </c>
      <c r="AC411" s="1">
        <f t="shared" si="896"/>
        <v>6.3272424355573259E-2</v>
      </c>
      <c r="AD411" s="1" t="b">
        <f t="shared" si="897"/>
        <v>1</v>
      </c>
      <c r="AM411" s="10">
        <f t="shared" si="898"/>
        <v>0.10617940884009211</v>
      </c>
      <c r="AN411" s="10"/>
      <c r="AO411" s="1">
        <f t="shared" si="899"/>
        <v>1940.93</v>
      </c>
      <c r="AP411"/>
      <c r="BB411" s="10" cm="1">
        <f t="array" ref="BB411">$C411*EXP(poly_from_str($AO411,BB$2950))</f>
        <v>4.3599775877715725</v>
      </c>
      <c r="BF411" s="21">
        <f>INDEX([1]Pr3_line_class7_opt_lin!$A$2:$A$3624,MATCH($X411,[1]Pr3_line_class7_opt_lin!$AO$2:$AO$3624,0),1)</f>
        <v>1248</v>
      </c>
    </row>
    <row r="412" spans="1:58" hidden="1" x14ac:dyDescent="0.25">
      <c r="A412" s="1">
        <v>1940.8530000000001</v>
      </c>
      <c r="B412" s="1">
        <v>4.0000000000000001E-3</v>
      </c>
      <c r="C412">
        <v>5</v>
      </c>
      <c r="E412" s="2">
        <v>51523.7</v>
      </c>
      <c r="F412">
        <v>15525</v>
      </c>
      <c r="G412" t="s">
        <v>4</v>
      </c>
      <c r="H412" t="s">
        <v>12</v>
      </c>
      <c r="I412">
        <v>67049</v>
      </c>
      <c r="J412" t="s">
        <v>6</v>
      </c>
      <c r="K412" t="s">
        <v>5</v>
      </c>
      <c r="L412">
        <v>15525.5</v>
      </c>
      <c r="M412">
        <v>67049.179999999993</v>
      </c>
      <c r="N412">
        <v>5</v>
      </c>
      <c r="V412" s="11">
        <f t="shared" si="890"/>
        <v>5.1523737243366699E-7</v>
      </c>
      <c r="W412" s="11">
        <f t="shared" si="891"/>
        <v>1.9408544029252559E-6</v>
      </c>
      <c r="X412" s="10">
        <f t="shared" si="892"/>
        <v>51523.734791473122</v>
      </c>
      <c r="Y412" s="8">
        <f t="shared" si="893"/>
        <v>1940.8530923606379</v>
      </c>
      <c r="Z412" s="1">
        <f t="shared" si="894"/>
        <v>1940.8530000000001</v>
      </c>
      <c r="AA412" s="2">
        <f t="shared" si="895"/>
        <v>51523.7</v>
      </c>
      <c r="AB412" s="2">
        <f t="shared" si="887"/>
        <v>51523.737243366704</v>
      </c>
      <c r="AC412" s="1">
        <f t="shared" si="896"/>
        <v>6.327347749761747E-2</v>
      </c>
      <c r="AD412" s="1" t="b">
        <f t="shared" si="897"/>
        <v>1</v>
      </c>
      <c r="AF412" s="1" t="s">
        <v>1154</v>
      </c>
      <c r="AG412" s="1" t="s">
        <v>1284</v>
      </c>
      <c r="AH412" s="10">
        <v>15525.5</v>
      </c>
      <c r="AI412" s="10">
        <v>67049.179999999993</v>
      </c>
      <c r="AJ412" s="10">
        <f>AI412-AH412</f>
        <v>51523.679999999993</v>
      </c>
      <c r="AK412" s="1">
        <f>$A412-100000000/AJ412</f>
        <v>-2.1563087111644563E-3</v>
      </c>
      <c r="AL412" s="10">
        <f>$X412-AJ412</f>
        <v>5.4791473128716461E-2</v>
      </c>
      <c r="AM412" s="10">
        <f t="shared" si="898"/>
        <v>0.10618774322424211</v>
      </c>
      <c r="AN412" s="10">
        <f>AL412/AM412</f>
        <v>0.51598679343820775</v>
      </c>
      <c r="AO412" s="1">
        <f t="shared" si="899"/>
        <v>1940.8530000000001</v>
      </c>
      <c r="AP412" s="14">
        <v>43200000</v>
      </c>
      <c r="AQ412" s="10">
        <v>4.7E-2</v>
      </c>
      <c r="AR412" s="14" cm="1">
        <f t="array" ref="AR412">SfromgA($AP412,$AO412,"")</f>
        <v>0.1558816651609525</v>
      </c>
      <c r="AS412" s="21">
        <f>(10^MAX(0.05, -0.312925054856973*((LN($AR412))^(1/3)) + 0.454808404431693)-1)*100</f>
        <v>591.12064766409583</v>
      </c>
      <c r="AU412" s="10"/>
      <c r="AV412" s="10"/>
      <c r="AW412" s="14">
        <f>IF($AP412="",$AT412,$AP412)</f>
        <v>43200000</v>
      </c>
      <c r="AX412" s="21">
        <f>IF($AP412="",$AV412,$AS412)</f>
        <v>591.12064766409583</v>
      </c>
      <c r="AY412" s="10">
        <f>LN(BB412*$AO412/$AW412)</f>
        <v>-7.6215344885186775</v>
      </c>
      <c r="AZ412" s="10">
        <f>EXP(AY$2950*$AI412+AY$2951)*$AW412/$AO412</f>
        <v>56.33168016969605</v>
      </c>
      <c r="BA412" s="10">
        <f>LN(AZ412/$C412)</f>
        <v>2.4218191672901881</v>
      </c>
      <c r="BB412" s="10" cm="1">
        <f t="array" ref="BB412">$C412*EXP(poly_from_str($AO412,BB$2950))</f>
        <v>10.901863288798063</v>
      </c>
      <c r="BC412" s="10">
        <f t="shared" ref="BC412" si="947">LN(AZ412/BB412)</f>
        <v>1.6423233611720107</v>
      </c>
      <c r="BD412" s="10">
        <f t="shared" ref="BD412" si="948">LN($AX412/100+1)</f>
        <v>1.9331442211845891</v>
      </c>
      <c r="BE412" s="10">
        <f>ABS(LN($AZ412/$BB412))-BD412-LN(2)</f>
        <v>-0.98396804057252363</v>
      </c>
      <c r="BF412" s="21">
        <f>INDEX([1]Pr3_line_class7_opt_lin!$A$2:$A$3624,MATCH($X412,[1]Pr3_line_class7_opt_lin!$AO$2:$AO$3624,0),1)</f>
        <v>3120</v>
      </c>
    </row>
    <row r="413" spans="1:58" hidden="1" x14ac:dyDescent="0.25">
      <c r="A413" s="1">
        <v>1940.77</v>
      </c>
      <c r="B413" s="1">
        <v>4.0000000000000001E-3</v>
      </c>
      <c r="C413">
        <v>2</v>
      </c>
      <c r="E413" s="2">
        <v>51525.9</v>
      </c>
      <c r="N413">
        <v>5</v>
      </c>
      <c r="V413" s="11">
        <f t="shared" si="890"/>
        <v>5.1525940734862964E-7</v>
      </c>
      <c r="W413" s="11">
        <f t="shared" si="891"/>
        <v>1.9407715343157518E-6</v>
      </c>
      <c r="X413" s="10">
        <f t="shared" si="892"/>
        <v>51525.938052680693</v>
      </c>
      <c r="Y413" s="8">
        <f t="shared" si="893"/>
        <v>1940.770101026766</v>
      </c>
      <c r="Z413" s="1">
        <f t="shared" si="894"/>
        <v>1940.77</v>
      </c>
      <c r="AA413" s="2">
        <f t="shared" si="895"/>
        <v>51525.9</v>
      </c>
      <c r="AB413" s="2">
        <f t="shared" si="887"/>
        <v>51525.940734862968</v>
      </c>
      <c r="AC413" s="1">
        <f t="shared" si="896"/>
        <v>6.3274612843063058E-2</v>
      </c>
      <c r="AD413" s="1" t="b">
        <f t="shared" si="897"/>
        <v>1</v>
      </c>
      <c r="AM413" s="10">
        <f t="shared" si="898"/>
        <v>0.10619681878841902</v>
      </c>
      <c r="AN413" s="10"/>
      <c r="AO413" s="1">
        <f t="shared" si="899"/>
        <v>1940.77</v>
      </c>
      <c r="AP413"/>
      <c r="BB413" s="10" cm="1">
        <f t="array" ref="BB413">$C413*EXP(poly_from_str($AO413,BB$2950))</f>
        <v>4.3615725518109931</v>
      </c>
      <c r="BF413" s="21" t="e">
        <f>INDEX([1]Pr3_line_class7_opt_lin!$A$2:$A$3624,MATCH($X413,[1]Pr3_line_class7_opt_lin!$AO$2:$AO$3624,0),1)</f>
        <v>#N/A</v>
      </c>
    </row>
    <row r="414" spans="1:58" hidden="1" x14ac:dyDescent="0.25">
      <c r="A414" s="1">
        <v>1939.299</v>
      </c>
      <c r="B414" s="1">
        <v>4.0000000000000001E-3</v>
      </c>
      <c r="C414">
        <v>100</v>
      </c>
      <c r="E414" s="2">
        <v>51565</v>
      </c>
      <c r="N414">
        <v>5</v>
      </c>
      <c r="V414" s="11">
        <f t="shared" si="890"/>
        <v>5.1565024269078673E-7</v>
      </c>
      <c r="W414" s="11">
        <f t="shared" si="891"/>
        <v>1.9392999127315039E-6</v>
      </c>
      <c r="X414" s="10">
        <f t="shared" si="892"/>
        <v>51565.02266654963</v>
      </c>
      <c r="Y414" s="8">
        <f t="shared" si="893"/>
        <v>1939.2990602692059</v>
      </c>
      <c r="Z414" s="1">
        <f t="shared" si="894"/>
        <v>1939.299</v>
      </c>
      <c r="AA414" s="2">
        <f t="shared" si="895"/>
        <v>51565</v>
      </c>
      <c r="AB414" s="2">
        <f t="shared" si="887"/>
        <v>51565.024269078676</v>
      </c>
      <c r="AC414" s="1">
        <f t="shared" si="896"/>
        <v>6.3294758639353368E-2</v>
      </c>
      <c r="AD414" s="1" t="b">
        <f t="shared" si="897"/>
        <v>1</v>
      </c>
      <c r="AM414" s="10">
        <f t="shared" si="898"/>
        <v>0.10635801905740166</v>
      </c>
      <c r="AN414" s="10"/>
      <c r="AO414" s="1">
        <f t="shared" si="899"/>
        <v>1939.299</v>
      </c>
      <c r="AP414"/>
      <c r="BB414" s="10" cm="1">
        <f t="array" ref="BB414">$C414*EXP(poly_from_str($AO414,BB$2950))</f>
        <v>218.80898458387998</v>
      </c>
      <c r="BF414" s="21">
        <f>INDEX([1]Pr3_line_class7_opt_lin!$A$2:$A$3624,MATCH($X414,[1]Pr3_line_class7_opt_lin!$AO$2:$AO$3624,0),1)</f>
        <v>62652</v>
      </c>
    </row>
    <row r="415" spans="1:58" hidden="1" x14ac:dyDescent="0.25">
      <c r="A415" s="1">
        <v>1939.1610000000001</v>
      </c>
      <c r="B415" s="1">
        <v>4.0000000000000001E-3</v>
      </c>
      <c r="C415">
        <v>10</v>
      </c>
      <c r="E415" s="2">
        <v>51568.7</v>
      </c>
      <c r="N415">
        <v>5</v>
      </c>
      <c r="V415" s="11">
        <f t="shared" si="890"/>
        <v>5.1568693883591928E-7</v>
      </c>
      <c r="W415" s="11">
        <f t="shared" si="891"/>
        <v>1.939160770001959E-6</v>
      </c>
      <c r="X415" s="10">
        <f t="shared" si="892"/>
        <v>51568.694287576698</v>
      </c>
      <c r="Y415" s="8">
        <f t="shared" si="893"/>
        <v>1939.1609848087774</v>
      </c>
      <c r="Z415" s="1">
        <f t="shared" si="894"/>
        <v>1939.1610000000001</v>
      </c>
      <c r="AA415" s="2">
        <f t="shared" si="895"/>
        <v>51568.7</v>
      </c>
      <c r="AB415" s="2">
        <f t="shared" si="887"/>
        <v>51568.693883591921</v>
      </c>
      <c r="AC415" s="1">
        <f t="shared" si="896"/>
        <v>6.3296650944298066E-2</v>
      </c>
      <c r="AD415" s="1" t="b">
        <f t="shared" si="897"/>
        <v>1</v>
      </c>
      <c r="AM415" s="10">
        <f t="shared" si="898"/>
        <v>0.10637322017099148</v>
      </c>
      <c r="AN415" s="10"/>
      <c r="AO415" s="1">
        <f t="shared" si="899"/>
        <v>1939.1610000000001</v>
      </c>
      <c r="AP415"/>
      <c r="BB415" s="10" cm="1">
        <f t="array" ref="BB415">$C415*EXP(poly_from_str($AO415,BB$2950))</f>
        <v>21.887724164078328</v>
      </c>
      <c r="BF415" s="21" t="e">
        <f>INDEX([1]Pr3_line_class7_opt_lin!$A$2:$A$3624,MATCH($X415,[1]Pr3_line_class7_opt_lin!$AO$2:$AO$3624,0),1)</f>
        <v>#N/A</v>
      </c>
    </row>
    <row r="416" spans="1:58" hidden="1" x14ac:dyDescent="0.25">
      <c r="A416" s="1">
        <v>1937.7260000000001</v>
      </c>
      <c r="B416" s="1">
        <v>4.0000000000000001E-3</v>
      </c>
      <c r="C416">
        <v>20</v>
      </c>
      <c r="E416" s="2">
        <v>51606.9</v>
      </c>
      <c r="N416">
        <v>5</v>
      </c>
      <c r="V416" s="11">
        <f t="shared" si="890"/>
        <v>5.1606883532553101E-7</v>
      </c>
      <c r="W416" s="11">
        <f t="shared" si="891"/>
        <v>1.9377253816834571E-6</v>
      </c>
      <c r="X416" s="10">
        <f t="shared" si="892"/>
        <v>51606.884623229569</v>
      </c>
      <c r="Y416" s="8">
        <f t="shared" si="893"/>
        <v>1937.7259590474769</v>
      </c>
      <c r="Z416" s="1">
        <f t="shared" si="894"/>
        <v>1937.7260000000001</v>
      </c>
      <c r="AA416" s="2">
        <f t="shared" si="895"/>
        <v>51606.9</v>
      </c>
      <c r="AB416" s="2">
        <f t="shared" si="887"/>
        <v>51606.883532553104</v>
      </c>
      <c r="AC416" s="1">
        <f t="shared" si="896"/>
        <v>6.3316352139712512E-2</v>
      </c>
      <c r="AD416" s="1" t="b">
        <f t="shared" si="897"/>
        <v>1</v>
      </c>
      <c r="AM416" s="10">
        <f t="shared" si="898"/>
        <v>0.10653085111104459</v>
      </c>
      <c r="AN416" s="10"/>
      <c r="AO416" s="1">
        <f t="shared" si="899"/>
        <v>1937.7260000000001</v>
      </c>
      <c r="AP416"/>
      <c r="BB416" s="10" cm="1">
        <f t="array" ref="BB416">$C416*EXP(poly_from_str($AO416,BB$2950))</f>
        <v>43.916878191990484</v>
      </c>
      <c r="BF416" s="21" t="e">
        <f>INDEX([1]Pr3_line_class7_opt_lin!$A$2:$A$3624,MATCH($X416,[1]Pr3_line_class7_opt_lin!$AO$2:$AO$3624,0),1)</f>
        <v>#N/A</v>
      </c>
    </row>
    <row r="417" spans="1:58" hidden="1" x14ac:dyDescent="0.25">
      <c r="A417" s="1">
        <v>1937.127</v>
      </c>
      <c r="B417" s="1">
        <v>4.0000000000000001E-3</v>
      </c>
      <c r="C417">
        <v>10</v>
      </c>
      <c r="E417" s="2">
        <v>51622.8</v>
      </c>
      <c r="F417">
        <v>18063</v>
      </c>
      <c r="G417" t="s">
        <v>4</v>
      </c>
      <c r="H417" t="s">
        <v>5</v>
      </c>
      <c r="I417">
        <v>69686</v>
      </c>
      <c r="J417" t="s">
        <v>6</v>
      </c>
      <c r="K417" t="s">
        <v>5</v>
      </c>
      <c r="L417">
        <v>18063.36</v>
      </c>
      <c r="M417">
        <v>69686.259999999995</v>
      </c>
      <c r="N417">
        <v>5</v>
      </c>
      <c r="V417" s="11">
        <f t="shared" si="890"/>
        <v>5.1622841455413094E-7</v>
      </c>
      <c r="W417" s="11">
        <f t="shared" si="891"/>
        <v>1.9371285555994638E-6</v>
      </c>
      <c r="X417" s="10">
        <f t="shared" si="892"/>
        <v>51622.838706560178</v>
      </c>
      <c r="Y417" s="8">
        <f t="shared" si="893"/>
        <v>1937.1271031496394</v>
      </c>
      <c r="Z417" s="1">
        <f t="shared" si="894"/>
        <v>1937.127</v>
      </c>
      <c r="AA417" s="2">
        <f t="shared" si="895"/>
        <v>51622.8</v>
      </c>
      <c r="AB417" s="2">
        <f t="shared" si="887"/>
        <v>51622.841455413094</v>
      </c>
      <c r="AC417" s="1">
        <f t="shared" si="896"/>
        <v>6.3324588799653581E-2</v>
      </c>
      <c r="AD417" s="1" t="b">
        <f t="shared" si="897"/>
        <v>1</v>
      </c>
      <c r="AF417" s="1" t="s">
        <v>1175</v>
      </c>
      <c r="AG417" s="1" t="s">
        <v>1461</v>
      </c>
      <c r="AH417" s="10">
        <v>18063.36</v>
      </c>
      <c r="AI417" s="10">
        <v>69686.259999999995</v>
      </c>
      <c r="AJ417" s="10">
        <f t="shared" ref="AJ417:AJ419" si="949">AI417-AH417</f>
        <v>51622.899999999994</v>
      </c>
      <c r="AK417" s="1">
        <f t="shared" ref="AK417:AK419" si="950">$A417-100000000/AJ417</f>
        <v>2.1968603077766602E-3</v>
      </c>
      <c r="AL417" s="10">
        <f t="shared" ref="AL417:AL419" si="951">$X417-AJ417</f>
        <v>-6.1293439815926831E-2</v>
      </c>
      <c r="AM417" s="10">
        <f t="shared" si="898"/>
        <v>0.10659662479537997</v>
      </c>
      <c r="AN417" s="10">
        <f t="shared" ref="AN417:AN419" si="952">AL417/AM417</f>
        <v>-0.5750035700809859</v>
      </c>
      <c r="AO417" s="1">
        <f t="shared" si="899"/>
        <v>1937.127</v>
      </c>
      <c r="AP417" s="14">
        <v>53300000</v>
      </c>
      <c r="AQ417" s="10">
        <v>0.28299999999999997</v>
      </c>
      <c r="AR417" s="14" cm="1">
        <f t="array" ref="AR417">SfromgA($AP417,$AO417,"")</f>
        <v>0.19122067735371792</v>
      </c>
      <c r="AS417" s="21">
        <f t="shared" ref="AS417:AS419" si="953">(10^MAX(0.05, -0.312925054856973*((LN($AR417))^(1/3)) + 0.454808404431693)-1)*100</f>
        <v>568.19648415465633</v>
      </c>
      <c r="AU417" s="10"/>
      <c r="AV417" s="10"/>
      <c r="AW417" s="14">
        <f t="shared" ref="AW417:AW419" si="954">IF($AP417="",$AT417,$AP417)</f>
        <v>53300000</v>
      </c>
      <c r="AX417" s="21">
        <f t="shared" ref="AX417:AX419" si="955">IF($AP417="",$AV417,$AS417)</f>
        <v>568.19648415465633</v>
      </c>
      <c r="AY417" s="10">
        <f t="shared" ref="AY417:AY419" si="956">LN(BB417*$AO417/$AW417)</f>
        <v>-7.1319971702738911</v>
      </c>
      <c r="AZ417" s="10">
        <f t="shared" ref="AZ417:AZ419" si="957">EXP(AY$2950*$AI417+AY$2951)*$AW417/$AO417</f>
        <v>54.42211712994002</v>
      </c>
      <c r="BA417" s="10">
        <f t="shared" ref="BA417:BA419" si="958">LN(AZ417/$C417)</f>
        <v>1.6941855431313444</v>
      </c>
      <c r="BB417" s="10" cm="1">
        <f t="array" ref="BB417">$C417*EXP(poly_from_str($AO417,BB$2950))</f>
        <v>21.987816231636302</v>
      </c>
      <c r="BC417" s="10">
        <f t="shared" ref="BC417:BC419" si="959">LN(AZ417/BB417)</f>
        <v>0.90628214382806949</v>
      </c>
      <c r="BD417" s="10">
        <f t="shared" ref="BD417:BD419" si="960">LN($AX417/100+1)</f>
        <v>1.8994120822545388</v>
      </c>
      <c r="BE417" s="10">
        <f t="shared" ref="BE417:BE419" si="961">ABS(LN($AZ417/$BB417))-BD417-LN(2)</f>
        <v>-1.6862771189864145</v>
      </c>
      <c r="BF417" s="21">
        <f>INDEX([1]Pr3_line_class7_opt_lin!$A$2:$A$3624,MATCH($X417,[1]Pr3_line_class7_opt_lin!$AO$2:$AO$3624,0),1)</f>
        <v>6302</v>
      </c>
    </row>
    <row r="418" spans="1:58" hidden="1" x14ac:dyDescent="0.25">
      <c r="A418" s="1">
        <v>1936.6590000000001</v>
      </c>
      <c r="B418" s="1">
        <v>4.0000000000000001E-3</v>
      </c>
      <c r="C418">
        <v>40</v>
      </c>
      <c r="E418" s="2">
        <v>51635.3</v>
      </c>
      <c r="F418">
        <v>15045</v>
      </c>
      <c r="G418" t="s">
        <v>4</v>
      </c>
      <c r="H418" t="s">
        <v>17</v>
      </c>
      <c r="I418">
        <v>66681</v>
      </c>
      <c r="J418" t="s">
        <v>6</v>
      </c>
      <c r="K418" t="s">
        <v>17</v>
      </c>
      <c r="L418">
        <v>15045.8</v>
      </c>
      <c r="M418">
        <v>66681.14</v>
      </c>
      <c r="N418">
        <v>5</v>
      </c>
      <c r="V418" s="11">
        <f t="shared" si="890"/>
        <v>5.1635316284384596E-7</v>
      </c>
      <c r="W418" s="11">
        <f t="shared" si="891"/>
        <v>1.9366596107701514E-6</v>
      </c>
      <c r="X418" s="10">
        <f t="shared" si="892"/>
        <v>51635.315203613056</v>
      </c>
      <c r="Y418" s="8">
        <f t="shared" si="893"/>
        <v>1936.6590405359382</v>
      </c>
      <c r="Z418" s="1">
        <f t="shared" si="894"/>
        <v>1936.6590000000001</v>
      </c>
      <c r="AA418" s="2">
        <f t="shared" si="895"/>
        <v>51635.3</v>
      </c>
      <c r="AB418" s="2">
        <f t="shared" si="887"/>
        <v>51635.3162843846</v>
      </c>
      <c r="AC418" s="1">
        <f t="shared" si="896"/>
        <v>6.3331029438942171E-2</v>
      </c>
      <c r="AD418" s="1" t="b">
        <f t="shared" si="897"/>
        <v>1</v>
      </c>
      <c r="AF418" s="1" t="s">
        <v>1165</v>
      </c>
      <c r="AG418" s="1" t="s">
        <v>1264</v>
      </c>
      <c r="AH418" s="10">
        <v>15045.8</v>
      </c>
      <c r="AI418" s="10">
        <v>66681.14</v>
      </c>
      <c r="AJ418" s="10">
        <f t="shared" si="949"/>
        <v>51635.34</v>
      </c>
      <c r="AK418" s="1">
        <f t="shared" si="950"/>
        <v>8.8948886559592211E-4</v>
      </c>
      <c r="AL418" s="10">
        <f t="shared" si="951"/>
        <v>-2.4796386940579396E-2</v>
      </c>
      <c r="AM418" s="10">
        <f t="shared" si="898"/>
        <v>0.10664820187756337</v>
      </c>
      <c r="AN418" s="10">
        <f t="shared" si="952"/>
        <v>-0.23250637614168773</v>
      </c>
      <c r="AO418" s="1">
        <f t="shared" si="899"/>
        <v>1936.6590000000001</v>
      </c>
      <c r="AP418" s="14">
        <v>51800000</v>
      </c>
      <c r="AQ418" s="10">
        <v>0.113</v>
      </c>
      <c r="AR418" s="14" cm="1">
        <f t="array" ref="AR418">SfromgA($AP418,$AO418,"")</f>
        <v>0.18570457150747918</v>
      </c>
      <c r="AS418" s="21">
        <f t="shared" si="953"/>
        <v>571.54360370628956</v>
      </c>
      <c r="AU418" s="10"/>
      <c r="AV418" s="10"/>
      <c r="AW418" s="14">
        <f t="shared" si="954"/>
        <v>51800000</v>
      </c>
      <c r="AX418" s="21">
        <f t="shared" si="955"/>
        <v>571.54360370628956</v>
      </c>
      <c r="AY418" s="10">
        <f t="shared" si="956"/>
        <v>-5.7163575284218648</v>
      </c>
      <c r="AZ418" s="10">
        <f t="shared" si="957"/>
        <v>70.061463978338978</v>
      </c>
      <c r="BA418" s="10">
        <f t="shared" si="958"/>
        <v>0.56049345950244267</v>
      </c>
      <c r="BB418" s="10" cm="1">
        <f t="array" ref="BB418">$C418*EXP(poly_from_str($AO418,BB$2950))</f>
        <v>88.042845469859628</v>
      </c>
      <c r="BC418" s="10">
        <f t="shared" si="959"/>
        <v>-0.22845066271336703</v>
      </c>
      <c r="BD418" s="10">
        <f t="shared" si="960"/>
        <v>1.904408762649292</v>
      </c>
      <c r="BE418" s="10">
        <f t="shared" si="961"/>
        <v>-2.3691052804958703</v>
      </c>
      <c r="BF418" s="21">
        <f>INDEX([1]Pr3_line_class7_opt_lin!$A$2:$A$3624,MATCH($X418,[1]Pr3_line_class7_opt_lin!$AO$2:$AO$3624,0),1)</f>
        <v>25238</v>
      </c>
    </row>
    <row r="419" spans="1:58" hidden="1" x14ac:dyDescent="0.25">
      <c r="A419" s="1">
        <v>1936.4780000000001</v>
      </c>
      <c r="B419" s="1">
        <v>4.0000000000000001E-3</v>
      </c>
      <c r="C419">
        <v>3</v>
      </c>
      <c r="E419" s="2">
        <v>51640.1</v>
      </c>
      <c r="F419">
        <v>28720</v>
      </c>
      <c r="G419" t="s">
        <v>4</v>
      </c>
      <c r="H419" t="s">
        <v>5</v>
      </c>
      <c r="I419">
        <v>80360</v>
      </c>
      <c r="J419" t="s">
        <v>6</v>
      </c>
      <c r="K419" t="s">
        <v>12</v>
      </c>
      <c r="L419">
        <v>28720.71</v>
      </c>
      <c r="M419">
        <v>80360.820000000007</v>
      </c>
      <c r="N419">
        <v>5</v>
      </c>
      <c r="V419" s="11">
        <f t="shared" si="890"/>
        <v>5.1640142568105602E-7</v>
      </c>
      <c r="W419" s="11">
        <f t="shared" si="891"/>
        <v>1.9364795962827338E-6</v>
      </c>
      <c r="X419" s="10">
        <f t="shared" si="892"/>
        <v>51640.139741937128</v>
      </c>
      <c r="Y419" s="8">
        <f t="shared" si="893"/>
        <v>1936.478105979827</v>
      </c>
      <c r="Z419" s="1">
        <f t="shared" si="894"/>
        <v>1936.4780000000001</v>
      </c>
      <c r="AA419" s="2">
        <f t="shared" si="895"/>
        <v>51640.1</v>
      </c>
      <c r="AB419" s="2">
        <f t="shared" si="887"/>
        <v>51640.142568105599</v>
      </c>
      <c r="AC419" s="1">
        <f t="shared" si="896"/>
        <v>6.3333521622271363E-2</v>
      </c>
      <c r="AD419" s="1" t="b">
        <f t="shared" si="897"/>
        <v>1</v>
      </c>
      <c r="AF419" s="1" t="s">
        <v>1370</v>
      </c>
      <c r="AG419" s="1" t="s">
        <v>1376</v>
      </c>
      <c r="AH419" s="10">
        <v>28720.71</v>
      </c>
      <c r="AI419" s="10">
        <v>80360.820000000007</v>
      </c>
      <c r="AJ419" s="10">
        <f t="shared" si="949"/>
        <v>51640.110000000008</v>
      </c>
      <c r="AK419" s="1">
        <f t="shared" si="950"/>
        <v>-1.2212874833039677E-3</v>
      </c>
      <c r="AL419" s="10">
        <f t="shared" si="951"/>
        <v>2.9741937119979411E-2</v>
      </c>
      <c r="AM419" s="10">
        <f t="shared" si="898"/>
        <v>0.1066680850492492</v>
      </c>
      <c r="AN419" s="10">
        <f t="shared" si="952"/>
        <v>0.27882695284393083</v>
      </c>
      <c r="AO419" s="1">
        <f t="shared" si="899"/>
        <v>1936.4780000000001</v>
      </c>
      <c r="AP419" s="14">
        <v>2300000</v>
      </c>
      <c r="AQ419" s="10">
        <v>0.01</v>
      </c>
      <c r="AR419" s="14" cm="1">
        <f t="array" ref="AR419">SfromgA($AP419,$AO419,"")</f>
        <v>8.2432581024850741E-3</v>
      </c>
      <c r="AS419" s="21">
        <f t="shared" si="953"/>
        <v>860.7506607578498</v>
      </c>
      <c r="AU419" s="10"/>
      <c r="AV419" s="10"/>
      <c r="AW419" s="14">
        <f t="shared" si="954"/>
        <v>2300000</v>
      </c>
      <c r="AX419" s="21">
        <f t="shared" si="955"/>
        <v>860.7506607578498</v>
      </c>
      <c r="AY419" s="10">
        <f t="shared" si="956"/>
        <v>-5.1918355299693246</v>
      </c>
      <c r="AZ419" s="10">
        <f t="shared" si="957"/>
        <v>0.86611507310167513</v>
      </c>
      <c r="BA419" s="10">
        <f t="shared" si="958"/>
        <v>-1.242349789045132</v>
      </c>
      <c r="BB419" s="10" cm="1">
        <f t="array" ref="BB419">$C419*EXP(poly_from_str($AO419,BB$2950))</f>
        <v>6.6058658055826385</v>
      </c>
      <c r="BC419" s="10">
        <f t="shared" si="959"/>
        <v>-2.0316955131190997</v>
      </c>
      <c r="BD419" s="10">
        <f t="shared" si="960"/>
        <v>2.2625447312087461</v>
      </c>
      <c r="BE419" s="10">
        <f t="shared" si="961"/>
        <v>-0.92399639864959171</v>
      </c>
      <c r="BF419" s="21">
        <f>INDEX([1]Pr3_line_class7_opt_lin!$A$2:$A$3624,MATCH($X419,[1]Pr3_line_class7_opt_lin!$AO$2:$AO$3624,0),1)</f>
        <v>1894</v>
      </c>
    </row>
    <row r="420" spans="1:58" hidden="1" x14ac:dyDescent="0.25">
      <c r="A420" s="1">
        <v>1936.375</v>
      </c>
      <c r="B420" s="1">
        <v>4.0000000000000001E-3</v>
      </c>
      <c r="C420">
        <v>1</v>
      </c>
      <c r="E420" s="2">
        <v>51642.9</v>
      </c>
      <c r="N420">
        <v>5</v>
      </c>
      <c r="V420" s="11">
        <f t="shared" si="890"/>
        <v>5.1642889419663027E-7</v>
      </c>
      <c r="W420" s="11">
        <f t="shared" si="891"/>
        <v>1.9363746032852533E-6</v>
      </c>
      <c r="X420" s="10">
        <f t="shared" si="892"/>
        <v>51642.89012225037</v>
      </c>
      <c r="Y420" s="8">
        <f t="shared" si="893"/>
        <v>1936.3749736561499</v>
      </c>
      <c r="Z420" s="1">
        <f t="shared" si="894"/>
        <v>1936.375</v>
      </c>
      <c r="AA420" s="2">
        <f t="shared" si="895"/>
        <v>51642.9</v>
      </c>
      <c r="AB420" s="2">
        <f t="shared" si="887"/>
        <v>51642.889419663028</v>
      </c>
      <c r="AC420" s="1">
        <f t="shared" si="896"/>
        <v>6.3334940138057724E-2</v>
      </c>
      <c r="AD420" s="1" t="b">
        <f t="shared" si="897"/>
        <v>1</v>
      </c>
      <c r="AM420" s="10">
        <f t="shared" si="898"/>
        <v>0.10667954296042863</v>
      </c>
      <c r="AN420" s="10"/>
      <c r="AO420" s="1">
        <f t="shared" si="899"/>
        <v>1936.375</v>
      </c>
      <c r="AP420"/>
      <c r="BB420" s="10" cm="1">
        <f t="array" ref="BB420">$C420*EXP(poly_from_str($AO420,BB$2950))</f>
        <v>2.2024580597029524</v>
      </c>
      <c r="BF420" s="21" t="e">
        <f>INDEX([1]Pr3_line_class7_opt_lin!$A$2:$A$3624,MATCH($X420,[1]Pr3_line_class7_opt_lin!$AO$2:$AO$3624,0),1)</f>
        <v>#N/A</v>
      </c>
    </row>
    <row r="421" spans="1:58" hidden="1" x14ac:dyDescent="0.25">
      <c r="A421" s="1">
        <v>1935.588</v>
      </c>
      <c r="B421" s="1">
        <v>4.0000000000000001E-3</v>
      </c>
      <c r="C421">
        <v>30</v>
      </c>
      <c r="E421" s="2">
        <v>51663.9</v>
      </c>
      <c r="F421">
        <v>19872</v>
      </c>
      <c r="G421" t="s">
        <v>4</v>
      </c>
      <c r="H421" t="s">
        <v>7</v>
      </c>
      <c r="I421">
        <v>71536</v>
      </c>
      <c r="J421" t="s">
        <v>6</v>
      </c>
      <c r="K421" t="s">
        <v>17</v>
      </c>
      <c r="L421">
        <v>19872.43</v>
      </c>
      <c r="M421">
        <v>71536.38</v>
      </c>
      <c r="N421">
        <v>5</v>
      </c>
      <c r="V421" s="11">
        <f t="shared" si="890"/>
        <v>5.1663887149538026E-7</v>
      </c>
      <c r="W421" s="11">
        <f t="shared" si="891"/>
        <v>1.9355875185574455E-6</v>
      </c>
      <c r="X421" s="10">
        <f t="shared" si="892"/>
        <v>51663.888004169443</v>
      </c>
      <c r="Y421" s="8">
        <f t="shared" si="893"/>
        <v>1935.5879679812265</v>
      </c>
      <c r="Z421" s="1">
        <f t="shared" si="894"/>
        <v>1935.588</v>
      </c>
      <c r="AA421" s="2">
        <f t="shared" si="895"/>
        <v>51663.9</v>
      </c>
      <c r="AB421" s="2">
        <f t="shared" si="887"/>
        <v>51663.887149538023</v>
      </c>
      <c r="AC421" s="1">
        <f t="shared" si="896"/>
        <v>6.3345786177000998E-2</v>
      </c>
      <c r="AD421" s="1" t="b">
        <f t="shared" si="897"/>
        <v>1</v>
      </c>
      <c r="AF421" s="1" t="s">
        <v>1160</v>
      </c>
      <c r="AG421" s="1" t="s">
        <v>1260</v>
      </c>
      <c r="AH421" s="10">
        <v>19872.43</v>
      </c>
      <c r="AI421" s="10">
        <v>71536.38</v>
      </c>
      <c r="AJ421" s="10">
        <f t="shared" ref="AJ421:AJ426" si="962">AI421-AH421</f>
        <v>51663.950000000004</v>
      </c>
      <c r="AK421" s="1">
        <f t="shared" ref="AK421:AK426" si="963">$A421-100000000/AJ421</f>
        <v>2.3546902627913369E-3</v>
      </c>
      <c r="AL421" s="10">
        <f t="shared" ref="AL421:AL426" si="964">$X421-AJ421</f>
        <v>-6.1995830561500043E-2</v>
      </c>
      <c r="AM421" s="10">
        <f t="shared" si="898"/>
        <v>0.10676631597220071</v>
      </c>
      <c r="AN421" s="10">
        <f t="shared" ref="AN421:AN426" si="965">AL421/AM421</f>
        <v>-0.58066844394670514</v>
      </c>
      <c r="AO421" s="1">
        <f t="shared" si="899"/>
        <v>1935.588</v>
      </c>
      <c r="AP421" s="14">
        <v>49800000</v>
      </c>
      <c r="AQ421" s="10">
        <v>0.14099999999999999</v>
      </c>
      <c r="AR421" s="14" cm="1">
        <f t="array" ref="AR421">SfromgA($AP421,$AO421,"")</f>
        <v>0.17823847822306035</v>
      </c>
      <c r="AS421" s="21">
        <f t="shared" ref="AS421:AS426" si="966">(10^MAX(0.05, -0.312925054856973*((LN($AR421))^(1/3)) + 0.454808404431693)-1)*100</f>
        <v>576.19881962289753</v>
      </c>
      <c r="AU421" s="10"/>
      <c r="AV421" s="10"/>
      <c r="AW421" s="14">
        <f t="shared" ref="AW421:AW426" si="967">IF($AP421="",$AT421,$AP421)</f>
        <v>49800000</v>
      </c>
      <c r="AX421" s="21">
        <f t="shared" ref="AX421:AX426" si="968">IF($AP421="",$AV421,$AS421)</f>
        <v>576.19881962289753</v>
      </c>
      <c r="AY421" s="10">
        <f t="shared" ref="AY421:AY426" si="969">LN(BB421*$AO421/$AW421)</f>
        <v>-5.9628485307497012</v>
      </c>
      <c r="AZ421" s="10">
        <f t="shared" ref="AZ421:AZ426" si="970">EXP(AY$2950*$AI421+AY$2951)*$AW421/$AO421</f>
        <v>42.807020371733451</v>
      </c>
      <c r="BA421" s="10">
        <f t="shared" ref="BA421:BA426" si="971">LN(AZ421/$C421)</f>
        <v>0.35550473485152612</v>
      </c>
      <c r="BB421" s="10" cm="1">
        <f t="array" ref="BB421">$C421*EXP(poly_from_str($AO421,BB$2950))</f>
        <v>66.188754437869747</v>
      </c>
      <c r="BC421" s="10">
        <f t="shared" ref="BC421:BC426" si="972">LN(AZ421/BB421)</f>
        <v>-0.43580845945957492</v>
      </c>
      <c r="BD421" s="10">
        <f t="shared" ref="BD421:BD426" si="973">LN($AX421/100+1)</f>
        <v>1.9113169586806473</v>
      </c>
      <c r="BE421" s="10">
        <f t="shared" ref="BE421:BE426" si="974">ABS(LN($AZ421/$BB421))-BD421-LN(2)</f>
        <v>-2.1686556797810179</v>
      </c>
      <c r="BF421" s="21">
        <f>INDEX([1]Pr3_line_class7_opt_lin!$A$2:$A$3624,MATCH($X421,[1]Pr3_line_class7_opt_lin!$AO$2:$AO$3624,0),1)</f>
        <v>18983</v>
      </c>
    </row>
    <row r="422" spans="1:58" hidden="1" x14ac:dyDescent="0.25">
      <c r="A422" s="1">
        <v>1935.29</v>
      </c>
      <c r="B422" s="1">
        <v>4.0000000000000001E-3</v>
      </c>
      <c r="C422">
        <v>1</v>
      </c>
      <c r="E422" s="2">
        <v>51671.8</v>
      </c>
      <c r="F422">
        <v>38448</v>
      </c>
      <c r="G422" t="s">
        <v>4</v>
      </c>
      <c r="H422" t="s">
        <v>5</v>
      </c>
      <c r="I422">
        <v>90119</v>
      </c>
      <c r="J422" t="s">
        <v>6</v>
      </c>
      <c r="K422" t="s">
        <v>12</v>
      </c>
      <c r="L422">
        <v>38448.379999999997</v>
      </c>
      <c r="M422">
        <v>90119.8</v>
      </c>
      <c r="N422">
        <v>5</v>
      </c>
      <c r="V422" s="11">
        <f t="shared" si="890"/>
        <v>5.16718424628867E-7</v>
      </c>
      <c r="W422" s="11">
        <f t="shared" si="891"/>
        <v>1.9352915903839233E-6</v>
      </c>
      <c r="X422" s="10">
        <f t="shared" si="892"/>
        <v>51671.839637236226</v>
      </c>
      <c r="Y422" s="8">
        <f t="shared" si="893"/>
        <v>1935.2901058304319</v>
      </c>
      <c r="Z422" s="1">
        <f t="shared" si="894"/>
        <v>1935.29</v>
      </c>
      <c r="AA422" s="2">
        <f t="shared" si="895"/>
        <v>51671.8</v>
      </c>
      <c r="AB422" s="2">
        <f t="shared" si="887"/>
        <v>51671.8424628867</v>
      </c>
      <c r="AC422" s="1">
        <f t="shared" si="896"/>
        <v>6.3349896517546911E-2</v>
      </c>
      <c r="AD422" s="1" t="b">
        <f t="shared" si="897"/>
        <v>1</v>
      </c>
      <c r="AF422" s="1" t="s">
        <v>1426</v>
      </c>
      <c r="AG422" s="1" t="s">
        <v>1368</v>
      </c>
      <c r="AH422" s="10">
        <v>38448.379999999997</v>
      </c>
      <c r="AI422" s="10">
        <v>90119.8</v>
      </c>
      <c r="AJ422" s="10">
        <f t="shared" si="962"/>
        <v>51671.420000000006</v>
      </c>
      <c r="AK422" s="1">
        <f t="shared" si="963"/>
        <v>-1.5822832041294532E-2</v>
      </c>
      <c r="AL422" s="10">
        <f t="shared" si="964"/>
        <v>0.41963723622029647</v>
      </c>
      <c r="AM422" s="10">
        <f t="shared" si="898"/>
        <v>0.10679908437495156</v>
      </c>
      <c r="AN422" s="10">
        <f t="shared" si="965"/>
        <v>3.9292212913270759</v>
      </c>
      <c r="AO422" s="1">
        <f t="shared" si="899"/>
        <v>1935.29</v>
      </c>
      <c r="AP422" s="14">
        <v>28900000</v>
      </c>
      <c r="AQ422" s="10">
        <v>0.29099999999999998</v>
      </c>
      <c r="AR422" s="14" cm="1">
        <f t="array" ref="AR422">SfromgA($AP422,$AO422,"")</f>
        <v>0.10338781577337428</v>
      </c>
      <c r="AS422" s="21">
        <f t="shared" si="966"/>
        <v>634.55344532214292</v>
      </c>
      <c r="AU422" s="10"/>
      <c r="AV422" s="10"/>
      <c r="AW422" s="14">
        <f t="shared" si="967"/>
        <v>28900000</v>
      </c>
      <c r="AX422" s="21">
        <f t="shared" si="968"/>
        <v>634.55344532214292</v>
      </c>
      <c r="AY422" s="10">
        <f t="shared" si="969"/>
        <v>-8.8193704031607734</v>
      </c>
      <c r="AZ422" s="10">
        <f t="shared" si="970"/>
        <v>4.3735605869034346</v>
      </c>
      <c r="BA422" s="10">
        <f t="shared" si="971"/>
        <v>1.4755774569665521</v>
      </c>
      <c r="BB422" s="10" cm="1">
        <f t="array" ref="BB422">$C422*EXP(poly_from_str($AO422,BB$2950))</f>
        <v>2.2077398168201081</v>
      </c>
      <c r="BC422" s="10">
        <f t="shared" si="972"/>
        <v>0.68360817208007518</v>
      </c>
      <c r="BD422" s="10">
        <f t="shared" si="973"/>
        <v>1.9940925712021287</v>
      </c>
      <c r="BE422" s="10">
        <f t="shared" si="974"/>
        <v>-2.0036315796819988</v>
      </c>
      <c r="BF422" s="21">
        <f>INDEX([1]Pr3_line_class7_opt_lin!$A$2:$A$3624,MATCH($X422,[1]Pr3_line_class7_opt_lin!$AO$2:$AO$3624,0),1)</f>
        <v>633</v>
      </c>
    </row>
    <row r="423" spans="1:58" hidden="1" x14ac:dyDescent="0.25">
      <c r="A423" s="1">
        <v>1933.865</v>
      </c>
      <c r="B423" s="5">
        <f>0.004*6</f>
        <v>2.4E-2</v>
      </c>
      <c r="C423">
        <v>10</v>
      </c>
      <c r="E423" s="2">
        <v>51709.9</v>
      </c>
      <c r="F423">
        <v>35801</v>
      </c>
      <c r="G423" t="s">
        <v>4</v>
      </c>
      <c r="H423" t="s">
        <v>7</v>
      </c>
      <c r="I423">
        <v>87511</v>
      </c>
      <c r="J423" t="s">
        <v>6</v>
      </c>
      <c r="K423" t="s">
        <v>7</v>
      </c>
      <c r="L423">
        <v>35801.120000000003</v>
      </c>
      <c r="M423">
        <v>87511.6</v>
      </c>
      <c r="N423">
        <v>5</v>
      </c>
      <c r="P423" s="4" t="s">
        <v>1144</v>
      </c>
      <c r="V423" s="11">
        <f t="shared" si="890"/>
        <v>5.1709917703665977E-7</v>
      </c>
      <c r="W423" s="11">
        <f t="shared" si="891"/>
        <v>1.9338656620879173E-6</v>
      </c>
      <c r="X423" s="10">
        <f t="shared" si="892"/>
        <v>51709.916522347892</v>
      </c>
      <c r="Y423" s="8">
        <f t="shared" si="893"/>
        <v>1933.8650441793343</v>
      </c>
      <c r="Z423" s="1">
        <f t="shared" si="894"/>
        <v>1933.865</v>
      </c>
      <c r="AA423" s="2">
        <f t="shared" si="895"/>
        <v>51709.9</v>
      </c>
      <c r="AB423" s="2">
        <f t="shared" si="887"/>
        <v>51709.917703665975</v>
      </c>
      <c r="AC423" s="1">
        <f t="shared" si="896"/>
        <v>6.3369577944599548E-2</v>
      </c>
      <c r="AD423" s="1" t="b">
        <f t="shared" si="897"/>
        <v>1</v>
      </c>
      <c r="AF423" s="1" t="s">
        <v>1433</v>
      </c>
      <c r="AG423" s="1" t="s">
        <v>1360</v>
      </c>
      <c r="AH423" s="10">
        <v>35801.120000000003</v>
      </c>
      <c r="AI423" s="10">
        <v>87511.6</v>
      </c>
      <c r="AJ423" s="10">
        <f t="shared" si="962"/>
        <v>51710.48</v>
      </c>
      <c r="AK423" s="1">
        <f t="shared" si="963"/>
        <v>2.1028719903824822E-2</v>
      </c>
      <c r="AL423" s="10">
        <f t="shared" si="964"/>
        <v>-0.56347765211103251</v>
      </c>
      <c r="AM423" s="10">
        <f t="shared" si="898"/>
        <v>0.64173952163155135</v>
      </c>
      <c r="AN423" s="12">
        <f t="shared" si="965"/>
        <v>-0.87804729663283521</v>
      </c>
      <c r="AO423" s="1">
        <f t="shared" si="899"/>
        <v>1933.865</v>
      </c>
      <c r="AP423" s="14">
        <v>98700000</v>
      </c>
      <c r="AQ423" s="10">
        <v>0.25600000000000001</v>
      </c>
      <c r="AR423" s="14" cm="1">
        <f t="array" ref="AR423">SfromgA($AP423,$AO423,"")</f>
        <v>0.3523132468466465</v>
      </c>
      <c r="AS423" s="21">
        <f t="shared" si="966"/>
        <v>491.80647676080673</v>
      </c>
      <c r="AU423" s="10"/>
      <c r="AV423" s="10"/>
      <c r="AW423" s="14">
        <f t="shared" si="967"/>
        <v>98700000</v>
      </c>
      <c r="AX423" s="21">
        <f t="shared" si="968"/>
        <v>491.80647676080673</v>
      </c>
      <c r="AY423" s="10">
        <f t="shared" si="969"/>
        <v>-7.7426463010613915</v>
      </c>
      <c r="AZ423" s="10">
        <f t="shared" si="970"/>
        <v>19.074678322327024</v>
      </c>
      <c r="BA423" s="10">
        <f t="shared" si="971"/>
        <v>0.64577662019821203</v>
      </c>
      <c r="BB423" s="10" cm="1">
        <f t="array" ref="BB423">$C423*EXP(poly_from_str($AO423,BB$2950))</f>
        <v>22.146364083356119</v>
      </c>
      <c r="BC423" s="10">
        <f t="shared" si="972"/>
        <v>-0.14931162008922907</v>
      </c>
      <c r="BD423" s="10">
        <f t="shared" si="973"/>
        <v>1.7780094980898218</v>
      </c>
      <c r="BE423" s="10">
        <f t="shared" si="974"/>
        <v>-2.3218450585605379</v>
      </c>
      <c r="BF423" s="21">
        <f>INDEX([1]Pr3_line_class7_opt_lin!$A$2:$A$3624,MATCH($X423,[1]Pr3_line_class7_opt_lin!$AO$2:$AO$3624,0),1)</f>
        <v>6357</v>
      </c>
    </row>
    <row r="424" spans="1:58" hidden="1" x14ac:dyDescent="0.25">
      <c r="A424" s="1">
        <v>1933.7750000000001</v>
      </c>
      <c r="B424" s="1">
        <v>4.0000000000000001E-3</v>
      </c>
      <c r="C424">
        <v>100</v>
      </c>
      <c r="E424" s="2">
        <v>51712.3</v>
      </c>
      <c r="F424">
        <v>19308</v>
      </c>
      <c r="G424" t="s">
        <v>4</v>
      </c>
      <c r="H424" t="s">
        <v>12</v>
      </c>
      <c r="I424">
        <v>71021</v>
      </c>
      <c r="J424" t="s">
        <v>6</v>
      </c>
      <c r="K424" t="s">
        <v>5</v>
      </c>
      <c r="L424">
        <v>19308.93</v>
      </c>
      <c r="M424">
        <v>71021.100000000006</v>
      </c>
      <c r="N424">
        <v>5</v>
      </c>
      <c r="V424" s="11">
        <f t="shared" si="890"/>
        <v>5.1712324339698256E-7</v>
      </c>
      <c r="W424" s="11">
        <f t="shared" si="891"/>
        <v>1.9337759101799764E-6</v>
      </c>
      <c r="X424" s="10">
        <f t="shared" si="892"/>
        <v>51712.322715293754</v>
      </c>
      <c r="Y424" s="8">
        <f t="shared" si="893"/>
        <v>1933.7750607443768</v>
      </c>
      <c r="Z424" s="1">
        <f t="shared" si="894"/>
        <v>1933.7750000000001</v>
      </c>
      <c r="AA424" s="2">
        <f t="shared" si="895"/>
        <v>51712.3</v>
      </c>
      <c r="AB424" s="2">
        <f t="shared" si="887"/>
        <v>51712.324339698258</v>
      </c>
      <c r="AC424" s="1">
        <f t="shared" si="896"/>
        <v>6.337082244307074E-2</v>
      </c>
      <c r="AD424" s="1" t="b">
        <f t="shared" si="897"/>
        <v>1</v>
      </c>
      <c r="AF424" s="1" t="s">
        <v>1226</v>
      </c>
      <c r="AG424" s="1" t="s">
        <v>1240</v>
      </c>
      <c r="AH424" s="10">
        <v>19308.93</v>
      </c>
      <c r="AI424" s="10">
        <v>71021.100000000006</v>
      </c>
      <c r="AJ424" s="10">
        <f t="shared" si="962"/>
        <v>51712.170000000006</v>
      </c>
      <c r="AK424" s="1">
        <f t="shared" si="963"/>
        <v>-5.7715282491699327E-3</v>
      </c>
      <c r="AL424" s="10">
        <f t="shared" si="964"/>
        <v>0.15271529374876991</v>
      </c>
      <c r="AM424" s="10">
        <f t="shared" si="898"/>
        <v>0.10696652919807113</v>
      </c>
      <c r="AN424" s="10">
        <f t="shared" si="965"/>
        <v>1.4276923341691798</v>
      </c>
      <c r="AO424" s="1">
        <f t="shared" si="899"/>
        <v>1933.7750000000001</v>
      </c>
      <c r="AP424" s="14">
        <v>255000000</v>
      </c>
      <c r="AQ424" s="10">
        <v>0.33500000000000002</v>
      </c>
      <c r="AR424" s="14" cm="1">
        <f t="array" ref="AR424">SfromgA($AP424,$AO424,"")</f>
        <v>0.91010471504917945</v>
      </c>
      <c r="AS424" s="21">
        <f t="shared" si="966"/>
        <v>295.53864484907797</v>
      </c>
      <c r="AU424" s="10"/>
      <c r="AV424" s="10"/>
      <c r="AW424" s="14">
        <f t="shared" si="967"/>
        <v>255000000</v>
      </c>
      <c r="AX424" s="21">
        <f t="shared" si="968"/>
        <v>295.53864484907797</v>
      </c>
      <c r="AY424" s="10">
        <f t="shared" si="969"/>
        <v>-6.3890903737689868</v>
      </c>
      <c r="AZ424" s="10">
        <f t="shared" si="970"/>
        <v>230.22431977268909</v>
      </c>
      <c r="BA424" s="10">
        <f t="shared" si="971"/>
        <v>0.83388395099531576</v>
      </c>
      <c r="BB424" s="10" cm="1">
        <f t="array" ref="BB424">$C424*EXP(poly_from_str($AO424,BB$2950))</f>
        <v>221.50704598644063</v>
      </c>
      <c r="BC424" s="10">
        <f t="shared" si="972"/>
        <v>3.8599737681623426E-2</v>
      </c>
      <c r="BD424" s="10">
        <f t="shared" si="973"/>
        <v>1.3750783078218429</v>
      </c>
      <c r="BE424" s="10">
        <f t="shared" si="974"/>
        <v>-2.0296257507001649</v>
      </c>
      <c r="BF424" s="21">
        <f>INDEX([1]Pr3_line_class7_opt_lin!$A$2:$A$3624,MATCH($X424,[1]Pr3_line_class7_opt_lin!$AO$2:$AO$3624,0),1)</f>
        <v>63583</v>
      </c>
    </row>
    <row r="425" spans="1:58" hidden="1" x14ac:dyDescent="0.25">
      <c r="A425" s="1">
        <v>1933.491</v>
      </c>
      <c r="B425" s="1">
        <v>4.0000000000000001E-3</v>
      </c>
      <c r="C425">
        <v>1</v>
      </c>
      <c r="E425" s="2">
        <v>51719.9</v>
      </c>
      <c r="F425">
        <v>19872</v>
      </c>
      <c r="G425" t="s">
        <v>4</v>
      </c>
      <c r="H425" t="s">
        <v>7</v>
      </c>
      <c r="I425">
        <v>71592</v>
      </c>
      <c r="J425" t="s">
        <v>6</v>
      </c>
      <c r="K425" t="s">
        <v>5</v>
      </c>
      <c r="L425">
        <v>19872.43</v>
      </c>
      <c r="M425">
        <v>71592.34</v>
      </c>
      <c r="N425">
        <v>5</v>
      </c>
      <c r="V425" s="11">
        <f t="shared" si="890"/>
        <v>5.1719920082379487E-7</v>
      </c>
      <c r="W425" s="11">
        <f t="shared" si="891"/>
        <v>1.9334917507574454E-6</v>
      </c>
      <c r="X425" s="10">
        <f t="shared" si="892"/>
        <v>51719.918741368485</v>
      </c>
      <c r="Y425" s="8">
        <f t="shared" si="893"/>
        <v>1933.4910501321883</v>
      </c>
      <c r="Z425" s="1">
        <f t="shared" si="894"/>
        <v>1933.491</v>
      </c>
      <c r="AA425" s="2">
        <f t="shared" si="895"/>
        <v>51719.9</v>
      </c>
      <c r="AB425" s="2">
        <f t="shared" si="887"/>
        <v>51719.920082379489</v>
      </c>
      <c r="AC425" s="1">
        <f t="shared" si="896"/>
        <v>6.3374750666638613E-2</v>
      </c>
      <c r="AD425" s="1" t="b">
        <f t="shared" si="897"/>
        <v>1</v>
      </c>
      <c r="AF425" s="1" t="s">
        <v>1160</v>
      </c>
      <c r="AG425" s="1" t="s">
        <v>1312</v>
      </c>
      <c r="AH425" s="10">
        <v>19872.43</v>
      </c>
      <c r="AI425" s="10">
        <v>71592.34</v>
      </c>
      <c r="AJ425" s="10">
        <f t="shared" si="962"/>
        <v>51719.909999999996</v>
      </c>
      <c r="AK425" s="1">
        <f t="shared" si="963"/>
        <v>-3.7691848274334916E-4</v>
      </c>
      <c r="AL425" s="10">
        <f t="shared" si="964"/>
        <v>8.7413684886996634E-3</v>
      </c>
      <c r="AM425" s="10">
        <f t="shared" si="898"/>
        <v>0.10699796378674635</v>
      </c>
      <c r="AN425" s="10">
        <f t="shared" si="965"/>
        <v>8.1696587293210166E-2</v>
      </c>
      <c r="AO425" s="1">
        <f t="shared" si="899"/>
        <v>1933.491</v>
      </c>
      <c r="AP425" s="14">
        <v>4070000</v>
      </c>
      <c r="AQ425" s="10">
        <v>1.4999999999999999E-2</v>
      </c>
      <c r="AR425" s="14" cm="1">
        <f t="array" ref="AR425">SfromgA($AP425,$AO425,"")</f>
        <v>1.4519586010399639E-2</v>
      </c>
      <c r="AS425" s="21">
        <f t="shared" si="966"/>
        <v>814.07090805531584</v>
      </c>
      <c r="AU425" s="10"/>
      <c r="AV425" s="10"/>
      <c r="AW425" s="14">
        <f t="shared" si="967"/>
        <v>4070000</v>
      </c>
      <c r="AX425" s="21">
        <f t="shared" si="968"/>
        <v>814.07090805531584</v>
      </c>
      <c r="AY425" s="10">
        <f t="shared" si="969"/>
        <v>-6.8561692677630681</v>
      </c>
      <c r="AZ425" s="10">
        <f t="shared" si="970"/>
        <v>3.4840074228733382</v>
      </c>
      <c r="BA425" s="10">
        <f t="shared" si="971"/>
        <v>1.2481831895486464</v>
      </c>
      <c r="BB425" s="10" cm="1">
        <f t="array" ref="BB425">$C425*EXP(poly_from_str($AO425,BB$2950))</f>
        <v>2.2164389544129413</v>
      </c>
      <c r="BC425" s="10">
        <f t="shared" si="972"/>
        <v>0.45228135615831483</v>
      </c>
      <c r="BD425" s="10">
        <f t="shared" si="973"/>
        <v>2.2127379623861212</v>
      </c>
      <c r="BE425" s="10">
        <f t="shared" si="974"/>
        <v>-2.4536037867877516</v>
      </c>
      <c r="BF425" s="21">
        <f>INDEX([1]Pr3_line_class7_opt_lin!$A$2:$A$3624,MATCH($X425,[1]Pr3_line_class7_opt_lin!$AO$2:$AO$3624,0),1)</f>
        <v>636</v>
      </c>
    </row>
    <row r="426" spans="1:58" hidden="1" x14ac:dyDescent="0.25">
      <c r="A426" s="1">
        <v>1932.8720000000001</v>
      </c>
      <c r="B426" s="1">
        <v>4.0000000000000001E-3</v>
      </c>
      <c r="C426">
        <v>8</v>
      </c>
      <c r="E426" s="2">
        <v>51736.5</v>
      </c>
      <c r="F426">
        <v>18241</v>
      </c>
      <c r="G426" t="s">
        <v>4</v>
      </c>
      <c r="H426" t="s">
        <v>12</v>
      </c>
      <c r="I426">
        <v>69978</v>
      </c>
      <c r="J426" t="s">
        <v>6</v>
      </c>
      <c r="K426" t="s">
        <v>12</v>
      </c>
      <c r="L426">
        <v>18241.54</v>
      </c>
      <c r="M426">
        <v>69978.080000000002</v>
      </c>
      <c r="N426">
        <v>5</v>
      </c>
      <c r="V426" s="11">
        <f t="shared" si="890"/>
        <v>5.1736483326366148E-7</v>
      </c>
      <c r="W426" s="11">
        <f t="shared" si="891"/>
        <v>1.9328713770742128E-6</v>
      </c>
      <c r="X426" s="10">
        <f t="shared" si="892"/>
        <v>51736.484441089458</v>
      </c>
      <c r="Y426" s="8">
        <f t="shared" si="893"/>
        <v>1932.8719583540033</v>
      </c>
      <c r="Z426" s="1">
        <f t="shared" si="894"/>
        <v>1932.8720000000001</v>
      </c>
      <c r="AA426" s="2">
        <f t="shared" si="895"/>
        <v>51736.5</v>
      </c>
      <c r="AB426" s="2">
        <f t="shared" si="887"/>
        <v>51736.483326366149</v>
      </c>
      <c r="AC426" s="1">
        <f t="shared" si="896"/>
        <v>6.3383318534896815E-2</v>
      </c>
      <c r="AD426" s="1" t="b">
        <f t="shared" si="897"/>
        <v>1</v>
      </c>
      <c r="AF426" s="1" t="s">
        <v>1153</v>
      </c>
      <c r="AG426" s="1" t="s">
        <v>1255</v>
      </c>
      <c r="AH426" s="10">
        <v>18241.54</v>
      </c>
      <c r="AI426" s="10">
        <v>69978.080000000002</v>
      </c>
      <c r="AJ426" s="10">
        <f t="shared" si="962"/>
        <v>51736.54</v>
      </c>
      <c r="AK426" s="1">
        <f t="shared" si="963"/>
        <v>2.1173213362999377E-3</v>
      </c>
      <c r="AL426" s="10">
        <f t="shared" si="964"/>
        <v>-5.5558910542458761E-2</v>
      </c>
      <c r="AM426" s="10">
        <f t="shared" si="898"/>
        <v>0.10706658278458168</v>
      </c>
      <c r="AN426" s="10">
        <f t="shared" si="965"/>
        <v>-0.51891924723369076</v>
      </c>
      <c r="AO426" s="1">
        <f t="shared" si="899"/>
        <v>1932.8720000000001</v>
      </c>
      <c r="AP426" s="14">
        <v>34600000</v>
      </c>
      <c r="AQ426" s="10">
        <v>6.0999999999999999E-2</v>
      </c>
      <c r="AR426" s="14" cm="1">
        <f t="array" ref="AR426">SfromgA($AP426,$AO426,"")</f>
        <v>0.12331580524433224</v>
      </c>
      <c r="AS426" s="21">
        <f t="shared" si="966"/>
        <v>616.28917930653745</v>
      </c>
      <c r="AU426" s="10"/>
      <c r="AV426" s="10"/>
      <c r="AW426" s="14">
        <f t="shared" si="967"/>
        <v>34600000</v>
      </c>
      <c r="AX426" s="21">
        <f t="shared" si="968"/>
        <v>616.28917930653745</v>
      </c>
      <c r="AY426" s="10">
        <f t="shared" si="969"/>
        <v>-6.9159165624247541</v>
      </c>
      <c r="AZ426" s="10">
        <f t="shared" si="970"/>
        <v>34.453437178025382</v>
      </c>
      <c r="BA426" s="10">
        <f t="shared" si="971"/>
        <v>1.460167223749878</v>
      </c>
      <c r="BB426" s="10" cm="1">
        <f t="array" ref="BB426">$C426*EXP(poly_from_str($AO426,BB$2950))</f>
        <v>17.755324076198931</v>
      </c>
      <c r="BC426" s="10">
        <f t="shared" si="972"/>
        <v>0.66292334652881424</v>
      </c>
      <c r="BD426" s="10">
        <f t="shared" si="973"/>
        <v>1.9689137811473301</v>
      </c>
      <c r="BE426" s="10">
        <f t="shared" si="974"/>
        <v>-1.9991376151784612</v>
      </c>
      <c r="BF426" s="21">
        <f>INDEX([1]Pr3_line_class7_opt_lin!$A$2:$A$3624,MATCH($X426,[1]Pr3_line_class7_opt_lin!$AO$2:$AO$3624,0),1)</f>
        <v>5099</v>
      </c>
    </row>
    <row r="427" spans="1:58" x14ac:dyDescent="0.25">
      <c r="A427" s="1">
        <v>1932.181</v>
      </c>
      <c r="B427" s="1">
        <v>8.0000000000000002E-3</v>
      </c>
      <c r="C427">
        <v>5</v>
      </c>
      <c r="D427" t="s">
        <v>113</v>
      </c>
      <c r="E427" s="2">
        <v>51755</v>
      </c>
      <c r="N427">
        <v>5</v>
      </c>
      <c r="V427" s="11">
        <f t="shared" si="890"/>
        <v>5.1754985687158709E-7</v>
      </c>
      <c r="W427" s="11">
        <f t="shared" si="891"/>
        <v>1.9321804656554922E-6</v>
      </c>
      <c r="X427" s="10">
        <f t="shared" si="892"/>
        <v>51754.986645327976</v>
      </c>
      <c r="Y427" s="8">
        <f t="shared" si="893"/>
        <v>1932.1809642284431</v>
      </c>
      <c r="Z427" s="1">
        <f t="shared" si="894"/>
        <v>1932.181</v>
      </c>
      <c r="AA427" s="2">
        <f t="shared" si="895"/>
        <v>51755</v>
      </c>
      <c r="AB427" s="2">
        <f t="shared" si="887"/>
        <v>51754.985687158704</v>
      </c>
      <c r="AC427" s="1">
        <f t="shared" si="896"/>
        <v>6.3392892717390015E-2</v>
      </c>
      <c r="AD427" s="1" t="b">
        <f t="shared" si="897"/>
        <v>1</v>
      </c>
      <c r="AM427" s="10">
        <f t="shared" si="898"/>
        <v>0.21428634273911193</v>
      </c>
      <c r="AN427" s="10"/>
      <c r="AO427" s="1">
        <f t="shared" si="899"/>
        <v>1932.181</v>
      </c>
      <c r="AP427"/>
      <c r="BB427" s="10" cm="1">
        <f t="array" ref="BB427">$C427*EXP(poly_from_str($AO427,BB$2950))</f>
        <v>11.113641626656188</v>
      </c>
      <c r="BF427" s="21">
        <f>INDEX([1]Pr3_line_class7_opt_lin!$A$2:$A$3624,MATCH($X427,[1]Pr3_line_class7_opt_lin!$AO$2:$AO$3624,0),1)</f>
        <v>3193</v>
      </c>
    </row>
    <row r="428" spans="1:58" hidden="1" x14ac:dyDescent="0.25">
      <c r="A428" s="1">
        <v>1931.739</v>
      </c>
      <c r="B428" s="5">
        <f>0.004*4</f>
        <v>1.6E-2</v>
      </c>
      <c r="C428">
        <v>5</v>
      </c>
      <c r="E428" s="2">
        <v>51766.8</v>
      </c>
      <c r="F428">
        <v>21611</v>
      </c>
      <c r="G428" t="s">
        <v>4</v>
      </c>
      <c r="H428" t="s">
        <v>17</v>
      </c>
      <c r="I428">
        <v>73378</v>
      </c>
      <c r="J428" t="s">
        <v>6</v>
      </c>
      <c r="K428" t="s">
        <v>7</v>
      </c>
      <c r="L428">
        <v>21611.19</v>
      </c>
      <c r="M428">
        <v>73378.42</v>
      </c>
      <c r="N428">
        <v>5</v>
      </c>
      <c r="P428" s="4" t="s">
        <v>1145</v>
      </c>
      <c r="V428" s="11">
        <f t="shared" si="890"/>
        <v>5.1766827713267686E-7</v>
      </c>
      <c r="W428" s="11">
        <f t="shared" si="891"/>
        <v>1.9317400341531637E-6</v>
      </c>
      <c r="X428" s="10">
        <f t="shared" si="892"/>
        <v>51766.82585642855</v>
      </c>
      <c r="Y428" s="8">
        <f t="shared" si="893"/>
        <v>1931.7390692901006</v>
      </c>
      <c r="Z428" s="1">
        <f t="shared" si="894"/>
        <v>1931.739</v>
      </c>
      <c r="AA428" s="2">
        <f t="shared" si="895"/>
        <v>51766.8</v>
      </c>
      <c r="AB428" s="2">
        <f t="shared" si="887"/>
        <v>51766.827713267681</v>
      </c>
      <c r="AC428" s="1">
        <f t="shared" si="896"/>
        <v>6.3399022257475693E-2</v>
      </c>
      <c r="AD428" s="1" t="b">
        <f t="shared" si="897"/>
        <v>1</v>
      </c>
      <c r="AF428" s="1" t="s">
        <v>1301</v>
      </c>
      <c r="AG428" s="1" t="s">
        <v>1303</v>
      </c>
      <c r="AH428" s="10">
        <v>21611.19</v>
      </c>
      <c r="AI428" s="10">
        <v>73378.42</v>
      </c>
      <c r="AJ428" s="10">
        <f>AI428-AH428</f>
        <v>51767.229999999996</v>
      </c>
      <c r="AK428" s="1">
        <f>$A428-100000000/AJ428</f>
        <v>1.5011677657639666E-2</v>
      </c>
      <c r="AL428" s="10">
        <f>$X428-AJ428</f>
        <v>-0.40414357144618407</v>
      </c>
      <c r="AM428" s="10">
        <f t="shared" si="898"/>
        <v>0.42876848269874973</v>
      </c>
      <c r="AN428" s="12">
        <f>AL428/AM428</f>
        <v>-0.94256828044456109</v>
      </c>
      <c r="AO428" s="1">
        <f t="shared" si="899"/>
        <v>1931.739</v>
      </c>
      <c r="AP428" s="14">
        <v>1110000</v>
      </c>
      <c r="AQ428" s="10">
        <v>7.0000000000000001E-3</v>
      </c>
      <c r="AR428" s="14" cm="1">
        <f t="array" ref="AR428">SfromgA($AP428,$AO428,"")</f>
        <v>3.9491322918020974E-3</v>
      </c>
      <c r="AS428" s="21">
        <f>(10^MAX(0.05, -0.312925054856973*((LN($AR428))^(1/3)) + 0.454808404431693)-1)*100</f>
        <v>919.34254160825617</v>
      </c>
      <c r="AU428" s="10"/>
      <c r="AV428" s="10"/>
      <c r="AW428" s="14">
        <f>IF($AP428="",$AT428,$AP428)</f>
        <v>1110000</v>
      </c>
      <c r="AX428" s="21">
        <f>IF($AP428="",$AV428,$AS428)</f>
        <v>919.34254160825617</v>
      </c>
      <c r="AY428" s="12"/>
      <c r="AZ428" s="10">
        <f>EXP(AY$2950*$AI428+AY$2951)*$AW428/$AO428</f>
        <v>0.80481003848915833</v>
      </c>
      <c r="BA428" s="12"/>
      <c r="BB428" s="10" cm="1">
        <f t="array" ref="BB428">$C428*EXP(poly_from_str($AO428,BB$2950))</f>
        <v>11.124209492530428</v>
      </c>
      <c r="BC428" s="12"/>
      <c r="BD428" s="10">
        <f t="shared" ref="BD428" si="975">LN($AX428/100+1)</f>
        <v>2.3217429454168461</v>
      </c>
      <c r="BE428" s="10">
        <f>ABS(LN($AZ428/$BB428))-BD428-LN(2)</f>
        <v>-0.38861735085770677</v>
      </c>
      <c r="BF428" s="21">
        <f>INDEX([1]Pr3_line_class7_opt_lin!$A$2:$A$3624,MATCH($X428,[1]Pr3_line_class7_opt_lin!$AO$2:$AO$3624,0),1)</f>
        <v>3196</v>
      </c>
    </row>
    <row r="429" spans="1:58" hidden="1" x14ac:dyDescent="0.25">
      <c r="A429" s="1">
        <v>1931.3679999999999</v>
      </c>
      <c r="B429" s="1">
        <v>4.0000000000000001E-3</v>
      </c>
      <c r="C429">
        <v>1</v>
      </c>
      <c r="E429" s="2">
        <v>51776.800000000003</v>
      </c>
      <c r="N429">
        <v>5</v>
      </c>
      <c r="V429" s="11">
        <f t="shared" si="890"/>
        <v>5.1776771697573953E-7</v>
      </c>
      <c r="W429" s="11">
        <f t="shared" si="891"/>
        <v>1.9313669442684753E-6</v>
      </c>
      <c r="X429" s="10">
        <f t="shared" si="892"/>
        <v>51776.773595251354</v>
      </c>
      <c r="Y429" s="8">
        <f t="shared" si="893"/>
        <v>1931.3679292131749</v>
      </c>
      <c r="Z429" s="1">
        <f t="shared" si="894"/>
        <v>1931.3679999999999</v>
      </c>
      <c r="AA429" s="2">
        <f t="shared" si="895"/>
        <v>51776.800000000003</v>
      </c>
      <c r="AB429" s="2">
        <f t="shared" si="887"/>
        <v>51776.771697573946</v>
      </c>
      <c r="AC429" s="1">
        <f t="shared" si="896"/>
        <v>6.340417043711348E-2</v>
      </c>
      <c r="AD429" s="1" t="b">
        <f t="shared" si="897"/>
        <v>1</v>
      </c>
      <c r="AM429" s="10">
        <f t="shared" si="898"/>
        <v>0.10723342211323789</v>
      </c>
      <c r="AN429" s="10"/>
      <c r="AO429" s="1">
        <f t="shared" si="899"/>
        <v>1931.3679999999999</v>
      </c>
      <c r="AP429"/>
      <c r="BB429" s="10" cm="1">
        <f t="array" ref="BB429">$C429*EXP(poly_from_str($AO429,BB$2950))</f>
        <v>2.2266126787065406</v>
      </c>
      <c r="BF429" s="21" t="e">
        <f>INDEX([1]Pr3_line_class7_opt_lin!$A$2:$A$3624,MATCH($X429,[1]Pr3_line_class7_opt_lin!$AO$2:$AO$3624,0),1)</f>
        <v>#N/A</v>
      </c>
    </row>
    <row r="430" spans="1:58" hidden="1" x14ac:dyDescent="0.25">
      <c r="A430" s="1">
        <v>1930.8130000000001</v>
      </c>
      <c r="B430" s="1">
        <v>4.0000000000000001E-3</v>
      </c>
      <c r="C430">
        <v>40</v>
      </c>
      <c r="E430" s="2">
        <v>51791.6</v>
      </c>
      <c r="N430">
        <v>5</v>
      </c>
      <c r="V430" s="11">
        <f t="shared" si="890"/>
        <v>5.1791654603527113E-7</v>
      </c>
      <c r="W430" s="11">
        <f t="shared" si="891"/>
        <v>1.9308150356428457E-6</v>
      </c>
      <c r="X430" s="10">
        <f t="shared" si="892"/>
        <v>51791.65093844341</v>
      </c>
      <c r="Y430" s="8">
        <f t="shared" si="893"/>
        <v>1930.8131366357538</v>
      </c>
      <c r="Z430" s="1">
        <f t="shared" si="894"/>
        <v>1930.8130000000001</v>
      </c>
      <c r="AA430" s="2">
        <f t="shared" si="895"/>
        <v>51791.6</v>
      </c>
      <c r="AB430" s="2">
        <f t="shared" si="887"/>
        <v>51791.654603527109</v>
      </c>
      <c r="AC430" s="1">
        <f t="shared" si="896"/>
        <v>6.3411877432855257E-2</v>
      </c>
      <c r="AD430" s="1" t="b">
        <f t="shared" si="897"/>
        <v>1</v>
      </c>
      <c r="AM430" s="10">
        <f t="shared" si="898"/>
        <v>0.10729490634256139</v>
      </c>
      <c r="AN430" s="10"/>
      <c r="AO430" s="1">
        <f t="shared" si="899"/>
        <v>1930.8130000000001</v>
      </c>
      <c r="AP430"/>
      <c r="BB430" s="10" cm="1">
        <f t="array" ref="BB430">$C430*EXP(poly_from_str($AO430,BB$2950))</f>
        <v>89.170244949760885</v>
      </c>
      <c r="BF430" s="21">
        <f>INDEX([1]Pr3_line_class7_opt_lin!$A$2:$A$3624,MATCH($X430,[1]Pr3_line_class7_opt_lin!$AO$2:$AO$3624,0),1)</f>
        <v>25635</v>
      </c>
    </row>
    <row r="431" spans="1:58" hidden="1" x14ac:dyDescent="0.25">
      <c r="A431" s="1">
        <v>1930.3489999999999</v>
      </c>
      <c r="B431" s="1">
        <v>4.0000000000000001E-3</v>
      </c>
      <c r="C431">
        <v>10</v>
      </c>
      <c r="E431" s="2">
        <v>51804.1</v>
      </c>
      <c r="F431">
        <v>17627</v>
      </c>
      <c r="G431" t="s">
        <v>4</v>
      </c>
      <c r="H431" t="s">
        <v>5</v>
      </c>
      <c r="I431">
        <v>69431</v>
      </c>
      <c r="J431" t="s">
        <v>6</v>
      </c>
      <c r="K431" t="s">
        <v>7</v>
      </c>
      <c r="L431">
        <v>17627</v>
      </c>
      <c r="M431">
        <v>69431</v>
      </c>
      <c r="N431">
        <v>5</v>
      </c>
      <c r="V431" s="11">
        <f t="shared" si="890"/>
        <v>5.1804103817496212E-7</v>
      </c>
      <c r="W431" s="11">
        <f t="shared" si="891"/>
        <v>1.9303491422493586E-6</v>
      </c>
      <c r="X431" s="10">
        <f t="shared" si="892"/>
        <v>51804.103561028867</v>
      </c>
      <c r="Y431" s="8">
        <f t="shared" si="893"/>
        <v>1930.3490095566076</v>
      </c>
      <c r="Z431" s="1">
        <f t="shared" si="894"/>
        <v>1930.3489999999999</v>
      </c>
      <c r="AA431" s="2">
        <f t="shared" si="895"/>
        <v>51804.1</v>
      </c>
      <c r="AB431" s="2">
        <f t="shared" si="887"/>
        <v>51804.103817496216</v>
      </c>
      <c r="AC431" s="1">
        <f t="shared" si="896"/>
        <v>6.3418325861669636E-2</v>
      </c>
      <c r="AD431" s="1" t="b">
        <f t="shared" si="897"/>
        <v>1</v>
      </c>
      <c r="AF431" s="1" t="s">
        <v>1176</v>
      </c>
      <c r="AG431" s="1" t="s">
        <v>1300</v>
      </c>
      <c r="AH431" s="10">
        <v>17627</v>
      </c>
      <c r="AI431" s="10">
        <v>69431</v>
      </c>
      <c r="AJ431" s="10">
        <f>AI431-AH431</f>
        <v>51804</v>
      </c>
      <c r="AK431" s="1">
        <f>$A431-100000000/AJ431</f>
        <v>-3.8685043625719118E-3</v>
      </c>
      <c r="AL431" s="10">
        <f>$X431-AJ431</f>
        <v>0.10356102886726148</v>
      </c>
      <c r="AM431" s="10">
        <f t="shared" si="898"/>
        <v>0.10734659898287822</v>
      </c>
      <c r="AN431" s="10">
        <f>AL431/AM431</f>
        <v>0.9647350717071107</v>
      </c>
      <c r="AO431" s="1">
        <f t="shared" si="899"/>
        <v>1930.3489999999999</v>
      </c>
      <c r="AP431" s="14">
        <v>35200000</v>
      </c>
      <c r="AQ431" s="10">
        <v>9.6000000000000002E-2</v>
      </c>
      <c r="AR431" s="14" cm="1">
        <f t="array" ref="AR431">SfromgA($AP431,$AO431,"")</f>
        <v>0.12496360005853585</v>
      </c>
      <c r="AS431" s="21">
        <f>(10^MAX(0.05, -0.312925054856973*((LN($AR431))^(1/3)) + 0.454808404431693)-1)*100</f>
        <v>614.89193824484676</v>
      </c>
      <c r="AU431" s="10"/>
      <c r="AV431" s="10"/>
      <c r="AW431" s="14">
        <f>IF($AP431="",$AT431,$AP431)</f>
        <v>35200000</v>
      </c>
      <c r="AX431" s="21">
        <f>IF($AP431="",$AV431,$AS431)</f>
        <v>614.89193824484676</v>
      </c>
      <c r="AY431" s="10">
        <f>LN(BB431*$AO431/$AW431)</f>
        <v>-6.7058589054109161</v>
      </c>
      <c r="AZ431" s="10">
        <f>EXP(AY$2950*$AI431+AY$2951)*$AW431/$AO431</f>
        <v>36.938199173713208</v>
      </c>
      <c r="BA431" s="10">
        <f>LN(AZ431/$C431)</f>
        <v>1.306661130553892</v>
      </c>
      <c r="BB431" s="10" cm="1">
        <f t="array" ref="BB431">$C431*EXP(poly_from_str($AO431,BB$2950))</f>
        <v>22.314610439495347</v>
      </c>
      <c r="BC431" s="10">
        <f t="shared" ref="BC431" si="976">LN(AZ431/BB431)</f>
        <v>0.50400458295740735</v>
      </c>
      <c r="BD431" s="10">
        <f t="shared" ref="BD431" si="977">LN($AX431/100+1)</f>
        <v>1.96696120996193</v>
      </c>
      <c r="BE431" s="10">
        <f>ABS(LN($AZ431/$BB431))-BD431-LN(2)</f>
        <v>-2.1561038075644681</v>
      </c>
      <c r="BF431" s="21">
        <f>INDEX([1]Pr3_line_class7_opt_lin!$A$2:$A$3624,MATCH($X431,[1]Pr3_line_class7_opt_lin!$AO$2:$AO$3624,0),1)</f>
        <v>6417</v>
      </c>
    </row>
    <row r="432" spans="1:58" hidden="1" x14ac:dyDescent="0.25">
      <c r="A432" s="1">
        <v>1930.001</v>
      </c>
      <c r="B432" s="1">
        <v>4.0000000000000001E-3</v>
      </c>
      <c r="C432">
        <v>3</v>
      </c>
      <c r="E432" s="2">
        <v>51813.4</v>
      </c>
      <c r="N432">
        <v>5</v>
      </c>
      <c r="V432" s="11">
        <f t="shared" si="890"/>
        <v>5.1813444656246289E-7</v>
      </c>
      <c r="W432" s="11">
        <f t="shared" si="891"/>
        <v>1.9300026634036758E-6</v>
      </c>
      <c r="X432" s="10">
        <f t="shared" si="892"/>
        <v>51813.441654132119</v>
      </c>
      <c r="Y432" s="8">
        <f t="shared" si="893"/>
        <v>1930.0011118258733</v>
      </c>
      <c r="Z432" s="1">
        <f t="shared" si="894"/>
        <v>1930.001</v>
      </c>
      <c r="AA432" s="2">
        <f t="shared" si="895"/>
        <v>51813.4</v>
      </c>
      <c r="AB432" s="2">
        <f t="shared" si="887"/>
        <v>51813.444656246291</v>
      </c>
      <c r="AC432" s="1">
        <f t="shared" si="896"/>
        <v>6.3423165235729495E-2</v>
      </c>
      <c r="AD432" s="1" t="b">
        <f t="shared" si="897"/>
        <v>1</v>
      </c>
      <c r="AM432" s="10">
        <f t="shared" si="898"/>
        <v>0.10738522933407806</v>
      </c>
      <c r="AN432" s="10"/>
      <c r="AO432" s="1">
        <f t="shared" si="899"/>
        <v>1930.001</v>
      </c>
      <c r="AP432"/>
      <c r="BB432" s="10" cm="1">
        <f t="array" ref="BB432">$C432*EXP(poly_from_str($AO432,BB$2950))</f>
        <v>6.6993351122698375</v>
      </c>
      <c r="BF432" s="21" t="e">
        <f>INDEX([1]Pr3_line_class7_opt_lin!$A$2:$A$3624,MATCH($X432,[1]Pr3_line_class7_opt_lin!$AO$2:$AO$3624,0),1)</f>
        <v>#N/A</v>
      </c>
    </row>
    <row r="433" spans="1:58" hidden="1" x14ac:dyDescent="0.25">
      <c r="A433" s="1">
        <v>1929.92</v>
      </c>
      <c r="B433" s="1">
        <v>4.0000000000000001E-3</v>
      </c>
      <c r="C433">
        <v>20</v>
      </c>
      <c r="E433" s="2">
        <v>51815.6</v>
      </c>
      <c r="F433">
        <v>16516</v>
      </c>
      <c r="G433" t="s">
        <v>4</v>
      </c>
      <c r="H433" t="s">
        <v>7</v>
      </c>
      <c r="I433">
        <v>68331</v>
      </c>
      <c r="J433" t="s">
        <v>6</v>
      </c>
      <c r="K433" t="s">
        <v>7</v>
      </c>
      <c r="L433">
        <v>16516.150000000001</v>
      </c>
      <c r="M433">
        <v>68331.73</v>
      </c>
      <c r="N433">
        <v>5</v>
      </c>
      <c r="V433" s="11">
        <f t="shared" si="890"/>
        <v>5.181561930028188E-7</v>
      </c>
      <c r="W433" s="11">
        <f t="shared" si="891"/>
        <v>1.9299207188568695E-6</v>
      </c>
      <c r="X433" s="10">
        <f t="shared" si="892"/>
        <v>51815.618002573683</v>
      </c>
      <c r="Y433" s="8">
        <f t="shared" si="893"/>
        <v>1929.9200483343266</v>
      </c>
      <c r="Z433" s="1">
        <f t="shared" si="894"/>
        <v>1929.92</v>
      </c>
      <c r="AA433" s="2">
        <f t="shared" si="895"/>
        <v>51815.6</v>
      </c>
      <c r="AB433" s="2">
        <f t="shared" si="887"/>
        <v>51815.619300281876</v>
      </c>
      <c r="AC433" s="1">
        <f t="shared" si="896"/>
        <v>6.3424292017358719E-2</v>
      </c>
      <c r="AD433" s="1" t="b">
        <f t="shared" si="897"/>
        <v>1</v>
      </c>
      <c r="AF433" s="1" t="s">
        <v>1202</v>
      </c>
      <c r="AG433" s="1" t="s">
        <v>1248</v>
      </c>
      <c r="AH433" s="10">
        <v>16516.150000000001</v>
      </c>
      <c r="AI433" s="10">
        <v>68331.75</v>
      </c>
      <c r="AJ433" s="10">
        <f t="shared" ref="AJ433:AJ434" si="978">AI433-AH433</f>
        <v>51815.6</v>
      </c>
      <c r="AK433" s="1">
        <f t="shared" ref="AK433:AK434" si="979">$A433-100000000/AJ433</f>
        <v>-7.1885686929817894E-4</v>
      </c>
      <c r="AL433" s="10">
        <f t="shared" ref="AL433:AL434" si="980">$X433-AJ433</f>
        <v>1.8002573684498202E-2</v>
      </c>
      <c r="AM433" s="10">
        <f t="shared" si="898"/>
        <v>0.10739429613662743</v>
      </c>
      <c r="AN433" s="10">
        <f t="shared" ref="AN433:AN434" si="981">AL433/AM433</f>
        <v>0.16763063153368274</v>
      </c>
      <c r="AO433" s="1">
        <f t="shared" si="899"/>
        <v>1929.92</v>
      </c>
      <c r="AP433" s="14">
        <v>59600000</v>
      </c>
      <c r="AQ433" s="10">
        <v>0.16700000000000001</v>
      </c>
      <c r="AR433" s="14" cm="1">
        <f t="array" ref="AR433">SfromgA($AP433,$AO433,"")</f>
        <v>0.21144505847118997</v>
      </c>
      <c r="AS433" s="21">
        <f t="shared" ref="AS433:AS434" si="982">(10^MAX(0.05, -0.312925054856973*((LN($AR433))^(1/3)) + 0.454808404431693)-1)*100</f>
        <v>556.52276977193753</v>
      </c>
      <c r="AU433" s="10"/>
      <c r="AV433" s="10"/>
      <c r="AW433" s="14">
        <f t="shared" ref="AW433:AW434" si="983">IF($AP433="",$AT433,$AP433)</f>
        <v>59600000</v>
      </c>
      <c r="AX433" s="21">
        <f t="shared" ref="AX433:AX434" si="984">IF($AP433="",$AV433,$AS433)</f>
        <v>556.52276977193753</v>
      </c>
      <c r="AY433" s="10">
        <f t="shared" ref="AY433:AY434" si="985">LN(BB433*$AO433/$AW433)</f>
        <v>-6.5386321641380469</v>
      </c>
      <c r="AZ433" s="10">
        <f t="shared" ref="AZ433:AZ434" si="986">EXP(AY$2950*$AI433+AY$2951)*$AW433/$AO433</f>
        <v>69.326800251224427</v>
      </c>
      <c r="BA433" s="10">
        <f t="shared" ref="BA433:BA434" si="987">LN(AZ433/$C433)</f>
        <v>1.2430992858937593</v>
      </c>
      <c r="BB433" s="10" cm="1">
        <f t="array" ref="BB433">$C433*EXP(poly_from_str($AO433,BB$2950))</f>
        <v>44.66991076152943</v>
      </c>
      <c r="BC433" s="10">
        <f t="shared" ref="BC433:BC434" si="988">LN(AZ433/BB433)</f>
        <v>0.43953142181284111</v>
      </c>
      <c r="BD433" s="10">
        <f t="shared" ref="BD433:BD434" si="989">LN($AX433/100+1)</f>
        <v>1.8817871907358381</v>
      </c>
      <c r="BE433" s="10">
        <f t="shared" ref="BE433:BE434" si="990">ABS(LN($AZ433/$BB433))-BD433-LN(2)</f>
        <v>-2.1354029494829425</v>
      </c>
      <c r="BF433" s="21">
        <f>INDEX([1]Pr3_line_class7_opt_lin!$A$2:$A$3624,MATCH($X433,[1]Pr3_line_class7_opt_lin!$AO$2:$AO$3624,0),1)</f>
        <v>12848</v>
      </c>
    </row>
    <row r="434" spans="1:58" hidden="1" x14ac:dyDescent="0.25">
      <c r="A434" s="1">
        <v>1929.7059999999999</v>
      </c>
      <c r="B434" s="1">
        <v>4.0000000000000001E-3</v>
      </c>
      <c r="C434">
        <v>30</v>
      </c>
      <c r="E434" s="2">
        <v>51821.4</v>
      </c>
      <c r="F434">
        <v>15045</v>
      </c>
      <c r="G434" t="s">
        <v>4</v>
      </c>
      <c r="H434" t="s">
        <v>17</v>
      </c>
      <c r="I434">
        <v>66867</v>
      </c>
      <c r="J434" t="s">
        <v>6</v>
      </c>
      <c r="K434" t="s">
        <v>18</v>
      </c>
      <c r="L434">
        <v>15045.8</v>
      </c>
      <c r="M434">
        <v>66867.09</v>
      </c>
      <c r="N434">
        <v>5</v>
      </c>
      <c r="V434" s="11">
        <f t="shared" si="890"/>
        <v>5.1821365534438925E-7</v>
      </c>
      <c r="W434" s="11">
        <f t="shared" si="891"/>
        <v>1.9297047165842682E-6</v>
      </c>
      <c r="X434" s="10">
        <f t="shared" si="892"/>
        <v>51821.367852790368</v>
      </c>
      <c r="Y434" s="8">
        <f t="shared" si="893"/>
        <v>1929.7059136700386</v>
      </c>
      <c r="Z434" s="1">
        <f t="shared" si="894"/>
        <v>1929.7059999999999</v>
      </c>
      <c r="AA434" s="2">
        <f t="shared" si="895"/>
        <v>51821.4</v>
      </c>
      <c r="AB434" s="2">
        <f t="shared" si="887"/>
        <v>51821.365534438926</v>
      </c>
      <c r="AC434" s="1">
        <f t="shared" si="896"/>
        <v>6.3427269629269672E-2</v>
      </c>
      <c r="AD434" s="1" t="b">
        <f t="shared" si="897"/>
        <v>1</v>
      </c>
      <c r="AF434" s="1" t="s">
        <v>1165</v>
      </c>
      <c r="AG434" s="1" t="s">
        <v>1462</v>
      </c>
      <c r="AH434" s="10">
        <v>15045.8</v>
      </c>
      <c r="AI434" s="10">
        <v>66867.09</v>
      </c>
      <c r="AJ434" s="10">
        <f t="shared" si="978"/>
        <v>51821.289999999994</v>
      </c>
      <c r="AK434" s="1">
        <f t="shared" si="979"/>
        <v>-2.812729286006288E-3</v>
      </c>
      <c r="AL434" s="10">
        <f t="shared" si="980"/>
        <v>7.7852790374890901E-2</v>
      </c>
      <c r="AM434" s="10">
        <f t="shared" si="898"/>
        <v>0.10741822847625494</v>
      </c>
      <c r="AN434" s="10">
        <f t="shared" si="981"/>
        <v>0.72476330581173609</v>
      </c>
      <c r="AO434" s="1">
        <f t="shared" si="899"/>
        <v>1929.7059999999999</v>
      </c>
      <c r="AP434" s="14">
        <v>16500000</v>
      </c>
      <c r="AQ434" s="10">
        <v>3.3000000000000002E-2</v>
      </c>
      <c r="AR434" s="14" cm="1">
        <f t="array" ref="AR434">SfromgA($AP434,$AO434,"")</f>
        <v>5.8518171271605628E-2</v>
      </c>
      <c r="AS434" s="21">
        <f t="shared" si="982"/>
        <v>690.44510094628629</v>
      </c>
      <c r="AU434" s="10"/>
      <c r="AV434" s="10"/>
      <c r="AW434" s="14">
        <f t="shared" si="983"/>
        <v>16500000</v>
      </c>
      <c r="AX434" s="21">
        <f t="shared" si="984"/>
        <v>690.44510094628629</v>
      </c>
      <c r="AY434" s="10">
        <f t="shared" si="985"/>
        <v>-4.8485291260622683</v>
      </c>
      <c r="AZ434" s="10">
        <f t="shared" si="986"/>
        <v>22.011343455892902</v>
      </c>
      <c r="BA434" s="10">
        <f t="shared" si="987"/>
        <v>-0.30963944955434614</v>
      </c>
      <c r="BB434" s="10" cm="1">
        <f t="array" ref="BB434">$C434*EXP(poly_from_str($AO434,BB$2950))</f>
        <v>67.035268346062395</v>
      </c>
      <c r="BC434" s="10">
        <f t="shared" si="988"/>
        <v>-1.1136609420116554</v>
      </c>
      <c r="BD434" s="10">
        <f t="shared" si="989"/>
        <v>2.0674260197314784</v>
      </c>
      <c r="BE434" s="10">
        <f t="shared" si="990"/>
        <v>-1.6469122582797682</v>
      </c>
      <c r="BF434" s="21">
        <f>INDEX([1]Pr3_line_class7_opt_lin!$A$2:$A$3624,MATCH($X434,[1]Pr3_line_class7_opt_lin!$AO$2:$AO$3624,0),1)</f>
        <v>19283</v>
      </c>
    </row>
    <row r="435" spans="1:58" hidden="1" x14ac:dyDescent="0.25">
      <c r="A435" s="1">
        <v>1928.2460000000001</v>
      </c>
      <c r="B435" s="1">
        <v>4.0000000000000001E-3</v>
      </c>
      <c r="C435">
        <v>7</v>
      </c>
      <c r="E435" s="2">
        <v>51860.6</v>
      </c>
      <c r="N435">
        <v>5</v>
      </c>
      <c r="V435" s="11">
        <f t="shared" si="890"/>
        <v>5.1860602848391749E-7</v>
      </c>
      <c r="W435" s="11">
        <f t="shared" si="891"/>
        <v>1.9282461059069892E-6</v>
      </c>
      <c r="X435" s="10">
        <f t="shared" si="892"/>
        <v>51860.602656251074</v>
      </c>
      <c r="Y435" s="8">
        <f t="shared" si="893"/>
        <v>1928.2460071440453</v>
      </c>
      <c r="Z435" s="1">
        <f t="shared" si="894"/>
        <v>1928.2460000000001</v>
      </c>
      <c r="AA435" s="2">
        <f t="shared" si="895"/>
        <v>51860.6</v>
      </c>
      <c r="AB435" s="2">
        <f t="shared" si="887"/>
        <v>51860.602848391747</v>
      </c>
      <c r="AC435" s="1">
        <f t="shared" si="896"/>
        <v>6.3447610638993096E-2</v>
      </c>
      <c r="AD435" s="1" t="b">
        <f t="shared" si="897"/>
        <v>1</v>
      </c>
      <c r="AM435" s="10">
        <f t="shared" si="898"/>
        <v>0.10758087920317221</v>
      </c>
      <c r="AN435" s="10"/>
      <c r="AO435" s="1">
        <f t="shared" si="899"/>
        <v>1928.2460000000001</v>
      </c>
      <c r="AP435"/>
      <c r="BB435" s="10" cm="1">
        <f t="array" ref="BB435">$C435*EXP(poly_from_str($AO435,BB$2950))</f>
        <v>15.689778668250622</v>
      </c>
      <c r="BF435" s="21">
        <f>INDEX([1]Pr3_line_class7_opt_lin!$A$2:$A$3624,MATCH($X435,[1]Pr3_line_class7_opt_lin!$AO$2:$AO$3624,0),1)</f>
        <v>4517</v>
      </c>
    </row>
    <row r="436" spans="1:58" hidden="1" x14ac:dyDescent="0.25">
      <c r="A436" s="1">
        <v>1927.8209999999999</v>
      </c>
      <c r="B436" s="1">
        <v>4.0000000000000001E-3</v>
      </c>
      <c r="C436">
        <v>20</v>
      </c>
      <c r="E436" s="2">
        <v>51872</v>
      </c>
      <c r="N436">
        <v>5</v>
      </c>
      <c r="V436" s="11">
        <f t="shared" si="890"/>
        <v>5.1872035837352126E-7</v>
      </c>
      <c r="W436" s="11">
        <f t="shared" si="891"/>
        <v>1.9278223318938927E-6</v>
      </c>
      <c r="X436" s="10">
        <f t="shared" si="892"/>
        <v>51872.03341792756</v>
      </c>
      <c r="Y436" s="8">
        <f t="shared" si="893"/>
        <v>1927.8210899177682</v>
      </c>
      <c r="Z436" s="1">
        <f t="shared" si="894"/>
        <v>1927.8209999999999</v>
      </c>
      <c r="AA436" s="2">
        <f t="shared" si="895"/>
        <v>51872</v>
      </c>
      <c r="AB436" s="2">
        <f t="shared" si="887"/>
        <v>51872.035837352123</v>
      </c>
      <c r="AC436" s="1">
        <f t="shared" si="896"/>
        <v>6.3453540509557718E-2</v>
      </c>
      <c r="AD436" s="1" t="b">
        <f t="shared" si="897"/>
        <v>1</v>
      </c>
      <c r="AM436" s="10">
        <f t="shared" si="898"/>
        <v>0.10762824971820519</v>
      </c>
      <c r="AN436" s="10"/>
      <c r="AO436" s="1">
        <f t="shared" si="899"/>
        <v>1927.8209999999999</v>
      </c>
      <c r="AP436"/>
      <c r="BB436" s="10" cm="1">
        <f t="array" ref="BB436">$C436*EXP(poly_from_str($AO436,BB$2950))</f>
        <v>44.867872093925726</v>
      </c>
      <c r="BF436" s="21">
        <f>INDEX([1]Pr3_line_class7_opt_lin!$A$2:$A$3624,MATCH($X436,[1]Pr3_line_class7_opt_lin!$AO$2:$AO$3624,0),1)</f>
        <v>12920</v>
      </c>
    </row>
    <row r="437" spans="1:58" hidden="1" x14ac:dyDescent="0.25">
      <c r="A437" s="1">
        <v>1927.7739999999999</v>
      </c>
      <c r="B437" s="1">
        <v>4.0000000000000001E-3</v>
      </c>
      <c r="C437">
        <v>20</v>
      </c>
      <c r="E437" s="2">
        <v>51873.3</v>
      </c>
      <c r="F437">
        <v>15525</v>
      </c>
      <c r="G437" t="s">
        <v>4</v>
      </c>
      <c r="H437" t="s">
        <v>12</v>
      </c>
      <c r="I437">
        <v>67398</v>
      </c>
      <c r="J437" t="s">
        <v>6</v>
      </c>
      <c r="K437" t="s">
        <v>5</v>
      </c>
      <c r="L437">
        <v>15525.5</v>
      </c>
      <c r="M437">
        <v>67398.789999999994</v>
      </c>
      <c r="N437">
        <v>5</v>
      </c>
      <c r="V437" s="11">
        <f t="shared" si="890"/>
        <v>5.187330050099234E-7</v>
      </c>
      <c r="W437" s="11">
        <f t="shared" si="891"/>
        <v>1.9277740186184416E-6</v>
      </c>
      <c r="X437" s="10">
        <f t="shared" si="892"/>
        <v>51873.300467166606</v>
      </c>
      <c r="Y437" s="8">
        <f t="shared" si="893"/>
        <v>1927.7740012570698</v>
      </c>
      <c r="Z437" s="1">
        <f t="shared" si="894"/>
        <v>1927.7739999999999</v>
      </c>
      <c r="AA437" s="2">
        <f t="shared" si="895"/>
        <v>51873.3</v>
      </c>
      <c r="AB437" s="2">
        <f t="shared" si="887"/>
        <v>51873.300500992336</v>
      </c>
      <c r="AC437" s="1">
        <f t="shared" si="896"/>
        <v>6.3454196524331263E-2</v>
      </c>
      <c r="AD437" s="1" t="b">
        <f t="shared" si="897"/>
        <v>1</v>
      </c>
      <c r="AF437" s="1" t="s">
        <v>1154</v>
      </c>
      <c r="AG437" s="1" t="s">
        <v>1305</v>
      </c>
      <c r="AH437" s="10">
        <v>15525.5</v>
      </c>
      <c r="AI437" s="10">
        <v>67398.789999999994</v>
      </c>
      <c r="AJ437" s="10">
        <f t="shared" ref="AJ437:AJ440" si="991">AI437-AH437</f>
        <v>51873.289999999994</v>
      </c>
      <c r="AK437" s="1">
        <f t="shared" ref="AK437:AK440" si="992">$A437-100000000/AJ437</f>
        <v>-3.9024978013912914E-4</v>
      </c>
      <c r="AL437" s="10">
        <f t="shared" ref="AL437:AL440" si="993">$X437-AJ437</f>
        <v>1.0467166612215806E-2</v>
      </c>
      <c r="AM437" s="10">
        <f t="shared" si="898"/>
        <v>0.10763357115512505</v>
      </c>
      <c r="AN437" s="10">
        <f t="shared" ref="AN437:AN440" si="994">AL437/AM437</f>
        <v>9.7248158728564155E-2</v>
      </c>
      <c r="AO437" s="1">
        <f t="shared" si="899"/>
        <v>1927.7739999999999</v>
      </c>
      <c r="AP437" s="14">
        <v>13000000</v>
      </c>
      <c r="AQ437" s="10">
        <v>1.7000000000000001E-2</v>
      </c>
      <c r="AR437" s="14" cm="1">
        <f t="array" ref="AR437">SfromgA($AP437,$AO437,"")</f>
        <v>4.5966884344057338E-2</v>
      </c>
      <c r="AS437" s="21">
        <f t="shared" ref="AS437:AS440" si="995">(10^MAX(0.05, -0.312925054856973*((LN($AR437))^(1/3)) + 0.454808404431693)-1)*100</f>
        <v>713.00424005172385</v>
      </c>
      <c r="AU437" s="10"/>
      <c r="AV437" s="10"/>
      <c r="AW437" s="14">
        <f t="shared" ref="AW437:AW438" si="996">IF($AP437="",$AT437,$AP437)</f>
        <v>13000000</v>
      </c>
      <c r="AX437" s="21">
        <f t="shared" ref="AX437:AX438" si="997">IF($AP437="",$AV437,$AS437)</f>
        <v>713.00424005172385</v>
      </c>
      <c r="AY437" s="10">
        <f t="shared" ref="AY437:AY440" si="998">LN(BB437*$AO437/$AW437)</f>
        <v>-5.0125183548624399</v>
      </c>
      <c r="AZ437" s="10">
        <f t="shared" ref="AZ437:AZ440" si="999">EXP(AY$2950*$AI437+AY$2951)*$AW437/$AO437</f>
        <v>16.517945032106965</v>
      </c>
      <c r="BA437" s="10">
        <f t="shared" ref="BA437:BA440" si="1000">LN(AZ437/$C437)</f>
        <v>-0.19128490592817887</v>
      </c>
      <c r="BB437" s="10" cm="1">
        <f t="array" ref="BB437">$C437*EXP(poly_from_str($AO437,BB$2950))</f>
        <v>44.872283590798538</v>
      </c>
      <c r="BC437" s="10">
        <f t="shared" ref="BC437:BC440" si="1001">LN(AZ437/BB437)</f>
        <v>-0.99937294455487147</v>
      </c>
      <c r="BD437" s="10">
        <f t="shared" ref="BD437:BD440" si="1002">LN($AX437/100+1)</f>
        <v>2.0955661388618929</v>
      </c>
      <c r="BE437" s="10">
        <f t="shared" ref="BE437:BE440" si="1003">ABS(LN($AZ437/$BB437))-BD437-LN(2)</f>
        <v>-1.789340374866967</v>
      </c>
      <c r="BF437" s="21">
        <f>INDEX([1]Pr3_line_class7_opt_lin!$A$2:$A$3624,MATCH($X437,[1]Pr3_line_class7_opt_lin!$AO$2:$AO$3624,0),1)</f>
        <v>12922</v>
      </c>
    </row>
    <row r="438" spans="1:58" hidden="1" x14ac:dyDescent="0.25">
      <c r="A438" s="1">
        <v>1927.6780000000001</v>
      </c>
      <c r="B438" s="1">
        <v>4.0000000000000001E-3</v>
      </c>
      <c r="C438">
        <v>4</v>
      </c>
      <c r="E438" s="2">
        <v>51875.9</v>
      </c>
      <c r="F438">
        <v>14859</v>
      </c>
      <c r="G438" t="s">
        <v>4</v>
      </c>
      <c r="H438" t="s">
        <v>12</v>
      </c>
      <c r="I438">
        <v>66735</v>
      </c>
      <c r="J438" t="s">
        <v>6</v>
      </c>
      <c r="K438" t="s">
        <v>39</v>
      </c>
      <c r="L438">
        <v>14859.96</v>
      </c>
      <c r="M438">
        <v>66735.88</v>
      </c>
      <c r="N438">
        <v>5</v>
      </c>
      <c r="V438" s="11">
        <f t="shared" si="890"/>
        <v>5.1875883835370845E-7</v>
      </c>
      <c r="W438" s="11">
        <f t="shared" si="891"/>
        <v>1.9276773993318671E-6</v>
      </c>
      <c r="X438" s="10">
        <f t="shared" si="892"/>
        <v>51875.884926969244</v>
      </c>
      <c r="Y438" s="8">
        <f t="shared" si="893"/>
        <v>1927.6779594368325</v>
      </c>
      <c r="Z438" s="1">
        <f t="shared" si="894"/>
        <v>1927.6780000000001</v>
      </c>
      <c r="AA438" s="2">
        <f t="shared" si="895"/>
        <v>51875.9</v>
      </c>
      <c r="AB438" s="2">
        <f t="shared" si="887"/>
        <v>51875.883835370842</v>
      </c>
      <c r="AC438" s="1">
        <f t="shared" si="896"/>
        <v>6.3455536618504449E-2</v>
      </c>
      <c r="AD438" s="1" t="b">
        <f t="shared" si="897"/>
        <v>1</v>
      </c>
      <c r="AF438" s="1" t="s">
        <v>1173</v>
      </c>
      <c r="AG438" s="1" t="s">
        <v>1294</v>
      </c>
      <c r="AH438" s="10">
        <v>14859.96</v>
      </c>
      <c r="AI438" s="10">
        <v>66735.88</v>
      </c>
      <c r="AJ438" s="10">
        <f t="shared" si="991"/>
        <v>51875.920000000006</v>
      </c>
      <c r="AK438" s="1">
        <f t="shared" si="992"/>
        <v>1.3438558778489096E-3</v>
      </c>
      <c r="AL438" s="10">
        <f t="shared" si="993"/>
        <v>-3.5073030761850532E-2</v>
      </c>
      <c r="AM438" s="10">
        <f t="shared" si="898"/>
        <v>0.10764432649021258</v>
      </c>
      <c r="AN438" s="10">
        <f t="shared" si="994"/>
        <v>-0.32582331001940451</v>
      </c>
      <c r="AO438" s="1">
        <f t="shared" si="899"/>
        <v>1927.6780000000001</v>
      </c>
      <c r="AP438" s="14">
        <v>13600000</v>
      </c>
      <c r="AQ438" s="10">
        <v>0.05</v>
      </c>
      <c r="AR438" s="14" cm="1">
        <f t="array" ref="AR438">SfromgA($AP438,$AO438,"")</f>
        <v>4.8081249033502402E-2</v>
      </c>
      <c r="AS438" s="21">
        <f t="shared" si="995"/>
        <v>708.84620089959219</v>
      </c>
      <c r="AU438" s="10"/>
      <c r="AV438" s="10"/>
      <c r="AW438" s="14">
        <f t="shared" si="996"/>
        <v>13600000</v>
      </c>
      <c r="AX438" s="21">
        <f t="shared" si="997"/>
        <v>708.84620089959219</v>
      </c>
      <c r="AY438" s="10">
        <f t="shared" si="998"/>
        <v>-6.6669257779320956</v>
      </c>
      <c r="AZ438" s="10">
        <f t="shared" si="999"/>
        <v>18.385895655636435</v>
      </c>
      <c r="BA438" s="10">
        <f t="shared" si="1000"/>
        <v>1.5252894690981516</v>
      </c>
      <c r="BB438" s="10" cm="1">
        <f t="array" ref="BB438">$C438*EXP(poly_from_str($AO438,BB$2950))</f>
        <v>8.9762582900874488</v>
      </c>
      <c r="BC438" s="10">
        <f t="shared" si="1001"/>
        <v>0.71700070621808365</v>
      </c>
      <c r="BD438" s="10">
        <f t="shared" si="1002"/>
        <v>2.0904386028607034</v>
      </c>
      <c r="BE438" s="10">
        <f t="shared" si="1003"/>
        <v>-2.0665850772025651</v>
      </c>
      <c r="BF438" s="21">
        <f>INDEX([1]Pr3_line_class7_opt_lin!$A$2:$A$3624,MATCH($X438,[1]Pr3_line_class7_opt_lin!$AO$2:$AO$3624,0),1)</f>
        <v>2585</v>
      </c>
    </row>
    <row r="439" spans="1:58" hidden="1" x14ac:dyDescent="0.25">
      <c r="A439" s="1">
        <v>1927.095</v>
      </c>
      <c r="B439" s="1">
        <v>4.0000000000000001E-3</v>
      </c>
      <c r="C439">
        <v>300</v>
      </c>
      <c r="E439" s="2">
        <v>51891.6</v>
      </c>
      <c r="F439">
        <v>19700</v>
      </c>
      <c r="G439" t="s">
        <v>4</v>
      </c>
      <c r="H439" t="s">
        <v>12</v>
      </c>
      <c r="I439">
        <v>71592</v>
      </c>
      <c r="J439" t="s">
        <v>6</v>
      </c>
      <c r="K439" t="s">
        <v>5</v>
      </c>
      <c r="L439">
        <v>19700.900000000001</v>
      </c>
      <c r="M439">
        <v>71592.34</v>
      </c>
      <c r="N439">
        <v>5</v>
      </c>
      <c r="V439" s="11">
        <f t="shared" si="890"/>
        <v>5.1891577737475318E-7</v>
      </c>
      <c r="W439" s="11">
        <f t="shared" si="891"/>
        <v>1.9270941732380578E-6</v>
      </c>
      <c r="X439" s="10">
        <f t="shared" si="892"/>
        <v>51891.579242562359</v>
      </c>
      <c r="Y439" s="8">
        <f t="shared" si="893"/>
        <v>1927.0949441056573</v>
      </c>
      <c r="Z439" s="1">
        <f t="shared" si="894"/>
        <v>1927.095</v>
      </c>
      <c r="AA439" s="2">
        <f t="shared" si="895"/>
        <v>51891.6</v>
      </c>
      <c r="AB439" s="2">
        <f t="shared" si="887"/>
        <v>51891.577737475316</v>
      </c>
      <c r="AC439" s="1">
        <f t="shared" si="896"/>
        <v>6.3463679200422229E-2</v>
      </c>
      <c r="AD439" s="1" t="b">
        <f t="shared" si="897"/>
        <v>1</v>
      </c>
      <c r="AF439" s="1" t="s">
        <v>1157</v>
      </c>
      <c r="AG439" s="1" t="s">
        <v>1312</v>
      </c>
      <c r="AH439" s="10">
        <v>19700.900000000001</v>
      </c>
      <c r="AI439" s="10">
        <v>71592.34</v>
      </c>
      <c r="AJ439" s="10">
        <f t="shared" si="991"/>
        <v>51891.439999999995</v>
      </c>
      <c r="AK439" s="1">
        <f t="shared" si="992"/>
        <v>-5.1151635029782483E-3</v>
      </c>
      <c r="AL439" s="10">
        <f t="shared" si="993"/>
        <v>0.13924256236350629</v>
      </c>
      <c r="AM439" s="10">
        <f t="shared" si="898"/>
        <v>0.10770947981287897</v>
      </c>
      <c r="AN439" s="10">
        <f t="shared" si="994"/>
        <v>1.2927605128667317</v>
      </c>
      <c r="AO439" s="1">
        <f t="shared" si="899"/>
        <v>1927.095</v>
      </c>
      <c r="AP439" s="14">
        <v>151000000</v>
      </c>
      <c r="AQ439" s="10">
        <v>0.14599999999999999</v>
      </c>
      <c r="AR439" s="14" cm="1">
        <f t="array" ref="AR439">SfromgA($AP439,$AO439,"")</f>
        <v>0.53335906526035815</v>
      </c>
      <c r="AS439" s="21">
        <f t="shared" si="995"/>
        <v>428.27814362163031</v>
      </c>
      <c r="AT439" s="14" cm="1">
        <f t="array" ref="AT439">INDEX([2]Sheet1!$J$2:$J$216,MATCH($AF439&amp;$AG439,[2]Sheet1!$M$2:$M$216&amp;[2]Sheet1!$N$2:$N$216,0),1)</f>
        <v>163807458.66885048</v>
      </c>
      <c r="AU439" s="14" cm="1">
        <f t="array" ref="AU439">SfromgA($AT439,$AO439,"")</f>
        <v>0.57859730488935657</v>
      </c>
      <c r="AV439" s="21">
        <f>(10^MAX(0.05, -0.312925054856973*((LN($AU439))^(1/3)) + 0.454808404431693)-1)*100</f>
        <v>413.74867532650387</v>
      </c>
      <c r="AW439" s="14">
        <f>IF($AP439="",$AT439,$AP439)</f>
        <v>151000000</v>
      </c>
      <c r="AX439" s="21">
        <f>IF($AP439="",$AV439,$AS439)</f>
        <v>428.27814362163031</v>
      </c>
      <c r="AY439" s="10">
        <f t="shared" si="998"/>
        <v>-4.7557339018566305</v>
      </c>
      <c r="AZ439" s="10">
        <f t="shared" si="999"/>
        <v>129.68825298351268</v>
      </c>
      <c r="BA439" s="10">
        <f t="shared" si="1000"/>
        <v>-0.83864895811011009</v>
      </c>
      <c r="BB439" s="10" cm="1">
        <f t="array" ref="BB439">$C439*EXP(poly_from_str($AO439,BB$2950))</f>
        <v>674.03869907835565</v>
      </c>
      <c r="BC439" s="10">
        <f t="shared" si="1001"/>
        <v>-1.6481540097481227</v>
      </c>
      <c r="BD439" s="10">
        <f t="shared" si="1002"/>
        <v>1.6644527461767009</v>
      </c>
      <c r="BE439" s="10">
        <f t="shared" si="1003"/>
        <v>-0.70944591698852355</v>
      </c>
      <c r="BF439" s="21">
        <f>INDEX([1]Pr3_line_class7_opt_lin!$A$2:$A$3624,MATCH($X439,[1]Pr3_line_class7_opt_lin!$AO$2:$AO$3624,0),1)</f>
        <v>194182</v>
      </c>
    </row>
    <row r="440" spans="1:58" hidden="1" x14ac:dyDescent="0.25">
      <c r="A440" s="1">
        <v>1926.884</v>
      </c>
      <c r="B440" s="1">
        <v>4.0000000000000001E-3</v>
      </c>
      <c r="C440">
        <v>3</v>
      </c>
      <c r="E440" s="2">
        <v>51897.3</v>
      </c>
      <c r="F440">
        <v>15045</v>
      </c>
      <c r="G440" t="s">
        <v>4</v>
      </c>
      <c r="H440" t="s">
        <v>17</v>
      </c>
      <c r="I440">
        <v>66943</v>
      </c>
      <c r="J440" t="s">
        <v>6</v>
      </c>
      <c r="K440" t="s">
        <v>17</v>
      </c>
      <c r="L440">
        <v>15045.8</v>
      </c>
      <c r="M440">
        <v>66943.039999999994</v>
      </c>
      <c r="N440">
        <v>5</v>
      </c>
      <c r="V440" s="11">
        <f t="shared" si="890"/>
        <v>5.189726003225934E-7</v>
      </c>
      <c r="W440" s="11">
        <f t="shared" si="891"/>
        <v>1.926882516046114E-6</v>
      </c>
      <c r="X440" s="10">
        <f t="shared" si="892"/>
        <v>51897.262735436008</v>
      </c>
      <c r="Y440" s="8">
        <f t="shared" si="893"/>
        <v>1926.8838996342465</v>
      </c>
      <c r="Z440" s="1">
        <f t="shared" si="894"/>
        <v>1926.884</v>
      </c>
      <c r="AA440" s="2">
        <f t="shared" si="895"/>
        <v>51897.3</v>
      </c>
      <c r="AB440" s="2">
        <f t="shared" si="887"/>
        <v>51897.260032259335</v>
      </c>
      <c r="AC440" s="1">
        <f t="shared" si="896"/>
        <v>6.3466627994279712E-2</v>
      </c>
      <c r="AD440" s="1" t="b">
        <f t="shared" si="897"/>
        <v>1</v>
      </c>
      <c r="AF440" s="1" t="s">
        <v>1165</v>
      </c>
      <c r="AG440" s="1" t="s">
        <v>1457</v>
      </c>
      <c r="AH440" s="10">
        <v>15045.8</v>
      </c>
      <c r="AI440" s="10">
        <v>66943.039999999994</v>
      </c>
      <c r="AJ440" s="10">
        <f t="shared" si="991"/>
        <v>51897.239999999991</v>
      </c>
      <c r="AK440" s="1">
        <f t="shared" si="992"/>
        <v>-7.4377442842887831E-4</v>
      </c>
      <c r="AL440" s="10">
        <f t="shared" si="993"/>
        <v>2.2735436017683242E-2</v>
      </c>
      <c r="AM440" s="10">
        <f t="shared" si="898"/>
        <v>0.10773310692288691</v>
      </c>
      <c r="AN440" s="10">
        <f t="shared" si="994"/>
        <v>0.21103481248300754</v>
      </c>
      <c r="AO440" s="1">
        <f t="shared" si="899"/>
        <v>1926.884</v>
      </c>
      <c r="AP440" s="14">
        <v>1130000</v>
      </c>
      <c r="AQ440" s="10">
        <v>4.0000000000000001E-3</v>
      </c>
      <c r="AR440" s="14" cm="1">
        <f t="array" ref="AR440">SfromgA($AP440,$AO440,"")</f>
        <v>3.9900516273259903E-3</v>
      </c>
      <c r="AS440" s="21">
        <f t="shared" si="995"/>
        <v>918.53574070355796</v>
      </c>
      <c r="AU440" s="10"/>
      <c r="AV440" s="10"/>
      <c r="AW440" s="14">
        <f>IF($AP440="",$AT440,$AP440)</f>
        <v>1130000</v>
      </c>
      <c r="AX440" s="21">
        <f>IF($AP440="",$AV440,$AS440)</f>
        <v>918.53574070355796</v>
      </c>
      <c r="AY440" s="10">
        <f t="shared" si="998"/>
        <v>-4.4655123154841947</v>
      </c>
      <c r="AZ440" s="10">
        <f t="shared" si="999"/>
        <v>1.4989714081510563</v>
      </c>
      <c r="BA440" s="10">
        <f t="shared" si="1000"/>
        <v>-0.69383314367815396</v>
      </c>
      <c r="BB440" s="10" cm="1">
        <f t="array" ref="BB440">$C440*EXP(poly_from_str($AO440,BB$2950))</f>
        <v>6.7433471119198867</v>
      </c>
      <c r="BC440" s="10">
        <f t="shared" si="1001"/>
        <v>-1.5037772608096474</v>
      </c>
      <c r="BD440" s="10">
        <f t="shared" si="1002"/>
        <v>2.3209511405736882</v>
      </c>
      <c r="BE440" s="10">
        <f t="shared" si="1003"/>
        <v>-1.5103210603239861</v>
      </c>
      <c r="BF440" s="21">
        <f>INDEX([1]Pr3_line_class7_opt_lin!$A$2:$A$3624,MATCH($X440,[1]Pr3_line_class7_opt_lin!$AO$2:$AO$3624,0),1)</f>
        <v>1943</v>
      </c>
    </row>
    <row r="441" spans="1:58" x14ac:dyDescent="0.25">
      <c r="A441" s="1">
        <v>1925.579</v>
      </c>
      <c r="B441" s="1">
        <v>8.0000000000000002E-3</v>
      </c>
      <c r="C441">
        <v>3</v>
      </c>
      <c r="D441" t="s">
        <v>113</v>
      </c>
      <c r="E441" s="2">
        <v>51932.4</v>
      </c>
      <c r="N441">
        <v>5</v>
      </c>
      <c r="V441" s="11">
        <f t="shared" si="890"/>
        <v>5.1932431751696502E-7</v>
      </c>
      <c r="W441" s="11">
        <f t="shared" si="891"/>
        <v>1.9255801773074228E-6</v>
      </c>
      <c r="X441" s="10">
        <f t="shared" si="892"/>
        <v>51932.429598776631</v>
      </c>
      <c r="Y441" s="8">
        <f t="shared" si="893"/>
        <v>1925.5790798271394</v>
      </c>
      <c r="Z441" s="1">
        <f t="shared" si="894"/>
        <v>1925.579</v>
      </c>
      <c r="AA441" s="2">
        <f t="shared" si="895"/>
        <v>51932.4</v>
      </c>
      <c r="AB441" s="2">
        <f t="shared" si="887"/>
        <v>51932.431751696502</v>
      </c>
      <c r="AC441" s="1">
        <f t="shared" si="896"/>
        <v>6.3484887338223078E-2</v>
      </c>
      <c r="AD441" s="1" t="b">
        <f t="shared" si="897"/>
        <v>1</v>
      </c>
      <c r="AM441" s="10">
        <f t="shared" si="898"/>
        <v>0.21575806549614429</v>
      </c>
      <c r="AN441" s="10"/>
      <c r="AO441" s="1">
        <f t="shared" si="899"/>
        <v>1925.579</v>
      </c>
      <c r="AP441"/>
      <c r="BB441" s="10" cm="1">
        <f t="array" ref="BB441">$C441*EXP(poly_from_str($AO441,BB$2950))</f>
        <v>6.761594113274521</v>
      </c>
      <c r="BF441" s="21" t="e">
        <f>INDEX([1]Pr3_line_class7_opt_lin!$A$2:$A$3624,MATCH($X441,[1]Pr3_line_class7_opt_lin!$AO$2:$AO$3624,0),1)</f>
        <v>#N/A</v>
      </c>
    </row>
    <row r="442" spans="1:58" hidden="1" x14ac:dyDescent="0.25">
      <c r="A442" s="1">
        <v>1925.184</v>
      </c>
      <c r="B442" s="1">
        <v>4.0000000000000001E-3</v>
      </c>
      <c r="C442">
        <v>10</v>
      </c>
      <c r="E442" s="2">
        <v>51943.1</v>
      </c>
      <c r="F442">
        <v>27452</v>
      </c>
      <c r="G442" t="s">
        <v>4</v>
      </c>
      <c r="H442" t="s">
        <v>17</v>
      </c>
      <c r="I442">
        <v>79395</v>
      </c>
      <c r="J442" t="s">
        <v>6</v>
      </c>
      <c r="K442" t="s">
        <v>7</v>
      </c>
      <c r="L442">
        <v>27452.45</v>
      </c>
      <c r="M442">
        <v>79395.55</v>
      </c>
      <c r="N442">
        <v>5</v>
      </c>
      <c r="V442" s="11">
        <f t="shared" si="890"/>
        <v>5.1943086998437554E-7</v>
      </c>
      <c r="W442" s="11">
        <f t="shared" si="891"/>
        <v>1.9251835181188649E-6</v>
      </c>
      <c r="X442" s="10">
        <f t="shared" si="892"/>
        <v>51943.087880682921</v>
      </c>
      <c r="Y442" s="8">
        <f t="shared" si="893"/>
        <v>1925.1839673010454</v>
      </c>
      <c r="Z442" s="1">
        <f t="shared" si="894"/>
        <v>1925.184</v>
      </c>
      <c r="AA442" s="2">
        <f t="shared" si="895"/>
        <v>51943.1</v>
      </c>
      <c r="AB442" s="2">
        <f t="shared" si="887"/>
        <v>51943.086998437553</v>
      </c>
      <c r="AC442" s="1">
        <f t="shared" si="896"/>
        <v>6.3490421434636263E-2</v>
      </c>
      <c r="AD442" s="1" t="b">
        <f t="shared" si="897"/>
        <v>1</v>
      </c>
      <c r="AF442" s="1" t="s">
        <v>1306</v>
      </c>
      <c r="AG442" s="1" t="s">
        <v>1418</v>
      </c>
      <c r="AH442" s="10">
        <v>27452.45</v>
      </c>
      <c r="AI442" s="10">
        <v>79395.55</v>
      </c>
      <c r="AJ442" s="10">
        <f t="shared" ref="AJ442:AJ444" si="1004">AI442-AH442</f>
        <v>51943.100000000006</v>
      </c>
      <c r="AK442" s="1">
        <f t="shared" ref="AK442:AK444" si="1005">$A442-100000000/AJ442</f>
        <v>4.8188113555625023E-4</v>
      </c>
      <c r="AL442" s="10">
        <f t="shared" ref="AL442:AL444" si="1006">$X442-AJ442</f>
        <v>-1.2119317085307557E-2</v>
      </c>
      <c r="AM442" s="10">
        <f t="shared" si="898"/>
        <v>0.10792339849074166</v>
      </c>
      <c r="AN442" s="10">
        <f t="shared" ref="AN442:AN444" si="1007">AL442/AM442</f>
        <v>-0.11229554716391948</v>
      </c>
      <c r="AO442" s="1">
        <f t="shared" si="899"/>
        <v>1925.184</v>
      </c>
      <c r="AP442" s="14">
        <v>17100000</v>
      </c>
      <c r="AQ442" s="10">
        <v>6.5000000000000002E-2</v>
      </c>
      <c r="AR442" s="14" cm="1">
        <f t="array" ref="AR442">SfromgA($AP442,$AO442,"")</f>
        <v>6.0220755718939895E-2</v>
      </c>
      <c r="AS442" s="21">
        <f t="shared" ref="AS442:AS444" si="1008">(10^MAX(0.05, -0.312925054856973*((LN($AR442))^(1/3)) + 0.454808404431693)-1)*100</f>
        <v>687.7245870148721</v>
      </c>
      <c r="AU442" s="10"/>
      <c r="AV442" s="10"/>
      <c r="AW442" s="14">
        <f t="shared" ref="AW442:AW443" si="1009">IF($AP442="",$AT442,$AP442)</f>
        <v>17100000</v>
      </c>
      <c r="AX442" s="21">
        <f t="shared" ref="AX442:AX443" si="1010">IF($AP442="",$AV442,$AS442)</f>
        <v>687.7245870148721</v>
      </c>
      <c r="AY442" s="10">
        <f t="shared" ref="AY442:AY444" si="1011">LN(BB442*$AO442/$AW442)</f>
        <v>-5.9757672497856156</v>
      </c>
      <c r="AZ442" s="10">
        <f t="shared" ref="AZ442:AZ444" si="1012">EXP(AY$2950*$AI442+AY$2951)*$AW442/$AO442</f>
        <v>7.0887626640463761</v>
      </c>
      <c r="BA442" s="10">
        <f t="shared" ref="BA442:BA444" si="1013">LN(AZ442/$C442)</f>
        <v>-0.34407428615031643</v>
      </c>
      <c r="BB442" s="10" cm="1">
        <f t="array" ref="BB442">$C442*EXP(poly_from_str($AO442,BB$2950))</f>
        <v>22.55698885805613</v>
      </c>
      <c r="BC442" s="10">
        <f t="shared" ref="BC442:BC444" si="1014">LN(AZ442/BB442)</f>
        <v>-1.1575341382739732</v>
      </c>
      <c r="BD442" s="10">
        <f t="shared" ref="BD442:BD444" si="1015">LN($AX442/100+1)</f>
        <v>2.0639783339129538</v>
      </c>
      <c r="BE442" s="10">
        <f t="shared" ref="BE442:BE444" si="1016">ABS(LN($AZ442/$BB442))-BD442-LN(2)</f>
        <v>-1.599591376198926</v>
      </c>
      <c r="BF442" s="21">
        <f>INDEX([1]Pr3_line_class7_opt_lin!$A$2:$A$3624,MATCH($X442,[1]Pr3_line_class7_opt_lin!$AO$2:$AO$3624,0),1)</f>
        <v>6506</v>
      </c>
    </row>
    <row r="443" spans="1:58" hidden="1" x14ac:dyDescent="0.25">
      <c r="A443" s="1">
        <v>1924.451</v>
      </c>
      <c r="B443" s="1">
        <v>4.0000000000000001E-3</v>
      </c>
      <c r="C443">
        <v>30</v>
      </c>
      <c r="E443" s="2">
        <v>51962.9</v>
      </c>
      <c r="F443">
        <v>23651</v>
      </c>
      <c r="G443" t="s">
        <v>4</v>
      </c>
      <c r="H443" t="s">
        <v>7</v>
      </c>
      <c r="I443">
        <v>75614</v>
      </c>
      <c r="J443" t="s">
        <v>6</v>
      </c>
      <c r="K443" t="s">
        <v>17</v>
      </c>
      <c r="L443">
        <v>23651.88</v>
      </c>
      <c r="M443">
        <v>75614.81</v>
      </c>
      <c r="N443">
        <v>5</v>
      </c>
      <c r="V443" s="11">
        <f t="shared" si="890"/>
        <v>5.1962871489063635E-7</v>
      </c>
      <c r="W443" s="11">
        <f t="shared" si="891"/>
        <v>1.9244499440947293E-6</v>
      </c>
      <c r="X443" s="10">
        <f t="shared" si="892"/>
        <v>51962.873426476537</v>
      </c>
      <c r="Y443" s="8">
        <f t="shared" si="893"/>
        <v>1924.4509282476902</v>
      </c>
      <c r="Z443" s="1">
        <f t="shared" si="894"/>
        <v>1924.451</v>
      </c>
      <c r="AA443" s="2">
        <f t="shared" si="895"/>
        <v>51962.9</v>
      </c>
      <c r="AB443" s="2">
        <f t="shared" si="887"/>
        <v>51962.871489063633</v>
      </c>
      <c r="AC443" s="1">
        <f t="shared" si="896"/>
        <v>6.3500700066944721E-2</v>
      </c>
      <c r="AD443" s="1" t="b">
        <f t="shared" si="897"/>
        <v>1</v>
      </c>
      <c r="AF443" s="1" t="s">
        <v>1241</v>
      </c>
      <c r="AG443" s="1" t="s">
        <v>1256</v>
      </c>
      <c r="AH443" s="10">
        <v>23651.88</v>
      </c>
      <c r="AI443" s="10">
        <v>75614.81</v>
      </c>
      <c r="AJ443" s="10">
        <f t="shared" si="1004"/>
        <v>51962.929999999993</v>
      </c>
      <c r="AK443" s="1">
        <f t="shared" si="1005"/>
        <v>2.1669569052846782E-3</v>
      </c>
      <c r="AL443" s="10">
        <f t="shared" si="1006"/>
        <v>-5.6573523455881514E-2</v>
      </c>
      <c r="AM443" s="10">
        <f t="shared" si="898"/>
        <v>0.10800565979596259</v>
      </c>
      <c r="AN443" s="10">
        <f t="shared" si="1007"/>
        <v>-0.52380147080029515</v>
      </c>
      <c r="AO443" s="1">
        <f t="shared" si="899"/>
        <v>1924.451</v>
      </c>
      <c r="AP443" s="14">
        <v>97700000</v>
      </c>
      <c r="AQ443" s="10">
        <v>9.5000000000000001E-2</v>
      </c>
      <c r="AR443" s="14" cm="1">
        <f t="array" ref="AR443">SfromgA($AP443,$AO443,"")</f>
        <v>0.34367543937951917</v>
      </c>
      <c r="AS443" s="21">
        <f t="shared" si="1008"/>
        <v>495.21958210513117</v>
      </c>
      <c r="AU443" s="10"/>
      <c r="AV443" s="10"/>
      <c r="AW443" s="14">
        <f t="shared" si="1009"/>
        <v>97700000</v>
      </c>
      <c r="AX443" s="21">
        <f t="shared" si="1010"/>
        <v>495.21958210513117</v>
      </c>
      <c r="AY443" s="10">
        <f t="shared" si="1011"/>
        <v>-6.618854768717978</v>
      </c>
      <c r="AZ443" s="10">
        <f t="shared" si="1012"/>
        <v>57.692285801032106</v>
      </c>
      <c r="BA443" s="10">
        <f t="shared" si="1013"/>
        <v>0.65392608795781526</v>
      </c>
      <c r="BB443" s="10" cm="1">
        <f t="array" ref="BB443">$C443*EXP(poly_from_str($AO443,BB$2950))</f>
        <v>67.772827281469688</v>
      </c>
      <c r="BC443" s="10">
        <f t="shared" si="1014"/>
        <v>-0.16103786743414467</v>
      </c>
      <c r="BD443" s="10">
        <f t="shared" si="1015"/>
        <v>1.7837601970318193</v>
      </c>
      <c r="BE443" s="10">
        <f t="shared" si="1016"/>
        <v>-2.3158695101576199</v>
      </c>
      <c r="BF443" s="21">
        <f>INDEX([1]Pr3_line_class7_opt_lin!$A$2:$A$3624,MATCH($X443,[1]Pr3_line_class7_opt_lin!$AO$2:$AO$3624,0),1)</f>
        <v>19556</v>
      </c>
    </row>
    <row r="444" spans="1:58" hidden="1" x14ac:dyDescent="0.25">
      <c r="A444" s="1">
        <v>1923.365</v>
      </c>
      <c r="B444" s="1">
        <v>4.0000000000000001E-3</v>
      </c>
      <c r="C444">
        <v>300</v>
      </c>
      <c r="E444" s="2">
        <v>51992.2</v>
      </c>
      <c r="F444">
        <v>23647</v>
      </c>
      <c r="G444" t="s">
        <v>4</v>
      </c>
      <c r="H444" t="s">
        <v>39</v>
      </c>
      <c r="I444">
        <v>75640</v>
      </c>
      <c r="J444" t="s">
        <v>6</v>
      </c>
      <c r="K444" t="s">
        <v>12</v>
      </c>
      <c r="L444">
        <v>23647.77</v>
      </c>
      <c r="M444">
        <v>75640</v>
      </c>
      <c r="N444">
        <v>5</v>
      </c>
      <c r="V444" s="11">
        <f t="shared" si="890"/>
        <v>5.1992211566707313E-7</v>
      </c>
      <c r="W444" s="11">
        <f t="shared" si="891"/>
        <v>1.9233654278911067E-6</v>
      </c>
      <c r="X444" s="10">
        <f t="shared" si="892"/>
        <v>51992.210779056506</v>
      </c>
      <c r="Y444" s="8">
        <f t="shared" si="893"/>
        <v>1923.3650291378258</v>
      </c>
      <c r="Z444" s="1">
        <f t="shared" si="894"/>
        <v>1923.365</v>
      </c>
      <c r="AA444" s="2">
        <f t="shared" si="895"/>
        <v>51992.2</v>
      </c>
      <c r="AB444" s="2">
        <f t="shared" si="887"/>
        <v>51992.211566707309</v>
      </c>
      <c r="AC444" s="1">
        <f t="shared" si="896"/>
        <v>6.3515950317986264E-2</v>
      </c>
      <c r="AD444" s="1" t="b">
        <f t="shared" si="897"/>
        <v>1</v>
      </c>
      <c r="AF444" s="1" t="s">
        <v>1302</v>
      </c>
      <c r="AG444" s="1" t="s">
        <v>1304</v>
      </c>
      <c r="AH444" s="10">
        <v>23647.77</v>
      </c>
      <c r="AI444" s="10">
        <v>75640</v>
      </c>
      <c r="AJ444" s="10">
        <f t="shared" si="1004"/>
        <v>51992.229999999996</v>
      </c>
      <c r="AK444" s="1">
        <f t="shared" si="1005"/>
        <v>6.8190862361916516E-4</v>
      </c>
      <c r="AL444" s="10">
        <f t="shared" si="1006"/>
        <v>-1.9220943489926867E-2</v>
      </c>
      <c r="AM444" s="10">
        <f t="shared" si="898"/>
        <v>0.1081275784887424</v>
      </c>
      <c r="AN444" s="10">
        <f t="shared" si="1007"/>
        <v>-0.17776171221598233</v>
      </c>
      <c r="AO444" s="1">
        <f t="shared" si="899"/>
        <v>1923.365</v>
      </c>
      <c r="AP444" s="14">
        <v>400000000</v>
      </c>
      <c r="AQ444" s="10">
        <v>0.27400000000000002</v>
      </c>
      <c r="AR444" s="14" cm="1">
        <f t="array" ref="AR444">SfromgA($AP444,$AO444,"")</f>
        <v>1.4046834890283493</v>
      </c>
      <c r="AS444" s="21">
        <f t="shared" si="1008"/>
        <v>72.362038517683104</v>
      </c>
      <c r="AT444" s="14" cm="1">
        <f t="array" ref="AT444">INDEX([2]Sheet1!$J$2:$J$216,MATCH($AF444&amp;$AG444,[2]Sheet1!$M$2:$M$216&amp;[2]Sheet1!$N$2:$N$216,0),1)</f>
        <v>70148617.729734257</v>
      </c>
      <c r="AU444" s="14" cm="1">
        <f t="array" ref="AU444">SfromgA($AT444,$AO444,"")</f>
        <v>0.24634151275779759</v>
      </c>
      <c r="AV444" s="21">
        <f>(10^MAX(0.05, -0.312925054856973*((LN($AU444))^(1/3)) + 0.454808404431693)-1)*100</f>
        <v>538.20553755420781</v>
      </c>
      <c r="AW444" s="14">
        <f>IF($AP444="",$AT444,$AP444)</f>
        <v>400000000</v>
      </c>
      <c r="AX444" s="21">
        <f>IF($AP444="",$AV444,$AS444)</f>
        <v>72.362038517683104</v>
      </c>
      <c r="AY444" s="10">
        <f t="shared" si="1011"/>
        <v>-5.7241815409208892</v>
      </c>
      <c r="AZ444" s="10">
        <f t="shared" si="1012"/>
        <v>235.77931728812689</v>
      </c>
      <c r="BA444" s="10">
        <f t="shared" si="1013"/>
        <v>-0.24088620334256972</v>
      </c>
      <c r="BB444" s="10" cm="1">
        <f t="array" ref="BB444">$C444*EXP(poly_from_str($AO444,BB$2950))</f>
        <v>679.23151152512241</v>
      </c>
      <c r="BC444" s="10">
        <f t="shared" si="1014"/>
        <v>-1.0580657576678338</v>
      </c>
      <c r="BD444" s="10">
        <f t="shared" si="1015"/>
        <v>0.54442695378222128</v>
      </c>
      <c r="BE444" s="10">
        <f t="shared" si="1016"/>
        <v>-0.17950837667433273</v>
      </c>
      <c r="BF444" s="21">
        <f>INDEX([1]Pr3_line_class7_opt_lin!$A$2:$A$3624,MATCH($X444,[1]Pr3_line_class7_opt_lin!$AO$2:$AO$3624,0),1)</f>
        <v>196125</v>
      </c>
    </row>
    <row r="445" spans="1:58" hidden="1" x14ac:dyDescent="0.25">
      <c r="A445" s="1">
        <v>1923.154</v>
      </c>
      <c r="B445" s="1">
        <v>4.0000000000000001E-3</v>
      </c>
      <c r="C445">
        <v>2</v>
      </c>
      <c r="E445" s="2">
        <v>51997.9</v>
      </c>
      <c r="N445">
        <v>5</v>
      </c>
      <c r="V445" s="11">
        <f t="shared" si="890"/>
        <v>5.1997915923529791E-7</v>
      </c>
      <c r="W445" s="11">
        <f t="shared" si="891"/>
        <v>1.9231545889353222E-6</v>
      </c>
      <c r="X445" s="10">
        <f t="shared" si="892"/>
        <v>51997.914838751822</v>
      </c>
      <c r="Y445" s="8">
        <f t="shared" si="893"/>
        <v>1923.1540401207449</v>
      </c>
      <c r="Z445" s="1">
        <f t="shared" si="894"/>
        <v>1923.154</v>
      </c>
      <c r="AA445" s="2">
        <f t="shared" si="895"/>
        <v>51997.9</v>
      </c>
      <c r="AB445" s="2">
        <f t="shared" si="887"/>
        <v>51997.915923529785</v>
      </c>
      <c r="AC445" s="1">
        <f t="shared" si="896"/>
        <v>6.3518916301952361E-2</v>
      </c>
      <c r="AD445" s="1" t="b">
        <f t="shared" si="897"/>
        <v>1</v>
      </c>
      <c r="AM445" s="10">
        <f t="shared" si="898"/>
        <v>0.1081512972960044</v>
      </c>
      <c r="AN445" s="10"/>
      <c r="AO445" s="1">
        <f t="shared" si="899"/>
        <v>1923.154</v>
      </c>
      <c r="AP445"/>
      <c r="BB445" s="10" cm="1">
        <f t="array" ref="BB445">$C445*EXP(poly_from_str($AO445,BB$2950))</f>
        <v>4.5301517698520222</v>
      </c>
      <c r="BF445" s="21" t="e">
        <f>INDEX([1]Pr3_line_class7_opt_lin!$A$2:$A$3624,MATCH($X445,[1]Pr3_line_class7_opt_lin!$AO$2:$AO$3624,0),1)</f>
        <v>#N/A</v>
      </c>
    </row>
    <row r="446" spans="1:58" hidden="1" x14ac:dyDescent="0.25">
      <c r="A446" s="1">
        <v>1922.6890000000001</v>
      </c>
      <c r="B446" s="1">
        <v>4.0000000000000001E-3</v>
      </c>
      <c r="C446">
        <v>200</v>
      </c>
      <c r="E446" s="2">
        <v>52010.5</v>
      </c>
      <c r="F446">
        <v>12846</v>
      </c>
      <c r="G446" t="s">
        <v>4</v>
      </c>
      <c r="H446" t="s">
        <v>5</v>
      </c>
      <c r="I446">
        <v>64857</v>
      </c>
      <c r="J446" t="s">
        <v>6</v>
      </c>
      <c r="K446" t="s">
        <v>5</v>
      </c>
      <c r="L446">
        <v>12846.66</v>
      </c>
      <c r="M446">
        <v>64857.15</v>
      </c>
      <c r="N446">
        <v>5</v>
      </c>
      <c r="V446" s="11">
        <f t="shared" si="890"/>
        <v>5.2010491556356749E-7</v>
      </c>
      <c r="W446" s="11">
        <f t="shared" si="891"/>
        <v>1.9226886878611051E-6</v>
      </c>
      <c r="X446" s="10">
        <f t="shared" si="892"/>
        <v>52010.492132092528</v>
      </c>
      <c r="Y446" s="8">
        <f t="shared" si="893"/>
        <v>1922.6889787165858</v>
      </c>
      <c r="Z446" s="1">
        <f t="shared" si="894"/>
        <v>1922.6890000000001</v>
      </c>
      <c r="AA446" s="2">
        <f t="shared" si="895"/>
        <v>52010.5</v>
      </c>
      <c r="AB446" s="2">
        <f t="shared" si="887"/>
        <v>52010.491556356748</v>
      </c>
      <c r="AC446" s="1">
        <f t="shared" si="896"/>
        <v>6.3525456159669286E-2</v>
      </c>
      <c r="AD446" s="1" t="b">
        <f t="shared" si="897"/>
        <v>1</v>
      </c>
      <c r="AF446" s="1" t="s">
        <v>1150</v>
      </c>
      <c r="AG446" s="1" t="s">
        <v>1388</v>
      </c>
      <c r="AH446" s="10">
        <v>12846.66</v>
      </c>
      <c r="AI446" s="10">
        <v>64857.15</v>
      </c>
      <c r="AJ446" s="10">
        <f t="shared" ref="AJ446:AJ451" si="1017">AI446-AH446</f>
        <v>52010.490000000005</v>
      </c>
      <c r="AK446" s="1">
        <f t="shared" ref="AK446:AK451" si="1018">$A446-100000000/AJ446</f>
        <v>-5.7534354709787294E-5</v>
      </c>
      <c r="AL446" s="10">
        <f t="shared" ref="AL446:AL451" si="1019">$X446-AJ446</f>
        <v>2.1320925225154497E-3</v>
      </c>
      <c r="AM446" s="10">
        <f t="shared" si="898"/>
        <v>0.1082036668436757</v>
      </c>
      <c r="AN446" s="10">
        <f t="shared" ref="AN446:AN451" si="1020">AL446/AM446</f>
        <v>1.9704438719213947E-2</v>
      </c>
      <c r="AO446" s="1">
        <f t="shared" si="899"/>
        <v>1922.6890000000001</v>
      </c>
      <c r="AP446" s="14">
        <v>84600000</v>
      </c>
      <c r="AQ446" s="10">
        <v>0.19700000000000001</v>
      </c>
      <c r="AR446" s="14" cm="1">
        <f t="array" ref="AR446">SfromgA($AP446,$AO446,"")</f>
        <v>0.29677741512127492</v>
      </c>
      <c r="AS446" s="21">
        <f t="shared" ref="AS446:AS451" si="1021">(10^MAX(0.05, -0.312925054856973*((LN($AR446))^(1/3)) + 0.454808404431693)-1)*100</f>
        <v>514.75193644796354</v>
      </c>
      <c r="AU446" s="10"/>
      <c r="AV446" s="10"/>
      <c r="AW446" s="14">
        <f t="shared" ref="AW446:AW451" si="1022">IF($AP446="",$AT446,$AP446)</f>
        <v>84600000</v>
      </c>
      <c r="AX446" s="21">
        <f t="shared" ref="AX446:AX451" si="1023">IF($AP446="",$AV446,$AS446)</f>
        <v>514.75193644796354</v>
      </c>
      <c r="AY446" s="10">
        <f t="shared" ref="AY446:AY451" si="1024">LN(BB446*$AO446/$AW446)</f>
        <v>-4.5750964172856197</v>
      </c>
      <c r="AZ446" s="10">
        <f t="shared" ref="AZ446:AZ451" si="1025">EXP(AY$2950*$AI446+AY$2951)*$AW446/$AO446</f>
        <v>136.68186350316145</v>
      </c>
      <c r="BA446" s="10">
        <f t="shared" ref="BA446:BA451" si="1026">LN(AZ446/$C446)</f>
        <v>-0.38066130533505438</v>
      </c>
      <c r="BB446" s="10" cm="1">
        <f t="array" ref="BB446">$C446*EXP(poly_from_str($AO446,BB$2950))</f>
        <v>453.44246887322316</v>
      </c>
      <c r="BC446" s="10">
        <f t="shared" ref="BC446:BC451" si="1027">LN(AZ446/BB446)</f>
        <v>-1.1992123400372645</v>
      </c>
      <c r="BD446" s="10">
        <f t="shared" ref="BD446:BD451" si="1028">LN($AX446/100+1)</f>
        <v>1.8160486450796034</v>
      </c>
      <c r="BE446" s="10">
        <f t="shared" ref="BE446:BE451" si="1029">ABS(LN($AZ446/$BB446))-BD446-LN(2)</f>
        <v>-1.3099834856022841</v>
      </c>
      <c r="BF446" s="21">
        <f>INDEX([1]Pr3_line_class7_opt_lin!$A$2:$A$3624,MATCH($X446,[1]Pr3_line_class7_opt_lin!$AO$2:$AO$3624,0),1)</f>
        <v>130986</v>
      </c>
    </row>
    <row r="447" spans="1:58" hidden="1" x14ac:dyDescent="0.25">
      <c r="A447" s="1">
        <v>1922.4590000000001</v>
      </c>
      <c r="B447" s="1">
        <v>4.0000000000000001E-3</v>
      </c>
      <c r="C447">
        <v>3</v>
      </c>
      <c r="E447" s="2">
        <v>52016.7</v>
      </c>
      <c r="F447">
        <v>26446</v>
      </c>
      <c r="G447" t="s">
        <v>4</v>
      </c>
      <c r="H447" t="s">
        <v>7</v>
      </c>
      <c r="I447">
        <v>78463</v>
      </c>
      <c r="J447" t="s">
        <v>6</v>
      </c>
      <c r="K447" t="s">
        <v>7</v>
      </c>
      <c r="L447">
        <v>26446.97</v>
      </c>
      <c r="M447">
        <v>78463.600000000006</v>
      </c>
      <c r="N447">
        <v>5</v>
      </c>
      <c r="V447" s="11">
        <f t="shared" si="890"/>
        <v>5.2016714010545871E-7</v>
      </c>
      <c r="W447" s="11">
        <f t="shared" si="891"/>
        <v>1.9224595178087041E-6</v>
      </c>
      <c r="X447" s="10">
        <f t="shared" si="892"/>
        <v>52016.713054801607</v>
      </c>
      <c r="Y447" s="8">
        <f t="shared" si="893"/>
        <v>1922.4590353228616</v>
      </c>
      <c r="Z447" s="1">
        <f t="shared" si="894"/>
        <v>1922.4590000000001</v>
      </c>
      <c r="AA447" s="2">
        <f t="shared" si="895"/>
        <v>52016.7</v>
      </c>
      <c r="AB447" s="2">
        <f t="shared" si="887"/>
        <v>52016.714010545867</v>
      </c>
      <c r="AC447" s="1">
        <f t="shared" si="896"/>
        <v>6.3528692682274596E-2</v>
      </c>
      <c r="AD447" s="1" t="b">
        <f t="shared" si="897"/>
        <v>1</v>
      </c>
      <c r="AF447" s="1" t="s">
        <v>1225</v>
      </c>
      <c r="AG447" s="1" t="s">
        <v>1422</v>
      </c>
      <c r="AH447" s="10">
        <v>26446.97</v>
      </c>
      <c r="AI447" s="10">
        <v>78463.600000000006</v>
      </c>
      <c r="AJ447" s="10">
        <f t="shared" si="1017"/>
        <v>52016.630000000005</v>
      </c>
      <c r="AK447" s="1">
        <f t="shared" si="1018"/>
        <v>-3.1049076033013989E-3</v>
      </c>
      <c r="AL447" s="10">
        <f t="shared" si="1019"/>
        <v>8.3054801601974759E-2</v>
      </c>
      <c r="AM447" s="10">
        <f t="shared" si="898"/>
        <v>0.10822951230689445</v>
      </c>
      <c r="AN447" s="10">
        <f t="shared" si="1020"/>
        <v>0.76739513864264164</v>
      </c>
      <c r="AO447" s="1">
        <f t="shared" si="899"/>
        <v>1922.4590000000001</v>
      </c>
      <c r="AP447" s="14">
        <v>30100000</v>
      </c>
      <c r="AQ447" s="10">
        <v>5.5E-2</v>
      </c>
      <c r="AR447" s="14" cm="1">
        <f t="array" ref="AR447">SfromgA($AP447,$AO447,"")</f>
        <v>0.10555312968654303</v>
      </c>
      <c r="AS447" s="21">
        <f t="shared" si="1021"/>
        <v>632.43243374464453</v>
      </c>
      <c r="AU447" s="10"/>
      <c r="AV447" s="10"/>
      <c r="AW447" s="14">
        <f t="shared" si="1022"/>
        <v>30100000</v>
      </c>
      <c r="AX447" s="21">
        <f t="shared" si="1023"/>
        <v>632.43243374464453</v>
      </c>
      <c r="AY447" s="10">
        <f t="shared" si="1024"/>
        <v>-7.7410467306306465</v>
      </c>
      <c r="AZ447" s="10">
        <f t="shared" si="1025"/>
        <v>13.632941034251829</v>
      </c>
      <c r="BA447" s="10">
        <f t="shared" si="1026"/>
        <v>1.5138767103047752</v>
      </c>
      <c r="BB447" s="10" cm="1">
        <f t="array" ref="BB447">$C447*EXP(poly_from_str($AO447,BB$2950))</f>
        <v>6.8048025777727519</v>
      </c>
      <c r="BC447" s="10">
        <f t="shared" si="1027"/>
        <v>0.69486037463889638</v>
      </c>
      <c r="BD447" s="10">
        <f t="shared" si="1028"/>
        <v>1.9912009100270576</v>
      </c>
      <c r="BE447" s="10">
        <f t="shared" si="1029"/>
        <v>-1.9894877159481066</v>
      </c>
      <c r="BF447" s="21">
        <f>INDEX([1]Pr3_line_class7_opt_lin!$A$2:$A$3624,MATCH($X447,[1]Pr3_line_class7_opt_lin!$AO$2:$AO$3624,0),1)</f>
        <v>1966</v>
      </c>
    </row>
    <row r="448" spans="1:58" hidden="1" x14ac:dyDescent="0.25">
      <c r="A448" s="1">
        <v>1922.394</v>
      </c>
      <c r="B448" s="1">
        <v>4.0000000000000001E-3</v>
      </c>
      <c r="C448">
        <v>1</v>
      </c>
      <c r="E448" s="2">
        <v>52018.5</v>
      </c>
      <c r="F448">
        <v>12846</v>
      </c>
      <c r="G448" t="s">
        <v>4</v>
      </c>
      <c r="H448" t="s">
        <v>5</v>
      </c>
      <c r="I448">
        <v>64865</v>
      </c>
      <c r="J448" t="s">
        <v>6</v>
      </c>
      <c r="K448" t="s">
        <v>12</v>
      </c>
      <c r="L448">
        <v>12846.66</v>
      </c>
      <c r="M448">
        <v>64865.15</v>
      </c>
      <c r="N448">
        <v>5</v>
      </c>
      <c r="V448" s="11">
        <f t="shared" si="890"/>
        <v>5.2018472800060763E-7</v>
      </c>
      <c r="W448" s="11">
        <f t="shared" si="891"/>
        <v>1.9223929947999271E-6</v>
      </c>
      <c r="X448" s="10">
        <f t="shared" si="892"/>
        <v>52018.474655770064</v>
      </c>
      <c r="Y448" s="8">
        <f t="shared" si="893"/>
        <v>1922.3939314204335</v>
      </c>
      <c r="Z448" s="1">
        <f t="shared" si="894"/>
        <v>1922.394</v>
      </c>
      <c r="AA448" s="2">
        <f t="shared" si="895"/>
        <v>52018.5</v>
      </c>
      <c r="AB448" s="2">
        <f t="shared" si="887"/>
        <v>52018.472800060757</v>
      </c>
      <c r="AC448" s="1">
        <f t="shared" si="896"/>
        <v>6.3529607562253315E-2</v>
      </c>
      <c r="AD448" s="1" t="b">
        <f t="shared" si="897"/>
        <v>1</v>
      </c>
      <c r="AF448" s="1" t="s">
        <v>1150</v>
      </c>
      <c r="AG448" s="1" t="s">
        <v>1285</v>
      </c>
      <c r="AH448" s="10">
        <v>12846.66</v>
      </c>
      <c r="AI448" s="10">
        <v>64865.15</v>
      </c>
      <c r="AJ448" s="10">
        <f t="shared" si="1017"/>
        <v>52018.490000000005</v>
      </c>
      <c r="AK448" s="1">
        <f t="shared" si="1018"/>
        <v>6.3564051947651024E-4</v>
      </c>
      <c r="AL448" s="10">
        <f t="shared" si="1019"/>
        <v>-1.5344229941547383E-2</v>
      </c>
      <c r="AM448" s="10">
        <f t="shared" si="898"/>
        <v>0.10823691709399844</v>
      </c>
      <c r="AN448" s="10">
        <f t="shared" si="1020"/>
        <v>-0.141765216097403</v>
      </c>
      <c r="AO448" s="1">
        <f t="shared" si="899"/>
        <v>1922.394</v>
      </c>
      <c r="AP448" s="14">
        <v>8030000</v>
      </c>
      <c r="AQ448" s="10">
        <v>7.3999999999999996E-2</v>
      </c>
      <c r="AR448" s="14" cm="1">
        <f t="array" ref="AR448">SfromgA($AP448,$AO448,"")</f>
        <v>2.8156334248283815E-2</v>
      </c>
      <c r="AS448" s="21">
        <f t="shared" si="1021"/>
        <v>757.16920278128794</v>
      </c>
      <c r="AU448" s="10"/>
      <c r="AV448" s="10"/>
      <c r="AW448" s="14">
        <f t="shared" si="1022"/>
        <v>8030000</v>
      </c>
      <c r="AX448" s="21">
        <f t="shared" si="1023"/>
        <v>757.16920278128794</v>
      </c>
      <c r="AY448" s="10">
        <f t="shared" si="1024"/>
        <v>-7.518220810370539</v>
      </c>
      <c r="AZ448" s="10">
        <f t="shared" si="1025"/>
        <v>12.965758962931275</v>
      </c>
      <c r="BA448" s="10">
        <f t="shared" si="1026"/>
        <v>2.5623119566472061</v>
      </c>
      <c r="BB448" s="10" cm="1">
        <f t="array" ref="BB448">$C448*EXP(poly_from_str($AO448,BB$2950))</f>
        <v>2.2685655427023614</v>
      </c>
      <c r="BC448" s="10">
        <f t="shared" si="1027"/>
        <v>1.7431642444135622</v>
      </c>
      <c r="BD448" s="10">
        <f t="shared" si="1028"/>
        <v>2.1484651492725977</v>
      </c>
      <c r="BE448" s="10">
        <f t="shared" si="1029"/>
        <v>-1.0984480854189806</v>
      </c>
      <c r="BF448" s="21">
        <f>INDEX([1]Pr3_line_class7_opt_lin!$A$2:$A$3624,MATCH($X448,[1]Pr3_line_class7_opt_lin!$AO$2:$AO$3624,0),1)</f>
        <v>655</v>
      </c>
    </row>
    <row r="449" spans="1:58" hidden="1" x14ac:dyDescent="0.25">
      <c r="A449" s="1">
        <v>1922.1780000000001</v>
      </c>
      <c r="B449" s="1">
        <v>4.0000000000000001E-3</v>
      </c>
      <c r="C449">
        <v>20</v>
      </c>
      <c r="E449" s="2">
        <v>52024.3</v>
      </c>
      <c r="F449">
        <v>22080</v>
      </c>
      <c r="G449" t="s">
        <v>4</v>
      </c>
      <c r="H449" t="s">
        <v>7</v>
      </c>
      <c r="I449">
        <v>74105</v>
      </c>
      <c r="J449" t="s">
        <v>6</v>
      </c>
      <c r="K449" t="s">
        <v>17</v>
      </c>
      <c r="L449">
        <v>22080.94</v>
      </c>
      <c r="M449">
        <v>74105.2</v>
      </c>
      <c r="N449">
        <v>5</v>
      </c>
      <c r="V449" s="11">
        <f t="shared" si="890"/>
        <v>5.2024318247321524E-7</v>
      </c>
      <c r="W449" s="11">
        <f t="shared" si="891"/>
        <v>1.9221786741964811E-6</v>
      </c>
      <c r="X449" s="10">
        <f t="shared" si="892"/>
        <v>52024.317001882962</v>
      </c>
      <c r="Y449" s="8">
        <f t="shared" si="893"/>
        <v>1922.1780460160699</v>
      </c>
      <c r="Z449" s="1">
        <f t="shared" si="894"/>
        <v>1922.1780000000001</v>
      </c>
      <c r="AA449" s="2">
        <f t="shared" si="895"/>
        <v>52024.3</v>
      </c>
      <c r="AB449" s="2">
        <f t="shared" si="887"/>
        <v>52024.318247321527</v>
      </c>
      <c r="AC449" s="1">
        <f t="shared" si="896"/>
        <v>6.3532648445492959E-2</v>
      </c>
      <c r="AD449" s="1" t="b">
        <f t="shared" si="897"/>
        <v>1</v>
      </c>
      <c r="AF449" s="1" t="s">
        <v>1321</v>
      </c>
      <c r="AG449" s="1" t="s">
        <v>1273</v>
      </c>
      <c r="AH449" s="10">
        <v>22080.94</v>
      </c>
      <c r="AI449" s="10">
        <v>74105.2</v>
      </c>
      <c r="AJ449" s="10">
        <f t="shared" si="1017"/>
        <v>52024.259999999995</v>
      </c>
      <c r="AK449" s="1">
        <f t="shared" si="1018"/>
        <v>-2.1521059597944259E-3</v>
      </c>
      <c r="AL449" s="10">
        <f t="shared" si="1019"/>
        <v>5.7001882967597339E-2</v>
      </c>
      <c r="AM449" s="10">
        <f t="shared" si="898"/>
        <v>0.10826114959176517</v>
      </c>
      <c r="AN449" s="10">
        <f t="shared" si="1020"/>
        <v>0.52652205507277527</v>
      </c>
      <c r="AO449" s="1">
        <f t="shared" si="899"/>
        <v>1922.1780000000001</v>
      </c>
      <c r="AP449" s="14">
        <v>46600000</v>
      </c>
      <c r="AQ449" s="10">
        <v>8.3000000000000004E-2</v>
      </c>
      <c r="AR449" s="14" cm="1">
        <f t="array" ref="AR449">SfromgA($AP449,$AO449,"")</f>
        <v>0.16334283292403401</v>
      </c>
      <c r="AS449" s="21">
        <f t="shared" si="1021"/>
        <v>585.96249818240767</v>
      </c>
      <c r="AU449" s="10"/>
      <c r="AV449" s="10"/>
      <c r="AW449" s="14">
        <f t="shared" si="1022"/>
        <v>46600000</v>
      </c>
      <c r="AX449" s="21">
        <f t="shared" si="1023"/>
        <v>585.96249818240767</v>
      </c>
      <c r="AY449" s="10">
        <f t="shared" si="1024"/>
        <v>-6.2805807254926727</v>
      </c>
      <c r="AZ449" s="10">
        <f t="shared" si="1025"/>
        <v>31.725370431280222</v>
      </c>
      <c r="BA449" s="10">
        <f t="shared" si="1026"/>
        <v>0.46138441629918225</v>
      </c>
      <c r="BB449" s="10" cm="1">
        <f t="array" ref="BB449">$C449*EXP(poly_from_str($AO449,BB$2950))</f>
        <v>45.391105715236563</v>
      </c>
      <c r="BC449" s="10">
        <f t="shared" si="1027"/>
        <v>-0.35819948664536161</v>
      </c>
      <c r="BD449" s="10">
        <f t="shared" si="1028"/>
        <v>1.925652772870895</v>
      </c>
      <c r="BE449" s="10">
        <f t="shared" si="1029"/>
        <v>-2.2606004667854789</v>
      </c>
      <c r="BF449" s="21">
        <f>INDEX([1]Pr3_line_class7_opt_lin!$A$2:$A$3624,MATCH($X449,[1]Pr3_line_class7_opt_lin!$AO$2:$AO$3624,0),1)</f>
        <v>13117</v>
      </c>
    </row>
    <row r="450" spans="1:58" x14ac:dyDescent="0.25">
      <c r="A450" s="1">
        <v>1922.047</v>
      </c>
      <c r="B450" s="1">
        <v>8.0000000000000002E-3</v>
      </c>
      <c r="C450">
        <v>10</v>
      </c>
      <c r="D450" t="s">
        <v>16</v>
      </c>
      <c r="E450" s="2">
        <v>52027.9</v>
      </c>
      <c r="F450">
        <v>16516</v>
      </c>
      <c r="G450" t="s">
        <v>4</v>
      </c>
      <c r="H450" t="s">
        <v>7</v>
      </c>
      <c r="I450">
        <v>68544</v>
      </c>
      <c r="J450" t="s">
        <v>6</v>
      </c>
      <c r="K450" t="s">
        <v>5</v>
      </c>
      <c r="L450">
        <v>16516.150000000001</v>
      </c>
      <c r="M450">
        <v>68544.19</v>
      </c>
      <c r="N450">
        <v>5</v>
      </c>
      <c r="V450" s="11">
        <f t="shared" si="890"/>
        <v>5.2027864042866796E-7</v>
      </c>
      <c r="W450" s="11">
        <f t="shared" si="891"/>
        <v>1.9220456716492496E-6</v>
      </c>
      <c r="X450" s="10">
        <f t="shared" si="892"/>
        <v>52027.866497685376</v>
      </c>
      <c r="Y450" s="8">
        <f t="shared" si="893"/>
        <v>1922.0469093125089</v>
      </c>
      <c r="Z450" s="1">
        <f t="shared" si="894"/>
        <v>1922.047</v>
      </c>
      <c r="AA450" s="2">
        <f t="shared" si="895"/>
        <v>52027.9</v>
      </c>
      <c r="AB450" s="2">
        <f t="shared" ref="AB450:AB513" si="1030">100000000/Z450</f>
        <v>52027.8640428668</v>
      </c>
      <c r="AC450" s="1">
        <f t="shared" si="896"/>
        <v>6.3534493184315158E-2</v>
      </c>
      <c r="AD450" s="1" t="b">
        <f t="shared" si="897"/>
        <v>1</v>
      </c>
      <c r="AF450" s="1" t="s">
        <v>1202</v>
      </c>
      <c r="AG450" s="1" t="s">
        <v>1314</v>
      </c>
      <c r="AH450" s="10">
        <v>16516.150000000001</v>
      </c>
      <c r="AI450" s="10">
        <v>68544.19</v>
      </c>
      <c r="AJ450" s="10">
        <f t="shared" si="1017"/>
        <v>52028.04</v>
      </c>
      <c r="AK450" s="1">
        <f t="shared" si="1018"/>
        <v>6.5003002227967954E-3</v>
      </c>
      <c r="AL450" s="10">
        <f t="shared" si="1019"/>
        <v>-0.17350231462478405</v>
      </c>
      <c r="AM450" s="10">
        <f t="shared" si="898"/>
        <v>0.21655204061086955</v>
      </c>
      <c r="AN450" s="10">
        <f t="shared" si="1020"/>
        <v>-0.80120378517493096</v>
      </c>
      <c r="AO450" s="1">
        <f t="shared" si="899"/>
        <v>1922.047</v>
      </c>
      <c r="AP450" s="14">
        <v>2130000</v>
      </c>
      <c r="AQ450" s="10">
        <v>1.4E-2</v>
      </c>
      <c r="AR450" s="14" cm="1">
        <f t="array" ref="AR450">SfromgA($AP450,$AO450,"")</f>
        <v>7.4645730632184803E-3</v>
      </c>
      <c r="AS450" s="21">
        <f t="shared" si="1021"/>
        <v>868.77766408102252</v>
      </c>
      <c r="AU450" s="10"/>
      <c r="AV450" s="10"/>
      <c r="AW450" s="14">
        <f t="shared" si="1022"/>
        <v>2130000</v>
      </c>
      <c r="AX450" s="21">
        <f t="shared" si="1023"/>
        <v>868.77766408102252</v>
      </c>
      <c r="AY450" s="10">
        <f t="shared" si="1024"/>
        <v>-3.8880532440390771</v>
      </c>
      <c r="AZ450" s="10">
        <f t="shared" si="1025"/>
        <v>2.4388526276896521</v>
      </c>
      <c r="BA450" s="10">
        <f t="shared" si="1026"/>
        <v>-1.4110573988372959</v>
      </c>
      <c r="BB450" s="10" cm="1">
        <f t="array" ref="BB450">$C450*EXP(poly_from_str($AO450,BB$2950))</f>
        <v>22.701551058496868</v>
      </c>
      <c r="BC450" s="10">
        <f t="shared" si="1027"/>
        <v>-2.2309055565644607</v>
      </c>
      <c r="BD450" s="10">
        <f t="shared" si="1028"/>
        <v>2.2708649507424701</v>
      </c>
      <c r="BE450" s="10">
        <f t="shared" si="1029"/>
        <v>-0.73310657473795471</v>
      </c>
      <c r="BF450" s="21">
        <f>INDEX([1]Pr3_line_class7_opt_lin!$A$2:$A$3624,MATCH($X450,[1]Pr3_line_class7_opt_lin!$AO$2:$AO$3624,0),1)</f>
        <v>6561</v>
      </c>
    </row>
    <row r="451" spans="1:58" x14ac:dyDescent="0.25">
      <c r="A451" s="1">
        <v>1922.047</v>
      </c>
      <c r="B451" s="1">
        <v>8.0000000000000002E-3</v>
      </c>
      <c r="C451">
        <v>10</v>
      </c>
      <c r="D451" t="s">
        <v>16</v>
      </c>
      <c r="E451" s="2">
        <v>52027.9</v>
      </c>
      <c r="F451">
        <v>23532</v>
      </c>
      <c r="G451" t="s">
        <v>4</v>
      </c>
      <c r="H451" t="s">
        <v>17</v>
      </c>
      <c r="I451">
        <v>75560</v>
      </c>
      <c r="J451" t="s">
        <v>6</v>
      </c>
      <c r="K451" t="s">
        <v>17</v>
      </c>
      <c r="L451">
        <v>23532.86</v>
      </c>
      <c r="M451">
        <v>75560.75</v>
      </c>
      <c r="N451">
        <v>5</v>
      </c>
      <c r="V451" s="11">
        <f t="shared" ref="V451:V514" si="1031">0.001/$A451</f>
        <v>5.2027864042866796E-7</v>
      </c>
      <c r="W451" s="11">
        <f t="shared" ref="W451:W514" si="1032">0.1/$E451</f>
        <v>1.9220456716492496E-6</v>
      </c>
      <c r="X451" s="10">
        <f t="shared" ref="X451:X514" si="1033">($E451/$W451^2+(100000000/$A451)/$V451^2)/(1/$W451^2+1/$V451^2)</f>
        <v>52027.866497685376</v>
      </c>
      <c r="Y451" s="8">
        <f t="shared" ref="Y451:Y514" si="1034">100000000/X451</f>
        <v>1922.0469093125089</v>
      </c>
      <c r="Z451" s="1">
        <f t="shared" ref="Z451:Z514" si="1035">ROUND($A451,3)+0</f>
        <v>1922.047</v>
      </c>
      <c r="AA451" s="2">
        <f t="shared" ref="AA451:AA514" si="1036">ROUND($E451,1)+0</f>
        <v>52027.9</v>
      </c>
      <c r="AB451" s="2">
        <f t="shared" si="1030"/>
        <v>52027.8640428668</v>
      </c>
      <c r="AC451" s="1">
        <f t="shared" ref="AC451:AC514" si="1037">0.0005/$Z451*AB451+0.05</f>
        <v>6.3534493184315158E-2</v>
      </c>
      <c r="AD451" s="1" t="b">
        <f t="shared" ref="AD451:AD514" si="1038">ABS($E451-AB451)&lt;AC451</f>
        <v>1</v>
      </c>
      <c r="AF451" s="1" t="s">
        <v>1251</v>
      </c>
      <c r="AG451" s="1" t="s">
        <v>1254</v>
      </c>
      <c r="AH451" s="10">
        <v>23532.86</v>
      </c>
      <c r="AI451" s="10">
        <v>75560.75</v>
      </c>
      <c r="AJ451" s="10">
        <f t="shared" si="1017"/>
        <v>52027.89</v>
      </c>
      <c r="AK451" s="1">
        <f t="shared" si="1018"/>
        <v>9.5892472290870501E-4</v>
      </c>
      <c r="AL451" s="10">
        <f t="shared" si="1019"/>
        <v>-2.3502314623328857E-2</v>
      </c>
      <c r="AM451" s="10">
        <f t="shared" ref="AM451:AM514" si="1039">$B451/$A451*$E451</f>
        <v>0.21655204061086955</v>
      </c>
      <c r="AN451" s="10">
        <f t="shared" si="1020"/>
        <v>-0.10852963822013131</v>
      </c>
      <c r="AO451" s="1">
        <f t="shared" ref="AO451:AO514" si="1040">$A451+0</f>
        <v>1922.047</v>
      </c>
      <c r="AP451" s="14">
        <v>36200000</v>
      </c>
      <c r="AQ451" s="10">
        <v>5.0999999999999997E-2</v>
      </c>
      <c r="AR451" s="14" cm="1">
        <f t="array" ref="AR451">SfromgA($AP451,$AO451,"")</f>
        <v>0.1268626971307554</v>
      </c>
      <c r="AS451" s="21">
        <f t="shared" si="1021"/>
        <v>613.30037672912852</v>
      </c>
      <c r="AU451" s="10"/>
      <c r="AV451" s="10"/>
      <c r="AW451" s="14">
        <f t="shared" si="1022"/>
        <v>36200000</v>
      </c>
      <c r="AX451" s="21">
        <f t="shared" si="1023"/>
        <v>613.30037672912852</v>
      </c>
      <c r="AY451" s="10">
        <f t="shared" si="1024"/>
        <v>-6.7209903831494691</v>
      </c>
      <c r="AZ451" s="10">
        <f t="shared" si="1025"/>
        <v>21.511427693692923</v>
      </c>
      <c r="BA451" s="10">
        <f t="shared" si="1026"/>
        <v>0.76599922156939204</v>
      </c>
      <c r="BB451" s="10" cm="1">
        <f t="array" ref="BB451">$C451*EXP(poly_from_str($AO451,BB$2950))</f>
        <v>22.701551058496868</v>
      </c>
      <c r="BC451" s="10">
        <f t="shared" si="1027"/>
        <v>-5.3848936157773079E-2</v>
      </c>
      <c r="BD451" s="10">
        <f t="shared" si="1028"/>
        <v>1.964732431445388</v>
      </c>
      <c r="BE451" s="10">
        <f t="shared" si="1029"/>
        <v>-2.6040306758475604</v>
      </c>
      <c r="BF451" s="21">
        <f>INDEX([1]Pr3_line_class7_opt_lin!$A$2:$A$3624,MATCH($X451,[1]Pr3_line_class7_opt_lin!$AO$2:$AO$3624,0),1)</f>
        <v>6561</v>
      </c>
    </row>
    <row r="452" spans="1:58" hidden="1" x14ac:dyDescent="0.25">
      <c r="A452" s="1">
        <v>1921.828</v>
      </c>
      <c r="B452" s="1">
        <v>4.0000000000000001E-3</v>
      </c>
      <c r="C452">
        <v>2</v>
      </c>
      <c r="E452" s="2">
        <v>52033.8</v>
      </c>
      <c r="N452">
        <v>5</v>
      </c>
      <c r="V452" s="11">
        <f t="shared" si="1031"/>
        <v>5.2033792826413183E-7</v>
      </c>
      <c r="W452" s="11">
        <f t="shared" si="1032"/>
        <v>1.9218277350491413E-6</v>
      </c>
      <c r="X452" s="10">
        <f t="shared" si="1033"/>
        <v>52033.793316366471</v>
      </c>
      <c r="Y452" s="8">
        <f t="shared" si="1034"/>
        <v>1921.8279819039535</v>
      </c>
      <c r="Z452" s="1">
        <f t="shared" si="1035"/>
        <v>1921.828</v>
      </c>
      <c r="AA452" s="2">
        <f t="shared" si="1036"/>
        <v>52033.8</v>
      </c>
      <c r="AB452" s="2">
        <f t="shared" si="1030"/>
        <v>52033.792826413184</v>
      </c>
      <c r="AC452" s="1">
        <f t="shared" si="1037"/>
        <v>6.3537577979510443E-2</v>
      </c>
      <c r="AD452" s="1" t="b">
        <f t="shared" si="1038"/>
        <v>1</v>
      </c>
      <c r="AM452" s="10">
        <f t="shared" si="1039"/>
        <v>0.10830063876684073</v>
      </c>
      <c r="AN452" s="10"/>
      <c r="AO452" s="1">
        <f t="shared" si="1040"/>
        <v>1921.828</v>
      </c>
      <c r="AP452"/>
      <c r="BB452" s="10" cm="1">
        <f t="array" ref="BB452">$C452*EXP(poly_from_str($AO452,BB$2950))</f>
        <v>4.5423142345062262</v>
      </c>
      <c r="BF452" s="21" t="e">
        <f>INDEX([1]Pr3_line_class7_opt_lin!$A$2:$A$3624,MATCH($X452,[1]Pr3_line_class7_opt_lin!$AO$2:$AO$3624,0),1)</f>
        <v>#N/A</v>
      </c>
    </row>
    <row r="453" spans="1:58" hidden="1" x14ac:dyDescent="0.25">
      <c r="A453" s="1">
        <v>1921.7629999999999</v>
      </c>
      <c r="B453" s="1">
        <v>4.0000000000000001E-3</v>
      </c>
      <c r="C453">
        <v>50</v>
      </c>
      <c r="E453" s="2">
        <v>52035.6</v>
      </c>
      <c r="F453">
        <v>19700</v>
      </c>
      <c r="G453" t="s">
        <v>4</v>
      </c>
      <c r="H453" t="s">
        <v>12</v>
      </c>
      <c r="I453">
        <v>71736</v>
      </c>
      <c r="J453" t="s">
        <v>6</v>
      </c>
      <c r="K453" t="s">
        <v>12</v>
      </c>
      <c r="L453">
        <v>19700.900000000001</v>
      </c>
      <c r="M453">
        <v>71736.45</v>
      </c>
      <c r="N453">
        <v>5</v>
      </c>
      <c r="V453" s="11">
        <f t="shared" si="1031"/>
        <v>5.2035552771075314E-7</v>
      </c>
      <c r="W453" s="11">
        <f t="shared" si="1032"/>
        <v>1.9217612557556751E-6</v>
      </c>
      <c r="X453" s="10">
        <f t="shared" si="1033"/>
        <v>52035.555997204443</v>
      </c>
      <c r="Y453" s="8">
        <f t="shared" si="1034"/>
        <v>1921.7628808534764</v>
      </c>
      <c r="Z453" s="1">
        <f t="shared" si="1035"/>
        <v>1921.7629999999999</v>
      </c>
      <c r="AA453" s="2">
        <f t="shared" si="1036"/>
        <v>52035.6</v>
      </c>
      <c r="AB453" s="2">
        <f t="shared" si="1030"/>
        <v>52035.552771075309</v>
      </c>
      <c r="AC453" s="1">
        <f t="shared" si="1037"/>
        <v>6.3538493760956827E-2</v>
      </c>
      <c r="AD453" s="1" t="b">
        <f t="shared" si="1038"/>
        <v>1</v>
      </c>
      <c r="AF453" s="1" t="s">
        <v>1157</v>
      </c>
      <c r="AG453" s="1" t="s">
        <v>1239</v>
      </c>
      <c r="AH453" s="10">
        <v>19700.900000000001</v>
      </c>
      <c r="AI453" s="10">
        <v>71736.45</v>
      </c>
      <c r="AJ453" s="10">
        <f>AI453-AH453</f>
        <v>52035.549999999996</v>
      </c>
      <c r="AK453" s="1">
        <f>$A453-100000000/AJ453</f>
        <v>-1.0234061164737795E-4</v>
      </c>
      <c r="AL453" s="10">
        <f>$X453-AJ453</f>
        <v>5.9972044473397546E-3</v>
      </c>
      <c r="AM453" s="10">
        <f t="shared" si="1039"/>
        <v>0.10830804839098267</v>
      </c>
      <c r="AN453" s="10">
        <f>AL453/AM453</f>
        <v>5.537173401638968E-2</v>
      </c>
      <c r="AO453" s="1">
        <f t="shared" si="1040"/>
        <v>1921.7629999999999</v>
      </c>
      <c r="AP453" s="14">
        <v>70500000</v>
      </c>
      <c r="AQ453" s="10">
        <v>0.128</v>
      </c>
      <c r="AR453" s="14" cm="1">
        <f t="array" ref="AR453">SfromgA($AP453,$AO453,"")</f>
        <v>0.24695735193752541</v>
      </c>
      <c r="AS453" s="21">
        <f>(10^MAX(0.05, -0.312925054856973*((LN($AR453))^(1/3)) + 0.454808404431693)-1)*100</f>
        <v>537.89976118965649</v>
      </c>
      <c r="AU453" s="10"/>
      <c r="AV453" s="10"/>
      <c r="AW453" s="14">
        <f>IF($AP453="",$AT453,$AP453)</f>
        <v>70500000</v>
      </c>
      <c r="AX453" s="21">
        <f>IF($AP453="",$AV453,$AS453)</f>
        <v>537.89976118965649</v>
      </c>
      <c r="AY453" s="10">
        <f>LN(BB453*$AO453/$AW453)</f>
        <v>-5.7776816848439694</v>
      </c>
      <c r="AZ453" s="10">
        <f>EXP(AY$2950*$AI453+AY$2951)*$AW453/$AO453</f>
        <v>59.905375691162924</v>
      </c>
      <c r="BA453" s="10">
        <f>LN(AZ453/$C453)</f>
        <v>0.1807432400932274</v>
      </c>
      <c r="BB453" s="10" cm="1">
        <f t="array" ref="BB453">$C453*EXP(poly_from_str($AO453,BB$2950))</f>
        <v>113.57271698589308</v>
      </c>
      <c r="BC453" s="10">
        <f t="shared" ref="BC453" si="1041">LN(AZ453/BB453)</f>
        <v>-0.63967706454317264</v>
      </c>
      <c r="BD453" s="10">
        <f t="shared" ref="BD453" si="1042">LN($AX453/100+1)</f>
        <v>1.8530109708901863</v>
      </c>
      <c r="BE453" s="10">
        <f>ABS(LN($AZ453/$BB453))-BD453-LN(2)</f>
        <v>-1.9064810869069588</v>
      </c>
      <c r="BF453" s="21">
        <f>INDEX([1]Pr3_line_class7_opt_lin!$A$2:$A$3624,MATCH($X453,[1]Pr3_line_class7_opt_lin!$AO$2:$AO$3624,0),1)</f>
        <v>32828</v>
      </c>
    </row>
    <row r="454" spans="1:58" hidden="1" x14ac:dyDescent="0.25">
      <c r="A454" s="1">
        <v>1920.8689999999999</v>
      </c>
      <c r="B454" s="1">
        <v>4.0000000000000001E-3</v>
      </c>
      <c r="C454">
        <v>1</v>
      </c>
      <c r="E454" s="2">
        <v>52059.8</v>
      </c>
      <c r="N454">
        <v>5</v>
      </c>
      <c r="V454" s="11">
        <f t="shared" si="1031"/>
        <v>5.2059770864124522E-7</v>
      </c>
      <c r="W454" s="11">
        <f t="shared" si="1032"/>
        <v>1.9208679249632152E-6</v>
      </c>
      <c r="X454" s="10">
        <f t="shared" si="1033"/>
        <v>52059.772857800323</v>
      </c>
      <c r="Y454" s="8">
        <f t="shared" si="1034"/>
        <v>1920.8689264385948</v>
      </c>
      <c r="Z454" s="1">
        <f t="shared" si="1035"/>
        <v>1920.8689999999999</v>
      </c>
      <c r="AA454" s="2">
        <f t="shared" si="1036"/>
        <v>52059.8</v>
      </c>
      <c r="AB454" s="2">
        <f t="shared" si="1030"/>
        <v>52059.770864124519</v>
      </c>
      <c r="AC454" s="1">
        <f t="shared" si="1037"/>
        <v>6.3551098712125748E-2</v>
      </c>
      <c r="AD454" s="1" t="b">
        <f t="shared" si="1038"/>
        <v>1</v>
      </c>
      <c r="AM454" s="10">
        <f t="shared" si="1039"/>
        <v>0.10840885036928599</v>
      </c>
      <c r="AN454" s="10"/>
      <c r="AO454" s="1">
        <f t="shared" si="1040"/>
        <v>1920.8689999999999</v>
      </c>
      <c r="AP454"/>
      <c r="BB454" s="10" cm="1">
        <f t="array" ref="BB454">$C454*EXP(poly_from_str($AO454,BB$2950))</f>
        <v>2.2755340618089863</v>
      </c>
      <c r="BF454" s="21">
        <f>INDEX([1]Pr3_line_class7_opt_lin!$A$2:$A$3624,MATCH($X454,[1]Pr3_line_class7_opt_lin!$AO$2:$AO$3624,0),1)</f>
        <v>658</v>
      </c>
    </row>
    <row r="455" spans="1:58" hidden="1" x14ac:dyDescent="0.25">
      <c r="A455" s="1">
        <v>1919.6389999999999</v>
      </c>
      <c r="B455" s="1">
        <v>4.0000000000000001E-3</v>
      </c>
      <c r="C455">
        <v>1</v>
      </c>
      <c r="E455" s="2">
        <v>52093.1</v>
      </c>
      <c r="N455">
        <v>5</v>
      </c>
      <c r="V455" s="11">
        <f t="shared" si="1031"/>
        <v>5.2093127926657051E-7</v>
      </c>
      <c r="W455" s="11">
        <f t="shared" si="1032"/>
        <v>1.9196400291017431E-6</v>
      </c>
      <c r="X455" s="10">
        <f t="shared" si="1033"/>
        <v>52093.126011162014</v>
      </c>
      <c r="Y455" s="8">
        <f t="shared" si="1034"/>
        <v>1919.6390705862605</v>
      </c>
      <c r="Z455" s="1">
        <f t="shared" si="1035"/>
        <v>1919.6389999999999</v>
      </c>
      <c r="AA455" s="2">
        <f t="shared" si="1036"/>
        <v>52093.1</v>
      </c>
      <c r="AB455" s="2">
        <f t="shared" si="1030"/>
        <v>52093.127926657049</v>
      </c>
      <c r="AC455" s="1">
        <f t="shared" si="1037"/>
        <v>6.3568469885915288E-2</v>
      </c>
      <c r="AD455" s="1" t="b">
        <f t="shared" si="1038"/>
        <v>1</v>
      </c>
      <c r="AM455" s="10">
        <f t="shared" si="1039"/>
        <v>0.10854770089584553</v>
      </c>
      <c r="AN455" s="10"/>
      <c r="AO455" s="1">
        <f t="shared" si="1040"/>
        <v>1919.6389999999999</v>
      </c>
      <c r="AP455"/>
      <c r="BB455" s="10" cm="1">
        <f t="array" ref="BB455">$C455*EXP(poly_from_str($AO455,BB$2950))</f>
        <v>2.2811222825386235</v>
      </c>
      <c r="BF455" s="21" t="e">
        <f>INDEX([1]Pr3_line_class7_opt_lin!$A$2:$A$3624,MATCH($X455,[1]Pr3_line_class7_opt_lin!$AO$2:$AO$3624,0),1)</f>
        <v>#N/A</v>
      </c>
    </row>
    <row r="456" spans="1:58" hidden="1" x14ac:dyDescent="0.25">
      <c r="A456" s="1">
        <v>1919.162</v>
      </c>
      <c r="B456" s="1">
        <v>4.0000000000000001E-3</v>
      </c>
      <c r="C456">
        <v>30</v>
      </c>
      <c r="E456" s="2">
        <v>52106.1</v>
      </c>
      <c r="F456">
        <v>19872</v>
      </c>
      <c r="G456" t="s">
        <v>4</v>
      </c>
      <c r="H456" t="s">
        <v>7</v>
      </c>
      <c r="I456">
        <v>71978</v>
      </c>
      <c r="J456" t="s">
        <v>6</v>
      </c>
      <c r="K456" t="s">
        <v>7</v>
      </c>
      <c r="L456">
        <v>19872.43</v>
      </c>
      <c r="M456">
        <v>71978.52</v>
      </c>
      <c r="N456">
        <v>5</v>
      </c>
      <c r="V456" s="11">
        <f t="shared" si="1031"/>
        <v>5.2106075464186973E-7</v>
      </c>
      <c r="W456" s="11">
        <f t="shared" si="1032"/>
        <v>1.9191610963015849E-6</v>
      </c>
      <c r="X456" s="10">
        <f t="shared" si="1033"/>
        <v>52106.077148665339</v>
      </c>
      <c r="Y456" s="8">
        <f t="shared" si="1034"/>
        <v>1919.1619379575848</v>
      </c>
      <c r="Z456" s="1">
        <f t="shared" si="1035"/>
        <v>1919.162</v>
      </c>
      <c r="AA456" s="2">
        <f t="shared" si="1036"/>
        <v>52106.1</v>
      </c>
      <c r="AB456" s="2">
        <f t="shared" si="1030"/>
        <v>52106.075464186972</v>
      </c>
      <c r="AC456" s="1">
        <f t="shared" si="1037"/>
        <v>6.3575215501397747E-2</v>
      </c>
      <c r="AD456" s="1" t="b">
        <f t="shared" si="1038"/>
        <v>1</v>
      </c>
      <c r="AF456" s="1" t="s">
        <v>1160</v>
      </c>
      <c r="AG456" s="1" t="s">
        <v>1246</v>
      </c>
      <c r="AH456" s="10">
        <v>19872.43</v>
      </c>
      <c r="AI456" s="10">
        <v>71978.52</v>
      </c>
      <c r="AJ456" s="10">
        <f t="shared" ref="AJ456:AJ457" si="1043">AI456-AH456</f>
        <v>52106.090000000004</v>
      </c>
      <c r="AK456" s="1">
        <f t="shared" ref="AK456:AK457" si="1044">$A456-100000000/AJ456</f>
        <v>5.353804135665996E-4</v>
      </c>
      <c r="AL456" s="10">
        <f t="shared" ref="AL456:AL457" si="1045">$X456-AJ456</f>
        <v>-1.2851334664446767E-2</v>
      </c>
      <c r="AM456" s="10">
        <f t="shared" si="1039"/>
        <v>0.10860177514977891</v>
      </c>
      <c r="AN456" s="10">
        <f t="shared" ref="AN456:AN457" si="1046">AL456/AM456</f>
        <v>-0.11833448069078759</v>
      </c>
      <c r="AO456" s="1">
        <f t="shared" si="1040"/>
        <v>1919.162</v>
      </c>
      <c r="AP456" s="14">
        <v>24800000</v>
      </c>
      <c r="AQ456" s="10">
        <v>3.3000000000000002E-2</v>
      </c>
      <c r="AR456" s="14" cm="1">
        <f t="array" ref="AR456">SfromgA($AP456,$AO456,"")</f>
        <v>8.652068484170429E-2</v>
      </c>
      <c r="AS456" s="21">
        <f t="shared" ref="AS456:AS457" si="1047">(10^MAX(0.05, -0.312925054856973*((LN($AR456))^(1/3)) + 0.454808404431693)-1)*100</f>
        <v>652.50898642345442</v>
      </c>
      <c r="AU456" s="10"/>
      <c r="AV456" s="10"/>
      <c r="AW456" s="14">
        <f t="shared" ref="AW456:AW457" si="1048">IF($AP456="",$AT456,$AP456)</f>
        <v>24800000</v>
      </c>
      <c r="AX456" s="21">
        <f t="shared" ref="AX456:AX457" si="1049">IF($AP456="",$AV456,$AS456)</f>
        <v>652.50898642345442</v>
      </c>
      <c r="AY456" s="10">
        <f t="shared" ref="AY456:AY457" si="1050">LN(BB456*$AO456/$AW456)</f>
        <v>-5.2398991314968573</v>
      </c>
      <c r="AZ456" s="10">
        <f t="shared" ref="AZ456:AZ457" si="1051">EXP(AY$2950*$AI456+AY$2951)*$AW456/$AO456</f>
        <v>20.629535185450379</v>
      </c>
      <c r="BA456" s="10">
        <f t="shared" ref="BA456:BA457" si="1052">LN(AZ456/$C456)</f>
        <v>-0.37447358583377283</v>
      </c>
      <c r="BB456" s="10" cm="1">
        <f t="array" ref="BB456">$C456*EXP(poly_from_str($AO456,BB$2950))</f>
        <v>68.4984534900358</v>
      </c>
      <c r="BC456" s="10">
        <f t="shared" ref="BC456:BC457" si="1053">LN(AZ456/BB456)</f>
        <v>-1.200087372397139</v>
      </c>
      <c r="BD456" s="10">
        <f t="shared" ref="BD456:BD457" si="1054">LN($AX456/100+1)</f>
        <v>2.0182427526546025</v>
      </c>
      <c r="BE456" s="10">
        <f t="shared" ref="BE456:BE457" si="1055">ABS(LN($AZ456/$BB456))-BD456-LN(2)</f>
        <v>-1.5113025608174087</v>
      </c>
      <c r="BF456" s="21">
        <f>INDEX([1]Pr3_line_class7_opt_lin!$A$2:$A$3624,MATCH($X456,[1]Pr3_line_class7_opt_lin!$AO$2:$AO$3624,0),1)</f>
        <v>19834</v>
      </c>
    </row>
    <row r="457" spans="1:58" hidden="1" x14ac:dyDescent="0.25">
      <c r="A457" s="1">
        <v>1918.5619999999999</v>
      </c>
      <c r="B457" s="1">
        <v>4.0000000000000001E-3</v>
      </c>
      <c r="C457">
        <v>100</v>
      </c>
      <c r="E457" s="2">
        <v>52122.400000000001</v>
      </c>
      <c r="F457">
        <v>19872</v>
      </c>
      <c r="G457" t="s">
        <v>4</v>
      </c>
      <c r="H457" t="s">
        <v>7</v>
      </c>
      <c r="I457">
        <v>71994</v>
      </c>
      <c r="J457" t="s">
        <v>6</v>
      </c>
      <c r="K457" t="s">
        <v>17</v>
      </c>
      <c r="L457">
        <v>19872.43</v>
      </c>
      <c r="M457">
        <v>71994.81</v>
      </c>
      <c r="N457">
        <v>5</v>
      </c>
      <c r="V457" s="11">
        <f t="shared" si="1031"/>
        <v>5.2122370817310051E-7</v>
      </c>
      <c r="W457" s="11">
        <f t="shared" si="1032"/>
        <v>1.9185609258207603E-6</v>
      </c>
      <c r="X457" s="10">
        <f t="shared" si="1033"/>
        <v>52122.37282314989</v>
      </c>
      <c r="Y457" s="8">
        <f t="shared" si="1034"/>
        <v>1918.5619261674424</v>
      </c>
      <c r="Z457" s="1">
        <f t="shared" si="1035"/>
        <v>1918.5619999999999</v>
      </c>
      <c r="AA457" s="2">
        <f t="shared" si="1036"/>
        <v>52122.400000000001</v>
      </c>
      <c r="AB457" s="2">
        <f t="shared" si="1030"/>
        <v>52122.370817310053</v>
      </c>
      <c r="AC457" s="1">
        <f t="shared" si="1037"/>
        <v>6.358370769808587E-2</v>
      </c>
      <c r="AD457" s="1" t="b">
        <f t="shared" si="1038"/>
        <v>1</v>
      </c>
      <c r="AF457" s="1" t="s">
        <v>1160</v>
      </c>
      <c r="AG457" s="1" t="s">
        <v>1237</v>
      </c>
      <c r="AH457" s="10">
        <v>19872.43</v>
      </c>
      <c r="AI457" s="10">
        <v>71994.81</v>
      </c>
      <c r="AJ457" s="10">
        <f t="shared" si="1043"/>
        <v>52122.38</v>
      </c>
      <c r="AK457" s="1">
        <f t="shared" si="1044"/>
        <v>3.3800375172177155E-4</v>
      </c>
      <c r="AL457" s="10">
        <f t="shared" si="1045"/>
        <v>-7.176850107498467E-3</v>
      </c>
      <c r="AM457" s="10">
        <f t="shared" si="1039"/>
        <v>0.10866972242752646</v>
      </c>
      <c r="AN457" s="10">
        <f t="shared" si="1046"/>
        <v>-6.6042775735300333E-2</v>
      </c>
      <c r="AO457" s="1">
        <f t="shared" si="1040"/>
        <v>1918.5619999999999</v>
      </c>
      <c r="AP457" s="14">
        <v>368000000</v>
      </c>
      <c r="AQ457" s="10">
        <v>0.28599999999999998</v>
      </c>
      <c r="AR457" s="14" cm="1">
        <f t="array" ref="AR457">SfromgA($AP457,$AO457,"")</f>
        <v>1.2826515599537047</v>
      </c>
      <c r="AS457" s="21">
        <f t="shared" si="1047"/>
        <v>81.117224732117378</v>
      </c>
      <c r="AU457" s="10"/>
      <c r="AV457" s="10"/>
      <c r="AW457" s="14">
        <f t="shared" si="1048"/>
        <v>368000000</v>
      </c>
      <c r="AX457" s="21">
        <f t="shared" si="1049"/>
        <v>81.117224732117378</v>
      </c>
      <c r="AY457" s="10">
        <f t="shared" si="1050"/>
        <v>-6.7322919560219185</v>
      </c>
      <c r="AZ457" s="10">
        <f t="shared" si="1051"/>
        <v>305.74549519269317</v>
      </c>
      <c r="BA457" s="10">
        <f t="shared" si="1052"/>
        <v>1.1175828548408642</v>
      </c>
      <c r="BB457" s="10" cm="1">
        <f t="array" ref="BB457">$C457*EXP(poly_from_str($AO457,BB$2950))</f>
        <v>228.59921422805397</v>
      </c>
      <c r="BC457" s="10">
        <f t="shared" si="1053"/>
        <v>0.29078272679675143</v>
      </c>
      <c r="BD457" s="10">
        <f t="shared" si="1054"/>
        <v>0.59397428609637504</v>
      </c>
      <c r="BE457" s="10">
        <f t="shared" si="1055"/>
        <v>-0.99633873985956889</v>
      </c>
      <c r="BF457" s="21">
        <f>INDEX([1]Pr3_line_class7_opt_lin!$A$2:$A$3624,MATCH($X457,[1]Pr3_line_class7_opt_lin!$AO$2:$AO$3624,0),1)</f>
        <v>66219</v>
      </c>
    </row>
    <row r="458" spans="1:58" hidden="1" x14ac:dyDescent="0.25">
      <c r="A458" s="1">
        <v>1917.201</v>
      </c>
      <c r="B458" s="1">
        <v>4.0000000000000001E-3</v>
      </c>
      <c r="C458">
        <v>1</v>
      </c>
      <c r="E458" s="2">
        <v>52159.4</v>
      </c>
      <c r="N458">
        <v>5</v>
      </c>
      <c r="V458" s="11">
        <f t="shared" si="1031"/>
        <v>5.2159371917707117E-7</v>
      </c>
      <c r="W458" s="11">
        <f t="shared" si="1032"/>
        <v>1.9171999677910407E-6</v>
      </c>
      <c r="X458" s="10">
        <f t="shared" si="1033"/>
        <v>52159.373853020945</v>
      </c>
      <c r="Y458" s="8">
        <f t="shared" si="1034"/>
        <v>1917.2009288644526</v>
      </c>
      <c r="Z458" s="1">
        <f t="shared" si="1035"/>
        <v>1917.201</v>
      </c>
      <c r="AA458" s="2">
        <f t="shared" si="1036"/>
        <v>52159.4</v>
      </c>
      <c r="AB458" s="2">
        <f t="shared" si="1030"/>
        <v>52159.371917707118</v>
      </c>
      <c r="AC458" s="1">
        <f t="shared" si="1037"/>
        <v>6.3603000394248474E-2</v>
      </c>
      <c r="AD458" s="1" t="b">
        <f t="shared" si="1038"/>
        <v>1</v>
      </c>
      <c r="AM458" s="10">
        <f t="shared" si="1039"/>
        <v>0.10882406174417811</v>
      </c>
      <c r="AN458" s="10"/>
      <c r="AO458" s="1">
        <f t="shared" si="1040"/>
        <v>1917.201</v>
      </c>
      <c r="AP458"/>
      <c r="BB458" s="10" cm="1">
        <f t="array" ref="BB458">$C458*EXP(poly_from_str($AO458,BB$2950))</f>
        <v>2.2921156904999549</v>
      </c>
      <c r="BF458" s="21" t="e">
        <f>INDEX([1]Pr3_line_class7_opt_lin!$A$2:$A$3624,MATCH($X458,[1]Pr3_line_class7_opt_lin!$AO$2:$AO$3624,0),1)</f>
        <v>#N/A</v>
      </c>
    </row>
    <row r="459" spans="1:58" hidden="1" x14ac:dyDescent="0.25">
      <c r="A459" s="1">
        <v>1916.741</v>
      </c>
      <c r="B459" s="1">
        <v>4.0000000000000001E-3</v>
      </c>
      <c r="C459">
        <v>4</v>
      </c>
      <c r="E459" s="2">
        <v>52171.9</v>
      </c>
      <c r="F459">
        <v>31254</v>
      </c>
      <c r="G459" t="s">
        <v>4</v>
      </c>
      <c r="H459" t="s">
        <v>7</v>
      </c>
      <c r="I459">
        <v>83426</v>
      </c>
      <c r="J459" t="s">
        <v>6</v>
      </c>
      <c r="K459" t="s">
        <v>17</v>
      </c>
      <c r="L459">
        <v>31254.71</v>
      </c>
      <c r="M459">
        <v>83426.55</v>
      </c>
      <c r="N459">
        <v>5</v>
      </c>
      <c r="V459" s="11">
        <f t="shared" si="1031"/>
        <v>5.2171889681495831E-7</v>
      </c>
      <c r="W459" s="11">
        <f t="shared" si="1032"/>
        <v>1.9167406209089567E-6</v>
      </c>
      <c r="X459" s="10">
        <f t="shared" si="1033"/>
        <v>52171.890393239177</v>
      </c>
      <c r="Y459" s="8">
        <f t="shared" si="1034"/>
        <v>1916.7409738512897</v>
      </c>
      <c r="Z459" s="1">
        <f t="shared" si="1035"/>
        <v>1916.741</v>
      </c>
      <c r="AA459" s="2">
        <f t="shared" si="1036"/>
        <v>52171.9</v>
      </c>
      <c r="AB459" s="2">
        <f t="shared" si="1030"/>
        <v>52171.889681495828</v>
      </c>
      <c r="AC459" s="1">
        <f t="shared" si="1037"/>
        <v>6.3609530364690858E-2</v>
      </c>
      <c r="AD459" s="1" t="b">
        <f t="shared" si="1038"/>
        <v>1</v>
      </c>
      <c r="AF459" s="1" t="s">
        <v>1308</v>
      </c>
      <c r="AG459" s="1" t="s">
        <v>1454</v>
      </c>
      <c r="AH459" s="10">
        <v>31254.71</v>
      </c>
      <c r="AI459" s="10">
        <v>83426.55</v>
      </c>
      <c r="AJ459" s="10">
        <f>AI459-AH459</f>
        <v>52171.840000000004</v>
      </c>
      <c r="AK459" s="1">
        <f>$A459-100000000/AJ459</f>
        <v>-1.8252482564093953E-3</v>
      </c>
      <c r="AL459" s="10">
        <f>$X459-AJ459</f>
        <v>5.0393239172990434E-2</v>
      </c>
      <c r="AM459" s="10">
        <f t="shared" si="1039"/>
        <v>0.1088762644509613</v>
      </c>
      <c r="AN459" s="10">
        <f>AL459/AM459</f>
        <v>0.46284871571514963</v>
      </c>
      <c r="AO459" s="1">
        <f t="shared" si="1040"/>
        <v>1916.741</v>
      </c>
      <c r="AP459" s="14">
        <v>89600000</v>
      </c>
      <c r="AQ459" s="10">
        <v>9.7000000000000003E-2</v>
      </c>
      <c r="AR459" s="14" cm="1">
        <f t="array" ref="AR459">SfromgA($AP459,$AO459,"")</f>
        <v>0.31140936411938386</v>
      </c>
      <c r="AS459" s="21">
        <f>(10^MAX(0.05, -0.312925054856973*((LN($AR459))^(1/3)) + 0.454808404431693)-1)*100</f>
        <v>508.45866117853558</v>
      </c>
      <c r="AU459" s="10"/>
      <c r="AV459" s="10"/>
      <c r="AW459" s="14">
        <f>IF($AP459="",$AT459,$AP459)</f>
        <v>89600000</v>
      </c>
      <c r="AX459" s="21">
        <f>IF($AP459="",$AV459,$AS459)</f>
        <v>508.45866117853558</v>
      </c>
      <c r="AY459" s="10">
        <f>LN(BB459*$AO459/$AW459)</f>
        <v>-8.535815371663201</v>
      </c>
      <c r="AZ459" s="10">
        <f>EXP(AY$2950*$AI459+AY$2951)*$AW459/$AO459</f>
        <v>25.594584532345049</v>
      </c>
      <c r="BA459" s="10">
        <f>LN(AZ459/$C459)</f>
        <v>1.8560864262822521</v>
      </c>
      <c r="BB459" s="10" cm="1">
        <f t="array" ref="BB459">$C459*EXP(poly_from_str($AO459,BB$2950))</f>
        <v>9.176711162738993</v>
      </c>
      <c r="BC459" s="10">
        <f t="shared" ref="BC459" si="1056">LN(AZ459/BB459)</f>
        <v>1.0257119081001407</v>
      </c>
      <c r="BD459" s="10">
        <f t="shared" ref="BD459" si="1057">LN($AX459/100+1)</f>
        <v>1.8057587885171944</v>
      </c>
      <c r="BE459" s="10">
        <f>ABS(LN($AZ459/$BB459))-BD459-LN(2)</f>
        <v>-1.4731940609769989</v>
      </c>
      <c r="BF459" s="21">
        <f>INDEX([1]Pr3_line_class7_opt_lin!$A$2:$A$3624,MATCH($X459,[1]Pr3_line_class7_opt_lin!$AO$2:$AO$3624,0),1)</f>
        <v>2662</v>
      </c>
    </row>
    <row r="460" spans="1:58" hidden="1" x14ac:dyDescent="0.25">
      <c r="A460" s="1">
        <v>1916.5070000000001</v>
      </c>
      <c r="B460" s="1">
        <v>4.0000000000000001E-3</v>
      </c>
      <c r="C460">
        <v>1</v>
      </c>
      <c r="E460" s="2">
        <v>52178.3</v>
      </c>
      <c r="N460">
        <v>5</v>
      </c>
      <c r="V460" s="11">
        <f t="shared" si="1031"/>
        <v>5.2178259719374884E-7</v>
      </c>
      <c r="W460" s="11">
        <f t="shared" si="1032"/>
        <v>1.9165055204941517E-6</v>
      </c>
      <c r="X460" s="10">
        <f t="shared" si="1033"/>
        <v>52178.262499093275</v>
      </c>
      <c r="Y460" s="8">
        <f t="shared" si="1034"/>
        <v>1916.5068979009745</v>
      </c>
      <c r="Z460" s="1">
        <f t="shared" si="1035"/>
        <v>1916.5070000000001</v>
      </c>
      <c r="AA460" s="2">
        <f t="shared" si="1036"/>
        <v>52178.3</v>
      </c>
      <c r="AB460" s="2">
        <f t="shared" si="1030"/>
        <v>52178.259719374881</v>
      </c>
      <c r="AC460" s="1">
        <f t="shared" si="1037"/>
        <v>6.3612853936712704E-2</v>
      </c>
      <c r="AD460" s="1" t="b">
        <f t="shared" si="1038"/>
        <v>1</v>
      </c>
      <c r="AM460" s="10">
        <f t="shared" si="1039"/>
        <v>0.10890291556461834</v>
      </c>
      <c r="AN460" s="10"/>
      <c r="AO460" s="1">
        <f t="shared" si="1040"/>
        <v>1916.5070000000001</v>
      </c>
      <c r="AP460"/>
      <c r="BB460" s="10" cm="1">
        <f t="array" ref="BB460">$C460*EXP(poly_from_str($AO460,BB$2950))</f>
        <v>2.2952253188080611</v>
      </c>
      <c r="BF460" s="21" t="e">
        <f>INDEX([1]Pr3_line_class7_opt_lin!$A$2:$A$3624,MATCH($X460,[1]Pr3_line_class7_opt_lin!$AO$2:$AO$3624,0),1)</f>
        <v>#N/A</v>
      </c>
    </row>
    <row r="461" spans="1:58" hidden="1" x14ac:dyDescent="0.25">
      <c r="A461" s="1">
        <v>1916.106</v>
      </c>
      <c r="B461" s="1">
        <v>4.0000000000000001E-3</v>
      </c>
      <c r="C461">
        <v>50</v>
      </c>
      <c r="E461" s="2">
        <v>52189.2</v>
      </c>
      <c r="F461">
        <v>14859</v>
      </c>
      <c r="G461" t="s">
        <v>4</v>
      </c>
      <c r="H461" t="s">
        <v>12</v>
      </c>
      <c r="I461">
        <v>67049</v>
      </c>
      <c r="J461" t="s">
        <v>6</v>
      </c>
      <c r="K461" t="s">
        <v>5</v>
      </c>
      <c r="L461">
        <v>14859.96</v>
      </c>
      <c r="M461">
        <v>67049.179999999993</v>
      </c>
      <c r="N461">
        <v>5</v>
      </c>
      <c r="V461" s="11">
        <f t="shared" si="1031"/>
        <v>5.2189179513033203E-7</v>
      </c>
      <c r="W461" s="11">
        <f t="shared" si="1032"/>
        <v>1.9161052478290528E-6</v>
      </c>
      <c r="X461" s="10">
        <f t="shared" si="1033"/>
        <v>52189.180927915695</v>
      </c>
      <c r="Y461" s="8">
        <f t="shared" si="1034"/>
        <v>1916.1059480531255</v>
      </c>
      <c r="Z461" s="1">
        <f t="shared" si="1035"/>
        <v>1916.106</v>
      </c>
      <c r="AA461" s="2">
        <f t="shared" si="1036"/>
        <v>52189.2</v>
      </c>
      <c r="AB461" s="2">
        <f t="shared" si="1030"/>
        <v>52189.179513033203</v>
      </c>
      <c r="AC461" s="1">
        <f t="shared" si="1037"/>
        <v>6.3618552291218031E-2</v>
      </c>
      <c r="AD461" s="1" t="b">
        <f t="shared" si="1038"/>
        <v>1</v>
      </c>
      <c r="AF461" s="1" t="s">
        <v>1173</v>
      </c>
      <c r="AG461" s="1" t="s">
        <v>1284</v>
      </c>
      <c r="AH461" s="10">
        <v>14859.96</v>
      </c>
      <c r="AI461" s="10">
        <v>67049.179999999993</v>
      </c>
      <c r="AJ461" s="10">
        <f>AI461-AH461</f>
        <v>52189.219999999994</v>
      </c>
      <c r="AK461" s="1">
        <f>$A461-100000000/AJ461</f>
        <v>1.486462529783239E-3</v>
      </c>
      <c r="AL461" s="10">
        <f>$X461-AJ461</f>
        <v>-3.9072084298823029E-2</v>
      </c>
      <c r="AM461" s="10">
        <f t="shared" si="1039"/>
        <v>0.10894846109766369</v>
      </c>
      <c r="AN461" s="10">
        <f>AL461/AM461</f>
        <v>-0.35862906098139369</v>
      </c>
      <c r="AO461" s="1">
        <f t="shared" si="1040"/>
        <v>1916.106</v>
      </c>
      <c r="AP461" s="14">
        <v>85600000</v>
      </c>
      <c r="AQ461" s="10">
        <v>4.9000000000000002E-2</v>
      </c>
      <c r="AR461" s="14" cm="1">
        <f t="array" ref="AR461">SfromgA($AP461,$AO461,"")</f>
        <v>0.29721157353130384</v>
      </c>
      <c r="AS461" s="21">
        <f>(10^MAX(0.05, -0.312925054856973*((LN($AR461))^(1/3)) + 0.454808404431693)-1)*100</f>
        <v>514.56230436470082</v>
      </c>
      <c r="AU461" s="10"/>
      <c r="AV461" s="10"/>
      <c r="AW461" s="14">
        <f>IF($AP461="",$AT461,$AP461)</f>
        <v>85600000</v>
      </c>
      <c r="AX461" s="21">
        <f>IF($AP461="",$AV461,$AS461)</f>
        <v>514.56230436470082</v>
      </c>
      <c r="AY461" s="10">
        <f>LN(BB461*$AO461/$AW461)</f>
        <v>-5.9635107182910545</v>
      </c>
      <c r="AZ461" s="10">
        <f>EXP(AY$2950*$AI461+AY$2951)*$AW461/$AO461</f>
        <v>113.0617843187276</v>
      </c>
      <c r="BA461" s="10">
        <f>LN(AZ461/$C461)</f>
        <v>0.81591142774583081</v>
      </c>
      <c r="BB461" s="10" cm="1">
        <f t="array" ref="BB461">$C461*EXP(poly_from_str($AO461,BB$2950))</f>
        <v>114.85090882249702</v>
      </c>
      <c r="BC461" s="10">
        <f t="shared" ref="BC461" si="1058">LN(AZ461/BB461)</f>
        <v>-1.5700409055612013E-2</v>
      </c>
      <c r="BD461" s="10">
        <f t="shared" ref="BD461" si="1059">LN($AX461/100+1)</f>
        <v>1.8157401282195993</v>
      </c>
      <c r="BE461" s="10">
        <f>ABS(LN($AZ461/$BB461))-BD461-LN(2)</f>
        <v>-2.4931868997239324</v>
      </c>
      <c r="BF461" s="21">
        <f>INDEX([1]Pr3_line_class7_opt_lin!$A$2:$A$3624,MATCH($X461,[1]Pr3_line_class7_opt_lin!$AO$2:$AO$3624,0),1)</f>
        <v>33327</v>
      </c>
    </row>
    <row r="462" spans="1:58" hidden="1" x14ac:dyDescent="0.25">
      <c r="A462" s="1">
        <v>1915.296</v>
      </c>
      <c r="B462" s="1">
        <v>4.0000000000000001E-3</v>
      </c>
      <c r="C462">
        <v>1</v>
      </c>
      <c r="E462" s="2">
        <v>52211.199999999997</v>
      </c>
      <c r="N462">
        <v>5</v>
      </c>
      <c r="V462" s="11">
        <f t="shared" si="1031"/>
        <v>5.2211250898033518E-7</v>
      </c>
      <c r="W462" s="11">
        <f t="shared" si="1032"/>
        <v>1.9152978671242954E-6</v>
      </c>
      <c r="X462" s="10">
        <f t="shared" si="1033"/>
        <v>52211.247377355088</v>
      </c>
      <c r="Y462" s="8">
        <f t="shared" si="1034"/>
        <v>1915.2961291511244</v>
      </c>
      <c r="Z462" s="1">
        <f t="shared" si="1035"/>
        <v>1915.296</v>
      </c>
      <c r="AA462" s="2">
        <f t="shared" si="1036"/>
        <v>52211.199999999997</v>
      </c>
      <c r="AB462" s="2">
        <f t="shared" si="1030"/>
        <v>52211.250898033511</v>
      </c>
      <c r="AC462" s="1">
        <f t="shared" si="1037"/>
        <v>6.3630073601687029E-2</v>
      </c>
      <c r="AD462" s="1" t="b">
        <f t="shared" si="1038"/>
        <v>1</v>
      </c>
      <c r="AM462" s="10">
        <f t="shared" si="1039"/>
        <v>0.10904048251549629</v>
      </c>
      <c r="AN462" s="10"/>
      <c r="AO462" s="1">
        <f t="shared" si="1040"/>
        <v>1915.296</v>
      </c>
      <c r="AP462"/>
      <c r="BB462" s="10" cm="1">
        <f t="array" ref="BB462">$C462*EXP(poly_from_str($AO462,BB$2950))</f>
        <v>2.3006310013021318</v>
      </c>
      <c r="BF462" s="21">
        <f>INDEX([1]Pr3_line_class7_opt_lin!$A$2:$A$3624,MATCH($X462,[1]Pr3_line_class7_opt_lin!$AO$2:$AO$3624,0),1)</f>
        <v>668</v>
      </c>
    </row>
    <row r="463" spans="1:58" hidden="1" x14ac:dyDescent="0.25">
      <c r="A463" s="1">
        <v>1914.681</v>
      </c>
      <c r="B463" s="1">
        <v>4.0000000000000001E-3</v>
      </c>
      <c r="C463">
        <v>2</v>
      </c>
      <c r="E463" s="2">
        <v>52228</v>
      </c>
      <c r="F463">
        <v>27138</v>
      </c>
      <c r="G463" t="s">
        <v>4</v>
      </c>
      <c r="H463" t="s">
        <v>7</v>
      </c>
      <c r="I463">
        <v>79366</v>
      </c>
      <c r="J463" t="s">
        <v>6</v>
      </c>
      <c r="K463" t="s">
        <v>17</v>
      </c>
      <c r="L463">
        <v>27138.55</v>
      </c>
      <c r="M463">
        <v>79366.649999999994</v>
      </c>
      <c r="N463">
        <v>5</v>
      </c>
      <c r="V463" s="11">
        <f t="shared" si="1031"/>
        <v>5.2228021273517628E-7</v>
      </c>
      <c r="W463" s="11">
        <f t="shared" si="1032"/>
        <v>1.9146817798881828E-6</v>
      </c>
      <c r="X463" s="10">
        <f t="shared" si="1033"/>
        <v>52228.01980024064</v>
      </c>
      <c r="Y463" s="8">
        <f t="shared" si="1034"/>
        <v>1914.681054010385</v>
      </c>
      <c r="Z463" s="1">
        <f t="shared" si="1035"/>
        <v>1914.681</v>
      </c>
      <c r="AA463" s="2">
        <f t="shared" si="1036"/>
        <v>52228</v>
      </c>
      <c r="AB463" s="2">
        <f t="shared" si="1030"/>
        <v>52228.021273517625</v>
      </c>
      <c r="AC463" s="1">
        <f t="shared" si="1037"/>
        <v>6.3638831030735046E-2</v>
      </c>
      <c r="AD463" s="1" t="b">
        <f t="shared" si="1038"/>
        <v>1</v>
      </c>
      <c r="AF463" s="1" t="s">
        <v>1221</v>
      </c>
      <c r="AG463" s="1" t="s">
        <v>1307</v>
      </c>
      <c r="AH463" s="10">
        <v>27138.55</v>
      </c>
      <c r="AI463" s="10">
        <v>79366.649999999994</v>
      </c>
      <c r="AJ463" s="10">
        <f>AI463-AH463</f>
        <v>52228.099999999991</v>
      </c>
      <c r="AK463" s="1">
        <f>$A463-100000000/AJ463</f>
        <v>2.8861111161404551E-3</v>
      </c>
      <c r="AL463" s="10">
        <f>$X463-AJ463</f>
        <v>-8.0199759351671673E-2</v>
      </c>
      <c r="AM463" s="10">
        <f t="shared" si="1039"/>
        <v>0.10911060380293115</v>
      </c>
      <c r="AN463" s="10">
        <f>AL463/AM463</f>
        <v>-0.73503176186728414</v>
      </c>
      <c r="AO463" s="1">
        <f t="shared" si="1040"/>
        <v>1914.681</v>
      </c>
      <c r="AP463" s="14">
        <v>11100000</v>
      </c>
      <c r="AQ463" s="10">
        <v>0.01</v>
      </c>
      <c r="AR463" s="14" cm="1">
        <f t="array" ref="AR463">SfromgA($AP463,$AO463,"")</f>
        <v>3.8454363005177093E-2</v>
      </c>
      <c r="AS463" s="21">
        <f>(10^MAX(0.05, -0.312925054856973*((LN($AR463))^(1/3)) + 0.454808404431693)-1)*100</f>
        <v>729.31873401082476</v>
      </c>
      <c r="AU463" s="10"/>
      <c r="AV463" s="10"/>
      <c r="AW463" s="14">
        <f>IF($AP463="",$AT463,$AP463)</f>
        <v>11100000</v>
      </c>
      <c r="AX463" s="21">
        <f>IF($AP463="",$AV463,$AS463)</f>
        <v>729.31873401082476</v>
      </c>
      <c r="AY463" s="10">
        <f>LN(BB463*$AO463/$AW463)</f>
        <v>-7.1376304663937438</v>
      </c>
      <c r="AZ463" s="10">
        <f>EXP(AY$2950*$AI463+AY$2951)*$AW463/$AO463</f>
        <v>4.6392347534406166</v>
      </c>
      <c r="BA463" s="10">
        <f>LN(AZ463/$C463)</f>
        <v>0.8414022482493354</v>
      </c>
      <c r="BB463" s="10" cm="1">
        <f t="array" ref="BB463">$C463*EXP(poly_from_str($AO463,BB$2950))</f>
        <v>4.6067328286092346</v>
      </c>
      <c r="BC463" s="10">
        <f t="shared" ref="BC463" si="1060">LN(AZ463/BB463)</f>
        <v>7.0305370248152244E-3</v>
      </c>
      <c r="BD463" s="10">
        <f t="shared" ref="BD463" si="1061">LN($AX463/100+1)</f>
        <v>2.1154343753632254</v>
      </c>
      <c r="BE463" s="10">
        <f>ABS(LN($AZ463/$BB463))-BD463-LN(2)</f>
        <v>-2.8015510188983557</v>
      </c>
      <c r="BF463" s="21">
        <f>INDEX([1]Pr3_line_class7_opt_lin!$A$2:$A$3624,MATCH($X463,[1]Pr3_line_class7_opt_lin!$AO$2:$AO$3624,0),1)</f>
        <v>1338</v>
      </c>
    </row>
    <row r="464" spans="1:58" hidden="1" x14ac:dyDescent="0.25">
      <c r="A464" s="1">
        <v>1913.9639999999999</v>
      </c>
      <c r="B464" s="1">
        <v>4.0000000000000001E-3</v>
      </c>
      <c r="C464">
        <v>70</v>
      </c>
      <c r="E464" s="2">
        <v>52247.6</v>
      </c>
      <c r="N464">
        <v>5</v>
      </c>
      <c r="V464" s="11">
        <f t="shared" si="1031"/>
        <v>5.2247586683971065E-7</v>
      </c>
      <c r="W464" s="11">
        <f t="shared" si="1032"/>
        <v>1.9139635121996037E-6</v>
      </c>
      <c r="X464" s="10">
        <f t="shared" si="1033"/>
        <v>52247.587607447727</v>
      </c>
      <c r="Y464" s="8">
        <f t="shared" si="1034"/>
        <v>1913.9639661706663</v>
      </c>
      <c r="Z464" s="1">
        <f t="shared" si="1035"/>
        <v>1913.9639999999999</v>
      </c>
      <c r="AA464" s="2">
        <f t="shared" si="1036"/>
        <v>52247.6</v>
      </c>
      <c r="AB464" s="2">
        <f t="shared" si="1030"/>
        <v>52247.586683971072</v>
      </c>
      <c r="AC464" s="1">
        <f t="shared" si="1037"/>
        <v>6.3649051571495363E-2</v>
      </c>
      <c r="AD464" s="1" t="b">
        <f t="shared" si="1038"/>
        <v>1</v>
      </c>
      <c r="AM464" s="10">
        <f t="shared" si="1039"/>
        <v>0.10919244040117786</v>
      </c>
      <c r="AN464" s="10"/>
      <c r="AO464" s="1">
        <f t="shared" si="1040"/>
        <v>1913.9639999999999</v>
      </c>
      <c r="AP464"/>
      <c r="BB464" s="10" cm="1">
        <f t="array" ref="BB464">$C464*EXP(poly_from_str($AO464,BB$2950))</f>
        <v>161.45830824328718</v>
      </c>
      <c r="BF464" s="21">
        <f>INDEX([1]Pr3_line_class7_opt_lin!$A$2:$A$3624,MATCH($X464,[1]Pr3_line_class7_opt_lin!$AO$2:$AO$3624,0),1)</f>
        <v>46926</v>
      </c>
    </row>
    <row r="465" spans="1:58" hidden="1" x14ac:dyDescent="0.25">
      <c r="A465" s="1">
        <v>1913.6220000000001</v>
      </c>
      <c r="B465" s="1">
        <v>4.0000000000000001E-3</v>
      </c>
      <c r="C465">
        <v>1</v>
      </c>
      <c r="E465" s="2">
        <v>52256.9</v>
      </c>
      <c r="F465">
        <v>27138</v>
      </c>
      <c r="G465" t="s">
        <v>4</v>
      </c>
      <c r="H465" t="s">
        <v>7</v>
      </c>
      <c r="I465">
        <v>79395</v>
      </c>
      <c r="J465" t="s">
        <v>6</v>
      </c>
      <c r="K465" t="s">
        <v>7</v>
      </c>
      <c r="L465">
        <v>27138.55</v>
      </c>
      <c r="M465">
        <v>79395.55</v>
      </c>
      <c r="N465">
        <v>5</v>
      </c>
      <c r="V465" s="11">
        <f t="shared" si="1031"/>
        <v>5.2256924303754866E-7</v>
      </c>
      <c r="W465" s="11">
        <f t="shared" si="1032"/>
        <v>1.913622889991561E-6</v>
      </c>
      <c r="X465" s="10">
        <f t="shared" si="1033"/>
        <v>52256.922617151795</v>
      </c>
      <c r="Y465" s="8">
        <f t="shared" si="1034"/>
        <v>1913.622061762549</v>
      </c>
      <c r="Z465" s="1">
        <f t="shared" si="1035"/>
        <v>1913.6220000000001</v>
      </c>
      <c r="AA465" s="2">
        <f t="shared" si="1036"/>
        <v>52256.9</v>
      </c>
      <c r="AB465" s="2">
        <f t="shared" si="1030"/>
        <v>52256.924303754866</v>
      </c>
      <c r="AC465" s="1">
        <f t="shared" si="1037"/>
        <v>6.3653930688441829E-2</v>
      </c>
      <c r="AD465" s="1" t="b">
        <f t="shared" si="1038"/>
        <v>1</v>
      </c>
      <c r="AF465" s="1" t="s">
        <v>1221</v>
      </c>
      <c r="AG465" s="1" t="s">
        <v>1418</v>
      </c>
      <c r="AH465" s="10">
        <v>27138.55</v>
      </c>
      <c r="AI465" s="10">
        <v>79395.55</v>
      </c>
      <c r="AJ465" s="10">
        <f>AI465-AH465</f>
        <v>52257</v>
      </c>
      <c r="AK465" s="1">
        <f>$A465-100000000/AJ465</f>
        <v>2.7719539966710727E-3</v>
      </c>
      <c r="AL465" s="10">
        <f>$X465-AJ465</f>
        <v>-7.7382848205161281E-2</v>
      </c>
      <c r="AM465" s="10">
        <f t="shared" si="1039"/>
        <v>0.10923139470595551</v>
      </c>
      <c r="AN465" s="10">
        <f>AL465/AM465</f>
        <v>-0.70843046922060604</v>
      </c>
      <c r="AO465" s="1">
        <f t="shared" si="1040"/>
        <v>1913.6220000000001</v>
      </c>
      <c r="AP465" s="14">
        <v>2950000</v>
      </c>
      <c r="AQ465" s="10">
        <v>3.0000000000000001E-3</v>
      </c>
      <c r="AR465" s="14" cm="1">
        <f t="array" ref="AR465">SfromgA($AP465,$AO465,"")</f>
        <v>1.0202904967199588E-2</v>
      </c>
      <c r="AS465" s="21">
        <f>(10^MAX(0.05, -0.312925054856973*((LN($AR465))^(1/3)) + 0.454808404431693)-1)*100</f>
        <v>843.34812393620632</v>
      </c>
      <c r="AU465" s="10"/>
      <c r="AV465" s="10"/>
      <c r="AW465" s="14">
        <f>IF($AP465="",$AT465,$AP465)</f>
        <v>2950000</v>
      </c>
      <c r="AX465" s="21">
        <f>IF($AP465="",$AV465,$AS465)</f>
        <v>843.34812393620632</v>
      </c>
      <c r="AY465" s="10">
        <f>LN(BB465*$AO465/$AW465)</f>
        <v>-6.5041547219309992</v>
      </c>
      <c r="AZ465" s="10">
        <f>EXP(AY$2950*$AI465+AY$2951)*$AW465/$AO465</f>
        <v>1.2303039835046161</v>
      </c>
      <c r="BA465" s="10">
        <f>LN(AZ465/$C465)</f>
        <v>0.20726127991066845</v>
      </c>
      <c r="BB465" s="10" cm="1">
        <f t="array" ref="BB465">$C465*EXP(poly_from_str($AO465,BB$2950))</f>
        <v>2.3080613876003517</v>
      </c>
      <c r="BC465" s="10">
        <f t="shared" ref="BC465" si="1062">LN(AZ465/BB465)</f>
        <v>-0.62914666612859027</v>
      </c>
      <c r="BD465" s="10">
        <f t="shared" ref="BD465" si="1063">LN($AX465/100+1)</f>
        <v>2.2442651949424843</v>
      </c>
      <c r="BE465" s="10">
        <f>ABS(LN($AZ465/$BB465))-BD465-LN(2)</f>
        <v>-2.3082657093738392</v>
      </c>
      <c r="BF465" s="21">
        <f>INDEX([1]Pr3_line_class7_opt_lin!$A$2:$A$3624,MATCH($X465,[1]Pr3_line_class7_opt_lin!$AO$2:$AO$3624,0),1)</f>
        <v>671</v>
      </c>
    </row>
    <row r="466" spans="1:58" hidden="1" x14ac:dyDescent="0.25">
      <c r="A466" s="1">
        <v>1913.3389999999999</v>
      </c>
      <c r="B466" s="1">
        <v>4.0000000000000001E-3</v>
      </c>
      <c r="C466">
        <v>2</v>
      </c>
      <c r="E466" s="2">
        <v>52264.6</v>
      </c>
      <c r="N466">
        <v>5</v>
      </c>
      <c r="V466" s="11">
        <f t="shared" si="1031"/>
        <v>5.2264653571583497E-7</v>
      </c>
      <c r="W466" s="11">
        <f t="shared" si="1032"/>
        <v>1.9133409611859654E-6</v>
      </c>
      <c r="X466" s="10">
        <f t="shared" si="1033"/>
        <v>52264.649851843089</v>
      </c>
      <c r="Y466" s="8">
        <f t="shared" si="1034"/>
        <v>1913.3391361747265</v>
      </c>
      <c r="Z466" s="1">
        <f t="shared" si="1035"/>
        <v>1913.3389999999999</v>
      </c>
      <c r="AA466" s="2">
        <f t="shared" si="1036"/>
        <v>52264.6</v>
      </c>
      <c r="AB466" s="2">
        <f t="shared" si="1030"/>
        <v>52264.653571583498</v>
      </c>
      <c r="AC466" s="1">
        <f t="shared" si="1037"/>
        <v>6.3657970064788183E-2</v>
      </c>
      <c r="AD466" s="1" t="b">
        <f t="shared" si="1038"/>
        <v>1</v>
      </c>
      <c r="AM466" s="10">
        <f t="shared" si="1039"/>
        <v>0.10926364852229531</v>
      </c>
      <c r="AN466" s="10"/>
      <c r="AO466" s="1">
        <f t="shared" si="1040"/>
        <v>1913.3389999999999</v>
      </c>
      <c r="AP466"/>
      <c r="BB466" s="10" cm="1">
        <f t="array" ref="BB466">$C466*EXP(poly_from_str($AO466,BB$2950))</f>
        <v>4.6186256099312901</v>
      </c>
      <c r="BF466" s="21" t="e">
        <f>INDEX([1]Pr3_line_class7_opt_lin!$A$2:$A$3624,MATCH($X466,[1]Pr3_line_class7_opt_lin!$AO$2:$AO$3624,0),1)</f>
        <v>#N/A</v>
      </c>
    </row>
    <row r="467" spans="1:58" x14ac:dyDescent="0.25">
      <c r="A467" s="1">
        <v>1913.2840000000001</v>
      </c>
      <c r="B467" s="1">
        <v>8.0000000000000002E-3</v>
      </c>
      <c r="C467">
        <v>100</v>
      </c>
      <c r="D467" t="s">
        <v>113</v>
      </c>
      <c r="E467" s="2">
        <v>52266.2</v>
      </c>
      <c r="N467">
        <v>5</v>
      </c>
      <c r="V467" s="11">
        <f t="shared" si="1031"/>
        <v>5.2266155991478519E-7</v>
      </c>
      <c r="W467" s="11">
        <f t="shared" si="1032"/>
        <v>1.9132823890009223E-6</v>
      </c>
      <c r="X467" s="10">
        <f t="shared" si="1033"/>
        <v>52266.159047545763</v>
      </c>
      <c r="Y467" s="8">
        <f t="shared" si="1034"/>
        <v>1913.2838881279081</v>
      </c>
      <c r="Z467" s="1">
        <f t="shared" si="1035"/>
        <v>1913.2840000000001</v>
      </c>
      <c r="AA467" s="2">
        <f t="shared" si="1036"/>
        <v>52266.2</v>
      </c>
      <c r="AB467" s="2">
        <f t="shared" si="1030"/>
        <v>52266.155991478525</v>
      </c>
      <c r="AC467" s="1">
        <f t="shared" si="1037"/>
        <v>6.365875531062784E-2</v>
      </c>
      <c r="AD467" s="1" t="b">
        <f t="shared" si="1038"/>
        <v>1</v>
      </c>
      <c r="AM467" s="10">
        <f t="shared" si="1039"/>
        <v>0.21854026898254517</v>
      </c>
      <c r="AN467" s="10"/>
      <c r="AO467" s="1">
        <f t="shared" si="1040"/>
        <v>1913.2840000000001</v>
      </c>
      <c r="AP467"/>
      <c r="BB467" s="10" cm="1">
        <f t="array" ref="BB467">$C467*EXP(poly_from_str($AO467,BB$2950))</f>
        <v>230.95558562033892</v>
      </c>
      <c r="BF467" s="21" t="e">
        <f>INDEX([1]Pr3_line_class7_opt_lin!$A$2:$A$3624,MATCH($X467,[1]Pr3_line_class7_opt_lin!$AO$2:$AO$3624,0),1)</f>
        <v>#N/A</v>
      </c>
    </row>
    <row r="468" spans="1:58" hidden="1" x14ac:dyDescent="0.25">
      <c r="A468" s="1">
        <v>1912.6980000000001</v>
      </c>
      <c r="B468" s="1">
        <v>4.0000000000000001E-3</v>
      </c>
      <c r="C468">
        <v>5</v>
      </c>
      <c r="E468" s="2">
        <v>52282.2</v>
      </c>
      <c r="N468">
        <v>5</v>
      </c>
      <c r="V468" s="11">
        <f t="shared" si="1031"/>
        <v>5.2282168957148488E-7</v>
      </c>
      <c r="W468" s="11">
        <f t="shared" si="1032"/>
        <v>1.9126968643247609E-6</v>
      </c>
      <c r="X468" s="10">
        <f t="shared" si="1033"/>
        <v>52282.171115303841</v>
      </c>
      <c r="Y468" s="8">
        <f t="shared" si="1034"/>
        <v>1912.6979210457534</v>
      </c>
      <c r="Z468" s="1">
        <f t="shared" si="1035"/>
        <v>1912.6980000000001</v>
      </c>
      <c r="AA468" s="2">
        <f t="shared" si="1036"/>
        <v>52282.2</v>
      </c>
      <c r="AB468" s="2">
        <f t="shared" si="1030"/>
        <v>52282.168957148489</v>
      </c>
      <c r="AC468" s="1">
        <f t="shared" si="1037"/>
        <v>6.3667125954319115E-2</v>
      </c>
      <c r="AD468" s="1" t="b">
        <f t="shared" si="1038"/>
        <v>1</v>
      </c>
      <c r="AM468" s="10">
        <f t="shared" si="1039"/>
        <v>0.10933707255405714</v>
      </c>
      <c r="AN468" s="10"/>
      <c r="AO468" s="1">
        <f t="shared" si="1040"/>
        <v>1912.6980000000001</v>
      </c>
      <c r="AP468"/>
      <c r="BB468" s="10" cm="1">
        <f t="array" ref="BB468">$C468*EXP(poly_from_str($AO468,BB$2950))</f>
        <v>11.56071150010707</v>
      </c>
      <c r="BF468" s="21" t="e">
        <f>INDEX([1]Pr3_line_class7_opt_lin!$A$2:$A$3624,MATCH($X468,[1]Pr3_line_class7_opt_lin!$AO$2:$AO$3624,0),1)</f>
        <v>#N/A</v>
      </c>
    </row>
    <row r="469" spans="1:58" hidden="1" x14ac:dyDescent="0.25">
      <c r="A469" s="1">
        <v>1912.6510000000001</v>
      </c>
      <c r="B469" s="1">
        <v>4.0000000000000001E-3</v>
      </c>
      <c r="C469">
        <v>20</v>
      </c>
      <c r="E469" s="2">
        <v>52283.4</v>
      </c>
      <c r="F469">
        <v>19308</v>
      </c>
      <c r="G469" t="s">
        <v>4</v>
      </c>
      <c r="H469" t="s">
        <v>12</v>
      </c>
      <c r="I469">
        <v>71592</v>
      </c>
      <c r="J469" t="s">
        <v>6</v>
      </c>
      <c r="K469" t="s">
        <v>5</v>
      </c>
      <c r="L469">
        <v>19308.93</v>
      </c>
      <c r="M469">
        <v>71592.34</v>
      </c>
      <c r="N469">
        <v>5</v>
      </c>
      <c r="V469" s="11">
        <f t="shared" si="1031"/>
        <v>5.2283453698557654E-7</v>
      </c>
      <c r="W469" s="11">
        <f t="shared" si="1032"/>
        <v>1.9126529644208297E-6</v>
      </c>
      <c r="X469" s="10">
        <f t="shared" si="1033"/>
        <v>52283.449965006323</v>
      </c>
      <c r="Y469" s="8">
        <f t="shared" si="1034"/>
        <v>1912.6511365820484</v>
      </c>
      <c r="Z469" s="1">
        <f t="shared" si="1035"/>
        <v>1912.6510000000001</v>
      </c>
      <c r="AA469" s="2">
        <f t="shared" si="1036"/>
        <v>52283.4</v>
      </c>
      <c r="AB469" s="2">
        <f t="shared" si="1030"/>
        <v>52283.453698557656</v>
      </c>
      <c r="AC469" s="1">
        <f t="shared" si="1037"/>
        <v>6.3667797653246108E-2</v>
      </c>
      <c r="AD469" s="1" t="b">
        <f t="shared" si="1038"/>
        <v>1</v>
      </c>
      <c r="AF469" s="1" t="s">
        <v>1226</v>
      </c>
      <c r="AG469" s="1" t="s">
        <v>1312</v>
      </c>
      <c r="AH469" s="10">
        <v>19308.93</v>
      </c>
      <c r="AI469" s="10">
        <v>71592.34</v>
      </c>
      <c r="AJ469" s="10">
        <f>AI469-AH469</f>
        <v>52283.409999999996</v>
      </c>
      <c r="AK469" s="1">
        <f>$A469-100000000/AJ469</f>
        <v>-1.5985967634151166E-3</v>
      </c>
      <c r="AL469" s="10">
        <f>$X469-AJ469</f>
        <v>3.9965006326383445E-2</v>
      </c>
      <c r="AM469" s="10">
        <f t="shared" si="1039"/>
        <v>0.10934226892412677</v>
      </c>
      <c r="AN469" s="10">
        <f>AL469/AM469</f>
        <v>0.36550372257333891</v>
      </c>
      <c r="AO469" s="1">
        <f t="shared" si="1040"/>
        <v>1912.6510000000001</v>
      </c>
      <c r="AP469" s="14">
        <v>38500000</v>
      </c>
      <c r="AQ469" s="10">
        <v>0.13500000000000001</v>
      </c>
      <c r="AR469" s="14" cm="1">
        <f t="array" ref="AR469">SfromgA($AP469,$AO469,"")</f>
        <v>0.13295396238927315</v>
      </c>
      <c r="AS469" s="21">
        <f>(10^MAX(0.05, -0.312925054856973*((LN($AR469))^(1/3)) + 0.454808404431693)-1)*100</f>
        <v>608.32463032160763</v>
      </c>
      <c r="AU469" s="10"/>
      <c r="AV469" s="10"/>
      <c r="AW469" s="14">
        <f>IF($AP469="",$AT469,$AP469)</f>
        <v>38500000</v>
      </c>
      <c r="AX469" s="21">
        <f>IF($AP469="",$AV469,$AS469)</f>
        <v>608.32463032160763</v>
      </c>
      <c r="AY469" s="10">
        <f>LN(BB469*$AO469/$AW469)</f>
        <v>-6.0759269033168311</v>
      </c>
      <c r="AZ469" s="10">
        <f>EXP(AY$2950*$AI469+AY$2951)*$AW469/$AO469</f>
        <v>33.315920333137981</v>
      </c>
      <c r="BA469" s="10">
        <f>LN(AZ469/$C469)</f>
        <v>0.51030309726693379</v>
      </c>
      <c r="BB469" s="10" cm="1">
        <f t="array" ref="BB469">$C469*EXP(poly_from_str($AO469,BB$2950))</f>
        <v>46.246989923662838</v>
      </c>
      <c r="BC469" s="10">
        <f t="shared" ref="BC469" si="1064">LN(AZ469/BB469)</f>
        <v>-0.32796100828792218</v>
      </c>
      <c r="BD469" s="10">
        <f t="shared" ref="BD469" si="1065">LN($AX469/100+1)</f>
        <v>1.957732320022046</v>
      </c>
      <c r="BE469" s="10">
        <f>ABS(LN($AZ469/$BB469))-BD469-LN(2)</f>
        <v>-2.3229184922940691</v>
      </c>
      <c r="BF469" s="21">
        <f>INDEX([1]Pr3_line_class7_opt_lin!$A$2:$A$3624,MATCH($X469,[1]Pr3_line_class7_opt_lin!$AO$2:$AO$3624,0),1)</f>
        <v>13454</v>
      </c>
    </row>
    <row r="470" spans="1:58" hidden="1" x14ac:dyDescent="0.25">
      <c r="A470" s="1">
        <v>1911.251</v>
      </c>
      <c r="B470" s="1">
        <v>4.0000000000000001E-3</v>
      </c>
      <c r="C470">
        <v>3</v>
      </c>
      <c r="E470" s="2">
        <v>52321.8</v>
      </c>
      <c r="N470">
        <v>5</v>
      </c>
      <c r="V470" s="11">
        <f t="shared" si="1031"/>
        <v>5.2321751564812783E-7</v>
      </c>
      <c r="W470" s="11">
        <f t="shared" si="1032"/>
        <v>1.9112492307221846E-6</v>
      </c>
      <c r="X470" s="10">
        <f t="shared" si="1033"/>
        <v>52321.754941614272</v>
      </c>
      <c r="Y470" s="8">
        <f t="shared" si="1034"/>
        <v>1911.2508766494889</v>
      </c>
      <c r="Z470" s="1">
        <f t="shared" si="1035"/>
        <v>1911.251</v>
      </c>
      <c r="AA470" s="2">
        <f t="shared" si="1036"/>
        <v>52321.8</v>
      </c>
      <c r="AB470" s="2">
        <f t="shared" si="1030"/>
        <v>52321.751564812788</v>
      </c>
      <c r="AC470" s="1">
        <f t="shared" si="1037"/>
        <v>6.3687828434049951E-2</v>
      </c>
      <c r="AD470" s="1" t="b">
        <f t="shared" si="1038"/>
        <v>1</v>
      </c>
      <c r="AM470" s="10">
        <f t="shared" si="1039"/>
        <v>0.10950272884095287</v>
      </c>
      <c r="AN470" s="10"/>
      <c r="AO470" s="1">
        <f t="shared" si="1040"/>
        <v>1911.251</v>
      </c>
      <c r="AP470"/>
      <c r="BB470" s="10" cm="1">
        <f t="array" ref="BB470">$C470*EXP(poly_from_str($AO470,BB$2950))</f>
        <v>6.955513651447454</v>
      </c>
      <c r="BF470" s="21">
        <f>INDEX([1]Pr3_line_class7_opt_lin!$A$2:$A$3624,MATCH($X470,[1]Pr3_line_class7_opt_lin!$AO$2:$AO$3624,0),1)</f>
        <v>2026</v>
      </c>
    </row>
    <row r="471" spans="1:58" hidden="1" x14ac:dyDescent="0.25">
      <c r="A471" s="1">
        <v>1910.242</v>
      </c>
      <c r="B471" s="1">
        <v>4.0000000000000001E-3</v>
      </c>
      <c r="C471">
        <v>2</v>
      </c>
      <c r="E471" s="2">
        <v>52349.4</v>
      </c>
      <c r="F471">
        <v>15045</v>
      </c>
      <c r="G471" t="s">
        <v>4</v>
      </c>
      <c r="H471" t="s">
        <v>17</v>
      </c>
      <c r="I471">
        <v>67395</v>
      </c>
      <c r="J471" t="s">
        <v>6</v>
      </c>
      <c r="K471" t="s">
        <v>17</v>
      </c>
      <c r="L471">
        <v>15045.8</v>
      </c>
      <c r="M471">
        <v>67395.320000000007</v>
      </c>
      <c r="N471">
        <v>5</v>
      </c>
      <c r="V471" s="11">
        <f t="shared" si="1031"/>
        <v>5.2349388192700194E-7</v>
      </c>
      <c r="W471" s="11">
        <f t="shared" si="1032"/>
        <v>1.9102415691488346E-6</v>
      </c>
      <c r="X471" s="10">
        <f t="shared" si="1033"/>
        <v>52349.389017498761</v>
      </c>
      <c r="Y471" s="8">
        <f t="shared" si="1034"/>
        <v>1910.2419699028985</v>
      </c>
      <c r="Z471" s="1">
        <f t="shared" si="1035"/>
        <v>1910.242</v>
      </c>
      <c r="AA471" s="2">
        <f t="shared" si="1036"/>
        <v>52349.4</v>
      </c>
      <c r="AB471" s="2">
        <f t="shared" si="1030"/>
        <v>52349.388192700193</v>
      </c>
      <c r="AC471" s="1">
        <f t="shared" si="1037"/>
        <v>6.3702292220750092E-2</v>
      </c>
      <c r="AD471" s="1" t="b">
        <f t="shared" si="1038"/>
        <v>1</v>
      </c>
      <c r="AF471" s="1" t="s">
        <v>1165</v>
      </c>
      <c r="AG471" s="1" t="s">
        <v>1249</v>
      </c>
      <c r="AH471" s="10">
        <v>15045.8</v>
      </c>
      <c r="AI471" s="10">
        <v>67395.320000000007</v>
      </c>
      <c r="AJ471" s="10">
        <f>AI471-AH471</f>
        <v>52349.520000000004</v>
      </c>
      <c r="AK471" s="1">
        <f>$A471-100000000/AJ471</f>
        <v>4.8096685509335657E-3</v>
      </c>
      <c r="AL471" s="10">
        <f>$X471-AJ471</f>
        <v>-0.13098250124312472</v>
      </c>
      <c r="AM471" s="10">
        <f t="shared" si="1039"/>
        <v>0.10961836249019759</v>
      </c>
      <c r="AN471" s="10">
        <f>AL471/AM471</f>
        <v>-1.1948956202920618</v>
      </c>
      <c r="AO471" s="1">
        <f t="shared" si="1040"/>
        <v>1910.242</v>
      </c>
      <c r="AP471" s="14">
        <v>3200000</v>
      </c>
      <c r="AQ471" s="10">
        <v>6.0000000000000001E-3</v>
      </c>
      <c r="AR471" s="14" cm="1">
        <f t="array" ref="AR471">SfromgA($AP471,$AO471,"")</f>
        <v>1.10090161010339E-2</v>
      </c>
      <c r="AS471" s="21">
        <f>(10^MAX(0.05, -0.312925054856973*((LN($AR471))^(1/3)) + 0.454808404431693)-1)*100</f>
        <v>837.09157153495289</v>
      </c>
      <c r="AU471" s="10"/>
      <c r="AV471" s="10"/>
      <c r="AW471" s="14">
        <f>IF($AP471="",$AT471,$AP471)</f>
        <v>3200000</v>
      </c>
      <c r="AX471" s="21">
        <f>IF($AP471="",$AV471,$AS471)</f>
        <v>837.09157153495289</v>
      </c>
      <c r="AY471" s="10">
        <f>LN(BB471*$AO471/$AW471)</f>
        <v>-5.8877036145597623</v>
      </c>
      <c r="AZ471" s="10">
        <f>EXP(AY$2950*$AI471+AY$2951)*$AW471/$AO471</f>
        <v>4.1046037752052031</v>
      </c>
      <c r="BA471" s="10">
        <f>LN(AZ471/$C471)</f>
        <v>0.71896203520234436</v>
      </c>
      <c r="BB471" s="10" cm="1">
        <f t="array" ref="BB471">$C471*EXP(poly_from_str($AO471,BB$2950))</f>
        <v>4.6458415939695143</v>
      </c>
      <c r="BC471" s="10">
        <f t="shared" ref="BC471" si="1066">LN(AZ471/BB471)</f>
        <v>-0.12386332286251289</v>
      </c>
      <c r="BD471" s="10">
        <f t="shared" ref="BD471" si="1067">LN($AX471/100+1)</f>
        <v>2.2376108199009961</v>
      </c>
      <c r="BE471" s="10">
        <f>ABS(LN($AZ471/$BB471))-BD471-LN(2)</f>
        <v>-2.8068946775984287</v>
      </c>
      <c r="BF471" s="21">
        <f>INDEX([1]Pr3_line_class7_opt_lin!$A$2:$A$3624,MATCH($X471,[1]Pr3_line_class7_opt_lin!$AO$2:$AO$3624,0),1)</f>
        <v>1354</v>
      </c>
    </row>
    <row r="472" spans="1:58" hidden="1" x14ac:dyDescent="0.25">
      <c r="A472" s="1">
        <v>1910.0930000000001</v>
      </c>
      <c r="B472" s="1">
        <v>4.0000000000000001E-3</v>
      </c>
      <c r="C472">
        <v>1</v>
      </c>
      <c r="E472" s="2">
        <v>52353.5</v>
      </c>
      <c r="N472">
        <v>5</v>
      </c>
      <c r="V472" s="11">
        <f t="shared" si="1031"/>
        <v>5.2353471794305301E-7</v>
      </c>
      <c r="W472" s="11">
        <f t="shared" si="1032"/>
        <v>1.9100919709284002E-6</v>
      </c>
      <c r="X472" s="10">
        <f t="shared" si="1033"/>
        <v>52353.473765186296</v>
      </c>
      <c r="Y472" s="8">
        <f t="shared" si="1034"/>
        <v>1910.0929280932912</v>
      </c>
      <c r="Z472" s="1">
        <f t="shared" si="1035"/>
        <v>1910.0930000000001</v>
      </c>
      <c r="AA472" s="2">
        <f t="shared" si="1036"/>
        <v>52353.5</v>
      </c>
      <c r="AB472" s="2">
        <f t="shared" si="1030"/>
        <v>52353.471794305304</v>
      </c>
      <c r="AC472" s="1">
        <f t="shared" si="1037"/>
        <v>6.3704430044585605E-2</v>
      </c>
      <c r="AD472" s="1" t="b">
        <f t="shared" si="1038"/>
        <v>1</v>
      </c>
      <c r="AM472" s="10">
        <f t="shared" si="1039"/>
        <v>0.10963549942332651</v>
      </c>
      <c r="AN472" s="10"/>
      <c r="AO472" s="1">
        <f t="shared" si="1040"/>
        <v>1910.0930000000001</v>
      </c>
      <c r="AP472"/>
      <c r="BB472" s="10" cm="1">
        <f t="array" ref="BB472">$C472*EXP(poly_from_str($AO472,BB$2950))</f>
        <v>2.3235715662810286</v>
      </c>
      <c r="BF472" s="21" t="e">
        <f>INDEX([1]Pr3_line_class7_opt_lin!$A$2:$A$3624,MATCH($X472,[1]Pr3_line_class7_opt_lin!$AO$2:$AO$3624,0),1)</f>
        <v>#N/A</v>
      </c>
    </row>
    <row r="473" spans="1:58" hidden="1" x14ac:dyDescent="0.25">
      <c r="A473" s="1">
        <v>1909.895</v>
      </c>
      <c r="B473" s="1">
        <v>4.0000000000000001E-3</v>
      </c>
      <c r="C473">
        <v>3</v>
      </c>
      <c r="E473" s="2">
        <v>52358.9</v>
      </c>
      <c r="F473">
        <v>23050</v>
      </c>
      <c r="G473" t="s">
        <v>4</v>
      </c>
      <c r="H473" t="s">
        <v>18</v>
      </c>
      <c r="I473">
        <v>75409</v>
      </c>
      <c r="J473" t="s">
        <v>6</v>
      </c>
      <c r="K473" t="s">
        <v>18</v>
      </c>
      <c r="L473">
        <v>23050.61</v>
      </c>
      <c r="M473">
        <v>75409.58</v>
      </c>
      <c r="N473">
        <v>5</v>
      </c>
      <c r="V473" s="11">
        <f t="shared" si="1031"/>
        <v>5.2358899311218681E-7</v>
      </c>
      <c r="W473" s="11">
        <f t="shared" si="1032"/>
        <v>1.9098949748753318E-6</v>
      </c>
      <c r="X473" s="10">
        <f t="shared" si="1033"/>
        <v>52358.899359365983</v>
      </c>
      <c r="Y473" s="8">
        <f t="shared" si="1034"/>
        <v>1909.8949982437314</v>
      </c>
      <c r="Z473" s="1">
        <f t="shared" si="1035"/>
        <v>1909.895</v>
      </c>
      <c r="AA473" s="2">
        <f t="shared" si="1036"/>
        <v>52358.9</v>
      </c>
      <c r="AB473" s="2">
        <f t="shared" si="1030"/>
        <v>52358.89931121868</v>
      </c>
      <c r="AC473" s="1">
        <f t="shared" si="1037"/>
        <v>6.3707271685411682E-2</v>
      </c>
      <c r="AD473" s="1" t="b">
        <f t="shared" si="1038"/>
        <v>1</v>
      </c>
      <c r="AF473" s="1" t="s">
        <v>1252</v>
      </c>
      <c r="AG473" s="1" t="s">
        <v>1419</v>
      </c>
      <c r="AH473" s="10">
        <v>23050.61</v>
      </c>
      <c r="AI473" s="10">
        <v>75409.58</v>
      </c>
      <c r="AJ473" s="10">
        <f t="shared" ref="AJ473:AJ476" si="1068">AI473-AH473</f>
        <v>52358.97</v>
      </c>
      <c r="AK473" s="1">
        <f t="shared" ref="AK473:AK476" si="1069">$A473-100000000/AJ473</f>
        <v>2.5785104253372992E-3</v>
      </c>
      <c r="AL473" s="10">
        <f t="shared" ref="AL473:AL476" si="1070">$X473-AJ473</f>
        <v>-7.0640634017763659E-2</v>
      </c>
      <c r="AM473" s="10">
        <f t="shared" si="1039"/>
        <v>0.10965817492584672</v>
      </c>
      <c r="AN473" s="10">
        <f t="shared" ref="AN473:AN476" si="1071">AL473/AM473</f>
        <v>-0.64418940097746857</v>
      </c>
      <c r="AO473" s="1">
        <f t="shared" si="1040"/>
        <v>1909.895</v>
      </c>
      <c r="AP473" s="14">
        <v>12000000</v>
      </c>
      <c r="AQ473" s="10">
        <v>7.4999999999999997E-2</v>
      </c>
      <c r="AR473" s="14" cm="1">
        <f t="array" ref="AR473">SfromgA($AP473,$AO473,"")</f>
        <v>4.1261316558563556E-2</v>
      </c>
      <c r="AS473" s="21">
        <f>(10^MAX(0.05, -0.312925054856973*((LN($AR473))^(1/3)) + 0.454808404431693)-1)*100</f>
        <v>722.91197077158029</v>
      </c>
      <c r="AU473" s="10"/>
      <c r="AV473" s="10"/>
      <c r="AW473" s="14">
        <f>IF($AP473="",$AT473,$AP473)</f>
        <v>12000000</v>
      </c>
      <c r="AX473" s="21">
        <f>IF($AP473="",$AV473,$AS473)</f>
        <v>722.91197077158029</v>
      </c>
      <c r="AY473" s="10">
        <f>LN(BB473*$AO473/$AW473)</f>
        <v>-6.8035240298337509</v>
      </c>
      <c r="AZ473" s="10">
        <f>EXP(AY$2950*$AI473+AY$2951)*$AW473/$AO473</f>
        <v>7.2783567941326242</v>
      </c>
      <c r="BA473" s="10">
        <f>LN(AZ473/$C473)</f>
        <v>0.88629283297132733</v>
      </c>
      <c r="BB473" s="10" cm="1">
        <f t="array" ref="BB473">$C473*EXP(poly_from_str($AO473,BB$2950))</f>
        <v>6.9733074043130649</v>
      </c>
      <c r="BC473" s="10">
        <f t="shared" ref="BC473" si="1072">LN(AZ473/BB473)</f>
        <v>4.2815489428483351E-2</v>
      </c>
      <c r="BD473" s="10">
        <f t="shared" ref="BD473" si="1073">LN($AX473/100+1)</f>
        <v>2.1076790475727938</v>
      </c>
      <c r="BE473" s="10">
        <f>ABS(LN($AZ473/$BB473))-BD473-LN(2)</f>
        <v>-2.7580107387042556</v>
      </c>
      <c r="BF473" s="21">
        <f>INDEX([1]Pr3_line_class7_opt_lin!$A$2:$A$3624,MATCH($X473,[1]Pr3_line_class7_opt_lin!$AO$2:$AO$3624,0),1)</f>
        <v>2033</v>
      </c>
    </row>
    <row r="474" spans="1:58" hidden="1" x14ac:dyDescent="0.25">
      <c r="A474" s="1">
        <v>1909.471</v>
      </c>
      <c r="B474" s="1">
        <v>4.0000000000000001E-3</v>
      </c>
      <c r="C474">
        <v>200</v>
      </c>
      <c r="E474" s="2">
        <v>52370.5</v>
      </c>
      <c r="F474">
        <v>21238</v>
      </c>
      <c r="G474" t="s">
        <v>4</v>
      </c>
      <c r="H474" t="s">
        <v>39</v>
      </c>
      <c r="I474">
        <v>73609</v>
      </c>
      <c r="J474" t="s">
        <v>6</v>
      </c>
      <c r="K474" t="s">
        <v>12</v>
      </c>
      <c r="L474">
        <v>21238.78</v>
      </c>
      <c r="M474">
        <v>73609.100000000006</v>
      </c>
      <c r="N474">
        <v>5</v>
      </c>
      <c r="V474" s="11">
        <f t="shared" si="1031"/>
        <v>5.2370525658677198E-7</v>
      </c>
      <c r="W474" s="11">
        <f t="shared" si="1032"/>
        <v>1.9094719355362274E-6</v>
      </c>
      <c r="X474" s="10">
        <f t="shared" si="1033"/>
        <v>52370.523863599461</v>
      </c>
      <c r="Y474" s="8">
        <f t="shared" si="1034"/>
        <v>1909.4710654499634</v>
      </c>
      <c r="Z474" s="1">
        <f t="shared" si="1035"/>
        <v>1909.471</v>
      </c>
      <c r="AA474" s="2">
        <f t="shared" si="1036"/>
        <v>52370.5</v>
      </c>
      <c r="AB474" s="2">
        <f t="shared" si="1030"/>
        <v>52370.525658677194</v>
      </c>
      <c r="AC474" s="1">
        <f t="shared" si="1037"/>
        <v>6.3713359788830831E-2</v>
      </c>
      <c r="AD474" s="1" t="b">
        <f t="shared" si="1038"/>
        <v>1</v>
      </c>
      <c r="AF474" s="1" t="s">
        <v>1196</v>
      </c>
      <c r="AG474" s="5" t="s">
        <v>1468</v>
      </c>
      <c r="AH474" s="10">
        <v>21238.78</v>
      </c>
      <c r="AI474" s="10">
        <v>73609.100000000006</v>
      </c>
      <c r="AJ474" s="10">
        <f t="shared" si="1068"/>
        <v>52370.320000000007</v>
      </c>
      <c r="AK474" s="1">
        <f t="shared" si="1069"/>
        <v>-7.4985083151659637E-3</v>
      </c>
      <c r="AL474" s="10">
        <f t="shared" si="1070"/>
        <v>0.20386359945405275</v>
      </c>
      <c r="AM474" s="10">
        <f t="shared" si="1039"/>
        <v>0.10970682456031017</v>
      </c>
      <c r="AN474" s="10">
        <f t="shared" si="1071"/>
        <v>1.8582581372773295</v>
      </c>
      <c r="AO474" s="1">
        <f t="shared" si="1040"/>
        <v>1909.471</v>
      </c>
      <c r="BB474" s="10" cm="1">
        <f t="array" ref="BB474">$C474*EXP(poly_from_str($AO474,BB$2950))</f>
        <v>465.25688068504002</v>
      </c>
      <c r="BF474" s="21">
        <f>INDEX([1]Pr3_line_class7_opt_lin!$A$2:$A$3624,MATCH($X474,[1]Pr3_line_class7_opt_lin!$AO$2:$AO$3624,0),1)</f>
        <v>135691</v>
      </c>
    </row>
    <row r="475" spans="1:58" hidden="1" x14ac:dyDescent="0.25">
      <c r="A475" s="1">
        <v>1909.258</v>
      </c>
      <c r="B475" s="1">
        <v>4.0000000000000001E-3</v>
      </c>
      <c r="C475">
        <v>300</v>
      </c>
      <c r="E475" s="2">
        <v>52376.4</v>
      </c>
      <c r="F475">
        <v>19360</v>
      </c>
      <c r="G475" t="s">
        <v>4</v>
      </c>
      <c r="H475" t="s">
        <v>39</v>
      </c>
      <c r="I475">
        <v>71736</v>
      </c>
      <c r="J475" t="s">
        <v>6</v>
      </c>
      <c r="K475" t="s">
        <v>12</v>
      </c>
      <c r="L475">
        <v>19360.099999999999</v>
      </c>
      <c r="M475">
        <v>71736.45</v>
      </c>
      <c r="N475">
        <v>5</v>
      </c>
      <c r="V475" s="11">
        <f t="shared" si="1031"/>
        <v>5.2376368201678347E-7</v>
      </c>
      <c r="W475" s="11">
        <f t="shared" si="1032"/>
        <v>1.9092568408672607E-6</v>
      </c>
      <c r="X475" s="10">
        <f t="shared" si="1033"/>
        <v>52376.370427212743</v>
      </c>
      <c r="Y475" s="8">
        <f t="shared" si="1034"/>
        <v>1909.2579188733523</v>
      </c>
      <c r="Z475" s="1">
        <f t="shared" si="1035"/>
        <v>1909.258</v>
      </c>
      <c r="AA475" s="2">
        <f t="shared" si="1036"/>
        <v>52376.4</v>
      </c>
      <c r="AB475" s="2">
        <f t="shared" si="1030"/>
        <v>52376.36820167835</v>
      </c>
      <c r="AC475" s="1">
        <f t="shared" si="1037"/>
        <v>6.3716419729988913E-2</v>
      </c>
      <c r="AD475" s="1" t="b">
        <f t="shared" si="1038"/>
        <v>1</v>
      </c>
      <c r="AF475" s="1" t="s">
        <v>1187</v>
      </c>
      <c r="AG475" s="1" t="s">
        <v>1239</v>
      </c>
      <c r="AH475" s="10">
        <v>19360.099999999999</v>
      </c>
      <c r="AI475" s="10">
        <v>71736.45</v>
      </c>
      <c r="AJ475" s="10">
        <f t="shared" si="1068"/>
        <v>52376.35</v>
      </c>
      <c r="AK475" s="1">
        <f t="shared" si="1069"/>
        <v>-6.6349984308544663E-4</v>
      </c>
      <c r="AL475" s="10">
        <f t="shared" si="1070"/>
        <v>2.0427212744834833E-2</v>
      </c>
      <c r="AM475" s="10">
        <f t="shared" si="1039"/>
        <v>0.10973142445913543</v>
      </c>
      <c r="AN475" s="10">
        <f t="shared" si="1071"/>
        <v>0.18615645286225219</v>
      </c>
      <c r="AO475" s="1">
        <f t="shared" si="1040"/>
        <v>1909.258</v>
      </c>
      <c r="AP475" s="14">
        <v>390000000</v>
      </c>
      <c r="AQ475" s="10">
        <v>0.13600000000000001</v>
      </c>
      <c r="AR475" s="14" cm="1">
        <f t="array" ref="AR475">SfromgA($AP475,$AO475,"")</f>
        <v>1.339651466977775</v>
      </c>
      <c r="AS475" s="21">
        <f t="shared" ref="AS475:AS476" si="1074">(10^MAX(0.05, -0.312925054856973*((LN($AR475))^(1/3)) + 0.454808404431693)-1)*100</f>
        <v>76.647677055046429</v>
      </c>
      <c r="AT475" s="14" cm="1">
        <f t="array" ref="AT475">INDEX([2]Sheet1!$J$2:$J$216,MATCH($AF475&amp;$AG475,[2]Sheet1!$M$2:$M$216&amp;[2]Sheet1!$N$2:$N$216,0),1)</f>
        <v>241219652.50963753</v>
      </c>
      <c r="AU475" s="14" cm="1">
        <f t="array" ref="AU475">SfromgA($AT475,$AO475,"")</f>
        <v>0.82859041371385911</v>
      </c>
      <c r="AV475" s="21">
        <f>(10^MAX(0.05, -0.312925054856973*((LN($AU475))^(1/3)) + 0.454808404431693)-1)*100</f>
        <v>330.60757886749678</v>
      </c>
      <c r="AW475" s="14">
        <f>IF($AP475="",$AT475,$AP475)</f>
        <v>390000000</v>
      </c>
      <c r="AX475" s="21">
        <f>IF($AP475="",$AV475,$AS475)</f>
        <v>76.647677055046429</v>
      </c>
      <c r="AY475" s="10">
        <f t="shared" ref="AY475:AY476" si="1075">LN(BB475*$AO475/$AW475)</f>
        <v>-5.6787338746428606</v>
      </c>
      <c r="AZ475" s="10">
        <f t="shared" ref="AZ475:AZ476" si="1076">EXP(AY$2950*$AI475+AY$2951)*$AW475/$AO475</f>
        <v>333.56194285767032</v>
      </c>
      <c r="BA475" s="10">
        <f t="shared" ref="BA475:BA476" si="1077">LN(AZ475/$C475)</f>
        <v>0.10604610915789514</v>
      </c>
      <c r="BB475" s="10" cm="1">
        <f t="array" ref="BB475">$C475*EXP(poly_from_str($AO475,BB$2950))</f>
        <v>698.16359951510992</v>
      </c>
      <c r="BC475" s="10">
        <f t="shared" ref="BC475:BC476" si="1078">LN(AZ475/BB475)</f>
        <v>-0.73862487474428118</v>
      </c>
      <c r="BD475" s="10">
        <f t="shared" ref="BD475:BD476" si="1079">LN($AX475/100+1)</f>
        <v>0.56898703774501613</v>
      </c>
      <c r="BE475" s="10">
        <f t="shared" ref="BE475:BE476" si="1080">ABS(LN($AZ475/$BB475))-BD475-LN(2)</f>
        <v>-0.52350934356068024</v>
      </c>
      <c r="BF475" s="21">
        <f>INDEX([1]Pr3_line_class7_opt_lin!$A$2:$A$3624,MATCH($X475,[1]Pr3_line_class7_opt_lin!$AO$2:$AO$3624,0),1)</f>
        <v>203653</v>
      </c>
    </row>
    <row r="476" spans="1:58" hidden="1" x14ac:dyDescent="0.25">
      <c r="A476" s="1">
        <v>1907.9559999999999</v>
      </c>
      <c r="B476" s="1">
        <v>4.0000000000000001E-3</v>
      </c>
      <c r="C476">
        <v>4</v>
      </c>
      <c r="E476" s="2">
        <v>52412.1</v>
      </c>
      <c r="F476">
        <v>25409</v>
      </c>
      <c r="G476" t="s">
        <v>4</v>
      </c>
      <c r="H476" t="s">
        <v>7</v>
      </c>
      <c r="I476">
        <v>77822</v>
      </c>
      <c r="J476" t="s">
        <v>6</v>
      </c>
      <c r="K476" t="s">
        <v>17</v>
      </c>
      <c r="L476">
        <v>25409.74</v>
      </c>
      <c r="M476">
        <v>77822</v>
      </c>
      <c r="N476">
        <v>5</v>
      </c>
      <c r="V476" s="11">
        <f t="shared" si="1031"/>
        <v>5.2412110132518779E-7</v>
      </c>
      <c r="W476" s="11">
        <f t="shared" si="1032"/>
        <v>1.907956368853757E-6</v>
      </c>
      <c r="X476" s="10">
        <f t="shared" si="1033"/>
        <v>52412.109421552683</v>
      </c>
      <c r="Y476" s="8">
        <f t="shared" si="1034"/>
        <v>1907.9560258812714</v>
      </c>
      <c r="Z476" s="1">
        <f t="shared" si="1035"/>
        <v>1907.9559999999999</v>
      </c>
      <c r="AA476" s="2">
        <f t="shared" si="1036"/>
        <v>52412.1</v>
      </c>
      <c r="AB476" s="2">
        <f t="shared" si="1030"/>
        <v>52412.110132518785</v>
      </c>
      <c r="AC476" s="1">
        <f t="shared" si="1037"/>
        <v>6.3735146442716398E-2</v>
      </c>
      <c r="AD476" s="1" t="b">
        <f t="shared" si="1038"/>
        <v>1</v>
      </c>
      <c r="AF476" s="1" t="s">
        <v>1267</v>
      </c>
      <c r="AG476" s="1" t="s">
        <v>1417</v>
      </c>
      <c r="AH476" s="10">
        <v>25409.74</v>
      </c>
      <c r="AI476" s="10">
        <v>77822</v>
      </c>
      <c r="AJ476" s="10">
        <f t="shared" si="1068"/>
        <v>52412.259999999995</v>
      </c>
      <c r="AK476" s="1">
        <f t="shared" si="1069"/>
        <v>5.4556044708533591E-3</v>
      </c>
      <c r="AL476" s="10">
        <f t="shared" si="1070"/>
        <v>-0.15057844731200021</v>
      </c>
      <c r="AM476" s="10">
        <f t="shared" si="1039"/>
        <v>0.10988115029906349</v>
      </c>
      <c r="AN476" s="10">
        <f t="shared" si="1071"/>
        <v>-1.3703756003843324</v>
      </c>
      <c r="AO476" s="1">
        <f t="shared" si="1040"/>
        <v>1907.9559999999999</v>
      </c>
      <c r="AP476" s="14">
        <v>32200000</v>
      </c>
      <c r="AQ476" s="10">
        <v>3.1E-2</v>
      </c>
      <c r="AR476" s="14" cm="1">
        <f t="array" ref="AR476">SfromgA($AP476,$AO476,"")</f>
        <v>0.110380993030977</v>
      </c>
      <c r="AS476" s="21">
        <f t="shared" si="1074"/>
        <v>627.83227964005346</v>
      </c>
      <c r="AU476" s="10"/>
      <c r="AV476" s="10"/>
      <c r="AW476" s="14">
        <f>IF($AP476="",$AT476,$AP476)</f>
        <v>32200000</v>
      </c>
      <c r="AX476" s="21">
        <f>IF($AP476="",$AV476,$AS476)</f>
        <v>627.83227964005346</v>
      </c>
      <c r="AY476" s="10">
        <f t="shared" si="1075"/>
        <v>-7.5002969652860259</v>
      </c>
      <c r="AZ476" s="10">
        <f t="shared" si="1076"/>
        <v>15.603217079377158</v>
      </c>
      <c r="BA476" s="10">
        <f t="shared" si="1077"/>
        <v>1.3611827549115505</v>
      </c>
      <c r="BB476" s="10" cm="1">
        <f t="array" ref="BB476">$C476*EXP(poly_from_str($AO476,BB$2950))</f>
        <v>9.3314671591675111</v>
      </c>
      <c r="BC476" s="10">
        <f t="shared" si="1078"/>
        <v>0.51408486174851198</v>
      </c>
      <c r="BD476" s="10">
        <f t="shared" si="1079"/>
        <v>1.9849004505560517</v>
      </c>
      <c r="BE476" s="10">
        <f t="shared" si="1080"/>
        <v>-2.163962769367485</v>
      </c>
      <c r="BF476" s="21">
        <f>INDEX([1]Pr3_line_class7_opt_lin!$A$2:$A$3624,MATCH($X476,[1]Pr3_line_class7_opt_lin!$AO$2:$AO$3624,0),1)</f>
        <v>2725</v>
      </c>
    </row>
    <row r="477" spans="1:58" hidden="1" x14ac:dyDescent="0.25">
      <c r="A477" s="1">
        <v>1907.0540000000001</v>
      </c>
      <c r="B477" s="1">
        <v>4.0000000000000001E-3</v>
      </c>
      <c r="C477">
        <v>10</v>
      </c>
      <c r="E477" s="2">
        <v>52436.9</v>
      </c>
      <c r="N477">
        <v>5</v>
      </c>
      <c r="V477" s="11">
        <f t="shared" si="1031"/>
        <v>5.243690005631723E-7</v>
      </c>
      <c r="W477" s="11">
        <f t="shared" si="1032"/>
        <v>1.907054002048176E-6</v>
      </c>
      <c r="X477" s="10">
        <f t="shared" si="1033"/>
        <v>52436.900052358673</v>
      </c>
      <c r="Y477" s="8">
        <f t="shared" si="1034"/>
        <v>1907.054000143967</v>
      </c>
      <c r="Z477" s="1">
        <f t="shared" si="1035"/>
        <v>1907.0540000000001</v>
      </c>
      <c r="AA477" s="2">
        <f t="shared" si="1036"/>
        <v>52436.9</v>
      </c>
      <c r="AB477" s="2">
        <f t="shared" si="1030"/>
        <v>52436.90005631723</v>
      </c>
      <c r="AC477" s="1">
        <f t="shared" si="1037"/>
        <v>6.3748142437581007E-2</v>
      </c>
      <c r="AD477" s="1" t="b">
        <f t="shared" si="1038"/>
        <v>1</v>
      </c>
      <c r="AM477" s="10">
        <f t="shared" si="1039"/>
        <v>0.10998513938252404</v>
      </c>
      <c r="AN477" s="10"/>
      <c r="AO477" s="1">
        <f t="shared" si="1040"/>
        <v>1907.0540000000001</v>
      </c>
      <c r="AP477"/>
      <c r="BB477" s="10" cm="1">
        <f t="array" ref="BB477">$C477*EXP(poly_from_str($AO477,BB$2950))</f>
        <v>23.367691560113265</v>
      </c>
      <c r="BF477" s="21" t="e">
        <f>INDEX([1]Pr3_line_class7_opt_lin!$A$2:$A$3624,MATCH($X477,[1]Pr3_line_class7_opt_lin!$AO$2:$AO$3624,0),1)</f>
        <v>#N/A</v>
      </c>
    </row>
    <row r="478" spans="1:58" x14ac:dyDescent="0.25">
      <c r="A478" s="1">
        <v>1906.75</v>
      </c>
      <c r="B478" s="1">
        <v>8.0000000000000002E-3</v>
      </c>
      <c r="C478">
        <v>10</v>
      </c>
      <c r="D478" t="s">
        <v>113</v>
      </c>
      <c r="E478" s="2">
        <v>52445.3</v>
      </c>
      <c r="N478">
        <v>5</v>
      </c>
      <c r="V478" s="11">
        <f t="shared" si="1031"/>
        <v>5.2445260259604039E-7</v>
      </c>
      <c r="W478" s="11">
        <f t="shared" si="1032"/>
        <v>1.9067485551612824E-6</v>
      </c>
      <c r="X478" s="10">
        <f t="shared" si="1033"/>
        <v>52445.263054628871</v>
      </c>
      <c r="Y478" s="8">
        <f t="shared" si="1034"/>
        <v>1906.7498983814116</v>
      </c>
      <c r="Z478" s="1">
        <f t="shared" si="1035"/>
        <v>1906.75</v>
      </c>
      <c r="AA478" s="2">
        <f t="shared" si="1036"/>
        <v>52445.3</v>
      </c>
      <c r="AB478" s="2">
        <f t="shared" si="1030"/>
        <v>52445.260259604038</v>
      </c>
      <c r="AC478" s="1">
        <f t="shared" si="1037"/>
        <v>6.3752526618488015E-2</v>
      </c>
      <c r="AD478" s="1" t="b">
        <f t="shared" si="1038"/>
        <v>1</v>
      </c>
      <c r="AM478" s="10">
        <f t="shared" si="1039"/>
        <v>0.22004059263144093</v>
      </c>
      <c r="AN478" s="10"/>
      <c r="AO478" s="1">
        <f t="shared" si="1040"/>
        <v>1906.75</v>
      </c>
      <c r="AP478"/>
      <c r="BB478" s="10" cm="1">
        <f t="array" ref="BB478">$C478*EXP(poly_from_str($AO478,BB$2950))</f>
        <v>23.380816187270884</v>
      </c>
      <c r="BF478" s="21">
        <f>INDEX([1]Pr3_line_class7_opt_lin!$A$2:$A$3624,MATCH($X478,[1]Pr3_line_class7_opt_lin!$AO$2:$AO$3624,0),1)</f>
        <v>6834</v>
      </c>
    </row>
    <row r="479" spans="1:58" hidden="1" x14ac:dyDescent="0.25">
      <c r="A479" s="1">
        <v>1906.126</v>
      </c>
      <c r="B479" s="1">
        <v>4.0000000000000001E-3</v>
      </c>
      <c r="C479">
        <v>2</v>
      </c>
      <c r="E479" s="2">
        <v>52462.400000000001</v>
      </c>
      <c r="F479">
        <v>16516</v>
      </c>
      <c r="G479" t="s">
        <v>4</v>
      </c>
      <c r="H479" t="s">
        <v>7</v>
      </c>
      <c r="I479">
        <v>68978</v>
      </c>
      <c r="J479" t="s">
        <v>6</v>
      </c>
      <c r="K479" t="s">
        <v>17</v>
      </c>
      <c r="L479">
        <v>16516.150000000001</v>
      </c>
      <c r="M479">
        <v>68978.55</v>
      </c>
      <c r="N479">
        <v>5</v>
      </c>
      <c r="V479" s="11">
        <f t="shared" si="1031"/>
        <v>5.2462429031449131E-7</v>
      </c>
      <c r="W479" s="11">
        <f t="shared" si="1032"/>
        <v>1.9061270548049652E-6</v>
      </c>
      <c r="X479" s="10">
        <f t="shared" si="1033"/>
        <v>52462.426987125153</v>
      </c>
      <c r="Y479" s="8">
        <f t="shared" si="1034"/>
        <v>1906.1260742767597</v>
      </c>
      <c r="Z479" s="1">
        <f t="shared" si="1035"/>
        <v>1906.126</v>
      </c>
      <c r="AA479" s="2">
        <f t="shared" si="1036"/>
        <v>52462.400000000001</v>
      </c>
      <c r="AB479" s="2">
        <f t="shared" si="1030"/>
        <v>52462.42903144913</v>
      </c>
      <c r="AC479" s="1">
        <f t="shared" si="1037"/>
        <v>6.3761532299399182E-2</v>
      </c>
      <c r="AD479" s="1" t="b">
        <f t="shared" si="1038"/>
        <v>1</v>
      </c>
      <c r="AF479" s="1" t="s">
        <v>1202</v>
      </c>
      <c r="AG479" s="1" t="s">
        <v>1281</v>
      </c>
      <c r="AH479" s="10">
        <v>16516.150000000001</v>
      </c>
      <c r="AI479" s="10">
        <v>68978.55</v>
      </c>
      <c r="AJ479" s="10">
        <f t="shared" ref="AJ479:AJ481" si="1081">AI479-AH479</f>
        <v>52462.400000000001</v>
      </c>
      <c r="AK479" s="1">
        <f t="shared" ref="AK479:AK481" si="1082">$A479-100000000/AJ479</f>
        <v>-1.0548049649514724E-3</v>
      </c>
      <c r="AL479" s="10">
        <f t="shared" ref="AL479:AL481" si="1083">$X479-AJ479</f>
        <v>2.6987125151208602E-2</v>
      </c>
      <c r="AM479" s="10">
        <f t="shared" si="1039"/>
        <v>0.11009219747277987</v>
      </c>
      <c r="AN479" s="10">
        <f t="shared" ref="AN479:AN481" si="1084">AL479/AM479</f>
        <v>0.24513204178598694</v>
      </c>
      <c r="AO479" s="1">
        <f t="shared" si="1040"/>
        <v>1906.126</v>
      </c>
      <c r="AP479" s="14">
        <v>5820000</v>
      </c>
      <c r="AQ479" s="10">
        <v>1.4999999999999999E-2</v>
      </c>
      <c r="AR479" s="14" cm="1">
        <f t="array" ref="AR479">SfromgA($AP479,$AO479,"")</f>
        <v>1.9893498264746855E-2</v>
      </c>
      <c r="AS479" s="21">
        <f t="shared" ref="AS479:AS481" si="1085">(10^MAX(0.05, -0.312925054856973*((LN($AR479))^(1/3)) + 0.454808404431693)-1)*100</f>
        <v>787.36309891207861</v>
      </c>
      <c r="AU479" s="10"/>
      <c r="AV479" s="10"/>
      <c r="AW479" s="14">
        <f t="shared" ref="AW479:AW481" si="1086">IF($AP479="",$AT479,$AP479)</f>
        <v>5820000</v>
      </c>
      <c r="AX479" s="21">
        <f t="shared" ref="AX479:AX481" si="1087">IF($AP479="",$AV479,$AS479)</f>
        <v>787.36309891207861</v>
      </c>
      <c r="AY479" s="10">
        <f t="shared" ref="AY479:AY480" si="1088">LN(BB479*$AO479/$AW479)</f>
        <v>-6.480354943000461</v>
      </c>
      <c r="AZ479" s="10">
        <f t="shared" ref="AZ479:AZ481" si="1089">EXP(AY$2950*$AI479+AY$2951)*$AW479/$AO479</f>
        <v>6.4522025959384912</v>
      </c>
      <c r="BA479" s="10">
        <f t="shared" ref="BA479:BA480" si="1090">LN(AZ479/$C479)</f>
        <v>1.1712743796964691</v>
      </c>
      <c r="BB479" s="10" cm="1">
        <f t="array" ref="BB479">$C479*EXP(poly_from_str($AO479,BB$2950))</f>
        <v>4.6815426779224119</v>
      </c>
      <c r="BC479" s="10">
        <f t="shared" ref="BC479:BC480" si="1091">LN(AZ479/BB479)</f>
        <v>0.32079387260885878</v>
      </c>
      <c r="BD479" s="10">
        <f t="shared" ref="BD479:BD481" si="1092">LN($AX479/100+1)</f>
        <v>2.1830840687160387</v>
      </c>
      <c r="BE479" s="10">
        <f t="shared" ref="BE479:BE481" si="1093">ABS(LN($AZ479/$BB479))-BD479-LN(2)</f>
        <v>-2.555437376667125</v>
      </c>
      <c r="BF479" s="21">
        <f>INDEX([1]Pr3_line_class7_opt_lin!$A$2:$A$3624,MATCH($X479,[1]Pr3_line_class7_opt_lin!$AO$2:$AO$3624,0),1)</f>
        <v>1369</v>
      </c>
    </row>
    <row r="480" spans="1:58" hidden="1" x14ac:dyDescent="0.25">
      <c r="A480" s="1">
        <v>1906.04</v>
      </c>
      <c r="B480" s="1">
        <v>4.0000000000000001E-3</v>
      </c>
      <c r="C480">
        <v>40</v>
      </c>
      <c r="E480" s="2">
        <v>52464.800000000003</v>
      </c>
      <c r="F480">
        <v>23175</v>
      </c>
      <c r="G480" t="s">
        <v>4</v>
      </c>
      <c r="H480" t="s">
        <v>39</v>
      </c>
      <c r="I480">
        <v>75640</v>
      </c>
      <c r="J480" t="s">
        <v>6</v>
      </c>
      <c r="K480" t="s">
        <v>12</v>
      </c>
      <c r="L480">
        <v>23175.09</v>
      </c>
      <c r="M480">
        <v>75640</v>
      </c>
      <c r="N480">
        <v>5</v>
      </c>
      <c r="V480" s="11">
        <f t="shared" si="1031"/>
        <v>5.2464796121802273E-7</v>
      </c>
      <c r="W480" s="11">
        <f t="shared" si="1032"/>
        <v>1.9060398591055336E-6</v>
      </c>
      <c r="X480" s="10">
        <f t="shared" si="1033"/>
        <v>52464.796394941652</v>
      </c>
      <c r="Y480" s="8">
        <f t="shared" si="1034"/>
        <v>1906.0399900768778</v>
      </c>
      <c r="Z480" s="1">
        <f t="shared" si="1035"/>
        <v>1906.04</v>
      </c>
      <c r="AA480" s="2">
        <f t="shared" si="1036"/>
        <v>52464.800000000003</v>
      </c>
      <c r="AB480" s="2">
        <f t="shared" si="1030"/>
        <v>52464.796121802268</v>
      </c>
      <c r="AC480" s="1">
        <f t="shared" si="1037"/>
        <v>6.376277416051139E-2</v>
      </c>
      <c r="AD480" s="1" t="b">
        <f t="shared" si="1038"/>
        <v>1</v>
      </c>
      <c r="AF480" s="1" t="s">
        <v>1156</v>
      </c>
      <c r="AG480" s="1" t="s">
        <v>1304</v>
      </c>
      <c r="AH480" s="10">
        <v>23175.09</v>
      </c>
      <c r="AI480" s="10">
        <v>75640</v>
      </c>
      <c r="AJ480" s="10">
        <f t="shared" si="1081"/>
        <v>52464.91</v>
      </c>
      <c r="AK480" s="1">
        <f t="shared" si="1082"/>
        <v>4.1371728266312857E-3</v>
      </c>
      <c r="AL480" s="10">
        <f t="shared" si="1083"/>
        <v>-0.11360505835182266</v>
      </c>
      <c r="AM480" s="10">
        <f t="shared" si="1039"/>
        <v>0.11010220142284528</v>
      </c>
      <c r="AN480" s="10">
        <f t="shared" si="1084"/>
        <v>-1.031814594837434</v>
      </c>
      <c r="AO480" s="1">
        <f t="shared" si="1040"/>
        <v>1906.04</v>
      </c>
      <c r="AP480" s="14">
        <v>142000000</v>
      </c>
      <c r="AQ480" s="10">
        <v>8.3000000000000004E-2</v>
      </c>
      <c r="AR480" s="14" cm="1">
        <f t="array" ref="AR480">SfromgA($AP480,$AO480,"")</f>
        <v>0.48530831874786667</v>
      </c>
      <c r="AS480" s="21">
        <f t="shared" si="1085"/>
        <v>444.07954579140193</v>
      </c>
      <c r="AU480" s="10"/>
      <c r="AV480" s="10"/>
      <c r="AW480" s="14">
        <f t="shared" si="1086"/>
        <v>142000000</v>
      </c>
      <c r="AX480" s="21">
        <f t="shared" si="1087"/>
        <v>444.07954579140193</v>
      </c>
      <c r="AY480" s="10">
        <f t="shared" si="1088"/>
        <v>-6.6790364219787079</v>
      </c>
      <c r="AZ480" s="10">
        <f t="shared" si="1089"/>
        <v>84.462466024604282</v>
      </c>
      <c r="BA480" s="10">
        <f t="shared" si="1090"/>
        <v>0.74742779251007163</v>
      </c>
      <c r="BB480" s="10" cm="1">
        <f t="array" ref="BB480">$C480*EXP(poly_from_str($AO480,BB$2950))</f>
        <v>93.645663575709946</v>
      </c>
      <c r="BC480" s="10">
        <f t="shared" si="1091"/>
        <v>-0.10321087661001571</v>
      </c>
      <c r="BD480" s="10">
        <f t="shared" si="1092"/>
        <v>1.693925274059435</v>
      </c>
      <c r="BE480" s="10">
        <f t="shared" si="1093"/>
        <v>-2.2838615780093647</v>
      </c>
      <c r="BF480" s="21">
        <f>INDEX([1]Pr3_line_class7_opt_lin!$A$2:$A$3624,MATCH($X480,[1]Pr3_line_class7_opt_lin!$AO$2:$AO$3624,0),1)</f>
        <v>27388</v>
      </c>
    </row>
    <row r="481" spans="1:58" x14ac:dyDescent="0.25">
      <c r="A481" s="1">
        <v>1905.819</v>
      </c>
      <c r="B481" s="1">
        <v>8.0000000000000002E-3</v>
      </c>
      <c r="C481">
        <v>20</v>
      </c>
      <c r="D481" t="s">
        <v>112</v>
      </c>
      <c r="E481" s="2">
        <v>52470.9</v>
      </c>
      <c r="F481">
        <v>16516</v>
      </c>
      <c r="G481" t="s">
        <v>4</v>
      </c>
      <c r="H481" t="s">
        <v>7</v>
      </c>
      <c r="I481">
        <v>68987</v>
      </c>
      <c r="J481" t="s">
        <v>6</v>
      </c>
      <c r="K481" t="s">
        <v>7</v>
      </c>
      <c r="L481">
        <v>16516.150000000001</v>
      </c>
      <c r="M481">
        <v>68987.070000000007</v>
      </c>
      <c r="N481">
        <v>5</v>
      </c>
      <c r="V481" s="11">
        <f t="shared" si="1031"/>
        <v>5.2470879973386773E-7</v>
      </c>
      <c r="W481" s="11">
        <f t="shared" si="1032"/>
        <v>1.9058182726044341E-6</v>
      </c>
      <c r="X481" s="10">
        <f t="shared" si="1033"/>
        <v>52470.881384459419</v>
      </c>
      <c r="Y481" s="8">
        <f t="shared" si="1034"/>
        <v>1905.8189487477816</v>
      </c>
      <c r="Z481" s="1">
        <f t="shared" si="1035"/>
        <v>1905.819</v>
      </c>
      <c r="AA481" s="2">
        <f t="shared" si="1036"/>
        <v>52470.9</v>
      </c>
      <c r="AB481" s="2">
        <f t="shared" si="1030"/>
        <v>52470.879973386771</v>
      </c>
      <c r="AC481" s="1">
        <f t="shared" si="1037"/>
        <v>6.3765966225907814E-2</v>
      </c>
      <c r="AD481" s="1" t="b">
        <f t="shared" si="1038"/>
        <v>1</v>
      </c>
      <c r="AF481" s="1" t="s">
        <v>1202</v>
      </c>
      <c r="AG481" s="1" t="s">
        <v>1287</v>
      </c>
      <c r="AH481" s="10">
        <v>16516.150000000001</v>
      </c>
      <c r="AI481" s="10">
        <v>68987.070000000007</v>
      </c>
      <c r="AJ481" s="10">
        <f t="shared" si="1081"/>
        <v>52470.920000000006</v>
      </c>
      <c r="AK481" s="1">
        <f t="shared" si="1082"/>
        <v>1.4538239468038228E-3</v>
      </c>
      <c r="AL481" s="10">
        <f t="shared" si="1083"/>
        <v>-3.8615540586761199E-2</v>
      </c>
      <c r="AM481" s="10">
        <f t="shared" si="1039"/>
        <v>0.22025554367964642</v>
      </c>
      <c r="AN481" s="10">
        <f t="shared" si="1084"/>
        <v>-0.17532153761780489</v>
      </c>
      <c r="AO481" s="1">
        <f t="shared" si="1040"/>
        <v>1905.819</v>
      </c>
      <c r="AP481" s="14">
        <v>2350000</v>
      </c>
      <c r="AQ481" s="10">
        <v>4.0000000000000001E-3</v>
      </c>
      <c r="AR481" s="14" cm="1">
        <f t="array" ref="AR481">SfromgA($AP481,$AO481,"")</f>
        <v>8.0287175391727684E-3</v>
      </c>
      <c r="AS481" s="21">
        <f t="shared" si="1085"/>
        <v>862.88811411585993</v>
      </c>
      <c r="AU481" s="10"/>
      <c r="AV481" s="10"/>
      <c r="AW481" s="14">
        <f t="shared" si="1086"/>
        <v>2350000</v>
      </c>
      <c r="AX481" s="21">
        <f t="shared" si="1087"/>
        <v>862.88811411585993</v>
      </c>
      <c r="AY481" s="12"/>
      <c r="AZ481" s="10">
        <f t="shared" si="1089"/>
        <v>2.6036160913036435</v>
      </c>
      <c r="BA481" s="12"/>
      <c r="BB481" s="10" cm="1">
        <f t="array" ref="BB481">$C481*EXP(poly_from_str($AO481,BB$2950))</f>
        <v>46.841851046208461</v>
      </c>
      <c r="BC481" s="12"/>
      <c r="BD481" s="10">
        <f t="shared" si="1092"/>
        <v>2.2647670343413338</v>
      </c>
      <c r="BE481" s="10">
        <f t="shared" si="1093"/>
        <v>-6.8038441562127683E-2</v>
      </c>
      <c r="BF481" s="21">
        <f>INDEX([1]Pr3_line_class7_opt_lin!$A$2:$A$3624,MATCH($X481,[1]Pr3_line_class7_opt_lin!$AO$2:$AO$3624,0),1)</f>
        <v>13702</v>
      </c>
    </row>
    <row r="482" spans="1:58" hidden="1" x14ac:dyDescent="0.25">
      <c r="A482" s="1">
        <v>1905.6880000000001</v>
      </c>
      <c r="B482" s="1">
        <v>4.0000000000000001E-3</v>
      </c>
      <c r="C482">
        <v>10</v>
      </c>
      <c r="E482" s="2">
        <v>52474.5</v>
      </c>
      <c r="N482">
        <v>5</v>
      </c>
      <c r="V482" s="11">
        <f t="shared" si="1031"/>
        <v>5.2474486904467046E-7</v>
      </c>
      <c r="W482" s="11">
        <f t="shared" si="1032"/>
        <v>1.9056875244166215E-6</v>
      </c>
      <c r="X482" s="10">
        <f t="shared" si="1033"/>
        <v>52474.487827412282</v>
      </c>
      <c r="Y482" s="8">
        <f t="shared" si="1034"/>
        <v>1905.68796648189</v>
      </c>
      <c r="Z482" s="1">
        <f t="shared" si="1035"/>
        <v>1905.6880000000001</v>
      </c>
      <c r="AA482" s="2">
        <f t="shared" si="1036"/>
        <v>52474.5</v>
      </c>
      <c r="AB482" s="2">
        <f t="shared" si="1030"/>
        <v>52474.486904467049</v>
      </c>
      <c r="AC482" s="1">
        <f t="shared" si="1037"/>
        <v>6.3767858879435424E-2</v>
      </c>
      <c r="AD482" s="1" t="b">
        <f t="shared" si="1038"/>
        <v>1</v>
      </c>
      <c r="AM482" s="10">
        <f t="shared" si="1039"/>
        <v>0.11014289852273824</v>
      </c>
      <c r="AN482" s="10"/>
      <c r="AO482" s="1">
        <f t="shared" si="1040"/>
        <v>1905.6880000000001</v>
      </c>
      <c r="AP482"/>
      <c r="BB482" s="10" cm="1">
        <f t="array" ref="BB482">$C482*EXP(poly_from_str($AO482,BB$2950))</f>
        <v>23.426559102138445</v>
      </c>
      <c r="BF482" s="21" t="e">
        <f>INDEX([1]Pr3_line_class7_opt_lin!$A$2:$A$3624,MATCH($X482,[1]Pr3_line_class7_opt_lin!$AO$2:$AO$3624,0),1)</f>
        <v>#N/A</v>
      </c>
    </row>
    <row r="483" spans="1:58" hidden="1" x14ac:dyDescent="0.25">
      <c r="A483" s="1">
        <v>1904.981</v>
      </c>
      <c r="B483" s="1">
        <v>4.0000000000000001E-3</v>
      </c>
      <c r="C483">
        <v>1</v>
      </c>
      <c r="E483" s="2">
        <v>52494</v>
      </c>
      <c r="F483">
        <v>21611</v>
      </c>
      <c r="G483" t="s">
        <v>4</v>
      </c>
      <c r="H483" t="s">
        <v>17</v>
      </c>
      <c r="I483">
        <v>74105</v>
      </c>
      <c r="J483" t="s">
        <v>6</v>
      </c>
      <c r="K483" t="s">
        <v>17</v>
      </c>
      <c r="L483">
        <v>21611.19</v>
      </c>
      <c r="M483">
        <v>74105.2</v>
      </c>
      <c r="N483">
        <v>5</v>
      </c>
      <c r="V483" s="11">
        <f t="shared" si="1031"/>
        <v>5.2493961882034525E-7</v>
      </c>
      <c r="W483" s="11">
        <f t="shared" si="1032"/>
        <v>1.9049796167181011E-6</v>
      </c>
      <c r="X483" s="10">
        <f t="shared" si="1033"/>
        <v>52493.964572218567</v>
      </c>
      <c r="Y483" s="8">
        <f t="shared" si="1034"/>
        <v>1904.9809023745008</v>
      </c>
      <c r="Z483" s="1">
        <f t="shared" si="1035"/>
        <v>1904.981</v>
      </c>
      <c r="AA483" s="2">
        <f t="shared" si="1036"/>
        <v>52494</v>
      </c>
      <c r="AB483" s="2">
        <f t="shared" si="1030"/>
        <v>52493.96188203452</v>
      </c>
      <c r="AC483" s="1">
        <f t="shared" si="1037"/>
        <v>6.3778080170362475E-2</v>
      </c>
      <c r="AD483" s="1" t="b">
        <f t="shared" si="1038"/>
        <v>1</v>
      </c>
      <c r="AF483" s="1" t="s">
        <v>1301</v>
      </c>
      <c r="AG483" s="1" t="s">
        <v>1273</v>
      </c>
      <c r="AH483" s="10">
        <v>21611.19</v>
      </c>
      <c r="AI483" s="10">
        <v>74105.2</v>
      </c>
      <c r="AJ483" s="10">
        <f>AI483-AH483</f>
        <v>52494.009999999995</v>
      </c>
      <c r="AK483" s="1">
        <f>$A483-100000000/AJ483</f>
        <v>1.7461765635289339E-3</v>
      </c>
      <c r="AL483" s="10">
        <f>$X483-AJ483</f>
        <v>-4.5427781427861191E-2</v>
      </c>
      <c r="AM483" s="10">
        <f t="shared" si="1039"/>
        <v>0.11022472140142081</v>
      </c>
      <c r="AN483" s="10">
        <f>AL483/AM483</f>
        <v>-0.41213786571907474</v>
      </c>
      <c r="AO483" s="1">
        <f t="shared" si="1040"/>
        <v>1904.981</v>
      </c>
      <c r="AP483" s="14">
        <v>15400000</v>
      </c>
      <c r="AQ483" s="10">
        <v>3.5000000000000003E-2</v>
      </c>
      <c r="AR483" s="14" cm="1">
        <f t="array" ref="AR483">SfromgA($AP483,$AO483,"")</f>
        <v>5.2544350255375516E-2</v>
      </c>
      <c r="AS483" s="21">
        <f>(10^MAX(0.05, -0.312925054856973*((LN($AR483))^(1/3)) + 0.454808404431693)-1)*100</f>
        <v>700.58063565588975</v>
      </c>
      <c r="AU483" s="10"/>
      <c r="AV483" s="10"/>
      <c r="AW483" s="14">
        <f>IF($AP483="",$AT483,$AP483)</f>
        <v>15400000</v>
      </c>
      <c r="AX483" s="21">
        <f>IF($AP483="",$AV483,$AS483)</f>
        <v>700.58063565588975</v>
      </c>
      <c r="AY483" s="10">
        <f>LN(BB483*$AO483/$AW483)</f>
        <v>-8.1450702771149253</v>
      </c>
      <c r="AZ483" s="10">
        <f>EXP(AY$2950*$AI483+AY$2951)*$AW483/$AO483</f>
        <v>10.578996164937623</v>
      </c>
      <c r="BA483" s="10">
        <f>LN(AZ483/$C483)</f>
        <v>2.3588705414880411</v>
      </c>
      <c r="BB483" s="10" cm="1">
        <f t="array" ref="BB483">$C483*EXP(poly_from_str($AO483,BB$2950))</f>
        <v>2.3456920520657443</v>
      </c>
      <c r="BC483" s="10">
        <f t="shared" ref="BC483" si="1094">LN(AZ483/BB483)</f>
        <v>1.5062900649768911</v>
      </c>
      <c r="BD483" s="10">
        <f t="shared" ref="BD483" si="1095">LN($AX483/100+1)</f>
        <v>2.080167072988194</v>
      </c>
      <c r="BE483" s="10">
        <f>ABS(LN($AZ483/$BB483))-BD483-LN(2)</f>
        <v>-1.2670241885712481</v>
      </c>
      <c r="BF483" s="21">
        <f>INDEX([1]Pr3_line_class7_opt_lin!$A$2:$A$3624,MATCH($X483,[1]Pr3_line_class7_opt_lin!$AO$2:$AO$3624,0),1)</f>
        <v>687</v>
      </c>
    </row>
    <row r="484" spans="1:58" hidden="1" x14ac:dyDescent="0.25">
      <c r="A484" s="1">
        <v>1904.8620000000001</v>
      </c>
      <c r="B484" s="1">
        <v>4.0000000000000001E-3</v>
      </c>
      <c r="C484">
        <v>3</v>
      </c>
      <c r="E484" s="2">
        <v>52497.2</v>
      </c>
      <c r="N484">
        <v>5</v>
      </c>
      <c r="V484" s="11">
        <f t="shared" si="1031"/>
        <v>5.2497241269971257E-7</v>
      </c>
      <c r="W484" s="11">
        <f t="shared" si="1032"/>
        <v>1.9048634974817707E-6</v>
      </c>
      <c r="X484" s="10">
        <f t="shared" si="1033"/>
        <v>52497.238356665359</v>
      </c>
      <c r="Y484" s="8">
        <f t="shared" si="1034"/>
        <v>1904.8621057092885</v>
      </c>
      <c r="Z484" s="1">
        <f t="shared" si="1035"/>
        <v>1904.8620000000001</v>
      </c>
      <c r="AA484" s="2">
        <f t="shared" si="1036"/>
        <v>52497.2</v>
      </c>
      <c r="AB484" s="2">
        <f t="shared" si="1030"/>
        <v>52497.241269971259</v>
      </c>
      <c r="AC484" s="1">
        <f t="shared" si="1037"/>
        <v>6.3779801704787864E-2</v>
      </c>
      <c r="AD484" s="1" t="b">
        <f t="shared" si="1038"/>
        <v>1</v>
      </c>
      <c r="AM484" s="10">
        <f t="shared" si="1039"/>
        <v>0.1102383269759174</v>
      </c>
      <c r="AN484" s="10"/>
      <c r="AO484" s="1">
        <f t="shared" si="1040"/>
        <v>1904.8620000000001</v>
      </c>
      <c r="AP484"/>
      <c r="BB484" s="10" cm="1">
        <f t="array" ref="BB484">$C484*EXP(poly_from_str($AO484,BB$2950))</f>
        <v>7.0386071473616107</v>
      </c>
      <c r="BF484" s="21">
        <f>INDEX([1]Pr3_line_class7_opt_lin!$A$2:$A$3624,MATCH($X484,[1]Pr3_line_class7_opt_lin!$AO$2:$AO$3624,0),1)</f>
        <v>2061</v>
      </c>
    </row>
    <row r="485" spans="1:58" hidden="1" x14ac:dyDescent="0.25">
      <c r="A485" s="1">
        <v>1904.625</v>
      </c>
      <c r="B485" s="1">
        <v>4.0000000000000001E-3</v>
      </c>
      <c r="C485">
        <v>1</v>
      </c>
      <c r="E485" s="2">
        <v>52503.8</v>
      </c>
      <c r="N485">
        <v>5</v>
      </c>
      <c r="V485" s="11">
        <f t="shared" si="1031"/>
        <v>5.2503773708735318E-7</v>
      </c>
      <c r="W485" s="11">
        <f t="shared" si="1032"/>
        <v>1.9046240462595088E-6</v>
      </c>
      <c r="X485" s="10">
        <f t="shared" si="1033"/>
        <v>52503.775565536162</v>
      </c>
      <c r="Y485" s="8">
        <f t="shared" si="1034"/>
        <v>1904.6249326427619</v>
      </c>
      <c r="Z485" s="1">
        <f t="shared" si="1035"/>
        <v>1904.625</v>
      </c>
      <c r="AA485" s="2">
        <f t="shared" si="1036"/>
        <v>52503.8</v>
      </c>
      <c r="AB485" s="2">
        <f t="shared" si="1030"/>
        <v>52503.773708735316</v>
      </c>
      <c r="AC485" s="1">
        <f t="shared" si="1037"/>
        <v>6.3783231268290427E-2</v>
      </c>
      <c r="AD485" s="1" t="b">
        <f t="shared" si="1038"/>
        <v>1</v>
      </c>
      <c r="AM485" s="10">
        <f t="shared" si="1039"/>
        <v>0.1102659053619479</v>
      </c>
      <c r="AN485" s="10"/>
      <c r="AO485" s="1">
        <f t="shared" si="1040"/>
        <v>1904.625</v>
      </c>
      <c r="AP485"/>
      <c r="BB485" s="10" cm="1">
        <f t="array" ref="BB485">$C485*EXP(poly_from_str($AO485,BB$2950))</f>
        <v>2.3472181558918721</v>
      </c>
      <c r="BF485" s="21" t="e">
        <f>INDEX([1]Pr3_line_class7_opt_lin!$A$2:$A$3624,MATCH($X485,[1]Pr3_line_class7_opt_lin!$AO$2:$AO$3624,0),1)</f>
        <v>#N/A</v>
      </c>
    </row>
    <row r="486" spans="1:58" hidden="1" x14ac:dyDescent="0.25">
      <c r="A486" s="1">
        <v>1904.212</v>
      </c>
      <c r="B486" s="1">
        <v>4.0000000000000001E-3</v>
      </c>
      <c r="C486">
        <v>4</v>
      </c>
      <c r="E486" s="2">
        <v>52515.199999999997</v>
      </c>
      <c r="N486">
        <v>5</v>
      </c>
      <c r="V486" s="11">
        <f t="shared" si="1031"/>
        <v>5.2515161127017374E-7</v>
      </c>
      <c r="W486" s="11">
        <f t="shared" si="1032"/>
        <v>1.9042105904576201E-6</v>
      </c>
      <c r="X486" s="10">
        <f t="shared" si="1033"/>
        <v>52515.163874607962</v>
      </c>
      <c r="Y486" s="8">
        <f t="shared" si="1034"/>
        <v>1904.2119003717289</v>
      </c>
      <c r="Z486" s="1">
        <f t="shared" si="1035"/>
        <v>1904.212</v>
      </c>
      <c r="AA486" s="2">
        <f t="shared" si="1036"/>
        <v>52515.199999999997</v>
      </c>
      <c r="AB486" s="2">
        <f t="shared" si="1030"/>
        <v>52515.161127017367</v>
      </c>
      <c r="AC486" s="1">
        <f t="shared" si="1037"/>
        <v>6.3789210740982982E-2</v>
      </c>
      <c r="AD486" s="1" t="b">
        <f t="shared" si="1038"/>
        <v>1</v>
      </c>
      <c r="AM486" s="10">
        <f t="shared" si="1039"/>
        <v>0.11031376758470171</v>
      </c>
      <c r="AN486" s="10"/>
      <c r="AO486" s="1">
        <f t="shared" si="1040"/>
        <v>1904.212</v>
      </c>
      <c r="AP486"/>
      <c r="BB486" s="10" cm="1">
        <f t="array" ref="BB486">$C486*EXP(poly_from_str($AO486,BB$2950))</f>
        <v>9.3959454598064642</v>
      </c>
      <c r="BF486" s="21">
        <f>INDEX([1]Pr3_line_class7_opt_lin!$A$2:$A$3624,MATCH($X486,[1]Pr3_line_class7_opt_lin!$AO$2:$AO$3624,0),1)</f>
        <v>2752</v>
      </c>
    </row>
    <row r="487" spans="1:58" hidden="1" x14ac:dyDescent="0.25">
      <c r="A487" s="1">
        <v>1903.356</v>
      </c>
      <c r="B487" s="1">
        <v>4.0000000000000001E-3</v>
      </c>
      <c r="C487">
        <v>60</v>
      </c>
      <c r="E487" s="2">
        <v>52538.8</v>
      </c>
      <c r="F487">
        <v>14859</v>
      </c>
      <c r="G487" t="s">
        <v>4</v>
      </c>
      <c r="H487" t="s">
        <v>12</v>
      </c>
      <c r="I487">
        <v>67398</v>
      </c>
      <c r="J487" t="s">
        <v>6</v>
      </c>
      <c r="K487" t="s">
        <v>5</v>
      </c>
      <c r="L487">
        <v>14859.96</v>
      </c>
      <c r="M487">
        <v>67398.789999999994</v>
      </c>
      <c r="N487">
        <v>5</v>
      </c>
      <c r="V487" s="11">
        <f t="shared" si="1031"/>
        <v>5.2538778872685935E-7</v>
      </c>
      <c r="W487" s="11">
        <f t="shared" si="1032"/>
        <v>1.9033552346075662E-6</v>
      </c>
      <c r="X487" s="10">
        <f t="shared" si="1033"/>
        <v>52538.780368487583</v>
      </c>
      <c r="Y487" s="8">
        <f t="shared" si="1034"/>
        <v>1903.3559458106367</v>
      </c>
      <c r="Z487" s="1">
        <f t="shared" si="1035"/>
        <v>1903.356</v>
      </c>
      <c r="AA487" s="2">
        <f t="shared" si="1036"/>
        <v>52538.8</v>
      </c>
      <c r="AB487" s="2">
        <f t="shared" si="1030"/>
        <v>52538.778872685929</v>
      </c>
      <c r="AC487" s="1">
        <f t="shared" si="1037"/>
        <v>6.3801616427164948E-2</v>
      </c>
      <c r="AD487" s="1" t="b">
        <f t="shared" si="1038"/>
        <v>1</v>
      </c>
      <c r="AF487" s="1" t="s">
        <v>1173</v>
      </c>
      <c r="AG487" s="1" t="s">
        <v>1305</v>
      </c>
      <c r="AH487" s="10">
        <v>14859.96</v>
      </c>
      <c r="AI487" s="10">
        <v>67398.789999999994</v>
      </c>
      <c r="AJ487" s="10">
        <f>AI487-AH487</f>
        <v>52538.829999999994</v>
      </c>
      <c r="AK487" s="1">
        <f>$A487-100000000/AJ487</f>
        <v>1.8522201576161024E-3</v>
      </c>
      <c r="AL487" s="10">
        <f>$X487-AJ487</f>
        <v>-4.9631512410996947E-2</v>
      </c>
      <c r="AM487" s="10">
        <f t="shared" si="1039"/>
        <v>0.11041297581745088</v>
      </c>
      <c r="AN487" s="10">
        <f>AL487/AM487</f>
        <v>-0.44950796809474847</v>
      </c>
      <c r="AO487" s="1">
        <f t="shared" si="1040"/>
        <v>1903.356</v>
      </c>
      <c r="AP487" s="14">
        <v>4070000</v>
      </c>
      <c r="AQ487" s="10">
        <v>3.0000000000000001E-3</v>
      </c>
      <c r="AR487" s="14" cm="1">
        <f t="array" ref="AR487">SfromgA($AP487,$AO487,"")</f>
        <v>1.3851214205277414E-2</v>
      </c>
      <c r="AS487" s="21">
        <f>(10^MAX(0.05, -0.312925054856973*((LN($AR487))^(1/3)) + 0.454808404431693)-1)*100</f>
        <v>818.01900773373836</v>
      </c>
      <c r="AU487" s="10"/>
      <c r="AV487" s="10"/>
      <c r="AW487" s="14">
        <f>IF($AP487="",$AT487,$AP487)</f>
        <v>4070000</v>
      </c>
      <c r="AX487" s="21">
        <f>IF($AP487="",$AV487,$AS487)</f>
        <v>818.01900773373836</v>
      </c>
      <c r="AY487" s="12"/>
      <c r="AZ487" s="10">
        <f>EXP(AY$2950*$AI487+AY$2951)*$AW487/$AO487</f>
        <v>5.2377307164875999</v>
      </c>
      <c r="BA487" s="12"/>
      <c r="BB487" s="10" cm="1">
        <f t="array" ref="BB487">$C487*EXP(poly_from_str($AO487,BB$2950))</f>
        <v>141.15861904616605</v>
      </c>
      <c r="BC487" s="12"/>
      <c r="BD487" s="10">
        <f t="shared" ref="BD487" si="1096">LN($AX487/100+1)</f>
        <v>2.2170479100103488</v>
      </c>
      <c r="BE487" s="10">
        <f>ABS(LN($AZ487/$BB487))-BD487-LN(2)</f>
        <v>0.38380079013252877</v>
      </c>
      <c r="BF487" s="21">
        <f>INDEX([1]Pr3_line_class7_opt_lin!$A$2:$A$3624,MATCH($X487,[1]Pr3_line_class7_opt_lin!$AO$2:$AO$3624,0),1)</f>
        <v>41377</v>
      </c>
    </row>
    <row r="488" spans="1:58" x14ac:dyDescent="0.25">
      <c r="A488" s="1">
        <v>1903.115</v>
      </c>
      <c r="B488" s="1">
        <v>8.0000000000000002E-3</v>
      </c>
      <c r="C488">
        <v>10</v>
      </c>
      <c r="D488" t="s">
        <v>111</v>
      </c>
      <c r="E488" s="2">
        <v>52545.4</v>
      </c>
      <c r="N488">
        <v>5</v>
      </c>
      <c r="V488" s="11">
        <f t="shared" si="1031"/>
        <v>5.2545432094224473E-7</v>
      </c>
      <c r="W488" s="11">
        <f t="shared" si="1032"/>
        <v>1.9031161624043208E-6</v>
      </c>
      <c r="X488" s="10">
        <f t="shared" si="1033"/>
        <v>52545.429820906516</v>
      </c>
      <c r="Y488" s="8">
        <f t="shared" si="1034"/>
        <v>1903.1150823360949</v>
      </c>
      <c r="Z488" s="1">
        <f t="shared" si="1035"/>
        <v>1903.115</v>
      </c>
      <c r="AA488" s="2">
        <f t="shared" si="1036"/>
        <v>52545.4</v>
      </c>
      <c r="AB488" s="2">
        <f t="shared" si="1030"/>
        <v>52545.432094224467</v>
      </c>
      <c r="AC488" s="1">
        <f t="shared" si="1037"/>
        <v>6.3805112169843775E-2</v>
      </c>
      <c r="AD488" s="1" t="b">
        <f t="shared" si="1038"/>
        <v>1</v>
      </c>
      <c r="AM488" s="10">
        <f t="shared" si="1039"/>
        <v>0.22088165980510902</v>
      </c>
      <c r="AN488" s="10"/>
      <c r="AO488" s="1">
        <f t="shared" si="1040"/>
        <v>1903.115</v>
      </c>
      <c r="AP488"/>
      <c r="BB488" s="10" cm="1">
        <f t="array" ref="BB488">$C488*EXP(poly_from_str($AO488,BB$2950))</f>
        <v>23.536715094062647</v>
      </c>
      <c r="BF488" s="21" t="e">
        <f>INDEX([1]Pr3_line_class7_opt_lin!$A$2:$A$3624,MATCH($X488,[1]Pr3_line_class7_opt_lin!$AO$2:$AO$3624,0),1)</f>
        <v>#N/A</v>
      </c>
    </row>
    <row r="489" spans="1:58" x14ac:dyDescent="0.25">
      <c r="A489" s="1">
        <v>1903.0830000000001</v>
      </c>
      <c r="B489" s="1">
        <v>8.0000000000000002E-3</v>
      </c>
      <c r="C489">
        <v>10</v>
      </c>
      <c r="D489" t="s">
        <v>111</v>
      </c>
      <c r="E489" s="2">
        <v>52546.3</v>
      </c>
      <c r="F489">
        <v>18990</v>
      </c>
      <c r="G489" t="s">
        <v>4</v>
      </c>
      <c r="H489" t="s">
        <v>7</v>
      </c>
      <c r="I489">
        <v>71536</v>
      </c>
      <c r="J489" t="s">
        <v>6</v>
      </c>
      <c r="K489" t="s">
        <v>17</v>
      </c>
      <c r="L489">
        <v>18990.080000000002</v>
      </c>
      <c r="M489">
        <v>71536.38</v>
      </c>
      <c r="N489">
        <v>5</v>
      </c>
      <c r="V489" s="11">
        <f t="shared" si="1031"/>
        <v>5.2546315636259687E-7</v>
      </c>
      <c r="W489" s="11">
        <f t="shared" si="1032"/>
        <v>1.9030835663024798E-6</v>
      </c>
      <c r="X489" s="10">
        <f t="shared" si="1033"/>
        <v>52546.314528632603</v>
      </c>
      <c r="Y489" s="8">
        <f t="shared" si="1034"/>
        <v>1903.0830401152068</v>
      </c>
      <c r="Z489" s="1">
        <f t="shared" si="1035"/>
        <v>1903.0830000000001</v>
      </c>
      <c r="AA489" s="2">
        <f t="shared" si="1036"/>
        <v>52546.3</v>
      </c>
      <c r="AB489" s="2">
        <f t="shared" si="1030"/>
        <v>52546.315636259686</v>
      </c>
      <c r="AC489" s="1">
        <f t="shared" si="1037"/>
        <v>6.3805576434727146E-2</v>
      </c>
      <c r="AD489" s="1" t="b">
        <f t="shared" si="1038"/>
        <v>1</v>
      </c>
      <c r="AF489" s="1" t="s">
        <v>1245</v>
      </c>
      <c r="AG489" s="1" t="s">
        <v>1260</v>
      </c>
      <c r="AH489" s="10">
        <v>18990.080000000002</v>
      </c>
      <c r="AI489" s="10">
        <v>71536.38</v>
      </c>
      <c r="AJ489" s="10">
        <f t="shared" ref="AJ489:AJ490" si="1097">AI489-AH489</f>
        <v>52546.3</v>
      </c>
      <c r="AK489" s="1">
        <f t="shared" ref="AK489:AK490" si="1098">$A489-100000000/AJ489</f>
        <v>-5.6630247968314507E-4</v>
      </c>
      <c r="AL489" s="10">
        <f t="shared" ref="AL489:AL490" si="1099">$X489-AJ489</f>
        <v>1.4528632600558922E-2</v>
      </c>
      <c r="AM489" s="10">
        <f t="shared" si="1039"/>
        <v>0.22088915722540739</v>
      </c>
      <c r="AN489" s="10">
        <f t="shared" ref="AN489:AN490" si="1100">AL489/AM489</f>
        <v>6.5773407726541819E-2</v>
      </c>
      <c r="AO489" s="1">
        <f t="shared" si="1040"/>
        <v>1903.0830000000001</v>
      </c>
      <c r="BB489" s="10" cm="1">
        <f t="array" ref="BB489">$C489*EXP(poly_from_str($AO489,BB$2950))</f>
        <v>23.538079289336068</v>
      </c>
      <c r="BF489" s="21">
        <f>INDEX([1]Pr3_line_class7_opt_lin!$A$2:$A$3624,MATCH($X489,[1]Pr3_line_class7_opt_lin!$AO$2:$AO$3624,0),1)</f>
        <v>6901</v>
      </c>
    </row>
    <row r="490" spans="1:58" hidden="1" x14ac:dyDescent="0.25">
      <c r="A490" s="1">
        <v>1902.2149999999999</v>
      </c>
      <c r="B490" s="1">
        <v>4.0000000000000001E-3</v>
      </c>
      <c r="C490">
        <v>2</v>
      </c>
      <c r="E490" s="2">
        <v>52570.3</v>
      </c>
      <c r="F490">
        <v>13352</v>
      </c>
      <c r="G490" t="s">
        <v>4</v>
      </c>
      <c r="H490" t="s">
        <v>12</v>
      </c>
      <c r="I490">
        <v>65922</v>
      </c>
      <c r="J490" t="s">
        <v>6</v>
      </c>
      <c r="K490" t="s">
        <v>12</v>
      </c>
      <c r="L490">
        <v>13352.1</v>
      </c>
      <c r="M490">
        <v>65922.42</v>
      </c>
      <c r="N490">
        <v>5</v>
      </c>
      <c r="V490" s="11">
        <f t="shared" si="1031"/>
        <v>5.2570293053098626E-7</v>
      </c>
      <c r="W490" s="11">
        <f t="shared" si="1032"/>
        <v>1.9022147486318321E-6</v>
      </c>
      <c r="X490" s="10">
        <f t="shared" si="1033"/>
        <v>52570.293546032313</v>
      </c>
      <c r="Y490" s="8">
        <f t="shared" si="1034"/>
        <v>1902.2149821635796</v>
      </c>
      <c r="Z490" s="1">
        <f t="shared" si="1035"/>
        <v>1902.2149999999999</v>
      </c>
      <c r="AA490" s="2">
        <f t="shared" si="1036"/>
        <v>52570.3</v>
      </c>
      <c r="AB490" s="2">
        <f t="shared" si="1030"/>
        <v>52570.293053098627</v>
      </c>
      <c r="AC490" s="1">
        <f t="shared" si="1037"/>
        <v>6.381817855844335E-2</v>
      </c>
      <c r="AD490" s="1" t="b">
        <f t="shared" si="1038"/>
        <v>1</v>
      </c>
      <c r="AF490" s="1" t="s">
        <v>1179</v>
      </c>
      <c r="AG490" s="1" t="s">
        <v>1274</v>
      </c>
      <c r="AH490" s="10">
        <v>13352.1</v>
      </c>
      <c r="AI490" s="10">
        <v>65922.42</v>
      </c>
      <c r="AJ490" s="10">
        <f t="shared" si="1097"/>
        <v>52570.32</v>
      </c>
      <c r="AK490" s="1">
        <f t="shared" si="1098"/>
        <v>9.7505208259462961E-4</v>
      </c>
      <c r="AL490" s="10">
        <f t="shared" si="1099"/>
        <v>-2.6453967686393298E-2</v>
      </c>
      <c r="AM490" s="10">
        <f t="shared" si="1039"/>
        <v>0.11054544307557243</v>
      </c>
      <c r="AN490" s="10">
        <f t="shared" si="1100"/>
        <v>-0.23930400883470621</v>
      </c>
      <c r="AO490" s="1">
        <f t="shared" si="1040"/>
        <v>1902.2149999999999</v>
      </c>
      <c r="AP490" s="14">
        <v>7000000</v>
      </c>
      <c r="AQ490" s="10">
        <v>2.7E-2</v>
      </c>
      <c r="AR490" s="14" cm="1">
        <f t="array" ref="AR490">SfromgA($AP490,$AO490,"")</f>
        <v>2.3779909962473939E-2</v>
      </c>
      <c r="AS490" s="21">
        <f>(10^MAX(0.05, -0.312925054856973*((LN($AR490))^(1/3)) + 0.454808404431693)-1)*100</f>
        <v>771.95548121059551</v>
      </c>
      <c r="AU490" s="10"/>
      <c r="AV490" s="10"/>
      <c r="AW490" s="14">
        <f>IF($AP490="",$AT490,$AP490)</f>
        <v>7000000</v>
      </c>
      <c r="AX490" s="21">
        <f>IF($AP490="",$AV490,$AS490)</f>
        <v>771.95548121059551</v>
      </c>
      <c r="AY490" s="10">
        <f>LN(BB490*$AO490/$AW490)</f>
        <v>-6.659896231556913</v>
      </c>
      <c r="AZ490" s="10">
        <f>EXP(AY$2950*$AI490+AY$2951)*$AW490/$AO490</f>
        <v>10.347660040614855</v>
      </c>
      <c r="BA490" s="10">
        <f>LN(AZ490/$C490)</f>
        <v>1.6436132305584301</v>
      </c>
      <c r="BB490" s="10" cm="1">
        <f t="array" ref="BB490">$C490*EXP(poly_from_str($AO490,BB$2950))</f>
        <v>4.7150060529036164</v>
      </c>
      <c r="BC490" s="10">
        <f t="shared" ref="BC490" si="1101">LN(AZ490/BB490)</f>
        <v>0.78601021127903514</v>
      </c>
      <c r="BD490" s="10">
        <f t="shared" ref="BD490" si="1102">LN($AX490/100+1)</f>
        <v>2.165568182960032</v>
      </c>
      <c r="BE490" s="10">
        <f>ABS(LN($AZ490/$BB490))-BD490-LN(2)</f>
        <v>-2.0727051522409421</v>
      </c>
      <c r="BF490" s="21">
        <f>INDEX([1]Pr3_line_class7_opt_lin!$A$2:$A$3624,MATCH($X490,[1]Pr3_line_class7_opt_lin!$AO$2:$AO$3624,0),1)</f>
        <v>1383</v>
      </c>
    </row>
    <row r="491" spans="1:58" hidden="1" x14ac:dyDescent="0.25">
      <c r="A491" s="1">
        <v>1901.979</v>
      </c>
      <c r="B491" s="1">
        <v>4.0000000000000001E-3</v>
      </c>
      <c r="C491">
        <v>4</v>
      </c>
      <c r="E491" s="2">
        <v>52576.800000000003</v>
      </c>
      <c r="N491">
        <v>5</v>
      </c>
      <c r="V491" s="11">
        <f t="shared" si="1031"/>
        <v>5.257681604265872E-7</v>
      </c>
      <c r="W491" s="11">
        <f t="shared" si="1032"/>
        <v>1.9019795803472255E-6</v>
      </c>
      <c r="X491" s="10">
        <f t="shared" si="1033"/>
        <v>52576.814903790197</v>
      </c>
      <c r="Y491" s="8">
        <f t="shared" si="1034"/>
        <v>1901.9790411988445</v>
      </c>
      <c r="Z491" s="1">
        <f t="shared" si="1035"/>
        <v>1901.979</v>
      </c>
      <c r="AA491" s="2">
        <f t="shared" si="1036"/>
        <v>52576.800000000003</v>
      </c>
      <c r="AB491" s="2">
        <f t="shared" si="1030"/>
        <v>52576.816042658727</v>
      </c>
      <c r="AC491" s="1">
        <f t="shared" si="1037"/>
        <v>6.3821607925917886E-2</v>
      </c>
      <c r="AD491" s="1" t="b">
        <f t="shared" si="1038"/>
        <v>1</v>
      </c>
      <c r="AM491" s="10">
        <f t="shared" si="1039"/>
        <v>0.11057282966846636</v>
      </c>
      <c r="AN491" s="10"/>
      <c r="AO491" s="1">
        <f t="shared" si="1040"/>
        <v>1901.979</v>
      </c>
      <c r="AP491"/>
      <c r="BB491" s="10" cm="1">
        <f t="array" ref="BB491">$C491*EXP(poly_from_str($AO491,BB$2950))</f>
        <v>9.4340237569402099</v>
      </c>
      <c r="BF491" s="21" t="e">
        <f>INDEX([1]Pr3_line_class7_opt_lin!$A$2:$A$3624,MATCH($X491,[1]Pr3_line_class7_opt_lin!$AO$2:$AO$3624,0),1)</f>
        <v>#N/A</v>
      </c>
    </row>
    <row r="492" spans="1:58" hidden="1" x14ac:dyDescent="0.25">
      <c r="A492" s="1">
        <v>1901.7149999999999</v>
      </c>
      <c r="B492" s="1">
        <v>4.0000000000000001E-3</v>
      </c>
      <c r="C492">
        <v>7</v>
      </c>
      <c r="E492" s="2">
        <v>52584.1</v>
      </c>
      <c r="N492">
        <v>5</v>
      </c>
      <c r="V492" s="11">
        <f t="shared" si="1031"/>
        <v>5.2584114864740516E-7</v>
      </c>
      <c r="W492" s="11">
        <f t="shared" si="1032"/>
        <v>1.9017155375864569E-6</v>
      </c>
      <c r="X492" s="10">
        <f t="shared" si="1033"/>
        <v>52584.113808947906</v>
      </c>
      <c r="Y492" s="8">
        <f t="shared" si="1034"/>
        <v>1901.7150381829508</v>
      </c>
      <c r="Z492" s="1">
        <f t="shared" si="1035"/>
        <v>1901.7149999999999</v>
      </c>
      <c r="AA492" s="2">
        <f t="shared" si="1036"/>
        <v>52584.1</v>
      </c>
      <c r="AB492" s="2">
        <f t="shared" si="1030"/>
        <v>52584.114864740513</v>
      </c>
      <c r="AC492" s="1">
        <f t="shared" si="1037"/>
        <v>6.3825445680541132E-2</v>
      </c>
      <c r="AD492" s="1" t="b">
        <f t="shared" si="1038"/>
        <v>1</v>
      </c>
      <c r="AM492" s="10">
        <f t="shared" si="1039"/>
        <v>0.11060353417836007</v>
      </c>
      <c r="AN492" s="10"/>
      <c r="AO492" s="1">
        <f t="shared" si="1040"/>
        <v>1901.7149999999999</v>
      </c>
      <c r="AP492"/>
      <c r="BB492" s="10" cm="1">
        <f t="array" ref="BB492">$C492*EXP(poly_from_str($AO492,BB$2950))</f>
        <v>16.517388774203379</v>
      </c>
      <c r="BF492" s="21" t="e">
        <f>INDEX([1]Pr3_line_class7_opt_lin!$A$2:$A$3624,MATCH($X492,[1]Pr3_line_class7_opt_lin!$AO$2:$AO$3624,0),1)</f>
        <v>#N/A</v>
      </c>
    </row>
    <row r="493" spans="1:58" hidden="1" x14ac:dyDescent="0.25">
      <c r="A493" s="1">
        <v>1900.8109999999999</v>
      </c>
      <c r="B493" s="1">
        <v>4.0000000000000001E-3</v>
      </c>
      <c r="C493">
        <v>5</v>
      </c>
      <c r="E493" s="2">
        <v>52609.1</v>
      </c>
      <c r="N493">
        <v>5</v>
      </c>
      <c r="V493" s="11">
        <f t="shared" si="1031"/>
        <v>5.260912315848341E-7</v>
      </c>
      <c r="W493" s="11">
        <f t="shared" si="1032"/>
        <v>1.9008118367354698E-6</v>
      </c>
      <c r="X493" s="10">
        <f t="shared" si="1033"/>
        <v>52609.121510706027</v>
      </c>
      <c r="Y493" s="8">
        <f t="shared" si="1034"/>
        <v>1900.8110595355572</v>
      </c>
      <c r="Z493" s="1">
        <f t="shared" si="1035"/>
        <v>1900.8109999999999</v>
      </c>
      <c r="AA493" s="2">
        <f t="shared" si="1036"/>
        <v>52609.1</v>
      </c>
      <c r="AB493" s="2">
        <f t="shared" si="1030"/>
        <v>52609.123158483409</v>
      </c>
      <c r="AC493" s="1">
        <f t="shared" si="1037"/>
        <v>6.3838599197522383E-2</v>
      </c>
      <c r="AD493" s="1" t="b">
        <f t="shared" si="1038"/>
        <v>1</v>
      </c>
      <c r="AM493" s="10">
        <f t="shared" si="1039"/>
        <v>0.11070874484627878</v>
      </c>
      <c r="AN493" s="10"/>
      <c r="AO493" s="1">
        <f t="shared" si="1040"/>
        <v>1900.8109999999999</v>
      </c>
      <c r="AP493"/>
      <c r="BB493" s="10" cm="1">
        <f t="array" ref="BB493">$C493*EXP(poly_from_str($AO493,BB$2950))</f>
        <v>11.817293672981069</v>
      </c>
      <c r="BF493" s="21" t="e">
        <f>INDEX([1]Pr3_line_class7_opt_lin!$A$2:$A$3624,MATCH($X493,[1]Pr3_line_class7_opt_lin!$AO$2:$AO$3624,0),1)</f>
        <v>#N/A</v>
      </c>
    </row>
    <row r="494" spans="1:58" hidden="1" x14ac:dyDescent="0.25">
      <c r="A494" s="1">
        <v>1900.5609999999999</v>
      </c>
      <c r="B494" s="1">
        <v>4.0000000000000001E-3</v>
      </c>
      <c r="C494">
        <v>1</v>
      </c>
      <c r="E494" s="2">
        <v>52616</v>
      </c>
      <c r="N494">
        <v>5</v>
      </c>
      <c r="V494" s="11">
        <f t="shared" si="1031"/>
        <v>5.2616043368247592E-7</v>
      </c>
      <c r="W494" s="11">
        <f t="shared" si="1032"/>
        <v>1.9005625665196899E-6</v>
      </c>
      <c r="X494" s="10">
        <f t="shared" si="1033"/>
        <v>52616.040280994617</v>
      </c>
      <c r="Y494" s="8">
        <f t="shared" si="1034"/>
        <v>1900.5611115156626</v>
      </c>
      <c r="Z494" s="1">
        <f t="shared" si="1035"/>
        <v>1900.5609999999999</v>
      </c>
      <c r="AA494" s="2">
        <f t="shared" si="1036"/>
        <v>52616</v>
      </c>
      <c r="AB494" s="2">
        <f t="shared" si="1030"/>
        <v>52616.043368247585</v>
      </c>
      <c r="AC494" s="1">
        <f t="shared" si="1037"/>
        <v>6.3842240098646558E-2</v>
      </c>
      <c r="AD494" s="1" t="b">
        <f t="shared" si="1038"/>
        <v>1</v>
      </c>
      <c r="AM494" s="10">
        <f t="shared" si="1039"/>
        <v>0.11073782951454861</v>
      </c>
      <c r="AN494" s="10"/>
      <c r="AO494" s="1">
        <f t="shared" si="1040"/>
        <v>1900.5609999999999</v>
      </c>
      <c r="AP494"/>
      <c r="BB494" s="10" cm="1">
        <f t="array" ref="BB494">$C494*EXP(poly_from_str($AO494,BB$2950))</f>
        <v>2.3645165408231708</v>
      </c>
      <c r="BF494" s="21" t="e">
        <f>INDEX([1]Pr3_line_class7_opt_lin!$A$2:$A$3624,MATCH($X494,[1]Pr3_line_class7_opt_lin!$AO$2:$AO$3624,0),1)</f>
        <v>#N/A</v>
      </c>
    </row>
    <row r="495" spans="1:58" hidden="1" x14ac:dyDescent="0.25">
      <c r="A495" s="1">
        <v>1899.627</v>
      </c>
      <c r="B495" s="1">
        <v>4.0000000000000001E-3</v>
      </c>
      <c r="C495">
        <v>1</v>
      </c>
      <c r="E495" s="2">
        <v>52641.9</v>
      </c>
      <c r="F495">
        <v>24250</v>
      </c>
      <c r="G495" t="s">
        <v>4</v>
      </c>
      <c r="H495" t="s">
        <v>18</v>
      </c>
      <c r="I495">
        <v>76892</v>
      </c>
      <c r="J495" t="s">
        <v>6</v>
      </c>
      <c r="K495" t="s">
        <v>18</v>
      </c>
      <c r="L495">
        <v>24250.62</v>
      </c>
      <c r="M495">
        <v>76892.399999999994</v>
      </c>
      <c r="N495">
        <v>5</v>
      </c>
      <c r="V495" s="11">
        <f t="shared" si="1031"/>
        <v>5.2641913386154231E-7</v>
      </c>
      <c r="W495" s="11">
        <f t="shared" si="1032"/>
        <v>1.8996274830505738E-6</v>
      </c>
      <c r="X495" s="10">
        <f t="shared" si="1033"/>
        <v>52641.912431492077</v>
      </c>
      <c r="Y495" s="8">
        <f t="shared" si="1034"/>
        <v>1899.6270344497743</v>
      </c>
      <c r="Z495" s="1">
        <f t="shared" si="1035"/>
        <v>1899.627</v>
      </c>
      <c r="AA495" s="2">
        <f t="shared" si="1036"/>
        <v>52641.9</v>
      </c>
      <c r="AB495" s="2">
        <f t="shared" si="1030"/>
        <v>52641.913386154229</v>
      </c>
      <c r="AC495" s="1">
        <f t="shared" si="1037"/>
        <v>6.3855855224776825E-2</v>
      </c>
      <c r="AD495" s="1" t="b">
        <f t="shared" si="1038"/>
        <v>1</v>
      </c>
      <c r="AF495" s="1" t="s">
        <v>1320</v>
      </c>
      <c r="AG495" s="1" t="s">
        <v>1270</v>
      </c>
      <c r="AH495" s="10">
        <v>24250.62</v>
      </c>
      <c r="AI495" s="10">
        <v>76892.399999999994</v>
      </c>
      <c r="AJ495" s="10">
        <f>AI495-AH495</f>
        <v>52641.78</v>
      </c>
      <c r="AK495" s="1">
        <f>$A495-100000000/AJ495</f>
        <v>-4.8133619343389E-3</v>
      </c>
      <c r="AL495" s="10">
        <f>$X495-AJ495</f>
        <v>0.13243149207846727</v>
      </c>
      <c r="AM495" s="10">
        <f t="shared" si="1039"/>
        <v>0.1108468136113037</v>
      </c>
      <c r="AN495" s="10">
        <f>AL495/AM495</f>
        <v>1.1947252948817506</v>
      </c>
      <c r="AO495" s="1">
        <f t="shared" si="1040"/>
        <v>1899.627</v>
      </c>
      <c r="AP495" s="14">
        <v>8280000</v>
      </c>
      <c r="AQ495" s="10">
        <v>1.7999999999999999E-2</v>
      </c>
      <c r="AR495" s="14" cm="1">
        <f t="array" ref="AR495">SfromgA($AP495,$AO495,"")</f>
        <v>2.8013585466382985E-2</v>
      </c>
      <c r="AS495" s="21">
        <f>(10^MAX(0.05, -0.312925054856973*((LN($AR495))^(1/3)) + 0.454808404431693)-1)*100</f>
        <v>757.6170854097295</v>
      </c>
      <c r="AU495" s="10"/>
      <c r="AV495" s="10"/>
      <c r="AW495" s="14">
        <f>IF($AP495="",$AT495,$AP495)</f>
        <v>8280000</v>
      </c>
      <c r="AX495" s="21">
        <f>IF($AP495="",$AV495,$AS495)</f>
        <v>757.6170854097295</v>
      </c>
      <c r="AY495" s="10">
        <f>LN(BB495*$AO495/$AW495)</f>
        <v>-7.5177001110496109</v>
      </c>
      <c r="AZ495" s="10">
        <f>EXP(AY$2950*$AI495+AY$2951)*$AW495/$AO495</f>
        <v>4.3956875411018856</v>
      </c>
      <c r="BA495" s="10">
        <f>LN(AZ495/$C495)</f>
        <v>1.4806239560129133</v>
      </c>
      <c r="BB495" s="10" cm="1">
        <f t="array" ref="BB495">$C495*EXP(poly_from_str($AO495,BB$2950))</f>
        <v>2.3684614928553147</v>
      </c>
      <c r="BC495" s="10">
        <f t="shared" ref="BC495" si="1103">LN(AZ495/BB495)</f>
        <v>0.61838337079367311</v>
      </c>
      <c r="BD495" s="10">
        <f t="shared" ref="BD495" si="1104">LN($AX495/100+1)</f>
        <v>2.1489875264827618</v>
      </c>
      <c r="BE495" s="10">
        <f>ABS(LN($AZ495/$BB495))-BD495-LN(2)</f>
        <v>-2.223751336249034</v>
      </c>
      <c r="BF495" s="21">
        <f>INDEX([1]Pr3_line_class7_opt_lin!$A$2:$A$3624,MATCH($X495,[1]Pr3_line_class7_opt_lin!$AO$2:$AO$3624,0),1)</f>
        <v>697</v>
      </c>
    </row>
    <row r="496" spans="1:58" hidden="1" x14ac:dyDescent="0.25">
      <c r="A496" s="1">
        <v>1899.491</v>
      </c>
      <c r="B496" s="1">
        <v>4.0000000000000001E-3</v>
      </c>
      <c r="C496">
        <v>5</v>
      </c>
      <c r="E496" s="2">
        <v>52645.7</v>
      </c>
      <c r="N496">
        <v>5</v>
      </c>
      <c r="V496" s="11">
        <f t="shared" si="1031"/>
        <v>5.2645682448613872E-7</v>
      </c>
      <c r="W496" s="11">
        <f t="shared" si="1032"/>
        <v>1.8994903667346054E-6</v>
      </c>
      <c r="X496" s="10">
        <f t="shared" si="1033"/>
        <v>52645.683700662717</v>
      </c>
      <c r="Y496" s="8">
        <f t="shared" si="1034"/>
        <v>1899.4909548252515</v>
      </c>
      <c r="Z496" s="1">
        <f t="shared" si="1035"/>
        <v>1899.491</v>
      </c>
      <c r="AA496" s="2">
        <f t="shared" si="1036"/>
        <v>52645.7</v>
      </c>
      <c r="AB496" s="2">
        <f t="shared" si="1030"/>
        <v>52645.682448613865</v>
      </c>
      <c r="AC496" s="1">
        <f t="shared" si="1037"/>
        <v>6.3857839402401459E-2</v>
      </c>
      <c r="AD496" s="1" t="b">
        <f t="shared" si="1038"/>
        <v>1</v>
      </c>
      <c r="AM496" s="10">
        <f t="shared" si="1039"/>
        <v>0.11086275217939964</v>
      </c>
      <c r="AN496" s="10"/>
      <c r="AO496" s="1">
        <f t="shared" si="1040"/>
        <v>1899.491</v>
      </c>
      <c r="AP496"/>
      <c r="BB496" s="10" cm="1">
        <f t="array" ref="BB496">$C496*EXP(poly_from_str($AO496,BB$2950))</f>
        <v>11.845175033790534</v>
      </c>
      <c r="BF496" s="21" t="e">
        <f>INDEX([1]Pr3_line_class7_opt_lin!$A$2:$A$3624,MATCH($X496,[1]Pr3_line_class7_opt_lin!$AO$2:$AO$3624,0),1)</f>
        <v>#N/A</v>
      </c>
    </row>
    <row r="497" spans="1:58" hidden="1" x14ac:dyDescent="0.25">
      <c r="A497" s="1">
        <v>1898.2</v>
      </c>
      <c r="B497" s="1">
        <v>4.0000000000000001E-3</v>
      </c>
      <c r="C497">
        <v>80</v>
      </c>
      <c r="E497" s="2">
        <v>52681.5</v>
      </c>
      <c r="F497">
        <v>14558</v>
      </c>
      <c r="G497" t="s">
        <v>4</v>
      </c>
      <c r="H497" t="s">
        <v>5</v>
      </c>
      <c r="I497">
        <v>67240</v>
      </c>
      <c r="J497" t="s">
        <v>6</v>
      </c>
      <c r="K497" t="s">
        <v>7</v>
      </c>
      <c r="L497">
        <v>14558.82</v>
      </c>
      <c r="M497">
        <v>67240.350000000006</v>
      </c>
      <c r="N497">
        <v>5</v>
      </c>
      <c r="V497" s="11">
        <f t="shared" si="1031"/>
        <v>5.268148772521336E-7</v>
      </c>
      <c r="W497" s="11">
        <f t="shared" si="1032"/>
        <v>1.8981995577195031E-6</v>
      </c>
      <c r="X497" s="10">
        <f t="shared" si="1033"/>
        <v>52681.488603063633</v>
      </c>
      <c r="Y497" s="8">
        <f t="shared" si="1034"/>
        <v>1898.1999683696222</v>
      </c>
      <c r="Z497" s="1">
        <f t="shared" si="1035"/>
        <v>1898.2</v>
      </c>
      <c r="AA497" s="2">
        <f t="shared" si="1036"/>
        <v>52681.5</v>
      </c>
      <c r="AB497" s="2">
        <f t="shared" si="1030"/>
        <v>52681.487725213359</v>
      </c>
      <c r="AC497" s="1">
        <f t="shared" si="1037"/>
        <v>6.3876695744709028E-2</v>
      </c>
      <c r="AD497" s="1" t="b">
        <f t="shared" si="1038"/>
        <v>1</v>
      </c>
      <c r="AF497" s="1" t="s">
        <v>1159</v>
      </c>
      <c r="AG497" s="1" t="s">
        <v>1243</v>
      </c>
      <c r="AH497" s="10">
        <v>14558.82</v>
      </c>
      <c r="AI497" s="10">
        <v>67240.350000000006</v>
      </c>
      <c r="AJ497" s="10">
        <f t="shared" ref="AJ497:AJ500" si="1105">AI497-AH497</f>
        <v>52681.530000000006</v>
      </c>
      <c r="AK497" s="1">
        <f t="shared" ref="AK497:AK500" si="1106">$A497-100000000/AJ497</f>
        <v>1.5232283499244659E-3</v>
      </c>
      <c r="AL497" s="10">
        <f t="shared" ref="AL497:AL500" si="1107">$X497-AJ497</f>
        <v>-4.1396936372620985E-2</v>
      </c>
      <c r="AM497" s="10">
        <f t="shared" si="1039"/>
        <v>0.11101359182383311</v>
      </c>
      <c r="AN497" s="10">
        <f t="shared" ref="AN497:AN500" si="1108">AL497/AM497</f>
        <v>-0.37289971158048441</v>
      </c>
      <c r="AO497" s="1">
        <f t="shared" si="1040"/>
        <v>1898.2</v>
      </c>
      <c r="AP497" s="14">
        <v>70300000</v>
      </c>
      <c r="AQ497" s="10">
        <v>8.7999999999999995E-2</v>
      </c>
      <c r="AR497" s="14" cm="1">
        <f t="array" ref="AR497">SfromgA($AP497,$AO497,"")</f>
        <v>0.2373092092039375</v>
      </c>
      <c r="AS497" s="21">
        <f t="shared" ref="AS497:AS500" si="1109">(10^MAX(0.05, -0.312925054856973*((LN($AR497))^(1/3)) + 0.454808404431693)-1)*100</f>
        <v>542.75471085218737</v>
      </c>
      <c r="AU497" s="10"/>
      <c r="AV497" s="10"/>
      <c r="AW497" s="14">
        <f t="shared" ref="AW497:AW500" si="1110">IF($AP497="",$AT497,$AP497)</f>
        <v>70300000</v>
      </c>
      <c r="AX497" s="21">
        <f t="shared" ref="AX497:AX500" si="1111">IF($AP497="",$AV497,$AS497)</f>
        <v>542.75471085218737</v>
      </c>
      <c r="AY497" s="10">
        <f>LN(BB497*$AO497/$AW497)</f>
        <v>-5.2728210116095315</v>
      </c>
      <c r="AZ497" s="10">
        <f t="shared" ref="AZ497:AZ500" si="1112">EXP(AY$2950*$AI497+AY$2951)*$AW497/$AO497</f>
        <v>92.0691623846147</v>
      </c>
      <c r="BA497" s="10">
        <f>LN(AZ497/$C497)</f>
        <v>0.14051342499151362</v>
      </c>
      <c r="BB497" s="10" cm="1">
        <f t="array" ref="BB497">$C497*EXP(poly_from_str($AO497,BB$2950))</f>
        <v>189.95743057929479</v>
      </c>
      <c r="BC497" s="10">
        <f t="shared" ref="BC497:BC500" si="1113">LN(AZ497/BB497)</f>
        <v>-0.72425993780957465</v>
      </c>
      <c r="BD497" s="10">
        <f t="shared" ref="BD497:BD500" si="1114">LN($AX497/100+1)</f>
        <v>1.860592989344876</v>
      </c>
      <c r="BE497" s="10">
        <f t="shared" ref="BE497:BE500" si="1115">ABS(LN($AZ497/$BB497))-BD497-LN(2)</f>
        <v>-1.8294802320952468</v>
      </c>
      <c r="BF497" s="21">
        <f>INDEX([1]Pr3_line_class7_opt_lin!$A$2:$A$3624,MATCH($X497,[1]Pr3_line_class7_opt_lin!$AO$2:$AO$3624,0),1)</f>
        <v>55934</v>
      </c>
    </row>
    <row r="498" spans="1:58" x14ac:dyDescent="0.25">
      <c r="A498" s="1">
        <v>1898.02</v>
      </c>
      <c r="B498" s="1">
        <v>8.0000000000000002E-3</v>
      </c>
      <c r="C498">
        <v>5</v>
      </c>
      <c r="D498" t="s">
        <v>16</v>
      </c>
      <c r="E498" s="2">
        <v>52686.5</v>
      </c>
      <c r="F498">
        <v>21418</v>
      </c>
      <c r="G498" t="s">
        <v>4</v>
      </c>
      <c r="H498" t="s">
        <v>17</v>
      </c>
      <c r="I498">
        <v>74105</v>
      </c>
      <c r="J498" t="s">
        <v>6</v>
      </c>
      <c r="K498" t="s">
        <v>17</v>
      </c>
      <c r="L498">
        <v>21418.84</v>
      </c>
      <c r="M498">
        <v>74105.2</v>
      </c>
      <c r="N498">
        <v>5</v>
      </c>
      <c r="V498" s="11">
        <f t="shared" si="1031"/>
        <v>5.268648380944353E-7</v>
      </c>
      <c r="W498" s="11">
        <f t="shared" si="1032"/>
        <v>1.8980194167386333E-6</v>
      </c>
      <c r="X498" s="10">
        <f t="shared" si="1033"/>
        <v>52686.484967744153</v>
      </c>
      <c r="Y498" s="8">
        <f t="shared" si="1034"/>
        <v>1898.0199582724533</v>
      </c>
      <c r="Z498" s="1">
        <f t="shared" si="1035"/>
        <v>1898.02</v>
      </c>
      <c r="AA498" s="2">
        <f t="shared" si="1036"/>
        <v>52686.5</v>
      </c>
      <c r="AB498" s="2">
        <f t="shared" si="1030"/>
        <v>52686.483809443525</v>
      </c>
      <c r="AC498" s="1">
        <f t="shared" si="1037"/>
        <v>6.3879327881013775E-2</v>
      </c>
      <c r="AD498" s="1" t="b">
        <f t="shared" si="1038"/>
        <v>1</v>
      </c>
      <c r="AF498" s="1" t="s">
        <v>1247</v>
      </c>
      <c r="AG498" s="1" t="s">
        <v>1273</v>
      </c>
      <c r="AH498" s="10">
        <v>21418.84</v>
      </c>
      <c r="AI498" s="10">
        <v>74105.2</v>
      </c>
      <c r="AJ498" s="10">
        <f t="shared" si="1105"/>
        <v>52686.36</v>
      </c>
      <c r="AK498" s="1">
        <f t="shared" si="1106"/>
        <v>-4.460220823830241E-3</v>
      </c>
      <c r="AL498" s="10">
        <f t="shared" si="1107"/>
        <v>0.12496774415194523</v>
      </c>
      <c r="AM498" s="10">
        <f t="shared" si="1039"/>
        <v>0.22206931433809973</v>
      </c>
      <c r="AN498" s="10">
        <f t="shared" si="1108"/>
        <v>0.56274206332569787</v>
      </c>
      <c r="AO498" s="1">
        <f t="shared" si="1040"/>
        <v>1898.02</v>
      </c>
      <c r="AP498" s="14">
        <v>1220000</v>
      </c>
      <c r="AQ498" s="10">
        <v>3.0000000000000001E-3</v>
      </c>
      <c r="AR498" s="14" cm="1">
        <f t="array" ref="AR498">SfromgA($AP498,$AO498,"")</f>
        <v>4.1171391346489384E-3</v>
      </c>
      <c r="AS498" s="21">
        <f t="shared" si="1109"/>
        <v>916.07947585214049</v>
      </c>
      <c r="AU498" s="10"/>
      <c r="AV498" s="10"/>
      <c r="AW498" s="14">
        <f t="shared" si="1110"/>
        <v>1220000</v>
      </c>
      <c r="AX498" s="21">
        <f t="shared" si="1111"/>
        <v>916.07947585214049</v>
      </c>
      <c r="AY498" s="12"/>
      <c r="AZ498" s="10">
        <f t="shared" si="1112"/>
        <v>0.84114996960607169</v>
      </c>
      <c r="BA498" s="12"/>
      <c r="BB498" s="10" cm="1">
        <f t="array" ref="BB498">$C498*EXP(poly_from_str($AO498,BB$2950))</f>
        <v>11.876118864364269</v>
      </c>
      <c r="BC498" s="12"/>
      <c r="BD498" s="10">
        <f t="shared" si="1114"/>
        <v>2.3185366633548954</v>
      </c>
      <c r="BE498" s="10">
        <f t="shared" si="1115"/>
        <v>-0.36416896632483764</v>
      </c>
      <c r="BF498" s="21">
        <f>INDEX([1]Pr3_line_class7_opt_lin!$A$2:$A$3624,MATCH($X498,[1]Pr3_line_class7_opt_lin!$AO$2:$AO$3624,0),1)</f>
        <v>3498</v>
      </c>
    </row>
    <row r="499" spans="1:58" x14ac:dyDescent="0.25">
      <c r="A499" s="1">
        <v>1898.02</v>
      </c>
      <c r="B499" s="1">
        <v>8.0000000000000002E-3</v>
      </c>
      <c r="C499">
        <v>5</v>
      </c>
      <c r="D499" t="s">
        <v>16</v>
      </c>
      <c r="E499" s="2">
        <v>52686.5</v>
      </c>
      <c r="F499">
        <v>34825</v>
      </c>
      <c r="G499" t="s">
        <v>4</v>
      </c>
      <c r="H499" t="s">
        <v>7</v>
      </c>
      <c r="I499">
        <v>87511</v>
      </c>
      <c r="J499" t="s">
        <v>6</v>
      </c>
      <c r="K499" t="s">
        <v>7</v>
      </c>
      <c r="L499">
        <v>34825.49</v>
      </c>
      <c r="M499">
        <v>87511.6</v>
      </c>
      <c r="N499">
        <v>5</v>
      </c>
      <c r="V499" s="11">
        <f t="shared" si="1031"/>
        <v>5.268648380944353E-7</v>
      </c>
      <c r="W499" s="11">
        <f t="shared" si="1032"/>
        <v>1.8980194167386333E-6</v>
      </c>
      <c r="X499" s="10">
        <f t="shared" si="1033"/>
        <v>52686.484967744153</v>
      </c>
      <c r="Y499" s="8">
        <f t="shared" si="1034"/>
        <v>1898.0199582724533</v>
      </c>
      <c r="Z499" s="1">
        <f t="shared" si="1035"/>
        <v>1898.02</v>
      </c>
      <c r="AA499" s="2">
        <f t="shared" si="1036"/>
        <v>52686.5</v>
      </c>
      <c r="AB499" s="2">
        <f t="shared" si="1030"/>
        <v>52686.483809443525</v>
      </c>
      <c r="AC499" s="1">
        <f t="shared" si="1037"/>
        <v>6.3879327881013775E-2</v>
      </c>
      <c r="AD499" s="1" t="b">
        <f t="shared" si="1038"/>
        <v>1</v>
      </c>
      <c r="AF499" s="1" t="s">
        <v>1420</v>
      </c>
      <c r="AG499" s="1" t="s">
        <v>1360</v>
      </c>
      <c r="AH499" s="10">
        <v>34825.49</v>
      </c>
      <c r="AI499" s="10">
        <v>87511.6</v>
      </c>
      <c r="AJ499" s="10">
        <f t="shared" si="1105"/>
        <v>52686.110000000008</v>
      </c>
      <c r="AK499" s="1">
        <f t="shared" si="1106"/>
        <v>-1.3466505687802055E-2</v>
      </c>
      <c r="AL499" s="10">
        <f t="shared" si="1107"/>
        <v>0.37496774414466927</v>
      </c>
      <c r="AM499" s="10">
        <f t="shared" si="1039"/>
        <v>0.22206931433809973</v>
      </c>
      <c r="AN499" s="10">
        <f t="shared" si="1108"/>
        <v>1.6885166924673898</v>
      </c>
      <c r="AO499" s="1">
        <f t="shared" si="1040"/>
        <v>1898.02</v>
      </c>
      <c r="AP499" s="14">
        <v>84500000</v>
      </c>
      <c r="AQ499" s="10">
        <v>0.17499999999999999</v>
      </c>
      <c r="AR499" s="14" cm="1">
        <f t="array" ref="AR499">SfromgA($AP499,$AO499,"")</f>
        <v>0.2851625056375699</v>
      </c>
      <c r="AS499" s="21">
        <f t="shared" si="1109"/>
        <v>519.89524359259087</v>
      </c>
      <c r="AU499" s="10"/>
      <c r="AV499" s="10"/>
      <c r="AW499" s="14">
        <f t="shared" si="1110"/>
        <v>84500000</v>
      </c>
      <c r="AX499" s="21">
        <f t="shared" si="1111"/>
        <v>519.89524359259087</v>
      </c>
      <c r="AY499" s="10">
        <f t="shared" ref="AY499:AY500" si="1116">LN(BB499*$AO499/$AW499)</f>
        <v>-8.2291660101659936</v>
      </c>
      <c r="AZ499" s="10">
        <f t="shared" si="1112"/>
        <v>16.638805611380032</v>
      </c>
      <c r="BA499" s="10">
        <f t="shared" ref="BA499:BA500" si="1117">LN(AZ499/$C499)</f>
        <v>1.2022997422205288</v>
      </c>
      <c r="BB499" s="10" cm="1">
        <f t="array" ref="BB499">$C499*EXP(poly_from_str($AO499,BB$2950))</f>
        <v>11.876118864364269</v>
      </c>
      <c r="BC499" s="10">
        <f t="shared" si="1113"/>
        <v>0.33720808901537352</v>
      </c>
      <c r="BD499" s="10">
        <f t="shared" si="1114"/>
        <v>1.8243803158279339</v>
      </c>
      <c r="BE499" s="10">
        <f t="shared" si="1115"/>
        <v>-2.1803194073725058</v>
      </c>
      <c r="BF499" s="21">
        <f>INDEX([1]Pr3_line_class7_opt_lin!$A$2:$A$3624,MATCH($X499,[1]Pr3_line_class7_opt_lin!$AO$2:$AO$3624,0),1)</f>
        <v>3498</v>
      </c>
    </row>
    <row r="500" spans="1:58" hidden="1" x14ac:dyDescent="0.25">
      <c r="A500" s="1">
        <v>1897.0820000000001</v>
      </c>
      <c r="B500" s="1">
        <v>4.0000000000000001E-3</v>
      </c>
      <c r="C500">
        <v>1</v>
      </c>
      <c r="E500" s="2">
        <v>52712.5</v>
      </c>
      <c r="F500">
        <v>15525</v>
      </c>
      <c r="G500" t="s">
        <v>4</v>
      </c>
      <c r="H500" t="s">
        <v>12</v>
      </c>
      <c r="I500">
        <v>68238</v>
      </c>
      <c r="J500" t="s">
        <v>6</v>
      </c>
      <c r="K500" t="s">
        <v>12</v>
      </c>
      <c r="L500">
        <v>15525.5</v>
      </c>
      <c r="M500">
        <v>68238.12</v>
      </c>
      <c r="N500">
        <v>5</v>
      </c>
      <c r="V500" s="11">
        <f t="shared" si="1031"/>
        <v>5.2712534302681699E-7</v>
      </c>
      <c r="W500" s="11">
        <f t="shared" si="1032"/>
        <v>1.897083234526915E-6</v>
      </c>
      <c r="X500" s="10">
        <f t="shared" si="1033"/>
        <v>52712.531844103381</v>
      </c>
      <c r="Y500" s="8">
        <f t="shared" si="1034"/>
        <v>1897.0820884822738</v>
      </c>
      <c r="Z500" s="1">
        <f t="shared" si="1035"/>
        <v>1897.0820000000001</v>
      </c>
      <c r="AA500" s="2">
        <f t="shared" si="1036"/>
        <v>52712.5</v>
      </c>
      <c r="AB500" s="2">
        <f t="shared" si="1030"/>
        <v>52712.534302681692</v>
      </c>
      <c r="AC500" s="1">
        <f t="shared" si="1037"/>
        <v>6.3893056363056977E-2</v>
      </c>
      <c r="AD500" s="1" t="b">
        <f t="shared" si="1038"/>
        <v>1</v>
      </c>
      <c r="AF500" s="1" t="s">
        <v>1154</v>
      </c>
      <c r="AG500" s="1" t="s">
        <v>1298</v>
      </c>
      <c r="AH500" s="10">
        <v>15525.5</v>
      </c>
      <c r="AI500" s="10">
        <v>68238.12</v>
      </c>
      <c r="AJ500" s="10">
        <f t="shared" si="1105"/>
        <v>52712.619999999995</v>
      </c>
      <c r="AK500" s="1">
        <f t="shared" si="1106"/>
        <v>3.0841730119846034E-3</v>
      </c>
      <c r="AL500" s="10">
        <f t="shared" si="1107"/>
        <v>-8.8155896613898221E-2</v>
      </c>
      <c r="AM500" s="10">
        <f t="shared" si="1039"/>
        <v>0.11114437857720436</v>
      </c>
      <c r="AN500" s="10">
        <f t="shared" si="1108"/>
        <v>-0.79316559004072695</v>
      </c>
      <c r="AO500" s="1">
        <f t="shared" si="1040"/>
        <v>1897.0820000000001</v>
      </c>
      <c r="AP500" s="14">
        <v>11200000</v>
      </c>
      <c r="AQ500" s="10">
        <v>3.1E-2</v>
      </c>
      <c r="AR500" s="14" cm="1">
        <f t="array" ref="AR500">SfromgA($AP500,$AO500,"")</f>
        <v>3.7740677547084066E-2</v>
      </c>
      <c r="AS500" s="21">
        <f t="shared" si="1109"/>
        <v>731.01502298276057</v>
      </c>
      <c r="AU500" s="10"/>
      <c r="AV500" s="10"/>
      <c r="AW500" s="14">
        <f t="shared" si="1110"/>
        <v>11200000</v>
      </c>
      <c r="AX500" s="21">
        <f t="shared" si="1111"/>
        <v>731.01502298276057</v>
      </c>
      <c r="AY500" s="10">
        <f t="shared" si="1116"/>
        <v>-7.8166060764462539</v>
      </c>
      <c r="AZ500" s="10">
        <f t="shared" si="1112"/>
        <v>13.369868613390718</v>
      </c>
      <c r="BA500" s="10">
        <f t="shared" si="1117"/>
        <v>2.5930035640940425</v>
      </c>
      <c r="BB500" s="10" cm="1">
        <f t="array" ref="BB500">$C500*EXP(poly_from_str($AO500,BB$2950))</f>
        <v>2.379156622697256</v>
      </c>
      <c r="BC500" s="10">
        <f t="shared" si="1113"/>
        <v>1.7262574994223121</v>
      </c>
      <c r="BD500" s="10">
        <f t="shared" si="1114"/>
        <v>2.117477686902216</v>
      </c>
      <c r="BE500" s="10">
        <f t="shared" si="1115"/>
        <v>-1.0843673680398491</v>
      </c>
      <c r="BF500" s="21">
        <f>INDEX([1]Pr3_line_class7_opt_lin!$A$2:$A$3624,MATCH($X500,[1]Pr3_line_class7_opt_lin!$AO$2:$AO$3624,0),1)</f>
        <v>701</v>
      </c>
    </row>
    <row r="501" spans="1:58" x14ac:dyDescent="0.25">
      <c r="A501" s="1" t="s">
        <v>115</v>
      </c>
      <c r="B501" s="1">
        <v>8.0000000000000002E-3</v>
      </c>
      <c r="C501">
        <v>6</v>
      </c>
      <c r="D501" t="s">
        <v>111</v>
      </c>
      <c r="E501" s="2">
        <v>52730.6</v>
      </c>
      <c r="N501">
        <v>6</v>
      </c>
      <c r="V501" s="11">
        <f t="shared" si="1031"/>
        <v>5.2730657076717831E-7</v>
      </c>
      <c r="W501" s="11">
        <f t="shared" si="1032"/>
        <v>1.8964320527359827E-6</v>
      </c>
      <c r="X501" s="10">
        <f t="shared" si="1033"/>
        <v>52730.652980633065</v>
      </c>
      <c r="Y501" s="8">
        <f t="shared" si="1034"/>
        <v>1896.4301473135188</v>
      </c>
      <c r="Z501" s="1">
        <f t="shared" si="1035"/>
        <v>1896.43</v>
      </c>
      <c r="AA501" s="2">
        <f t="shared" si="1036"/>
        <v>52730.6</v>
      </c>
      <c r="AB501" s="2">
        <f t="shared" si="1030"/>
        <v>52730.657076717835</v>
      </c>
      <c r="AC501" s="1">
        <f t="shared" si="1037"/>
        <v>6.3902610978712068E-2</v>
      </c>
      <c r="AD501" s="1" t="b">
        <f t="shared" si="1038"/>
        <v>1</v>
      </c>
      <c r="AM501" s="10">
        <f t="shared" si="1039"/>
        <v>0.22244153488396617</v>
      </c>
      <c r="AN501" s="10"/>
      <c r="AO501" s="1">
        <f t="shared" si="1040"/>
        <v>1896.43</v>
      </c>
      <c r="AP501"/>
      <c r="BB501" s="10" cm="1">
        <f t="array" ref="BB501">$C501*EXP(poly_from_str($AO501,BB$2950))</f>
        <v>14.291305976794327</v>
      </c>
      <c r="BF501" s="21">
        <f>INDEX([1]Pr3_line_class7_opt_lin!$A$2:$A$3624,MATCH($X501,[1]Pr3_line_class7_opt_lin!$AO$2:$AO$3624,0),1)</f>
        <v>4215</v>
      </c>
    </row>
    <row r="502" spans="1:58" x14ac:dyDescent="0.25">
      <c r="A502" s="1" t="s">
        <v>116</v>
      </c>
      <c r="B502" s="1">
        <v>8.0000000000000002E-3</v>
      </c>
      <c r="C502">
        <v>2</v>
      </c>
      <c r="D502" t="s">
        <v>111</v>
      </c>
      <c r="E502" s="2">
        <v>52731.199999999997</v>
      </c>
      <c r="N502">
        <v>6</v>
      </c>
      <c r="V502" s="11">
        <f t="shared" si="1031"/>
        <v>5.2731240992844894E-7</v>
      </c>
      <c r="W502" s="11">
        <f t="shared" si="1032"/>
        <v>1.8964104742543316E-6</v>
      </c>
      <c r="X502" s="10">
        <f t="shared" si="1033"/>
        <v>52731.238050889355</v>
      </c>
      <c r="Y502" s="8">
        <f t="shared" si="1034"/>
        <v>1896.4091058035269</v>
      </c>
      <c r="Z502" s="1">
        <f t="shared" si="1035"/>
        <v>1896.4090000000001</v>
      </c>
      <c r="AA502" s="2">
        <f t="shared" si="1036"/>
        <v>52731.199999999997</v>
      </c>
      <c r="AB502" s="2">
        <f t="shared" si="1030"/>
        <v>52731.240992844898</v>
      </c>
      <c r="AC502" s="1">
        <f t="shared" si="1037"/>
        <v>6.3902918883227439E-2</v>
      </c>
      <c r="AD502" s="1" t="b">
        <f t="shared" si="1038"/>
        <v>1</v>
      </c>
      <c r="AM502" s="10">
        <f t="shared" si="1039"/>
        <v>0.2224465292033522</v>
      </c>
      <c r="AN502" s="10"/>
      <c r="AO502" s="1">
        <f t="shared" si="1040"/>
        <v>1896.4090000000001</v>
      </c>
      <c r="AP502"/>
      <c r="BB502" s="10" cm="1">
        <f t="array" ref="BB502">$C502*EXP(poly_from_str($AO502,BB$2950))</f>
        <v>4.763944209173455</v>
      </c>
      <c r="BF502" s="21" t="e">
        <f>INDEX([1]Pr3_line_class7_opt_lin!$A$2:$A$3624,MATCH($X502,[1]Pr3_line_class7_opt_lin!$AO$2:$AO$3624,0),1)</f>
        <v>#N/A</v>
      </c>
    </row>
    <row r="503" spans="1:58" hidden="1" x14ac:dyDescent="0.25">
      <c r="A503" s="1" t="s">
        <v>117</v>
      </c>
      <c r="B503" s="1">
        <v>4.0000000000000001E-3</v>
      </c>
      <c r="C503">
        <v>1</v>
      </c>
      <c r="E503" s="2">
        <v>52734.6</v>
      </c>
      <c r="N503">
        <v>6</v>
      </c>
      <c r="V503" s="11">
        <f t="shared" si="1031"/>
        <v>5.2734550095185868E-7</v>
      </c>
      <c r="W503" s="11">
        <f t="shared" si="1032"/>
        <v>1.8962882054666197E-6</v>
      </c>
      <c r="X503" s="10">
        <f t="shared" si="1033"/>
        <v>52734.553677577533</v>
      </c>
      <c r="Y503" s="8">
        <f t="shared" si="1034"/>
        <v>1896.289871180222</v>
      </c>
      <c r="Z503" s="1">
        <f t="shared" si="1035"/>
        <v>1896.29</v>
      </c>
      <c r="AA503" s="2">
        <f t="shared" si="1036"/>
        <v>52734.6</v>
      </c>
      <c r="AB503" s="2">
        <f t="shared" si="1030"/>
        <v>52734.550095185863</v>
      </c>
      <c r="AC503" s="1">
        <f t="shared" si="1037"/>
        <v>6.3904663868708342E-2</v>
      </c>
      <c r="AD503" s="1" t="b">
        <f t="shared" si="1038"/>
        <v>1</v>
      </c>
      <c r="AM503" s="10">
        <f t="shared" si="1039"/>
        <v>0.11123741621798354</v>
      </c>
      <c r="AN503" s="10"/>
      <c r="AO503" s="1">
        <f t="shared" si="1040"/>
        <v>1896.29</v>
      </c>
      <c r="AP503"/>
      <c r="BB503" s="10" cm="1">
        <f t="array" ref="BB503">$C503*EXP(poly_from_str($AO503,BB$2950))</f>
        <v>2.3824694028725197</v>
      </c>
      <c r="BF503" s="21" t="e">
        <f>INDEX([1]Pr3_line_class7_opt_lin!$A$2:$A$3624,MATCH($X503,[1]Pr3_line_class7_opt_lin!$AO$2:$AO$3624,0),1)</f>
        <v>#N/A</v>
      </c>
    </row>
    <row r="504" spans="1:58" hidden="1" x14ac:dyDescent="0.25">
      <c r="A504" s="1" t="s">
        <v>118</v>
      </c>
      <c r="B504" s="1">
        <v>4.0000000000000001E-3</v>
      </c>
      <c r="C504">
        <v>2</v>
      </c>
      <c r="E504" s="2">
        <v>52757.2</v>
      </c>
      <c r="N504">
        <v>6</v>
      </c>
      <c r="V504" s="11">
        <f t="shared" si="1031"/>
        <v>5.2757252275684077E-7</v>
      </c>
      <c r="W504" s="11">
        <f t="shared" si="1032"/>
        <v>1.8954758781739745E-6</v>
      </c>
      <c r="X504" s="10">
        <f t="shared" si="1033"/>
        <v>52757.248517113032</v>
      </c>
      <c r="Y504" s="8">
        <f t="shared" si="1034"/>
        <v>1895.4741350387651</v>
      </c>
      <c r="Z504" s="1">
        <f t="shared" si="1035"/>
        <v>1895.4739999999999</v>
      </c>
      <c r="AA504" s="2">
        <f t="shared" si="1036"/>
        <v>52757.2</v>
      </c>
      <c r="AB504" s="2">
        <f t="shared" si="1030"/>
        <v>52757.252275684077</v>
      </c>
      <c r="AC504" s="1">
        <f t="shared" si="1037"/>
        <v>6.3916638338400861E-2</v>
      </c>
      <c r="AD504" s="1" t="b">
        <f t="shared" si="1038"/>
        <v>1</v>
      </c>
      <c r="AM504" s="10">
        <f t="shared" si="1039"/>
        <v>0.1113329963903488</v>
      </c>
      <c r="AN504" s="10"/>
      <c r="AO504" s="1">
        <f t="shared" si="1040"/>
        <v>1895.4739999999999</v>
      </c>
      <c r="AP504"/>
      <c r="BB504" s="10" cm="1">
        <f t="array" ref="BB504">$C504*EXP(poly_from_str($AO504,BB$2950))</f>
        <v>4.7717503678283704</v>
      </c>
      <c r="BF504" s="21" t="e">
        <f>INDEX([1]Pr3_line_class7_opt_lin!$A$2:$A$3624,MATCH($X504,[1]Pr3_line_class7_opt_lin!$AO$2:$AO$3624,0),1)</f>
        <v>#N/A</v>
      </c>
    </row>
    <row r="505" spans="1:58" hidden="1" x14ac:dyDescent="0.25">
      <c r="A505" s="1" t="s">
        <v>119</v>
      </c>
      <c r="B505" s="1">
        <v>4.0000000000000001E-3</v>
      </c>
      <c r="C505">
        <v>1</v>
      </c>
      <c r="E505" s="2">
        <v>52766.400000000001</v>
      </c>
      <c r="F505">
        <v>22527</v>
      </c>
      <c r="G505" t="s">
        <v>4</v>
      </c>
      <c r="H505" t="s">
        <v>7</v>
      </c>
      <c r="I505">
        <v>75294</v>
      </c>
      <c r="J505" t="s">
        <v>6</v>
      </c>
      <c r="K505" t="s">
        <v>7</v>
      </c>
      <c r="L505">
        <v>22527.7</v>
      </c>
      <c r="M505">
        <v>75294</v>
      </c>
      <c r="N505">
        <v>6</v>
      </c>
      <c r="V505" s="11">
        <f t="shared" si="1031"/>
        <v>5.2766383170478692E-7</v>
      </c>
      <c r="W505" s="11">
        <f t="shared" si="1032"/>
        <v>1.895145395554747E-6</v>
      </c>
      <c r="X505" s="10">
        <f t="shared" si="1033"/>
        <v>52766.384381285541</v>
      </c>
      <c r="Y505" s="8">
        <f t="shared" si="1034"/>
        <v>1895.1459565129239</v>
      </c>
      <c r="Z505" s="1">
        <f t="shared" si="1035"/>
        <v>1895.146</v>
      </c>
      <c r="AA505" s="2">
        <f t="shared" si="1036"/>
        <v>52766.400000000001</v>
      </c>
      <c r="AB505" s="2">
        <f t="shared" si="1030"/>
        <v>52766.383170478686</v>
      </c>
      <c r="AC505" s="1">
        <f t="shared" si="1037"/>
        <v>6.3921455964468882E-2</v>
      </c>
      <c r="AD505" s="1" t="b">
        <f t="shared" si="1038"/>
        <v>1</v>
      </c>
      <c r="AF505" s="1" t="s">
        <v>1336</v>
      </c>
      <c r="AG505" s="1" t="s">
        <v>1283</v>
      </c>
      <c r="AH505" s="10">
        <v>22527.7</v>
      </c>
      <c r="AI505" s="10">
        <v>75294</v>
      </c>
      <c r="AJ505" s="10">
        <f t="shared" ref="AJ505:AJ507" si="1118">AI505-AH505</f>
        <v>52766.3</v>
      </c>
      <c r="AK505" s="1">
        <f t="shared" ref="AK505:AK507" si="1119">$A505-100000000/AJ505</f>
        <v>-2.987137623676972E-3</v>
      </c>
      <c r="AL505" s="10">
        <f t="shared" ref="AL505:AL507" si="1120">$X505-AJ505</f>
        <v>8.4381285538256634E-2</v>
      </c>
      <c r="AM505" s="10">
        <f t="shared" si="1039"/>
        <v>0.11137168323706988</v>
      </c>
      <c r="AN505" s="10">
        <f t="shared" ref="AN505:AN507" si="1121">AL505/AM505</f>
        <v>0.75765475644863434</v>
      </c>
      <c r="AO505" s="1">
        <f t="shared" si="1040"/>
        <v>1895.146</v>
      </c>
      <c r="AP505" s="14">
        <v>24900000</v>
      </c>
      <c r="AQ505" s="10">
        <v>4.8000000000000001E-2</v>
      </c>
      <c r="AR505" s="14" cm="1">
        <f t="array" ref="AR505">SfromgA($AP505,$AO505,"")</f>
        <v>8.3648994809730925E-2</v>
      </c>
      <c r="AS505" s="21">
        <f t="shared" ref="AS505:AS507" si="1122">(10^MAX(0.05, -0.312925054856973*((LN($AR505))^(1/3)) + 0.454808404431693)-1)*100</f>
        <v>655.8603310646422</v>
      </c>
      <c r="AU505" s="10"/>
      <c r="AV505" s="10"/>
      <c r="AW505" s="14">
        <f t="shared" ref="AW505:AW507" si="1123">IF($AP505="",$AT505,$AP505)</f>
        <v>24900000</v>
      </c>
      <c r="AX505" s="21">
        <f t="shared" ref="AX505:AX507" si="1124">IF($AP505="",$AV505,$AS505)</f>
        <v>655.8603310646422</v>
      </c>
      <c r="AY505" s="10">
        <f t="shared" ref="AY505:AY507" si="1125">LN(BB505*$AO505/$AW505)</f>
        <v>-8.6131884331492881</v>
      </c>
      <c r="AZ505" s="10">
        <f t="shared" ref="AZ505:AZ507" si="1126">EXP(AY$2950*$AI505+AY$2951)*$AW505/$AO505</f>
        <v>15.385455681110701</v>
      </c>
      <c r="BA505" s="10">
        <f t="shared" ref="BA505:BA507" si="1127">LN(AZ505/$C505)</f>
        <v>2.7334226268671173</v>
      </c>
      <c r="BB505" s="10" cm="1">
        <f t="array" ref="BB505">$C505*EXP(poly_from_str($AO505,BB$2950))</f>
        <v>2.3872421054581556</v>
      </c>
      <c r="BC505" s="10">
        <f t="shared" ref="BC505:BC507" si="1128">LN(AZ505/BB505)</f>
        <v>1.8632838579850741</v>
      </c>
      <c r="BD505" s="10">
        <f t="shared" ref="BD505:BD507" si="1129">LN($AX505/100+1)</f>
        <v>2.0226864258545709</v>
      </c>
      <c r="BE505" s="10">
        <f t="shared" ref="BE505:BE507" si="1130">ABS(LN($AZ505/$BB505))-BD505-LN(2)</f>
        <v>-0.85254974842944209</v>
      </c>
      <c r="BF505" s="21">
        <f>INDEX([1]Pr3_line_class7_opt_lin!$A$2:$A$3624,MATCH($X505,[1]Pr3_line_class7_opt_lin!$AO$2:$AO$3624,0),1)</f>
        <v>705</v>
      </c>
    </row>
    <row r="506" spans="1:58" hidden="1" x14ac:dyDescent="0.25">
      <c r="A506" s="1" t="s">
        <v>120</v>
      </c>
      <c r="B506" s="1">
        <v>4.0000000000000001E-3</v>
      </c>
      <c r="C506">
        <v>2</v>
      </c>
      <c r="E506" s="2">
        <v>52779.6</v>
      </c>
      <c r="F506">
        <v>18241</v>
      </c>
      <c r="G506" t="s">
        <v>4</v>
      </c>
      <c r="H506" t="s">
        <v>12</v>
      </c>
      <c r="I506">
        <v>71021</v>
      </c>
      <c r="J506" t="s">
        <v>6</v>
      </c>
      <c r="K506" t="s">
        <v>5</v>
      </c>
      <c r="L506">
        <v>18241.54</v>
      </c>
      <c r="M506">
        <v>71021.100000000006</v>
      </c>
      <c r="N506">
        <v>6</v>
      </c>
      <c r="V506" s="11">
        <f t="shared" si="1031"/>
        <v>5.2779584012430653E-7</v>
      </c>
      <c r="W506" s="11">
        <f t="shared" si="1032"/>
        <v>1.8946714260812891E-6</v>
      </c>
      <c r="X506" s="10">
        <f t="shared" si="1033"/>
        <v>52779.585163731434</v>
      </c>
      <c r="Y506" s="8">
        <f t="shared" si="1034"/>
        <v>1894.6719586708127</v>
      </c>
      <c r="Z506" s="1">
        <f t="shared" si="1035"/>
        <v>1894.672</v>
      </c>
      <c r="AA506" s="2">
        <f t="shared" si="1036"/>
        <v>52779.6</v>
      </c>
      <c r="AB506" s="2">
        <f t="shared" si="1030"/>
        <v>52779.584012430649</v>
      </c>
      <c r="AC506" s="1">
        <f t="shared" si="1037"/>
        <v>6.3928422442626129E-2</v>
      </c>
      <c r="AD506" s="1" t="b">
        <f t="shared" si="1038"/>
        <v>1</v>
      </c>
      <c r="AF506" s="1" t="s">
        <v>1153</v>
      </c>
      <c r="AG506" s="1" t="s">
        <v>1240</v>
      </c>
      <c r="AH506" s="10">
        <v>18241.54</v>
      </c>
      <c r="AI506" s="10">
        <v>71021.100000000006</v>
      </c>
      <c r="AJ506" s="10">
        <f t="shared" si="1118"/>
        <v>52779.560000000005</v>
      </c>
      <c r="AK506" s="1">
        <f t="shared" si="1119"/>
        <v>-8.6199430211308936E-4</v>
      </c>
      <c r="AL506" s="10">
        <f t="shared" si="1120"/>
        <v>2.516373142861994E-2</v>
      </c>
      <c r="AM506" s="10">
        <f t="shared" si="1039"/>
        <v>0.11142741329369939</v>
      </c>
      <c r="AN506" s="10">
        <f t="shared" si="1121"/>
        <v>0.22583070615032227</v>
      </c>
      <c r="AO506" s="1">
        <f t="shared" si="1040"/>
        <v>1894.672</v>
      </c>
      <c r="AP506" s="14">
        <v>9750000</v>
      </c>
      <c r="AQ506" s="10">
        <v>8.9999999999999993E-3</v>
      </c>
      <c r="AR506" s="14" cm="1">
        <f t="array" ref="AR506">SfromgA($AP506,$AO506,"")</f>
        <v>3.2729553956888244E-2</v>
      </c>
      <c r="AS506" s="21">
        <f t="shared" si="1122"/>
        <v>743.81823765395563</v>
      </c>
      <c r="AU506" s="10"/>
      <c r="AV506" s="10"/>
      <c r="AW506" s="14">
        <f t="shared" si="1123"/>
        <v>9750000</v>
      </c>
      <c r="AX506" s="21">
        <f t="shared" si="1124"/>
        <v>743.81823765395563</v>
      </c>
      <c r="AY506" s="10">
        <f t="shared" si="1125"/>
        <v>-6.9818646132360787</v>
      </c>
      <c r="AZ506" s="10">
        <f t="shared" si="1126"/>
        <v>8.9843681178365902</v>
      </c>
      <c r="BA506" s="10">
        <f t="shared" si="1127"/>
        <v>1.5023390108627299</v>
      </c>
      <c r="BB506" s="10" cm="1">
        <f t="array" ref="BB506">$C506*EXP(poly_from_str($AO506,BB$2950))</f>
        <v>4.7784308295621569</v>
      </c>
      <c r="BC506" s="10">
        <f t="shared" si="1128"/>
        <v>0.63137397714871513</v>
      </c>
      <c r="BD506" s="10">
        <f t="shared" si="1129"/>
        <v>2.1327669271850418</v>
      </c>
      <c r="BE506" s="10">
        <f t="shared" si="1130"/>
        <v>-2.194540130596272</v>
      </c>
      <c r="BF506" s="21">
        <f>INDEX([1]Pr3_line_class7_opt_lin!$A$2:$A$3624,MATCH($X506,[1]Pr3_line_class7_opt_lin!$AO$2:$AO$3624,0),1)</f>
        <v>1412</v>
      </c>
    </row>
    <row r="507" spans="1:58" hidden="1" x14ac:dyDescent="0.25">
      <c r="A507" s="1" t="s">
        <v>121</v>
      </c>
      <c r="B507" s="1">
        <v>4.0000000000000001E-3</v>
      </c>
      <c r="C507">
        <v>1</v>
      </c>
      <c r="E507" s="2">
        <v>52783.8</v>
      </c>
      <c r="F507">
        <v>15454</v>
      </c>
      <c r="G507" t="s">
        <v>4</v>
      </c>
      <c r="H507" t="s">
        <v>39</v>
      </c>
      <c r="I507">
        <v>68238</v>
      </c>
      <c r="J507" t="s">
        <v>6</v>
      </c>
      <c r="K507" t="s">
        <v>12</v>
      </c>
      <c r="L507">
        <v>15454.16</v>
      </c>
      <c r="M507">
        <v>68238.12</v>
      </c>
      <c r="N507">
        <v>6</v>
      </c>
      <c r="V507" s="11">
        <f t="shared" si="1031"/>
        <v>5.278381859257226E-7</v>
      </c>
      <c r="W507" s="11">
        <f t="shared" si="1032"/>
        <v>1.8945206673259598E-6</v>
      </c>
      <c r="X507" s="10">
        <f t="shared" si="1033"/>
        <v>52783.817253282221</v>
      </c>
      <c r="Y507" s="8">
        <f t="shared" si="1034"/>
        <v>1894.5200480698802</v>
      </c>
      <c r="Z507" s="1">
        <f t="shared" si="1035"/>
        <v>1894.52</v>
      </c>
      <c r="AA507" s="2">
        <f t="shared" si="1036"/>
        <v>52783.8</v>
      </c>
      <c r="AB507" s="2">
        <f t="shared" si="1030"/>
        <v>52783.818592572265</v>
      </c>
      <c r="AC507" s="1">
        <f t="shared" si="1037"/>
        <v>6.3930657526067886E-2</v>
      </c>
      <c r="AD507" s="1" t="b">
        <f t="shared" si="1038"/>
        <v>1</v>
      </c>
      <c r="AF507" s="1" t="s">
        <v>1162</v>
      </c>
      <c r="AG507" s="1" t="s">
        <v>1298</v>
      </c>
      <c r="AH507" s="10">
        <v>15454.16</v>
      </c>
      <c r="AI507" s="10">
        <v>68238.12</v>
      </c>
      <c r="AJ507" s="10">
        <f t="shared" si="1118"/>
        <v>52783.959999999992</v>
      </c>
      <c r="AK507" s="1">
        <f t="shared" si="1119"/>
        <v>5.0753903265103872E-3</v>
      </c>
      <c r="AL507" s="10">
        <f t="shared" si="1120"/>
        <v>-0.14274671777093317</v>
      </c>
      <c r="AM507" s="10">
        <f t="shared" si="1039"/>
        <v>0.11144522095306464</v>
      </c>
      <c r="AN507" s="10">
        <f t="shared" si="1121"/>
        <v>-1.2808689017813624</v>
      </c>
      <c r="AO507" s="1">
        <f t="shared" si="1040"/>
        <v>1894.52</v>
      </c>
      <c r="AP507" s="14">
        <v>21600000</v>
      </c>
      <c r="AQ507" s="10">
        <v>0.29699999999999999</v>
      </c>
      <c r="AR507" s="14" cm="1">
        <f t="array" ref="AR507">SfromgA($AP507,$AO507,"")</f>
        <v>7.2491100716140205E-2</v>
      </c>
      <c r="AS507" s="21">
        <f t="shared" si="1122"/>
        <v>669.90619233181474</v>
      </c>
      <c r="AU507" s="10"/>
      <c r="AV507" s="10"/>
      <c r="AW507" s="14">
        <f t="shared" si="1123"/>
        <v>21600000</v>
      </c>
      <c r="AX507" s="21">
        <f t="shared" si="1124"/>
        <v>669.90619233181474</v>
      </c>
      <c r="AY507" s="10">
        <f t="shared" si="1125"/>
        <v>-8.4702534469613795</v>
      </c>
      <c r="AZ507" s="10">
        <f t="shared" si="1126"/>
        <v>25.819615877009529</v>
      </c>
      <c r="BA507" s="10">
        <f t="shared" si="1127"/>
        <v>3.2511345083523544</v>
      </c>
      <c r="BB507" s="10" cm="1">
        <f t="array" ref="BB507">$C507*EXP(poly_from_str($AO507,BB$2950))</f>
        <v>2.389847696059908</v>
      </c>
      <c r="BC507" s="10">
        <f t="shared" si="1128"/>
        <v>2.3799048699374374</v>
      </c>
      <c r="BD507" s="10">
        <f t="shared" si="1129"/>
        <v>2.0410984932974872</v>
      </c>
      <c r="BE507" s="10">
        <f t="shared" si="1130"/>
        <v>-0.35434080391999501</v>
      </c>
      <c r="BF507" s="21">
        <f>INDEX([1]Pr3_line_class7_opt_lin!$A$2:$A$3624,MATCH($X507,[1]Pr3_line_class7_opt_lin!$AO$2:$AO$3624,0),1)</f>
        <v>706</v>
      </c>
    </row>
    <row r="508" spans="1:58" hidden="1" x14ac:dyDescent="0.25">
      <c r="A508" s="1" t="s">
        <v>122</v>
      </c>
      <c r="B508" s="1">
        <v>4.0000000000000001E-3</v>
      </c>
      <c r="C508">
        <v>3</v>
      </c>
      <c r="E508" s="2">
        <v>52788.3</v>
      </c>
      <c r="N508">
        <v>6</v>
      </c>
      <c r="V508" s="11">
        <f t="shared" si="1031"/>
        <v>5.2788332511594963E-7</v>
      </c>
      <c r="W508" s="11">
        <f t="shared" si="1032"/>
        <v>1.8943591667092898E-6</v>
      </c>
      <c r="X508" s="10">
        <f t="shared" si="1033"/>
        <v>52788.330168925175</v>
      </c>
      <c r="Y508" s="8">
        <f t="shared" si="1034"/>
        <v>1894.3580840688696</v>
      </c>
      <c r="Z508" s="1">
        <f t="shared" si="1035"/>
        <v>1894.3579999999999</v>
      </c>
      <c r="AA508" s="2">
        <f t="shared" si="1036"/>
        <v>52788.3</v>
      </c>
      <c r="AB508" s="2">
        <f t="shared" si="1030"/>
        <v>52788.332511594956</v>
      </c>
      <c r="AC508" s="1">
        <f t="shared" si="1037"/>
        <v>6.393304024677357E-2</v>
      </c>
      <c r="AD508" s="1" t="b">
        <f t="shared" si="1038"/>
        <v>1</v>
      </c>
      <c r="AM508" s="10">
        <f t="shared" si="1039"/>
        <v>0.11146425332487314</v>
      </c>
      <c r="AN508" s="10"/>
      <c r="AO508" s="1">
        <f t="shared" si="1040"/>
        <v>1894.3579999999999</v>
      </c>
      <c r="AP508"/>
      <c r="BB508" s="10" cm="1">
        <f t="array" ref="BB508">$C508*EXP(poly_from_str($AO508,BB$2950))</f>
        <v>7.1715639138803331</v>
      </c>
      <c r="BF508" s="21" t="e">
        <f>INDEX([1]Pr3_line_class7_opt_lin!$A$2:$A$3624,MATCH($X508,[1]Pr3_line_class7_opt_lin!$AO$2:$AO$3624,0),1)</f>
        <v>#N/A</v>
      </c>
    </row>
    <row r="509" spans="1:58" hidden="1" x14ac:dyDescent="0.25">
      <c r="A509" s="1" t="s">
        <v>123</v>
      </c>
      <c r="B509" s="1">
        <v>4.0000000000000001E-3</v>
      </c>
      <c r="C509">
        <v>3</v>
      </c>
      <c r="E509" s="2">
        <v>52802.1</v>
      </c>
      <c r="N509">
        <v>6</v>
      </c>
      <c r="V509" s="11">
        <f t="shared" si="1031"/>
        <v>5.280210194607427E-7</v>
      </c>
      <c r="W509" s="11">
        <f t="shared" si="1032"/>
        <v>1.8938640698002543E-6</v>
      </c>
      <c r="X509" s="10">
        <f t="shared" si="1033"/>
        <v>52802.101805711129</v>
      </c>
      <c r="Y509" s="8">
        <f t="shared" si="1034"/>
        <v>1893.8640050344341</v>
      </c>
      <c r="Z509" s="1">
        <f t="shared" si="1035"/>
        <v>1893.864</v>
      </c>
      <c r="AA509" s="2">
        <f t="shared" si="1036"/>
        <v>52802.1</v>
      </c>
      <c r="AB509" s="2">
        <f t="shared" si="1030"/>
        <v>52802.101946074268</v>
      </c>
      <c r="AC509" s="1">
        <f t="shared" si="1037"/>
        <v>6.3940309849618099E-2</v>
      </c>
      <c r="AD509" s="1" t="b">
        <f t="shared" si="1038"/>
        <v>1</v>
      </c>
      <c r="AM509" s="10">
        <f t="shared" si="1039"/>
        <v>0.11152247468667233</v>
      </c>
      <c r="AN509" s="10"/>
      <c r="AO509" s="1">
        <f t="shared" si="1040"/>
        <v>1893.864</v>
      </c>
      <c r="AP509"/>
      <c r="BB509" s="10" cm="1">
        <f t="array" ref="BB509">$C509*EXP(poly_from_str($AO509,BB$2950))</f>
        <v>7.1777210691036331</v>
      </c>
      <c r="BF509" s="21" t="e">
        <f>INDEX([1]Pr3_line_class7_opt_lin!$A$2:$A$3624,MATCH($X509,[1]Pr3_line_class7_opt_lin!$AO$2:$AO$3624,0),1)</f>
        <v>#N/A</v>
      </c>
    </row>
    <row r="510" spans="1:58" hidden="1" x14ac:dyDescent="0.25">
      <c r="A510" s="1" t="s">
        <v>124</v>
      </c>
      <c r="B510" s="1">
        <v>4.0000000000000001E-3</v>
      </c>
      <c r="C510">
        <v>1</v>
      </c>
      <c r="E510" s="2">
        <v>52805.2</v>
      </c>
      <c r="N510">
        <v>6</v>
      </c>
      <c r="V510" s="11">
        <f t="shared" si="1031"/>
        <v>5.2805252644091011E-7</v>
      </c>
      <c r="W510" s="11">
        <f t="shared" si="1032"/>
        <v>1.8937528879731543E-6</v>
      </c>
      <c r="X510" s="10">
        <f t="shared" si="1033"/>
        <v>52805.248846233109</v>
      </c>
      <c r="Y510" s="8">
        <f t="shared" si="1034"/>
        <v>1893.7511362023163</v>
      </c>
      <c r="Z510" s="1">
        <f t="shared" si="1035"/>
        <v>1893.751</v>
      </c>
      <c r="AA510" s="2">
        <f t="shared" si="1036"/>
        <v>52805.2</v>
      </c>
      <c r="AB510" s="2">
        <f t="shared" si="1030"/>
        <v>52805.252644091015</v>
      </c>
      <c r="AC510" s="1">
        <f t="shared" si="1037"/>
        <v>6.3941973534031402E-2</v>
      </c>
      <c r="AD510" s="1" t="b">
        <f t="shared" si="1038"/>
        <v>1</v>
      </c>
      <c r="AM510" s="10">
        <f t="shared" si="1039"/>
        <v>0.11153567707687018</v>
      </c>
      <c r="AN510" s="10"/>
      <c r="AO510" s="1">
        <f t="shared" si="1040"/>
        <v>1893.751</v>
      </c>
      <c r="AP510"/>
      <c r="BB510" s="10" cm="1">
        <f t="array" ref="BB510">$C510*EXP(poly_from_str($AO510,BB$2950))</f>
        <v>2.3930428046760417</v>
      </c>
      <c r="BF510" s="21" t="e">
        <f>INDEX([1]Pr3_line_class7_opt_lin!$A$2:$A$3624,MATCH($X510,[1]Pr3_line_class7_opt_lin!$AO$2:$AO$3624,0),1)</f>
        <v>#N/A</v>
      </c>
    </row>
    <row r="511" spans="1:58" hidden="1" x14ac:dyDescent="0.25">
      <c r="A511" s="1" t="s">
        <v>125</v>
      </c>
      <c r="B511" s="1">
        <v>4.0000000000000001E-3</v>
      </c>
      <c r="C511">
        <v>3</v>
      </c>
      <c r="E511" s="2">
        <v>52810.3</v>
      </c>
      <c r="F511">
        <v>21294</v>
      </c>
      <c r="G511" t="s">
        <v>4</v>
      </c>
      <c r="H511" t="s">
        <v>7</v>
      </c>
      <c r="I511">
        <v>74105</v>
      </c>
      <c r="J511" t="s">
        <v>6</v>
      </c>
      <c r="K511" t="s">
        <v>17</v>
      </c>
      <c r="L511">
        <v>21294.89</v>
      </c>
      <c r="M511">
        <v>74105.2</v>
      </c>
      <c r="N511">
        <v>6</v>
      </c>
      <c r="V511" s="11">
        <f t="shared" si="1031"/>
        <v>5.2810328010228305E-7</v>
      </c>
      <c r="W511" s="11">
        <f t="shared" si="1032"/>
        <v>1.8935700043362753E-6</v>
      </c>
      <c r="X511" s="10">
        <f t="shared" si="1033"/>
        <v>52810.325988787547</v>
      </c>
      <c r="Y511" s="8">
        <f t="shared" si="1034"/>
        <v>1893.5690724808544</v>
      </c>
      <c r="Z511" s="1">
        <f t="shared" si="1035"/>
        <v>1893.569</v>
      </c>
      <c r="AA511" s="2">
        <f t="shared" si="1036"/>
        <v>52810.3</v>
      </c>
      <c r="AB511" s="2">
        <f t="shared" si="1030"/>
        <v>52810.328010228302</v>
      </c>
      <c r="AC511" s="1">
        <f t="shared" si="1037"/>
        <v>6.3944653722739525E-2</v>
      </c>
      <c r="AD511" s="1" t="b">
        <f t="shared" si="1038"/>
        <v>1</v>
      </c>
      <c r="AF511" s="1" t="s">
        <v>1209</v>
      </c>
      <c r="AG511" s="1" t="s">
        <v>1273</v>
      </c>
      <c r="AH511" s="10">
        <v>21294.89</v>
      </c>
      <c r="AI511" s="10">
        <v>74105.2</v>
      </c>
      <c r="AJ511" s="10">
        <f>AI511-AH511</f>
        <v>52810.31</v>
      </c>
      <c r="AK511" s="1">
        <f>$A511-100000000/AJ511</f>
        <v>-6.4577560715406435E-4</v>
      </c>
      <c r="AL511" s="10">
        <f>$X511-AJ511</f>
        <v>1.5988787548849359E-2</v>
      </c>
      <c r="AM511" s="10">
        <f t="shared" si="1039"/>
        <v>0.1115571706127424</v>
      </c>
      <c r="AN511" s="10">
        <f>AL511/AM511</f>
        <v>0.14332370981649001</v>
      </c>
      <c r="AO511" s="1">
        <f t="shared" si="1040"/>
        <v>1893.569</v>
      </c>
      <c r="AP511" s="14">
        <v>34800000</v>
      </c>
      <c r="AQ511" s="10">
        <v>5.2999999999999999E-2</v>
      </c>
      <c r="AR511" s="14" cm="1">
        <f t="array" ref="AR511">SfromgA($AP511,$AO511,"")</f>
        <v>0.11661542758758135</v>
      </c>
      <c r="AS511" s="21">
        <f>(10^MAX(0.05, -0.312925054856973*((LN($AR511))^(1/3)) + 0.454808404431693)-1)*100</f>
        <v>622.1353734827768</v>
      </c>
      <c r="AU511" s="10"/>
      <c r="AV511" s="10"/>
      <c r="AW511" s="14">
        <f>IF($AP511="",$AT511,$AP511)</f>
        <v>34800000</v>
      </c>
      <c r="AX511" s="21">
        <f>IF($AP511="",$AV511,$AS511)</f>
        <v>622.1353734827768</v>
      </c>
      <c r="AY511" s="10">
        <f>LN(BB511*$AO511/$AW511)</f>
        <v>-7.8474157041464423</v>
      </c>
      <c r="AZ511" s="10">
        <f>EXP(AY$2950*$AI511+AY$2951)*$AW511/$AO511</f>
        <v>24.049856877019231</v>
      </c>
      <c r="BA511" s="10">
        <f>LN(AZ511/$C511)</f>
        <v>2.0815167568064612</v>
      </c>
      <c r="BB511" s="10" cm="1">
        <f t="array" ref="BB511">$C511*EXP(poly_from_str($AO511,BB$2950))</f>
        <v>7.1813942788747624</v>
      </c>
      <c r="BC511" s="10">
        <f t="shared" ref="BC511" si="1131">LN(AZ511/BB511)</f>
        <v>1.2086354920084084</v>
      </c>
      <c r="BD511" s="10">
        <f t="shared" ref="BD511" si="1132">LN($AX511/100+1)</f>
        <v>1.9770424332277836</v>
      </c>
      <c r="BE511" s="10">
        <f>ABS(LN($AZ511/$BB511))-BD511-LN(2)</f>
        <v>-1.4615541217793204</v>
      </c>
      <c r="BF511" s="21">
        <f>INDEX([1]Pr3_line_class7_opt_lin!$A$2:$A$3624,MATCH($X511,[1]Pr3_line_class7_opt_lin!$AO$2:$AO$3624,0),1)</f>
        <v>2124</v>
      </c>
    </row>
    <row r="512" spans="1:58" x14ac:dyDescent="0.25">
      <c r="A512" s="1" t="s">
        <v>126</v>
      </c>
      <c r="B512" s="1">
        <v>8.0000000000000002E-3</v>
      </c>
      <c r="C512">
        <v>1</v>
      </c>
      <c r="D512" t="s">
        <v>112</v>
      </c>
      <c r="E512" s="2">
        <v>52816.9</v>
      </c>
      <c r="N512">
        <v>6</v>
      </c>
      <c r="V512" s="11">
        <f t="shared" si="1031"/>
        <v>5.2816882810956761E-7</v>
      </c>
      <c r="W512" s="11">
        <f t="shared" si="1032"/>
        <v>1.8933333838222236E-6</v>
      </c>
      <c r="X512" s="10">
        <f t="shared" si="1033"/>
        <v>52816.884052028261</v>
      </c>
      <c r="Y512" s="8">
        <f t="shared" si="1034"/>
        <v>1893.3339555111415</v>
      </c>
      <c r="Z512" s="1">
        <f t="shared" si="1035"/>
        <v>1893.3340000000001</v>
      </c>
      <c r="AA512" s="2">
        <f t="shared" si="1036"/>
        <v>52816.9</v>
      </c>
      <c r="AB512" s="2">
        <f t="shared" si="1030"/>
        <v>52816.882810956755</v>
      </c>
      <c r="AC512" s="1">
        <f t="shared" si="1037"/>
        <v>6.3948115549331705E-2</v>
      </c>
      <c r="AD512" s="1" t="b">
        <f t="shared" si="1038"/>
        <v>1</v>
      </c>
      <c r="AM512" s="10">
        <f t="shared" si="1039"/>
        <v>0.22316992141904177</v>
      </c>
      <c r="AN512" s="10"/>
      <c r="AO512" s="1">
        <f t="shared" si="1040"/>
        <v>1893.3340000000001</v>
      </c>
      <c r="AP512"/>
      <c r="BB512" s="10" cm="1">
        <f t="array" ref="BB512">$C512*EXP(poly_from_str($AO512,BB$2950))</f>
        <v>2.3947728246322377</v>
      </c>
      <c r="BF512" s="21" t="e">
        <f>INDEX([1]Pr3_line_class7_opt_lin!$A$2:$A$3624,MATCH($X512,[1]Pr3_line_class7_opt_lin!$AO$2:$AO$3624,0),1)</f>
        <v>#N/A</v>
      </c>
    </row>
    <row r="513" spans="1:58" x14ac:dyDescent="0.25">
      <c r="A513" s="1" t="s">
        <v>127</v>
      </c>
      <c r="B513" s="1">
        <v>8.0000000000000002E-3</v>
      </c>
      <c r="C513">
        <v>10</v>
      </c>
      <c r="D513" t="s">
        <v>112</v>
      </c>
      <c r="E513" s="2">
        <v>52821.2</v>
      </c>
      <c r="N513">
        <v>6</v>
      </c>
      <c r="V513" s="11">
        <f t="shared" si="1031"/>
        <v>5.2821151279249051E-7</v>
      </c>
      <c r="W513" s="11">
        <f t="shared" si="1032"/>
        <v>1.8931792537844655E-6</v>
      </c>
      <c r="X513" s="10">
        <f t="shared" si="1033"/>
        <v>52821.154798010328</v>
      </c>
      <c r="Y513" s="8">
        <f t="shared" si="1034"/>
        <v>1893.1808738828786</v>
      </c>
      <c r="Z513" s="1">
        <f t="shared" si="1035"/>
        <v>1893.181</v>
      </c>
      <c r="AA513" s="2">
        <f t="shared" si="1036"/>
        <v>52821.2</v>
      </c>
      <c r="AB513" s="2">
        <f t="shared" si="1030"/>
        <v>52821.151279249054</v>
      </c>
      <c r="AC513" s="1">
        <f t="shared" si="1037"/>
        <v>6.3950370112326571E-2</v>
      </c>
      <c r="AD513" s="1" t="b">
        <f t="shared" si="1038"/>
        <v>1</v>
      </c>
      <c r="AM513" s="10">
        <f t="shared" si="1039"/>
        <v>0.22320612767611758</v>
      </c>
      <c r="AN513" s="10"/>
      <c r="AO513" s="1">
        <f t="shared" si="1040"/>
        <v>1893.181</v>
      </c>
      <c r="AP513"/>
      <c r="BB513" s="10" cm="1">
        <f t="array" ref="BB513">$C513*EXP(poly_from_str($AO513,BB$2950))</f>
        <v>23.954071344095041</v>
      </c>
      <c r="BF513" s="21" t="e">
        <f>INDEX([1]Pr3_line_class7_opt_lin!$A$2:$A$3624,MATCH($X513,[1]Pr3_line_class7_opt_lin!$AO$2:$AO$3624,0),1)</f>
        <v>#N/A</v>
      </c>
    </row>
    <row r="514" spans="1:58" hidden="1" x14ac:dyDescent="0.25">
      <c r="A514" s="1" t="s">
        <v>128</v>
      </c>
      <c r="B514" s="1">
        <v>4.0000000000000001E-3</v>
      </c>
      <c r="C514">
        <v>60</v>
      </c>
      <c r="E514" s="2">
        <v>52840</v>
      </c>
      <c r="F514">
        <v>14558</v>
      </c>
      <c r="G514" t="s">
        <v>4</v>
      </c>
      <c r="H514" t="s">
        <v>5</v>
      </c>
      <c r="I514">
        <v>67398</v>
      </c>
      <c r="J514" t="s">
        <v>6</v>
      </c>
      <c r="K514" t="s">
        <v>5</v>
      </c>
      <c r="L514">
        <v>14558.82</v>
      </c>
      <c r="M514">
        <v>67398.789999999994</v>
      </c>
      <c r="N514">
        <v>6</v>
      </c>
      <c r="V514" s="11">
        <f t="shared" si="1031"/>
        <v>5.283999099606553E-7</v>
      </c>
      <c r="W514" s="11">
        <f t="shared" si="1032"/>
        <v>1.8925056775170328E-6</v>
      </c>
      <c r="X514" s="10">
        <f t="shared" si="1033"/>
        <v>52839.991647217372</v>
      </c>
      <c r="Y514" s="8">
        <f t="shared" si="1034"/>
        <v>1892.505976678483</v>
      </c>
      <c r="Z514" s="1">
        <f t="shared" si="1035"/>
        <v>1892.5060000000001</v>
      </c>
      <c r="AA514" s="2">
        <f t="shared" si="1036"/>
        <v>52840</v>
      </c>
      <c r="AB514" s="2">
        <f t="shared" ref="AB514:AB577" si="1133">100000000/Z514</f>
        <v>52839.990996065535</v>
      </c>
      <c r="AC514" s="1">
        <f t="shared" si="1037"/>
        <v>6.396032324232144E-2</v>
      </c>
      <c r="AD514" s="1" t="b">
        <f t="shared" si="1038"/>
        <v>1</v>
      </c>
      <c r="AF514" s="1" t="s">
        <v>1159</v>
      </c>
      <c r="AG514" s="1" t="s">
        <v>1305</v>
      </c>
      <c r="AH514" s="10">
        <v>14558.82</v>
      </c>
      <c r="AI514" s="10">
        <v>67398.789999999994</v>
      </c>
      <c r="AJ514" s="10">
        <f t="shared" ref="AJ514:AJ518" si="1134">AI514-AH514</f>
        <v>52839.969999999994</v>
      </c>
      <c r="AK514" s="1">
        <f t="shared" ref="AK514:AK518" si="1135">$A514-100000000/AJ514</f>
        <v>-7.5199096454525716E-4</v>
      </c>
      <c r="AL514" s="10">
        <f t="shared" ref="AL514:AL518" si="1136">$X514-AJ514</f>
        <v>2.1647217377903871E-2</v>
      </c>
      <c r="AM514" s="10">
        <f t="shared" si="1039"/>
        <v>0.1116826049692841</v>
      </c>
      <c r="AN514" s="10">
        <f t="shared" ref="AN514:AN518" si="1137">AL514/AM514</f>
        <v>0.19382801273177208</v>
      </c>
      <c r="AO514" s="1">
        <f t="shared" si="1040"/>
        <v>1892.5060000000001</v>
      </c>
      <c r="AP514" s="14">
        <v>87500000</v>
      </c>
      <c r="AQ514" s="10">
        <v>9.8000000000000004E-2</v>
      </c>
      <c r="AR514" s="14" cm="1">
        <f t="array" ref="AR514">SfromgA($AP514,$AO514,"")</f>
        <v>0.29272054705320072</v>
      </c>
      <c r="AS514" s="21">
        <f t="shared" ref="AS514:AS518" si="1138">(10^MAX(0.05, -0.312925054856973*((LN($AR514))^(1/3)) + 0.454808404431693)-1)*100</f>
        <v>516.53286001579852</v>
      </c>
      <c r="AU514" s="10"/>
      <c r="AV514" s="10"/>
      <c r="AW514" s="14">
        <f t="shared" ref="AW514:AW518" si="1139">IF($AP514="",$AT514,$AP514)</f>
        <v>87500000</v>
      </c>
      <c r="AX514" s="21">
        <f t="shared" ref="AX514:AX518" si="1140">IF($AP514="",$AV514,$AS514)</f>
        <v>516.53286001579852</v>
      </c>
      <c r="AY514" s="10">
        <f t="shared" ref="AY514:AY518" si="1141">LN(BB514*$AO514/$AW514)</f>
        <v>-5.7724280324442416</v>
      </c>
      <c r="AZ514" s="10">
        <f t="shared" ref="AZ514:AZ518" si="1142">EXP(AY$2950*$AI514+AY$2951)*$AW514/$AO514</f>
        <v>113.25035468044995</v>
      </c>
      <c r="BA514" s="10">
        <f t="shared" ref="BA514:BA518" si="1143">LN(AZ514/$C514)</f>
        <v>0.63525633397234105</v>
      </c>
      <c r="BB514" s="10" cm="1">
        <f t="array" ref="BB514">$C514*EXP(poly_from_str($AO514,BB$2950))</f>
        <v>143.89216475387531</v>
      </c>
      <c r="BC514" s="10">
        <f t="shared" ref="BC514:BC518" si="1144">LN(AZ514/BB514)</f>
        <v>-0.23946326697307033</v>
      </c>
      <c r="BD514" s="10">
        <f t="shared" ref="BD514:BD518" si="1145">LN($AX514/100+1)</f>
        <v>1.8189414361136234</v>
      </c>
      <c r="BE514" s="10">
        <f t="shared" ref="BE514:BE518" si="1146">ABS(LN($AZ514/$BB514))-BD514-LN(2)</f>
        <v>-2.2726253497004985</v>
      </c>
      <c r="BF514" s="21">
        <f>INDEX([1]Pr3_line_class7_opt_lin!$A$2:$A$3624,MATCH($X514,[1]Pr3_line_class7_opt_lin!$AO$2:$AO$3624,0),1)</f>
        <v>42593</v>
      </c>
    </row>
    <row r="515" spans="1:58" hidden="1" x14ac:dyDescent="0.25">
      <c r="A515" s="1" t="s">
        <v>129</v>
      </c>
      <c r="B515" s="1">
        <v>4.0000000000000001E-3</v>
      </c>
      <c r="C515">
        <v>1</v>
      </c>
      <c r="E515" s="2">
        <v>52846.7</v>
      </c>
      <c r="F515">
        <v>17534</v>
      </c>
      <c r="G515" t="s">
        <v>4</v>
      </c>
      <c r="H515" t="s">
        <v>46</v>
      </c>
      <c r="I515">
        <v>70381</v>
      </c>
      <c r="J515" t="s">
        <v>6</v>
      </c>
      <c r="K515" t="s">
        <v>39</v>
      </c>
      <c r="L515">
        <v>17534.759999999998</v>
      </c>
      <c r="M515">
        <v>70381.48</v>
      </c>
      <c r="N515">
        <v>6</v>
      </c>
      <c r="V515" s="11">
        <f t="shared" ref="V515:V578" si="1147">0.001/$A515</f>
        <v>5.2846692801117808E-7</v>
      </c>
      <c r="W515" s="11">
        <f t="shared" ref="W515:W578" si="1148">0.1/$E515</f>
        <v>1.8922657422317763E-6</v>
      </c>
      <c r="X515" s="10">
        <f t="shared" ref="X515:X578" si="1149">($E515/$W515^2+(100000000/$A515)/$V515^2)/(1/$W515^2+1/$V515^2)</f>
        <v>52846.693321975828</v>
      </c>
      <c r="Y515" s="8">
        <f t="shared" ref="Y515:Y578" si="1150">100000000/X515</f>
        <v>1892.2659813497903</v>
      </c>
      <c r="Z515" s="1">
        <f t="shared" ref="Z515:Z578" si="1151">ROUND($A515,3)+0</f>
        <v>1892.2660000000001</v>
      </c>
      <c r="AA515" s="2">
        <f t="shared" ref="AA515:AA578" si="1152">ROUND($E515,1)+0</f>
        <v>52846.7</v>
      </c>
      <c r="AB515" s="2">
        <f t="shared" si="1133"/>
        <v>52846.69280111781</v>
      </c>
      <c r="AC515" s="1">
        <f t="shared" ref="AC515:AC578" si="1153">0.0005/$Z515*AB515+0.05</f>
        <v>6.3963864700078588E-2</v>
      </c>
      <c r="AD515" s="1" t="b">
        <f t="shared" ref="AD515:AD578" si="1154">ABS($E515-AB515)&lt;AC515</f>
        <v>1</v>
      </c>
      <c r="AF515" s="1" t="s">
        <v>1193</v>
      </c>
      <c r="AG515" s="1" t="s">
        <v>1421</v>
      </c>
      <c r="AH515" s="10">
        <v>17534.759999999998</v>
      </c>
      <c r="AI515" s="10">
        <v>70381.48</v>
      </c>
      <c r="AJ515" s="10">
        <f t="shared" si="1134"/>
        <v>52846.720000000001</v>
      </c>
      <c r="AK515" s="1">
        <f t="shared" si="1135"/>
        <v>9.7390188079771178E-4</v>
      </c>
      <c r="AL515" s="10">
        <f t="shared" si="1136"/>
        <v>-2.667802417272469E-2</v>
      </c>
      <c r="AM515" s="10">
        <f t="shared" ref="AM515:AM578" si="1155">$B515/$A515*$E515</f>
        <v>0.1117109328181133</v>
      </c>
      <c r="AN515" s="10">
        <f t="shared" si="1137"/>
        <v>-0.23881301050597797</v>
      </c>
      <c r="AO515" s="1">
        <f t="shared" ref="AO515:AO578" si="1156">$A515+0</f>
        <v>1892.2660000000001</v>
      </c>
      <c r="AP515" s="14">
        <v>23800000</v>
      </c>
      <c r="AQ515" s="10">
        <v>0.51500000000000001</v>
      </c>
      <c r="AR515" s="14" cm="1">
        <f t="array" ref="AR515">SfromgA($AP515,$AO515,"")</f>
        <v>7.9589701379387257E-2</v>
      </c>
      <c r="AS515" s="21">
        <f t="shared" si="1138"/>
        <v>660.77111620098776</v>
      </c>
      <c r="AU515" s="10"/>
      <c r="AV515" s="10"/>
      <c r="AW515" s="14">
        <f t="shared" si="1139"/>
        <v>23800000</v>
      </c>
      <c r="AX515" s="21">
        <f t="shared" si="1140"/>
        <v>660.77111620098776</v>
      </c>
      <c r="AY515" s="10">
        <f t="shared" si="1141"/>
        <v>-8.5645322716614398</v>
      </c>
      <c r="AZ515" s="10">
        <f t="shared" si="1142"/>
        <v>23.311908878766719</v>
      </c>
      <c r="BA515" s="10">
        <f t="shared" si="1143"/>
        <v>3.1489643406757657</v>
      </c>
      <c r="BB515" s="10" cm="1">
        <f t="array" ref="BB515">$C515*EXP(poly_from_str($AO515,BB$2950))</f>
        <v>2.3991956498506273</v>
      </c>
      <c r="BC515" s="10">
        <f t="shared" si="1144"/>
        <v>2.2738308053913747</v>
      </c>
      <c r="BD515" s="10">
        <f t="shared" si="1145"/>
        <v>2.0291623594868939</v>
      </c>
      <c r="BE515" s="10">
        <f t="shared" si="1146"/>
        <v>-0.44847873465546451</v>
      </c>
      <c r="BF515" s="21">
        <f>INDEX([1]Pr3_line_class7_opt_lin!$A$2:$A$3624,MATCH($X515,[1]Pr3_line_class7_opt_lin!$AO$2:$AO$3624,0),1)</f>
        <v>710</v>
      </c>
    </row>
    <row r="516" spans="1:58" hidden="1" x14ac:dyDescent="0.25">
      <c r="A516" s="1" t="s">
        <v>130</v>
      </c>
      <c r="B516" s="1">
        <v>4.0000000000000001E-3</v>
      </c>
      <c r="C516">
        <v>5</v>
      </c>
      <c r="E516" s="2">
        <v>52849</v>
      </c>
      <c r="F516">
        <v>15525</v>
      </c>
      <c r="G516" t="s">
        <v>4</v>
      </c>
      <c r="H516" t="s">
        <v>12</v>
      </c>
      <c r="I516">
        <v>68374</v>
      </c>
      <c r="J516" t="s">
        <v>6</v>
      </c>
      <c r="K516" t="s">
        <v>5</v>
      </c>
      <c r="L516">
        <v>15525.5</v>
      </c>
      <c r="M516">
        <v>68374.539999999994</v>
      </c>
      <c r="N516">
        <v>6</v>
      </c>
      <c r="V516" s="11">
        <f t="shared" si="1147"/>
        <v>5.2849010904336418E-7</v>
      </c>
      <c r="W516" s="11">
        <f t="shared" si="1148"/>
        <v>1.8921833904141991E-6</v>
      </c>
      <c r="X516" s="10">
        <f t="shared" si="1149"/>
        <v>52849.010115251134</v>
      </c>
      <c r="Y516" s="8">
        <f t="shared" si="1150"/>
        <v>1892.1830282520668</v>
      </c>
      <c r="Z516" s="1">
        <f t="shared" si="1151"/>
        <v>1892.183</v>
      </c>
      <c r="AA516" s="2">
        <f t="shared" si="1152"/>
        <v>52849</v>
      </c>
      <c r="AB516" s="2">
        <f t="shared" si="1133"/>
        <v>52849.010904336421</v>
      </c>
      <c r="AC516" s="1">
        <f t="shared" si="1153"/>
        <v>6.3965089767833355E-2</v>
      </c>
      <c r="AD516" s="1" t="b">
        <f t="shared" si="1154"/>
        <v>1</v>
      </c>
      <c r="AF516" s="1" t="s">
        <v>1154</v>
      </c>
      <c r="AG516" s="1" t="s">
        <v>1381</v>
      </c>
      <c r="AH516" s="10">
        <v>15525.5</v>
      </c>
      <c r="AI516" s="10">
        <v>68374.539999999994</v>
      </c>
      <c r="AJ516" s="10">
        <f t="shared" si="1134"/>
        <v>52849.039999999994</v>
      </c>
      <c r="AK516" s="1">
        <f t="shared" si="1135"/>
        <v>1.0417279099783627E-3</v>
      </c>
      <c r="AL516" s="10">
        <f t="shared" si="1136"/>
        <v>-2.9884748859331012E-2</v>
      </c>
      <c r="AM516" s="10">
        <f t="shared" si="1155"/>
        <v>0.11172069509133102</v>
      </c>
      <c r="AN516" s="10">
        <f t="shared" si="1137"/>
        <v>-0.26749519267581001</v>
      </c>
      <c r="AO516" s="1">
        <f t="shared" si="1156"/>
        <v>1892.183</v>
      </c>
      <c r="AP516" s="14">
        <v>29200000</v>
      </c>
      <c r="AQ516" s="10">
        <v>5.0999999999999997E-2</v>
      </c>
      <c r="AR516" s="14" cm="1">
        <f t="array" ref="AR516">SfromgA($AP516,$AO516,"")</f>
        <v>9.7635020169186945E-2</v>
      </c>
      <c r="AS516" s="21">
        <f t="shared" si="1138"/>
        <v>640.37691810388378</v>
      </c>
      <c r="AU516" s="10"/>
      <c r="AV516" s="10"/>
      <c r="AW516" s="14">
        <f t="shared" si="1139"/>
        <v>29200000</v>
      </c>
      <c r="AX516" s="21">
        <f t="shared" si="1140"/>
        <v>640.37691810388378</v>
      </c>
      <c r="AY516" s="10">
        <f t="shared" si="1141"/>
        <v>-7.1594782939456758</v>
      </c>
      <c r="AZ516" s="10">
        <f t="shared" si="1142"/>
        <v>34.504585060212015</v>
      </c>
      <c r="BA516" s="10">
        <f t="shared" si="1143"/>
        <v>1.9316543030687523</v>
      </c>
      <c r="BB516" s="10" cm="1">
        <f t="array" ref="BB516">$C516*EXP(poly_from_str($AO516,BB$2950))</f>
        <v>11.997694487814631</v>
      </c>
      <c r="BC516" s="10">
        <f t="shared" si="1144"/>
        <v>1.0563777101888669</v>
      </c>
      <c r="BD516" s="10">
        <f t="shared" si="1145"/>
        <v>2.0019892193250928</v>
      </c>
      <c r="BE516" s="10">
        <f t="shared" si="1146"/>
        <v>-1.638758689696171</v>
      </c>
      <c r="BF516" s="21">
        <f>INDEX([1]Pr3_line_class7_opt_lin!$A$2:$A$3624,MATCH($X516,[1]Pr3_line_class7_opt_lin!$AO$2:$AO$3624,0),1)</f>
        <v>3553</v>
      </c>
    </row>
    <row r="517" spans="1:58" hidden="1" x14ac:dyDescent="0.25">
      <c r="A517" s="1" t="s">
        <v>131</v>
      </c>
      <c r="B517" s="1">
        <v>4.0000000000000001E-3</v>
      </c>
      <c r="C517">
        <v>4</v>
      </c>
      <c r="E517" s="2">
        <v>52852.7</v>
      </c>
      <c r="F517">
        <v>21611</v>
      </c>
      <c r="G517" t="s">
        <v>4</v>
      </c>
      <c r="H517" t="s">
        <v>17</v>
      </c>
      <c r="I517">
        <v>74463</v>
      </c>
      <c r="J517" t="s">
        <v>6</v>
      </c>
      <c r="K517" t="s">
        <v>18</v>
      </c>
      <c r="L517">
        <v>21611.19</v>
      </c>
      <c r="M517">
        <v>74463.7</v>
      </c>
      <c r="N517">
        <v>6</v>
      </c>
      <c r="V517" s="11">
        <f t="shared" si="1147"/>
        <v>5.2852725879337234E-7</v>
      </c>
      <c r="W517" s="11">
        <f t="shared" si="1148"/>
        <v>1.8920509264427364E-6</v>
      </c>
      <c r="X517" s="10">
        <f t="shared" si="1149"/>
        <v>52852.724006108125</v>
      </c>
      <c r="Y517" s="8">
        <f t="shared" si="1150"/>
        <v>1892.0500670588544</v>
      </c>
      <c r="Z517" s="1">
        <f t="shared" si="1151"/>
        <v>1892.05</v>
      </c>
      <c r="AA517" s="2">
        <f t="shared" si="1152"/>
        <v>52852.7</v>
      </c>
      <c r="AB517" s="2">
        <f t="shared" si="1133"/>
        <v>52852.725879337231</v>
      </c>
      <c r="AC517" s="1">
        <f t="shared" si="1153"/>
        <v>6.3967053164381824E-2</v>
      </c>
      <c r="AD517" s="1" t="b">
        <f t="shared" si="1154"/>
        <v>1</v>
      </c>
      <c r="AF517" s="1" t="s">
        <v>1301</v>
      </c>
      <c r="AG517" s="1" t="s">
        <v>1258</v>
      </c>
      <c r="AH517" s="10">
        <v>21611.19</v>
      </c>
      <c r="AI517" s="10">
        <v>74463.7</v>
      </c>
      <c r="AJ517" s="10">
        <f t="shared" si="1134"/>
        <v>52852.509999999995</v>
      </c>
      <c r="AK517" s="1">
        <f t="shared" si="1135"/>
        <v>-7.7281949336338585E-3</v>
      </c>
      <c r="AL517" s="10">
        <f t="shared" si="1136"/>
        <v>0.21400610812997911</v>
      </c>
      <c r="AM517" s="10">
        <f t="shared" si="1155"/>
        <v>0.11173637060331387</v>
      </c>
      <c r="AN517" s="10">
        <f t="shared" si="1137"/>
        <v>1.9152770666745831</v>
      </c>
      <c r="AO517" s="1">
        <f t="shared" si="1156"/>
        <v>1892.05</v>
      </c>
      <c r="AP517" s="14">
        <v>25500000</v>
      </c>
      <c r="AQ517" s="10">
        <v>5.2999999999999999E-2</v>
      </c>
      <c r="AR517" s="14" cm="1">
        <f t="array" ref="AR517">SfromgA($AP517,$AO517,"")</f>
        <v>8.5245481360958594E-2</v>
      </c>
      <c r="AS517" s="21">
        <f t="shared" si="1138"/>
        <v>653.98517690301276</v>
      </c>
      <c r="AU517" s="10"/>
      <c r="AV517" s="10"/>
      <c r="AW517" s="14">
        <f t="shared" si="1139"/>
        <v>25500000</v>
      </c>
      <c r="AX517" s="21">
        <f t="shared" si="1140"/>
        <v>653.98517690301276</v>
      </c>
      <c r="AY517" s="10">
        <f t="shared" si="1141"/>
        <v>-7.2469727440046228</v>
      </c>
      <c r="AZ517" s="10">
        <f t="shared" si="1142"/>
        <v>17.055648637533508</v>
      </c>
      <c r="BA517" s="10">
        <f t="shared" si="1143"/>
        <v>1.4501870861315038</v>
      </c>
      <c r="BB517" s="10" cm="1">
        <f t="array" ref="BB517">$C517*EXP(poly_from_str($AO517,BB$2950))</f>
        <v>9.6003551233006394</v>
      </c>
      <c r="BC517" s="10">
        <f t="shared" si="1144"/>
        <v>0.57468135745130822</v>
      </c>
      <c r="BD517" s="10">
        <f t="shared" si="1145"/>
        <v>2.0202025225467946</v>
      </c>
      <c r="BE517" s="10">
        <f t="shared" si="1146"/>
        <v>-2.1386683456554318</v>
      </c>
      <c r="BF517" s="21">
        <f>INDEX([1]Pr3_line_class7_opt_lin!$A$2:$A$3624,MATCH($X517,[1]Pr3_line_class7_opt_lin!$AO$2:$AO$3624,0),1)</f>
        <v>2843</v>
      </c>
    </row>
    <row r="518" spans="1:58" hidden="1" x14ac:dyDescent="0.25">
      <c r="A518" s="1" t="s">
        <v>132</v>
      </c>
      <c r="B518" s="1">
        <v>4.0000000000000001E-3</v>
      </c>
      <c r="C518">
        <v>2</v>
      </c>
      <c r="E518" s="2">
        <v>52865</v>
      </c>
      <c r="F518">
        <v>17113</v>
      </c>
      <c r="G518" t="s">
        <v>4</v>
      </c>
      <c r="H518" t="s">
        <v>39</v>
      </c>
      <c r="I518">
        <v>69978</v>
      </c>
      <c r="J518" t="s">
        <v>6</v>
      </c>
      <c r="K518" t="s">
        <v>12</v>
      </c>
      <c r="L518">
        <v>17113.189999999999</v>
      </c>
      <c r="M518">
        <v>69978.080000000002</v>
      </c>
      <c r="N518">
        <v>6</v>
      </c>
      <c r="V518" s="11">
        <f t="shared" si="1147"/>
        <v>5.2865047692202781E-7</v>
      </c>
      <c r="W518" s="11">
        <f t="shared" si="1148"/>
        <v>1.8916107065165989E-6</v>
      </c>
      <c r="X518" s="10">
        <f t="shared" si="1149"/>
        <v>52865.044237104375</v>
      </c>
      <c r="Y518" s="8">
        <f t="shared" si="1150"/>
        <v>1891.6091236298073</v>
      </c>
      <c r="Z518" s="1">
        <f t="shared" si="1151"/>
        <v>1891.6089999999999</v>
      </c>
      <c r="AA518" s="2">
        <f t="shared" si="1152"/>
        <v>52865</v>
      </c>
      <c r="AB518" s="2">
        <f t="shared" si="1133"/>
        <v>52865.047692202781</v>
      </c>
      <c r="AC518" s="1">
        <f t="shared" si="1153"/>
        <v>6.3973566337494375E-2</v>
      </c>
      <c r="AD518" s="1" t="b">
        <f t="shared" si="1154"/>
        <v>1</v>
      </c>
      <c r="AF518" s="1" t="s">
        <v>1170</v>
      </c>
      <c r="AG518" s="1" t="s">
        <v>1255</v>
      </c>
      <c r="AH518" s="10">
        <v>17113.189999999999</v>
      </c>
      <c r="AI518" s="10">
        <v>69978.080000000002</v>
      </c>
      <c r="AJ518" s="10">
        <f t="shared" si="1134"/>
        <v>52864.89</v>
      </c>
      <c r="AK518" s="1">
        <f t="shared" si="1135"/>
        <v>-5.6425349605433439E-3</v>
      </c>
      <c r="AL518" s="10">
        <f t="shared" si="1136"/>
        <v>0.15423710437607951</v>
      </c>
      <c r="AM518" s="10">
        <f t="shared" si="1155"/>
        <v>0.11178842984993199</v>
      </c>
      <c r="AN518" s="10">
        <f t="shared" si="1137"/>
        <v>1.3797233272095497</v>
      </c>
      <c r="AO518" s="1">
        <f t="shared" si="1156"/>
        <v>1891.6089999999999</v>
      </c>
      <c r="AP518" s="14">
        <v>10500000</v>
      </c>
      <c r="AQ518" s="10">
        <v>0.16400000000000001</v>
      </c>
      <c r="AR518" s="14" cm="1">
        <f t="array" ref="AR518">SfromgA($AP518,$AO518,"")</f>
        <v>3.5076542146262386E-2</v>
      </c>
      <c r="AS518" s="21">
        <f t="shared" si="1138"/>
        <v>737.61511591421686</v>
      </c>
      <c r="AU518" s="10"/>
      <c r="AV518" s="10"/>
      <c r="AW518" s="14">
        <f t="shared" si="1139"/>
        <v>10500000</v>
      </c>
      <c r="AX518" s="21">
        <f t="shared" si="1140"/>
        <v>737.61511591421686</v>
      </c>
      <c r="AY518" s="10">
        <f t="shared" si="1141"/>
        <v>-7.0522909565891663</v>
      </c>
      <c r="AZ518" s="10">
        <f t="shared" si="1142"/>
        <v>10.683596530084719</v>
      </c>
      <c r="BA518" s="10">
        <f t="shared" si="1143"/>
        <v>1.6755623500365355</v>
      </c>
      <c r="BB518" s="10" cm="1">
        <f t="array" ref="BB518">$C518*EXP(poly_from_str($AO518,BB$2950))</f>
        <v>4.8038217061418722</v>
      </c>
      <c r="BC518" s="10">
        <f t="shared" si="1144"/>
        <v>0.79929774069322668</v>
      </c>
      <c r="BD518" s="10">
        <f t="shared" si="1145"/>
        <v>2.1253885201033627</v>
      </c>
      <c r="BE518" s="10">
        <f t="shared" si="1146"/>
        <v>-2.0192379599700812</v>
      </c>
      <c r="BF518" s="21">
        <f>INDEX([1]Pr3_line_class7_opt_lin!$A$2:$A$3624,MATCH($X518,[1]Pr3_line_class7_opt_lin!$AO$2:$AO$3624,0),1)</f>
        <v>1423</v>
      </c>
    </row>
    <row r="519" spans="1:58" hidden="1" x14ac:dyDescent="0.25">
      <c r="A519" s="1" t="s">
        <v>133</v>
      </c>
      <c r="B519" s="1">
        <v>4.0000000000000001E-3</v>
      </c>
      <c r="C519">
        <v>5</v>
      </c>
      <c r="E519" s="2">
        <v>52883.5</v>
      </c>
      <c r="N519">
        <v>6</v>
      </c>
      <c r="V519" s="11">
        <f t="shared" si="1147"/>
        <v>5.2883527204344058E-7</v>
      </c>
      <c r="W519" s="11">
        <f t="shared" si="1148"/>
        <v>1.8909489727419707E-6</v>
      </c>
      <c r="X519" s="10">
        <f t="shared" si="1149"/>
        <v>52883.525230945801</v>
      </c>
      <c r="Y519" s="8">
        <f t="shared" si="1150"/>
        <v>1890.9480705624953</v>
      </c>
      <c r="Z519" s="1">
        <f t="shared" si="1151"/>
        <v>1890.9480000000001</v>
      </c>
      <c r="AA519" s="2">
        <f t="shared" si="1152"/>
        <v>52883.5</v>
      </c>
      <c r="AB519" s="2">
        <f t="shared" si="1133"/>
        <v>52883.527204344064</v>
      </c>
      <c r="AC519" s="1">
        <f t="shared" si="1153"/>
        <v>6.3983337247862995E-2</v>
      </c>
      <c r="AD519" s="1" t="b">
        <f t="shared" si="1154"/>
        <v>1</v>
      </c>
      <c r="AM519" s="10">
        <f t="shared" si="1155"/>
        <v>0.11186664043643715</v>
      </c>
      <c r="AN519" s="10"/>
      <c r="AO519" s="1">
        <f t="shared" si="1156"/>
        <v>1890.9480000000001</v>
      </c>
      <c r="AP519"/>
      <c r="BB519" s="10" cm="1">
        <f t="array" ref="BB519">$C519*EXP(poly_from_str($AO519,BB$2950))</f>
        <v>12.023192133385251</v>
      </c>
      <c r="BF519" s="21" t="e">
        <f>INDEX([1]Pr3_line_class7_opt_lin!$A$2:$A$3624,MATCH($X519,[1]Pr3_line_class7_opt_lin!$AO$2:$AO$3624,0),1)</f>
        <v>#N/A</v>
      </c>
    </row>
    <row r="520" spans="1:58" hidden="1" x14ac:dyDescent="0.25">
      <c r="A520" s="1" t="s">
        <v>134</v>
      </c>
      <c r="B520" s="1">
        <v>4.0000000000000001E-3</v>
      </c>
      <c r="C520">
        <v>200</v>
      </c>
      <c r="E520" s="2">
        <v>52886.9</v>
      </c>
      <c r="N520">
        <v>6</v>
      </c>
      <c r="V520" s="11">
        <f t="shared" si="1147"/>
        <v>5.2886911388508835E-7</v>
      </c>
      <c r="W520" s="11">
        <f t="shared" si="1148"/>
        <v>1.8908274071651015E-6</v>
      </c>
      <c r="X520" s="10">
        <f t="shared" si="1149"/>
        <v>52886.910562191842</v>
      </c>
      <c r="Y520" s="8">
        <f t="shared" si="1150"/>
        <v>1890.8270295427067</v>
      </c>
      <c r="Z520" s="1">
        <f t="shared" si="1151"/>
        <v>1890.827</v>
      </c>
      <c r="AA520" s="2">
        <f t="shared" si="1152"/>
        <v>52886.9</v>
      </c>
      <c r="AB520" s="2">
        <f t="shared" si="1133"/>
        <v>52886.911388508837</v>
      </c>
      <c r="AC520" s="1">
        <f t="shared" si="1153"/>
        <v>6.3985126981079929E-2</v>
      </c>
      <c r="AD520" s="1" t="b">
        <f t="shared" si="1154"/>
        <v>1</v>
      </c>
      <c r="AM520" s="10">
        <f t="shared" si="1155"/>
        <v>0.11188099175651711</v>
      </c>
      <c r="AN520" s="10"/>
      <c r="AO520" s="1">
        <f t="shared" si="1156"/>
        <v>1890.827</v>
      </c>
      <c r="AP520"/>
      <c r="BB520" s="10" cm="1">
        <f t="array" ref="BB520">$C520*EXP(poly_from_str($AO520,BB$2950))</f>
        <v>481.02745638302349</v>
      </c>
      <c r="BF520" s="21">
        <f>INDEX([1]Pr3_line_class7_opt_lin!$A$2:$A$3624,MATCH($X520,[1]Pr3_line_class7_opt_lin!$AO$2:$AO$3624,0),1)</f>
        <v>142616</v>
      </c>
    </row>
    <row r="521" spans="1:58" hidden="1" x14ac:dyDescent="0.25">
      <c r="A521" s="1" t="s">
        <v>135</v>
      </c>
      <c r="B521" s="1">
        <v>4.0000000000000001E-3</v>
      </c>
      <c r="C521">
        <v>2</v>
      </c>
      <c r="E521" s="2">
        <v>52891.4</v>
      </c>
      <c r="N521">
        <v>6</v>
      </c>
      <c r="V521" s="11">
        <f t="shared" si="1147"/>
        <v>5.2891442957901061E-7</v>
      </c>
      <c r="W521" s="11">
        <f t="shared" si="1148"/>
        <v>1.8906665355804537E-6</v>
      </c>
      <c r="X521" s="10">
        <f t="shared" si="1149"/>
        <v>52891.439840013605</v>
      </c>
      <c r="Y521" s="8">
        <f t="shared" si="1150"/>
        <v>1890.6651114524523</v>
      </c>
      <c r="Z521" s="1">
        <f t="shared" si="1151"/>
        <v>1890.665</v>
      </c>
      <c r="AA521" s="2">
        <f t="shared" si="1152"/>
        <v>52891.4</v>
      </c>
      <c r="AB521" s="2">
        <f t="shared" si="1133"/>
        <v>52891.442957901054</v>
      </c>
      <c r="AC521" s="1">
        <f t="shared" si="1153"/>
        <v>6.3987523690844511E-2</v>
      </c>
      <c r="AD521" s="1" t="b">
        <f t="shared" si="1154"/>
        <v>1</v>
      </c>
      <c r="AM521" s="10">
        <f t="shared" si="1155"/>
        <v>0.11190009864254113</v>
      </c>
      <c r="AN521" s="10"/>
      <c r="AO521" s="1">
        <f t="shared" si="1156"/>
        <v>1890.665</v>
      </c>
      <c r="AP521"/>
      <c r="BB521" s="10" cm="1">
        <f t="array" ref="BB521">$C521*EXP(poly_from_str($AO521,BB$2950))</f>
        <v>4.811609917216666</v>
      </c>
      <c r="BF521" s="21" t="e">
        <f>INDEX([1]Pr3_line_class7_opt_lin!$A$2:$A$3624,MATCH($X521,[1]Pr3_line_class7_opt_lin!$AO$2:$AO$3624,0),1)</f>
        <v>#N/A</v>
      </c>
    </row>
    <row r="522" spans="1:58" hidden="1" x14ac:dyDescent="0.25">
      <c r="A522" s="1" t="s">
        <v>136</v>
      </c>
      <c r="B522" s="1">
        <v>4.0000000000000001E-3</v>
      </c>
      <c r="C522">
        <v>2</v>
      </c>
      <c r="E522" s="2">
        <v>52914.8</v>
      </c>
      <c r="F522">
        <v>16516</v>
      </c>
      <c r="G522" t="s">
        <v>4</v>
      </c>
      <c r="H522" t="s">
        <v>7</v>
      </c>
      <c r="I522">
        <v>69431</v>
      </c>
      <c r="J522" t="s">
        <v>6</v>
      </c>
      <c r="K522" t="s">
        <v>7</v>
      </c>
      <c r="L522">
        <v>16516.150000000001</v>
      </c>
      <c r="M522">
        <v>69431</v>
      </c>
      <c r="N522">
        <v>6</v>
      </c>
      <c r="V522" s="11">
        <f t="shared" si="1147"/>
        <v>5.2914756443959041E-7</v>
      </c>
      <c r="W522" s="11">
        <f t="shared" si="1148"/>
        <v>1.8898304444125273E-6</v>
      </c>
      <c r="X522" s="10">
        <f t="shared" si="1149"/>
        <v>52914.759610441091</v>
      </c>
      <c r="Y522" s="8">
        <f t="shared" si="1150"/>
        <v>1889.8318869102088</v>
      </c>
      <c r="Z522" s="1">
        <f t="shared" si="1151"/>
        <v>1889.8320000000001</v>
      </c>
      <c r="AA522" s="2">
        <f t="shared" si="1152"/>
        <v>52914.8</v>
      </c>
      <c r="AB522" s="2">
        <f t="shared" si="1133"/>
        <v>52914.756443959035</v>
      </c>
      <c r="AC522" s="1">
        <f t="shared" si="1153"/>
        <v>6.3999857247617531E-2</v>
      </c>
      <c r="AD522" s="1" t="b">
        <f t="shared" si="1154"/>
        <v>1</v>
      </c>
      <c r="AF522" s="1" t="s">
        <v>1202</v>
      </c>
      <c r="AG522" s="1" t="s">
        <v>1300</v>
      </c>
      <c r="AH522" s="10">
        <v>16516.150000000001</v>
      </c>
      <c r="AI522" s="10">
        <v>69431</v>
      </c>
      <c r="AJ522" s="10">
        <f>AI522-AH522</f>
        <v>52914.85</v>
      </c>
      <c r="AK522" s="1">
        <f>$A522-100000000/AJ522</f>
        <v>3.3413153396395501E-3</v>
      </c>
      <c r="AL522" s="10">
        <f>$X522-AJ522</f>
        <v>-9.0389558907190803E-2</v>
      </c>
      <c r="AM522" s="10">
        <f t="shared" si="1155"/>
        <v>0.11199895017123215</v>
      </c>
      <c r="AN522" s="10">
        <f>AL522/AM522</f>
        <v>-0.80705719802727316</v>
      </c>
      <c r="AO522" s="1">
        <f t="shared" si="1156"/>
        <v>1889.8320000000001</v>
      </c>
      <c r="AP522" s="14">
        <v>17200000</v>
      </c>
      <c r="AQ522" s="10">
        <v>4.5999999999999999E-2</v>
      </c>
      <c r="AR522" s="14" cm="1">
        <f t="array" ref="AR522">SfromgA($AP522,$AO522,"")</f>
        <v>5.7296936525914638E-2</v>
      </c>
      <c r="AS522" s="21">
        <f>(10^MAX(0.05, -0.312925054856973*((LN($AR522))^(1/3)) + 0.454808404431693)-1)*100</f>
        <v>692.43995217037025</v>
      </c>
      <c r="AU522" s="10"/>
      <c r="AV522" s="10"/>
      <c r="AW522" s="14">
        <f>IF($AP522="",$AT522,$AP522)</f>
        <v>17200000</v>
      </c>
      <c r="AX522" s="21">
        <f>IF($AP522="",$AV522,$AS522)</f>
        <v>692.43995217037025</v>
      </c>
      <c r="AY522" s="10">
        <f>LN(BB522*$AO522/$AW522)</f>
        <v>-7.5437205425671738</v>
      </c>
      <c r="AZ522" s="10">
        <f>EXP(AY$2950*$AI522+AY$2951)*$AW522/$AO522</f>
        <v>18.436315797704498</v>
      </c>
      <c r="BA522" s="10">
        <f>LN(AZ522/$C522)</f>
        <v>2.2211752235562803</v>
      </c>
      <c r="BB522" s="10" cm="1">
        <f t="array" ref="BB522">$C522*EXP(poly_from_str($AO522,BB$2950))</f>
        <v>4.8184687169219789</v>
      </c>
      <c r="BC522" s="10">
        <f t="shared" ref="BC522" si="1157">LN(AZ522/BB522)</f>
        <v>1.3418662201136657</v>
      </c>
      <c r="BD522" s="10">
        <f t="shared" ref="BD522" si="1158">LN($AX522/100+1)</f>
        <v>2.069946546760618</v>
      </c>
      <c r="BE522" s="10">
        <f>ABS(LN($AZ522/$BB522))-BD522-LN(2)</f>
        <v>-1.4212275072068974</v>
      </c>
      <c r="BF522" s="21">
        <f>INDEX([1]Pr3_line_class7_opt_lin!$A$2:$A$3624,MATCH($X522,[1]Pr3_line_class7_opt_lin!$AO$2:$AO$3624,0),1)</f>
        <v>1430</v>
      </c>
    </row>
    <row r="523" spans="1:58" hidden="1" x14ac:dyDescent="0.25">
      <c r="A523" s="1" t="s">
        <v>137</v>
      </c>
      <c r="B523" s="1">
        <v>4.0000000000000001E-3</v>
      </c>
      <c r="C523">
        <v>60</v>
      </c>
      <c r="E523" s="2">
        <v>52919.199999999997</v>
      </c>
      <c r="N523">
        <v>6</v>
      </c>
      <c r="V523" s="11">
        <f t="shared" si="1147"/>
        <v>5.2919180768746357E-7</v>
      </c>
      <c r="W523" s="11">
        <f t="shared" si="1148"/>
        <v>1.8896733132776008E-6</v>
      </c>
      <c r="X523" s="10">
        <f t="shared" si="1149"/>
        <v>52919.182167272345</v>
      </c>
      <c r="Y523" s="8">
        <f t="shared" si="1150"/>
        <v>1889.6739500604867</v>
      </c>
      <c r="Z523" s="1">
        <f t="shared" si="1151"/>
        <v>1889.674</v>
      </c>
      <c r="AA523" s="2">
        <f t="shared" si="1152"/>
        <v>52919.199999999997</v>
      </c>
      <c r="AB523" s="2">
        <f t="shared" si="1133"/>
        <v>52919.180768746359</v>
      </c>
      <c r="AC523" s="1">
        <f t="shared" si="1153"/>
        <v>6.4002198466176274E-2</v>
      </c>
      <c r="AD523" s="1" t="b">
        <f t="shared" si="1154"/>
        <v>1</v>
      </c>
      <c r="AM523" s="10">
        <f t="shared" si="1155"/>
        <v>0.11201762843749768</v>
      </c>
      <c r="AN523" s="10"/>
      <c r="AO523" s="1">
        <f t="shared" si="1156"/>
        <v>1889.674</v>
      </c>
      <c r="AP523"/>
      <c r="BB523" s="10" cm="1">
        <f t="array" ref="BB523">$C523*EXP(poly_from_str($AO523,BB$2950))</f>
        <v>144.59304783826681</v>
      </c>
      <c r="BF523" s="21">
        <f>INDEX([1]Pr3_line_class7_opt_lin!$A$2:$A$3624,MATCH($X523,[1]Pr3_line_class7_opt_lin!$AO$2:$AO$3624,0),1)</f>
        <v>42917</v>
      </c>
    </row>
    <row r="524" spans="1:58" hidden="1" x14ac:dyDescent="0.25">
      <c r="A524" s="1" t="s">
        <v>138</v>
      </c>
      <c r="B524" s="1">
        <v>4.0000000000000001E-3</v>
      </c>
      <c r="C524">
        <v>30</v>
      </c>
      <c r="E524" s="2">
        <v>52957.8</v>
      </c>
      <c r="F524">
        <v>18063</v>
      </c>
      <c r="G524" t="s">
        <v>4</v>
      </c>
      <c r="H524" t="s">
        <v>5</v>
      </c>
      <c r="I524">
        <v>71021</v>
      </c>
      <c r="J524" t="s">
        <v>6</v>
      </c>
      <c r="K524" t="s">
        <v>5</v>
      </c>
      <c r="L524">
        <v>18063.36</v>
      </c>
      <c r="M524">
        <v>71021.100000000006</v>
      </c>
      <c r="N524">
        <v>6</v>
      </c>
      <c r="V524" s="11">
        <f t="shared" si="1147"/>
        <v>5.2957855079770417E-7</v>
      </c>
      <c r="W524" s="11">
        <f t="shared" si="1148"/>
        <v>1.8882959639562067E-6</v>
      </c>
      <c r="X524" s="10">
        <f t="shared" si="1149"/>
        <v>52957.851063429043</v>
      </c>
      <c r="Y524" s="8">
        <f t="shared" si="1150"/>
        <v>1888.2941432088569</v>
      </c>
      <c r="Z524" s="1">
        <f t="shared" si="1151"/>
        <v>1888.2940000000001</v>
      </c>
      <c r="AA524" s="2">
        <f t="shared" si="1152"/>
        <v>52957.8</v>
      </c>
      <c r="AB524" s="2">
        <f t="shared" si="1133"/>
        <v>52957.855079770416</v>
      </c>
      <c r="AC524" s="1">
        <f t="shared" si="1153"/>
        <v>6.4022672073249826E-2</v>
      </c>
      <c r="AD524" s="1" t="b">
        <f t="shared" si="1154"/>
        <v>1</v>
      </c>
      <c r="AF524" s="1" t="s">
        <v>1175</v>
      </c>
      <c r="AG524" s="1" t="s">
        <v>1240</v>
      </c>
      <c r="AH524" s="10">
        <v>18063.36</v>
      </c>
      <c r="AI524" s="10">
        <v>71021.100000000006</v>
      </c>
      <c r="AJ524" s="10">
        <f t="shared" ref="AJ524:AJ525" si="1159">AI524-AH524</f>
        <v>52957.740000000005</v>
      </c>
      <c r="AK524" s="1">
        <f t="shared" ref="AK524:AK525" si="1160">$A524-100000000/AJ524</f>
        <v>-4.1033556187812792E-3</v>
      </c>
      <c r="AL524" s="10">
        <f t="shared" ref="AL524:AL525" si="1161">$X524-AJ524</f>
        <v>0.11106342903804034</v>
      </c>
      <c r="AM524" s="10">
        <f t="shared" si="1155"/>
        <v>0.11218125990973864</v>
      </c>
      <c r="AN524" s="10">
        <f t="shared" ref="AN524:AN525" si="1162">AL524/AM524</f>
        <v>0.99003549369477839</v>
      </c>
      <c r="AO524" s="1">
        <f t="shared" si="1156"/>
        <v>1888.2940000000001</v>
      </c>
      <c r="AP524" s="14">
        <v>75600000</v>
      </c>
      <c r="AQ524" s="10">
        <v>9.9000000000000005E-2</v>
      </c>
      <c r="AR524" s="14" cm="1">
        <f t="array" ref="AR524">SfromgA($AP524,$AO524,"")</f>
        <v>0.25122565948492381</v>
      </c>
      <c r="AS524" s="21">
        <f t="shared" ref="AS524:AS525" si="1163">(10^MAX(0.05, -0.312925054856973*((LN($AR524))^(1/3)) + 0.454808404431693)-1)*100</f>
        <v>535.7952898597722</v>
      </c>
      <c r="AU524" s="10"/>
      <c r="AV524" s="10"/>
      <c r="AW524" s="14">
        <f t="shared" ref="AW524:AW525" si="1164">IF($AP524="",$AT524,$AP524)</f>
        <v>75600000</v>
      </c>
      <c r="AX524" s="21">
        <f t="shared" ref="AX524:AX525" si="1165">IF($AP524="",$AV524,$AS524)</f>
        <v>535.7952898597722</v>
      </c>
      <c r="AY524" s="10">
        <f t="shared" ref="AY524:AY525" si="1166">LN(BB524*$AO524/$AW524)</f>
        <v>-6.3144133359550834</v>
      </c>
      <c r="AZ524" s="10">
        <f t="shared" ref="AZ524:AZ525" si="1167">EXP(AY$2950*$AI524+AY$2951)*$AW524/$AO524</f>
        <v>69.898706924965282</v>
      </c>
      <c r="BA524" s="10">
        <f t="shared" ref="BA524:BA525" si="1168">LN(AZ524/$C524)</f>
        <v>0.84584976847896676</v>
      </c>
      <c r="BB524" s="10" cm="1">
        <f t="array" ref="BB524">$C524*EXP(poly_from_str($AO524,BB$2950))</f>
        <v>72.466504649816883</v>
      </c>
      <c r="BC524" s="10">
        <f t="shared" ref="BC524:BC525" si="1169">LN(AZ524/BB524)</f>
        <v>-3.6077300132280797E-2</v>
      </c>
      <c r="BD524" s="10">
        <f t="shared" ref="BD524:BD525" si="1170">LN($AX524/100+1)</f>
        <v>1.8497064542506827</v>
      </c>
      <c r="BE524" s="10">
        <f t="shared" ref="BE524:BE525" si="1171">ABS(LN($AZ524/$BB524))-BD524-LN(2)</f>
        <v>-2.5067763346783472</v>
      </c>
      <c r="BF524" s="21">
        <f>INDEX([1]Pr3_line_class7_opt_lin!$A$2:$A$3624,MATCH($X524,[1]Pr3_line_class7_opt_lin!$AO$2:$AO$3624,0),1)</f>
        <v>21538</v>
      </c>
    </row>
    <row r="525" spans="1:58" hidden="1" x14ac:dyDescent="0.25">
      <c r="A525" s="1" t="s">
        <v>139</v>
      </c>
      <c r="B525" s="1">
        <v>4.0000000000000001E-3</v>
      </c>
      <c r="C525">
        <v>1</v>
      </c>
      <c r="E525" s="2">
        <v>52980.4</v>
      </c>
      <c r="F525">
        <v>27380</v>
      </c>
      <c r="G525" t="s">
        <v>4</v>
      </c>
      <c r="H525" t="s">
        <v>12</v>
      </c>
      <c r="I525">
        <v>80360</v>
      </c>
      <c r="J525" t="s">
        <v>6</v>
      </c>
      <c r="K525" t="s">
        <v>12</v>
      </c>
      <c r="L525">
        <v>27380.31</v>
      </c>
      <c r="M525">
        <v>80360.820000000007</v>
      </c>
      <c r="N525">
        <v>6</v>
      </c>
      <c r="V525" s="11">
        <f t="shared" si="1147"/>
        <v>5.298041314126168E-7</v>
      </c>
      <c r="W525" s="11">
        <f t="shared" si="1148"/>
        <v>1.8874904681731357E-6</v>
      </c>
      <c r="X525" s="10">
        <f t="shared" si="1149"/>
        <v>52980.412181503052</v>
      </c>
      <c r="Y525" s="8">
        <f t="shared" si="1150"/>
        <v>1887.4900341925388</v>
      </c>
      <c r="Z525" s="1">
        <f t="shared" si="1151"/>
        <v>1887.49</v>
      </c>
      <c r="AA525" s="2">
        <f t="shared" si="1152"/>
        <v>52980.4</v>
      </c>
      <c r="AB525" s="2">
        <f t="shared" si="1133"/>
        <v>52980.413141261677</v>
      </c>
      <c r="AC525" s="1">
        <f t="shared" si="1153"/>
        <v>6.4034620883093862E-2</v>
      </c>
      <c r="AD525" s="1" t="b">
        <f t="shared" si="1154"/>
        <v>1</v>
      </c>
      <c r="AF525" s="1" t="s">
        <v>1315</v>
      </c>
      <c r="AG525" s="1" t="s">
        <v>1376</v>
      </c>
      <c r="AH525" s="10">
        <v>27380.31</v>
      </c>
      <c r="AI525" s="10">
        <v>80360.820000000007</v>
      </c>
      <c r="AJ525" s="10">
        <f t="shared" si="1159"/>
        <v>52980.510000000009</v>
      </c>
      <c r="AK525" s="1">
        <f t="shared" si="1160"/>
        <v>3.4507010223023826E-3</v>
      </c>
      <c r="AL525" s="10">
        <f t="shared" si="1161"/>
        <v>-9.7818496957188472E-2</v>
      </c>
      <c r="AM525" s="10">
        <f t="shared" si="1155"/>
        <v>0.11227693921557201</v>
      </c>
      <c r="AN525" s="10">
        <f t="shared" si="1162"/>
        <v>-0.87122518337783239</v>
      </c>
      <c r="AO525" s="1">
        <f t="shared" si="1156"/>
        <v>1887.49</v>
      </c>
      <c r="AP525" s="14">
        <v>15900000</v>
      </c>
      <c r="AQ525" s="10">
        <v>3.7999999999999999E-2</v>
      </c>
      <c r="AR525" s="14" cm="1">
        <f t="array" ref="AR525">SfromgA($AP525,$AO525,"")</f>
        <v>5.2769680222968907E-2</v>
      </c>
      <c r="AS525" s="21">
        <f t="shared" si="1163"/>
        <v>700.18016237582685</v>
      </c>
      <c r="AU525" s="10"/>
      <c r="AV525" s="10"/>
      <c r="AW525" s="14">
        <f t="shared" si="1164"/>
        <v>15900000</v>
      </c>
      <c r="AX525" s="21">
        <f t="shared" si="1165"/>
        <v>700.18016237582685</v>
      </c>
      <c r="AY525" s="10">
        <f t="shared" si="1166"/>
        <v>-8.1555367939064958</v>
      </c>
      <c r="AZ525" s="10">
        <f t="shared" si="1167"/>
        <v>6.1428907712090597</v>
      </c>
      <c r="BA525" s="10">
        <f t="shared" si="1168"/>
        <v>1.8152954410061348</v>
      </c>
      <c r="BB525" s="10" cm="1">
        <f t="array" ref="BB525">$C525*EXP(poly_from_str($AO525,BB$2950))</f>
        <v>2.4188438792952431</v>
      </c>
      <c r="BC525" s="10">
        <f t="shared" si="1169"/>
        <v>0.93200575081807047</v>
      </c>
      <c r="BD525" s="10">
        <f t="shared" si="1170"/>
        <v>2.0796667192952372</v>
      </c>
      <c r="BE525" s="10">
        <f t="shared" si="1171"/>
        <v>-1.840808149037112</v>
      </c>
      <c r="BF525" s="21">
        <f>INDEX([1]Pr3_line_class7_opt_lin!$A$2:$A$3624,MATCH($X525,[1]Pr3_line_class7_opt_lin!$AO$2:$AO$3624,0),1)</f>
        <v>719</v>
      </c>
    </row>
    <row r="526" spans="1:58" hidden="1" x14ac:dyDescent="0.25">
      <c r="A526" s="1" t="s">
        <v>140</v>
      </c>
      <c r="B526" s="1">
        <v>4.0000000000000001E-3</v>
      </c>
      <c r="C526">
        <v>10</v>
      </c>
      <c r="E526" s="2">
        <v>52989.1</v>
      </c>
      <c r="N526">
        <v>6</v>
      </c>
      <c r="V526" s="11">
        <f t="shared" si="1147"/>
        <v>5.298911603556629E-7</v>
      </c>
      <c r="W526" s="11">
        <f t="shared" si="1148"/>
        <v>1.8871805710985845E-6</v>
      </c>
      <c r="X526" s="10">
        <f t="shared" si="1149"/>
        <v>52989.114863711744</v>
      </c>
      <c r="Y526" s="8">
        <f t="shared" si="1150"/>
        <v>1887.1800417349955</v>
      </c>
      <c r="Z526" s="1">
        <f t="shared" si="1151"/>
        <v>1887.18</v>
      </c>
      <c r="AA526" s="2">
        <f t="shared" si="1152"/>
        <v>52989.1</v>
      </c>
      <c r="AB526" s="2">
        <f t="shared" si="1133"/>
        <v>52989.116035566294</v>
      </c>
      <c r="AC526" s="1">
        <f t="shared" si="1153"/>
        <v>6.4039232091153545E-2</v>
      </c>
      <c r="AD526" s="1" t="b">
        <f t="shared" si="1154"/>
        <v>1</v>
      </c>
      <c r="AM526" s="10">
        <f t="shared" si="1155"/>
        <v>0.11231382274080902</v>
      </c>
      <c r="AN526" s="10"/>
      <c r="AO526" s="1">
        <f t="shared" si="1156"/>
        <v>1887.18</v>
      </c>
      <c r="AP526"/>
      <c r="BB526" s="10" cm="1">
        <f t="array" ref="BB526">$C526*EXP(poly_from_str($AO526,BB$2950))</f>
        <v>24.20112456985844</v>
      </c>
      <c r="BF526" s="21">
        <f>INDEX([1]Pr3_line_class7_opt_lin!$A$2:$A$3624,MATCH($X526,[1]Pr3_line_class7_opt_lin!$AO$2:$AO$3624,0),1)</f>
        <v>7201</v>
      </c>
    </row>
    <row r="527" spans="1:58" hidden="1" x14ac:dyDescent="0.25">
      <c r="A527" s="1" t="s">
        <v>141</v>
      </c>
      <c r="B527" s="1">
        <v>4.0000000000000001E-3</v>
      </c>
      <c r="C527">
        <v>4</v>
      </c>
      <c r="E527" s="2">
        <v>53000</v>
      </c>
      <c r="F527">
        <v>15525</v>
      </c>
      <c r="G527" t="s">
        <v>4</v>
      </c>
      <c r="H527" t="s">
        <v>12</v>
      </c>
      <c r="I527">
        <v>68525</v>
      </c>
      <c r="J527" t="s">
        <v>6</v>
      </c>
      <c r="K527" t="s">
        <v>12</v>
      </c>
      <c r="L527">
        <v>15525.5</v>
      </c>
      <c r="M527">
        <v>68525.62</v>
      </c>
      <c r="N527">
        <v>6</v>
      </c>
      <c r="V527" s="11">
        <f t="shared" si="1147"/>
        <v>5.3000012720003058E-7</v>
      </c>
      <c r="W527" s="11">
        <f t="shared" si="1148"/>
        <v>1.8867924528301889E-6</v>
      </c>
      <c r="X527" s="10">
        <f t="shared" si="1149"/>
        <v>53000.011789735756</v>
      </c>
      <c r="Y527" s="8">
        <f t="shared" si="1150"/>
        <v>1886.792033117368</v>
      </c>
      <c r="Z527" s="1">
        <f t="shared" si="1151"/>
        <v>1886.7919999999999</v>
      </c>
      <c r="AA527" s="2">
        <f t="shared" si="1152"/>
        <v>53000</v>
      </c>
      <c r="AB527" s="2">
        <f t="shared" si="1133"/>
        <v>53000.012720003055</v>
      </c>
      <c r="AC527" s="1">
        <f t="shared" si="1153"/>
        <v>6.4045006741602434E-2</v>
      </c>
      <c r="AD527" s="1" t="b">
        <f t="shared" si="1154"/>
        <v>1</v>
      </c>
      <c r="AF527" s="1" t="s">
        <v>1154</v>
      </c>
      <c r="AG527" s="1" t="s">
        <v>1379</v>
      </c>
      <c r="AH527" s="10">
        <v>15525.5</v>
      </c>
      <c r="AI527" s="10">
        <v>68525.62</v>
      </c>
      <c r="AJ527" s="10">
        <f t="shared" ref="AJ527:AJ528" si="1172">AI527-AH527</f>
        <v>53000.119999999995</v>
      </c>
      <c r="AK527" s="1">
        <f t="shared" ref="AK527:AK528" si="1173">$A527-100000000/AJ527</f>
        <v>3.8191430508049962E-3</v>
      </c>
      <c r="AL527" s="10">
        <f t="shared" ref="AL527:AL528" si="1174">$X527-AJ527</f>
        <v>-0.10821026423946023</v>
      </c>
      <c r="AM527" s="10">
        <f t="shared" si="1155"/>
        <v>0.11236002696640648</v>
      </c>
      <c r="AN527" s="10">
        <f t="shared" ref="AN527:AN528" si="1175">AL527/AM527</f>
        <v>-0.96306726832499823</v>
      </c>
      <c r="AO527" s="1">
        <f t="shared" si="1156"/>
        <v>1886.7919999999999</v>
      </c>
      <c r="AP527" s="14">
        <v>11200000</v>
      </c>
      <c r="AQ527" s="10">
        <v>2.5999999999999999E-2</v>
      </c>
      <c r="AR527" s="14" cm="1">
        <f t="array" ref="AR527">SfromgA($AP527,$AO527,"")</f>
        <v>3.7129872771502148E-2</v>
      </c>
      <c r="AS527" s="21">
        <f t="shared" ref="AS527:AS528" si="1176">(10^MAX(0.05, -0.312925054856973*((LN($AR527))^(1/3)) + 0.454808404431693)-1)*100</f>
        <v>732.49000918117008</v>
      </c>
      <c r="AU527" s="10"/>
      <c r="AV527" s="10"/>
      <c r="AW527" s="14">
        <f t="shared" ref="AW527:AW528" si="1177">IF($AP527="",$AT527,$AP527)</f>
        <v>11200000</v>
      </c>
      <c r="AX527" s="21">
        <f t="shared" ref="AX527:AX528" si="1178">IF($AP527="",$AV527,$AS527)</f>
        <v>732.49000918117008</v>
      </c>
      <c r="AY527" s="10">
        <f t="shared" ref="AY527:AY528" si="1179">LN(BB527*$AO527/$AW527)</f>
        <v>-6.4180272373896381</v>
      </c>
      <c r="AZ527" s="10">
        <f t="shared" ref="AZ527:AZ528" si="1180">EXP(AY$2950*$AI527+AY$2951)*$AW527/$AO527</f>
        <v>13.0863287059715</v>
      </c>
      <c r="BA527" s="10">
        <f t="shared" ref="BA527:BA528" si="1181">LN(AZ527/$C527)</f>
        <v>1.1852737139157048</v>
      </c>
      <c r="BB527" s="10" cm="1">
        <f t="array" ref="BB527">$C527*EXP(poly_from_str($AO527,BB$2950))</f>
        <v>9.6867966430729524</v>
      </c>
      <c r="BC527" s="10">
        <f t="shared" ref="BC527:BC528" si="1182">LN(AZ527/BB527)</f>
        <v>0.30080428757798844</v>
      </c>
      <c r="BD527" s="10">
        <f t="shared" ref="BD527:BD528" si="1183">LN($AX527/100+1)</f>
        <v>2.1192510348109157</v>
      </c>
      <c r="BE527" s="10">
        <f t="shared" ref="BE527:BE528" si="1184">ABS(LN($AZ527/$BB527))-BD527-LN(2)</f>
        <v>-2.5115939277928727</v>
      </c>
      <c r="BF527" s="21">
        <f>INDEX([1]Pr3_line_class7_opt_lin!$A$2:$A$3624,MATCH($X527,[1]Pr3_line_class7_opt_lin!$AO$2:$AO$3624,0),1)</f>
        <v>2883</v>
      </c>
    </row>
    <row r="528" spans="1:58" hidden="1" x14ac:dyDescent="0.25">
      <c r="A528" s="1" t="s">
        <v>142</v>
      </c>
      <c r="B528" s="1">
        <v>4.0000000000000001E-3</v>
      </c>
      <c r="C528">
        <v>10</v>
      </c>
      <c r="E528" s="2">
        <v>53004.7</v>
      </c>
      <c r="F528">
        <v>18990</v>
      </c>
      <c r="G528" t="s">
        <v>4</v>
      </c>
      <c r="H528" t="s">
        <v>7</v>
      </c>
      <c r="I528">
        <v>71994</v>
      </c>
      <c r="J528" t="s">
        <v>6</v>
      </c>
      <c r="K528" t="s">
        <v>17</v>
      </c>
      <c r="L528">
        <v>18990.080000000002</v>
      </c>
      <c r="M528">
        <v>71994.81</v>
      </c>
      <c r="N528">
        <v>6</v>
      </c>
      <c r="V528" s="11">
        <f t="shared" si="1147"/>
        <v>5.3004732262496392E-7</v>
      </c>
      <c r="W528" s="11">
        <f t="shared" si="1148"/>
        <v>1.8866251483359026E-6</v>
      </c>
      <c r="X528" s="10">
        <f t="shared" si="1149"/>
        <v>53004.729902226936</v>
      </c>
      <c r="Y528" s="8">
        <f t="shared" si="1150"/>
        <v>1886.6240840102575</v>
      </c>
      <c r="Z528" s="1">
        <f t="shared" si="1151"/>
        <v>1886.624</v>
      </c>
      <c r="AA528" s="2">
        <f t="shared" si="1152"/>
        <v>53004.7</v>
      </c>
      <c r="AB528" s="2">
        <f t="shared" si="1133"/>
        <v>53004.732262496393</v>
      </c>
      <c r="AC528" s="1">
        <f t="shared" si="1153"/>
        <v>6.4047508211094631E-2</v>
      </c>
      <c r="AD528" s="1" t="b">
        <f t="shared" si="1154"/>
        <v>1</v>
      </c>
      <c r="AF528" s="1" t="s">
        <v>1245</v>
      </c>
      <c r="AG528" s="1" t="s">
        <v>1237</v>
      </c>
      <c r="AH528" s="10">
        <v>18990.080000000002</v>
      </c>
      <c r="AI528" s="10">
        <v>71994.81</v>
      </c>
      <c r="AJ528" s="10">
        <f t="shared" si="1172"/>
        <v>53004.729999999996</v>
      </c>
      <c r="AK528" s="1">
        <f t="shared" si="1173"/>
        <v>-8.0530171771897585E-5</v>
      </c>
      <c r="AL528" s="10">
        <f t="shared" si="1174"/>
        <v>-9.7773059678729624E-5</v>
      </c>
      <c r="AM528" s="10">
        <f t="shared" si="1155"/>
        <v>0.11237999728615769</v>
      </c>
      <c r="AN528" s="10">
        <f t="shared" si="1175"/>
        <v>-8.7002190816721733E-4</v>
      </c>
      <c r="AO528" s="1">
        <f t="shared" si="1156"/>
        <v>1886.624</v>
      </c>
      <c r="AP528" s="14">
        <v>2760000</v>
      </c>
      <c r="AQ528" s="10">
        <v>2.1000000000000001E-2</v>
      </c>
      <c r="AR528" s="14" cm="1">
        <f t="array" ref="AR528">SfromgA($AP528,$AO528,"")</f>
        <v>9.1474176104315331E-3</v>
      </c>
      <c r="AS528" s="21">
        <f t="shared" si="1176"/>
        <v>852.28462355606086</v>
      </c>
      <c r="AU528" s="10"/>
      <c r="AV528" s="10"/>
      <c r="AW528" s="14">
        <f t="shared" si="1177"/>
        <v>2760000</v>
      </c>
      <c r="AX528" s="21">
        <f t="shared" si="1178"/>
        <v>852.28462355606086</v>
      </c>
      <c r="AY528" s="10">
        <f t="shared" si="1179"/>
        <v>-4.1008589445578991</v>
      </c>
      <c r="AZ528" s="10">
        <f t="shared" si="1180"/>
        <v>2.3319101557115398</v>
      </c>
      <c r="BA528" s="10">
        <f t="shared" si="1181"/>
        <v>-1.4558973519582898</v>
      </c>
      <c r="BB528" s="10" cm="1">
        <f t="array" ref="BB528">$C528*EXP(poly_from_str($AO528,BB$2950))</f>
        <v>24.223858252418708</v>
      </c>
      <c r="BC528" s="10">
        <f t="shared" si="1182"/>
        <v>-2.3406502846672672</v>
      </c>
      <c r="BD528" s="10">
        <f t="shared" si="1183"/>
        <v>2.2536937784429503</v>
      </c>
      <c r="BE528" s="10">
        <f t="shared" si="1184"/>
        <v>-0.60619067433562834</v>
      </c>
      <c r="BF528" s="21">
        <f>INDEX([1]Pr3_line_class7_opt_lin!$A$2:$A$3624,MATCH($X528,[1]Pr3_line_class7_opt_lin!$AO$2:$AO$3624,0),1)</f>
        <v>7211</v>
      </c>
    </row>
    <row r="529" spans="1:58" hidden="1" x14ac:dyDescent="0.25">
      <c r="A529" s="1" t="s">
        <v>143</v>
      </c>
      <c r="B529" s="1">
        <v>4.0000000000000001E-3</v>
      </c>
      <c r="C529">
        <v>7</v>
      </c>
      <c r="E529" s="2">
        <v>53008.5</v>
      </c>
      <c r="N529">
        <v>6</v>
      </c>
      <c r="V529" s="11">
        <f t="shared" si="1147"/>
        <v>5.3008469163118192E-7</v>
      </c>
      <c r="W529" s="11">
        <f t="shared" si="1148"/>
        <v>1.8864899025627967E-6</v>
      </c>
      <c r="X529" s="10">
        <f t="shared" si="1149"/>
        <v>53008.471419686786</v>
      </c>
      <c r="Y529" s="8">
        <f t="shared" si="1150"/>
        <v>1886.4909196921506</v>
      </c>
      <c r="Z529" s="1">
        <f t="shared" si="1151"/>
        <v>1886.491</v>
      </c>
      <c r="AA529" s="2">
        <f t="shared" si="1152"/>
        <v>53008.5</v>
      </c>
      <c r="AB529" s="2">
        <f t="shared" si="1133"/>
        <v>53008.469163118192</v>
      </c>
      <c r="AC529" s="1">
        <f t="shared" si="1153"/>
        <v>6.4049489015086267E-2</v>
      </c>
      <c r="AD529" s="1" t="b">
        <f t="shared" si="1154"/>
        <v>1</v>
      </c>
      <c r="AM529" s="10">
        <f t="shared" si="1155"/>
        <v>0.11239597750532603</v>
      </c>
      <c r="AN529" s="10"/>
      <c r="AO529" s="1">
        <f t="shared" si="1156"/>
        <v>1886.491</v>
      </c>
      <c r="AP529"/>
      <c r="BB529" s="10" cm="1">
        <f t="array" ref="BB529">$C529*EXP(poly_from_str($AO529,BB$2950))</f>
        <v>16.960504969048905</v>
      </c>
      <c r="BF529" s="21">
        <f>INDEX([1]Pr3_line_class7_opt_lin!$A$2:$A$3624,MATCH($X529,[1]Pr3_line_class7_opt_lin!$AO$2:$AO$3624,0),1)</f>
        <v>5050</v>
      </c>
    </row>
    <row r="530" spans="1:58" hidden="1" x14ac:dyDescent="0.25">
      <c r="A530" s="1" t="s">
        <v>144</v>
      </c>
      <c r="B530" s="1">
        <v>4.0000000000000001E-3</v>
      </c>
      <c r="C530">
        <v>5</v>
      </c>
      <c r="E530" s="2">
        <v>53010.7</v>
      </c>
      <c r="F530">
        <v>14859</v>
      </c>
      <c r="G530" t="s">
        <v>4</v>
      </c>
      <c r="H530" t="s">
        <v>12</v>
      </c>
      <c r="I530">
        <v>67870</v>
      </c>
      <c r="J530" t="s">
        <v>6</v>
      </c>
      <c r="K530" t="s">
        <v>5</v>
      </c>
      <c r="L530">
        <v>14859.96</v>
      </c>
      <c r="M530">
        <v>67870.759999999995</v>
      </c>
      <c r="N530">
        <v>6</v>
      </c>
      <c r="V530" s="11">
        <f t="shared" si="1147"/>
        <v>5.301068907534515E-7</v>
      </c>
      <c r="W530" s="11">
        <f t="shared" si="1148"/>
        <v>1.8864116112407498E-6</v>
      </c>
      <c r="X530" s="10">
        <f t="shared" si="1149"/>
        <v>53010.689874908596</v>
      </c>
      <c r="Y530" s="8">
        <f t="shared" si="1150"/>
        <v>1886.4119715471336</v>
      </c>
      <c r="Z530" s="1">
        <f t="shared" si="1151"/>
        <v>1886.412</v>
      </c>
      <c r="AA530" s="2">
        <f t="shared" si="1152"/>
        <v>53010.7</v>
      </c>
      <c r="AB530" s="2">
        <f t="shared" si="1133"/>
        <v>53010.689075345152</v>
      </c>
      <c r="AC530" s="1">
        <f t="shared" si="1153"/>
        <v>6.4050665781214586E-2</v>
      </c>
      <c r="AD530" s="1" t="b">
        <f t="shared" si="1154"/>
        <v>1</v>
      </c>
      <c r="AF530" s="1" t="s">
        <v>1173</v>
      </c>
      <c r="AG530" s="1" t="s">
        <v>1265</v>
      </c>
      <c r="AH530" s="10">
        <v>14859.96</v>
      </c>
      <c r="AI530" s="10">
        <v>67870.759999999995</v>
      </c>
      <c r="AJ530" s="10">
        <f t="shared" ref="AJ530:AJ531" si="1185">AI530-AH530</f>
        <v>53010.799999999996</v>
      </c>
      <c r="AK530" s="1">
        <f t="shared" ref="AK530:AK531" si="1186">$A530-100000000/AJ530</f>
        <v>3.9473013046062988E-3</v>
      </c>
      <c r="AL530" s="10">
        <f t="shared" ref="AL530:AL531" si="1187">$X530-AJ530</f>
        <v>-0.11012509139982285</v>
      </c>
      <c r="AM530" s="10">
        <f t="shared" si="1155"/>
        <v>0.11240534941465596</v>
      </c>
      <c r="AN530" s="10">
        <f t="shared" ref="AN530:AN531" si="1188">AL530/AM530</f>
        <v>-0.97971397245142322</v>
      </c>
      <c r="AO530" s="1">
        <f t="shared" si="1156"/>
        <v>1886.412</v>
      </c>
      <c r="AP530" s="14">
        <v>21400000</v>
      </c>
      <c r="AQ530" s="10">
        <v>2.3E-2</v>
      </c>
      <c r="AR530" s="14" cm="1">
        <f t="array" ref="AR530">SfromgA($AP530,$AO530,"")</f>
        <v>7.0901722239125789E-2</v>
      </c>
      <c r="AS530" s="21">
        <f t="shared" ref="AS530:AS531" si="1189">(10^MAX(0.05, -0.312925054856973*((LN($AR530))^(1/3)) + 0.454808404431693)-1)*100</f>
        <v>672.05781505271318</v>
      </c>
      <c r="AU530" s="10"/>
      <c r="AV530" s="10"/>
      <c r="AW530" s="14">
        <f t="shared" ref="AW530:AW531" si="1190">IF($AP530="",$AT530,$AP530)</f>
        <v>21400000</v>
      </c>
      <c r="AX530" s="21">
        <f t="shared" ref="AX530:AX531" si="1191">IF($AP530="",$AV530,$AS530)</f>
        <v>672.05781505271318</v>
      </c>
      <c r="AY530" s="10">
        <f t="shared" ref="AY530:AY531" si="1192">LN(BB530*$AO530/$AW530)</f>
        <v>-6.8419212275485517</v>
      </c>
      <c r="AZ530" s="10">
        <f t="shared" ref="AZ530:AZ531" si="1193">EXP(AY$2950*$AI530+AY$2951)*$AW530/$AO530</f>
        <v>26.588010586820232</v>
      </c>
      <c r="BA530" s="10">
        <f t="shared" ref="BA530:BA531" si="1194">LN(AZ530/$C530)</f>
        <v>1.6710224719255466</v>
      </c>
      <c r="BB530" s="10" cm="1">
        <f t="array" ref="BB530">$C530*EXP(poly_from_str($AO530,BB$2950))</f>
        <v>12.116260111412485</v>
      </c>
      <c r="BC530" s="10">
        <f t="shared" ref="BC530:BC531" si="1195">LN(AZ530/BB530)</f>
        <v>0.78591202300214758</v>
      </c>
      <c r="BD530" s="10">
        <f t="shared" ref="BD530:BD531" si="1196">LN($AX530/100+1)</f>
        <v>2.0438892511972258</v>
      </c>
      <c r="BE530" s="10">
        <f t="shared" ref="BE530:BE531" si="1197">ABS(LN($AZ530/$BB530))-BD530-LN(2)</f>
        <v>-1.9511244087550237</v>
      </c>
      <c r="BF530" s="21">
        <f>INDEX([1]Pr3_line_class7_opt_lin!$A$2:$A$3624,MATCH($X530,[1]Pr3_line_class7_opt_lin!$AO$2:$AO$3624,0),1)</f>
        <v>3608</v>
      </c>
    </row>
    <row r="531" spans="1:58" hidden="1" x14ac:dyDescent="0.25">
      <c r="A531" s="1" t="s">
        <v>145</v>
      </c>
      <c r="B531" s="1">
        <v>4.0000000000000001E-3</v>
      </c>
      <c r="C531">
        <v>1</v>
      </c>
      <c r="E531" s="2">
        <v>53018.6</v>
      </c>
      <c r="F531">
        <v>15525</v>
      </c>
      <c r="G531" t="s">
        <v>4</v>
      </c>
      <c r="H531" t="s">
        <v>12</v>
      </c>
      <c r="I531">
        <v>68544</v>
      </c>
      <c r="J531" t="s">
        <v>6</v>
      </c>
      <c r="K531" t="s">
        <v>5</v>
      </c>
      <c r="L531">
        <v>15525.5</v>
      </c>
      <c r="M531">
        <v>68544.19</v>
      </c>
      <c r="N531">
        <v>6</v>
      </c>
      <c r="V531" s="11">
        <f t="shared" si="1147"/>
        <v>5.3018558616258039E-7</v>
      </c>
      <c r="W531" s="11">
        <f t="shared" si="1148"/>
        <v>1.8861305277770444E-6</v>
      </c>
      <c r="X531" s="10">
        <f t="shared" si="1149"/>
        <v>53018.561646758928</v>
      </c>
      <c r="Y531" s="8">
        <f t="shared" si="1150"/>
        <v>1886.1318921901211</v>
      </c>
      <c r="Z531" s="1">
        <f t="shared" si="1151"/>
        <v>1886.1320000000001</v>
      </c>
      <c r="AA531" s="2">
        <f t="shared" si="1152"/>
        <v>53018.6</v>
      </c>
      <c r="AB531" s="2">
        <f t="shared" si="1133"/>
        <v>53018.558616258037</v>
      </c>
      <c r="AC531" s="1">
        <f t="shared" si="1153"/>
        <v>6.4054837788727947E-2</v>
      </c>
      <c r="AD531" s="1" t="b">
        <f t="shared" si="1154"/>
        <v>1</v>
      </c>
      <c r="AF531" s="1" t="s">
        <v>1154</v>
      </c>
      <c r="AG531" s="1" t="s">
        <v>1314</v>
      </c>
      <c r="AH531" s="10">
        <v>15525.5</v>
      </c>
      <c r="AI531" s="10">
        <v>68544.19</v>
      </c>
      <c r="AJ531" s="10">
        <f t="shared" si="1185"/>
        <v>53018.69</v>
      </c>
      <c r="AK531" s="1">
        <f t="shared" si="1186"/>
        <v>4.6739570518639084E-3</v>
      </c>
      <c r="AL531" s="10">
        <f t="shared" si="1187"/>
        <v>-0.12835324107436463</v>
      </c>
      <c r="AM531" s="10">
        <f t="shared" si="1155"/>
        <v>0.11243879007407753</v>
      </c>
      <c r="AN531" s="10">
        <f t="shared" si="1188"/>
        <v>-1.1415387962624131</v>
      </c>
      <c r="AO531" s="1">
        <f t="shared" si="1156"/>
        <v>1886.1320000000001</v>
      </c>
      <c r="AP531" s="14">
        <v>12000000</v>
      </c>
      <c r="AQ531" s="10">
        <v>2.1999999999999999E-2</v>
      </c>
      <c r="AR531" s="14" cm="1">
        <f t="array" ref="AR531">SfromgA($AP531,$AO531,"")</f>
        <v>3.9740273894699828E-2</v>
      </c>
      <c r="AS531" s="21">
        <f t="shared" si="1189"/>
        <v>726.33300077242677</v>
      </c>
      <c r="AU531" s="10"/>
      <c r="AV531" s="10"/>
      <c r="AW531" s="14">
        <f t="shared" si="1190"/>
        <v>12000000</v>
      </c>
      <c r="AX531" s="21">
        <f t="shared" si="1191"/>
        <v>726.33300077242677</v>
      </c>
      <c r="AY531" s="10">
        <f t="shared" si="1192"/>
        <v>-7.8725515281753493</v>
      </c>
      <c r="AZ531" s="10">
        <f t="shared" si="1193"/>
        <v>14.001646880368632</v>
      </c>
      <c r="BA531" s="10">
        <f t="shared" si="1194"/>
        <v>2.6391749570089305</v>
      </c>
      <c r="BB531" s="10" cm="1">
        <f t="array" ref="BB531">$C531*EXP(poly_from_str($AO531,BB$2950))</f>
        <v>2.4243955350887627</v>
      </c>
      <c r="BC531" s="10">
        <f t="shared" si="1195"/>
        <v>1.7535927275718113</v>
      </c>
      <c r="BD531" s="10">
        <f t="shared" si="1196"/>
        <v>2.1118276549252095</v>
      </c>
      <c r="BE531" s="10">
        <f t="shared" si="1197"/>
        <v>-1.0513821079133434</v>
      </c>
      <c r="BF531" s="21">
        <f>INDEX([1]Pr3_line_class7_opt_lin!$A$2:$A$3624,MATCH($X531,[1]Pr3_line_class7_opt_lin!$AO$2:$AO$3624,0),1)</f>
        <v>722</v>
      </c>
    </row>
    <row r="532" spans="1:58" hidden="1" x14ac:dyDescent="0.25">
      <c r="A532" s="1" t="s">
        <v>146</v>
      </c>
      <c r="B532" s="1">
        <v>4.0000000000000001E-3</v>
      </c>
      <c r="C532">
        <v>3</v>
      </c>
      <c r="E532" s="2">
        <v>53024</v>
      </c>
      <c r="N532">
        <v>6</v>
      </c>
      <c r="V532" s="11">
        <f t="shared" si="1147"/>
        <v>5.3023956223421738E-7</v>
      </c>
      <c r="W532" s="11">
        <f t="shared" si="1148"/>
        <v>1.8859384429692216E-6</v>
      </c>
      <c r="X532" s="10">
        <f t="shared" si="1149"/>
        <v>53023.959430358533</v>
      </c>
      <c r="Y532" s="8">
        <f t="shared" si="1150"/>
        <v>1885.9398859366513</v>
      </c>
      <c r="Z532" s="1">
        <f t="shared" si="1151"/>
        <v>1885.94</v>
      </c>
      <c r="AA532" s="2">
        <f t="shared" si="1152"/>
        <v>53024</v>
      </c>
      <c r="AB532" s="2">
        <f t="shared" si="1133"/>
        <v>53023.956223421737</v>
      </c>
      <c r="AC532" s="1">
        <f t="shared" si="1153"/>
        <v>6.4057699667916732E-2</v>
      </c>
      <c r="AD532" s="1" t="b">
        <f t="shared" si="1154"/>
        <v>1</v>
      </c>
      <c r="AM532" s="10">
        <f t="shared" si="1155"/>
        <v>0.11246169019162856</v>
      </c>
      <c r="AN532" s="10"/>
      <c r="AO532" s="1">
        <f t="shared" si="1156"/>
        <v>1885.94</v>
      </c>
      <c r="AP532"/>
      <c r="BB532" s="10" cm="1">
        <f t="array" ref="BB532">$C532*EXP(poly_from_str($AO532,BB$2950))</f>
        <v>7.2755379582874102</v>
      </c>
      <c r="BF532" s="21" t="e">
        <f>INDEX([1]Pr3_line_class7_opt_lin!$A$2:$A$3624,MATCH($X532,[1]Pr3_line_class7_opt_lin!$AO$2:$AO$3624,0),1)</f>
        <v>#N/A</v>
      </c>
    </row>
    <row r="533" spans="1:58" hidden="1" x14ac:dyDescent="0.25">
      <c r="A533" s="1" t="s">
        <v>147</v>
      </c>
      <c r="B533" s="1">
        <v>4.0000000000000001E-3</v>
      </c>
      <c r="C533">
        <v>4</v>
      </c>
      <c r="E533" s="2">
        <v>53026</v>
      </c>
      <c r="N533">
        <v>6</v>
      </c>
      <c r="V533" s="11">
        <f t="shared" si="1147"/>
        <v>5.3025952491928132E-7</v>
      </c>
      <c r="W533" s="11">
        <f t="shared" si="1148"/>
        <v>1.885867310376042E-6</v>
      </c>
      <c r="X533" s="10">
        <f t="shared" si="1149"/>
        <v>53025.955972708784</v>
      </c>
      <c r="Y533" s="8">
        <f t="shared" si="1150"/>
        <v>1885.8688762059783</v>
      </c>
      <c r="Z533" s="1">
        <f t="shared" si="1151"/>
        <v>1885.8689999999999</v>
      </c>
      <c r="AA533" s="2">
        <f t="shared" si="1152"/>
        <v>53026</v>
      </c>
      <c r="AB533" s="2">
        <f t="shared" si="1133"/>
        <v>53025.952491928125</v>
      </c>
      <c r="AC533" s="1">
        <f t="shared" si="1153"/>
        <v>6.4058758188381096E-2</v>
      </c>
      <c r="AD533" s="1" t="b">
        <f t="shared" si="1154"/>
        <v>1</v>
      </c>
      <c r="AM533" s="10">
        <f t="shared" si="1155"/>
        <v>0.11247016627347925</v>
      </c>
      <c r="AN533" s="10"/>
      <c r="AO533" s="1">
        <f t="shared" si="1156"/>
        <v>1885.8689999999999</v>
      </c>
      <c r="AP533"/>
      <c r="BB533" s="10" cm="1">
        <f t="array" ref="BB533">$C533*EXP(poly_from_str($AO533,BB$2950))</f>
        <v>9.7018763488441557</v>
      </c>
      <c r="BF533" s="21">
        <f>INDEX([1]Pr3_line_class7_opt_lin!$A$2:$A$3624,MATCH($X533,[1]Pr3_line_class7_opt_lin!$AO$2:$AO$3624,0),1)</f>
        <v>2890</v>
      </c>
    </row>
    <row r="534" spans="1:58" hidden="1" x14ac:dyDescent="0.25">
      <c r="A534" s="1" t="s">
        <v>148</v>
      </c>
      <c r="B534" s="1">
        <v>4.0000000000000001E-3</v>
      </c>
      <c r="C534">
        <v>3</v>
      </c>
      <c r="E534" s="2">
        <v>53041.2</v>
      </c>
      <c r="F534">
        <v>26095</v>
      </c>
      <c r="G534" t="s">
        <v>4</v>
      </c>
      <c r="H534" t="s">
        <v>12</v>
      </c>
      <c r="I534">
        <v>79136</v>
      </c>
      <c r="J534" t="s">
        <v>6</v>
      </c>
      <c r="K534" t="s">
        <v>39</v>
      </c>
      <c r="L534">
        <v>26095.23</v>
      </c>
      <c r="M534">
        <v>79136.23</v>
      </c>
      <c r="N534">
        <v>6</v>
      </c>
      <c r="V534" s="11">
        <f t="shared" si="1147"/>
        <v>5.3041168433291186E-7</v>
      </c>
      <c r="W534" s="11">
        <f t="shared" si="1148"/>
        <v>1.8853268779741033E-6</v>
      </c>
      <c r="X534" s="10">
        <f t="shared" si="1149"/>
        <v>53041.17074855345</v>
      </c>
      <c r="Y534" s="8">
        <f t="shared" si="1150"/>
        <v>1885.3279177048939</v>
      </c>
      <c r="Z534" s="1">
        <f t="shared" si="1151"/>
        <v>1885.328</v>
      </c>
      <c r="AA534" s="2">
        <f t="shared" si="1152"/>
        <v>53041.2</v>
      </c>
      <c r="AB534" s="2">
        <f t="shared" si="1133"/>
        <v>53041.168433291183</v>
      </c>
      <c r="AC534" s="1">
        <f t="shared" si="1153"/>
        <v>6.4066827743843827E-2</v>
      </c>
      <c r="AD534" s="1" t="b">
        <f t="shared" si="1154"/>
        <v>1</v>
      </c>
      <c r="AF534" s="1" t="s">
        <v>1334</v>
      </c>
      <c r="AG534" s="1" t="s">
        <v>1414</v>
      </c>
      <c r="AH534" s="10">
        <v>26095.23</v>
      </c>
      <c r="AI534" s="10">
        <v>79136.23</v>
      </c>
      <c r="AJ534" s="10">
        <f>AI534-AH534</f>
        <v>53041</v>
      </c>
      <c r="AK534" s="1">
        <f>$A534-100000000/AJ534</f>
        <v>-5.9869157821594854E-3</v>
      </c>
      <c r="AL534" s="10">
        <f>$X534-AJ534</f>
        <v>0.17074855344981188</v>
      </c>
      <c r="AM534" s="10">
        <f t="shared" si="1155"/>
        <v>0.11253468892415537</v>
      </c>
      <c r="AN534" s="10">
        <f>AL534/AM534</f>
        <v>1.5172970670838279</v>
      </c>
      <c r="AO534" s="1">
        <f t="shared" si="1156"/>
        <v>1885.328</v>
      </c>
      <c r="AP534" s="14">
        <v>2560000</v>
      </c>
      <c r="AQ534" s="10">
        <v>1.2999999999999999E-2</v>
      </c>
      <c r="AR534" s="14" cm="1">
        <f t="array" ref="AR534">SfromgA($AP534,$AO534,"")</f>
        <v>8.4670880830009249E-3</v>
      </c>
      <c r="AS534" s="21">
        <f>(10^MAX(0.05, -0.312925054856973*((LN($AR534))^(1/3)) + 0.454808404431693)-1)*100</f>
        <v>858.57600539120767</v>
      </c>
      <c r="AU534" s="10"/>
      <c r="AV534" s="10"/>
      <c r="AW534" s="14">
        <f>IF($AP534="",$AT534,$AP534)</f>
        <v>2560000</v>
      </c>
      <c r="AX534" s="21">
        <f>IF($AP534="",$AV534,$AS534)</f>
        <v>858.57600539120767</v>
      </c>
      <c r="AY534" s="10">
        <f>LN(BB534*$AO534/$AW534)</f>
        <v>-5.2281140876369063</v>
      </c>
      <c r="AZ534" s="10">
        <f>EXP(AY$2950*$AI534+AY$2951)*$AW534/$AO534</f>
        <v>1.1102659211327</v>
      </c>
      <c r="BA534" s="10">
        <f>LN(AZ534/$C534)</f>
        <v>-0.99401273344782071</v>
      </c>
      <c r="BB534" s="10" cm="1">
        <f t="array" ref="BB534">$C534*EXP(poly_from_str($AO534,BB$2950))</f>
        <v>7.2830274826932504</v>
      </c>
      <c r="BC534" s="10">
        <f t="shared" ref="BC534" si="1198">LN(AZ534/BB534)</f>
        <v>-1.8809470835485658</v>
      </c>
      <c r="BD534" s="10">
        <f t="shared" ref="BD534" si="1199">LN($AX534/100+1)</f>
        <v>2.2602786695366253</v>
      </c>
      <c r="BE534" s="10">
        <f>ABS(LN($AZ534/$BB534))-BD534-LN(2)</f>
        <v>-1.0724787665480049</v>
      </c>
      <c r="BF534" s="21">
        <f>INDEX([1]Pr3_line_class7_opt_lin!$A$2:$A$3624,MATCH($X534,[1]Pr3_line_class7_opt_lin!$AO$2:$AO$3624,0),1)</f>
        <v>2171</v>
      </c>
    </row>
    <row r="535" spans="1:58" hidden="1" x14ac:dyDescent="0.25">
      <c r="A535" s="1" t="s">
        <v>149</v>
      </c>
      <c r="B535" s="1">
        <v>4.0000000000000001E-3</v>
      </c>
      <c r="C535">
        <v>5</v>
      </c>
      <c r="E535" s="2">
        <v>53050</v>
      </c>
      <c r="N535">
        <v>6</v>
      </c>
      <c r="V535" s="11">
        <f t="shared" si="1147"/>
        <v>5.3049975729636106E-7</v>
      </c>
      <c r="W535" s="11">
        <f t="shared" si="1148"/>
        <v>1.8850141376060321E-6</v>
      </c>
      <c r="X535" s="10">
        <f t="shared" si="1149"/>
        <v>53049.977510842858</v>
      </c>
      <c r="Y535" s="8">
        <f t="shared" si="1150"/>
        <v>1885.014936708711</v>
      </c>
      <c r="Z535" s="1">
        <f t="shared" si="1151"/>
        <v>1885.0150000000001</v>
      </c>
      <c r="AA535" s="2">
        <f t="shared" si="1152"/>
        <v>53050</v>
      </c>
      <c r="AB535" s="2">
        <f t="shared" si="1133"/>
        <v>53049.975729636099</v>
      </c>
      <c r="AC535" s="1">
        <f t="shared" si="1153"/>
        <v>6.4071499624574896E-2</v>
      </c>
      <c r="AD535" s="1" t="b">
        <f t="shared" si="1154"/>
        <v>1</v>
      </c>
      <c r="AM535" s="10">
        <f t="shared" si="1155"/>
        <v>0.11257204849828782</v>
      </c>
      <c r="AN535" s="10"/>
      <c r="AO535" s="1">
        <f t="shared" si="1156"/>
        <v>1885.0150000000001</v>
      </c>
      <c r="AP535"/>
      <c r="BB535" s="10" cm="1">
        <f t="array" ref="BB535">$C535*EXP(poly_from_str($AO535,BB$2950))</f>
        <v>12.144757979008752</v>
      </c>
      <c r="BF535" s="21">
        <f>INDEX([1]Pr3_line_class7_opt_lin!$A$2:$A$3624,MATCH($X535,[1]Pr3_line_class7_opt_lin!$AO$2:$AO$3624,0),1)</f>
        <v>3621</v>
      </c>
    </row>
    <row r="536" spans="1:58" hidden="1" x14ac:dyDescent="0.25">
      <c r="A536" s="1" t="s">
        <v>150</v>
      </c>
      <c r="B536" s="1">
        <v>4.0000000000000001E-3</v>
      </c>
      <c r="C536">
        <v>3</v>
      </c>
      <c r="E536" s="2">
        <v>53060.2</v>
      </c>
      <c r="N536">
        <v>6</v>
      </c>
      <c r="V536" s="11">
        <f t="shared" si="1147"/>
        <v>5.3060165452207915E-7</v>
      </c>
      <c r="W536" s="11">
        <f t="shared" si="1148"/>
        <v>1.884651772891923E-6</v>
      </c>
      <c r="X536" s="10">
        <f t="shared" si="1149"/>
        <v>53060.167989483525</v>
      </c>
      <c r="Y536" s="8">
        <f t="shared" si="1150"/>
        <v>1884.6529098780823</v>
      </c>
      <c r="Z536" s="1">
        <f t="shared" si="1151"/>
        <v>1884.653</v>
      </c>
      <c r="AA536" s="2">
        <f t="shared" si="1152"/>
        <v>53060.2</v>
      </c>
      <c r="AB536" s="2">
        <f t="shared" si="1133"/>
        <v>53060.165452207912</v>
      </c>
      <c r="AC536" s="1">
        <f t="shared" si="1153"/>
        <v>6.4076905789078389E-2</v>
      </c>
      <c r="AD536" s="1" t="b">
        <f t="shared" si="1154"/>
        <v>1</v>
      </c>
      <c r="AM536" s="10">
        <f t="shared" si="1155"/>
        <v>0.11261531963708969</v>
      </c>
      <c r="AN536" s="10"/>
      <c r="AO536" s="1">
        <f t="shared" si="1156"/>
        <v>1884.653</v>
      </c>
      <c r="AP536"/>
      <c r="BB536" s="10" cm="1">
        <f t="array" ref="BB536">$C536*EXP(poly_from_str($AO536,BB$2950))</f>
        <v>7.2912786816815576</v>
      </c>
      <c r="BF536" s="21" t="e">
        <f>INDEX([1]Pr3_line_class7_opt_lin!$A$2:$A$3624,MATCH($X536,[1]Pr3_line_class7_opt_lin!$AO$2:$AO$3624,0),1)</f>
        <v>#N/A</v>
      </c>
    </row>
    <row r="537" spans="1:58" hidden="1" x14ac:dyDescent="0.25">
      <c r="A537" s="1" t="s">
        <v>151</v>
      </c>
      <c r="B537" s="1">
        <v>4.0000000000000001E-3</v>
      </c>
      <c r="C537">
        <v>20</v>
      </c>
      <c r="E537" s="2">
        <v>53067.3</v>
      </c>
      <c r="N537">
        <v>6</v>
      </c>
      <c r="V537" s="11">
        <f t="shared" si="1147"/>
        <v>5.3067317484248295E-7</v>
      </c>
      <c r="W537" s="11">
        <f t="shared" si="1148"/>
        <v>1.8843996208587963E-6</v>
      </c>
      <c r="X537" s="10">
        <f t="shared" si="1149"/>
        <v>53067.316199522436</v>
      </c>
      <c r="Y537" s="8">
        <f t="shared" si="1150"/>
        <v>1884.3990456200972</v>
      </c>
      <c r="Z537" s="1">
        <f t="shared" si="1151"/>
        <v>1884.3989999999999</v>
      </c>
      <c r="AA537" s="2">
        <f t="shared" si="1152"/>
        <v>53067.3</v>
      </c>
      <c r="AB537" s="2">
        <f t="shared" si="1133"/>
        <v>53067.317484248299</v>
      </c>
      <c r="AC537" s="1">
        <f t="shared" si="1153"/>
        <v>6.4080700924870032E-2</v>
      </c>
      <c r="AD537" s="1" t="b">
        <f t="shared" si="1154"/>
        <v>1</v>
      </c>
      <c r="AM537" s="10">
        <f t="shared" si="1155"/>
        <v>0.11264557028527399</v>
      </c>
      <c r="AN537" s="10"/>
      <c r="AO537" s="1">
        <f t="shared" si="1156"/>
        <v>1884.3989999999999</v>
      </c>
      <c r="AP537"/>
      <c r="BB537" s="10" cm="1">
        <f t="array" ref="BB537">$C537*EXP(poly_from_str($AO537,BB$2950))</f>
        <v>48.629207473594541</v>
      </c>
      <c r="BF537" s="21" t="e">
        <f>INDEX([1]Pr3_line_class7_opt_lin!$A$2:$A$3624,MATCH($X537,[1]Pr3_line_class7_opt_lin!$AO$2:$AO$3624,0),1)</f>
        <v>#N/A</v>
      </c>
    </row>
    <row r="538" spans="1:58" hidden="1" x14ac:dyDescent="0.25">
      <c r="A538" s="1" t="s">
        <v>152</v>
      </c>
      <c r="B538" s="1">
        <v>4.0000000000000001E-3</v>
      </c>
      <c r="C538">
        <v>10</v>
      </c>
      <c r="E538" s="2">
        <v>53074.3</v>
      </c>
      <c r="N538">
        <v>6</v>
      </c>
      <c r="V538" s="11">
        <f t="shared" si="1147"/>
        <v>5.3074274262373737E-7</v>
      </c>
      <c r="W538" s="11">
        <f t="shared" si="1148"/>
        <v>1.8841510863073088E-6</v>
      </c>
      <c r="X538" s="10">
        <f t="shared" si="1149"/>
        <v>53074.276154471743</v>
      </c>
      <c r="Y538" s="8">
        <f t="shared" si="1150"/>
        <v>1884.1519328299789</v>
      </c>
      <c r="Z538" s="1">
        <f t="shared" si="1151"/>
        <v>1884.152</v>
      </c>
      <c r="AA538" s="2">
        <f t="shared" si="1152"/>
        <v>53074.3</v>
      </c>
      <c r="AB538" s="2">
        <f t="shared" si="1133"/>
        <v>53074.274262373736</v>
      </c>
      <c r="AC538" s="1">
        <f t="shared" si="1153"/>
        <v>6.4084392942388338E-2</v>
      </c>
      <c r="AD538" s="1" t="b">
        <f t="shared" si="1154"/>
        <v>1</v>
      </c>
      <c r="AM538" s="10">
        <f t="shared" si="1155"/>
        <v>0.1126751981793401</v>
      </c>
      <c r="AN538" s="10"/>
      <c r="AO538" s="1">
        <f t="shared" si="1156"/>
        <v>1884.152</v>
      </c>
      <c r="AP538"/>
      <c r="BB538" s="10" cm="1">
        <f t="array" ref="BB538">$C538*EXP(poly_from_str($AO538,BB$2950))</f>
        <v>24.324656002185357</v>
      </c>
      <c r="BF538" s="21" t="e">
        <f>INDEX([1]Pr3_line_class7_opt_lin!$A$2:$A$3624,MATCH($X538,[1]Pr3_line_class7_opt_lin!$AO$2:$AO$3624,0),1)</f>
        <v>#N/A</v>
      </c>
    </row>
    <row r="539" spans="1:58" hidden="1" x14ac:dyDescent="0.25">
      <c r="A539" s="1" t="s">
        <v>153</v>
      </c>
      <c r="B539" s="1">
        <v>4.0000000000000001E-3</v>
      </c>
      <c r="C539">
        <v>1</v>
      </c>
      <c r="E539" s="2">
        <v>53075.6</v>
      </c>
      <c r="F539">
        <v>12846</v>
      </c>
      <c r="G539" t="s">
        <v>4</v>
      </c>
      <c r="H539" t="s">
        <v>5</v>
      </c>
      <c r="I539">
        <v>65922</v>
      </c>
      <c r="J539" t="s">
        <v>6</v>
      </c>
      <c r="K539" t="s">
        <v>12</v>
      </c>
      <c r="L539">
        <v>12846.66</v>
      </c>
      <c r="M539">
        <v>65922.42</v>
      </c>
      <c r="N539">
        <v>6</v>
      </c>
      <c r="V539" s="11">
        <f t="shared" si="1147"/>
        <v>5.307559822833653E-7</v>
      </c>
      <c r="W539" s="11">
        <f t="shared" si="1148"/>
        <v>1.8841049371085775E-6</v>
      </c>
      <c r="X539" s="10">
        <f t="shared" si="1149"/>
        <v>53075.598358592055</v>
      </c>
      <c r="Y539" s="8">
        <f t="shared" si="1150"/>
        <v>1884.1049953761221</v>
      </c>
      <c r="Z539" s="1">
        <f t="shared" si="1151"/>
        <v>1884.105</v>
      </c>
      <c r="AA539" s="2">
        <f t="shared" si="1152"/>
        <v>53075.6</v>
      </c>
      <c r="AB539" s="2">
        <f t="shared" si="1133"/>
        <v>53075.59822833653</v>
      </c>
      <c r="AC539" s="1">
        <f t="shared" si="1153"/>
        <v>6.4085095636479003E-2</v>
      </c>
      <c r="AD539" s="1" t="b">
        <f t="shared" si="1154"/>
        <v>1</v>
      </c>
      <c r="AF539" s="1" t="s">
        <v>1150</v>
      </c>
      <c r="AG539" s="1" t="s">
        <v>1274</v>
      </c>
      <c r="AH539" s="10">
        <v>12846.66</v>
      </c>
      <c r="AI539" s="10">
        <v>65922.42</v>
      </c>
      <c r="AJ539" s="10">
        <f>AI539-AH539</f>
        <v>53075.759999999995</v>
      </c>
      <c r="AK539" s="1">
        <f>$A539-100000000/AJ539</f>
        <v>5.7426365631272347E-3</v>
      </c>
      <c r="AL539" s="10">
        <f>$X539-AJ539</f>
        <v>-0.16164140793989645</v>
      </c>
      <c r="AM539" s="10">
        <f t="shared" si="1155"/>
        <v>0.11268076885311593</v>
      </c>
      <c r="AN539" s="10">
        <f>AL539/AM539</f>
        <v>-1.4345074992397573</v>
      </c>
      <c r="AO539" s="1">
        <f t="shared" si="1156"/>
        <v>1884.105</v>
      </c>
      <c r="AP539" s="14">
        <v>3930000</v>
      </c>
      <c r="AQ539" s="10">
        <v>2.5999999999999999E-2</v>
      </c>
      <c r="AR539" s="14" cm="1">
        <f t="array" ref="AR539">SfromgA($AP539,$AO539,"")</f>
        <v>1.2973023851576986E-2</v>
      </c>
      <c r="AS539" s="21">
        <f>(10^MAX(0.05, -0.312925054856973*((LN($AR539))^(1/3)) + 0.454808404431693)-1)*100</f>
        <v>823.48664391782199</v>
      </c>
      <c r="AU539" s="10"/>
      <c r="AV539" s="10"/>
      <c r="AW539" s="14">
        <f>IF($AP539="",$AT539,$AP539)</f>
        <v>3930000</v>
      </c>
      <c r="AX539" s="21">
        <f>IF($AP539="",$AV539,$AS539)</f>
        <v>823.48664391782199</v>
      </c>
      <c r="AY539" s="10">
        <f>LN(BB539*$AO539/$AW539)</f>
        <v>-6.7539577912884772</v>
      </c>
      <c r="AZ539" s="10">
        <f>EXP(AY$2950*$AI539+AY$2951)*$AW539/$AO539</f>
        <v>5.8653125858197663</v>
      </c>
      <c r="BA539" s="10">
        <f>LN(AZ539/$C539)</f>
        <v>1.7690557775001785</v>
      </c>
      <c r="BB539" s="10" cm="1">
        <f t="array" ref="BB539">$C539*EXP(poly_from_str($AO539,BB$2950))</f>
        <v>2.432656831764139</v>
      </c>
      <c r="BC539" s="10">
        <f t="shared" ref="BC539" si="1200">LN(AZ539/BB539)</f>
        <v>0.88007177101059897</v>
      </c>
      <c r="BD539" s="10">
        <f t="shared" ref="BD539" si="1201">LN($AX539/100+1)</f>
        <v>2.2229861510862223</v>
      </c>
      <c r="BE539" s="10">
        <f>ABS(LN($AZ539/$BB539))-BD539-LN(2)</f>
        <v>-2.0360615606355688</v>
      </c>
      <c r="BF539" s="21">
        <f>INDEX([1]Pr3_line_class7_opt_lin!$A$2:$A$3624,MATCH($X539,[1]Pr3_line_class7_opt_lin!$AO$2:$AO$3624,0),1)</f>
        <v>726</v>
      </c>
    </row>
    <row r="540" spans="1:58" hidden="1" x14ac:dyDescent="0.25">
      <c r="A540" s="1" t="s">
        <v>154</v>
      </c>
      <c r="B540" s="1">
        <v>4.0000000000000001E-3</v>
      </c>
      <c r="C540">
        <v>3</v>
      </c>
      <c r="E540" s="2">
        <v>53084.5</v>
      </c>
      <c r="N540">
        <v>6</v>
      </c>
      <c r="V540" s="11">
        <f t="shared" si="1147"/>
        <v>5.3084501502025975E-7</v>
      </c>
      <c r="W540" s="11">
        <f t="shared" si="1148"/>
        <v>1.8837890533018115E-6</v>
      </c>
      <c r="X540" s="10">
        <f t="shared" si="1149"/>
        <v>53084.50139152597</v>
      </c>
      <c r="Y540" s="8">
        <f t="shared" si="1150"/>
        <v>1883.7890039212705</v>
      </c>
      <c r="Z540" s="1">
        <f t="shared" si="1151"/>
        <v>1883.789</v>
      </c>
      <c r="AA540" s="2">
        <f t="shared" si="1152"/>
        <v>53084.5</v>
      </c>
      <c r="AB540" s="2">
        <f t="shared" si="1133"/>
        <v>53084.501502025967</v>
      </c>
      <c r="AC540" s="1">
        <f t="shared" si="1153"/>
        <v>6.4089821498592991E-2</v>
      </c>
      <c r="AD540" s="1" t="b">
        <f t="shared" si="1154"/>
        <v>1</v>
      </c>
      <c r="AM540" s="10">
        <f t="shared" si="1155"/>
        <v>0.11271856879937191</v>
      </c>
      <c r="AN540" s="10"/>
      <c r="AO540" s="1">
        <f t="shared" si="1156"/>
        <v>1883.789</v>
      </c>
      <c r="AP540"/>
      <c r="BB540" s="10" cm="1">
        <f t="array" ref="BB540">$C540*EXP(poly_from_str($AO540,BB$2950))</f>
        <v>7.301826535068825</v>
      </c>
      <c r="BF540" s="21">
        <f>INDEX([1]Pr3_line_class7_opt_lin!$A$2:$A$3624,MATCH($X540,[1]Pr3_line_class7_opt_lin!$AO$2:$AO$3624,0),1)</f>
        <v>2180</v>
      </c>
    </row>
    <row r="541" spans="1:58" x14ac:dyDescent="0.25">
      <c r="A541" s="1" t="s">
        <v>155</v>
      </c>
      <c r="B541" s="1">
        <v>8.0000000000000002E-3</v>
      </c>
      <c r="C541">
        <v>50</v>
      </c>
      <c r="D541" t="s">
        <v>111</v>
      </c>
      <c r="E541" s="2">
        <v>53087</v>
      </c>
      <c r="F541">
        <v>22527</v>
      </c>
      <c r="G541" t="s">
        <v>4</v>
      </c>
      <c r="H541" t="s">
        <v>7</v>
      </c>
      <c r="I541">
        <v>75614</v>
      </c>
      <c r="J541" t="s">
        <v>6</v>
      </c>
      <c r="K541" t="s">
        <v>17</v>
      </c>
      <c r="L541">
        <v>22527.7</v>
      </c>
      <c r="M541">
        <v>75614.81</v>
      </c>
      <c r="N541">
        <v>6</v>
      </c>
      <c r="V541" s="11">
        <f t="shared" si="1147"/>
        <v>5.3087009608748741E-7</v>
      </c>
      <c r="W541" s="11">
        <f t="shared" si="1148"/>
        <v>1.8837003409497618E-6</v>
      </c>
      <c r="X541" s="10">
        <f t="shared" si="1149"/>
        <v>53087.008901735455</v>
      </c>
      <c r="Y541" s="8">
        <f t="shared" si="1150"/>
        <v>1883.7000250871342</v>
      </c>
      <c r="Z541" s="1">
        <f t="shared" si="1151"/>
        <v>1883.7</v>
      </c>
      <c r="AA541" s="2">
        <f t="shared" si="1152"/>
        <v>53087</v>
      </c>
      <c r="AB541" s="2">
        <f t="shared" si="1133"/>
        <v>53087.00960874874</v>
      </c>
      <c r="AC541" s="1">
        <f t="shared" si="1153"/>
        <v>6.4091152945996904E-2</v>
      </c>
      <c r="AD541" s="1" t="b">
        <f t="shared" si="1154"/>
        <v>1</v>
      </c>
      <c r="AF541" s="1" t="s">
        <v>1336</v>
      </c>
      <c r="AG541" s="1" t="s">
        <v>1256</v>
      </c>
      <c r="AH541" s="10">
        <v>22527.7</v>
      </c>
      <c r="AI541" s="10">
        <v>75614.81</v>
      </c>
      <c r="AJ541" s="10">
        <f t="shared" ref="AJ541:AJ542" si="1202">AI541-AH541</f>
        <v>53087.11</v>
      </c>
      <c r="AK541" s="1">
        <f t="shared" ref="AK541:AK542" si="1203">$A541-100000000/AJ541</f>
        <v>3.5622018226604268E-3</v>
      </c>
      <c r="AL541" s="10">
        <f t="shared" ref="AL541:AL542" si="1204">$X541-AJ541</f>
        <v>-0.10109826454572612</v>
      </c>
      <c r="AM541" s="10">
        <f t="shared" si="1155"/>
        <v>0.22545840632797154</v>
      </c>
      <c r="AN541" s="10">
        <f t="shared" ref="AN541:AN542" si="1205">AL541/AM541</f>
        <v>-0.4484120427901</v>
      </c>
      <c r="AO541" s="1">
        <f t="shared" si="1156"/>
        <v>1883.7</v>
      </c>
      <c r="AP541" s="14">
        <v>139000000</v>
      </c>
      <c r="AQ541" s="10">
        <v>0.154</v>
      </c>
      <c r="AR541" s="14" cm="1">
        <f t="array" ref="AR541">SfromgA($AP541,$AO541,"")</f>
        <v>0.45854649006508336</v>
      </c>
      <c r="AS541" s="21">
        <f t="shared" ref="AS541:AS542" si="1206">(10^MAX(0.05, -0.312925054856973*((LN($AR541))^(1/3)) + 0.454808404431693)-1)*100</f>
        <v>453.1250520859528</v>
      </c>
      <c r="AU541" s="10"/>
      <c r="AV541" s="10"/>
      <c r="AW541" s="14">
        <f t="shared" ref="AW541:AW542" si="1207">IF($AP541="",$AT541,$AP541)</f>
        <v>139000000</v>
      </c>
      <c r="AX541" s="21">
        <f t="shared" ref="AX541:AX542" si="1208">IF($AP541="",$AV541,$AS541)</f>
        <v>453.1250520859528</v>
      </c>
      <c r="AY541" s="10">
        <f t="shared" ref="AY541:AY542" si="1209">LN(BB541*$AO541/$AW541)</f>
        <v>-6.4073073652164769</v>
      </c>
      <c r="AZ541" s="10">
        <f t="shared" ref="AZ541:AZ542" si="1210">EXP(AY$2950*$AI541+AY$2951)*$AW541/$AO541</f>
        <v>83.855799256930752</v>
      </c>
      <c r="BA541" s="10">
        <f t="shared" ref="BA541:BA542" si="1211">LN(AZ541/$C541)</f>
        <v>0.51707564272652307</v>
      </c>
      <c r="BB541" s="10" cm="1">
        <f t="array" ref="BB541">$C541*EXP(poly_from_str($AO541,BB$2950))</f>
        <v>121.71520360367512</v>
      </c>
      <c r="BC541" s="10">
        <f t="shared" ref="BC541:BC542" si="1212">LN(AZ541/BB541)</f>
        <v>-0.3725852709356462</v>
      </c>
      <c r="BD541" s="10">
        <f t="shared" ref="BD541:BD542" si="1213">LN($AX541/100+1)</f>
        <v>1.7104139239407925</v>
      </c>
      <c r="BE541" s="10">
        <f t="shared" ref="BE541:BE542" si="1214">ABS(LN($AZ541/$BB541))-BD541-LN(2)</f>
        <v>-2.0309758335650918</v>
      </c>
      <c r="BF541" s="21">
        <f>INDEX([1]Pr3_line_class7_opt_lin!$A$2:$A$3624,MATCH($X541,[1]Pr3_line_class7_opt_lin!$AO$2:$AO$3624,0),1)</f>
        <v>36339</v>
      </c>
    </row>
    <row r="542" spans="1:58" x14ac:dyDescent="0.25">
      <c r="A542" s="1" t="s">
        <v>156</v>
      </c>
      <c r="B542" s="1">
        <v>8.0000000000000002E-3</v>
      </c>
      <c r="C542">
        <v>50</v>
      </c>
      <c r="D542" t="s">
        <v>111</v>
      </c>
      <c r="E542" s="2">
        <v>53088.5</v>
      </c>
      <c r="F542">
        <v>12846</v>
      </c>
      <c r="G542" t="s">
        <v>4</v>
      </c>
      <c r="H542" t="s">
        <v>5</v>
      </c>
      <c r="I542">
        <v>65935</v>
      </c>
      <c r="J542" t="s">
        <v>6</v>
      </c>
      <c r="K542" t="s">
        <v>7</v>
      </c>
      <c r="L542">
        <v>12846.66</v>
      </c>
      <c r="M542">
        <v>65935.25</v>
      </c>
      <c r="N542">
        <v>6</v>
      </c>
      <c r="V542" s="11">
        <f t="shared" si="1147"/>
        <v>5.3088503312988053E-7</v>
      </c>
      <c r="W542" s="11">
        <f t="shared" si="1148"/>
        <v>1.8836471175489985E-6</v>
      </c>
      <c r="X542" s="10">
        <f t="shared" si="1149"/>
        <v>53088.503069192375</v>
      </c>
      <c r="Y542" s="8">
        <f t="shared" si="1150"/>
        <v>1883.6470086501779</v>
      </c>
      <c r="Z542" s="1">
        <f t="shared" si="1151"/>
        <v>1883.6469999999999</v>
      </c>
      <c r="AA542" s="2">
        <f t="shared" si="1152"/>
        <v>53088.5</v>
      </c>
      <c r="AB542" s="2">
        <f t="shared" si="1133"/>
        <v>53088.503312988054</v>
      </c>
      <c r="AC542" s="1">
        <f t="shared" si="1153"/>
        <v>6.4091945920065715E-2</v>
      </c>
      <c r="AD542" s="1" t="b">
        <f t="shared" si="1154"/>
        <v>1</v>
      </c>
      <c r="AF542" s="1" t="s">
        <v>1150</v>
      </c>
      <c r="AG542" s="1" t="s">
        <v>1238</v>
      </c>
      <c r="AH542" s="10">
        <v>12846.66</v>
      </c>
      <c r="AI542" s="10">
        <v>65935.25</v>
      </c>
      <c r="AJ542" s="10">
        <f t="shared" si="1202"/>
        <v>53088.59</v>
      </c>
      <c r="AK542" s="1">
        <f t="shared" si="1203"/>
        <v>3.0757594049646286E-3</v>
      </c>
      <c r="AL542" s="10">
        <f t="shared" si="1204"/>
        <v>-8.6930807621683925E-2</v>
      </c>
      <c r="AM542" s="10">
        <f t="shared" si="1155"/>
        <v>0.2254711206505253</v>
      </c>
      <c r="AN542" s="10">
        <f t="shared" si="1205"/>
        <v>-0.38555184970417805</v>
      </c>
      <c r="AO542" s="1">
        <f t="shared" si="1156"/>
        <v>1883.6469999999999</v>
      </c>
      <c r="AP542" s="14">
        <v>48000000</v>
      </c>
      <c r="AQ542" s="10">
        <v>0.115</v>
      </c>
      <c r="AR542" s="14" cm="1">
        <f t="array" ref="AR542">SfromgA($AP542,$AO542,"")</f>
        <v>0.15833362394369827</v>
      </c>
      <c r="AS542" s="21">
        <f t="shared" si="1206"/>
        <v>589.40421532784399</v>
      </c>
      <c r="AU542" s="10"/>
      <c r="AV542" s="10"/>
      <c r="AW542" s="14">
        <f t="shared" si="1207"/>
        <v>48000000</v>
      </c>
      <c r="AX542" s="21">
        <f t="shared" si="1208"/>
        <v>589.40421532784399</v>
      </c>
      <c r="AY542" s="10">
        <f t="shared" si="1209"/>
        <v>-5.3439740631590409</v>
      </c>
      <c r="AZ542" s="10">
        <f t="shared" si="1210"/>
        <v>71.568939946619935</v>
      </c>
      <c r="BA542" s="10">
        <f t="shared" si="1211"/>
        <v>0.35863817479196203</v>
      </c>
      <c r="BB542" s="10" cm="1">
        <f t="array" ref="BB542">$C542*EXP(poly_from_str($AO542,BB$2950))</f>
        <v>121.72597786553887</v>
      </c>
      <c r="BC542" s="10">
        <f t="shared" si="1212"/>
        <v>-0.53111125521576352</v>
      </c>
      <c r="BD542" s="10">
        <f t="shared" si="1213"/>
        <v>1.9306575825637144</v>
      </c>
      <c r="BE542" s="10">
        <f t="shared" si="1214"/>
        <v>-2.0926935079078963</v>
      </c>
      <c r="BF542" s="21">
        <f>INDEX([1]Pr3_line_class7_opt_lin!$A$2:$A$3624,MATCH($X542,[1]Pr3_line_class7_opt_lin!$AO$2:$AO$3624,0),1)</f>
        <v>36344</v>
      </c>
    </row>
    <row r="543" spans="1:58" hidden="1" x14ac:dyDescent="0.25">
      <c r="A543" s="1" t="s">
        <v>157</v>
      </c>
      <c r="B543" s="1">
        <v>4.0000000000000001E-3</v>
      </c>
      <c r="C543">
        <v>2</v>
      </c>
      <c r="E543" s="2">
        <v>53097.9</v>
      </c>
      <c r="N543">
        <v>6</v>
      </c>
      <c r="V543" s="11">
        <f t="shared" si="1147"/>
        <v>5.3097862014585985E-7</v>
      </c>
      <c r="W543" s="11">
        <f t="shared" si="1148"/>
        <v>1.8833136527056625E-6</v>
      </c>
      <c r="X543" s="10">
        <f t="shared" si="1149"/>
        <v>53097.864811681357</v>
      </c>
      <c r="Y543" s="8">
        <f t="shared" si="1150"/>
        <v>1883.3149007905179</v>
      </c>
      <c r="Z543" s="1">
        <f t="shared" si="1151"/>
        <v>1883.3150000000001</v>
      </c>
      <c r="AA543" s="2">
        <f t="shared" si="1152"/>
        <v>53097.9</v>
      </c>
      <c r="AB543" s="2">
        <f t="shared" si="1133"/>
        <v>53097.862014585982</v>
      </c>
      <c r="AC543" s="1">
        <f t="shared" si="1153"/>
        <v>6.409691475260007E-2</v>
      </c>
      <c r="AD543" s="1" t="b">
        <f t="shared" si="1154"/>
        <v>1</v>
      </c>
      <c r="AM543" s="10">
        <f t="shared" si="1155"/>
        <v>0.11277539869857141</v>
      </c>
      <c r="AN543" s="10"/>
      <c r="AO543" s="1">
        <f t="shared" si="1156"/>
        <v>1883.3150000000001</v>
      </c>
      <c r="AP543"/>
      <c r="BB543" s="10" cm="1">
        <f t="array" ref="BB543">$C543*EXP(poly_from_str($AO543,BB$2950))</f>
        <v>4.8717379543716319</v>
      </c>
      <c r="BF543" s="21" t="e">
        <f>INDEX([1]Pr3_line_class7_opt_lin!$A$2:$A$3624,MATCH($X543,[1]Pr3_line_class7_opt_lin!$AO$2:$AO$3624,0),1)</f>
        <v>#N/A</v>
      </c>
    </row>
    <row r="544" spans="1:58" hidden="1" x14ac:dyDescent="0.25">
      <c r="A544" s="1" t="s">
        <v>158</v>
      </c>
      <c r="B544" s="1">
        <v>4.0000000000000001E-3</v>
      </c>
      <c r="C544">
        <v>50</v>
      </c>
      <c r="E544" s="2">
        <v>53101.599999999999</v>
      </c>
      <c r="F544">
        <v>30505</v>
      </c>
      <c r="G544" t="s">
        <v>4</v>
      </c>
      <c r="H544" t="s">
        <v>12</v>
      </c>
      <c r="I544">
        <v>83607</v>
      </c>
      <c r="J544" t="s">
        <v>6</v>
      </c>
      <c r="K544" t="s">
        <v>12</v>
      </c>
      <c r="L544">
        <v>30505.72</v>
      </c>
      <c r="M544">
        <v>83607.320000000007</v>
      </c>
      <c r="N544">
        <v>6</v>
      </c>
      <c r="V544" s="11">
        <f t="shared" si="1147"/>
        <v>5.3101555663174711E-7</v>
      </c>
      <c r="W544" s="11">
        <f t="shared" si="1148"/>
        <v>1.8831824276481313E-6</v>
      </c>
      <c r="X544" s="10">
        <f t="shared" si="1149"/>
        <v>53101.558928805192</v>
      </c>
      <c r="Y544" s="8">
        <f t="shared" si="1150"/>
        <v>1883.1838841882761</v>
      </c>
      <c r="Z544" s="1">
        <f t="shared" si="1151"/>
        <v>1883.184</v>
      </c>
      <c r="AA544" s="2">
        <f t="shared" si="1152"/>
        <v>53101.599999999999</v>
      </c>
      <c r="AB544" s="2">
        <f t="shared" si="1133"/>
        <v>53101.555663174709</v>
      </c>
      <c r="AC544" s="1">
        <f t="shared" si="1153"/>
        <v>6.4098876069246219E-2</v>
      </c>
      <c r="AD544" s="1" t="b">
        <f t="shared" si="1154"/>
        <v>1</v>
      </c>
      <c r="AF544" s="1" t="s">
        <v>1403</v>
      </c>
      <c r="AG544" s="1" t="s">
        <v>1387</v>
      </c>
      <c r="AH544" s="10">
        <v>30505.72</v>
      </c>
      <c r="AI544" s="10">
        <v>83607.320000000007</v>
      </c>
      <c r="AJ544" s="10">
        <f>AI544-AH544</f>
        <v>53101.600000000006</v>
      </c>
      <c r="AK544" s="1">
        <f>$A544-100000000/AJ544</f>
        <v>1.5723518690720084E-3</v>
      </c>
      <c r="AL544" s="10">
        <f>$X544-AJ544</f>
        <v>-4.1071194813412149E-2</v>
      </c>
      <c r="AM544" s="10">
        <f t="shared" si="1155"/>
        <v>0.11279110272814552</v>
      </c>
      <c r="AN544" s="10">
        <f>AL544/AM544</f>
        <v>-0.36413505870586171</v>
      </c>
      <c r="AO544" s="1">
        <f t="shared" si="1156"/>
        <v>1883.184</v>
      </c>
      <c r="AP544" s="14">
        <v>121000000</v>
      </c>
      <c r="AQ544" s="10">
        <v>0.248</v>
      </c>
      <c r="AR544" s="14" cm="1">
        <f t="array" ref="AR544">SfromgA($AP544,$AO544,"")</f>
        <v>0.39883842920159746</v>
      </c>
      <c r="AS544" s="21">
        <f>(10^MAX(0.05, -0.312925054856973*((LN($AR544))^(1/3)) + 0.454808404431693)-1)*100</f>
        <v>474.20563586739519</v>
      </c>
      <c r="AU544" s="10"/>
      <c r="AV544" s="10"/>
      <c r="AW544" s="14">
        <f>IF($AP544="",$AT544,$AP544)</f>
        <v>121000000</v>
      </c>
      <c r="AX544" s="21">
        <f>IF($AP544="",$AV544,$AS544)</f>
        <v>474.20563586739519</v>
      </c>
      <c r="AY544" s="10">
        <f>LN(BB544*$AO544/$AW544)</f>
        <v>-6.2680368107611786</v>
      </c>
      <c r="AZ544" s="10">
        <f>EXP(AY$2950*$AI544+AY$2951)*$AW544/$AO544</f>
        <v>34.590557107828865</v>
      </c>
      <c r="BA544" s="10">
        <f>LN(AZ544/$C544)</f>
        <v>-0.36844227657150841</v>
      </c>
      <c r="BB544" s="10" cm="1">
        <f t="array" ref="BB544">$C544*EXP(poly_from_str($AO544,BB$2950))</f>
        <v>121.82006177473039</v>
      </c>
      <c r="BC544" s="10">
        <f t="shared" ref="BC544" si="1215">LN(AZ544/BB544)</f>
        <v>-1.2589643236499994</v>
      </c>
      <c r="BD544" s="10">
        <f t="shared" ref="BD544" si="1216">LN($AX544/100+1)</f>
        <v>1.7478173968150981</v>
      </c>
      <c r="BE544" s="10">
        <f>ABS(LN($AZ544/$BB544))-BD544-LN(2)</f>
        <v>-1.182000253725044</v>
      </c>
      <c r="BF544" s="21">
        <f>INDEX([1]Pr3_line_class7_opt_lin!$A$2:$A$3624,MATCH($X544,[1]Pr3_line_class7_opt_lin!$AO$2:$AO$3624,0),1)</f>
        <v>36389</v>
      </c>
    </row>
    <row r="545" spans="1:58" hidden="1" x14ac:dyDescent="0.25">
      <c r="A545" s="1" t="s">
        <v>159</v>
      </c>
      <c r="B545" s="1">
        <v>4.0000000000000001E-3</v>
      </c>
      <c r="C545">
        <v>1</v>
      </c>
      <c r="E545" s="2">
        <v>53106.5</v>
      </c>
      <c r="N545">
        <v>6</v>
      </c>
      <c r="V545" s="11">
        <f t="shared" si="1147"/>
        <v>5.3106547134450374E-7</v>
      </c>
      <c r="W545" s="11">
        <f t="shared" si="1148"/>
        <v>1.8830086712549313E-6</v>
      </c>
      <c r="X545" s="10">
        <f t="shared" si="1149"/>
        <v>53106.543661562479</v>
      </c>
      <c r="Y545" s="8">
        <f t="shared" si="1150"/>
        <v>1883.0071231387278</v>
      </c>
      <c r="Z545" s="1">
        <f t="shared" si="1151"/>
        <v>1883.0070000000001</v>
      </c>
      <c r="AA545" s="2">
        <f t="shared" si="1152"/>
        <v>53106.5</v>
      </c>
      <c r="AB545" s="2">
        <f t="shared" si="1133"/>
        <v>53106.547134450375</v>
      </c>
      <c r="AC545" s="1">
        <f t="shared" si="1153"/>
        <v>6.4101526742718004E-2</v>
      </c>
      <c r="AD545" s="1" t="b">
        <f t="shared" si="1154"/>
        <v>1</v>
      </c>
      <c r="AM545" s="10">
        <f t="shared" si="1155"/>
        <v>0.11281211381582755</v>
      </c>
      <c r="AN545" s="10"/>
      <c r="AO545" s="1">
        <f t="shared" si="1156"/>
        <v>1883.0070000000001</v>
      </c>
      <c r="AP545"/>
      <c r="BB545" s="10" cm="1">
        <f t="array" ref="BB545">$C545*EXP(poly_from_str($AO545,BB$2950))</f>
        <v>2.4371202220535411</v>
      </c>
      <c r="BF545" s="21" t="e">
        <f>INDEX([1]Pr3_line_class7_opt_lin!$A$2:$A$3624,MATCH($X545,[1]Pr3_line_class7_opt_lin!$AO$2:$AO$3624,0),1)</f>
        <v>#N/A</v>
      </c>
    </row>
    <row r="546" spans="1:58" hidden="1" x14ac:dyDescent="0.25">
      <c r="A546" s="1" t="s">
        <v>160</v>
      </c>
      <c r="B546" s="1">
        <v>4.0000000000000001E-3</v>
      </c>
      <c r="C546">
        <v>2</v>
      </c>
      <c r="E546" s="2">
        <v>53108.7</v>
      </c>
      <c r="N546">
        <v>6</v>
      </c>
      <c r="V546" s="11">
        <f t="shared" si="1147"/>
        <v>5.3108662447714526E-7</v>
      </c>
      <c r="W546" s="11">
        <f t="shared" si="1148"/>
        <v>1.8829306686098513E-6</v>
      </c>
      <c r="X546" s="10">
        <f t="shared" si="1149"/>
        <v>53108.66521500067</v>
      </c>
      <c r="Y546" s="8">
        <f t="shared" si="1150"/>
        <v>1882.9319018877311</v>
      </c>
      <c r="Z546" s="1">
        <f t="shared" si="1151"/>
        <v>1882.932</v>
      </c>
      <c r="AA546" s="2">
        <f t="shared" si="1152"/>
        <v>53108.7</v>
      </c>
      <c r="AB546" s="2">
        <f t="shared" si="1133"/>
        <v>53108.662447714523</v>
      </c>
      <c r="AC546" s="1">
        <f t="shared" si="1153"/>
        <v>6.4102650134926414E-2</v>
      </c>
      <c r="AD546" s="1" t="b">
        <f t="shared" si="1154"/>
        <v>1</v>
      </c>
      <c r="AM546" s="10">
        <f t="shared" si="1155"/>
        <v>0.11282128085347745</v>
      </c>
      <c r="AN546" s="10"/>
      <c r="AO546" s="1">
        <f t="shared" si="1156"/>
        <v>1882.932</v>
      </c>
      <c r="AP546"/>
      <c r="BB546" s="10" cm="1">
        <f t="array" ref="BB546">$C546*EXP(poly_from_str($AO546,BB$2950))</f>
        <v>4.8748496367197811</v>
      </c>
      <c r="BF546" s="21" t="e">
        <f>INDEX([1]Pr3_line_class7_opt_lin!$A$2:$A$3624,MATCH($X546,[1]Pr3_line_class7_opt_lin!$AO$2:$AO$3624,0),1)</f>
        <v>#N/A</v>
      </c>
    </row>
    <row r="547" spans="1:58" hidden="1" x14ac:dyDescent="0.25">
      <c r="A547" s="1" t="s">
        <v>161</v>
      </c>
      <c r="B547" s="1">
        <v>4.0000000000000001E-3</v>
      </c>
      <c r="C547">
        <v>3</v>
      </c>
      <c r="E547" s="2">
        <v>53111.199999999997</v>
      </c>
      <c r="N547">
        <v>6</v>
      </c>
      <c r="V547" s="11">
        <f t="shared" si="1147"/>
        <v>5.3111172838096426E-7</v>
      </c>
      <c r="W547" s="11">
        <f t="shared" si="1148"/>
        <v>1.8828420370844569E-6</v>
      </c>
      <c r="X547" s="10">
        <f t="shared" si="1149"/>
        <v>53111.174840049076</v>
      </c>
      <c r="Y547" s="8">
        <f t="shared" si="1150"/>
        <v>1882.8429290288243</v>
      </c>
      <c r="Z547" s="1">
        <f t="shared" si="1151"/>
        <v>1882.8430000000001</v>
      </c>
      <c r="AA547" s="2">
        <f t="shared" si="1152"/>
        <v>53111.199999999997</v>
      </c>
      <c r="AB547" s="2">
        <f t="shared" si="1133"/>
        <v>53111.172838096427</v>
      </c>
      <c r="AC547" s="1">
        <f t="shared" si="1153"/>
        <v>6.4103983401190764E-2</v>
      </c>
      <c r="AD547" s="1" t="b">
        <f t="shared" si="1154"/>
        <v>1</v>
      </c>
      <c r="AM547" s="10">
        <f t="shared" si="1155"/>
        <v>0.11283192491354826</v>
      </c>
      <c r="AN547" s="10"/>
      <c r="AO547" s="1">
        <f t="shared" si="1156"/>
        <v>1882.8430000000001</v>
      </c>
      <c r="AP547"/>
      <c r="BB547" s="10" cm="1">
        <f t="array" ref="BB547">$C547*EXP(poly_from_str($AO547,BB$2950))</f>
        <v>7.3133586821978342</v>
      </c>
      <c r="BF547" s="21" t="e">
        <f>INDEX([1]Pr3_line_class7_opt_lin!$A$2:$A$3624,MATCH($X547,[1]Pr3_line_class7_opt_lin!$AO$2:$AO$3624,0),1)</f>
        <v>#N/A</v>
      </c>
    </row>
    <row r="548" spans="1:58" hidden="1" x14ac:dyDescent="0.25">
      <c r="A548" s="1" t="s">
        <v>162</v>
      </c>
      <c r="B548" s="1">
        <v>4.0000000000000001E-3</v>
      </c>
      <c r="C548">
        <v>20</v>
      </c>
      <c r="E548" s="2">
        <v>53134.1</v>
      </c>
      <c r="N548">
        <v>6</v>
      </c>
      <c r="V548" s="11">
        <f t="shared" si="1147"/>
        <v>5.3134087589418033E-7</v>
      </c>
      <c r="W548" s="11">
        <f t="shared" si="1148"/>
        <v>1.8820305604122402E-6</v>
      </c>
      <c r="X548" s="10">
        <f t="shared" si="1149"/>
        <v>53134.088505595464</v>
      </c>
      <c r="Y548" s="8">
        <f t="shared" si="1150"/>
        <v>1882.030967548623</v>
      </c>
      <c r="Z548" s="1">
        <f t="shared" si="1151"/>
        <v>1882.0309999999999</v>
      </c>
      <c r="AA548" s="2">
        <f t="shared" si="1152"/>
        <v>53134.1</v>
      </c>
      <c r="AB548" s="2">
        <f t="shared" si="1133"/>
        <v>53134.087589418028</v>
      </c>
      <c r="AC548" s="1">
        <f t="shared" si="1153"/>
        <v>6.4116156319799736E-2</v>
      </c>
      <c r="AD548" s="1" t="b">
        <f t="shared" si="1154"/>
        <v>1</v>
      </c>
      <c r="AM548" s="10">
        <f t="shared" si="1155"/>
        <v>0.11292927693539587</v>
      </c>
      <c r="AN548" s="10"/>
      <c r="AO548" s="1">
        <f t="shared" si="1156"/>
        <v>1882.0309999999999</v>
      </c>
      <c r="AP548"/>
      <c r="BB548" s="10" cm="1">
        <f t="array" ref="BB548">$C548*EXP(poly_from_str($AO548,BB$2950))</f>
        <v>48.821627141025701</v>
      </c>
      <c r="BF548" s="21">
        <f>INDEX([1]Pr3_line_class7_opt_lin!$A$2:$A$3624,MATCH($X548,[1]Pr3_line_class7_opt_lin!$AO$2:$AO$3624,0),1)</f>
        <v>14600</v>
      </c>
    </row>
    <row r="549" spans="1:58" hidden="1" x14ac:dyDescent="0.25">
      <c r="A549" s="1" t="s">
        <v>163</v>
      </c>
      <c r="B549" s="1">
        <v>4.0000000000000001E-3</v>
      </c>
      <c r="C549">
        <v>500</v>
      </c>
      <c r="E549" s="2">
        <v>53156.9</v>
      </c>
      <c r="F549">
        <v>25979</v>
      </c>
      <c r="G549" t="s">
        <v>4</v>
      </c>
      <c r="H549" t="s">
        <v>46</v>
      </c>
      <c r="I549">
        <v>79136</v>
      </c>
      <c r="J549" t="s">
        <v>6</v>
      </c>
      <c r="K549" t="s">
        <v>39</v>
      </c>
      <c r="L549">
        <v>25979.34</v>
      </c>
      <c r="M549">
        <v>79136.23</v>
      </c>
      <c r="N549">
        <v>6</v>
      </c>
      <c r="V549" s="11">
        <f t="shared" si="1147"/>
        <v>5.3156880839283361E-7</v>
      </c>
      <c r="W549" s="11">
        <f t="shared" si="1148"/>
        <v>1.8812233219017664E-6</v>
      </c>
      <c r="X549" s="10">
        <f t="shared" si="1149"/>
        <v>53156.882256020559</v>
      </c>
      <c r="Y549" s="8">
        <f t="shared" si="1150"/>
        <v>1881.2239498616188</v>
      </c>
      <c r="Z549" s="1">
        <f t="shared" si="1151"/>
        <v>1881.2239999999999</v>
      </c>
      <c r="AA549" s="2">
        <f t="shared" si="1152"/>
        <v>53156.9</v>
      </c>
      <c r="AB549" s="2">
        <f t="shared" si="1133"/>
        <v>53156.88083928336</v>
      </c>
      <c r="AC549" s="1">
        <f t="shared" si="1153"/>
        <v>6.4128269902808857E-2</v>
      </c>
      <c r="AD549" s="1" t="b">
        <f t="shared" si="1154"/>
        <v>1</v>
      </c>
      <c r="AF549" s="1" t="s">
        <v>1229</v>
      </c>
      <c r="AG549" s="1" t="s">
        <v>1414</v>
      </c>
      <c r="AH549" s="10">
        <v>25979.34</v>
      </c>
      <c r="AI549" s="10">
        <v>79136.23</v>
      </c>
      <c r="AJ549" s="10">
        <f t="shared" ref="AJ549:AJ550" si="1217">AI549-AH549</f>
        <v>53156.89</v>
      </c>
      <c r="AK549" s="1">
        <f t="shared" ref="AK549:AK550" si="1218">$A549-100000000/AJ549</f>
        <v>3.2419804847449996E-4</v>
      </c>
      <c r="AL549" s="10">
        <f t="shared" ref="AL549:AL550" si="1219">$X549-AJ549</f>
        <v>-7.7439794404199347E-3</v>
      </c>
      <c r="AM549" s="10">
        <f t="shared" si="1155"/>
        <v>0.11302619996342807</v>
      </c>
      <c r="AN549" s="10">
        <f t="shared" ref="AN549:AN550" si="1220">AL549/AM549</f>
        <v>-6.8514905773401719E-2</v>
      </c>
      <c r="AO549" s="1">
        <f t="shared" si="1156"/>
        <v>1881.2239999999999</v>
      </c>
      <c r="AP549" s="14">
        <v>1370000000</v>
      </c>
      <c r="AQ549" s="10">
        <v>0.27</v>
      </c>
      <c r="AR549" s="14" cm="1">
        <f t="array" ref="AR549">SfromgA($AP549,$AO549,"")</f>
        <v>4.501688696678297</v>
      </c>
      <c r="AS549" s="21">
        <f>(10^MAX(0.05, -0.312925054856973*((LN($AR549))^(1/3)) + 0.454808404431693)-1)*100</f>
        <v>24.808611420118119</v>
      </c>
      <c r="AU549" s="10"/>
      <c r="AV549" s="10"/>
      <c r="AW549" s="14">
        <f>IF($AP549="",$AT549,$AP549)</f>
        <v>1370000000</v>
      </c>
      <c r="AX549" s="21">
        <f>IF($AP549="",$AV549,$AS549)</f>
        <v>24.808611420118119</v>
      </c>
      <c r="AY549" s="10">
        <f>LN(BB549*$AO549/$AW549)</f>
        <v>-6.3900103576257932</v>
      </c>
      <c r="AZ549" s="10">
        <f>EXP(AY$2950*$AI549+AY$2951)*$AW549/$AO549</f>
        <v>595.46195412606482</v>
      </c>
      <c r="BA549" s="10">
        <f>LN(AZ549/$C549)</f>
        <v>0.17472939937510676</v>
      </c>
      <c r="BB549" s="10" cm="1">
        <f t="array" ref="BB549">$C549*EXP(poly_from_str($AO549,BB$2950))</f>
        <v>1222.1761904268089</v>
      </c>
      <c r="BC549" s="10">
        <f t="shared" ref="BC549" si="1221">LN(AZ549/BB549)</f>
        <v>-0.71905081355967915</v>
      </c>
      <c r="BD549" s="10">
        <f t="shared" ref="BD549" si="1222">LN($AX549/100+1)</f>
        <v>0.22161126933049072</v>
      </c>
      <c r="BE549" s="10">
        <f>ABS(LN($AZ549/$BB549))-BD549-LN(2)</f>
        <v>-0.19570763633075683</v>
      </c>
      <c r="BF549" s="21">
        <f>INDEX([1]Pr3_line_class7_opt_lin!$A$2:$A$3624,MATCH($X549,[1]Pr3_line_class7_opt_lin!$AO$2:$AO$3624,0),1)</f>
        <v>365798</v>
      </c>
    </row>
    <row r="550" spans="1:58" hidden="1" x14ac:dyDescent="0.25">
      <c r="A550" s="1" t="s">
        <v>164</v>
      </c>
      <c r="B550" s="1">
        <v>4.0000000000000001E-3</v>
      </c>
      <c r="C550">
        <v>10</v>
      </c>
      <c r="E550" s="6">
        <v>53165.5</v>
      </c>
      <c r="F550">
        <v>16516</v>
      </c>
      <c r="G550" t="s">
        <v>4</v>
      </c>
      <c r="H550" t="s">
        <v>7</v>
      </c>
      <c r="I550">
        <v>69681</v>
      </c>
      <c r="J550" t="s">
        <v>6</v>
      </c>
      <c r="K550" t="s">
        <v>17</v>
      </c>
      <c r="L550">
        <v>16516.150000000001</v>
      </c>
      <c r="M550">
        <v>69681.600000000006</v>
      </c>
      <c r="N550">
        <v>6</v>
      </c>
      <c r="O550" s="4" t="s">
        <v>165</v>
      </c>
      <c r="P550" t="s">
        <v>1092</v>
      </c>
      <c r="Q550">
        <f>$A550+0</f>
        <v>1880.9190000000001</v>
      </c>
      <c r="R550" s="8">
        <f>100000000/Q550</f>
        <v>53165.500481413605</v>
      </c>
      <c r="S550">
        <f>$M550-$L550</f>
        <v>53165.450000000004</v>
      </c>
      <c r="T550" s="1">
        <v>1880.9897768205631</v>
      </c>
      <c r="U550" s="1">
        <f>100000000/S550</f>
        <v>1880.9207859615594</v>
      </c>
      <c r="V550" s="11">
        <f t="shared" si="1147"/>
        <v>5.3165500481413606E-7</v>
      </c>
      <c r="W550" s="11">
        <f t="shared" si="1148"/>
        <v>1.8809190170317217E-6</v>
      </c>
      <c r="X550" s="10">
        <f t="shared" si="1149"/>
        <v>53165.500445796686</v>
      </c>
      <c r="Y550" s="8">
        <f t="shared" si="1150"/>
        <v>1880.9190012600754</v>
      </c>
      <c r="Z550" s="1">
        <f t="shared" si="1151"/>
        <v>1880.9190000000001</v>
      </c>
      <c r="AA550" s="2">
        <f t="shared" si="1152"/>
        <v>53165.5</v>
      </c>
      <c r="AB550" s="2">
        <f t="shared" si="1133"/>
        <v>53165.500481413605</v>
      </c>
      <c r="AC550" s="1">
        <f t="shared" si="1153"/>
        <v>6.4132852207195959E-2</v>
      </c>
      <c r="AD550" s="1" t="b">
        <f t="shared" si="1154"/>
        <v>1</v>
      </c>
      <c r="AF550" s="1" t="s">
        <v>1202</v>
      </c>
      <c r="AG550" s="5" t="s">
        <v>1469</v>
      </c>
      <c r="AH550" s="10">
        <v>16516.150000000001</v>
      </c>
      <c r="AI550" s="10">
        <v>69681.600000000006</v>
      </c>
      <c r="AJ550" s="10">
        <f t="shared" si="1217"/>
        <v>53165.450000000004</v>
      </c>
      <c r="AK550" s="1">
        <f t="shared" si="1218"/>
        <v>-1.7859615593351919E-3</v>
      </c>
      <c r="AL550" s="10">
        <f t="shared" si="1219"/>
        <v>5.044579668174265E-2</v>
      </c>
      <c r="AM550" s="10">
        <f t="shared" si="1155"/>
        <v>0.1130628166337838</v>
      </c>
      <c r="AN550" s="10">
        <f t="shared" si="1220"/>
        <v>0.44617495109058836</v>
      </c>
      <c r="AO550" s="1">
        <f t="shared" si="1156"/>
        <v>1880.9190000000001</v>
      </c>
      <c r="BB550" s="10" cm="1">
        <f t="array" ref="BB550">$C550*EXP(poly_from_str($AO550,BB$2950))</f>
        <v>24.455876947304422</v>
      </c>
      <c r="BF550" s="21">
        <f>INDEX([1]Pr3_line_class7_opt_lin!$A$2:$A$3624,MATCH($X550,[1]Pr3_line_class7_opt_lin!$AO$2:$AO$3624,0),1)</f>
        <v>7322</v>
      </c>
    </row>
    <row r="551" spans="1:58" hidden="1" x14ac:dyDescent="0.25">
      <c r="A551" s="1" t="s">
        <v>166</v>
      </c>
      <c r="B551" s="1">
        <v>4.0000000000000001E-3</v>
      </c>
      <c r="C551">
        <v>10</v>
      </c>
      <c r="E551" s="2">
        <v>53175.3</v>
      </c>
      <c r="N551">
        <v>6</v>
      </c>
      <c r="V551" s="11">
        <f t="shared" si="1147"/>
        <v>5.3175338766789452E-7</v>
      </c>
      <c r="W551" s="11">
        <f t="shared" si="1148"/>
        <v>1.8805723710068397E-6</v>
      </c>
      <c r="X551" s="10">
        <f t="shared" si="1149"/>
        <v>53175.335896702927</v>
      </c>
      <c r="Y551" s="8">
        <f t="shared" si="1150"/>
        <v>1880.5711015019724</v>
      </c>
      <c r="Z551" s="1">
        <f t="shared" si="1151"/>
        <v>1880.5709999999999</v>
      </c>
      <c r="AA551" s="2">
        <f t="shared" si="1152"/>
        <v>53175.3</v>
      </c>
      <c r="AB551" s="2">
        <f t="shared" si="1133"/>
        <v>53175.338766789449</v>
      </c>
      <c r="AC551" s="1">
        <f t="shared" si="1153"/>
        <v>6.4138083264814114E-2</v>
      </c>
      <c r="AD551" s="1" t="b">
        <f t="shared" si="1154"/>
        <v>1</v>
      </c>
      <c r="AM551" s="10">
        <f t="shared" si="1155"/>
        <v>0.11310458366102637</v>
      </c>
      <c r="AN551" s="10"/>
      <c r="AO551" s="1">
        <f t="shared" si="1156"/>
        <v>1880.5709999999999</v>
      </c>
      <c r="AP551"/>
      <c r="BB551" s="10" cm="1">
        <f t="array" ref="BB551">$C551*EXP(poly_from_str($AO551,BB$2950))</f>
        <v>24.469965557044297</v>
      </c>
      <c r="BF551" s="21" t="e">
        <f>INDEX([1]Pr3_line_class7_opt_lin!$A$2:$A$3624,MATCH($X551,[1]Pr3_line_class7_opt_lin!$AO$2:$AO$3624,0),1)</f>
        <v>#N/A</v>
      </c>
    </row>
    <row r="552" spans="1:58" hidden="1" x14ac:dyDescent="0.25">
      <c r="A552" s="1" t="s">
        <v>167</v>
      </c>
      <c r="B552" s="1">
        <v>4.0000000000000001E-3</v>
      </c>
      <c r="C552">
        <v>4</v>
      </c>
      <c r="E552" s="2">
        <v>53195.9</v>
      </c>
      <c r="F552">
        <v>35024</v>
      </c>
      <c r="G552" t="s">
        <v>4</v>
      </c>
      <c r="H552" t="s">
        <v>7</v>
      </c>
      <c r="I552">
        <v>88220</v>
      </c>
      <c r="J552" t="s">
        <v>6</v>
      </c>
      <c r="K552" t="s">
        <v>5</v>
      </c>
      <c r="L552" s="4"/>
      <c r="M552" s="4"/>
      <c r="N552">
        <v>6</v>
      </c>
      <c r="P552" s="4" t="s">
        <v>1115</v>
      </c>
      <c r="V552" s="11">
        <f t="shared" si="1147"/>
        <v>5.3195875191837623E-7</v>
      </c>
      <c r="W552" s="11">
        <f t="shared" si="1148"/>
        <v>1.879844123325294E-6</v>
      </c>
      <c r="X552" s="10">
        <f t="shared" si="1149"/>
        <v>53195.877031134296</v>
      </c>
      <c r="Y552" s="8">
        <f t="shared" si="1150"/>
        <v>1879.8449350026196</v>
      </c>
      <c r="Z552" s="1">
        <f t="shared" si="1151"/>
        <v>1879.845</v>
      </c>
      <c r="AA552" s="2">
        <f t="shared" si="1152"/>
        <v>53195.9</v>
      </c>
      <c r="AB552" s="2">
        <f t="shared" si="1133"/>
        <v>53195.875191837622</v>
      </c>
      <c r="AC552" s="1">
        <f t="shared" si="1153"/>
        <v>6.4149005687127836E-2</v>
      </c>
      <c r="AD552" s="1" t="b">
        <f t="shared" si="1154"/>
        <v>1</v>
      </c>
      <c r="AF552" s="1"/>
      <c r="AG552" s="5"/>
      <c r="AH552" s="1"/>
      <c r="AI552" s="1"/>
      <c r="AJ552" s="10"/>
      <c r="AK552" s="10"/>
      <c r="AL552" s="12"/>
      <c r="AM552" s="10">
        <f t="shared" si="1155"/>
        <v>0.11319209828469901</v>
      </c>
      <c r="AN552" s="10"/>
      <c r="AO552" s="1">
        <f t="shared" si="1156"/>
        <v>1879.845</v>
      </c>
      <c r="AP552"/>
      <c r="BB552" s="10" cm="1">
        <f t="array" ref="BB552">$C552*EXP(poly_from_str($AO552,BB$2950))</f>
        <v>9.7997348176330696</v>
      </c>
      <c r="BF552" s="21" t="e">
        <f>INDEX([1]Pr3_line_class7_opt_lin!$A$2:$A$3624,MATCH($X552,[1]Pr3_line_class7_opt_lin!$AO$2:$AO$3624,0),1)</f>
        <v>#N/A</v>
      </c>
    </row>
    <row r="553" spans="1:58" hidden="1" x14ac:dyDescent="0.25">
      <c r="A553" s="1" t="s">
        <v>168</v>
      </c>
      <c r="B553" s="1">
        <v>4.0000000000000001E-3</v>
      </c>
      <c r="C553">
        <v>4</v>
      </c>
      <c r="E553" s="2">
        <v>53197.5</v>
      </c>
      <c r="F553">
        <v>30505</v>
      </c>
      <c r="G553" t="s">
        <v>4</v>
      </c>
      <c r="H553" t="s">
        <v>12</v>
      </c>
      <c r="I553">
        <v>83703</v>
      </c>
      <c r="J553" t="s">
        <v>6</v>
      </c>
      <c r="K553" t="s">
        <v>39</v>
      </c>
      <c r="L553">
        <v>30505.72</v>
      </c>
      <c r="M553">
        <v>83703.429999999993</v>
      </c>
      <c r="N553">
        <v>6</v>
      </c>
      <c r="V553" s="11">
        <f t="shared" si="1147"/>
        <v>5.3197544826911151E-7</v>
      </c>
      <c r="W553" s="11">
        <f t="shared" si="1148"/>
        <v>1.8797875840030079E-6</v>
      </c>
      <c r="X553" s="10">
        <f t="shared" si="1149"/>
        <v>53197.541503030399</v>
      </c>
      <c r="Y553" s="8">
        <f t="shared" si="1150"/>
        <v>1879.7861174525049</v>
      </c>
      <c r="Z553" s="1">
        <f t="shared" si="1151"/>
        <v>1879.7860000000001</v>
      </c>
      <c r="AA553" s="2">
        <f t="shared" si="1152"/>
        <v>53197.5</v>
      </c>
      <c r="AB553" s="2">
        <f t="shared" si="1133"/>
        <v>53197.544826911144</v>
      </c>
      <c r="AC553" s="1">
        <f t="shared" si="1153"/>
        <v>6.4149893878056113E-2</v>
      </c>
      <c r="AD553" s="1" t="b">
        <f t="shared" si="1154"/>
        <v>1</v>
      </c>
      <c r="AF553" s="1" t="s">
        <v>1403</v>
      </c>
      <c r="AG553" s="1" t="s">
        <v>1385</v>
      </c>
      <c r="AH553" s="10">
        <v>30505.72</v>
      </c>
      <c r="AI553" s="10">
        <v>83703.429999999993</v>
      </c>
      <c r="AJ553" s="10">
        <f t="shared" ref="AJ553" si="1223">AI553-AH553</f>
        <v>53197.709999999992</v>
      </c>
      <c r="AK553" s="1">
        <f>$A553-100000000/AJ553</f>
        <v>5.8365305571896897E-3</v>
      </c>
      <c r="AL553" s="10">
        <f>$X553-AJ553</f>
        <v>-0.16849696959252469</v>
      </c>
      <c r="AM553" s="10">
        <f t="shared" si="1155"/>
        <v>0.11319905563718424</v>
      </c>
      <c r="AN553" s="10">
        <f>AL553/AM553</f>
        <v>-1.4885015483925634</v>
      </c>
      <c r="AO553" s="1">
        <f t="shared" si="1156"/>
        <v>1879.7860000000001</v>
      </c>
      <c r="AP553" s="14">
        <v>31900000</v>
      </c>
      <c r="AQ553" s="10">
        <v>0.16</v>
      </c>
      <c r="AR553" s="14" cm="1">
        <f t="array" ref="AR553">SfromgA($AP553,$AO553,"")</f>
        <v>0.10458015360333403</v>
      </c>
      <c r="AS553" s="21">
        <f>(10^MAX(0.05, -0.312925054856973*((LN($AR553))^(1/3)) + 0.454808404431693)-1)*100</f>
        <v>633.38091340218693</v>
      </c>
      <c r="AU553" s="10"/>
      <c r="AV553" s="10"/>
      <c r="AW553" s="14">
        <f>IF($AP553="",$AT553,$AP553)</f>
        <v>31900000</v>
      </c>
      <c r="AX553" s="21">
        <f>IF($AP553="",$AV553,$AS553)</f>
        <v>633.38091340218693</v>
      </c>
      <c r="AY553" s="10">
        <f>LN(BB553*$AO553/$AW553)</f>
        <v>-7.4567506460194402</v>
      </c>
      <c r="AZ553" s="10">
        <f>EXP(AY$2950*$AI553+AY$2951)*$AW553/$AO553</f>
        <v>9.0541048350135913</v>
      </c>
      <c r="BA553" s="10">
        <f>LN(AZ553/$C553)</f>
        <v>0.81692386668851513</v>
      </c>
      <c r="BB553" s="10" cm="1">
        <f t="array" ref="BB553">$C553*EXP(poly_from_str($AO553,BB$2950))</f>
        <v>9.8006891259423625</v>
      </c>
      <c r="BC553" s="10">
        <f t="shared" ref="BC553" si="1224">LN(AZ553/BB553)</f>
        <v>-7.9234474369567764E-2</v>
      </c>
      <c r="BD553" s="10">
        <f t="shared" ref="BD553" si="1225">LN($AX553/100+1)</f>
        <v>1.9924950444975391</v>
      </c>
      <c r="BE553" s="10">
        <f>ABS(LN($AZ553/$BB553))-BD553-LN(2)</f>
        <v>-2.6064077506879166</v>
      </c>
      <c r="BF553" s="21">
        <f>INDEX([1]Pr3_line_class7_opt_lin!$A$2:$A$3624,MATCH($X553,[1]Pr3_line_class7_opt_lin!$AO$2:$AO$3624,0),1)</f>
        <v>2938</v>
      </c>
    </row>
    <row r="554" spans="1:58" hidden="1" x14ac:dyDescent="0.25">
      <c r="A554" s="1" t="s">
        <v>169</v>
      </c>
      <c r="B554" s="1">
        <v>4.0000000000000001E-3</v>
      </c>
      <c r="C554">
        <v>1</v>
      </c>
      <c r="E554" s="2">
        <v>53200.7</v>
      </c>
      <c r="N554">
        <v>6</v>
      </c>
      <c r="V554" s="11">
        <f t="shared" si="1147"/>
        <v>5.3200742895173786E-7</v>
      </c>
      <c r="W554" s="11">
        <f t="shared" si="1148"/>
        <v>1.8796745155608857E-6</v>
      </c>
      <c r="X554" s="10">
        <f t="shared" si="1149"/>
        <v>53200.739713821473</v>
      </c>
      <c r="Y554" s="8">
        <f t="shared" si="1150"/>
        <v>1879.673112402611</v>
      </c>
      <c r="Z554" s="1">
        <f t="shared" si="1151"/>
        <v>1879.673</v>
      </c>
      <c r="AA554" s="2">
        <f t="shared" si="1152"/>
        <v>53200.7</v>
      </c>
      <c r="AB554" s="2">
        <f t="shared" si="1133"/>
        <v>53200.742895173789</v>
      </c>
      <c r="AC554" s="1">
        <f t="shared" si="1153"/>
        <v>6.4151595222991922E-2</v>
      </c>
      <c r="AD554" s="1" t="b">
        <f t="shared" si="1154"/>
        <v>1</v>
      </c>
      <c r="AM554" s="10">
        <f t="shared" si="1155"/>
        <v>0.11321267050173088</v>
      </c>
      <c r="AN554" s="10"/>
      <c r="AO554" s="1">
        <f t="shared" si="1156"/>
        <v>1879.673</v>
      </c>
      <c r="AP554"/>
      <c r="BB554" s="10" cm="1">
        <f t="array" ref="BB554">$C554*EXP(poly_from_str($AO554,BB$2950))</f>
        <v>2.450629169405711</v>
      </c>
      <c r="BF554" s="21">
        <f>INDEX([1]Pr3_line_class7_opt_lin!$A$2:$A$3624,MATCH($X554,[1]Pr3_line_class7_opt_lin!$AO$2:$AO$3624,0),1)</f>
        <v>735</v>
      </c>
    </row>
    <row r="555" spans="1:58" x14ac:dyDescent="0.25">
      <c r="A555" s="1" t="s">
        <v>170</v>
      </c>
      <c r="B555" s="1">
        <v>8.0000000000000002E-3</v>
      </c>
      <c r="C555">
        <v>2</v>
      </c>
      <c r="D555" t="s">
        <v>111</v>
      </c>
      <c r="E555" s="2">
        <v>53203.6</v>
      </c>
      <c r="N555">
        <v>6</v>
      </c>
      <c r="V555" s="11">
        <f t="shared" si="1147"/>
        <v>5.3203629977266093E-7</v>
      </c>
      <c r="W555" s="11">
        <f t="shared" si="1148"/>
        <v>1.8795720590335994E-6</v>
      </c>
      <c r="X555" s="10">
        <f t="shared" si="1149"/>
        <v>53203.627753532128</v>
      </c>
      <c r="Y555" s="8">
        <f t="shared" si="1150"/>
        <v>1879.5710785597907</v>
      </c>
      <c r="Z555" s="1">
        <f t="shared" si="1151"/>
        <v>1879.5709999999999</v>
      </c>
      <c r="AA555" s="2">
        <f t="shared" si="1152"/>
        <v>53203.6</v>
      </c>
      <c r="AB555" s="2">
        <f t="shared" si="1133"/>
        <v>53203.629977266093</v>
      </c>
      <c r="AC555" s="1">
        <f t="shared" si="1153"/>
        <v>6.4153131213789238E-2</v>
      </c>
      <c r="AD555" s="1" t="b">
        <f t="shared" si="1154"/>
        <v>1</v>
      </c>
      <c r="AM555" s="10">
        <f t="shared" si="1155"/>
        <v>0.22644997182867793</v>
      </c>
      <c r="AN555" s="10"/>
      <c r="AO555" s="1">
        <f t="shared" si="1156"/>
        <v>1879.5709999999999</v>
      </c>
      <c r="AP555"/>
      <c r="BB555" s="10" cm="1">
        <f t="array" ref="BB555">$C555*EXP(poly_from_str($AO555,BB$2950))</f>
        <v>4.9020830558871218</v>
      </c>
      <c r="BF555" s="21" t="e">
        <f>INDEX([1]Pr3_line_class7_opt_lin!$A$2:$A$3624,MATCH($X555,[1]Pr3_line_class7_opt_lin!$AO$2:$AO$3624,0),1)</f>
        <v>#N/A</v>
      </c>
    </row>
    <row r="556" spans="1:58" hidden="1" x14ac:dyDescent="0.25">
      <c r="A556" s="1" t="s">
        <v>171</v>
      </c>
      <c r="B556" s="1">
        <v>4.0000000000000001E-3</v>
      </c>
      <c r="C556">
        <v>5</v>
      </c>
      <c r="E556" s="2">
        <v>53204.4</v>
      </c>
      <c r="N556">
        <v>6</v>
      </c>
      <c r="V556" s="11">
        <f t="shared" si="1147"/>
        <v>5.3204450871542111E-7</v>
      </c>
      <c r="W556" s="11">
        <f t="shared" si="1148"/>
        <v>1.8795437971295608E-6</v>
      </c>
      <c r="X556" s="10">
        <f t="shared" si="1149"/>
        <v>53204.447097643657</v>
      </c>
      <c r="Y556" s="8">
        <f t="shared" si="1150"/>
        <v>1879.5421333196948</v>
      </c>
      <c r="Z556" s="1">
        <f t="shared" si="1151"/>
        <v>1879.5419999999999</v>
      </c>
      <c r="AA556" s="2">
        <f t="shared" si="1152"/>
        <v>53204.4</v>
      </c>
      <c r="AB556" s="2">
        <f t="shared" si="1133"/>
        <v>53204.450871542111</v>
      </c>
      <c r="AC556" s="1">
        <f t="shared" si="1153"/>
        <v>6.4153567962711697E-2</v>
      </c>
      <c r="AD556" s="1" t="b">
        <f t="shared" si="1154"/>
        <v>1</v>
      </c>
      <c r="AM556" s="10">
        <f t="shared" si="1155"/>
        <v>0.113228435437995</v>
      </c>
      <c r="AN556" s="10"/>
      <c r="AO556" s="1">
        <f t="shared" si="1156"/>
        <v>1879.5419999999999</v>
      </c>
      <c r="AP556"/>
      <c r="BB556" s="10" cm="1">
        <f t="array" ref="BB556">$C556*EXP(poly_from_str($AO556,BB$2950))</f>
        <v>12.255793789599373</v>
      </c>
      <c r="BF556" s="21" t="e">
        <f>INDEX([1]Pr3_line_class7_opt_lin!$A$2:$A$3624,MATCH($X556,[1]Pr3_line_class7_opt_lin!$AO$2:$AO$3624,0),1)</f>
        <v>#N/A</v>
      </c>
    </row>
    <row r="557" spans="1:58" hidden="1" x14ac:dyDescent="0.25">
      <c r="A557" s="1" t="s">
        <v>172</v>
      </c>
      <c r="B557" s="1">
        <v>4.0000000000000001E-3</v>
      </c>
      <c r="C557">
        <v>20</v>
      </c>
      <c r="E557" s="2">
        <v>53213.1</v>
      </c>
      <c r="F557">
        <v>22080</v>
      </c>
      <c r="G557" t="s">
        <v>4</v>
      </c>
      <c r="H557" t="s">
        <v>7</v>
      </c>
      <c r="I557">
        <v>75294</v>
      </c>
      <c r="J557" t="s">
        <v>6</v>
      </c>
      <c r="K557" t="s">
        <v>7</v>
      </c>
      <c r="L557">
        <v>22080.94</v>
      </c>
      <c r="M557">
        <v>75294</v>
      </c>
      <c r="N557">
        <v>6</v>
      </c>
      <c r="V557" s="11">
        <f t="shared" si="1147"/>
        <v>5.3213142581954897E-7</v>
      </c>
      <c r="W557" s="11">
        <f t="shared" si="1148"/>
        <v>1.8792365037932391E-6</v>
      </c>
      <c r="X557" s="10">
        <f t="shared" si="1149"/>
        <v>53213.139421105967</v>
      </c>
      <c r="Y557" s="8">
        <f t="shared" si="1150"/>
        <v>1879.2351116261509</v>
      </c>
      <c r="Z557" s="1">
        <f t="shared" si="1151"/>
        <v>1879.2349999999999</v>
      </c>
      <c r="AA557" s="2">
        <f t="shared" si="1152"/>
        <v>53213.1</v>
      </c>
      <c r="AB557" s="2">
        <f t="shared" si="1133"/>
        <v>53213.142581954897</v>
      </c>
      <c r="AC557" s="1">
        <f t="shared" si="1153"/>
        <v>6.4158192717237314E-2</v>
      </c>
      <c r="AD557" s="1" t="b">
        <f t="shared" si="1154"/>
        <v>1</v>
      </c>
      <c r="AF557" s="1" t="s">
        <v>1321</v>
      </c>
      <c r="AG557" s="1" t="s">
        <v>1283</v>
      </c>
      <c r="AH557" s="10">
        <v>22080.94</v>
      </c>
      <c r="AI557" s="10">
        <v>75294</v>
      </c>
      <c r="AJ557" s="10">
        <f>AI557-AH557</f>
        <v>53213.06</v>
      </c>
      <c r="AK557" s="1">
        <f>$A557-100000000/AJ557</f>
        <v>-2.9164062357267539E-3</v>
      </c>
      <c r="AL557" s="10">
        <f>$X557-AJ557</f>
        <v>7.9421105969231576E-2</v>
      </c>
      <c r="AM557" s="10">
        <f t="shared" si="1155"/>
        <v>0.11326545110111297</v>
      </c>
      <c r="AN557" s="10">
        <f>AL557/AM557</f>
        <v>0.70119445247546597</v>
      </c>
      <c r="AO557" s="1">
        <f t="shared" si="1156"/>
        <v>1879.2349999999999</v>
      </c>
      <c r="AP557" s="14">
        <v>71200000</v>
      </c>
      <c r="AQ557" s="10">
        <v>0.19400000000000001</v>
      </c>
      <c r="AR557" s="14" cm="1">
        <f t="array" ref="AR557">SfromgA($AP557,$AO557,"")</f>
        <v>0.23321508091475887</v>
      </c>
      <c r="AS557" s="21">
        <f>(10^MAX(0.05, -0.312925054856973*((LN($AR557))^(1/3)) + 0.454808404431693)-1)*100</f>
        <v>544.85807932135447</v>
      </c>
      <c r="AU557" s="10"/>
      <c r="AV557" s="10"/>
      <c r="AW557" s="14">
        <f>IF($AP557="",$AT557,$AP557)</f>
        <v>71200000</v>
      </c>
      <c r="AX557" s="21">
        <f>IF($AP557="",$AV557,$AS557)</f>
        <v>544.85807932135447</v>
      </c>
      <c r="AY557" s="10">
        <f>LN(BB557*$AO557/$AW557)</f>
        <v>-6.6495840988243122</v>
      </c>
      <c r="AZ557" s="10">
        <f>EXP(AY$2950*$AI557+AY$2951)*$AW557/$AO557</f>
        <v>44.36623659456653</v>
      </c>
      <c r="BA557" s="10">
        <f>LN(AZ557/$C557)</f>
        <v>0.79674646954595352</v>
      </c>
      <c r="BB557" s="10" cm="1">
        <f t="array" ref="BB557">$C557*EXP(poly_from_str($AO557,BB$2950))</f>
        <v>49.047990630825353</v>
      </c>
      <c r="BC557" s="10">
        <f t="shared" ref="BC557" si="1226">LN(AZ557/BB557)</f>
        <v>-0.10032047633990039</v>
      </c>
      <c r="BD557" s="10">
        <f t="shared" ref="BD557" si="1227">LN($AX557/100+1)</f>
        <v>1.8638600745371603</v>
      </c>
      <c r="BE557" s="10">
        <f>ABS(LN($AZ557/$BB557))-BD557-LN(2)</f>
        <v>-2.4566867787572053</v>
      </c>
      <c r="BF557" s="21">
        <f>INDEX([1]Pr3_line_class7_opt_lin!$A$2:$A$3624,MATCH($X557,[1]Pr3_line_class7_opt_lin!$AO$2:$AO$3624,0),1)</f>
        <v>14710</v>
      </c>
    </row>
    <row r="558" spans="1:58" hidden="1" x14ac:dyDescent="0.25">
      <c r="A558" s="1" t="s">
        <v>173</v>
      </c>
      <c r="B558" s="1">
        <v>4.0000000000000001E-3</v>
      </c>
      <c r="C558">
        <v>10</v>
      </c>
      <c r="E558" s="2">
        <v>53224.800000000003</v>
      </c>
      <c r="N558">
        <v>6</v>
      </c>
      <c r="V558" s="11">
        <f t="shared" si="1147"/>
        <v>5.3224811491023898E-7</v>
      </c>
      <c r="W558" s="11">
        <f t="shared" si="1148"/>
        <v>1.8788234056304581E-6</v>
      </c>
      <c r="X558" s="10">
        <f t="shared" si="1149"/>
        <v>53224.810637354036</v>
      </c>
      <c r="Y558" s="8">
        <f t="shared" si="1150"/>
        <v>1878.8230301343408</v>
      </c>
      <c r="Z558" s="1">
        <f t="shared" si="1151"/>
        <v>1878.8230000000001</v>
      </c>
      <c r="AA558" s="2">
        <f t="shared" si="1152"/>
        <v>53224.800000000003</v>
      </c>
      <c r="AB558" s="2">
        <f t="shared" si="1133"/>
        <v>53224.811491023902</v>
      </c>
      <c r="AC558" s="1">
        <f t="shared" si="1153"/>
        <v>6.4164402791275152E-2</v>
      </c>
      <c r="AD558" s="1" t="b">
        <f t="shared" si="1154"/>
        <v>1</v>
      </c>
      <c r="AM558" s="10">
        <f t="shared" si="1155"/>
        <v>0.11331519786589796</v>
      </c>
      <c r="AN558" s="10"/>
      <c r="AO558" s="1">
        <f t="shared" si="1156"/>
        <v>1878.8230000000001</v>
      </c>
      <c r="AP558"/>
      <c r="BB558" s="10" cm="1">
        <f t="array" ref="BB558">$C558*EXP(poly_from_str($AO558,BB$2950))</f>
        <v>24.540639793640739</v>
      </c>
      <c r="BF558" s="21">
        <f>INDEX([1]Pr3_line_class7_opt_lin!$A$2:$A$3624,MATCH($X558,[1]Pr3_line_class7_opt_lin!$AO$2:$AO$3624,0),1)</f>
        <v>7363</v>
      </c>
    </row>
    <row r="559" spans="1:58" hidden="1" x14ac:dyDescent="0.25">
      <c r="A559" s="1" t="s">
        <v>174</v>
      </c>
      <c r="B559" s="1">
        <v>4.0000000000000001E-3</v>
      </c>
      <c r="C559">
        <v>20</v>
      </c>
      <c r="E559" s="2">
        <v>53235.1</v>
      </c>
      <c r="N559">
        <v>6</v>
      </c>
      <c r="V559" s="11">
        <f t="shared" si="1147"/>
        <v>5.3235125174411575E-7</v>
      </c>
      <c r="W559" s="11">
        <f t="shared" si="1148"/>
        <v>1.8784598883067753E-6</v>
      </c>
      <c r="X559" s="10">
        <f t="shared" si="1149"/>
        <v>53235.123302859465</v>
      </c>
      <c r="Y559" s="8">
        <f t="shared" si="1150"/>
        <v>1878.4590660397439</v>
      </c>
      <c r="Z559" s="1">
        <f t="shared" si="1151"/>
        <v>1878.4590000000001</v>
      </c>
      <c r="AA559" s="2">
        <f t="shared" si="1152"/>
        <v>53235.1</v>
      </c>
      <c r="AB559" s="2">
        <f t="shared" si="1133"/>
        <v>53235.12517441158</v>
      </c>
      <c r="AC559" s="1">
        <f t="shared" si="1153"/>
        <v>6.4169892761676353E-2</v>
      </c>
      <c r="AD559" s="1" t="b">
        <f t="shared" si="1154"/>
        <v>1</v>
      </c>
      <c r="AM559" s="10">
        <f t="shared" si="1155"/>
        <v>0.1133590884868927</v>
      </c>
      <c r="AN559" s="10"/>
      <c r="AO559" s="1">
        <f t="shared" si="1156"/>
        <v>1878.4590000000001</v>
      </c>
      <c r="AP559"/>
      <c r="BB559" s="10" cm="1">
        <f t="array" ref="BB559">$C559*EXP(poly_from_str($AO559,BB$2950))</f>
        <v>49.110677391012857</v>
      </c>
      <c r="BF559" s="21">
        <f>INDEX([1]Pr3_line_class7_opt_lin!$A$2:$A$3624,MATCH($X559,[1]Pr3_line_class7_opt_lin!$AO$2:$AO$3624,0),1)</f>
        <v>14740</v>
      </c>
    </row>
    <row r="560" spans="1:58" hidden="1" x14ac:dyDescent="0.25">
      <c r="A560" s="1" t="s">
        <v>175</v>
      </c>
      <c r="B560" s="1">
        <v>4.0000000000000001E-3</v>
      </c>
      <c r="C560">
        <v>10</v>
      </c>
      <c r="E560" s="2">
        <v>53256.800000000003</v>
      </c>
      <c r="F560">
        <v>20848</v>
      </c>
      <c r="G560" t="s">
        <v>4</v>
      </c>
      <c r="H560" t="s">
        <v>17</v>
      </c>
      <c r="I560">
        <v>74105</v>
      </c>
      <c r="J560" t="s">
        <v>6</v>
      </c>
      <c r="K560" t="s">
        <v>17</v>
      </c>
      <c r="L560">
        <v>20848.39</v>
      </c>
      <c r="M560">
        <v>74105.2</v>
      </c>
      <c r="N560">
        <v>6</v>
      </c>
      <c r="V560" s="11">
        <f t="shared" si="1147"/>
        <v>5.325681394305995E-7</v>
      </c>
      <c r="W560" s="11">
        <f t="shared" si="1148"/>
        <v>1.8776944915954395E-6</v>
      </c>
      <c r="X560" s="10">
        <f t="shared" si="1149"/>
        <v>53256.812904920203</v>
      </c>
      <c r="Y560" s="8">
        <f t="shared" si="1150"/>
        <v>1877.6940366020544</v>
      </c>
      <c r="Z560" s="1">
        <f t="shared" si="1151"/>
        <v>1877.694</v>
      </c>
      <c r="AA560" s="2">
        <f t="shared" si="1152"/>
        <v>53256.800000000003</v>
      </c>
      <c r="AB560" s="2">
        <f t="shared" si="1133"/>
        <v>53256.813943059948</v>
      </c>
      <c r="AC560" s="1">
        <f t="shared" si="1153"/>
        <v>6.4181441156828528E-2</v>
      </c>
      <c r="AD560" s="1" t="b">
        <f t="shared" si="1154"/>
        <v>1</v>
      </c>
      <c r="AF560" s="1" t="s">
        <v>1271</v>
      </c>
      <c r="AG560" s="1" t="s">
        <v>1273</v>
      </c>
      <c r="AH560" s="10">
        <v>20848.39</v>
      </c>
      <c r="AI560" s="10">
        <v>74105.2</v>
      </c>
      <c r="AJ560" s="10">
        <f t="shared" ref="AJ560:AJ561" si="1228">AI560-AH560</f>
        <v>53256.81</v>
      </c>
      <c r="AK560" s="1">
        <f t="shared" ref="AK560:AK561" si="1229">$A560-100000000/AJ560</f>
        <v>-1.3902184537073481E-4</v>
      </c>
      <c r="AL560" s="10">
        <f t="shared" ref="AL560:AL561" si="1230">$X560-AJ560</f>
        <v>2.9049202057649381E-3</v>
      </c>
      <c r="AM560" s="10">
        <f t="shared" si="1155"/>
        <v>0.11345149955211022</v>
      </c>
      <c r="AN560" s="10">
        <f t="shared" ref="AN560:AN561" si="1231">AL560/AM560</f>
        <v>2.5604952047642689E-2</v>
      </c>
      <c r="AO560" s="1">
        <f t="shared" si="1156"/>
        <v>1877.694</v>
      </c>
      <c r="AP560" s="14">
        <v>78800000</v>
      </c>
      <c r="AQ560" s="10">
        <v>0.114</v>
      </c>
      <c r="AR560" s="14" cm="1">
        <f t="array" ref="AR560">SfromgA($AP560,$AO560,"")</f>
        <v>0.25747438708050124</v>
      </c>
      <c r="AS560" s="21">
        <f>(10^MAX(0.05, -0.312925054856973*((LN($AR560))^(1/3)) + 0.454808404431693)-1)*100</f>
        <v>532.75971808984025</v>
      </c>
      <c r="AU560" s="10"/>
      <c r="AV560" s="10"/>
      <c r="AW560" s="14">
        <f>IF($AP560="",$AT560,$AP560)</f>
        <v>78800000</v>
      </c>
      <c r="AX560" s="21">
        <f>IF($AP560="",$AV560,$AS560)</f>
        <v>532.75971808984025</v>
      </c>
      <c r="AY560" s="10">
        <f>LN(BB560*$AO560/$AW560)</f>
        <v>-7.4424380528015854</v>
      </c>
      <c r="AZ560" s="10">
        <f>EXP(AY$2950*$AI560+AY$2951)*$AW560/$AO560</f>
        <v>54.918135750013718</v>
      </c>
      <c r="BA560" s="10">
        <f>LN(AZ560/$C560)</f>
        <v>1.7032585425009936</v>
      </c>
      <c r="BB560" s="10" cm="1">
        <f t="array" ref="BB560">$C560*EXP(poly_from_str($AO560,BB$2950))</f>
        <v>24.586211922063072</v>
      </c>
      <c r="BC560" s="10">
        <f t="shared" ref="BC560" si="1232">LN(AZ560/BB560)</f>
        <v>0.80365784066355117</v>
      </c>
      <c r="BD560" s="10">
        <f t="shared" ref="BD560" si="1233">LN($AX560/100+1)</f>
        <v>1.8449205718175663</v>
      </c>
      <c r="BE560" s="10">
        <f>ABS(LN($AZ560/$BB560))-BD560-LN(2)</f>
        <v>-1.7344099117139606</v>
      </c>
      <c r="BF560" s="21">
        <f>INDEX([1]Pr3_line_class7_opt_lin!$A$2:$A$3624,MATCH($X560,[1]Pr3_line_class7_opt_lin!$AO$2:$AO$3624,0),1)</f>
        <v>7385</v>
      </c>
    </row>
    <row r="561" spans="1:58" hidden="1" x14ac:dyDescent="0.25">
      <c r="A561" s="1" t="s">
        <v>176</v>
      </c>
      <c r="B561" s="1">
        <v>4.0000000000000001E-3</v>
      </c>
      <c r="C561">
        <v>5</v>
      </c>
      <c r="E561" s="2">
        <v>53268.5</v>
      </c>
      <c r="F561">
        <v>17113</v>
      </c>
      <c r="G561" t="s">
        <v>4</v>
      </c>
      <c r="H561" t="s">
        <v>39</v>
      </c>
      <c r="I561">
        <v>70381</v>
      </c>
      <c r="J561" t="s">
        <v>6</v>
      </c>
      <c r="K561" t="s">
        <v>39</v>
      </c>
      <c r="L561">
        <v>17113.189999999999</v>
      </c>
      <c r="M561">
        <v>70381.48</v>
      </c>
      <c r="N561">
        <v>6</v>
      </c>
      <c r="V561" s="11">
        <f t="shared" si="1147"/>
        <v>5.326855876587403E-7</v>
      </c>
      <c r="W561" s="11">
        <f t="shared" si="1148"/>
        <v>1.8772820710175809E-6</v>
      </c>
      <c r="X561" s="10">
        <f t="shared" si="1149"/>
        <v>53268.55438685554</v>
      </c>
      <c r="Y561" s="8">
        <f t="shared" si="1150"/>
        <v>1877.2801543245153</v>
      </c>
      <c r="Z561" s="1">
        <f t="shared" si="1151"/>
        <v>1877.28</v>
      </c>
      <c r="AA561" s="2">
        <f t="shared" si="1152"/>
        <v>53268.5</v>
      </c>
      <c r="AB561" s="2">
        <f t="shared" si="1133"/>
        <v>53268.558765874033</v>
      </c>
      <c r="AC561" s="1">
        <f t="shared" si="1153"/>
        <v>6.4187696764966884E-2</v>
      </c>
      <c r="AD561" s="1" t="b">
        <f t="shared" si="1154"/>
        <v>1</v>
      </c>
      <c r="AF561" s="1" t="s">
        <v>1170</v>
      </c>
      <c r="AG561" s="1" t="s">
        <v>1421</v>
      </c>
      <c r="AH561" s="10">
        <v>17113.189999999999</v>
      </c>
      <c r="AI561" s="10">
        <v>70381.48</v>
      </c>
      <c r="AJ561" s="10">
        <f t="shared" si="1228"/>
        <v>53268.289999999994</v>
      </c>
      <c r="AK561" s="1">
        <f t="shared" si="1229"/>
        <v>-9.4718415030001779E-3</v>
      </c>
      <c r="AL561" s="10">
        <f t="shared" si="1230"/>
        <v>0.2643868555460358</v>
      </c>
      <c r="AM561" s="10">
        <f t="shared" si="1155"/>
        <v>0.11350144890479844</v>
      </c>
      <c r="AN561" s="10">
        <f t="shared" si="1231"/>
        <v>2.3293698723422946</v>
      </c>
      <c r="AO561" s="1">
        <f t="shared" si="1156"/>
        <v>1877.28</v>
      </c>
      <c r="BB561" s="10" cm="1">
        <f t="array" ref="BB561">$C561*EXP(poly_from_str($AO561,BB$2950))</f>
        <v>12.301454869737835</v>
      </c>
      <c r="BF561" s="21">
        <f>INDEX([1]Pr3_line_class7_opt_lin!$A$2:$A$3624,MATCH($X561,[1]Pr3_line_class7_opt_lin!$AO$2:$AO$3624,0),1)</f>
        <v>3697</v>
      </c>
    </row>
    <row r="562" spans="1:58" x14ac:dyDescent="0.25">
      <c r="A562" s="1" t="s">
        <v>177</v>
      </c>
      <c r="B562" s="1">
        <v>8.0000000000000002E-3</v>
      </c>
      <c r="C562">
        <v>100</v>
      </c>
      <c r="D562" t="s">
        <v>113</v>
      </c>
      <c r="E562" s="2">
        <v>53278.400000000001</v>
      </c>
      <c r="N562">
        <v>6</v>
      </c>
      <c r="V562" s="11">
        <f t="shared" si="1147"/>
        <v>5.3278406847767081E-7</v>
      </c>
      <c r="W562" s="11">
        <f t="shared" si="1148"/>
        <v>1.8769332412384757E-6</v>
      </c>
      <c r="X562" s="10">
        <f t="shared" si="1149"/>
        <v>53278.406337146233</v>
      </c>
      <c r="Y562" s="8">
        <f t="shared" si="1150"/>
        <v>1876.9330179885469</v>
      </c>
      <c r="Z562" s="1">
        <f t="shared" si="1151"/>
        <v>1876.933</v>
      </c>
      <c r="AA562" s="2">
        <f t="shared" si="1152"/>
        <v>53278.400000000001</v>
      </c>
      <c r="AB562" s="2">
        <f t="shared" si="1133"/>
        <v>53278.406847767073</v>
      </c>
      <c r="AC562" s="1">
        <f t="shared" si="1153"/>
        <v>6.4192943181180975E-2</v>
      </c>
      <c r="AD562" s="1" t="b">
        <f t="shared" si="1154"/>
        <v>1</v>
      </c>
      <c r="AM562" s="10">
        <f t="shared" si="1155"/>
        <v>0.22708706171184589</v>
      </c>
      <c r="AN562" s="10"/>
      <c r="AO562" s="1">
        <f t="shared" si="1156"/>
        <v>1876.933</v>
      </c>
      <c r="AP562"/>
      <c r="BB562" s="10" cm="1">
        <f t="array" ref="BB562">$C562*EXP(poly_from_str($AO562,BB$2950))</f>
        <v>246.16900097006726</v>
      </c>
      <c r="BF562" s="21">
        <f>INDEX([1]Pr3_line_class7_opt_lin!$A$2:$A$3624,MATCH($X562,[1]Pr3_line_class7_opt_lin!$AO$2:$AO$3624,0),1)</f>
        <v>74003</v>
      </c>
    </row>
    <row r="563" spans="1:58" hidden="1" x14ac:dyDescent="0.25">
      <c r="A563" s="1" t="s">
        <v>178</v>
      </c>
      <c r="B563" s="1">
        <v>4.0000000000000001E-3</v>
      </c>
      <c r="C563">
        <v>2</v>
      </c>
      <c r="E563" s="2">
        <v>53285.7</v>
      </c>
      <c r="F563">
        <v>15045</v>
      </c>
      <c r="G563" t="s">
        <v>4</v>
      </c>
      <c r="H563" t="s">
        <v>17</v>
      </c>
      <c r="I563">
        <v>68331</v>
      </c>
      <c r="J563" t="s">
        <v>6</v>
      </c>
      <c r="K563" t="s">
        <v>7</v>
      </c>
      <c r="L563">
        <v>15045.8</v>
      </c>
      <c r="M563">
        <v>68331.73</v>
      </c>
      <c r="N563">
        <v>6</v>
      </c>
      <c r="V563" s="11">
        <f t="shared" si="1147"/>
        <v>5.3285731413270811E-7</v>
      </c>
      <c r="W563" s="11">
        <f t="shared" si="1148"/>
        <v>1.8766761063474818E-6</v>
      </c>
      <c r="X563" s="10">
        <f t="shared" si="1149"/>
        <v>53285.729069671623</v>
      </c>
      <c r="Y563" s="8">
        <f t="shared" si="1150"/>
        <v>1876.6750825394356</v>
      </c>
      <c r="Z563" s="1">
        <f t="shared" si="1151"/>
        <v>1876.675</v>
      </c>
      <c r="AA563" s="2">
        <f t="shared" si="1152"/>
        <v>53285.7</v>
      </c>
      <c r="AB563" s="2">
        <f t="shared" si="1133"/>
        <v>53285.731413270812</v>
      </c>
      <c r="AC563" s="1">
        <f t="shared" si="1153"/>
        <v>6.4196845861236182E-2</v>
      </c>
      <c r="AD563" s="1" t="b">
        <f t="shared" si="1154"/>
        <v>1</v>
      </c>
      <c r="AF563" s="1" t="s">
        <v>1165</v>
      </c>
      <c r="AG563" s="1" t="s">
        <v>1248</v>
      </c>
      <c r="AH563" s="10">
        <v>15045.8</v>
      </c>
      <c r="AI563" s="10">
        <v>68331.75</v>
      </c>
      <c r="AJ563" s="10">
        <f t="shared" ref="AJ563:AJ567" si="1234">AI563-AH563</f>
        <v>53285.95</v>
      </c>
      <c r="AK563" s="1">
        <f t="shared" ref="AK563:AK567" si="1235">$A563-100000000/AJ563</f>
        <v>7.6983942294646113E-3</v>
      </c>
      <c r="AL563" s="10">
        <f t="shared" ref="AL563:AL567" si="1236">$X563-AJ563</f>
        <v>-0.22093032837437931</v>
      </c>
      <c r="AM563" s="10">
        <f t="shared" si="1155"/>
        <v>0.11357469993472498</v>
      </c>
      <c r="AN563" s="10">
        <f t="shared" ref="AN563:AN567" si="1237">AL563/AM563</f>
        <v>-1.945242457178888</v>
      </c>
      <c r="AO563" s="1">
        <f t="shared" si="1156"/>
        <v>1876.675</v>
      </c>
      <c r="AP563" s="14">
        <v>5690000</v>
      </c>
      <c r="AQ563" s="10">
        <v>2.8000000000000001E-2</v>
      </c>
      <c r="AR563" s="14" cm="1">
        <f t="array" ref="AR563">SfromgA($AP563,$AO563,"")</f>
        <v>1.8561489846838797E-2</v>
      </c>
      <c r="AS563" s="21">
        <f t="shared" ref="AS563:AS565" si="1238">(10^MAX(0.05, -0.312925054856973*((LN($AR563))^(1/3)) + 0.454808404431693)-1)*100</f>
        <v>793.29191800976241</v>
      </c>
      <c r="AU563" s="10"/>
      <c r="AV563" s="10"/>
      <c r="AW563" s="14">
        <f t="shared" ref="AW563:AW565" si="1239">IF($AP563="",$AT563,$AP563)</f>
        <v>5690000</v>
      </c>
      <c r="AX563" s="21">
        <f t="shared" ref="AX563:AX565" si="1240">IF($AP563="",$AV563,$AS563)</f>
        <v>793.29191800976241</v>
      </c>
      <c r="AY563" s="10">
        <f t="shared" ref="AY563:AY565" si="1241">LN(BB563*$AO563/$AW563)</f>
        <v>-6.4225462938565556</v>
      </c>
      <c r="AZ563" s="10">
        <f t="shared" ref="AZ563:AZ565" si="1242">EXP(AY$2950*$AI563+AY$2951)*$AW563/$AO563</f>
        <v>6.8063989436496861</v>
      </c>
      <c r="BA563" s="10">
        <f t="shared" ref="BA563:BA565" si="1243">LN(AZ563/$C563)</f>
        <v>1.2247160102642594</v>
      </c>
      <c r="BB563" s="10" cm="1">
        <f t="array" ref="BB563">$C563*EXP(poly_from_str($AO563,BB$2950))</f>
        <v>4.9254598424600395</v>
      </c>
      <c r="BC563" s="10">
        <f t="shared" ref="BC563:BC565" si="1244">LN(AZ563/BB563)</f>
        <v>0.32344555153134963</v>
      </c>
      <c r="BD563" s="10">
        <f t="shared" ref="BD563:BD565" si="1245">LN($AX563/100+1)</f>
        <v>2.1897432373371899</v>
      </c>
      <c r="BE563" s="10">
        <f t="shared" ref="BE563:BE565" si="1246">ABS(LN($AZ563/$BB563))-BD563-LN(2)</f>
        <v>-2.5594448663657854</v>
      </c>
      <c r="BF563" s="21">
        <f>INDEX([1]Pr3_line_class7_opt_lin!$A$2:$A$3624,MATCH($X563,[1]Pr3_line_class7_opt_lin!$AO$2:$AO$3624,0),1)</f>
        <v>1481</v>
      </c>
    </row>
    <row r="564" spans="1:58" hidden="1" x14ac:dyDescent="0.25">
      <c r="A564" s="1" t="s">
        <v>179</v>
      </c>
      <c r="B564" s="1">
        <v>4.0000000000000001E-3</v>
      </c>
      <c r="C564">
        <v>20</v>
      </c>
      <c r="E564" s="2">
        <v>53289.3</v>
      </c>
      <c r="F564">
        <v>18211</v>
      </c>
      <c r="G564" t="s">
        <v>4</v>
      </c>
      <c r="H564" t="s">
        <v>17</v>
      </c>
      <c r="I564">
        <v>71501</v>
      </c>
      <c r="J564" t="s">
        <v>6</v>
      </c>
      <c r="K564" t="s">
        <v>18</v>
      </c>
      <c r="L564">
        <v>18211.759999999998</v>
      </c>
      <c r="M564">
        <v>71501</v>
      </c>
      <c r="N564">
        <v>6</v>
      </c>
      <c r="V564" s="11">
        <f t="shared" si="1147"/>
        <v>5.3289309258644458E-7</v>
      </c>
      <c r="W564" s="11">
        <f t="shared" si="1148"/>
        <v>1.8765493260373096E-6</v>
      </c>
      <c r="X564" s="10">
        <f t="shared" si="1149"/>
        <v>53289.308567727494</v>
      </c>
      <c r="Y564" s="8">
        <f t="shared" si="1150"/>
        <v>1876.5490243302002</v>
      </c>
      <c r="Z564" s="1">
        <f t="shared" si="1151"/>
        <v>1876.549</v>
      </c>
      <c r="AA564" s="2">
        <f t="shared" si="1152"/>
        <v>53289.3</v>
      </c>
      <c r="AB564" s="2">
        <f t="shared" si="1133"/>
        <v>53289.309258644462</v>
      </c>
      <c r="AC564" s="1">
        <f t="shared" si="1153"/>
        <v>6.4198752406317255E-2</v>
      </c>
      <c r="AD564" s="1" t="b">
        <f t="shared" si="1154"/>
        <v>1</v>
      </c>
      <c r="AF564" s="1" t="s">
        <v>1188</v>
      </c>
      <c r="AG564" s="1" t="s">
        <v>1253</v>
      </c>
      <c r="AH564" s="10">
        <v>18211.759999999998</v>
      </c>
      <c r="AI564" s="10">
        <v>71501</v>
      </c>
      <c r="AJ564" s="10">
        <f t="shared" si="1234"/>
        <v>53289.240000000005</v>
      </c>
      <c r="AK564" s="1">
        <f t="shared" si="1235"/>
        <v>-2.4389021120896359E-3</v>
      </c>
      <c r="AL564" s="10">
        <f t="shared" si="1236"/>
        <v>6.8567727488698438E-2</v>
      </c>
      <c r="AM564" s="10">
        <f t="shared" si="1155"/>
        <v>0.11358999951506729</v>
      </c>
      <c r="AN564" s="10">
        <f t="shared" si="1237"/>
        <v>0.60364229053107077</v>
      </c>
      <c r="AO564" s="1">
        <f t="shared" si="1156"/>
        <v>1876.549</v>
      </c>
      <c r="AP564" s="14">
        <v>50700000</v>
      </c>
      <c r="AQ564" s="10">
        <v>0.104</v>
      </c>
      <c r="AR564" s="14" cm="1">
        <f t="array" ref="AR564">SfromgA($AP564,$AO564,"")</f>
        <v>0.16535641442477186</v>
      </c>
      <c r="AS564" s="21">
        <f t="shared" si="1238"/>
        <v>584.6026150539999</v>
      </c>
      <c r="AU564" s="10"/>
      <c r="AV564" s="10"/>
      <c r="AW564" s="14">
        <f t="shared" si="1239"/>
        <v>50700000</v>
      </c>
      <c r="AX564" s="21">
        <f t="shared" si="1240"/>
        <v>584.6026150539999</v>
      </c>
      <c r="AY564" s="10">
        <f t="shared" si="1241"/>
        <v>-6.3070378429808995</v>
      </c>
      <c r="AZ564" s="10">
        <f t="shared" si="1242"/>
        <v>45.100662291608984</v>
      </c>
      <c r="BA564" s="10">
        <f t="shared" si="1243"/>
        <v>0.81316465780488933</v>
      </c>
      <c r="BB564" s="10" cm="1">
        <f t="array" ref="BB564">$C564*EXP(poly_from_str($AO564,BB$2950))</f>
        <v>49.264753928272256</v>
      </c>
      <c r="BC564" s="10">
        <f t="shared" si="1244"/>
        <v>-8.8311963544101313E-2</v>
      </c>
      <c r="BD564" s="10">
        <f t="shared" si="1245"/>
        <v>1.9236683599283346</v>
      </c>
      <c r="BE564" s="10">
        <f t="shared" si="1246"/>
        <v>-2.5285035769441788</v>
      </c>
      <c r="BF564" s="21">
        <f>INDEX([1]Pr3_line_class7_opt_lin!$A$2:$A$3624,MATCH($X564,[1]Pr3_line_class7_opt_lin!$AO$2:$AO$3624,0),1)</f>
        <v>14816</v>
      </c>
    </row>
    <row r="565" spans="1:58" hidden="1" x14ac:dyDescent="0.25">
      <c r="A565" s="1" t="s">
        <v>180</v>
      </c>
      <c r="B565" s="1">
        <v>4.0000000000000001E-3</v>
      </c>
      <c r="C565">
        <v>8</v>
      </c>
      <c r="E565" s="2">
        <v>53311.9</v>
      </c>
      <c r="F565">
        <v>14558</v>
      </c>
      <c r="G565" t="s">
        <v>4</v>
      </c>
      <c r="H565" t="s">
        <v>5</v>
      </c>
      <c r="I565">
        <v>67870</v>
      </c>
      <c r="J565" t="s">
        <v>6</v>
      </c>
      <c r="K565" t="s">
        <v>5</v>
      </c>
      <c r="L565">
        <v>14558.82</v>
      </c>
      <c r="M565">
        <v>67870.759999999995</v>
      </c>
      <c r="N565">
        <v>6</v>
      </c>
      <c r="V565" s="11">
        <f t="shared" si="1147"/>
        <v>5.331189484335366E-7</v>
      </c>
      <c r="W565" s="11">
        <f t="shared" si="1148"/>
        <v>1.8757538185658363E-6</v>
      </c>
      <c r="X565" s="10">
        <f t="shared" si="1149"/>
        <v>53311.895228767367</v>
      </c>
      <c r="Y565" s="8">
        <f t="shared" si="1150"/>
        <v>1875.7539864393996</v>
      </c>
      <c r="Z565" s="1">
        <f t="shared" si="1151"/>
        <v>1875.7539999999999</v>
      </c>
      <c r="AA565" s="2">
        <f t="shared" si="1152"/>
        <v>53311.9</v>
      </c>
      <c r="AB565" s="2">
        <f t="shared" si="1133"/>
        <v>53311.894843353664</v>
      </c>
      <c r="AC565" s="1">
        <f t="shared" si="1153"/>
        <v>6.4210790658944E-2</v>
      </c>
      <c r="AD565" s="1" t="b">
        <f t="shared" si="1154"/>
        <v>1</v>
      </c>
      <c r="AF565" s="1" t="s">
        <v>1159</v>
      </c>
      <c r="AG565" s="1" t="s">
        <v>1265</v>
      </c>
      <c r="AH565" s="10">
        <v>14558.82</v>
      </c>
      <c r="AI565" s="10">
        <v>67870.759999999995</v>
      </c>
      <c r="AJ565" s="10">
        <f t="shared" si="1234"/>
        <v>53311.939999999995</v>
      </c>
      <c r="AK565" s="1">
        <f t="shared" si="1235"/>
        <v>1.5888140628703695E-3</v>
      </c>
      <c r="AL565" s="10">
        <f t="shared" si="1236"/>
        <v>-4.4771232627681457E-2</v>
      </c>
      <c r="AM565" s="10">
        <f t="shared" si="1155"/>
        <v>0.11368633626797545</v>
      </c>
      <c r="AN565" s="10">
        <f t="shared" si="1237"/>
        <v>-0.39381366395825324</v>
      </c>
      <c r="AO565" s="1">
        <f t="shared" si="1156"/>
        <v>1875.7539999999999</v>
      </c>
      <c r="AP565" s="14">
        <v>20400000</v>
      </c>
      <c r="AQ565" s="10">
        <v>4.2000000000000003E-2</v>
      </c>
      <c r="AR565" s="14" cm="1">
        <f t="array" ref="AR565">SfromgA($AP565,$AO565,"")</f>
        <v>6.644941640289366E-2</v>
      </c>
      <c r="AS565" s="21">
        <f t="shared" si="1238"/>
        <v>678.31794138237274</v>
      </c>
      <c r="AU565" s="10"/>
      <c r="AV565" s="10"/>
      <c r="AW565" s="14">
        <f t="shared" si="1239"/>
        <v>20400000</v>
      </c>
      <c r="AX565" s="21">
        <f t="shared" si="1240"/>
        <v>678.31794138237274</v>
      </c>
      <c r="AY565" s="10">
        <f t="shared" si="1241"/>
        <v>-6.3120620152407723</v>
      </c>
      <c r="AZ565" s="10">
        <f t="shared" si="1242"/>
        <v>25.489593309685453</v>
      </c>
      <c r="BA565" s="10">
        <f t="shared" si="1243"/>
        <v>1.1588287216842992</v>
      </c>
      <c r="BB565" s="10" cm="1">
        <f t="array" ref="BB565">$C565*EXP(poly_from_str($AO565,BB$2950))</f>
        <v>19.731521885586105</v>
      </c>
      <c r="BC565" s="10">
        <f t="shared" si="1244"/>
        <v>0.25605281069436842</v>
      </c>
      <c r="BD565" s="10">
        <f t="shared" si="1245"/>
        <v>2.0519649197253989</v>
      </c>
      <c r="BE565" s="10">
        <f t="shared" si="1246"/>
        <v>-2.4890592895909758</v>
      </c>
      <c r="BF565" s="21">
        <f>INDEX([1]Pr3_line_class7_opt_lin!$A$2:$A$3624,MATCH($X565,[1]Pr3_line_class7_opt_lin!$AO$2:$AO$3624,0),1)</f>
        <v>5939</v>
      </c>
    </row>
    <row r="566" spans="1:58" hidden="1" x14ac:dyDescent="0.25">
      <c r="A566" s="1" t="s">
        <v>181</v>
      </c>
      <c r="B566" s="1">
        <v>4.0000000000000001E-3</v>
      </c>
      <c r="C566">
        <v>10</v>
      </c>
      <c r="E566" s="2">
        <v>53322.3</v>
      </c>
      <c r="F566">
        <v>18063</v>
      </c>
      <c r="G566" t="s">
        <v>4</v>
      </c>
      <c r="H566" t="s">
        <v>5</v>
      </c>
      <c r="I566">
        <v>71385</v>
      </c>
      <c r="J566" t="s">
        <v>6</v>
      </c>
      <c r="K566" t="s">
        <v>7</v>
      </c>
      <c r="L566">
        <v>18063.36</v>
      </c>
      <c r="M566">
        <v>71385.600000000006</v>
      </c>
      <c r="N566">
        <v>6</v>
      </c>
      <c r="V566" s="11">
        <f t="shared" si="1147"/>
        <v>5.3322299172224636E-7</v>
      </c>
      <c r="W566" s="11">
        <f t="shared" si="1148"/>
        <v>1.8753879708864772E-6</v>
      </c>
      <c r="X566" s="10">
        <f t="shared" si="1149"/>
        <v>53322.299234138212</v>
      </c>
      <c r="Y566" s="8">
        <f t="shared" si="1150"/>
        <v>1875.3879978224495</v>
      </c>
      <c r="Z566" s="1">
        <f t="shared" si="1151"/>
        <v>1875.3879999999999</v>
      </c>
      <c r="AA566" s="2">
        <f t="shared" si="1152"/>
        <v>53322.3</v>
      </c>
      <c r="AB566" s="2">
        <f t="shared" si="1133"/>
        <v>53322.29917222463</v>
      </c>
      <c r="AC566" s="1">
        <f t="shared" si="1153"/>
        <v>6.4216337945061139E-2</v>
      </c>
      <c r="AD566" s="1" t="b">
        <f t="shared" si="1154"/>
        <v>1</v>
      </c>
      <c r="AF566" s="1" t="s">
        <v>1175</v>
      </c>
      <c r="AG566" s="5" t="s">
        <v>1471</v>
      </c>
      <c r="AH566" s="10">
        <v>18063.36</v>
      </c>
      <c r="AI566" s="10">
        <v>71385.600000000006</v>
      </c>
      <c r="AJ566" s="10">
        <f t="shared" si="1234"/>
        <v>53322.240000000005</v>
      </c>
      <c r="AK566" s="1">
        <f t="shared" si="1235"/>
        <v>-2.0811368763133942E-3</v>
      </c>
      <c r="AL566" s="10">
        <f t="shared" si="1236"/>
        <v>5.923413820710266E-2</v>
      </c>
      <c r="AM566" s="10">
        <f t="shared" si="1155"/>
        <v>0.11373070532604455</v>
      </c>
      <c r="AN566" s="10">
        <f t="shared" si="1237"/>
        <v>0.52082802122161753</v>
      </c>
      <c r="AO566" s="1">
        <f t="shared" si="1156"/>
        <v>1875.3879999999999</v>
      </c>
      <c r="BB566" s="10" cm="1">
        <f t="array" ref="BB566">$C566*EXP(poly_from_str($AO566,BB$2950))</f>
        <v>24.679139075171307</v>
      </c>
      <c r="BF566" s="21">
        <f>INDEX([1]Pr3_line_class7_opt_lin!$A$2:$A$3624,MATCH($X566,[1]Pr3_line_class7_opt_lin!$AO$2:$AO$3624,0),1)</f>
        <v>7431</v>
      </c>
    </row>
    <row r="567" spans="1:58" hidden="1" x14ac:dyDescent="0.25">
      <c r="A567" s="1" t="s">
        <v>182</v>
      </c>
      <c r="B567" s="1">
        <v>4.0000000000000001E-3</v>
      </c>
      <c r="C567">
        <v>20</v>
      </c>
      <c r="E567" s="2">
        <v>53324.6</v>
      </c>
      <c r="F567">
        <v>18211</v>
      </c>
      <c r="G567" t="s">
        <v>4</v>
      </c>
      <c r="H567" t="s">
        <v>17</v>
      </c>
      <c r="I567">
        <v>71536</v>
      </c>
      <c r="J567" t="s">
        <v>6</v>
      </c>
      <c r="K567" t="s">
        <v>17</v>
      </c>
      <c r="L567">
        <v>18211.759999999998</v>
      </c>
      <c r="M567">
        <v>71536.38</v>
      </c>
      <c r="N567">
        <v>6</v>
      </c>
      <c r="V567" s="11">
        <f t="shared" si="1147"/>
        <v>5.3324545448243467E-7</v>
      </c>
      <c r="W567" s="11">
        <f t="shared" si="1148"/>
        <v>1.8753070815346015E-6</v>
      </c>
      <c r="X567" s="10">
        <f t="shared" si="1149"/>
        <v>53324.549529093551</v>
      </c>
      <c r="Y567" s="8">
        <f t="shared" si="1150"/>
        <v>1875.3088564853344</v>
      </c>
      <c r="Z567" s="1">
        <f t="shared" si="1151"/>
        <v>1875.309</v>
      </c>
      <c r="AA567" s="2">
        <f t="shared" si="1152"/>
        <v>53324.6</v>
      </c>
      <c r="AB567" s="2">
        <f t="shared" si="1133"/>
        <v>53324.545448243465</v>
      </c>
      <c r="AC567" s="1">
        <f t="shared" si="1153"/>
        <v>6.4217535736308923E-2</v>
      </c>
      <c r="AD567" s="1" t="b">
        <f t="shared" si="1154"/>
        <v>1</v>
      </c>
      <c r="AF567" s="1" t="s">
        <v>1188</v>
      </c>
      <c r="AG567" s="1" t="s">
        <v>1260</v>
      </c>
      <c r="AH567" s="10">
        <v>18211.759999999998</v>
      </c>
      <c r="AI567" s="10">
        <v>71536.38</v>
      </c>
      <c r="AJ567" s="10">
        <f t="shared" si="1234"/>
        <v>53324.62000000001</v>
      </c>
      <c r="AK567" s="1">
        <f t="shared" si="1235"/>
        <v>2.6218204652650456E-3</v>
      </c>
      <c r="AL567" s="10">
        <f t="shared" si="1236"/>
        <v>-7.0470906459377147E-2</v>
      </c>
      <c r="AM567" s="10">
        <f t="shared" si="1155"/>
        <v>0.11374040224837614</v>
      </c>
      <c r="AN567" s="10">
        <f t="shared" si="1237"/>
        <v>-0.61957672969618194</v>
      </c>
      <c r="AO567" s="1">
        <f t="shared" si="1156"/>
        <v>1875.309</v>
      </c>
      <c r="AP567" s="14">
        <v>24000000</v>
      </c>
      <c r="AQ567" s="10">
        <v>5.0999999999999997E-2</v>
      </c>
      <c r="AR567" s="14" cm="1">
        <f t="array" ref="AR567">SfromgA($AP567,$AO567,"")</f>
        <v>7.8120158417989805E-2</v>
      </c>
      <c r="AS567" s="21">
        <f>(10^MAX(0.05, -0.312925054856973*((LN($AR567))^(1/3)) + 0.454808404431693)-1)*100</f>
        <v>662.60244952871994</v>
      </c>
      <c r="AU567" s="10"/>
      <c r="AV567" s="10"/>
      <c r="AW567" s="14">
        <f>IF($AP567="",$AT567,$AP567)</f>
        <v>24000000</v>
      </c>
      <c r="AX567" s="21">
        <f>IF($AP567="",$AV567,$AS567)</f>
        <v>662.60244952871994</v>
      </c>
      <c r="AY567" s="10">
        <f>LN(BB567*$AO567/$AW567)</f>
        <v>-5.5578013094135512</v>
      </c>
      <c r="AZ567" s="10">
        <f>EXP(AY$2950*$AI567+AY$2951)*$AW567/$AO567</f>
        <v>21.293006240387246</v>
      </c>
      <c r="BA567" s="10">
        <f>LN(AZ567/$C567)</f>
        <v>6.2646399722469367E-2</v>
      </c>
      <c r="BB567" s="10" cm="1">
        <f t="array" ref="BB567">$C567*EXP(poly_from_str($AO567,BB$2950))</f>
        <v>49.364638798049505</v>
      </c>
      <c r="BC567" s="10">
        <f t="shared" ref="BC567" si="1247">LN(AZ567/BB567)</f>
        <v>-0.84085568079572492</v>
      </c>
      <c r="BD567" s="10">
        <f t="shared" ref="BD567" si="1248">LN($AX567/100+1)</f>
        <v>2.0315666735056395</v>
      </c>
      <c r="BE567" s="10">
        <f>ABS(LN($AZ567/$BB567))-BD567-LN(2)</f>
        <v>-1.8838581732698598</v>
      </c>
      <c r="BF567" s="21">
        <f>INDEX([1]Pr3_line_class7_opt_lin!$A$2:$A$3624,MATCH($X567,[1]Pr3_line_class7_opt_lin!$AO$2:$AO$3624,0),1)</f>
        <v>14865</v>
      </c>
    </row>
    <row r="568" spans="1:58" hidden="1" x14ac:dyDescent="0.25">
      <c r="A568" s="1" t="s">
        <v>183</v>
      </c>
      <c r="B568" s="1">
        <v>4.0000000000000001E-3</v>
      </c>
      <c r="C568">
        <v>20</v>
      </c>
      <c r="E568" s="2">
        <v>53333.9</v>
      </c>
      <c r="N568">
        <v>6</v>
      </c>
      <c r="V568" s="11">
        <f t="shared" si="1147"/>
        <v>5.3333873783254334E-7</v>
      </c>
      <c r="W568" s="11">
        <f t="shared" si="1148"/>
        <v>1.8749800783366676E-6</v>
      </c>
      <c r="X568" s="10">
        <f t="shared" si="1149"/>
        <v>53333.875745716912</v>
      </c>
      <c r="Y568" s="8">
        <f t="shared" si="1150"/>
        <v>1874.9809310085759</v>
      </c>
      <c r="Z568" s="1">
        <f t="shared" si="1151"/>
        <v>1874.981</v>
      </c>
      <c r="AA568" s="2">
        <f t="shared" si="1152"/>
        <v>53333.9</v>
      </c>
      <c r="AB568" s="2">
        <f t="shared" si="1133"/>
        <v>53333.873783254334</v>
      </c>
      <c r="AC568" s="1">
        <f t="shared" si="1153"/>
        <v>6.4222510463640525E-2</v>
      </c>
      <c r="AD568" s="1" t="b">
        <f t="shared" si="1154"/>
        <v>1</v>
      </c>
      <c r="AM568" s="10">
        <f t="shared" si="1155"/>
        <v>0.11378013963874833</v>
      </c>
      <c r="AN568" s="10"/>
      <c r="AO568" s="1">
        <f t="shared" si="1156"/>
        <v>1874.981</v>
      </c>
      <c r="AP568"/>
      <c r="BB568" s="10" cm="1">
        <f t="array" ref="BB568">$C568*EXP(poly_from_str($AO568,BB$2950))</f>
        <v>49.391043512508752</v>
      </c>
      <c r="BF568" s="21">
        <f>INDEX([1]Pr3_line_class7_opt_lin!$A$2:$A$3624,MATCH($X568,[1]Pr3_line_class7_opt_lin!$AO$2:$AO$3624,0),1)</f>
        <v>14878</v>
      </c>
    </row>
    <row r="569" spans="1:58" hidden="1" x14ac:dyDescent="0.25">
      <c r="A569" s="1" t="s">
        <v>184</v>
      </c>
      <c r="B569" s="1">
        <v>4.0000000000000001E-3</v>
      </c>
      <c r="C569">
        <v>60</v>
      </c>
      <c r="E569" s="2">
        <v>53359.5</v>
      </c>
      <c r="F569">
        <v>23532</v>
      </c>
      <c r="G569" t="s">
        <v>4</v>
      </c>
      <c r="H569" t="s">
        <v>17</v>
      </c>
      <c r="I569">
        <v>76892</v>
      </c>
      <c r="J569" t="s">
        <v>6</v>
      </c>
      <c r="K569" t="s">
        <v>18</v>
      </c>
      <c r="L569">
        <v>23532.86</v>
      </c>
      <c r="M569">
        <v>76892.399999999994</v>
      </c>
      <c r="N569">
        <v>6</v>
      </c>
      <c r="V569" s="11">
        <f t="shared" si="1147"/>
        <v>5.3359543541120731E-7</v>
      </c>
      <c r="W569" s="11">
        <f t="shared" si="1148"/>
        <v>1.8740805292403415E-6</v>
      </c>
      <c r="X569" s="10">
        <f t="shared" si="1149"/>
        <v>53359.540276036154</v>
      </c>
      <c r="Y569" s="8">
        <f t="shared" si="1150"/>
        <v>1874.0791146753966</v>
      </c>
      <c r="Z569" s="1">
        <f t="shared" si="1151"/>
        <v>1874.079</v>
      </c>
      <c r="AA569" s="2">
        <f t="shared" si="1152"/>
        <v>53359.5</v>
      </c>
      <c r="AB569" s="2">
        <f t="shared" si="1133"/>
        <v>53359.543541120736</v>
      </c>
      <c r="AC569" s="1">
        <f t="shared" si="1153"/>
        <v>6.4236204434583805E-2</v>
      </c>
      <c r="AD569" s="1" t="b">
        <f t="shared" si="1154"/>
        <v>1</v>
      </c>
      <c r="AF569" s="1" t="s">
        <v>1251</v>
      </c>
      <c r="AG569" s="1" t="s">
        <v>1270</v>
      </c>
      <c r="AH569" s="10">
        <v>23532.86</v>
      </c>
      <c r="AI569" s="10">
        <v>76892.399999999994</v>
      </c>
      <c r="AJ569" s="10">
        <f>AI569-AH569</f>
        <v>53359.539999999994</v>
      </c>
      <c r="AK569" s="1">
        <f>$A569-100000000/AJ569</f>
        <v>-1.243702629381005E-4</v>
      </c>
      <c r="AL569" s="10">
        <f>$X569-AJ569</f>
        <v>2.7603616035776213E-4</v>
      </c>
      <c r="AM569" s="10">
        <f t="shared" si="1155"/>
        <v>0.11388954254329726</v>
      </c>
      <c r="AN569" s="10">
        <f>AL569/AM569</f>
        <v>2.4237182290272326E-3</v>
      </c>
      <c r="AO569" s="1">
        <f t="shared" si="1156"/>
        <v>1874.079</v>
      </c>
      <c r="BB569" s="10" cm="1">
        <f t="array" ref="BB569">$C569*EXP(poly_from_str($AO569,BB$2950))</f>
        <v>148.39087458581844</v>
      </c>
      <c r="BF569" s="21">
        <f>INDEX([1]Pr3_line_class7_opt_lin!$A$2:$A$3624,MATCH($X569,[1]Pr3_line_class7_opt_lin!$AO$2:$AO$3624,0),1)</f>
        <v>44741</v>
      </c>
    </row>
    <row r="570" spans="1:58" hidden="1" x14ac:dyDescent="0.25">
      <c r="A570" s="1" t="s">
        <v>185</v>
      </c>
      <c r="B570" s="1">
        <v>4.0000000000000001E-3</v>
      </c>
      <c r="C570">
        <v>20</v>
      </c>
      <c r="E570" s="2">
        <v>53361.9</v>
      </c>
      <c r="N570">
        <v>6</v>
      </c>
      <c r="V570" s="11">
        <f t="shared" si="1147"/>
        <v>5.3361878380808501E-7</v>
      </c>
      <c r="W570" s="11">
        <f t="shared" si="1148"/>
        <v>1.873996240763541E-6</v>
      </c>
      <c r="X570" s="10">
        <f t="shared" si="1149"/>
        <v>53361.880002266022</v>
      </c>
      <c r="Y570" s="8">
        <f t="shared" si="1150"/>
        <v>1873.9969430566068</v>
      </c>
      <c r="Z570" s="1">
        <f t="shared" si="1151"/>
        <v>1873.9970000000001</v>
      </c>
      <c r="AA570" s="2">
        <f t="shared" si="1152"/>
        <v>53361.9</v>
      </c>
      <c r="AB570" s="2">
        <f t="shared" si="1133"/>
        <v>53361.878380808506</v>
      </c>
      <c r="AC570" s="1">
        <f t="shared" si="1153"/>
        <v>6.4237450321640993E-2</v>
      </c>
      <c r="AD570" s="1" t="b">
        <f t="shared" si="1154"/>
        <v>1</v>
      </c>
      <c r="AM570" s="10">
        <f t="shared" si="1155"/>
        <v>0.1138996487187546</v>
      </c>
      <c r="AN570" s="10"/>
      <c r="AO570" s="1">
        <f t="shared" si="1156"/>
        <v>1873.9970000000001</v>
      </c>
      <c r="AP570"/>
      <c r="BB570" s="10" cm="1">
        <f t="array" ref="BB570">$C570*EXP(poly_from_str($AO570,BB$2950))</f>
        <v>49.470221016892864</v>
      </c>
      <c r="BF570" s="21">
        <f>INDEX([1]Pr3_line_class7_opt_lin!$A$2:$A$3624,MATCH($X570,[1]Pr3_line_class7_opt_lin!$AO$2:$AO$3624,0),1)</f>
        <v>14917</v>
      </c>
    </row>
    <row r="571" spans="1:58" x14ac:dyDescent="0.25">
      <c r="A571" s="1" t="s">
        <v>186</v>
      </c>
      <c r="B571" s="1">
        <v>8.0000000000000002E-3</v>
      </c>
      <c r="C571">
        <v>5</v>
      </c>
      <c r="D571" t="s">
        <v>113</v>
      </c>
      <c r="E571" s="2">
        <v>53364.2</v>
      </c>
      <c r="N571">
        <v>6</v>
      </c>
      <c r="V571" s="11">
        <f t="shared" si="1147"/>
        <v>5.3364241902243112E-7</v>
      </c>
      <c r="W571" s="11">
        <f t="shared" si="1148"/>
        <v>1.8739154714209153E-6</v>
      </c>
      <c r="X571" s="10">
        <f t="shared" si="1149"/>
        <v>53364.238759031556</v>
      </c>
      <c r="Y571" s="8">
        <f t="shared" si="1150"/>
        <v>1873.9141103755676</v>
      </c>
      <c r="Z571" s="1">
        <f t="shared" si="1151"/>
        <v>1873.914</v>
      </c>
      <c r="AA571" s="2">
        <f t="shared" si="1152"/>
        <v>53364.2</v>
      </c>
      <c r="AB571" s="2">
        <f t="shared" si="1133"/>
        <v>53364.241902243113</v>
      </c>
      <c r="AC571" s="1">
        <f t="shared" si="1153"/>
        <v>6.4238711569005597E-2</v>
      </c>
      <c r="AD571" s="1" t="b">
        <f t="shared" si="1154"/>
        <v>1</v>
      </c>
      <c r="AM571" s="10">
        <f t="shared" si="1155"/>
        <v>0.22781920621757454</v>
      </c>
      <c r="AN571" s="10"/>
      <c r="AO571" s="1">
        <f t="shared" si="1156"/>
        <v>1873.914</v>
      </c>
      <c r="AP571"/>
      <c r="BB571" s="10" cm="1">
        <f t="array" ref="BB571">$C571*EXP(poly_from_str($AO571,BB$2950))</f>
        <v>12.369224317159095</v>
      </c>
      <c r="BF571" s="21" t="e">
        <f>INDEX([1]Pr3_line_class7_opt_lin!$A$2:$A$3624,MATCH($X571,[1]Pr3_line_class7_opt_lin!$AO$2:$AO$3624,0),1)</f>
        <v>#N/A</v>
      </c>
    </row>
    <row r="572" spans="1:58" hidden="1" x14ac:dyDescent="0.25">
      <c r="A572" s="1" t="s">
        <v>187</v>
      </c>
      <c r="B572" s="1">
        <v>4.0000000000000001E-3</v>
      </c>
      <c r="C572">
        <v>5</v>
      </c>
      <c r="E572" s="2">
        <v>53376.9</v>
      </c>
      <c r="N572">
        <v>6</v>
      </c>
      <c r="V572" s="11">
        <f t="shared" si="1147"/>
        <v>5.3376888874655047E-7</v>
      </c>
      <c r="W572" s="11">
        <f t="shared" si="1148"/>
        <v>1.8734696095127293E-6</v>
      </c>
      <c r="X572" s="10">
        <f t="shared" si="1149"/>
        <v>53376.889709933705</v>
      </c>
      <c r="Y572" s="8">
        <f t="shared" si="1150"/>
        <v>1873.46997068264</v>
      </c>
      <c r="Z572" s="1">
        <f t="shared" si="1151"/>
        <v>1873.47</v>
      </c>
      <c r="AA572" s="2">
        <f t="shared" si="1152"/>
        <v>53376.9</v>
      </c>
      <c r="AB572" s="2">
        <f t="shared" si="1133"/>
        <v>53376.888874655051</v>
      </c>
      <c r="AC572" s="1">
        <f t="shared" si="1153"/>
        <v>6.4245461329686365E-2</v>
      </c>
      <c r="AD572" s="1" t="b">
        <f t="shared" si="1154"/>
        <v>1</v>
      </c>
      <c r="AM572" s="10">
        <f t="shared" si="1155"/>
        <v>0.11396371439094301</v>
      </c>
      <c r="AN572" s="10"/>
      <c r="AO572" s="1">
        <f t="shared" si="1156"/>
        <v>1873.47</v>
      </c>
      <c r="AP572"/>
      <c r="BB572" s="10" cm="1">
        <f t="array" ref="BB572">$C572*EXP(poly_from_str($AO572,BB$2950))</f>
        <v>12.378151379206557</v>
      </c>
      <c r="BF572" s="21">
        <f>INDEX([1]Pr3_line_class7_opt_lin!$A$2:$A$3624,MATCH($X572,[1]Pr3_line_class7_opt_lin!$AO$2:$AO$3624,0),1)</f>
        <v>3734</v>
      </c>
    </row>
    <row r="573" spans="1:58" hidden="1" x14ac:dyDescent="0.25">
      <c r="A573" s="1" t="s">
        <v>188</v>
      </c>
      <c r="B573" s="1">
        <v>4.0000000000000001E-3</v>
      </c>
      <c r="C573">
        <v>7</v>
      </c>
      <c r="E573" s="2">
        <v>53377.9</v>
      </c>
      <c r="F573">
        <v>14859</v>
      </c>
      <c r="G573" t="s">
        <v>4</v>
      </c>
      <c r="H573" t="s">
        <v>12</v>
      </c>
      <c r="I573">
        <v>68238</v>
      </c>
      <c r="J573" t="s">
        <v>6</v>
      </c>
      <c r="K573" t="s">
        <v>12</v>
      </c>
      <c r="L573">
        <v>14859.96</v>
      </c>
      <c r="M573">
        <v>68238.12</v>
      </c>
      <c r="N573">
        <v>6</v>
      </c>
      <c r="V573" s="11">
        <f t="shared" si="1147"/>
        <v>5.3377914567580177E-7</v>
      </c>
      <c r="W573" s="11">
        <f t="shared" si="1148"/>
        <v>1.8734345112865062E-6</v>
      </c>
      <c r="X573" s="10">
        <f t="shared" si="1149"/>
        <v>53377.913473785513</v>
      </c>
      <c r="Y573" s="8">
        <f t="shared" si="1150"/>
        <v>1873.4340383895133</v>
      </c>
      <c r="Z573" s="1">
        <f t="shared" si="1151"/>
        <v>1873.434</v>
      </c>
      <c r="AA573" s="2">
        <f t="shared" si="1152"/>
        <v>53377.9</v>
      </c>
      <c r="AB573" s="2">
        <f t="shared" si="1133"/>
        <v>53377.914567580177</v>
      </c>
      <c r="AC573" s="1">
        <f t="shared" si="1153"/>
        <v>6.4246008817919448E-2</v>
      </c>
      <c r="AD573" s="1" t="b">
        <f t="shared" si="1154"/>
        <v>1</v>
      </c>
      <c r="AF573" s="1" t="s">
        <v>1173</v>
      </c>
      <c r="AG573" s="1" t="s">
        <v>1298</v>
      </c>
      <c r="AH573" s="10">
        <v>14859.96</v>
      </c>
      <c r="AI573" s="10">
        <v>68238.12</v>
      </c>
      <c r="AJ573" s="10">
        <f>AI573-AH573</f>
        <v>53378.159999999996</v>
      </c>
      <c r="AK573" s="1">
        <f>$A573-100000000/AJ573</f>
        <v>8.6140369019176433E-3</v>
      </c>
      <c r="AL573" s="10">
        <f>$X573-AJ573</f>
        <v>-0.24652621448331047</v>
      </c>
      <c r="AM573" s="10">
        <f t="shared" si="1155"/>
        <v>0.11396803943987352</v>
      </c>
      <c r="AN573" s="10">
        <f>AL573/AM573</f>
        <v>-2.1631170957658798</v>
      </c>
      <c r="AO573" s="1">
        <f t="shared" si="1156"/>
        <v>1873.434</v>
      </c>
      <c r="AP573" s="14">
        <v>17600000</v>
      </c>
      <c r="AQ573" s="10">
        <v>4.7E-2</v>
      </c>
      <c r="AR573" s="14" cm="1">
        <f t="array" ref="AR573">SfromgA($AP573,$AO573,"")</f>
        <v>5.7116451893706913E-2</v>
      </c>
      <c r="AS573" s="21">
        <f>(10^MAX(0.05, -0.312925054856973*((LN($AR573))^(1/3)) + 0.454808404431693)-1)*100</f>
        <v>692.73795654672904</v>
      </c>
      <c r="AU573" s="10"/>
      <c r="AV573" s="10"/>
      <c r="AW573" s="14">
        <f>IF($AP573="",$AT573,$AP573)</f>
        <v>17600000</v>
      </c>
      <c r="AX573" s="21">
        <f>IF($AP573="",$AV573,$AS573)</f>
        <v>692.73795654672904</v>
      </c>
      <c r="AY573" s="10">
        <f>LN(BB573*$AO573/$AW573)</f>
        <v>-6.2954174356346284</v>
      </c>
      <c r="AZ573" s="10">
        <f>EXP(AY$2950*$AI573+AY$2951)*$AW573/$AO573</f>
        <v>21.274996151232244</v>
      </c>
      <c r="BA573" s="10">
        <f>LN(AZ573/$C573)</f>
        <v>1.1116223444984557</v>
      </c>
      <c r="BB573" s="10" cm="1">
        <f t="array" ref="BB573">$C573*EXP(poly_from_str($AO573,BB$2950))</f>
        <v>17.33042513118027</v>
      </c>
      <c r="BC573" s="10">
        <f t="shared" ref="BC573" si="1249">LN(AZ573/BB573)</f>
        <v>0.20506885861068597</v>
      </c>
      <c r="BD573" s="10">
        <f t="shared" ref="BD573" si="1250">LN($AX573/100+1)</f>
        <v>2.0703225353209311</v>
      </c>
      <c r="BE573" s="10">
        <f>ABS(LN($AZ573/$BB573))-BD573-LN(2)</f>
        <v>-2.5584008572701906</v>
      </c>
      <c r="BF573" s="21">
        <f>INDEX([1]Pr3_line_class7_opt_lin!$A$2:$A$3624,MATCH($X573,[1]Pr3_line_class7_opt_lin!$AO$2:$AO$3624,0),1)</f>
        <v>5229</v>
      </c>
    </row>
    <row r="574" spans="1:58" hidden="1" x14ac:dyDescent="0.25">
      <c r="A574" s="1" t="s">
        <v>189</v>
      </c>
      <c r="B574" s="1">
        <v>4.0000000000000001E-3</v>
      </c>
      <c r="C574">
        <v>2</v>
      </c>
      <c r="E574" s="2">
        <v>53386.1</v>
      </c>
      <c r="N574">
        <v>6</v>
      </c>
      <c r="V574" s="11">
        <f t="shared" si="1147"/>
        <v>5.3386121530302498E-7</v>
      </c>
      <c r="W574" s="11">
        <f t="shared" si="1148"/>
        <v>1.8731467554288477E-6</v>
      </c>
      <c r="X574" s="10">
        <f t="shared" si="1149"/>
        <v>53386.119912798262</v>
      </c>
      <c r="Y574" s="8">
        <f t="shared" si="1150"/>
        <v>1873.1460567529837</v>
      </c>
      <c r="Z574" s="1">
        <f t="shared" si="1151"/>
        <v>1873.146</v>
      </c>
      <c r="AA574" s="2">
        <f t="shared" si="1152"/>
        <v>53386.1</v>
      </c>
      <c r="AB574" s="2">
        <f t="shared" si="1133"/>
        <v>53386.121530302495</v>
      </c>
      <c r="AC574" s="1">
        <f t="shared" si="1153"/>
        <v>6.4250389860241147E-2</v>
      </c>
      <c r="AD574" s="1" t="b">
        <f t="shared" si="1154"/>
        <v>1</v>
      </c>
      <c r="AM574" s="10">
        <f t="shared" si="1155"/>
        <v>0.11400307290515528</v>
      </c>
      <c r="AN574" s="10"/>
      <c r="AO574" s="1">
        <f t="shared" si="1156"/>
        <v>1873.146</v>
      </c>
      <c r="AP574"/>
      <c r="BB574" s="10" cm="1">
        <f t="array" ref="BB574">$C574*EXP(poly_from_str($AO574,BB$2950))</f>
        <v>4.9538657151694894</v>
      </c>
      <c r="BF574" s="21" t="e">
        <f>INDEX([1]Pr3_line_class7_opt_lin!$A$2:$A$3624,MATCH($X574,[1]Pr3_line_class7_opt_lin!$AO$2:$AO$3624,0),1)</f>
        <v>#N/A</v>
      </c>
    </row>
    <row r="575" spans="1:58" hidden="1" x14ac:dyDescent="0.25">
      <c r="A575" s="1" t="s">
        <v>190</v>
      </c>
      <c r="B575" s="1">
        <v>4.0000000000000001E-3</v>
      </c>
      <c r="C575">
        <v>200</v>
      </c>
      <c r="E575" s="2">
        <v>53397.8</v>
      </c>
      <c r="N575">
        <v>6</v>
      </c>
      <c r="V575" s="11">
        <f t="shared" si="1147"/>
        <v>5.339778089502156E-7</v>
      </c>
      <c r="W575" s="11">
        <f t="shared" si="1148"/>
        <v>1.8727363299611595E-6</v>
      </c>
      <c r="X575" s="10">
        <f t="shared" si="1149"/>
        <v>53397.782331480783</v>
      </c>
      <c r="Y575" s="8">
        <f t="shared" si="1150"/>
        <v>1872.73694962131</v>
      </c>
      <c r="Z575" s="1">
        <f t="shared" si="1151"/>
        <v>1872.7370000000001</v>
      </c>
      <c r="AA575" s="2">
        <f t="shared" si="1152"/>
        <v>53397.8</v>
      </c>
      <c r="AB575" s="2">
        <f t="shared" si="1133"/>
        <v>53397.780895021562</v>
      </c>
      <c r="AC575" s="1">
        <f t="shared" si="1153"/>
        <v>6.4256615022563648E-2</v>
      </c>
      <c r="AD575" s="1" t="b">
        <f t="shared" si="1154"/>
        <v>1</v>
      </c>
      <c r="AM575" s="10">
        <f t="shared" si="1155"/>
        <v>0.1140529609870473</v>
      </c>
      <c r="AN575" s="10"/>
      <c r="AO575" s="1">
        <f t="shared" si="1156"/>
        <v>1872.7370000000001</v>
      </c>
      <c r="AP575"/>
      <c r="BB575" s="10" cm="1">
        <f t="array" ref="BB575">$C575*EXP(poly_from_str($AO575,BB$2950))</f>
        <v>495.71536913864679</v>
      </c>
      <c r="BF575" s="21">
        <f>INDEX([1]Pr3_line_class7_opt_lin!$A$2:$A$3624,MATCH($X575,[1]Pr3_line_class7_opt_lin!$AO$2:$AO$3624,0),1)</f>
        <v>149672</v>
      </c>
    </row>
    <row r="576" spans="1:58" hidden="1" x14ac:dyDescent="0.25">
      <c r="A576" s="1" t="s">
        <v>191</v>
      </c>
      <c r="B576" s="1">
        <v>4.0000000000000001E-3</v>
      </c>
      <c r="C576">
        <v>20</v>
      </c>
      <c r="E576" s="2">
        <v>53422.3</v>
      </c>
      <c r="N576">
        <v>6</v>
      </c>
      <c r="V576" s="11">
        <f t="shared" si="1147"/>
        <v>5.3422284999342913E-7</v>
      </c>
      <c r="W576" s="11">
        <f t="shared" si="1148"/>
        <v>1.8718774743880364E-6</v>
      </c>
      <c r="X576" s="10">
        <f t="shared" si="1149"/>
        <v>53422.286129123204</v>
      </c>
      <c r="Y576" s="8">
        <f t="shared" si="1150"/>
        <v>1871.877960413321</v>
      </c>
      <c r="Z576" s="1">
        <f t="shared" si="1151"/>
        <v>1871.8779999999999</v>
      </c>
      <c r="AA576" s="2">
        <f t="shared" si="1152"/>
        <v>53422.3</v>
      </c>
      <c r="AB576" s="2">
        <f t="shared" si="1133"/>
        <v>53422.284999342904</v>
      </c>
      <c r="AC576" s="1">
        <f t="shared" si="1153"/>
        <v>6.42697026727551E-2</v>
      </c>
      <c r="AD576" s="1" t="b">
        <f t="shared" si="1154"/>
        <v>1</v>
      </c>
      <c r="AM576" s="10">
        <f t="shared" si="1155"/>
        <v>0.11415765343681589</v>
      </c>
      <c r="AN576" s="10"/>
      <c r="AO576" s="1">
        <f t="shared" si="1156"/>
        <v>1871.8779999999999</v>
      </c>
      <c r="AP576"/>
      <c r="BB576" s="10" cm="1">
        <f t="array" ref="BB576">$C576*EXP(poly_from_str($AO576,BB$2950))</f>
        <v>49.640571660958599</v>
      </c>
      <c r="BF576" s="21" t="e">
        <f>INDEX([1]Pr3_line_class7_opt_lin!$A$2:$A$3624,MATCH($X576,[1]Pr3_line_class7_opt_lin!$AO$2:$AO$3624,0),1)</f>
        <v>#N/A</v>
      </c>
    </row>
    <row r="577" spans="1:58" hidden="1" x14ac:dyDescent="0.25">
      <c r="A577" s="1" t="s">
        <v>192</v>
      </c>
      <c r="B577" s="1">
        <v>4.0000000000000001E-3</v>
      </c>
      <c r="C577">
        <v>5</v>
      </c>
      <c r="E577" s="2">
        <v>53452.3</v>
      </c>
      <c r="N577">
        <v>6</v>
      </c>
      <c r="V577" s="11">
        <f t="shared" si="1147"/>
        <v>5.345232533650911E-7</v>
      </c>
      <c r="W577" s="11">
        <f t="shared" si="1148"/>
        <v>1.8708268867756859E-6</v>
      </c>
      <c r="X577" s="10">
        <f t="shared" si="1149"/>
        <v>53452.323424311246</v>
      </c>
      <c r="Y577" s="8">
        <f t="shared" si="1150"/>
        <v>1870.8260669267352</v>
      </c>
      <c r="Z577" s="1">
        <f t="shared" si="1151"/>
        <v>1870.826</v>
      </c>
      <c r="AA577" s="2">
        <f t="shared" si="1152"/>
        <v>53452.3</v>
      </c>
      <c r="AB577" s="2">
        <f t="shared" si="1133"/>
        <v>53452.325336509115</v>
      </c>
      <c r="AC577" s="1">
        <f t="shared" si="1153"/>
        <v>6.428575541940007E-2</v>
      </c>
      <c r="AD577" s="1" t="b">
        <f t="shared" si="1154"/>
        <v>1</v>
      </c>
      <c r="AM577" s="10">
        <f t="shared" si="1155"/>
        <v>0.11428598918338745</v>
      </c>
      <c r="AN577" s="10"/>
      <c r="AO577" s="1">
        <f t="shared" si="1156"/>
        <v>1870.826</v>
      </c>
      <c r="AP577"/>
      <c r="BB577" s="10" cm="1">
        <f t="array" ref="BB577">$C577*EXP(poly_from_str($AO577,BB$2950))</f>
        <v>12.431271364654425</v>
      </c>
      <c r="BF577" s="21">
        <f>INDEX([1]Pr3_line_class7_opt_lin!$A$2:$A$3624,MATCH($X577,[1]Pr3_line_class7_opt_lin!$AO$2:$AO$3624,0),1)</f>
        <v>3761</v>
      </c>
    </row>
    <row r="578" spans="1:58" hidden="1" x14ac:dyDescent="0.25">
      <c r="A578" s="1" t="s">
        <v>193</v>
      </c>
      <c r="B578" s="1">
        <v>4.0000000000000001E-3</v>
      </c>
      <c r="C578">
        <v>1</v>
      </c>
      <c r="E578" s="2">
        <v>53465.8</v>
      </c>
      <c r="N578">
        <v>6</v>
      </c>
      <c r="V578" s="11">
        <f t="shared" si="1147"/>
        <v>5.3465814492871407E-7</v>
      </c>
      <c r="W578" s="11">
        <f t="shared" si="1148"/>
        <v>1.8703545069932555E-6</v>
      </c>
      <c r="X578" s="10">
        <f t="shared" si="1149"/>
        <v>53465.813398043414</v>
      </c>
      <c r="Y578" s="8">
        <f t="shared" si="1150"/>
        <v>1870.3540382995373</v>
      </c>
      <c r="Z578" s="1">
        <f t="shared" si="1151"/>
        <v>1870.354</v>
      </c>
      <c r="AA578" s="2">
        <f t="shared" si="1152"/>
        <v>53465.8</v>
      </c>
      <c r="AB578" s="2">
        <f t="shared" ref="AB578:AB641" si="1251">100000000/Z578</f>
        <v>53465.814492871403</v>
      </c>
      <c r="AC578" s="1">
        <f t="shared" si="1153"/>
        <v>6.4292966596930692E-2</v>
      </c>
      <c r="AD578" s="1" t="b">
        <f t="shared" si="1154"/>
        <v>1</v>
      </c>
      <c r="AM578" s="10">
        <f t="shared" si="1155"/>
        <v>0.11434370178051857</v>
      </c>
      <c r="AN578" s="10"/>
      <c r="AO578" s="1">
        <f t="shared" si="1156"/>
        <v>1870.354</v>
      </c>
      <c r="AP578"/>
      <c r="BB578" s="10" cm="1">
        <f t="array" ref="BB578">$C578*EXP(poly_from_str($AO578,BB$2950))</f>
        <v>2.4881497672034638</v>
      </c>
      <c r="BF578" s="21">
        <f>INDEX([1]Pr3_line_class7_opt_lin!$A$2:$A$3624,MATCH($X578,[1]Pr3_line_class7_opt_lin!$AO$2:$AO$3624,0),1)</f>
        <v>753</v>
      </c>
    </row>
    <row r="579" spans="1:58" hidden="1" x14ac:dyDescent="0.25">
      <c r="A579" s="1" t="s">
        <v>194</v>
      </c>
      <c r="B579" s="1">
        <v>4.0000000000000001E-3</v>
      </c>
      <c r="C579">
        <v>2</v>
      </c>
      <c r="E579" s="2">
        <v>53481.599999999999</v>
      </c>
      <c r="N579">
        <v>6</v>
      </c>
      <c r="V579" s="11">
        <f t="shared" ref="V579:V642" si="1252">0.001/$A579</f>
        <v>5.3481569983575813E-7</v>
      </c>
      <c r="W579" s="11">
        <f t="shared" ref="W579:W642" si="1253">0.1/$E579</f>
        <v>1.869801950577395E-6</v>
      </c>
      <c r="X579" s="10">
        <f t="shared" ref="X579:X642" si="1254">($E579/$W579^2+(100000000/$A579)/$V579^2)/(1/$W579^2+1/$V579^2)</f>
        <v>53481.572253567319</v>
      </c>
      <c r="Y579" s="8">
        <f t="shared" ref="Y579:Y642" si="1255">100000000/X579</f>
        <v>1869.8029206373942</v>
      </c>
      <c r="Z579" s="1">
        <f t="shared" ref="Z579:Z642" si="1256">ROUND($A579,3)+0</f>
        <v>1869.8030000000001</v>
      </c>
      <c r="AA579" s="2">
        <f t="shared" ref="AA579:AA642" si="1257">ROUND($E579,1)+0</f>
        <v>53481.599999999999</v>
      </c>
      <c r="AB579" s="2">
        <f t="shared" si="1251"/>
        <v>53481.569983575806</v>
      </c>
      <c r="AC579" s="1">
        <f t="shared" ref="AC579:AC642" si="1258">0.0005/$Z579*AB579+0.05</f>
        <v>6.4301391639540587E-2</v>
      </c>
      <c r="AD579" s="1" t="b">
        <f t="shared" ref="AD579:AD642" si="1259">ABS($E579-AB579)&lt;AC579</f>
        <v>1</v>
      </c>
      <c r="AM579" s="10">
        <f t="shared" ref="AM579:AM642" si="1260">$B579/$A579*$E579</f>
        <v>0.11441119732934432</v>
      </c>
      <c r="AN579" s="10"/>
      <c r="AO579" s="1">
        <f t="shared" ref="AO579:AO642" si="1261">$A579+0</f>
        <v>1869.8030000000001</v>
      </c>
      <c r="AP579"/>
      <c r="BB579" s="10" cm="1">
        <f t="array" ref="BB579">$C579*EXP(poly_from_str($AO579,BB$2950))</f>
        <v>4.9807245078491329</v>
      </c>
      <c r="BF579" s="21" t="e">
        <f>INDEX([1]Pr3_line_class7_opt_lin!$A$2:$A$3624,MATCH($X579,[1]Pr3_line_class7_opt_lin!$AO$2:$AO$3624,0),1)</f>
        <v>#N/A</v>
      </c>
    </row>
    <row r="580" spans="1:58" hidden="1" x14ac:dyDescent="0.25">
      <c r="A580" s="1" t="s">
        <v>195</v>
      </c>
      <c r="B580" s="1">
        <v>4.0000000000000001E-3</v>
      </c>
      <c r="C580">
        <v>1</v>
      </c>
      <c r="E580" s="2">
        <v>53526.1</v>
      </c>
      <c r="N580">
        <v>6</v>
      </c>
      <c r="V580" s="11">
        <f t="shared" si="1252"/>
        <v>5.3526141632311807E-7</v>
      </c>
      <c r="W580" s="11">
        <f t="shared" si="1253"/>
        <v>1.8682474531116597E-6</v>
      </c>
      <c r="X580" s="10">
        <f t="shared" si="1254"/>
        <v>53526.138474165207</v>
      </c>
      <c r="Y580" s="8">
        <f t="shared" si="1255"/>
        <v>1868.2461102301588</v>
      </c>
      <c r="Z580" s="1">
        <f t="shared" si="1256"/>
        <v>1868.2460000000001</v>
      </c>
      <c r="AA580" s="2">
        <f t="shared" si="1257"/>
        <v>53526.1</v>
      </c>
      <c r="AB580" s="2">
        <f t="shared" si="1251"/>
        <v>53526.141632311803</v>
      </c>
      <c r="AC580" s="1">
        <f t="shared" si="1258"/>
        <v>6.4325239190211519E-2</v>
      </c>
      <c r="AD580" s="1" t="b">
        <f t="shared" si="1259"/>
        <v>1</v>
      </c>
      <c r="AM580" s="10">
        <f t="shared" si="1260"/>
        <v>0.1146018243850114</v>
      </c>
      <c r="AN580" s="10"/>
      <c r="AO580" s="1">
        <f t="shared" si="1261"/>
        <v>1868.2460000000001</v>
      </c>
      <c r="AP580"/>
      <c r="BB580" s="10" cm="1">
        <f t="array" ref="BB580">$C580*EXP(poly_from_str($AO580,BB$2950))</f>
        <v>2.4966133294292314</v>
      </c>
      <c r="BF580" s="21" t="e">
        <f>INDEX([1]Pr3_line_class7_opt_lin!$A$2:$A$3624,MATCH($X580,[1]Pr3_line_class7_opt_lin!$AO$2:$AO$3624,0),1)</f>
        <v>#N/A</v>
      </c>
    </row>
    <row r="581" spans="1:58" hidden="1" x14ac:dyDescent="0.25">
      <c r="A581" s="1" t="s">
        <v>196</v>
      </c>
      <c r="B581" s="1">
        <v>4.0000000000000001E-3</v>
      </c>
      <c r="C581">
        <v>5</v>
      </c>
      <c r="E581" s="2">
        <v>53533.7</v>
      </c>
      <c r="F581">
        <v>22080</v>
      </c>
      <c r="G581" t="s">
        <v>4</v>
      </c>
      <c r="H581" t="s">
        <v>7</v>
      </c>
      <c r="I581">
        <v>75614</v>
      </c>
      <c r="J581" t="s">
        <v>6</v>
      </c>
      <c r="K581" t="s">
        <v>17</v>
      </c>
      <c r="L581">
        <v>22080.94</v>
      </c>
      <c r="M581">
        <v>75614.81</v>
      </c>
      <c r="N581">
        <v>6</v>
      </c>
      <c r="V581" s="11">
        <f t="shared" si="1252"/>
        <v>5.3533706427578002E-7</v>
      </c>
      <c r="W581" s="11">
        <f t="shared" si="1253"/>
        <v>1.867982224281154E-6</v>
      </c>
      <c r="X581" s="10">
        <f t="shared" si="1254"/>
        <v>53533.705939739011</v>
      </c>
      <c r="Y581" s="8">
        <f t="shared" si="1255"/>
        <v>1867.9820170224427</v>
      </c>
      <c r="Z581" s="1">
        <f t="shared" si="1256"/>
        <v>1867.982</v>
      </c>
      <c r="AA581" s="2">
        <f t="shared" si="1257"/>
        <v>53533.7</v>
      </c>
      <c r="AB581" s="2">
        <f t="shared" si="1251"/>
        <v>53533.706427577999</v>
      </c>
      <c r="AC581" s="1">
        <f t="shared" si="1258"/>
        <v>6.4329288619370539E-2</v>
      </c>
      <c r="AD581" s="1" t="b">
        <f t="shared" si="1259"/>
        <v>1</v>
      </c>
      <c r="AF581" s="1" t="s">
        <v>1321</v>
      </c>
      <c r="AG581" s="1" t="s">
        <v>1256</v>
      </c>
      <c r="AH581" s="10">
        <v>22080.94</v>
      </c>
      <c r="AI581" s="10">
        <v>75614.81</v>
      </c>
      <c r="AJ581" s="10">
        <f t="shared" ref="AJ581:AJ582" si="1262">AI581-AH581</f>
        <v>53533.869999999995</v>
      </c>
      <c r="AK581" s="1">
        <f t="shared" ref="AK581:AK582" si="1263">$A581-100000000/AJ581</f>
        <v>5.7076079124271928E-3</v>
      </c>
      <c r="AL581" s="10">
        <f t="shared" ref="AL581:AL582" si="1264">$X581-AJ581</f>
        <v>-0.1640602609841153</v>
      </c>
      <c r="AM581" s="10">
        <f t="shared" si="1260"/>
        <v>0.11463429519128129</v>
      </c>
      <c r="AN581" s="10">
        <f t="shared" ref="AN581:AN582" si="1265">AL581/AM581</f>
        <v>-1.4311621204663121</v>
      </c>
      <c r="AO581" s="1">
        <f t="shared" si="1261"/>
        <v>1867.982</v>
      </c>
      <c r="AP581" s="14">
        <v>48000000</v>
      </c>
      <c r="AQ581" s="10">
        <v>0.12</v>
      </c>
      <c r="AR581" s="14" cm="1">
        <f t="array" ref="AR581">SfromgA($AP581,$AO581,"")</f>
        <v>0.1544161280273415</v>
      </c>
      <c r="AS581" s="21">
        <f>(10^MAX(0.05, -0.312925054856973*((LN($AR581))^(1/3)) + 0.454808404431693)-1)*100</f>
        <v>592.15689820599675</v>
      </c>
      <c r="AU581" s="10"/>
      <c r="AV581" s="10"/>
      <c r="AW581" s="14">
        <f>IF($AP581="",$AT581,$AP581)</f>
        <v>48000000</v>
      </c>
      <c r="AX581" s="21">
        <f>IF($AP581="",$AV581,$AS581)</f>
        <v>592.15689820599675</v>
      </c>
      <c r="AY581" s="10">
        <f>LN(BB581*$AO581/$AW581)</f>
        <v>-7.6293000979578478</v>
      </c>
      <c r="AZ581" s="10">
        <f>EXP(AY$2950*$AI581+AY$2951)*$AW581/$AO581</f>
        <v>29.201058246965928</v>
      </c>
      <c r="BA581" s="10">
        <f>LN(AZ581/$C581)</f>
        <v>1.7647670375178839</v>
      </c>
      <c r="BB581" s="10" cm="1">
        <f t="array" ref="BB581">$C581*EXP(poly_from_str($AO581,BB$2950))</f>
        <v>12.48836596536718</v>
      </c>
      <c r="BC581" s="10">
        <f t="shared" ref="BC581" si="1266">LN(AZ581/BB581)</f>
        <v>0.84940746180572468</v>
      </c>
      <c r="BD581" s="10">
        <f t="shared" ref="BD581" si="1267">LN($AX581/100+1)</f>
        <v>1.9346424754414295</v>
      </c>
      <c r="BE581" s="10">
        <f>ABS(LN($AZ581/$BB581))-BD581-LN(2)</f>
        <v>-1.7783821941956504</v>
      </c>
      <c r="BF581" s="21">
        <f>INDEX([1]Pr3_line_class7_opt_lin!$A$2:$A$3624,MATCH($X581,[1]Pr3_line_class7_opt_lin!$AO$2:$AO$3624,0),1)</f>
        <v>3790</v>
      </c>
    </row>
    <row r="582" spans="1:58" hidden="1" x14ac:dyDescent="0.25">
      <c r="A582" s="1" t="s">
        <v>197</v>
      </c>
      <c r="B582" s="1">
        <v>4.0000000000000001E-3</v>
      </c>
      <c r="C582">
        <v>200</v>
      </c>
      <c r="E582" s="2">
        <v>53545.7</v>
      </c>
      <c r="F582">
        <v>16135</v>
      </c>
      <c r="G582" t="s">
        <v>4</v>
      </c>
      <c r="H582" t="s">
        <v>7</v>
      </c>
      <c r="I582">
        <v>69681</v>
      </c>
      <c r="J582" t="s">
        <v>6</v>
      </c>
      <c r="K582" t="s">
        <v>17</v>
      </c>
      <c r="L582">
        <v>16135.97</v>
      </c>
      <c r="M582">
        <v>69681.600000000006</v>
      </c>
      <c r="N582">
        <v>6</v>
      </c>
      <c r="V582" s="11">
        <f t="shared" si="1252"/>
        <v>5.3545659722687025E-7</v>
      </c>
      <c r="W582" s="11">
        <f t="shared" si="1253"/>
        <v>1.8675635952093261E-6</v>
      </c>
      <c r="X582" s="10">
        <f t="shared" si="1254"/>
        <v>53545.662782174921</v>
      </c>
      <c r="Y582" s="8">
        <f t="shared" si="1255"/>
        <v>1867.564893291217</v>
      </c>
      <c r="Z582" s="1">
        <f t="shared" si="1256"/>
        <v>1867.5650000000001</v>
      </c>
      <c r="AA582" s="2">
        <f t="shared" si="1257"/>
        <v>53545.7</v>
      </c>
      <c r="AB582" s="2">
        <f t="shared" si="1251"/>
        <v>53545.659722687029</v>
      </c>
      <c r="AC582" s="1">
        <f t="shared" si="1258"/>
        <v>6.433568837568894E-2</v>
      </c>
      <c r="AD582" s="1" t="b">
        <f t="shared" si="1259"/>
        <v>1</v>
      </c>
      <c r="AF582" s="1" t="s">
        <v>1213</v>
      </c>
      <c r="AG582" s="5" t="s">
        <v>1469</v>
      </c>
      <c r="AH582" s="10">
        <v>16135.97</v>
      </c>
      <c r="AI582" s="10">
        <v>69681.600000000006</v>
      </c>
      <c r="AJ582" s="10">
        <f t="shared" si="1262"/>
        <v>53545.630000000005</v>
      </c>
      <c r="AK582" s="1">
        <f t="shared" si="1263"/>
        <v>-1.0366681649429665E-3</v>
      </c>
      <c r="AL582" s="10">
        <f t="shared" si="1264"/>
        <v>3.2782174916064832E-2</v>
      </c>
      <c r="AM582" s="10">
        <f t="shared" si="1260"/>
        <v>0.1146855932725233</v>
      </c>
      <c r="AN582" s="10">
        <f t="shared" si="1265"/>
        <v>0.28584387960714225</v>
      </c>
      <c r="AO582" s="1">
        <f t="shared" si="1261"/>
        <v>1867.5650000000001</v>
      </c>
      <c r="BB582" s="10" cm="1">
        <f t="array" ref="BB582">$C582*EXP(poly_from_str($AO582,BB$2950))</f>
        <v>499.86946276826643</v>
      </c>
      <c r="BF582" s="21">
        <f>INDEX([1]Pr3_line_class7_opt_lin!$A$2:$A$3624,MATCH($X582,[1]Pr3_line_class7_opt_lin!$AO$2:$AO$3624,0),1)</f>
        <v>151753</v>
      </c>
    </row>
    <row r="583" spans="1:58" hidden="1" x14ac:dyDescent="0.25">
      <c r="A583" s="1" t="s">
        <v>198</v>
      </c>
      <c r="B583" s="1">
        <v>4.0000000000000001E-3</v>
      </c>
      <c r="C583">
        <v>5</v>
      </c>
      <c r="E583" s="2">
        <v>53555.4</v>
      </c>
      <c r="N583">
        <v>6</v>
      </c>
      <c r="V583" s="11">
        <f t="shared" si="1252"/>
        <v>5.3555438447663488E-7</v>
      </c>
      <c r="W583" s="11">
        <f t="shared" si="1253"/>
        <v>1.867225340488541E-6</v>
      </c>
      <c r="X583" s="10">
        <f t="shared" si="1254"/>
        <v>53555.435525192974</v>
      </c>
      <c r="Y583" s="8">
        <f t="shared" si="1255"/>
        <v>1867.2241018926841</v>
      </c>
      <c r="Z583" s="1">
        <f t="shared" si="1256"/>
        <v>1867.2239999999999</v>
      </c>
      <c r="AA583" s="2">
        <f t="shared" si="1257"/>
        <v>53555.4</v>
      </c>
      <c r="AB583" s="2">
        <f t="shared" si="1251"/>
        <v>53555.438447663488</v>
      </c>
      <c r="AC583" s="1">
        <f t="shared" si="1258"/>
        <v>6.4340924936607369E-2</v>
      </c>
      <c r="AD583" s="1" t="b">
        <f t="shared" si="1259"/>
        <v>1</v>
      </c>
      <c r="AM583" s="10">
        <f t="shared" si="1260"/>
        <v>0.1147273171295999</v>
      </c>
      <c r="AN583" s="10"/>
      <c r="AO583" s="1">
        <f t="shared" si="1261"/>
        <v>1867.2239999999999</v>
      </c>
      <c r="AP583"/>
      <c r="BB583" s="10" cm="1">
        <f t="array" ref="BB583">$C583*EXP(poly_from_str($AO583,BB$2950))</f>
        <v>12.503581775002207</v>
      </c>
      <c r="BF583" s="21">
        <f>INDEX([1]Pr3_line_class7_opt_lin!$A$2:$A$3624,MATCH($X583,[1]Pr3_line_class7_opt_lin!$AO$2:$AO$3624,0),1)</f>
        <v>3797</v>
      </c>
    </row>
    <row r="584" spans="1:58" hidden="1" x14ac:dyDescent="0.25">
      <c r="A584" s="1" t="s">
        <v>199</v>
      </c>
      <c r="B584" s="1">
        <v>4.0000000000000001E-3</v>
      </c>
      <c r="C584">
        <v>5</v>
      </c>
      <c r="E584" s="2">
        <v>53563.1</v>
      </c>
      <c r="N584">
        <v>6</v>
      </c>
      <c r="V584" s="11">
        <f t="shared" si="1252"/>
        <v>5.3563097596784497E-7</v>
      </c>
      <c r="W584" s="11">
        <f t="shared" si="1253"/>
        <v>1.8669569162352442E-6</v>
      </c>
      <c r="X584" s="10">
        <f t="shared" si="1254"/>
        <v>53563.097779553718</v>
      </c>
      <c r="Y584" s="8">
        <f t="shared" si="1255"/>
        <v>1866.956993629527</v>
      </c>
      <c r="Z584" s="1">
        <f t="shared" si="1256"/>
        <v>1866.9570000000001</v>
      </c>
      <c r="AA584" s="2">
        <f t="shared" si="1257"/>
        <v>53563.1</v>
      </c>
      <c r="AB584" s="2">
        <f t="shared" si="1251"/>
        <v>53563.097596784501</v>
      </c>
      <c r="AC584" s="1">
        <f t="shared" si="1258"/>
        <v>6.4345027120813303E-2</v>
      </c>
      <c r="AD584" s="1" t="b">
        <f t="shared" si="1259"/>
        <v>1</v>
      </c>
      <c r="AM584" s="10">
        <f t="shared" si="1260"/>
        <v>0.1147602221154531</v>
      </c>
      <c r="AN584" s="10"/>
      <c r="AO584" s="1">
        <f t="shared" si="1261"/>
        <v>1866.9570000000001</v>
      </c>
      <c r="AP584"/>
      <c r="BB584" s="10" cm="1">
        <f t="array" ref="BB584">$C584*EXP(poly_from_str($AO584,BB$2950))</f>
        <v>12.508941685516</v>
      </c>
      <c r="BF584" s="21">
        <f>INDEX([1]Pr3_line_class7_opt_lin!$A$2:$A$3624,MATCH($X584,[1]Pr3_line_class7_opt_lin!$AO$2:$AO$3624,0),1)</f>
        <v>3800</v>
      </c>
    </row>
    <row r="585" spans="1:58" hidden="1" x14ac:dyDescent="0.25">
      <c r="A585" s="1" t="s">
        <v>200</v>
      </c>
      <c r="B585" s="1">
        <v>4.0000000000000001E-3</v>
      </c>
      <c r="C585">
        <v>1</v>
      </c>
      <c r="E585" s="2">
        <v>53571.1</v>
      </c>
      <c r="F585">
        <v>24250</v>
      </c>
      <c r="G585" t="s">
        <v>4</v>
      </c>
      <c r="H585" t="s">
        <v>18</v>
      </c>
      <c r="I585">
        <v>77822</v>
      </c>
      <c r="J585" t="s">
        <v>6</v>
      </c>
      <c r="K585" t="s">
        <v>17</v>
      </c>
      <c r="L585">
        <v>24250.62</v>
      </c>
      <c r="M585">
        <v>77822</v>
      </c>
      <c r="N585">
        <v>6</v>
      </c>
      <c r="V585" s="11">
        <f t="shared" si="1252"/>
        <v>5.3571103318301281E-7</v>
      </c>
      <c r="W585" s="11">
        <f t="shared" si="1253"/>
        <v>1.8666781156257761E-6</v>
      </c>
      <c r="X585" s="10">
        <f t="shared" si="1254"/>
        <v>53571.103065798627</v>
      </c>
      <c r="Y585" s="8">
        <f t="shared" si="1255"/>
        <v>1866.6780087984216</v>
      </c>
      <c r="Z585" s="1">
        <f t="shared" si="1256"/>
        <v>1866.6780000000001</v>
      </c>
      <c r="AA585" s="2">
        <f t="shared" si="1257"/>
        <v>53571.1</v>
      </c>
      <c r="AB585" s="2">
        <f t="shared" si="1251"/>
        <v>53571.103318301277</v>
      </c>
      <c r="AC585" s="1">
        <f t="shared" si="1258"/>
        <v>6.4349315553700548E-2</v>
      </c>
      <c r="AD585" s="1" t="b">
        <f t="shared" si="1259"/>
        <v>1</v>
      </c>
      <c r="AF585" s="1" t="s">
        <v>1320</v>
      </c>
      <c r="AG585" s="1" t="s">
        <v>1417</v>
      </c>
      <c r="AH585" s="10">
        <v>24250.62</v>
      </c>
      <c r="AI585" s="10">
        <v>77822</v>
      </c>
      <c r="AJ585" s="10">
        <f>AI585-AH585</f>
        <v>53571.380000000005</v>
      </c>
      <c r="AK585" s="1">
        <f>$A585-100000000/AJ585</f>
        <v>9.640887354635197E-3</v>
      </c>
      <c r="AL585" s="10">
        <f>$X585-AJ585</f>
        <v>-0.27693420137802605</v>
      </c>
      <c r="AM585" s="10">
        <f t="shared" si="1260"/>
        <v>0.11479451731900199</v>
      </c>
      <c r="AN585" s="10">
        <f>AL585/AM585</f>
        <v>-2.4124340416751333</v>
      </c>
      <c r="AO585" s="1">
        <f t="shared" si="1261"/>
        <v>1866.6780000000001</v>
      </c>
      <c r="AP585" s="14">
        <v>9270000</v>
      </c>
      <c r="AQ585" s="10">
        <v>3.9E-2</v>
      </c>
      <c r="AR585" s="14" cm="1">
        <f t="array" ref="AR585">SfromgA($AP585,$AO585,"")</f>
        <v>2.9759204736162718E-2</v>
      </c>
      <c r="AS585" s="21">
        <f>(10^MAX(0.05, -0.312925054856973*((LN($AR585))^(1/3)) + 0.454808404431693)-1)*100</f>
        <v>752.27797127339727</v>
      </c>
      <c r="AU585" s="10"/>
      <c r="AV585" s="10"/>
      <c r="AW585" s="14">
        <f>IF($AP585="",$AT585,$AP585)</f>
        <v>9270000</v>
      </c>
      <c r="AX585" s="21">
        <f>IF($AP585="",$AV585,$AS585)</f>
        <v>752.27797127339727</v>
      </c>
      <c r="AY585" s="10">
        <f>LN(BB585*$AO585/$AW585)</f>
        <v>-7.5929248060470602</v>
      </c>
      <c r="AZ585" s="10">
        <f>EXP(AY$2950*$AI585+AY$2951)*$AW585/$AO585</f>
        <v>4.591313618579929</v>
      </c>
      <c r="BA585" s="10">
        <f>LN(AZ585/$C585)</f>
        <v>1.5241661745392527</v>
      </c>
      <c r="BB585" s="10" cm="1">
        <f t="array" ref="BB585">$C585*EXP(poly_from_str($AO585,BB$2950))</f>
        <v>2.5029085409998979</v>
      </c>
      <c r="BC585" s="10">
        <f t="shared" ref="BC585" si="1268">LN(AZ585/BB585)</f>
        <v>0.60671270250954668</v>
      </c>
      <c r="BD585" s="10">
        <f t="shared" ref="BD585" si="1269">LN($AX585/100+1)</f>
        <v>2.1427425449940065</v>
      </c>
      <c r="BE585" s="10">
        <f>ABS(LN($AZ585/$BB585))-BD585-LN(2)</f>
        <v>-2.229177023044405</v>
      </c>
      <c r="BF585" s="21">
        <f>INDEX([1]Pr3_line_class7_opt_lin!$A$2:$A$3624,MATCH($X585,[1]Pr3_line_class7_opt_lin!$AO$2:$AO$3624,0),1)</f>
        <v>761</v>
      </c>
    </row>
    <row r="586" spans="1:58" hidden="1" x14ac:dyDescent="0.25">
      <c r="A586" s="1" t="s">
        <v>201</v>
      </c>
      <c r="B586" s="1">
        <v>4.0000000000000001E-3</v>
      </c>
      <c r="C586">
        <v>30</v>
      </c>
      <c r="E586" s="2">
        <v>53585.4</v>
      </c>
      <c r="N586">
        <v>6</v>
      </c>
      <c r="V586" s="11">
        <f t="shared" si="1252"/>
        <v>5.3585427764432026E-7</v>
      </c>
      <c r="W586" s="11">
        <f t="shared" si="1253"/>
        <v>1.8661799669312911E-6</v>
      </c>
      <c r="X586" s="10">
        <f t="shared" si="1254"/>
        <v>53585.425649640143</v>
      </c>
      <c r="Y586" s="8">
        <f t="shared" si="1255"/>
        <v>1866.1790736502539</v>
      </c>
      <c r="Z586" s="1">
        <f t="shared" si="1256"/>
        <v>1866.1790000000001</v>
      </c>
      <c r="AA586" s="2">
        <f t="shared" si="1257"/>
        <v>53585.4</v>
      </c>
      <c r="AB586" s="2">
        <f t="shared" si="1251"/>
        <v>53585.427764432025</v>
      </c>
      <c r="AC586" s="1">
        <f t="shared" si="1258"/>
        <v>6.4356990343485812E-2</v>
      </c>
      <c r="AD586" s="1" t="b">
        <f t="shared" si="1259"/>
        <v>1</v>
      </c>
      <c r="AM586" s="10">
        <f t="shared" si="1260"/>
        <v>0.11485586323712783</v>
      </c>
      <c r="AN586" s="10"/>
      <c r="AO586" s="1">
        <f t="shared" si="1261"/>
        <v>1866.1790000000001</v>
      </c>
      <c r="AP586"/>
      <c r="BB586" s="10" cm="1">
        <f t="array" ref="BB586">$C586*EXP(poly_from_str($AO586,BB$2950))</f>
        <v>75.147365975716383</v>
      </c>
      <c r="BF586" s="21" t="e">
        <f>INDEX([1]Pr3_line_class7_opt_lin!$A$2:$A$3624,MATCH($X586,[1]Pr3_line_class7_opt_lin!$AO$2:$AO$3624,0),1)</f>
        <v>#N/A</v>
      </c>
    </row>
    <row r="587" spans="1:58" hidden="1" x14ac:dyDescent="0.25">
      <c r="A587" s="1" t="s">
        <v>202</v>
      </c>
      <c r="B587" s="1">
        <v>4.0000000000000001E-3</v>
      </c>
      <c r="C587">
        <v>4</v>
      </c>
      <c r="E587" s="2">
        <v>53595.1</v>
      </c>
      <c r="N587">
        <v>6</v>
      </c>
      <c r="V587" s="11">
        <f t="shared" si="1252"/>
        <v>5.3595106123669633E-7</v>
      </c>
      <c r="W587" s="11">
        <f t="shared" si="1253"/>
        <v>1.8658422131873998E-6</v>
      </c>
      <c r="X587" s="10">
        <f t="shared" si="1254"/>
        <v>53595.105656923479</v>
      </c>
      <c r="Y587" s="8">
        <f t="shared" si="1255"/>
        <v>1865.8420162491439</v>
      </c>
      <c r="Z587" s="1">
        <f t="shared" si="1256"/>
        <v>1865.8420000000001</v>
      </c>
      <c r="AA587" s="2">
        <f t="shared" si="1257"/>
        <v>53595.1</v>
      </c>
      <c r="AB587" s="2">
        <f t="shared" si="1251"/>
        <v>53595.106123669633</v>
      </c>
      <c r="AC587" s="1">
        <f t="shared" si="1258"/>
        <v>6.4362177002037058E-2</v>
      </c>
      <c r="AD587" s="1" t="b">
        <f t="shared" si="1259"/>
        <v>1</v>
      </c>
      <c r="AM587" s="10">
        <f t="shared" si="1260"/>
        <v>0.11489740288834745</v>
      </c>
      <c r="AN587" s="10"/>
      <c r="AO587" s="1">
        <f t="shared" si="1261"/>
        <v>1865.8420000000001</v>
      </c>
      <c r="AP587"/>
      <c r="BB587" s="10" cm="1">
        <f t="array" ref="BB587">$C587*EXP(poly_from_str($AO587,BB$2950))</f>
        <v>10.025061983185433</v>
      </c>
      <c r="BF587" s="21" t="e">
        <f>INDEX([1]Pr3_line_class7_opt_lin!$A$2:$A$3624,MATCH($X587,[1]Pr3_line_class7_opt_lin!$AO$2:$AO$3624,0),1)</f>
        <v>#N/A</v>
      </c>
    </row>
    <row r="588" spans="1:58" hidden="1" x14ac:dyDescent="0.25">
      <c r="A588" s="1" t="s">
        <v>203</v>
      </c>
      <c r="B588" s="1">
        <v>4.0000000000000001E-3</v>
      </c>
      <c r="C588">
        <v>5</v>
      </c>
      <c r="E588" s="2">
        <v>53599.199999999997</v>
      </c>
      <c r="N588">
        <v>6</v>
      </c>
      <c r="V588" s="11">
        <f t="shared" si="1252"/>
        <v>5.3599242749898424E-7</v>
      </c>
      <c r="W588" s="11">
        <f t="shared" si="1253"/>
        <v>1.8656994880520606E-6</v>
      </c>
      <c r="X588" s="10">
        <f t="shared" si="1254"/>
        <v>53599.239490575528</v>
      </c>
      <c r="Y588" s="8">
        <f t="shared" si="1255"/>
        <v>1865.6981134514645</v>
      </c>
      <c r="Z588" s="1">
        <f t="shared" si="1256"/>
        <v>1865.6980000000001</v>
      </c>
      <c r="AA588" s="2">
        <f t="shared" si="1257"/>
        <v>53599.199999999997</v>
      </c>
      <c r="AB588" s="2">
        <f t="shared" si="1251"/>
        <v>53599.242749898425</v>
      </c>
      <c r="AC588" s="1">
        <f t="shared" si="1258"/>
        <v>6.436439411681269E-2</v>
      </c>
      <c r="AD588" s="1" t="b">
        <f t="shared" si="1259"/>
        <v>1</v>
      </c>
      <c r="AM588" s="10">
        <f t="shared" si="1260"/>
        <v>0.11491506128001422</v>
      </c>
      <c r="AN588" s="10"/>
      <c r="AO588" s="1">
        <f t="shared" si="1261"/>
        <v>1865.6980000000001</v>
      </c>
      <c r="AP588"/>
      <c r="BB588" s="10" cm="1">
        <f t="array" ref="BB588">$C588*EXP(poly_from_str($AO588,BB$2950))</f>
        <v>12.534218973812671</v>
      </c>
      <c r="BF588" s="21" t="e">
        <f>INDEX([1]Pr3_line_class7_opt_lin!$A$2:$A$3624,MATCH($X588,[1]Pr3_line_class7_opt_lin!$AO$2:$AO$3624,0),1)</f>
        <v>#N/A</v>
      </c>
    </row>
    <row r="589" spans="1:58" x14ac:dyDescent="0.25">
      <c r="A589" s="1" t="s">
        <v>204</v>
      </c>
      <c r="B589" s="1">
        <v>8.0000000000000002E-3</v>
      </c>
      <c r="C589">
        <v>10</v>
      </c>
      <c r="D589" t="s">
        <v>111</v>
      </c>
      <c r="E589" s="2">
        <v>53604.1</v>
      </c>
      <c r="N589">
        <v>6</v>
      </c>
      <c r="V589" s="11">
        <f t="shared" si="1252"/>
        <v>5.3604069620965628E-7</v>
      </c>
      <c r="W589" s="11">
        <f t="shared" si="1253"/>
        <v>1.8655289427487823E-6</v>
      </c>
      <c r="X589" s="10">
        <f t="shared" si="1254"/>
        <v>53604.071937890025</v>
      </c>
      <c r="Y589" s="8">
        <f t="shared" si="1255"/>
        <v>1865.52991936635</v>
      </c>
      <c r="Z589" s="1">
        <f t="shared" si="1256"/>
        <v>1865.53</v>
      </c>
      <c r="AA589" s="2">
        <f t="shared" si="1257"/>
        <v>53604.1</v>
      </c>
      <c r="AB589" s="2">
        <f t="shared" si="1251"/>
        <v>53604.069620965623</v>
      </c>
      <c r="AC589" s="1">
        <f t="shared" si="1258"/>
        <v>6.4366981399646653E-2</v>
      </c>
      <c r="AD589" s="1" t="b">
        <f t="shared" si="1259"/>
        <v>1</v>
      </c>
      <c r="AM589" s="10">
        <f t="shared" si="1260"/>
        <v>0.22987183266953629</v>
      </c>
      <c r="AN589" s="10"/>
      <c r="AO589" s="1">
        <f t="shared" si="1261"/>
        <v>1865.53</v>
      </c>
      <c r="AP589"/>
      <c r="BB589" s="10" cm="1">
        <f t="array" ref="BB589">$C589*EXP(poly_from_str($AO589,BB$2950))</f>
        <v>25.075185064799534</v>
      </c>
      <c r="BF589" s="21" t="e">
        <f>INDEX([1]Pr3_line_class7_opt_lin!$A$2:$A$3624,MATCH($X589,[1]Pr3_line_class7_opt_lin!$AO$2:$AO$3624,0),1)</f>
        <v>#N/A</v>
      </c>
    </row>
    <row r="590" spans="1:58" x14ac:dyDescent="0.25">
      <c r="A590" s="1" t="s">
        <v>205</v>
      </c>
      <c r="B590" s="1">
        <v>8.0000000000000002E-3</v>
      </c>
      <c r="C590">
        <v>10</v>
      </c>
      <c r="D590" t="s">
        <v>111</v>
      </c>
      <c r="E590" s="2">
        <v>53604.800000000003</v>
      </c>
      <c r="N590">
        <v>6</v>
      </c>
      <c r="V590" s="11">
        <f t="shared" si="1252"/>
        <v>5.3604845449189844E-7</v>
      </c>
      <c r="W590" s="11">
        <f t="shared" si="1253"/>
        <v>1.8655045816792526E-6</v>
      </c>
      <c r="X590" s="10">
        <f t="shared" si="1254"/>
        <v>53604.841982730308</v>
      </c>
      <c r="Y590" s="8">
        <f t="shared" si="1255"/>
        <v>1865.5031206363162</v>
      </c>
      <c r="Z590" s="1">
        <f t="shared" si="1256"/>
        <v>1865.5029999999999</v>
      </c>
      <c r="AA590" s="2">
        <f t="shared" si="1257"/>
        <v>53604.800000000003</v>
      </c>
      <c r="AB590" s="2">
        <f t="shared" si="1251"/>
        <v>53604.845449189845</v>
      </c>
      <c r="AC590" s="1">
        <f t="shared" si="1258"/>
        <v>6.4367397278157643E-2</v>
      </c>
      <c r="AD590" s="1" t="b">
        <f t="shared" si="1259"/>
        <v>1</v>
      </c>
      <c r="AM590" s="10">
        <f t="shared" si="1260"/>
        <v>0.22987816154677856</v>
      </c>
      <c r="AN590" s="10"/>
      <c r="AO590" s="1">
        <f t="shared" si="1261"/>
        <v>1865.5029999999999</v>
      </c>
      <c r="AP590"/>
      <c r="BB590" s="10" cm="1">
        <f t="array" ref="BB590">$C590*EXP(poly_from_str($AO590,BB$2950))</f>
        <v>25.076269453979894</v>
      </c>
      <c r="BF590" s="21" t="e">
        <f>INDEX([1]Pr3_line_class7_opt_lin!$A$2:$A$3624,MATCH($X590,[1]Pr3_line_class7_opt_lin!$AO$2:$AO$3624,0),1)</f>
        <v>#N/A</v>
      </c>
    </row>
    <row r="591" spans="1:58" hidden="1" x14ac:dyDescent="0.25">
      <c r="A591" s="1" t="s">
        <v>206</v>
      </c>
      <c r="B591" s="1">
        <v>4.0000000000000001E-3</v>
      </c>
      <c r="C591">
        <v>20</v>
      </c>
      <c r="E591" s="2">
        <v>53612.6</v>
      </c>
      <c r="F591">
        <v>15525</v>
      </c>
      <c r="G591" t="s">
        <v>4</v>
      </c>
      <c r="H591" t="s">
        <v>12</v>
      </c>
      <c r="I591">
        <v>69138</v>
      </c>
      <c r="J591" t="s">
        <v>6</v>
      </c>
      <c r="K591" t="s">
        <v>5</v>
      </c>
      <c r="L591">
        <v>15525.5</v>
      </c>
      <c r="M591">
        <v>69138.28</v>
      </c>
      <c r="N591">
        <v>6</v>
      </c>
      <c r="V591" s="11">
        <f t="shared" si="1252"/>
        <v>5.3612633709908472E-7</v>
      </c>
      <c r="W591" s="11">
        <f t="shared" si="1253"/>
        <v>1.8652331727989319E-6</v>
      </c>
      <c r="X591" s="10">
        <f t="shared" si="1254"/>
        <v>53612.631137435259</v>
      </c>
      <c r="Y591" s="8">
        <f t="shared" si="1255"/>
        <v>1865.2320894986733</v>
      </c>
      <c r="Z591" s="1">
        <f t="shared" si="1256"/>
        <v>1865.232</v>
      </c>
      <c r="AA591" s="2">
        <f t="shared" si="1257"/>
        <v>53612.6</v>
      </c>
      <c r="AB591" s="2">
        <f t="shared" si="1251"/>
        <v>53612.63370990847</v>
      </c>
      <c r="AC591" s="1">
        <f t="shared" si="1258"/>
        <v>6.4371572466564081E-2</v>
      </c>
      <c r="AD591" s="1" t="b">
        <f t="shared" si="1259"/>
        <v>1</v>
      </c>
      <c r="AF591" s="1" t="s">
        <v>1154</v>
      </c>
      <c r="AG591" s="1" t="s">
        <v>1293</v>
      </c>
      <c r="AH591" s="10">
        <v>15525.5</v>
      </c>
      <c r="AI591" s="10">
        <v>69138.28</v>
      </c>
      <c r="AJ591" s="10">
        <f t="shared" ref="AJ591:AJ592" si="1270">AI591-AH591</f>
        <v>53612.78</v>
      </c>
      <c r="AK591" s="1">
        <f t="shared" ref="AK591:AK592" si="1271">$A591-100000000/AJ591</f>
        <v>5.0895506631150056E-3</v>
      </c>
      <c r="AL591" s="10">
        <f t="shared" ref="AL591:AL592" si="1272">$X591-AJ591</f>
        <v>-0.14886256473982939</v>
      </c>
      <c r="AM591" s="10">
        <f t="shared" si="1260"/>
        <v>0.11497250744143356</v>
      </c>
      <c r="AN591" s="10">
        <f t="shared" ref="AN591:AN592" si="1273">AL591/AM591</f>
        <v>-1.294766619016805</v>
      </c>
      <c r="AO591" s="1">
        <f t="shared" si="1261"/>
        <v>1865.232</v>
      </c>
      <c r="AP591" s="14">
        <v>29800000</v>
      </c>
      <c r="AQ591" s="10">
        <v>0.03</v>
      </c>
      <c r="AR591" s="14" cm="1">
        <f t="array" ref="AR591">SfromgA($AP591,$AO591,"")</f>
        <v>9.5443904353994913E-2</v>
      </c>
      <c r="AS591" s="21">
        <f t="shared" ref="AS591:AS592" si="1274">(10^MAX(0.05, -0.312925054856973*((LN($AR591))^(1/3)) + 0.454808404431693)-1)*100</f>
        <v>642.67180283817322</v>
      </c>
      <c r="AU591" s="10"/>
      <c r="AV591" s="10"/>
      <c r="AW591" s="14">
        <f t="shared" ref="AW591:AW592" si="1275">IF($AP591="",$AT591,$AP591)</f>
        <v>29800000</v>
      </c>
      <c r="AX591" s="21">
        <f t="shared" ref="AX591:AX592" si="1276">IF($AP591="",$AV591,$AS591)</f>
        <v>642.67180283817322</v>
      </c>
      <c r="AY591" s="10">
        <f t="shared" ref="AY591:AY592" si="1277">LN(BB591*$AO591/$AW591)</f>
        <v>-5.7633751269695832</v>
      </c>
      <c r="AZ591" s="10">
        <f t="shared" ref="AZ591:AZ592" si="1278">EXP(AY$2950*$AI591+AY$2951)*$AW591/$AO591</f>
        <v>33.261022829065503</v>
      </c>
      <c r="BA591" s="10">
        <f t="shared" ref="BA591:BA592" si="1279">LN(AZ591/$C591)</f>
        <v>0.50865395226546695</v>
      </c>
      <c r="BB591" s="10" cm="1">
        <f t="array" ref="BB591">$C591*EXP(poly_from_str($AO591,BB$2950))</f>
        <v>50.174308026270467</v>
      </c>
      <c r="BC591" s="10">
        <f t="shared" ref="BC591:BC592" si="1280">LN(AZ591/BB591)</f>
        <v>-0.41111687756247234</v>
      </c>
      <c r="BD591" s="10">
        <f t="shared" ref="BD591:BD592" si="1281">LN($AX591/100+1)</f>
        <v>2.0050840422173821</v>
      </c>
      <c r="BE591" s="10">
        <f t="shared" ref="BE591:BE592" si="1282">ABS(LN($AZ591/$BB591))-BD591-LN(2)</f>
        <v>-2.2871143452148552</v>
      </c>
      <c r="BF591" s="21">
        <f>INDEX([1]Pr3_line_class7_opt_lin!$A$2:$A$3624,MATCH($X591,[1]Pr3_line_class7_opt_lin!$AO$2:$AO$3624,0),1)</f>
        <v>15270</v>
      </c>
    </row>
    <row r="592" spans="1:58" hidden="1" x14ac:dyDescent="0.25">
      <c r="A592" s="1" t="s">
        <v>207</v>
      </c>
      <c r="B592" s="1">
        <v>4.0000000000000001E-3</v>
      </c>
      <c r="C592">
        <v>40</v>
      </c>
      <c r="E592" s="2">
        <v>53615.3</v>
      </c>
      <c r="F592">
        <v>20848</v>
      </c>
      <c r="G592" t="s">
        <v>4</v>
      </c>
      <c r="H592" t="s">
        <v>17</v>
      </c>
      <c r="I592">
        <v>74463</v>
      </c>
      <c r="J592" t="s">
        <v>6</v>
      </c>
      <c r="K592" t="s">
        <v>18</v>
      </c>
      <c r="L592">
        <v>20848.39</v>
      </c>
      <c r="M592">
        <v>74463.7</v>
      </c>
      <c r="N592">
        <v>6</v>
      </c>
      <c r="V592" s="11">
        <f t="shared" si="1252"/>
        <v>5.3615306955674624E-7</v>
      </c>
      <c r="W592" s="11">
        <f t="shared" si="1253"/>
        <v>1.8651392419701093E-6</v>
      </c>
      <c r="X592" s="10">
        <f t="shared" si="1254"/>
        <v>53615.306424774339</v>
      </c>
      <c r="Y592" s="8">
        <f t="shared" si="1255"/>
        <v>1865.1390184686591</v>
      </c>
      <c r="Z592" s="1">
        <f t="shared" si="1256"/>
        <v>1865.1389999999999</v>
      </c>
      <c r="AA592" s="2">
        <f t="shared" si="1257"/>
        <v>53615.3</v>
      </c>
      <c r="AB592" s="2">
        <f t="shared" si="1251"/>
        <v>53615.30695567462</v>
      </c>
      <c r="AC592" s="1">
        <f t="shared" si="1258"/>
        <v>6.4373005699756056E-2</v>
      </c>
      <c r="AD592" s="1" t="b">
        <f t="shared" si="1259"/>
        <v>1</v>
      </c>
      <c r="AF592" s="1" t="s">
        <v>1271</v>
      </c>
      <c r="AG592" s="1" t="s">
        <v>1258</v>
      </c>
      <c r="AH592" s="10">
        <v>20848.39</v>
      </c>
      <c r="AI592" s="10">
        <v>74463.7</v>
      </c>
      <c r="AJ592" s="10">
        <f t="shared" si="1270"/>
        <v>53615.31</v>
      </c>
      <c r="AK592" s="1">
        <f t="shared" si="1271"/>
        <v>1.0590426495582506E-4</v>
      </c>
      <c r="AL592" s="10">
        <f t="shared" si="1272"/>
        <v>-3.5752256590058096E-3</v>
      </c>
      <c r="AM592" s="10">
        <f t="shared" si="1260"/>
        <v>0.11498403068082327</v>
      </c>
      <c r="AN592" s="10">
        <f t="shared" si="1273"/>
        <v>-3.1093236494118447E-2</v>
      </c>
      <c r="AO592" s="1">
        <f t="shared" si="1261"/>
        <v>1865.1389999999999</v>
      </c>
      <c r="AP592" s="14">
        <v>108000000</v>
      </c>
      <c r="AQ592" s="10">
        <v>0.11700000000000001</v>
      </c>
      <c r="AR592" s="14" cm="1">
        <f t="array" ref="AR592">SfromgA($AP592,$AO592,"")</f>
        <v>0.3458523454007601</v>
      </c>
      <c r="AS592" s="21">
        <f t="shared" si="1274"/>
        <v>494.35459372255394</v>
      </c>
      <c r="AU592" s="10"/>
      <c r="AV592" s="10"/>
      <c r="AW592" s="14">
        <f t="shared" si="1275"/>
        <v>108000000</v>
      </c>
      <c r="AX592" s="21">
        <f t="shared" si="1276"/>
        <v>494.35459372255394</v>
      </c>
      <c r="AY592" s="10">
        <f t="shared" si="1277"/>
        <v>-6.3577517506709933</v>
      </c>
      <c r="AZ592" s="10">
        <f t="shared" si="1278"/>
        <v>73.277934854893488</v>
      </c>
      <c r="BA592" s="10">
        <f t="shared" si="1279"/>
        <v>0.60538008428951262</v>
      </c>
      <c r="BB592" s="10" cm="1">
        <f t="array" ref="BB592">$C592*EXP(poly_from_str($AO592,BB$2950))</f>
        <v>100.36355810483033</v>
      </c>
      <c r="BC592" s="10">
        <f t="shared" si="1280"/>
        <v>-0.31453963588232081</v>
      </c>
      <c r="BD592" s="10">
        <f t="shared" si="1281"/>
        <v>1.7823059143942106</v>
      </c>
      <c r="BE592" s="10">
        <f t="shared" si="1282"/>
        <v>-2.1609134590718351</v>
      </c>
      <c r="BF592" s="21">
        <f>INDEX([1]Pr3_line_class7_opt_lin!$A$2:$A$3624,MATCH($X592,[1]Pr3_line_class7_opt_lin!$AO$2:$AO$3624,0),1)</f>
        <v>30548</v>
      </c>
    </row>
    <row r="593" spans="1:58" hidden="1" x14ac:dyDescent="0.25">
      <c r="A593" s="1" t="s">
        <v>208</v>
      </c>
      <c r="B593" s="1">
        <v>4.0000000000000001E-3</v>
      </c>
      <c r="C593">
        <v>2</v>
      </c>
      <c r="E593" s="2">
        <v>53617.599999999999</v>
      </c>
      <c r="N593">
        <v>6</v>
      </c>
      <c r="V593" s="11">
        <f t="shared" si="1252"/>
        <v>5.3617549238335905E-7</v>
      </c>
      <c r="W593" s="11">
        <f t="shared" si="1253"/>
        <v>1.8650592342812809E-6</v>
      </c>
      <c r="X593" s="10">
        <f t="shared" si="1254"/>
        <v>53617.553113387723</v>
      </c>
      <c r="Y593" s="8">
        <f t="shared" si="1255"/>
        <v>1865.0608652081717</v>
      </c>
      <c r="Z593" s="1">
        <f t="shared" si="1256"/>
        <v>1865.0609999999999</v>
      </c>
      <c r="AA593" s="2">
        <f t="shared" si="1257"/>
        <v>53617.599999999999</v>
      </c>
      <c r="AB593" s="2">
        <f t="shared" si="1251"/>
        <v>53617.549238335909</v>
      </c>
      <c r="AC593" s="1">
        <f t="shared" si="1258"/>
        <v>6.4374207931626876E-2</v>
      </c>
      <c r="AD593" s="1" t="b">
        <f t="shared" si="1259"/>
        <v>1</v>
      </c>
      <c r="AM593" s="10">
        <f t="shared" si="1260"/>
        <v>0.11499377232165596</v>
      </c>
      <c r="AN593" s="10"/>
      <c r="AO593" s="1">
        <f t="shared" si="1261"/>
        <v>1865.0609999999999</v>
      </c>
      <c r="AP593"/>
      <c r="BB593" s="10" cm="1">
        <f t="array" ref="BB593">$C593*EXP(poly_from_str($AO593,BB$2950))</f>
        <v>5.0188045257821008</v>
      </c>
      <c r="BF593" s="21" t="e">
        <f>INDEX([1]Pr3_line_class7_opt_lin!$A$2:$A$3624,MATCH($X593,[1]Pr3_line_class7_opt_lin!$AO$2:$AO$3624,0),1)</f>
        <v>#N/A</v>
      </c>
    </row>
    <row r="594" spans="1:58" x14ac:dyDescent="0.25">
      <c r="A594" s="1" t="s">
        <v>209</v>
      </c>
      <c r="B594" s="1">
        <v>8.0000000000000002E-3</v>
      </c>
      <c r="C594">
        <v>50</v>
      </c>
      <c r="D594" t="s">
        <v>113</v>
      </c>
      <c r="E594" s="2">
        <v>53644</v>
      </c>
      <c r="N594">
        <v>6</v>
      </c>
      <c r="V594" s="11">
        <f t="shared" si="1252"/>
        <v>5.364401083394443E-7</v>
      </c>
      <c r="W594" s="11">
        <f t="shared" si="1253"/>
        <v>1.8641413764819925E-6</v>
      </c>
      <c r="X594" s="10">
        <f t="shared" si="1254"/>
        <v>53644.010005393931</v>
      </c>
      <c r="Y594" s="8">
        <f t="shared" si="1255"/>
        <v>1864.1410287923097</v>
      </c>
      <c r="Z594" s="1">
        <f t="shared" si="1256"/>
        <v>1864.1410000000001</v>
      </c>
      <c r="AA594" s="2">
        <f t="shared" si="1257"/>
        <v>53644</v>
      </c>
      <c r="AB594" s="2">
        <f t="shared" si="1251"/>
        <v>53644.010833944427</v>
      </c>
      <c r="AC594" s="1">
        <f t="shared" si="1258"/>
        <v>6.4388399491761741E-2</v>
      </c>
      <c r="AD594" s="1" t="b">
        <f t="shared" si="1259"/>
        <v>1</v>
      </c>
      <c r="AM594" s="10">
        <f t="shared" si="1260"/>
        <v>0.23021434537408919</v>
      </c>
      <c r="AN594" s="10"/>
      <c r="AO594" s="1">
        <f t="shared" si="1261"/>
        <v>1864.1410000000001</v>
      </c>
      <c r="AP594"/>
      <c r="BB594" s="10" cm="1">
        <f t="array" ref="BB594">$C594*EXP(poly_from_str($AO594,BB$2950))</f>
        <v>125.65492122461723</v>
      </c>
      <c r="BF594" s="21" t="e">
        <f>INDEX([1]Pr3_line_class7_opt_lin!$A$2:$A$3624,MATCH($X594,[1]Pr3_line_class7_opt_lin!$AO$2:$AO$3624,0),1)</f>
        <v>#N/A</v>
      </c>
    </row>
    <row r="595" spans="1:58" hidden="1" x14ac:dyDescent="0.25">
      <c r="A595" s="1" t="s">
        <v>210</v>
      </c>
      <c r="B595" s="1">
        <v>4.0000000000000001E-3</v>
      </c>
      <c r="C595">
        <v>20</v>
      </c>
      <c r="E595" s="2">
        <v>53657.599999999999</v>
      </c>
      <c r="F595">
        <v>35291</v>
      </c>
      <c r="G595" t="s">
        <v>4</v>
      </c>
      <c r="H595" t="s">
        <v>5</v>
      </c>
      <c r="I595">
        <v>88948</v>
      </c>
      <c r="J595" t="s">
        <v>6</v>
      </c>
      <c r="K595" t="s">
        <v>5</v>
      </c>
      <c r="L595">
        <v>35291</v>
      </c>
      <c r="M595">
        <v>88948.6</v>
      </c>
      <c r="N595">
        <v>6</v>
      </c>
      <c r="V595" s="11">
        <f t="shared" si="1252"/>
        <v>5.3657568131697133E-7</v>
      </c>
      <c r="W595" s="11">
        <f t="shared" si="1253"/>
        <v>1.8636688931297711E-6</v>
      </c>
      <c r="X595" s="10">
        <f t="shared" si="1254"/>
        <v>53657.570571177588</v>
      </c>
      <c r="Y595" s="8">
        <f t="shared" si="1255"/>
        <v>1863.6699152703618</v>
      </c>
      <c r="Z595" s="1">
        <f t="shared" si="1256"/>
        <v>1863.67</v>
      </c>
      <c r="AA595" s="2">
        <f t="shared" si="1257"/>
        <v>53657.599999999999</v>
      </c>
      <c r="AB595" s="2">
        <f t="shared" si="1251"/>
        <v>53657.568131697131</v>
      </c>
      <c r="AC595" s="1">
        <f t="shared" si="1258"/>
        <v>6.4395673089038596E-2</v>
      </c>
      <c r="AD595" s="1" t="b">
        <f t="shared" si="1259"/>
        <v>1</v>
      </c>
      <c r="AF595" s="1" t="s">
        <v>1411</v>
      </c>
      <c r="AG595" s="1" t="s">
        <v>1423</v>
      </c>
      <c r="AH595" s="10">
        <v>35291</v>
      </c>
      <c r="AI595" s="10">
        <v>88948.6</v>
      </c>
      <c r="AJ595" s="10">
        <f t="shared" ref="AJ595:AJ596" si="1283">AI595-AH595</f>
        <v>53657.600000000006</v>
      </c>
      <c r="AK595" s="1">
        <f t="shared" ref="AK595:AK596" si="1284">$A595-100000000/AJ595</f>
        <v>1.1068702292504895E-3</v>
      </c>
      <c r="AL595" s="10">
        <f t="shared" ref="AL595:AL596" si="1285">$X595-AJ595</f>
        <v>-2.9428822417685296E-2</v>
      </c>
      <c r="AM595" s="10">
        <f t="shared" si="1260"/>
        <v>0.11516545311133408</v>
      </c>
      <c r="AN595" s="10">
        <f t="shared" ref="AN595:AN596" si="1286">AL595/AM595</f>
        <v>-0.25553515939572197</v>
      </c>
      <c r="AO595" s="1">
        <f t="shared" si="1261"/>
        <v>1863.67</v>
      </c>
      <c r="AP595" s="14">
        <v>163000000</v>
      </c>
      <c r="AQ595" s="10">
        <v>0.11799999999999999</v>
      </c>
      <c r="AR595" s="14" cm="1">
        <f t="array" ref="AR595">SfromgA($AP595,$AO595,"")</f>
        <v>0.52074847553888315</v>
      </c>
      <c r="AS595" s="21">
        <f t="shared" ref="AS595:AS596" si="1287">(10^MAX(0.05, -0.312925054856973*((LN($AR595))^(1/3)) + 0.454808404431693)-1)*100</f>
        <v>432.38002956828285</v>
      </c>
      <c r="AU595" s="10"/>
      <c r="AV595" s="10"/>
      <c r="AW595" s="14">
        <f t="shared" ref="AW595:AW596" si="1288">IF($AP595="",$AT595,$AP595)</f>
        <v>163000000</v>
      </c>
      <c r="AX595" s="21">
        <f t="shared" ref="AX595:AX596" si="1289">IF($AP595="",$AV595,$AS595)</f>
        <v>432.38002956828285</v>
      </c>
      <c r="AY595" s="10">
        <f t="shared" ref="AY595:AY596" si="1290">LN(BB595*$AO595/$AW595)</f>
        <v>-7.4609562095274891</v>
      </c>
      <c r="AZ595" s="10">
        <f t="shared" ref="AZ595:AZ596" si="1291">EXP(AY$2950*$AI595+AY$2951)*$AW595/$AO595</f>
        <v>28.579073973674884</v>
      </c>
      <c r="BA595" s="10">
        <f t="shared" ref="BA595:BA596" si="1292">LN(AZ595/$C595)</f>
        <v>0.35694249722178129</v>
      </c>
      <c r="BB595" s="10" cm="1">
        <f t="array" ref="BB595">$C595*EXP(poly_from_str($AO595,BB$2950))</f>
        <v>50.299825519265966</v>
      </c>
      <c r="BC595" s="10">
        <f t="shared" ref="BC595:BC596" si="1293">LN(AZ595/BB595)</f>
        <v>-0.5653268375220355</v>
      </c>
      <c r="BD595" s="10">
        <f t="shared" ref="BD595:BD596" si="1294">LN($AX595/100+1)</f>
        <v>1.6721873896270163</v>
      </c>
      <c r="BE595" s="10">
        <f t="shared" ref="BE595:BE596" si="1295">ABS(LN($AZ595/$BB595))-BD595-LN(2)</f>
        <v>-1.800007732664926</v>
      </c>
      <c r="BF595" s="21">
        <f>INDEX([1]Pr3_line_class7_opt_lin!$A$2:$A$3624,MATCH($X595,[1]Pr3_line_class7_opt_lin!$AO$2:$AO$3624,0),1)</f>
        <v>15334</v>
      </c>
    </row>
    <row r="596" spans="1:58" hidden="1" x14ac:dyDescent="0.25">
      <c r="A596" s="1" t="s">
        <v>211</v>
      </c>
      <c r="B596" s="1">
        <v>4.0000000000000001E-3</v>
      </c>
      <c r="C596">
        <v>20</v>
      </c>
      <c r="E596" s="2">
        <v>53665.5</v>
      </c>
      <c r="F596">
        <v>14859</v>
      </c>
      <c r="G596" t="s">
        <v>4</v>
      </c>
      <c r="H596" t="s">
        <v>12</v>
      </c>
      <c r="I596">
        <v>68525</v>
      </c>
      <c r="J596" t="s">
        <v>6</v>
      </c>
      <c r="K596" t="s">
        <v>12</v>
      </c>
      <c r="L596">
        <v>14859.96</v>
      </c>
      <c r="M596">
        <v>68525.62</v>
      </c>
      <c r="N596">
        <v>6</v>
      </c>
      <c r="V596" s="11">
        <f t="shared" si="1252"/>
        <v>5.3665544520130747E-7</v>
      </c>
      <c r="W596" s="11">
        <f t="shared" si="1253"/>
        <v>1.8633945458441645E-6</v>
      </c>
      <c r="X596" s="10">
        <f t="shared" si="1254"/>
        <v>53665.541110305334</v>
      </c>
      <c r="Y596" s="8">
        <f t="shared" si="1255"/>
        <v>1863.3931183971069</v>
      </c>
      <c r="Z596" s="1">
        <f t="shared" si="1256"/>
        <v>1863.393</v>
      </c>
      <c r="AA596" s="2">
        <f t="shared" si="1257"/>
        <v>53665.5</v>
      </c>
      <c r="AB596" s="2">
        <f t="shared" si="1251"/>
        <v>53665.544520130752</v>
      </c>
      <c r="AC596" s="1">
        <f t="shared" si="1258"/>
        <v>6.4399953343210678E-2</v>
      </c>
      <c r="AD596" s="1" t="b">
        <f t="shared" si="1259"/>
        <v>1</v>
      </c>
      <c r="AF596" s="1" t="s">
        <v>1173</v>
      </c>
      <c r="AG596" s="1" t="s">
        <v>1379</v>
      </c>
      <c r="AH596" s="10">
        <v>14859.96</v>
      </c>
      <c r="AI596" s="10">
        <v>68525.62</v>
      </c>
      <c r="AJ596" s="10">
        <f t="shared" si="1283"/>
        <v>53665.659999999996</v>
      </c>
      <c r="AK596" s="1">
        <f t="shared" si="1284"/>
        <v>4.0097220455663773E-3</v>
      </c>
      <c r="AL596" s="10">
        <f t="shared" si="1285"/>
        <v>-0.11888969466235721</v>
      </c>
      <c r="AM596" s="10">
        <f t="shared" si="1260"/>
        <v>0.11519953117780307</v>
      </c>
      <c r="AN596" s="10">
        <f t="shared" si="1286"/>
        <v>-1.0320327994986247</v>
      </c>
      <c r="AO596" s="1">
        <f t="shared" si="1261"/>
        <v>1863.393</v>
      </c>
      <c r="AP596" s="14">
        <v>49800000</v>
      </c>
      <c r="AQ596" s="10">
        <v>7.4999999999999997E-2</v>
      </c>
      <c r="AR596" s="14" cm="1">
        <f t="array" ref="AR596">SfromgA($AP596,$AO596,"")</f>
        <v>0.15902890980977602</v>
      </c>
      <c r="AS596" s="21">
        <f t="shared" si="1287"/>
        <v>588.92136269834305</v>
      </c>
      <c r="AU596" s="10"/>
      <c r="AV596" s="10"/>
      <c r="AW596" s="14">
        <f t="shared" si="1288"/>
        <v>49800000</v>
      </c>
      <c r="AX596" s="21">
        <f t="shared" si="1289"/>
        <v>588.92136269834305</v>
      </c>
      <c r="AY596" s="10">
        <f t="shared" si="1290"/>
        <v>-6.2749270221539026</v>
      </c>
      <c r="AZ596" s="10">
        <f t="shared" si="1291"/>
        <v>58.918097041617351</v>
      </c>
      <c r="BA596" s="10">
        <f t="shared" si="1292"/>
        <v>1.0804160201939765</v>
      </c>
      <c r="BB596" s="10" cm="1">
        <f t="array" ref="BB596">$C596*EXP(poly_from_str($AO596,BB$2950))</f>
        <v>50.322093809121178</v>
      </c>
      <c r="BC596" s="10">
        <f t="shared" si="1293"/>
        <v>0.15770407234225278</v>
      </c>
      <c r="BD596" s="10">
        <f t="shared" si="1294"/>
        <v>1.9299569459986661</v>
      </c>
      <c r="BE596" s="10">
        <f t="shared" si="1295"/>
        <v>-2.4654000542163588</v>
      </c>
      <c r="BF596" s="21">
        <f>INDEX([1]Pr3_line_class7_opt_lin!$A$2:$A$3624,MATCH($X596,[1]Pr3_line_class7_opt_lin!$AO$2:$AO$3624,0),1)</f>
        <v>15345</v>
      </c>
    </row>
    <row r="597" spans="1:58" hidden="1" x14ac:dyDescent="0.25">
      <c r="A597" s="1" t="s">
        <v>212</v>
      </c>
      <c r="B597" s="1">
        <v>4.0000000000000001E-3</v>
      </c>
      <c r="C597">
        <v>5</v>
      </c>
      <c r="E597" s="2">
        <v>53666.9</v>
      </c>
      <c r="N597">
        <v>6</v>
      </c>
      <c r="V597" s="11">
        <f t="shared" si="1252"/>
        <v>5.3666869348543238E-7</v>
      </c>
      <c r="W597" s="11">
        <f t="shared" si="1253"/>
        <v>1.8633459357630122E-6</v>
      </c>
      <c r="X597" s="10">
        <f t="shared" si="1254"/>
        <v>53666.871696378141</v>
      </c>
      <c r="Y597" s="8">
        <f t="shared" si="1255"/>
        <v>1863.3469184817191</v>
      </c>
      <c r="Z597" s="1">
        <f t="shared" si="1256"/>
        <v>1863.347</v>
      </c>
      <c r="AA597" s="2">
        <f t="shared" si="1257"/>
        <v>53666.9</v>
      </c>
      <c r="AB597" s="2">
        <f t="shared" si="1251"/>
        <v>53666.869348543238</v>
      </c>
      <c r="AC597" s="1">
        <f t="shared" si="1258"/>
        <v>6.4400664328368051E-2</v>
      </c>
      <c r="AD597" s="1" t="b">
        <f t="shared" si="1259"/>
        <v>1</v>
      </c>
      <c r="AM597" s="10">
        <f t="shared" si="1260"/>
        <v>0.11520538042565341</v>
      </c>
      <c r="AN597" s="10"/>
      <c r="AO597" s="1">
        <f t="shared" si="1261"/>
        <v>1863.347</v>
      </c>
      <c r="AP597"/>
      <c r="BB597" s="10" cm="1">
        <f t="array" ref="BB597">$C597*EXP(poly_from_str($AO597,BB$2950))</f>
        <v>12.581448027441976</v>
      </c>
      <c r="BF597" s="21" t="e">
        <f>INDEX([1]Pr3_line_class7_opt_lin!$A$2:$A$3624,MATCH($X597,[1]Pr3_line_class7_opt_lin!$AO$2:$AO$3624,0),1)</f>
        <v>#N/A</v>
      </c>
    </row>
    <row r="598" spans="1:58" hidden="1" x14ac:dyDescent="0.25">
      <c r="A598" s="1" t="s">
        <v>213</v>
      </c>
      <c r="B598" s="1">
        <v>4.0000000000000001E-3</v>
      </c>
      <c r="C598">
        <v>10</v>
      </c>
      <c r="E598" s="2">
        <v>53668.5</v>
      </c>
      <c r="N598">
        <v>6</v>
      </c>
      <c r="V598" s="11">
        <f t="shared" si="1252"/>
        <v>5.3668539877603534E-7</v>
      </c>
      <c r="W598" s="11">
        <f t="shared" si="1253"/>
        <v>1.8632903844899709E-6</v>
      </c>
      <c r="X598" s="10">
        <f t="shared" si="1254"/>
        <v>53668.536822722061</v>
      </c>
      <c r="Y598" s="8">
        <f t="shared" si="1255"/>
        <v>1863.2891060607828</v>
      </c>
      <c r="Z598" s="1">
        <f t="shared" si="1256"/>
        <v>1863.289</v>
      </c>
      <c r="AA598" s="2">
        <f t="shared" si="1257"/>
        <v>53668.5</v>
      </c>
      <c r="AB598" s="2">
        <f t="shared" si="1251"/>
        <v>53668.539877603529</v>
      </c>
      <c r="AC598" s="1">
        <f t="shared" si="1258"/>
        <v>6.4401560862969609E-2</v>
      </c>
      <c r="AD598" s="1" t="b">
        <f t="shared" si="1259"/>
        <v>1</v>
      </c>
      <c r="AM598" s="10">
        <f t="shared" si="1260"/>
        <v>0.11521240129684661</v>
      </c>
      <c r="AN598" s="10"/>
      <c r="AO598" s="1">
        <f t="shared" si="1261"/>
        <v>1863.289</v>
      </c>
      <c r="AP598"/>
      <c r="BB598" s="10" cm="1">
        <f t="array" ref="BB598">$C598*EXP(poly_from_str($AO598,BB$2950))</f>
        <v>25.165227658444664</v>
      </c>
      <c r="BF598" s="21" t="e">
        <f>INDEX([1]Pr3_line_class7_opt_lin!$A$2:$A$3624,MATCH($X598,[1]Pr3_line_class7_opt_lin!$AO$2:$AO$3624,0),1)</f>
        <v>#N/A</v>
      </c>
    </row>
    <row r="599" spans="1:58" hidden="1" x14ac:dyDescent="0.25">
      <c r="A599" s="1" t="s">
        <v>214</v>
      </c>
      <c r="B599" s="1">
        <v>4.0000000000000001E-3</v>
      </c>
      <c r="C599">
        <v>100</v>
      </c>
      <c r="E599" s="2">
        <v>53675.6</v>
      </c>
      <c r="F599">
        <v>24788</v>
      </c>
      <c r="G599" t="s">
        <v>4</v>
      </c>
      <c r="H599" t="s">
        <v>5</v>
      </c>
      <c r="I599">
        <v>78463</v>
      </c>
      <c r="J599" t="s">
        <v>6</v>
      </c>
      <c r="K599" t="s">
        <v>7</v>
      </c>
      <c r="L599">
        <v>24788.02</v>
      </c>
      <c r="M599">
        <v>78463.600000000006</v>
      </c>
      <c r="N599">
        <v>6</v>
      </c>
      <c r="V599" s="11">
        <f t="shared" si="1252"/>
        <v>5.3675597570427746E-7</v>
      </c>
      <c r="W599" s="11">
        <f t="shared" si="1253"/>
        <v>1.8630439156711804E-6</v>
      </c>
      <c r="X599" s="10">
        <f t="shared" si="1254"/>
        <v>53675.597756639341</v>
      </c>
      <c r="Y599" s="8">
        <f t="shared" si="1255"/>
        <v>1863.0439935367206</v>
      </c>
      <c r="Z599" s="1">
        <f t="shared" si="1256"/>
        <v>1863.0440000000001</v>
      </c>
      <c r="AA599" s="2">
        <f t="shared" si="1257"/>
        <v>53675.6</v>
      </c>
      <c r="AB599" s="2">
        <f t="shared" si="1251"/>
        <v>53675.597570427752</v>
      </c>
      <c r="AC599" s="1">
        <f t="shared" si="1258"/>
        <v>6.4405348872712542E-2</v>
      </c>
      <c r="AD599" s="1" t="b">
        <f t="shared" si="1259"/>
        <v>1</v>
      </c>
      <c r="AF599" s="1" t="s">
        <v>1228</v>
      </c>
      <c r="AG599" s="1" t="s">
        <v>1422</v>
      </c>
      <c r="AH599" s="10">
        <v>24788.02</v>
      </c>
      <c r="AI599" s="10">
        <v>78463.600000000006</v>
      </c>
      <c r="AJ599" s="10">
        <f>AI599-AH599</f>
        <v>53675.58</v>
      </c>
      <c r="AK599" s="1">
        <f>$A599-100000000/AJ599</f>
        <v>-6.0985796494605893E-4</v>
      </c>
      <c r="AL599" s="10">
        <f>$X599-AJ599</f>
        <v>1.775663933949545E-2</v>
      </c>
      <c r="AM599" s="10">
        <f t="shared" si="1260"/>
        <v>0.11524279619805006</v>
      </c>
      <c r="AN599" s="10">
        <f>AL599/AM599</f>
        <v>0.15408025425710642</v>
      </c>
      <c r="AO599" s="1">
        <f t="shared" si="1261"/>
        <v>1863.0440000000001</v>
      </c>
      <c r="AP599" s="14">
        <v>589000000</v>
      </c>
      <c r="AQ599" s="10">
        <v>0.31</v>
      </c>
      <c r="AR599" s="14" cm="1">
        <f t="array" ref="AR599">SfromgA($AP599,$AO599,"")</f>
        <v>1.8798274639934711</v>
      </c>
      <c r="AS599" s="21">
        <f>(10^MAX(0.05, -0.312925054856973*((LN($AR599))^(1/3)) + 0.454808404431693)-1)*100</f>
        <v>53.596847274145354</v>
      </c>
      <c r="AU599" s="10"/>
      <c r="AV599" s="10"/>
      <c r="AW599" s="14">
        <f>IF($AP599="",$AT599,$AP599)</f>
        <v>589000000</v>
      </c>
      <c r="AX599" s="21">
        <f>IF($AP599="",$AV599,$AS599)</f>
        <v>53.596847274145354</v>
      </c>
      <c r="AY599" s="10">
        <f>LN(BB599*$AO599/$AW599)</f>
        <v>-7.1355301431107714</v>
      </c>
      <c r="AZ599" s="10">
        <f>EXP(AY$2950*$AI599+AY$2951)*$AW599/$AO599</f>
        <v>275.2785233996932</v>
      </c>
      <c r="BA599" s="10">
        <f>LN(AZ599/$C599)</f>
        <v>1.0126132114926074</v>
      </c>
      <c r="BB599" s="10" cm="1">
        <f t="array" ref="BB599">$C599*EXP(poly_from_str($AO599,BB$2950))</f>
        <v>251.75077507977991</v>
      </c>
      <c r="BC599" s="10">
        <f t="shared" ref="BC599" si="1296">LN(AZ599/BB599)</f>
        <v>8.934378711902119E-2</v>
      </c>
      <c r="BD599" s="10">
        <f t="shared" ref="BD599" si="1297">LN($AX599/100+1)</f>
        <v>0.42916110895587872</v>
      </c>
      <c r="BE599" s="10">
        <f>ABS(LN($AZ599/$BB599))-BD599-LN(2)</f>
        <v>-1.0329645023968028</v>
      </c>
      <c r="BF599" s="21">
        <f>INDEX([1]Pr3_line_class7_opt_lin!$A$2:$A$3624,MATCH($X599,[1]Pr3_line_class7_opt_lin!$AO$2:$AO$3624,0),1)</f>
        <v>76798</v>
      </c>
    </row>
    <row r="600" spans="1:58" x14ac:dyDescent="0.25">
      <c r="A600" s="1" t="s">
        <v>215</v>
      </c>
      <c r="B600" s="1">
        <v>8.0000000000000002E-3</v>
      </c>
      <c r="C600">
        <v>4</v>
      </c>
      <c r="D600" t="s">
        <v>112</v>
      </c>
      <c r="E600" s="2">
        <v>53704.9</v>
      </c>
      <c r="N600">
        <v>6</v>
      </c>
      <c r="V600" s="11">
        <f t="shared" si="1252"/>
        <v>5.3704885211178355E-7</v>
      </c>
      <c r="W600" s="11">
        <f t="shared" si="1253"/>
        <v>1.8620274872497669E-6</v>
      </c>
      <c r="X600" s="10">
        <f t="shared" si="1254"/>
        <v>53704.886346935673</v>
      </c>
      <c r="Y600" s="8">
        <f t="shared" si="1255"/>
        <v>1862.0279606216104</v>
      </c>
      <c r="Z600" s="1">
        <f t="shared" si="1256"/>
        <v>1862.028</v>
      </c>
      <c r="AA600" s="2">
        <f t="shared" si="1257"/>
        <v>53704.9</v>
      </c>
      <c r="AB600" s="2">
        <f t="shared" si="1251"/>
        <v>53704.885211178349</v>
      </c>
      <c r="AC600" s="1">
        <f t="shared" si="1258"/>
        <v>6.4421073477729213E-2</v>
      </c>
      <c r="AD600" s="1" t="b">
        <f t="shared" si="1259"/>
        <v>1</v>
      </c>
      <c r="AM600" s="10">
        <f t="shared" si="1260"/>
        <v>0.230737239182225</v>
      </c>
      <c r="AN600" s="10"/>
      <c r="AO600" s="1">
        <f t="shared" si="1261"/>
        <v>1862.028</v>
      </c>
      <c r="AP600"/>
      <c r="BB600" s="10" cm="1">
        <f t="array" ref="BB600">$C600*EXP(poly_from_str($AO600,BB$2950))</f>
        <v>10.086375969988547</v>
      </c>
      <c r="BF600" s="21" t="e">
        <f>INDEX([1]Pr3_line_class7_opt_lin!$A$2:$A$3624,MATCH($X600,[1]Pr3_line_class7_opt_lin!$AO$2:$AO$3624,0),1)</f>
        <v>#N/A</v>
      </c>
    </row>
    <row r="601" spans="1:58" hidden="1" x14ac:dyDescent="0.25">
      <c r="A601" s="1">
        <v>1861.4670000000001</v>
      </c>
      <c r="B601" s="1">
        <v>4.0000000000000001E-3</v>
      </c>
      <c r="C601">
        <v>60</v>
      </c>
      <c r="E601" s="2">
        <v>53721.1</v>
      </c>
      <c r="F601">
        <v>19308</v>
      </c>
      <c r="G601" t="s">
        <v>4</v>
      </c>
      <c r="H601" t="s">
        <v>12</v>
      </c>
      <c r="I601">
        <v>73029</v>
      </c>
      <c r="J601" t="s">
        <v>6</v>
      </c>
      <c r="K601" t="s">
        <v>5</v>
      </c>
      <c r="L601">
        <v>19308.93</v>
      </c>
      <c r="M601">
        <v>73029.899999999994</v>
      </c>
      <c r="N601">
        <v>7</v>
      </c>
      <c r="V601" s="11">
        <f t="shared" si="1252"/>
        <v>5.3721070532005129E-7</v>
      </c>
      <c r="W601" s="11">
        <f t="shared" si="1253"/>
        <v>1.8614659789170365E-6</v>
      </c>
      <c r="X601" s="10">
        <f t="shared" si="1254"/>
        <v>53721.072797619643</v>
      </c>
      <c r="Y601" s="8">
        <f t="shared" si="1255"/>
        <v>1861.466921495115</v>
      </c>
      <c r="Z601" s="1">
        <f t="shared" si="1256"/>
        <v>1861.4670000000001</v>
      </c>
      <c r="AA601" s="2">
        <f t="shared" si="1257"/>
        <v>53721.1</v>
      </c>
      <c r="AB601" s="2">
        <f t="shared" si="1251"/>
        <v>53721.070532005127</v>
      </c>
      <c r="AC601" s="1">
        <f t="shared" si="1258"/>
        <v>6.4429767095523352E-2</v>
      </c>
      <c r="AD601" s="1" t="b">
        <f t="shared" si="1259"/>
        <v>1</v>
      </c>
      <c r="AF601" s="1" t="s">
        <v>1226</v>
      </c>
      <c r="AG601" s="5" t="s">
        <v>1470</v>
      </c>
      <c r="AH601" s="10">
        <v>19308.93</v>
      </c>
      <c r="AI601" s="10">
        <v>73029.899999999994</v>
      </c>
      <c r="AJ601" s="10">
        <f>AI601-AH601</f>
        <v>53720.969999999994</v>
      </c>
      <c r="AK601" s="1">
        <f>$A601-100000000/AJ601</f>
        <v>-3.4835002049931063E-3</v>
      </c>
      <c r="AL601" s="10">
        <f>$X601-AJ601</f>
        <v>0.10279761964920908</v>
      </c>
      <c r="AM601" s="10">
        <f t="shared" si="1260"/>
        <v>0.11543820008627602</v>
      </c>
      <c r="AN601" s="10">
        <f>AL601/AM601</f>
        <v>0.89049915515297673</v>
      </c>
      <c r="AO601" s="1">
        <f t="shared" si="1261"/>
        <v>1861.4670000000001</v>
      </c>
      <c r="BB601" s="10" cm="1">
        <f t="array" ref="BB601">$C601*EXP(poly_from_str($AO601,BB$2950))</f>
        <v>151.43108885809193</v>
      </c>
      <c r="BF601" s="21">
        <f>INDEX([1]Pr3_line_class7_opt_lin!$A$2:$A$3624,MATCH($X601,[1]Pr3_line_class7_opt_lin!$AO$2:$AO$3624,0),1)</f>
        <v>46273</v>
      </c>
    </row>
    <row r="602" spans="1:58" hidden="1" x14ac:dyDescent="0.25">
      <c r="A602" s="1">
        <v>1861.04</v>
      </c>
      <c r="B602" s="1">
        <v>4.0000000000000001E-3</v>
      </c>
      <c r="C602">
        <v>10</v>
      </c>
      <c r="E602" s="2">
        <v>53733.4</v>
      </c>
      <c r="N602">
        <v>7</v>
      </c>
      <c r="V602" s="11">
        <f t="shared" si="1252"/>
        <v>5.3733396380518421E-7</v>
      </c>
      <c r="W602" s="11">
        <f t="shared" si="1253"/>
        <v>1.861039874640354E-6</v>
      </c>
      <c r="X602" s="10">
        <f t="shared" si="1254"/>
        <v>53733.396659033875</v>
      </c>
      <c r="Y602" s="8">
        <f t="shared" si="1255"/>
        <v>1861.0399903537011</v>
      </c>
      <c r="Z602" s="1">
        <f t="shared" si="1256"/>
        <v>1861.04</v>
      </c>
      <c r="AA602" s="2">
        <f t="shared" si="1257"/>
        <v>53733.4</v>
      </c>
      <c r="AB602" s="2">
        <f t="shared" si="1251"/>
        <v>53733.396380518418</v>
      </c>
      <c r="AC602" s="1">
        <f t="shared" si="1258"/>
        <v>6.443638943292955E-2</v>
      </c>
      <c r="AD602" s="1" t="b">
        <f t="shared" si="1259"/>
        <v>1</v>
      </c>
      <c r="AM602" s="10">
        <f t="shared" si="1260"/>
        <v>0.11549112324291795</v>
      </c>
      <c r="AN602" s="10"/>
      <c r="AO602" s="1">
        <f t="shared" si="1261"/>
        <v>1861.04</v>
      </c>
      <c r="AP602"/>
      <c r="BB602" s="10" cm="1">
        <f t="array" ref="BB602">$C602*EXP(poly_from_str($AO602,BB$2950))</f>
        <v>25.255703884284671</v>
      </c>
      <c r="BF602" s="21">
        <f>INDEX([1]Pr3_line_class7_opt_lin!$A$2:$A$3624,MATCH($X602,[1]Pr3_line_class7_opt_lin!$AO$2:$AO$3624,0),1)</f>
        <v>7721</v>
      </c>
    </row>
    <row r="603" spans="1:58" hidden="1" x14ac:dyDescent="0.25">
      <c r="A603" s="1">
        <v>1860.876</v>
      </c>
      <c r="B603" s="1">
        <v>4.0000000000000001E-3</v>
      </c>
      <c r="C603">
        <v>30</v>
      </c>
      <c r="E603" s="2">
        <v>53738.1</v>
      </c>
      <c r="N603">
        <v>7</v>
      </c>
      <c r="V603" s="11">
        <f t="shared" si="1252"/>
        <v>5.3738131933562477E-7</v>
      </c>
      <c r="W603" s="11">
        <f t="shared" si="1253"/>
        <v>1.860877105815055E-6</v>
      </c>
      <c r="X603" s="10">
        <f t="shared" si="1254"/>
        <v>53738.129475510403</v>
      </c>
      <c r="Y603" s="8">
        <f t="shared" si="1255"/>
        <v>1860.8760851188931</v>
      </c>
      <c r="Z603" s="1">
        <f t="shared" si="1256"/>
        <v>1860.876</v>
      </c>
      <c r="AA603" s="2">
        <f t="shared" si="1257"/>
        <v>53738.1</v>
      </c>
      <c r="AB603" s="2">
        <f t="shared" si="1251"/>
        <v>53738.131933562472</v>
      </c>
      <c r="AC603" s="1">
        <f t="shared" si="1258"/>
        <v>6.4438934118544844E-2</v>
      </c>
      <c r="AD603" s="1" t="b">
        <f t="shared" si="1259"/>
        <v>1</v>
      </c>
      <c r="AM603" s="10">
        <f t="shared" si="1260"/>
        <v>0.11551140430635895</v>
      </c>
      <c r="AN603" s="10"/>
      <c r="AO603" s="1">
        <f t="shared" si="1261"/>
        <v>1860.876</v>
      </c>
      <c r="AP603"/>
      <c r="BB603" s="10" cm="1">
        <f t="array" ref="BB603">$C603*EXP(poly_from_str($AO603,BB$2950))</f>
        <v>75.786922006950746</v>
      </c>
      <c r="BF603" s="21" t="e">
        <f>INDEX([1]Pr3_line_class7_opt_lin!$A$2:$A$3624,MATCH($X603,[1]Pr3_line_class7_opt_lin!$AO$2:$AO$3624,0),1)</f>
        <v>#N/A</v>
      </c>
    </row>
    <row r="604" spans="1:58" hidden="1" x14ac:dyDescent="0.25">
      <c r="A604" s="1">
        <v>1860.2570000000001</v>
      </c>
      <c r="B604" s="1">
        <v>4.0000000000000001E-3</v>
      </c>
      <c r="C604">
        <v>10</v>
      </c>
      <c r="E604" s="2">
        <v>53756</v>
      </c>
      <c r="F604">
        <v>15045</v>
      </c>
      <c r="G604" t="s">
        <v>4</v>
      </c>
      <c r="H604" t="s">
        <v>17</v>
      </c>
      <c r="I604">
        <v>68801</v>
      </c>
      <c r="J604" t="s">
        <v>6</v>
      </c>
      <c r="K604" t="s">
        <v>7</v>
      </c>
      <c r="L604">
        <v>15045.8</v>
      </c>
      <c r="M604">
        <v>68801.67</v>
      </c>
      <c r="N604">
        <v>7</v>
      </c>
      <c r="V604" s="11">
        <f t="shared" si="1252"/>
        <v>5.3756013282035761E-7</v>
      </c>
      <c r="W604" s="11">
        <f t="shared" si="1253"/>
        <v>1.8602574596324132E-6</v>
      </c>
      <c r="X604" s="10">
        <f t="shared" si="1254"/>
        <v>53756.012258407973</v>
      </c>
      <c r="Y604" s="8">
        <f t="shared" si="1255"/>
        <v>1860.2570354232146</v>
      </c>
      <c r="Z604" s="1">
        <f t="shared" si="1256"/>
        <v>1860.2570000000001</v>
      </c>
      <c r="AA604" s="2">
        <f t="shared" si="1257"/>
        <v>53756</v>
      </c>
      <c r="AB604" s="2">
        <f t="shared" si="1251"/>
        <v>53756.013282035761</v>
      </c>
      <c r="AC604" s="1">
        <f t="shared" si="1258"/>
        <v>6.4448544819892026E-2</v>
      </c>
      <c r="AD604" s="1" t="b">
        <f t="shared" si="1259"/>
        <v>1</v>
      </c>
      <c r="AF604" s="1" t="s">
        <v>1165</v>
      </c>
      <c r="AG604" s="1" t="s">
        <v>1263</v>
      </c>
      <c r="AH604" s="10">
        <v>15045.8</v>
      </c>
      <c r="AI604" s="10">
        <v>68801.67</v>
      </c>
      <c r="AJ604" s="10">
        <f t="shared" ref="AJ604:AJ608" si="1298">AI604-AH604</f>
        <v>53755.869999999995</v>
      </c>
      <c r="AK604" s="1">
        <f t="shared" ref="AK604:AK608" si="1299">$A604-100000000/AJ604</f>
        <v>-4.958368453571893E-3</v>
      </c>
      <c r="AL604" s="10">
        <f t="shared" ref="AL604:AL608" si="1300">$X604-AJ604</f>
        <v>0.14225840797735145</v>
      </c>
      <c r="AM604" s="10">
        <f t="shared" si="1260"/>
        <v>0.11558832999956457</v>
      </c>
      <c r="AN604" s="10">
        <f t="shared" ref="AN604:AN608" si="1301">AL604/AM604</f>
        <v>1.2307333099966695</v>
      </c>
      <c r="AO604" s="1">
        <f t="shared" si="1261"/>
        <v>1860.2570000000001</v>
      </c>
      <c r="BB604" s="10" cm="1">
        <f t="array" ref="BB604">$C604*EXP(poly_from_str($AO604,BB$2950))</f>
        <v>25.287239586053015</v>
      </c>
      <c r="BF604" s="21">
        <f>INDEX([1]Pr3_line_class7_opt_lin!$A$2:$A$3624,MATCH($X604,[1]Pr3_line_class7_opt_lin!$AO$2:$AO$3624,0),1)</f>
        <v>7737</v>
      </c>
    </row>
    <row r="605" spans="1:58" x14ac:dyDescent="0.25">
      <c r="A605" s="1">
        <v>1860.1669999999999</v>
      </c>
      <c r="B605" s="1">
        <v>8.0000000000000002E-3</v>
      </c>
      <c r="C605">
        <v>100</v>
      </c>
      <c r="D605" t="s">
        <v>16</v>
      </c>
      <c r="E605" s="2">
        <v>53758.6</v>
      </c>
      <c r="F605">
        <v>17627</v>
      </c>
      <c r="G605" t="s">
        <v>4</v>
      </c>
      <c r="H605" t="s">
        <v>5</v>
      </c>
      <c r="I605">
        <v>71385</v>
      </c>
      <c r="J605" t="s">
        <v>6</v>
      </c>
      <c r="K605" t="s">
        <v>7</v>
      </c>
      <c r="L605">
        <v>17627</v>
      </c>
      <c r="M605">
        <v>71385.600000000006</v>
      </c>
      <c r="N605">
        <v>7</v>
      </c>
      <c r="V605" s="11">
        <f t="shared" si="1252"/>
        <v>5.3758614145934212E-7</v>
      </c>
      <c r="W605" s="11">
        <f t="shared" si="1253"/>
        <v>1.8601674894807529E-6</v>
      </c>
      <c r="X605" s="10">
        <f t="shared" si="1254"/>
        <v>53758.613055532274</v>
      </c>
      <c r="Y605" s="8">
        <f t="shared" si="1255"/>
        <v>1860.1670377303203</v>
      </c>
      <c r="Z605" s="1">
        <f t="shared" si="1256"/>
        <v>1860.1669999999999</v>
      </c>
      <c r="AA605" s="2">
        <f t="shared" si="1257"/>
        <v>53758.6</v>
      </c>
      <c r="AB605" s="2">
        <f t="shared" si="1251"/>
        <v>53758.614145934211</v>
      </c>
      <c r="AC605" s="1">
        <f t="shared" si="1258"/>
        <v>6.4449942974457192E-2</v>
      </c>
      <c r="AD605" s="1" t="b">
        <f t="shared" si="1259"/>
        <v>1</v>
      </c>
      <c r="AF605" s="1" t="s">
        <v>1176</v>
      </c>
      <c r="AG605" s="5" t="s">
        <v>1471</v>
      </c>
      <c r="AH605" s="10">
        <v>17627</v>
      </c>
      <c r="AI605" s="10">
        <v>71385.600000000006</v>
      </c>
      <c r="AJ605" s="10">
        <f t="shared" si="1298"/>
        <v>53758.600000000006</v>
      </c>
      <c r="AK605" s="1">
        <f t="shared" si="1299"/>
        <v>-4.8948075277621683E-4</v>
      </c>
      <c r="AL605" s="10">
        <f t="shared" si="1300"/>
        <v>1.3055532268481329E-2</v>
      </c>
      <c r="AM605" s="10">
        <f t="shared" si="1260"/>
        <v>0.23119902675404952</v>
      </c>
      <c r="AN605" s="10">
        <f t="shared" si="1301"/>
        <v>5.6468802882850617E-2</v>
      </c>
      <c r="AO605" s="1">
        <f t="shared" si="1261"/>
        <v>1860.1669999999999</v>
      </c>
      <c r="BB605" s="10" cm="1">
        <f t="array" ref="BB605">$C605*EXP(poly_from_str($AO605,BB$2950))</f>
        <v>252.90865759668307</v>
      </c>
      <c r="BF605" s="21">
        <f>INDEX([1]Pr3_line_class7_opt_lin!$A$2:$A$3624,MATCH($X605,[1]Pr3_line_class7_opt_lin!$AO$2:$AO$3624,0),1)</f>
        <v>77390</v>
      </c>
    </row>
    <row r="606" spans="1:58" x14ac:dyDescent="0.25">
      <c r="A606" s="1">
        <v>1860.1669999999999</v>
      </c>
      <c r="B606" s="1">
        <v>8.0000000000000002E-3</v>
      </c>
      <c r="C606">
        <v>100</v>
      </c>
      <c r="D606" t="s">
        <v>16</v>
      </c>
      <c r="E606" s="2">
        <v>53758.6</v>
      </c>
      <c r="F606">
        <v>21535</v>
      </c>
      <c r="G606" t="s">
        <v>4</v>
      </c>
      <c r="H606" t="s">
        <v>5</v>
      </c>
      <c r="I606">
        <v>75294</v>
      </c>
      <c r="J606" t="s">
        <v>6</v>
      </c>
      <c r="K606" t="s">
        <v>7</v>
      </c>
      <c r="L606">
        <v>21535.17</v>
      </c>
      <c r="M606">
        <v>75294</v>
      </c>
      <c r="N606">
        <v>7</v>
      </c>
      <c r="V606" s="11">
        <f t="shared" si="1252"/>
        <v>5.3758614145934212E-7</v>
      </c>
      <c r="W606" s="11">
        <f t="shared" si="1253"/>
        <v>1.8601674894807529E-6</v>
      </c>
      <c r="X606" s="10">
        <f t="shared" si="1254"/>
        <v>53758.613055532274</v>
      </c>
      <c r="Y606" s="8">
        <f t="shared" si="1255"/>
        <v>1860.1670377303203</v>
      </c>
      <c r="Z606" s="1">
        <f t="shared" si="1256"/>
        <v>1860.1669999999999</v>
      </c>
      <c r="AA606" s="2">
        <f t="shared" si="1257"/>
        <v>53758.6</v>
      </c>
      <c r="AB606" s="2">
        <f t="shared" si="1251"/>
        <v>53758.614145934211</v>
      </c>
      <c r="AC606" s="1">
        <f t="shared" si="1258"/>
        <v>6.4449942974457192E-2</v>
      </c>
      <c r="AD606" s="1" t="b">
        <f t="shared" si="1259"/>
        <v>1</v>
      </c>
      <c r="AF606" s="1" t="s">
        <v>1206</v>
      </c>
      <c r="AG606" s="1" t="s">
        <v>1283</v>
      </c>
      <c r="AH606" s="10">
        <v>21535.17</v>
      </c>
      <c r="AI606" s="10">
        <v>75294</v>
      </c>
      <c r="AJ606" s="10">
        <f t="shared" si="1298"/>
        <v>53758.83</v>
      </c>
      <c r="AK606" s="1">
        <f t="shared" si="1299"/>
        <v>7.4689983021016815E-3</v>
      </c>
      <c r="AL606" s="10">
        <f t="shared" si="1300"/>
        <v>-0.21694446772744413</v>
      </c>
      <c r="AM606" s="10">
        <f t="shared" si="1260"/>
        <v>0.23119902675404952</v>
      </c>
      <c r="AN606" s="10">
        <f t="shared" si="1301"/>
        <v>-0.93834507339094708</v>
      </c>
      <c r="AO606" s="1">
        <f t="shared" si="1261"/>
        <v>1860.1669999999999</v>
      </c>
      <c r="AP606" s="14">
        <v>5730000</v>
      </c>
      <c r="AQ606" s="10">
        <v>8.9999999999999993E-3</v>
      </c>
      <c r="AR606" s="14" cm="1">
        <f t="array" ref="AR606">SfromgA($AP606,$AO606,"")</f>
        <v>1.8203034348932078E-2</v>
      </c>
      <c r="AS606" s="21">
        <f t="shared" ref="AS606:AS608" si="1302">(10^MAX(0.05, -0.312925054856973*((LN($AR606))^(1/3)) + 0.454808404431693)-1)*100</f>
        <v>794.95482817557934</v>
      </c>
      <c r="AU606" s="10"/>
      <c r="AV606" s="10"/>
      <c r="AW606" s="14">
        <f t="shared" ref="AW606:AW608" si="1303">IF($AP606="",$AT606,$AP606)</f>
        <v>5730000</v>
      </c>
      <c r="AX606" s="21">
        <f t="shared" ref="AX606:AX608" si="1304">IF($AP606="",$AV606,$AS606)</f>
        <v>794.95482817557934</v>
      </c>
      <c r="AY606" s="12"/>
      <c r="AZ606" s="10">
        <f t="shared" ref="AZ606:AZ608" si="1305">EXP(AY$2950*$AI606+AY$2951)*$AW606/$AO606</f>
        <v>3.6070849962854008</v>
      </c>
      <c r="BA606" s="12"/>
      <c r="BB606" s="10" cm="1">
        <f t="array" ref="BB606">$C606*EXP(poly_from_str($AO606,BB$2950))</f>
        <v>252.90865759668307</v>
      </c>
      <c r="BC606" s="12"/>
      <c r="BD606" s="10">
        <f t="shared" ref="BD606:BD608" si="1306">LN($AX606/100+1)</f>
        <v>2.1916030597008427</v>
      </c>
      <c r="BE606" s="10">
        <f t="shared" ref="BE606:BE608" si="1307">ABS(LN($AZ606/$BB606))-BD606-LN(2)</f>
        <v>1.3653781802062093</v>
      </c>
      <c r="BF606" s="21">
        <f>INDEX([1]Pr3_line_class7_opt_lin!$A$2:$A$3624,MATCH($X606,[1]Pr3_line_class7_opt_lin!$AO$2:$AO$3624,0),1)</f>
        <v>77390</v>
      </c>
    </row>
    <row r="607" spans="1:58" x14ac:dyDescent="0.25">
      <c r="A607" s="1">
        <v>1859.6790000000001</v>
      </c>
      <c r="B607" s="1">
        <v>8.0000000000000002E-3</v>
      </c>
      <c r="C607">
        <v>40</v>
      </c>
      <c r="D607" t="s">
        <v>112</v>
      </c>
      <c r="E607" s="2">
        <v>53772.7</v>
      </c>
      <c r="F607">
        <v>14558</v>
      </c>
      <c r="G607" t="s">
        <v>4</v>
      </c>
      <c r="H607" t="s">
        <v>5</v>
      </c>
      <c r="I607">
        <v>68331</v>
      </c>
      <c r="J607" t="s">
        <v>6</v>
      </c>
      <c r="K607" t="s">
        <v>7</v>
      </c>
      <c r="L607">
        <v>14558.82</v>
      </c>
      <c r="M607">
        <v>68331.73</v>
      </c>
      <c r="N607">
        <v>7</v>
      </c>
      <c r="V607" s="11">
        <f t="shared" si="1252"/>
        <v>5.3772720991095775E-7</v>
      </c>
      <c r="W607" s="11">
        <f t="shared" si="1253"/>
        <v>1.8596797259575957E-6</v>
      </c>
      <c r="X607" s="10">
        <f t="shared" si="1254"/>
        <v>53772.719371485102</v>
      </c>
      <c r="Y607" s="8">
        <f t="shared" si="1255"/>
        <v>1859.679056012714</v>
      </c>
      <c r="Z607" s="1">
        <f t="shared" si="1256"/>
        <v>1859.6790000000001</v>
      </c>
      <c r="AA607" s="2">
        <f t="shared" si="1257"/>
        <v>53772.7</v>
      </c>
      <c r="AB607" s="2">
        <f t="shared" si="1251"/>
        <v>53772.720991095775</v>
      </c>
      <c r="AC607" s="1">
        <f t="shared" si="1258"/>
        <v>6.445752761393117E-2</v>
      </c>
      <c r="AD607" s="1" t="b">
        <f t="shared" si="1259"/>
        <v>1</v>
      </c>
      <c r="AF607" s="1" t="s">
        <v>1159</v>
      </c>
      <c r="AG607" s="1" t="s">
        <v>1248</v>
      </c>
      <c r="AH607" s="10">
        <v>14558.82</v>
      </c>
      <c r="AI607" s="10">
        <v>68331.75</v>
      </c>
      <c r="AJ607" s="10">
        <f t="shared" si="1298"/>
        <v>53772.93</v>
      </c>
      <c r="AK607" s="1">
        <f t="shared" si="1299"/>
        <v>7.2283483530100057E-3</v>
      </c>
      <c r="AL607" s="10">
        <f t="shared" si="1300"/>
        <v>-0.21062851489841705</v>
      </c>
      <c r="AM607" s="10">
        <f t="shared" si="1260"/>
        <v>0.23132035152303165</v>
      </c>
      <c r="AN607" s="10">
        <f t="shared" si="1301"/>
        <v>-0.9105490006029392</v>
      </c>
      <c r="AO607" s="1">
        <f t="shared" si="1261"/>
        <v>1859.6790000000001</v>
      </c>
      <c r="AP607" s="14">
        <v>26600000</v>
      </c>
      <c r="AQ607" s="10">
        <v>2.9000000000000001E-2</v>
      </c>
      <c r="AR607" s="14" cm="1">
        <f t="array" ref="AR607">SfromgA($AP607,$AO607,"")</f>
        <v>8.4436253933876007E-2</v>
      </c>
      <c r="AS607" s="21">
        <f t="shared" si="1302"/>
        <v>654.93183753417406</v>
      </c>
      <c r="AU607" s="10"/>
      <c r="AV607" s="10"/>
      <c r="AW607" s="14">
        <f t="shared" si="1303"/>
        <v>26600000</v>
      </c>
      <c r="AX607" s="21">
        <f t="shared" si="1304"/>
        <v>654.93183753417406</v>
      </c>
      <c r="AY607" s="10">
        <f t="shared" ref="AY607:AY608" si="1308">LN(BB607*$AO607/$AW607)</f>
        <v>-4.9507476109165243</v>
      </c>
      <c r="AZ607" s="10">
        <f t="shared" si="1305"/>
        <v>32.109818648272324</v>
      </c>
      <c r="BA607" s="10">
        <f t="shared" ref="BA607:BA608" si="1309">LN(AZ607/$C607)</f>
        <v>-0.21971759385554707</v>
      </c>
      <c r="BB607" s="10" cm="1">
        <f t="array" ref="BB607">$C607*EXP(poly_from_str($AO607,BB$2950))</f>
        <v>101.24213173088529</v>
      </c>
      <c r="BC607" s="10">
        <f t="shared" ref="BC607:BC608" si="1310">LN(AZ607/BB607)</f>
        <v>-1.1483531314086814</v>
      </c>
      <c r="BD607" s="10">
        <f t="shared" si="1306"/>
        <v>2.0214572777736315</v>
      </c>
      <c r="BE607" s="10">
        <f t="shared" si="1307"/>
        <v>-1.5662513269248954</v>
      </c>
      <c r="BF607" s="21">
        <f>INDEX([1]Pr3_line_class7_opt_lin!$A$2:$A$3624,MATCH($X607,[1]Pr3_line_class7_opt_lin!$AO$2:$AO$3624,0),1)</f>
        <v>30996</v>
      </c>
    </row>
    <row r="608" spans="1:58" hidden="1" x14ac:dyDescent="0.25">
      <c r="A608" s="1">
        <v>1859.328</v>
      </c>
      <c r="B608" s="1">
        <v>4.0000000000000001E-3</v>
      </c>
      <c r="C608">
        <v>5</v>
      </c>
      <c r="E608" s="2">
        <v>53782.9</v>
      </c>
      <c r="F608">
        <v>18211</v>
      </c>
      <c r="G608" t="s">
        <v>4</v>
      </c>
      <c r="H608" t="s">
        <v>17</v>
      </c>
      <c r="I608">
        <v>71994</v>
      </c>
      <c r="J608" t="s">
        <v>6</v>
      </c>
      <c r="K608" t="s">
        <v>17</v>
      </c>
      <c r="L608">
        <v>18211.759999999998</v>
      </c>
      <c r="M608">
        <v>71994.81</v>
      </c>
      <c r="N608">
        <v>7</v>
      </c>
      <c r="V608" s="11">
        <f t="shared" si="1252"/>
        <v>5.3782872091422284E-7</v>
      </c>
      <c r="W608" s="11">
        <f t="shared" si="1253"/>
        <v>1.8593270351728896E-6</v>
      </c>
      <c r="X608" s="10">
        <f t="shared" si="1254"/>
        <v>53782.87424626985</v>
      </c>
      <c r="Y608" s="8">
        <f t="shared" si="1255"/>
        <v>1859.3279255047544</v>
      </c>
      <c r="Z608" s="1">
        <f t="shared" si="1256"/>
        <v>1859.328</v>
      </c>
      <c r="AA608" s="2">
        <f t="shared" si="1257"/>
        <v>53782.9</v>
      </c>
      <c r="AB608" s="2">
        <f t="shared" si="1251"/>
        <v>53782.872091422279</v>
      </c>
      <c r="AC608" s="1">
        <f t="shared" si="1258"/>
        <v>6.4462986652011445E-2</v>
      </c>
      <c r="AD608" s="1" t="b">
        <f t="shared" si="1259"/>
        <v>1</v>
      </c>
      <c r="AF608" s="1" t="s">
        <v>1188</v>
      </c>
      <c r="AG608" s="1" t="s">
        <v>1237</v>
      </c>
      <c r="AH608" s="10">
        <v>18211.759999999998</v>
      </c>
      <c r="AI608" s="10">
        <v>71994.81</v>
      </c>
      <c r="AJ608" s="10">
        <f t="shared" si="1298"/>
        <v>53783.05</v>
      </c>
      <c r="AK608" s="1">
        <f t="shared" si="1299"/>
        <v>6.1504581833560223E-3</v>
      </c>
      <c r="AL608" s="10">
        <f t="shared" si="1300"/>
        <v>-0.17575373015279183</v>
      </c>
      <c r="AM608" s="10">
        <f t="shared" si="1260"/>
        <v>0.11570395325623023</v>
      </c>
      <c r="AN608" s="10">
        <f t="shared" si="1301"/>
        <v>-1.5189950317737146</v>
      </c>
      <c r="AO608" s="1">
        <f t="shared" si="1261"/>
        <v>1859.328</v>
      </c>
      <c r="AP608" s="14">
        <v>42300000</v>
      </c>
      <c r="AQ608" s="10">
        <v>0.06</v>
      </c>
      <c r="AR608" s="14" cm="1">
        <f t="array" ref="AR608">SfromgA($AP608,$AO608,"")</f>
        <v>0.13419667508649105</v>
      </c>
      <c r="AS608" s="21">
        <f t="shared" si="1302"/>
        <v>607.33257954100588</v>
      </c>
      <c r="AU608" s="10"/>
      <c r="AV608" s="10"/>
      <c r="AW608" s="14">
        <f t="shared" si="1303"/>
        <v>42300000</v>
      </c>
      <c r="AX608" s="21">
        <f t="shared" si="1304"/>
        <v>607.33257954100588</v>
      </c>
      <c r="AY608" s="10">
        <f t="shared" si="1308"/>
        <v>-7.4936948219572592</v>
      </c>
      <c r="AZ608" s="10">
        <f t="shared" si="1305"/>
        <v>36.263727660166744</v>
      </c>
      <c r="BA608" s="10">
        <f t="shared" si="1309"/>
        <v>1.9813800912536457</v>
      </c>
      <c r="BB608" s="10" cm="1">
        <f t="array" ref="BB608">$C608*EXP(poly_from_str($AO608,BB$2950))</f>
        <v>12.662342243717756</v>
      </c>
      <c r="BC608" s="10">
        <f t="shared" si="1310"/>
        <v>1.052185592732092</v>
      </c>
      <c r="BD608" s="10">
        <f t="shared" si="1306"/>
        <v>1.956330778835264</v>
      </c>
      <c r="BE608" s="10">
        <f t="shared" si="1307"/>
        <v>-1.5972923666631171</v>
      </c>
      <c r="BF608" s="21">
        <f>INDEX([1]Pr3_line_class7_opt_lin!$A$2:$A$3624,MATCH($X608,[1]Pr3_line_class7_opt_lin!$AO$2:$AO$3624,0),1)</f>
        <v>3878</v>
      </c>
    </row>
    <row r="609" spans="1:58" hidden="1" x14ac:dyDescent="0.25">
      <c r="A609" s="1">
        <v>1859.27</v>
      </c>
      <c r="B609" s="1">
        <v>4.0000000000000001E-3</v>
      </c>
      <c r="C609">
        <v>5</v>
      </c>
      <c r="E609" s="2">
        <v>53784.6</v>
      </c>
      <c r="N609">
        <v>7</v>
      </c>
      <c r="V609" s="11">
        <f t="shared" si="1252"/>
        <v>5.3784549850210032E-7</v>
      </c>
      <c r="W609" s="11">
        <f t="shared" si="1253"/>
        <v>1.8592682663810833E-6</v>
      </c>
      <c r="X609" s="10">
        <f t="shared" si="1254"/>
        <v>53784.553722771379</v>
      </c>
      <c r="Y609" s="8">
        <f t="shared" si="1255"/>
        <v>1859.2698661300199</v>
      </c>
      <c r="Z609" s="1">
        <f t="shared" si="1256"/>
        <v>1859.27</v>
      </c>
      <c r="AA609" s="2">
        <f t="shared" si="1257"/>
        <v>53784.6</v>
      </c>
      <c r="AB609" s="2">
        <f t="shared" si="1251"/>
        <v>53784.549850210031</v>
      </c>
      <c r="AC609" s="1">
        <f t="shared" si="1258"/>
        <v>6.4463889012948639E-2</v>
      </c>
      <c r="AD609" s="1" t="b">
        <f t="shared" si="1259"/>
        <v>1</v>
      </c>
      <c r="AM609" s="10">
        <f t="shared" si="1260"/>
        <v>0.11571121999494426</v>
      </c>
      <c r="AN609" s="10"/>
      <c r="AO609" s="1">
        <f t="shared" si="1261"/>
        <v>1859.27</v>
      </c>
      <c r="AP609"/>
      <c r="BB609" s="10" cm="1">
        <f t="array" ref="BB609">$C609*EXP(poly_from_str($AO609,BB$2950))</f>
        <v>12.66351169832501</v>
      </c>
      <c r="BF609" s="21" t="e">
        <f>INDEX([1]Pr3_line_class7_opt_lin!$A$2:$A$3624,MATCH($X609,[1]Pr3_line_class7_opt_lin!$AO$2:$AO$3624,0),1)</f>
        <v>#N/A</v>
      </c>
    </row>
    <row r="610" spans="1:58" hidden="1" x14ac:dyDescent="0.25">
      <c r="A610" s="1">
        <v>1858.1980000000001</v>
      </c>
      <c r="B610" s="1">
        <v>4.0000000000000001E-3</v>
      </c>
      <c r="C610">
        <v>10</v>
      </c>
      <c r="E610" s="2">
        <v>53815.6</v>
      </c>
      <c r="F610">
        <v>14558</v>
      </c>
      <c r="G610" t="s">
        <v>4</v>
      </c>
      <c r="H610" t="s">
        <v>5</v>
      </c>
      <c r="I610">
        <v>68374</v>
      </c>
      <c r="J610" t="s">
        <v>6</v>
      </c>
      <c r="K610" t="s">
        <v>5</v>
      </c>
      <c r="L610">
        <v>14558.82</v>
      </c>
      <c r="M610">
        <v>68374.539999999994</v>
      </c>
      <c r="N610">
        <v>7</v>
      </c>
      <c r="V610" s="11">
        <f t="shared" si="1252"/>
        <v>5.3815578318349285E-7</v>
      </c>
      <c r="W610" s="11">
        <f t="shared" si="1253"/>
        <v>1.8581972513546259E-6</v>
      </c>
      <c r="X610" s="10">
        <f t="shared" si="1254"/>
        <v>53815.579996169996</v>
      </c>
      <c r="Y610" s="8">
        <f t="shared" si="1255"/>
        <v>1858.1979420665336</v>
      </c>
      <c r="Z610" s="1">
        <f t="shared" si="1256"/>
        <v>1858.1980000000001</v>
      </c>
      <c r="AA610" s="2">
        <f t="shared" si="1257"/>
        <v>53815.6</v>
      </c>
      <c r="AB610" s="2">
        <f t="shared" si="1251"/>
        <v>53815.578318349282</v>
      </c>
      <c r="AC610" s="1">
        <f t="shared" si="1258"/>
        <v>6.4480582348691931E-2</v>
      </c>
      <c r="AD610" s="1" t="b">
        <f t="shared" si="1259"/>
        <v>1</v>
      </c>
      <c r="AF610" s="1" t="s">
        <v>1159</v>
      </c>
      <c r="AG610" s="1" t="s">
        <v>1381</v>
      </c>
      <c r="AH610" s="10">
        <v>14558.82</v>
      </c>
      <c r="AI610" s="10">
        <v>68374.539999999994</v>
      </c>
      <c r="AJ610" s="10">
        <f>AI610-AH610</f>
        <v>53815.719999999994</v>
      </c>
      <c r="AK610" s="1">
        <f>$A610-100000000/AJ610</f>
        <v>4.8921125646756991E-3</v>
      </c>
      <c r="AL610" s="10">
        <f>$X610-AJ610</f>
        <v>-0.14000382999802241</v>
      </c>
      <c r="AM610" s="10">
        <f t="shared" si="1260"/>
        <v>0.11584470546195831</v>
      </c>
      <c r="AN610" s="10">
        <f>AL610/AM610</f>
        <v>-1.2085475071106948</v>
      </c>
      <c r="AO610" s="1">
        <f t="shared" si="1261"/>
        <v>1858.1980000000001</v>
      </c>
      <c r="AP610" s="14">
        <v>30400000</v>
      </c>
      <c r="AQ610" s="10">
        <v>6.2E-2</v>
      </c>
      <c r="AR610" s="14" cm="1">
        <f t="array" ref="AR610">SfromgA($AP610,$AO610,"")</f>
        <v>9.6268212607128409E-2</v>
      </c>
      <c r="AS610" s="21">
        <f>(10^MAX(0.05, -0.312925054856973*((LN($AR610))^(1/3)) + 0.454808404431693)-1)*100</f>
        <v>641.80324443957011</v>
      </c>
      <c r="AU610" s="10"/>
      <c r="AV610" s="10"/>
      <c r="AW610" s="14">
        <f>IF($AP610="",$AT610,$AP610)</f>
        <v>30400000</v>
      </c>
      <c r="AX610" s="21">
        <f>IF($AP610="",$AV610,$AS610)</f>
        <v>641.80324443957011</v>
      </c>
      <c r="AY610" s="10">
        <f>LN(BB610*$AO610/$AW610)</f>
        <v>-6.4690123319729995</v>
      </c>
      <c r="AZ610" s="10">
        <f>EXP(AY$2950*$AI610+AY$2951)*$AW610/$AO610</f>
        <v>36.57957786048209</v>
      </c>
      <c r="BA610" s="10">
        <f>LN(AZ610/$C610)</f>
        <v>1.2969050097293708</v>
      </c>
      <c r="BB610" s="10" cm="1">
        <f t="array" ref="BB610">$C610*EXP(poly_from_str($AO610,BB$2950))</f>
        <v>25.370278586861975</v>
      </c>
      <c r="BC610" s="10">
        <f t="shared" ref="BC610" si="1311">LN(AZ610/BB610)</f>
        <v>0.36591174821619088</v>
      </c>
      <c r="BD610" s="10">
        <f t="shared" ref="BD610" si="1312">LN($AX610/100+1)</f>
        <v>2.0039138527968072</v>
      </c>
      <c r="BE610" s="10">
        <f>ABS(LN($AZ610/$BB610))-BD610-LN(2)</f>
        <v>-2.3311492851405617</v>
      </c>
      <c r="BF610" s="21">
        <f>INDEX([1]Pr3_line_class7_opt_lin!$A$2:$A$3624,MATCH($X610,[1]Pr3_line_class7_opt_lin!$AO$2:$AO$3624,0),1)</f>
        <v>7780</v>
      </c>
    </row>
    <row r="611" spans="1:58" x14ac:dyDescent="0.25">
      <c r="A611" s="1">
        <v>1857.7909999999999</v>
      </c>
      <c r="B611" s="1">
        <v>8.0000000000000002E-3</v>
      </c>
      <c r="C611">
        <v>5</v>
      </c>
      <c r="D611" t="s">
        <v>114</v>
      </c>
      <c r="E611" s="2">
        <v>53827.4</v>
      </c>
      <c r="N611">
        <v>7</v>
      </c>
      <c r="V611" s="11">
        <f t="shared" si="1252"/>
        <v>5.3827368094688799E-7</v>
      </c>
      <c r="W611" s="11">
        <f t="shared" si="1253"/>
        <v>1.8577898988247621E-6</v>
      </c>
      <c r="X611" s="10">
        <f t="shared" si="1254"/>
        <v>53827.370565658508</v>
      </c>
      <c r="Y611" s="8">
        <f t="shared" si="1255"/>
        <v>1857.7909147172668</v>
      </c>
      <c r="Z611" s="1">
        <f t="shared" si="1256"/>
        <v>1857.7909999999999</v>
      </c>
      <c r="AA611" s="2">
        <f t="shared" si="1257"/>
        <v>53827.4</v>
      </c>
      <c r="AB611" s="2">
        <f t="shared" si="1251"/>
        <v>53827.368094688798</v>
      </c>
      <c r="AC611" s="1">
        <f t="shared" si="1258"/>
        <v>6.4486927780005615E-2</v>
      </c>
      <c r="AD611" s="1" t="b">
        <f t="shared" si="1259"/>
        <v>1</v>
      </c>
      <c r="AM611" s="10">
        <f t="shared" si="1260"/>
        <v>0.23179098187040414</v>
      </c>
      <c r="AN611" s="10"/>
      <c r="AO611" s="1">
        <f t="shared" si="1261"/>
        <v>1857.7909999999999</v>
      </c>
      <c r="AP611"/>
      <c r="BB611" s="10" cm="1">
        <f t="array" ref="BB611">$C611*EXP(poly_from_str($AO611,BB$2950))</f>
        <v>12.693357264590103</v>
      </c>
      <c r="BF611" s="21">
        <f>INDEX([1]Pr3_line_class7_opt_lin!$A$2:$A$3624,MATCH($X611,[1]Pr3_line_class7_opt_lin!$AO$2:$AO$3624,0),1)</f>
        <v>3894</v>
      </c>
    </row>
    <row r="612" spans="1:58" hidden="1" x14ac:dyDescent="0.25">
      <c r="A612" s="1">
        <v>1857.615</v>
      </c>
      <c r="B612" s="1">
        <v>4.0000000000000001E-3</v>
      </c>
      <c r="C612">
        <v>5</v>
      </c>
      <c r="E612" s="2">
        <v>53832.5</v>
      </c>
      <c r="N612">
        <v>7</v>
      </c>
      <c r="V612" s="11">
        <f t="shared" si="1252"/>
        <v>5.3832467976410614E-7</v>
      </c>
      <c r="W612" s="11">
        <f t="shared" si="1253"/>
        <v>1.8576138949519344E-6</v>
      </c>
      <c r="X612" s="10">
        <f t="shared" si="1254"/>
        <v>53832.470457407835</v>
      </c>
      <c r="Y612" s="8">
        <f t="shared" si="1255"/>
        <v>1857.614914387402</v>
      </c>
      <c r="Z612" s="1">
        <f t="shared" si="1256"/>
        <v>1857.615</v>
      </c>
      <c r="AA612" s="2">
        <f t="shared" si="1257"/>
        <v>53832.5</v>
      </c>
      <c r="AB612" s="2">
        <f t="shared" si="1251"/>
        <v>53832.467976410611</v>
      </c>
      <c r="AC612" s="1">
        <f t="shared" si="1258"/>
        <v>6.4489673042156373E-2</v>
      </c>
      <c r="AD612" s="1" t="b">
        <f t="shared" si="1259"/>
        <v>1</v>
      </c>
      <c r="AM612" s="10">
        <f t="shared" si="1260"/>
        <v>0.11591745329360498</v>
      </c>
      <c r="AN612" s="10"/>
      <c r="AO612" s="1">
        <f t="shared" si="1261"/>
        <v>1857.615</v>
      </c>
      <c r="AP612"/>
      <c r="BB612" s="10" cm="1">
        <f t="array" ref="BB612">$C612*EXP(poly_from_str($AO612,BB$2950))</f>
        <v>12.696912199024474</v>
      </c>
      <c r="BF612" s="21" t="e">
        <f>INDEX([1]Pr3_line_class7_opt_lin!$A$2:$A$3624,MATCH($X612,[1]Pr3_line_class7_opt_lin!$AO$2:$AO$3624,0),1)</f>
        <v>#N/A</v>
      </c>
    </row>
    <row r="613" spans="1:58" hidden="1" x14ac:dyDescent="0.25">
      <c r="A613" s="1">
        <v>1857.212</v>
      </c>
      <c r="B613" s="1">
        <v>4.0000000000000001E-3</v>
      </c>
      <c r="C613">
        <v>10</v>
      </c>
      <c r="E613" s="2">
        <v>53844.1</v>
      </c>
      <c r="N613">
        <v>7</v>
      </c>
      <c r="V613" s="11">
        <f t="shared" si="1252"/>
        <v>5.3844149187061038E-7</v>
      </c>
      <c r="W613" s="11">
        <f t="shared" si="1253"/>
        <v>1.8572136965795697E-6</v>
      </c>
      <c r="X613" s="10">
        <f t="shared" si="1254"/>
        <v>53844.145373298605</v>
      </c>
      <c r="Y613" s="8">
        <f t="shared" si="1255"/>
        <v>1857.2121315456918</v>
      </c>
      <c r="Z613" s="1">
        <f t="shared" si="1256"/>
        <v>1857.212</v>
      </c>
      <c r="AA613" s="2">
        <f t="shared" si="1257"/>
        <v>53844.1</v>
      </c>
      <c r="AB613" s="2">
        <f t="shared" si="1251"/>
        <v>53844.149187061033</v>
      </c>
      <c r="AC613" s="1">
        <f t="shared" si="1258"/>
        <v>6.449596200839243E-2</v>
      </c>
      <c r="AD613" s="1" t="b">
        <f t="shared" si="1259"/>
        <v>1</v>
      </c>
      <c r="AM613" s="10">
        <f t="shared" si="1260"/>
        <v>0.11596759012972133</v>
      </c>
      <c r="AN613" s="10"/>
      <c r="AO613" s="1">
        <f t="shared" si="1261"/>
        <v>1857.212</v>
      </c>
      <c r="AP613"/>
      <c r="BB613" s="10" cm="1">
        <f t="array" ref="BB613">$C613*EXP(poly_from_str($AO613,BB$2950))</f>
        <v>25.410110099636327</v>
      </c>
      <c r="BF613" s="21" t="e">
        <f>INDEX([1]Pr3_line_class7_opt_lin!$A$2:$A$3624,MATCH($X613,[1]Pr3_line_class7_opt_lin!$AO$2:$AO$3624,0),1)</f>
        <v>#N/A</v>
      </c>
    </row>
    <row r="614" spans="1:58" x14ac:dyDescent="0.25">
      <c r="A614" s="1">
        <v>1857.0440000000001</v>
      </c>
      <c r="B614" s="1">
        <v>8.0000000000000002E-3</v>
      </c>
      <c r="C614">
        <v>1</v>
      </c>
      <c r="D614" t="s">
        <v>112</v>
      </c>
      <c r="E614" s="2">
        <v>53849</v>
      </c>
      <c r="N614">
        <v>7</v>
      </c>
      <c r="V614" s="11">
        <f t="shared" si="1252"/>
        <v>5.3849020270925186E-7</v>
      </c>
      <c r="W614" s="11">
        <f t="shared" si="1253"/>
        <v>1.8570446990659066E-6</v>
      </c>
      <c r="X614" s="10">
        <f t="shared" si="1254"/>
        <v>53849.018698674743</v>
      </c>
      <c r="Y614" s="8">
        <f t="shared" si="1255"/>
        <v>1857.0440542208257</v>
      </c>
      <c r="Z614" s="1">
        <f t="shared" si="1256"/>
        <v>1857.0440000000001</v>
      </c>
      <c r="AA614" s="2">
        <f t="shared" si="1257"/>
        <v>53849</v>
      </c>
      <c r="AB614" s="2">
        <f t="shared" si="1251"/>
        <v>53849.02027092519</v>
      </c>
      <c r="AC614" s="1">
        <f t="shared" si="1258"/>
        <v>6.4498584920692562E-2</v>
      </c>
      <c r="AD614" s="1" t="b">
        <f t="shared" si="1259"/>
        <v>1</v>
      </c>
      <c r="AM614" s="10">
        <f t="shared" si="1260"/>
        <v>0.23197727140552402</v>
      </c>
      <c r="AN614" s="10"/>
      <c r="AO614" s="1">
        <f t="shared" si="1261"/>
        <v>1857.0440000000001</v>
      </c>
      <c r="AP614"/>
      <c r="BB614" s="10" cm="1">
        <f t="array" ref="BB614">$C614*EXP(poly_from_str($AO614,BB$2950))</f>
        <v>2.5416901583645641</v>
      </c>
      <c r="BF614" s="21" t="e">
        <f>INDEX([1]Pr3_line_class7_opt_lin!$A$2:$A$3624,MATCH($X614,[1]Pr3_line_class7_opt_lin!$AO$2:$AO$3624,0),1)</f>
        <v>#N/A</v>
      </c>
    </row>
    <row r="615" spans="1:58" hidden="1" x14ac:dyDescent="0.25">
      <c r="A615" s="1">
        <v>1856.931</v>
      </c>
      <c r="B615" s="1">
        <v>4.0000000000000001E-3</v>
      </c>
      <c r="C615">
        <v>1</v>
      </c>
      <c r="E615" s="2">
        <v>53852.3</v>
      </c>
      <c r="N615">
        <v>7</v>
      </c>
      <c r="V615" s="11">
        <f t="shared" si="1252"/>
        <v>5.3852297150513404E-7</v>
      </c>
      <c r="W615" s="11">
        <f t="shared" si="1253"/>
        <v>1.8569309017442151E-6</v>
      </c>
      <c r="X615" s="10">
        <f t="shared" si="1254"/>
        <v>53852.297371574656</v>
      </c>
      <c r="Y615" s="8">
        <f t="shared" si="1255"/>
        <v>1856.9309923773819</v>
      </c>
      <c r="Z615" s="1">
        <f t="shared" si="1256"/>
        <v>1856.931</v>
      </c>
      <c r="AA615" s="2">
        <f t="shared" si="1257"/>
        <v>53852.3</v>
      </c>
      <c r="AB615" s="2">
        <f t="shared" si="1251"/>
        <v>53852.297150513397</v>
      </c>
      <c r="AC615" s="1">
        <f t="shared" si="1258"/>
        <v>6.4500349541935967E-2</v>
      </c>
      <c r="AD615" s="1" t="b">
        <f t="shared" si="1259"/>
        <v>1</v>
      </c>
      <c r="AM615" s="10">
        <f t="shared" si="1260"/>
        <v>0.11600280247354372</v>
      </c>
      <c r="AN615" s="10"/>
      <c r="AO615" s="1">
        <f t="shared" si="1261"/>
        <v>1856.931</v>
      </c>
      <c r="AP615"/>
      <c r="BB615" s="10" cm="1">
        <f t="array" ref="BB615">$C615*EXP(poly_from_str($AO615,BB$2950))</f>
        <v>2.5421470479252215</v>
      </c>
      <c r="BF615" s="21" t="e">
        <f>INDEX([1]Pr3_line_class7_opt_lin!$A$2:$A$3624,MATCH($X615,[1]Pr3_line_class7_opt_lin!$AO$2:$AO$3624,0),1)</f>
        <v>#N/A</v>
      </c>
    </row>
    <row r="616" spans="1:58" hidden="1" x14ac:dyDescent="0.25">
      <c r="A616" s="1">
        <v>1856.144</v>
      </c>
      <c r="B616" s="1">
        <v>4.0000000000000001E-3</v>
      </c>
      <c r="C616">
        <v>10</v>
      </c>
      <c r="E616" s="2">
        <v>53875.1</v>
      </c>
      <c r="F616">
        <v>21418</v>
      </c>
      <c r="G616" t="s">
        <v>4</v>
      </c>
      <c r="H616" t="s">
        <v>17</v>
      </c>
      <c r="I616">
        <v>75294</v>
      </c>
      <c r="J616" t="s">
        <v>6</v>
      </c>
      <c r="K616" t="s">
        <v>7</v>
      </c>
      <c r="L616">
        <v>21418.84</v>
      </c>
      <c r="M616">
        <v>75294</v>
      </c>
      <c r="N616">
        <v>7</v>
      </c>
      <c r="V616" s="11">
        <f t="shared" si="1252"/>
        <v>5.3875130377815518E-7</v>
      </c>
      <c r="W616" s="11">
        <f t="shared" si="1253"/>
        <v>1.8561450465985216E-6</v>
      </c>
      <c r="X616" s="10">
        <f t="shared" si="1254"/>
        <v>53875.128017439005</v>
      </c>
      <c r="Y616" s="8">
        <f t="shared" si="1255"/>
        <v>1856.1440813213603</v>
      </c>
      <c r="Z616" s="1">
        <f t="shared" si="1256"/>
        <v>1856.144</v>
      </c>
      <c r="AA616" s="2">
        <f t="shared" si="1257"/>
        <v>53875.1</v>
      </c>
      <c r="AB616" s="2">
        <f t="shared" si="1251"/>
        <v>53875.130377815512</v>
      </c>
      <c r="AC616" s="1">
        <f t="shared" si="1258"/>
        <v>6.4512648366133102E-2</v>
      </c>
      <c r="AD616" s="1" t="b">
        <f t="shared" si="1259"/>
        <v>1</v>
      </c>
      <c r="AF616" s="1" t="s">
        <v>1247</v>
      </c>
      <c r="AG616" s="1" t="s">
        <v>1283</v>
      </c>
      <c r="AH616" s="10">
        <v>21418.84</v>
      </c>
      <c r="AI616" s="10">
        <v>75294</v>
      </c>
      <c r="AJ616" s="10">
        <f>AI616-AH616</f>
        <v>53875.16</v>
      </c>
      <c r="AK616" s="1">
        <f>$A616-100000000/AJ616</f>
        <v>1.020563837073496E-3</v>
      </c>
      <c r="AL616" s="10">
        <f>$X616-AJ616</f>
        <v>-3.1982560998585541E-2</v>
      </c>
      <c r="AM616" s="10">
        <f t="shared" si="1260"/>
        <v>0.11610112146471395</v>
      </c>
      <c r="AN616" s="10">
        <f>AL616/AM616</f>
        <v>-0.27547159403025961</v>
      </c>
      <c r="AO616" s="1">
        <f t="shared" si="1261"/>
        <v>1856.144</v>
      </c>
      <c r="AP616" s="14">
        <v>30800000</v>
      </c>
      <c r="AQ616" s="10">
        <v>0.123</v>
      </c>
      <c r="AR616" s="14" cm="1">
        <f t="array" ref="AR616">SfromgA($AP616,$AO616,"")</f>
        <v>9.721181996669441E-2</v>
      </c>
      <c r="AS616" s="21">
        <f>(10^MAX(0.05, -0.312925054856973*((LN($AR616))^(1/3)) + 0.454808404431693)-1)*100</f>
        <v>640.81672152744545</v>
      </c>
      <c r="AU616" s="10"/>
      <c r="AV616" s="10"/>
      <c r="AW616" s="14">
        <f>IF($AP616="",$AT616,$AP616)</f>
        <v>30800000</v>
      </c>
      <c r="AX616" s="21">
        <f>IF($AP616="",$AV616,$AS616)</f>
        <v>640.81672152744545</v>
      </c>
      <c r="AY616" s="10">
        <f>LN(BB616*$AO616/$AW616)</f>
        <v>-6.479922966607301</v>
      </c>
      <c r="AZ616" s="10">
        <f>EXP(AY$2950*$AI616+AY$2951)*$AW616/$AO616</f>
        <v>19.430892107093783</v>
      </c>
      <c r="BA616" s="10">
        <f>LN(AZ616/$C616)</f>
        <v>0.6642790832421559</v>
      </c>
      <c r="BB616" s="10" cm="1">
        <f t="array" ref="BB616">$C616*EXP(poly_from_str($AO616,BB$2950))</f>
        <v>25.453309778923142</v>
      </c>
      <c r="BC616" s="10">
        <f t="shared" ref="BC616" si="1313">LN(AZ616/BB616)</f>
        <v>-0.26998160855691195</v>
      </c>
      <c r="BD616" s="10">
        <f t="shared" ref="BD616" si="1314">LN($AX616/100+1)</f>
        <v>2.0025830693453996</v>
      </c>
      <c r="BE616" s="10">
        <f>ABS(LN($AZ616/$BB616))-BD616-LN(2)</f>
        <v>-2.425748641348433</v>
      </c>
      <c r="BF616" s="21">
        <f>INDEX([1]Pr3_line_class7_opt_lin!$A$2:$A$3624,MATCH($X616,[1]Pr3_line_class7_opt_lin!$AO$2:$AO$3624,0),1)</f>
        <v>7823</v>
      </c>
    </row>
    <row r="617" spans="1:58" hidden="1" x14ac:dyDescent="0.25">
      <c r="A617" s="1">
        <v>1856.0530000000001</v>
      </c>
      <c r="B617" s="1">
        <v>4.0000000000000001E-3</v>
      </c>
      <c r="C617">
        <v>10</v>
      </c>
      <c r="E617" s="2">
        <v>53877.8</v>
      </c>
      <c r="N617">
        <v>7</v>
      </c>
      <c r="V617" s="11">
        <f t="shared" si="1252"/>
        <v>5.3877771809317944E-7</v>
      </c>
      <c r="W617" s="11">
        <f t="shared" si="1253"/>
        <v>1.8560520288504727E-6</v>
      </c>
      <c r="X617" s="10">
        <f t="shared" si="1254"/>
        <v>53877.774000153338</v>
      </c>
      <c r="Y617" s="8">
        <f t="shared" si="1255"/>
        <v>1856.0529245271973</v>
      </c>
      <c r="Z617" s="1">
        <f t="shared" si="1256"/>
        <v>1856.0530000000001</v>
      </c>
      <c r="AA617" s="2">
        <f t="shared" si="1257"/>
        <v>53877.8</v>
      </c>
      <c r="AB617" s="2">
        <f t="shared" si="1251"/>
        <v>53877.771809317943</v>
      </c>
      <c r="AC617" s="1">
        <f t="shared" si="1258"/>
        <v>6.4514071475684678E-2</v>
      </c>
      <c r="AD617" s="1" t="b">
        <f t="shared" si="1259"/>
        <v>1</v>
      </c>
      <c r="AM617" s="10">
        <f t="shared" si="1260"/>
        <v>0.11611263255952282</v>
      </c>
      <c r="AN617" s="10"/>
      <c r="AO617" s="1">
        <f t="shared" si="1261"/>
        <v>1856.0530000000001</v>
      </c>
      <c r="AP617"/>
      <c r="BB617" s="10" cm="1">
        <f t="array" ref="BB617">$C617*EXP(poly_from_str($AO617,BB$2950))</f>
        <v>25.456993503751487</v>
      </c>
      <c r="BF617" s="21" t="e">
        <f>INDEX([1]Pr3_line_class7_opt_lin!$A$2:$A$3624,MATCH($X617,[1]Pr3_line_class7_opt_lin!$AO$2:$AO$3624,0),1)</f>
        <v>#N/A</v>
      </c>
    </row>
    <row r="618" spans="1:58" x14ac:dyDescent="0.25">
      <c r="A618" s="1">
        <v>1855.8779999999999</v>
      </c>
      <c r="B618" s="1">
        <v>8.0000000000000002E-3</v>
      </c>
      <c r="C618">
        <v>10</v>
      </c>
      <c r="D618" t="s">
        <v>111</v>
      </c>
      <c r="E618" s="2">
        <v>53882.8</v>
      </c>
      <c r="F618">
        <v>15525</v>
      </c>
      <c r="G618" t="s">
        <v>4</v>
      </c>
      <c r="H618" t="s">
        <v>12</v>
      </c>
      <c r="I618">
        <v>69408</v>
      </c>
      <c r="J618" t="s">
        <v>6</v>
      </c>
      <c r="K618" t="s">
        <v>12</v>
      </c>
      <c r="L618">
        <v>15525.5</v>
      </c>
      <c r="M618">
        <v>69408.509999999995</v>
      </c>
      <c r="N618">
        <v>7</v>
      </c>
      <c r="V618" s="11">
        <f t="shared" si="1252"/>
        <v>5.388285221334592E-7</v>
      </c>
      <c r="W618" s="11">
        <f t="shared" si="1253"/>
        <v>1.8558797983772188E-6</v>
      </c>
      <c r="X618" s="10">
        <f t="shared" si="1254"/>
        <v>53882.848154191619</v>
      </c>
      <c r="Y618" s="8">
        <f t="shared" si="1255"/>
        <v>1855.8781398087783</v>
      </c>
      <c r="Z618" s="1">
        <f t="shared" si="1256"/>
        <v>1855.8779999999999</v>
      </c>
      <c r="AA618" s="2">
        <f t="shared" si="1257"/>
        <v>53882.8</v>
      </c>
      <c r="AB618" s="2">
        <f t="shared" si="1251"/>
        <v>53882.852213345919</v>
      </c>
      <c r="AC618" s="1">
        <f t="shared" si="1258"/>
        <v>6.4516808813226384E-2</v>
      </c>
      <c r="AD618" s="1" t="b">
        <f t="shared" si="1259"/>
        <v>1</v>
      </c>
      <c r="AF618" s="1" t="s">
        <v>1154</v>
      </c>
      <c r="AG618" s="1" t="s">
        <v>1276</v>
      </c>
      <c r="AH618" s="10">
        <v>15525.5</v>
      </c>
      <c r="AI618" s="10">
        <v>69408.509999999995</v>
      </c>
      <c r="AJ618" s="10">
        <f>AI618-AH618</f>
        <v>53883.009999999995</v>
      </c>
      <c r="AK618" s="1">
        <f>$A618-100000000/AJ618</f>
        <v>5.4346032261491928E-3</v>
      </c>
      <c r="AL618" s="10">
        <f>$X618-AJ618</f>
        <v>-0.16184580837580143</v>
      </c>
      <c r="AM618" s="10">
        <f t="shared" si="1260"/>
        <v>0.23226871593930207</v>
      </c>
      <c r="AN618" s="10">
        <f>AL618/AM618</f>
        <v>-0.69680416375185028</v>
      </c>
      <c r="AO618" s="1">
        <f t="shared" si="1261"/>
        <v>1855.8779999999999</v>
      </c>
      <c r="AP618" s="14">
        <v>49900000</v>
      </c>
      <c r="AQ618" s="10">
        <v>7.1999999999999995E-2</v>
      </c>
      <c r="AR618" s="14" cm="1">
        <f t="array" ref="AR618">SfromgA($AP618,$AO618,"")</f>
        <v>0.15742807182036375</v>
      </c>
      <c r="AS618" s="21">
        <f>(10^MAX(0.05, -0.312925054856973*((LN($AR618))^(1/3)) + 0.454808404431693)-1)*100</f>
        <v>590.0356346150345</v>
      </c>
      <c r="AU618" s="10"/>
      <c r="AV618" s="10"/>
      <c r="AW618" s="14">
        <f>IF($AP618="",$AT618,$AP618)</f>
        <v>49900000</v>
      </c>
      <c r="AX618" s="21">
        <f>IF($AP618="",$AV618,$AS618)</f>
        <v>590.0356346150345</v>
      </c>
      <c r="AY618" s="10">
        <f>LN(BB618*$AO618/$AW618)</f>
        <v>-6.9621495938739555</v>
      </c>
      <c r="AZ618" s="10">
        <f>EXP(AY$2950*$AI618+AY$2951)*$AW618/$AO618</f>
        <v>54.579935682071152</v>
      </c>
      <c r="BA618" s="10">
        <f>LN(AZ618/$C618)</f>
        <v>1.6970812438697536</v>
      </c>
      <c r="BB618" s="10" cm="1">
        <f t="array" ref="BB618">$C618*EXP(poly_from_str($AO618,BB$2950))</f>
        <v>25.464078898823018</v>
      </c>
      <c r="BC618" s="10">
        <f t="shared" ref="BC618" si="1315">LN(AZ618/BB618)</f>
        <v>0.76239754844304031</v>
      </c>
      <c r="BD618" s="10">
        <f t="shared" ref="BD618" si="1316">LN($AX618/100+1)</f>
        <v>1.9315730546393044</v>
      </c>
      <c r="BE618" s="10">
        <f>ABS(LN($AZ618/$BB618))-BD618-LN(2)</f>
        <v>-1.8623226867562095</v>
      </c>
      <c r="BF618" s="21">
        <f>INDEX([1]Pr3_line_class7_opt_lin!$A$2:$A$3624,MATCH($X618,[1]Pr3_line_class7_opt_lin!$AO$2:$AO$3624,0),1)</f>
        <v>7828</v>
      </c>
    </row>
    <row r="619" spans="1:58" hidden="1" x14ac:dyDescent="0.25">
      <c r="A619" s="1">
        <v>1855.6010000000001</v>
      </c>
      <c r="B619" s="1">
        <v>4.0000000000000001E-3</v>
      </c>
      <c r="C619">
        <v>2</v>
      </c>
      <c r="E619" s="2">
        <v>53890.9</v>
      </c>
      <c r="N619">
        <v>7</v>
      </c>
      <c r="V619" s="11">
        <f t="shared" si="1252"/>
        <v>5.3890895725966952E-7</v>
      </c>
      <c r="W619" s="11">
        <f t="shared" si="1253"/>
        <v>1.8556008528341521E-6</v>
      </c>
      <c r="X619" s="10">
        <f t="shared" si="1254"/>
        <v>53890.896058421204</v>
      </c>
      <c r="Y619" s="8">
        <f t="shared" si="1255"/>
        <v>1855.6009885527521</v>
      </c>
      <c r="Z619" s="1">
        <f t="shared" si="1256"/>
        <v>1855.6010000000001</v>
      </c>
      <c r="AA619" s="2">
        <f t="shared" si="1257"/>
        <v>53890.9</v>
      </c>
      <c r="AB619" s="2">
        <f t="shared" si="1251"/>
        <v>53890.895725966948</v>
      </c>
      <c r="AC619" s="1">
        <f t="shared" si="1258"/>
        <v>6.452114321073521E-2</v>
      </c>
      <c r="AD619" s="1" t="b">
        <f t="shared" si="1259"/>
        <v>1</v>
      </c>
      <c r="AM619" s="10">
        <f t="shared" si="1260"/>
        <v>0.11616915489914049</v>
      </c>
      <c r="AN619" s="10"/>
      <c r="AO619" s="1">
        <f t="shared" si="1261"/>
        <v>1855.6010000000001</v>
      </c>
      <c r="AP619"/>
      <c r="BB619" s="10" cm="1">
        <f t="array" ref="BB619">$C619*EXP(poly_from_str($AO619,BB$2950))</f>
        <v>5.0950595283564226</v>
      </c>
      <c r="BF619" s="21" t="e">
        <f>INDEX([1]Pr3_line_class7_opt_lin!$A$2:$A$3624,MATCH($X619,[1]Pr3_line_class7_opt_lin!$AO$2:$AO$3624,0),1)</f>
        <v>#N/A</v>
      </c>
    </row>
    <row r="620" spans="1:58" x14ac:dyDescent="0.25">
      <c r="A620" s="1">
        <v>1855.511</v>
      </c>
      <c r="B620" s="1">
        <v>8.0000000000000002E-3</v>
      </c>
      <c r="C620">
        <v>10</v>
      </c>
      <c r="D620" t="s">
        <v>112</v>
      </c>
      <c r="E620" s="2">
        <v>53893.5</v>
      </c>
      <c r="N620">
        <v>7</v>
      </c>
      <c r="V620" s="11">
        <f t="shared" si="1252"/>
        <v>5.3893509658525337E-7</v>
      </c>
      <c r="W620" s="11">
        <f t="shared" si="1253"/>
        <v>1.8555113325354636E-6</v>
      </c>
      <c r="X620" s="10">
        <f t="shared" si="1254"/>
        <v>53893.50890710605</v>
      </c>
      <c r="Y620" s="8">
        <f t="shared" si="1255"/>
        <v>1855.5110258707732</v>
      </c>
      <c r="Z620" s="1">
        <f t="shared" si="1256"/>
        <v>1855.511</v>
      </c>
      <c r="AA620" s="2">
        <f t="shared" si="1257"/>
        <v>53893.5</v>
      </c>
      <c r="AB620" s="2">
        <f t="shared" si="1251"/>
        <v>53893.509658525334</v>
      </c>
      <c r="AC620" s="1">
        <f t="shared" si="1258"/>
        <v>6.4522551916567819E-2</v>
      </c>
      <c r="AD620" s="1" t="b">
        <f t="shared" si="1259"/>
        <v>1</v>
      </c>
      <c r="AM620" s="10">
        <f t="shared" si="1260"/>
        <v>0.23236078902253882</v>
      </c>
      <c r="AN620" s="10"/>
      <c r="AO620" s="1">
        <f t="shared" si="1261"/>
        <v>1855.511</v>
      </c>
      <c r="AP620"/>
      <c r="BB620" s="10" cm="1">
        <f t="array" ref="BB620">$C620*EXP(poly_from_str($AO620,BB$2950))</f>
        <v>25.478943678100983</v>
      </c>
      <c r="BF620" s="21" t="e">
        <f>INDEX([1]Pr3_line_class7_opt_lin!$A$2:$A$3624,MATCH($X620,[1]Pr3_line_class7_opt_lin!$AO$2:$AO$3624,0),1)</f>
        <v>#N/A</v>
      </c>
    </row>
    <row r="621" spans="1:58" hidden="1" x14ac:dyDescent="0.25">
      <c r="A621" s="1">
        <v>1855.117</v>
      </c>
      <c r="B621" s="1">
        <v>4.0000000000000001E-3</v>
      </c>
      <c r="C621">
        <v>3</v>
      </c>
      <c r="E621" s="2">
        <v>53905</v>
      </c>
      <c r="F621">
        <v>30505</v>
      </c>
      <c r="G621" t="s">
        <v>4</v>
      </c>
      <c r="H621" t="s">
        <v>12</v>
      </c>
      <c r="I621">
        <v>84410</v>
      </c>
      <c r="J621" t="s">
        <v>6</v>
      </c>
      <c r="K621" t="s">
        <v>5</v>
      </c>
      <c r="L621">
        <v>30505.72</v>
      </c>
      <c r="M621">
        <v>84410.63</v>
      </c>
      <c r="N621">
        <v>7</v>
      </c>
      <c r="V621" s="11">
        <f t="shared" si="1252"/>
        <v>5.3904955859926897E-7</v>
      </c>
      <c r="W621" s="11">
        <f t="shared" si="1253"/>
        <v>1.8551154809386885E-6</v>
      </c>
      <c r="X621" s="10">
        <f t="shared" si="1254"/>
        <v>53904.959296658039</v>
      </c>
      <c r="Y621" s="8">
        <f t="shared" si="1255"/>
        <v>1855.1168817263115</v>
      </c>
      <c r="Z621" s="1">
        <f t="shared" si="1256"/>
        <v>1855.117</v>
      </c>
      <c r="AA621" s="2">
        <f t="shared" si="1257"/>
        <v>53905</v>
      </c>
      <c r="AB621" s="2">
        <f t="shared" si="1251"/>
        <v>53904.955859926893</v>
      </c>
      <c r="AC621" s="1">
        <f t="shared" si="1258"/>
        <v>6.4528721331303343E-2</v>
      </c>
      <c r="AD621" s="1" t="b">
        <f t="shared" si="1259"/>
        <v>1</v>
      </c>
      <c r="AF621" s="1" t="s">
        <v>1403</v>
      </c>
      <c r="AG621" s="1" t="s">
        <v>1235</v>
      </c>
      <c r="AH621" s="10">
        <v>30505.72</v>
      </c>
      <c r="AI621" s="10">
        <v>84410.63</v>
      </c>
      <c r="AJ621" s="10">
        <f t="shared" ref="AJ621:AJ622" si="1317">AI621-AH621</f>
        <v>53904.91</v>
      </c>
      <c r="AK621" s="1">
        <f t="shared" ref="AK621:AK622" si="1318">$A621-100000000/AJ621</f>
        <v>-1.5782519624281122E-3</v>
      </c>
      <c r="AL621" s="10">
        <f t="shared" ref="AL621:AL622" si="1319">$X621-AJ621</f>
        <v>4.9296658035018481E-2</v>
      </c>
      <c r="AM621" s="10">
        <f t="shared" si="1260"/>
        <v>0.11622986582517437</v>
      </c>
      <c r="AN621" s="10">
        <f t="shared" ref="AN621:AN622" si="1320">AL621/AM621</f>
        <v>0.42413073167586207</v>
      </c>
      <c r="AO621" s="1">
        <f t="shared" si="1261"/>
        <v>1855.117</v>
      </c>
      <c r="AP621" s="14">
        <v>750000</v>
      </c>
      <c r="AQ621" s="10">
        <v>6.0000000000000001E-3</v>
      </c>
      <c r="AR621" s="14" cm="1">
        <f t="array" ref="AR621">SfromgA($AP621,$AO621,"")</f>
        <v>2.3632438644683143E-3</v>
      </c>
      <c r="AS621" s="21">
        <f>(10^MAX(0.05, -0.312925054856973*((LN($AR621))^(1/3)) + 0.454808404431693)-1)*100</f>
        <v>959.09391044395363</v>
      </c>
      <c r="AU621" s="10"/>
      <c r="AV621" s="10"/>
      <c r="AW621" s="14">
        <f>IF($AP621="",$AT621,$AP621)</f>
        <v>750000</v>
      </c>
      <c r="AX621" s="21">
        <f>IF($AP621="",$AV621,$AS621)</f>
        <v>959.09391044395363</v>
      </c>
      <c r="AY621" s="12"/>
      <c r="AZ621" s="10">
        <f>EXP(AY$2950*$AI621+AY$2951)*$AW621/$AO621</f>
        <v>0.20190338986973949</v>
      </c>
      <c r="BA621" s="12"/>
      <c r="BB621" s="10" cm="1">
        <f t="array" ref="BB621">$C621*EXP(poly_from_str($AO621,BB$2950))</f>
        <v>7.6484732575789014</v>
      </c>
      <c r="BC621" s="12"/>
      <c r="BD621" s="10">
        <f t="shared" ref="BD621" si="1321">LN($AX621/100+1)</f>
        <v>2.3599988340989477</v>
      </c>
      <c r="BE621" s="10">
        <f>ABS(LN($AZ621/$BB621))-BD621-LN(2)</f>
        <v>0.58132600304840809</v>
      </c>
      <c r="BF621" s="21">
        <f>INDEX([1]Pr3_line_class7_opt_lin!$A$2:$A$3624,MATCH($X621,[1]Pr3_line_class7_opt_lin!$AO$2:$AO$3624,0),1)</f>
        <v>2353</v>
      </c>
    </row>
    <row r="622" spans="1:58" hidden="1" x14ac:dyDescent="0.25">
      <c r="A622" s="1">
        <v>1855.0039999999999</v>
      </c>
      <c r="B622" s="1">
        <v>4.0000000000000001E-3</v>
      </c>
      <c r="C622">
        <v>30</v>
      </c>
      <c r="E622" s="2">
        <v>53908.2</v>
      </c>
      <c r="F622">
        <v>19700</v>
      </c>
      <c r="G622" t="s">
        <v>4</v>
      </c>
      <c r="H622" t="s">
        <v>12</v>
      </c>
      <c r="I622">
        <v>73609</v>
      </c>
      <c r="J622" t="s">
        <v>6</v>
      </c>
      <c r="K622" t="s">
        <v>12</v>
      </c>
      <c r="L622">
        <v>19700.900000000001</v>
      </c>
      <c r="M622">
        <v>73609.100000000006</v>
      </c>
      <c r="N622">
        <v>7</v>
      </c>
      <c r="V622" s="11">
        <f t="shared" si="1252"/>
        <v>5.3908239550965934E-7</v>
      </c>
      <c r="W622" s="11">
        <f t="shared" si="1253"/>
        <v>1.8550053609654935E-6</v>
      </c>
      <c r="X622" s="10">
        <f t="shared" si="1254"/>
        <v>53908.236470857955</v>
      </c>
      <c r="Y622" s="8">
        <f t="shared" si="1255"/>
        <v>1855.0041059877485</v>
      </c>
      <c r="Z622" s="1">
        <f t="shared" si="1256"/>
        <v>1855.0039999999999</v>
      </c>
      <c r="AA622" s="2">
        <f t="shared" si="1257"/>
        <v>53908.2</v>
      </c>
      <c r="AB622" s="2">
        <f t="shared" si="1251"/>
        <v>53908.239550965933</v>
      </c>
      <c r="AC622" s="1">
        <f t="shared" si="1258"/>
        <v>6.4530491457421638E-2</v>
      </c>
      <c r="AD622" s="1" t="b">
        <f t="shared" si="1259"/>
        <v>1</v>
      </c>
      <c r="AF622" s="1" t="s">
        <v>1157</v>
      </c>
      <c r="AG622" s="5" t="s">
        <v>1468</v>
      </c>
      <c r="AH622" s="10">
        <v>19700.900000000001</v>
      </c>
      <c r="AI622" s="10">
        <v>73609.100000000006</v>
      </c>
      <c r="AJ622" s="10">
        <f t="shared" si="1317"/>
        <v>53908.200000000004</v>
      </c>
      <c r="AK622" s="1">
        <f t="shared" si="1318"/>
        <v>-1.360965493176991E-3</v>
      </c>
      <c r="AL622" s="10">
        <f t="shared" si="1319"/>
        <v>3.6470857950916979E-2</v>
      </c>
      <c r="AM622" s="10">
        <f t="shared" si="1260"/>
        <v>0.11624384637445527</v>
      </c>
      <c r="AN622" s="10">
        <f t="shared" si="1320"/>
        <v>0.31374441820716881</v>
      </c>
      <c r="AO622" s="1">
        <f t="shared" si="1261"/>
        <v>1855.0039999999999</v>
      </c>
      <c r="BB622" s="10" cm="1">
        <f t="array" ref="BB622">$C622*EXP(poly_from_str($AO622,BB$2950))</f>
        <v>76.49847600414482</v>
      </c>
      <c r="BF622" s="21">
        <f>INDEX([1]Pr3_line_class7_opt_lin!$A$2:$A$3624,MATCH($X622,[1]Pr3_line_class7_opt_lin!$AO$2:$AO$3624,0),1)</f>
        <v>23539</v>
      </c>
    </row>
    <row r="623" spans="1:58" x14ac:dyDescent="0.25">
      <c r="A623" s="1">
        <v>1854.181</v>
      </c>
      <c r="B623" s="1">
        <v>8.0000000000000002E-3</v>
      </c>
      <c r="C623">
        <v>5</v>
      </c>
      <c r="D623" t="s">
        <v>111</v>
      </c>
      <c r="E623" s="2">
        <v>53932.2</v>
      </c>
      <c r="N623">
        <v>7</v>
      </c>
      <c r="V623" s="11">
        <f t="shared" si="1252"/>
        <v>5.3932167355829881E-7</v>
      </c>
      <c r="W623" s="11">
        <f t="shared" si="1253"/>
        <v>1.8541798776982954E-6</v>
      </c>
      <c r="X623" s="10">
        <f t="shared" si="1254"/>
        <v>53932.169902228336</v>
      </c>
      <c r="Y623" s="8">
        <f t="shared" si="1255"/>
        <v>1854.1809124551517</v>
      </c>
      <c r="Z623" s="1">
        <f t="shared" si="1256"/>
        <v>1854.181</v>
      </c>
      <c r="AA623" s="2">
        <f t="shared" si="1257"/>
        <v>53932.2</v>
      </c>
      <c r="AB623" s="2">
        <f t="shared" si="1251"/>
        <v>53932.167355829879</v>
      </c>
      <c r="AC623" s="1">
        <f t="shared" si="1258"/>
        <v>6.4543393378486219E-2</v>
      </c>
      <c r="AD623" s="1" t="b">
        <f t="shared" si="1259"/>
        <v>1</v>
      </c>
      <c r="AM623" s="10">
        <f t="shared" si="1260"/>
        <v>0.23269443490144706</v>
      </c>
      <c r="AN623" s="10"/>
      <c r="AO623" s="1">
        <f t="shared" si="1261"/>
        <v>1854.181</v>
      </c>
      <c r="AP623"/>
      <c r="BB623" s="10" cm="1">
        <f t="array" ref="BB623">$C623*EXP(poly_from_str($AO623,BB$2950))</f>
        <v>12.766440653548326</v>
      </c>
      <c r="BF623" s="21">
        <f>INDEX([1]Pr3_line_class7_opt_lin!$A$2:$A$3624,MATCH($X623,[1]Pr3_line_class7_opt_lin!$AO$2:$AO$3624,0),1)</f>
        <v>3932</v>
      </c>
    </row>
    <row r="624" spans="1:58" x14ac:dyDescent="0.25">
      <c r="A624" s="1">
        <v>1853.9580000000001</v>
      </c>
      <c r="B624" s="1">
        <v>8.0000000000000002E-3</v>
      </c>
      <c r="C624">
        <v>10</v>
      </c>
      <c r="D624" t="s">
        <v>112</v>
      </c>
      <c r="E624" s="2">
        <v>53938.6</v>
      </c>
      <c r="N624">
        <v>7</v>
      </c>
      <c r="V624" s="11">
        <f t="shared" si="1252"/>
        <v>5.3938654489476026E-7</v>
      </c>
      <c r="W624" s="11">
        <f t="shared" si="1253"/>
        <v>1.8539598728925113E-6</v>
      </c>
      <c r="X624" s="10">
        <f t="shared" si="1254"/>
        <v>53938.650237168091</v>
      </c>
      <c r="Y624" s="8">
        <f t="shared" si="1255"/>
        <v>1853.9581461586504</v>
      </c>
      <c r="Z624" s="1">
        <f t="shared" si="1256"/>
        <v>1853.9580000000001</v>
      </c>
      <c r="AA624" s="2">
        <f t="shared" si="1257"/>
        <v>53938.6</v>
      </c>
      <c r="AB624" s="2">
        <f t="shared" si="1251"/>
        <v>53938.65448947603</v>
      </c>
      <c r="AC624" s="1">
        <f t="shared" si="1258"/>
        <v>6.4546892240675363E-2</v>
      </c>
      <c r="AD624" s="1" t="b">
        <f t="shared" si="1259"/>
        <v>1</v>
      </c>
      <c r="AM624" s="10">
        <f t="shared" si="1260"/>
        <v>0.23275004072368413</v>
      </c>
      <c r="AN624" s="10"/>
      <c r="AO624" s="1">
        <f t="shared" si="1261"/>
        <v>1853.9580000000001</v>
      </c>
      <c r="AP624"/>
      <c r="BB624" s="10" cm="1">
        <f t="array" ref="BB624">$C624*EXP(poly_from_str($AO624,BB$2950))</f>
        <v>25.541935952845776</v>
      </c>
      <c r="BF624" s="21" t="e">
        <f>INDEX([1]Pr3_line_class7_opt_lin!$A$2:$A$3624,MATCH($X624,[1]Pr3_line_class7_opt_lin!$AO$2:$AO$3624,0),1)</f>
        <v>#N/A</v>
      </c>
    </row>
    <row r="625" spans="1:58" hidden="1" x14ac:dyDescent="0.25">
      <c r="A625" s="1">
        <v>1853.7539999999999</v>
      </c>
      <c r="B625" s="1">
        <v>4.0000000000000001E-3</v>
      </c>
      <c r="C625">
        <v>1</v>
      </c>
      <c r="E625" s="2">
        <v>53944.6</v>
      </c>
      <c r="F625">
        <v>20160</v>
      </c>
      <c r="G625" t="s">
        <v>4</v>
      </c>
      <c r="H625" t="s">
        <v>18</v>
      </c>
      <c r="I625">
        <v>74105</v>
      </c>
      <c r="J625" t="s">
        <v>6</v>
      </c>
      <c r="K625" t="s">
        <v>17</v>
      </c>
      <c r="L625">
        <v>20160.36</v>
      </c>
      <c r="M625">
        <v>74105.2</v>
      </c>
      <c r="N625">
        <v>7</v>
      </c>
      <c r="V625" s="11">
        <f t="shared" si="1252"/>
        <v>5.3944590274653486E-7</v>
      </c>
      <c r="W625" s="11">
        <f t="shared" si="1253"/>
        <v>1.8537536657978742E-6</v>
      </c>
      <c r="X625" s="10">
        <f t="shared" si="1254"/>
        <v>53944.591033920187</v>
      </c>
      <c r="Y625" s="8">
        <f t="shared" si="1255"/>
        <v>1853.7539739085298</v>
      </c>
      <c r="Z625" s="1">
        <f t="shared" si="1256"/>
        <v>1853.7539999999999</v>
      </c>
      <c r="AA625" s="2">
        <f t="shared" si="1257"/>
        <v>53944.6</v>
      </c>
      <c r="AB625" s="2">
        <f t="shared" si="1251"/>
        <v>53944.590274653492</v>
      </c>
      <c r="AC625" s="1">
        <f t="shared" si="1258"/>
        <v>6.4550094099501201E-2</v>
      </c>
      <c r="AD625" s="1" t="b">
        <f t="shared" si="1259"/>
        <v>1</v>
      </c>
      <c r="AF625" s="1" t="s">
        <v>1152</v>
      </c>
      <c r="AG625" s="1" t="s">
        <v>1273</v>
      </c>
      <c r="AH625" s="10">
        <v>20160.36</v>
      </c>
      <c r="AI625" s="10">
        <v>74105.2</v>
      </c>
      <c r="AJ625" s="10">
        <f t="shared" ref="AJ625:AJ626" si="1322">AI625-AH625</f>
        <v>53944.84</v>
      </c>
      <c r="AK625" s="1">
        <f t="shared" ref="AK625:AK626" si="1323">$A625-100000000/AJ625</f>
        <v>8.5815318016102538E-3</v>
      </c>
      <c r="AL625" s="10">
        <f t="shared" ref="AL625:AL626" si="1324">$X625-AJ625</f>
        <v>-0.24896607980917906</v>
      </c>
      <c r="AM625" s="10">
        <f t="shared" si="1260"/>
        <v>0.11640077378120289</v>
      </c>
      <c r="AN625" s="10">
        <f t="shared" ref="AN625:AN626" si="1325">AL625/AM625</f>
        <v>-2.1388696287978082</v>
      </c>
      <c r="AO625" s="1">
        <f t="shared" si="1261"/>
        <v>1853.7539999999999</v>
      </c>
      <c r="AP625" s="14">
        <v>18200000</v>
      </c>
      <c r="AQ625" s="10">
        <v>0.14000000000000001</v>
      </c>
      <c r="AR625" s="14" cm="1">
        <f t="array" ref="AR625">SfromgA($AP625,$AO625,"")</f>
        <v>5.7221738898397503E-2</v>
      </c>
      <c r="AS625" s="21">
        <f>(10^MAX(0.05, -0.312925054856973*((LN($AR625))^(1/3)) + 0.454808404431693)-1)*100</f>
        <v>692.56401232303256</v>
      </c>
      <c r="AU625" s="10"/>
      <c r="AV625" s="10"/>
      <c r="AW625" s="14">
        <f>IF($AP625="",$AT625,$AP625)</f>
        <v>18200000</v>
      </c>
      <c r="AX625" s="21">
        <f>IF($AP625="",$AV625,$AS625)</f>
        <v>692.56401232303256</v>
      </c>
      <c r="AY625" s="10">
        <f>LN(BB625*$AO625/$AW625)</f>
        <v>-8.2539031879982172</v>
      </c>
      <c r="AZ625" s="10">
        <f>EXP(AY$2950*$AI625+AY$2951)*$AW625/$AO625</f>
        <v>12.84794515799868</v>
      </c>
      <c r="BA625" s="10">
        <f>LN(AZ625/$C625)</f>
        <v>2.5531838886709091</v>
      </c>
      <c r="BB625" s="10" cm="1">
        <f t="array" ref="BB625">$C625*EXP(poly_from_str($AO625,BB$2950))</f>
        <v>2.5550222008876289</v>
      </c>
      <c r="BC625" s="10">
        <f t="shared" ref="BC625" si="1326">LN(AZ625/BB625)</f>
        <v>1.6151229758601822</v>
      </c>
      <c r="BD625" s="10">
        <f t="shared" ref="BD625" si="1327">LN($AX625/100+1)</f>
        <v>2.0701030891487693</v>
      </c>
      <c r="BE625" s="10">
        <f>ABS(LN($AZ625/$BB625))-BD625-LN(2)</f>
        <v>-1.1481272938485323</v>
      </c>
      <c r="BF625" s="21">
        <f>INDEX([1]Pr3_line_class7_opt_lin!$A$2:$A$3624,MATCH($X625,[1]Pr3_line_class7_opt_lin!$AO$2:$AO$3624,0),1)</f>
        <v>787</v>
      </c>
    </row>
    <row r="626" spans="1:58" hidden="1" x14ac:dyDescent="0.25">
      <c r="A626" s="1">
        <v>1853.326</v>
      </c>
      <c r="B626" s="1">
        <v>4.0000000000000001E-3</v>
      </c>
      <c r="C626">
        <v>4</v>
      </c>
      <c r="E626" s="2">
        <v>53957</v>
      </c>
      <c r="F626">
        <v>25409</v>
      </c>
      <c r="G626" t="s">
        <v>4</v>
      </c>
      <c r="H626" t="s">
        <v>7</v>
      </c>
      <c r="I626">
        <v>79366</v>
      </c>
      <c r="J626" t="s">
        <v>6</v>
      </c>
      <c r="K626" t="s">
        <v>17</v>
      </c>
      <c r="L626">
        <v>25409.74</v>
      </c>
      <c r="M626">
        <v>79366.649999999994</v>
      </c>
      <c r="N626">
        <v>7</v>
      </c>
      <c r="V626" s="11">
        <f t="shared" si="1252"/>
        <v>5.3957048031485014E-7</v>
      </c>
      <c r="W626" s="11">
        <f t="shared" si="1253"/>
        <v>1.8533276497952074E-6</v>
      </c>
      <c r="X626" s="10">
        <f t="shared" si="1254"/>
        <v>53957.044278436093</v>
      </c>
      <c r="Y626" s="8">
        <f t="shared" si="1255"/>
        <v>1853.3261289103812</v>
      </c>
      <c r="Z626" s="1">
        <f t="shared" si="1256"/>
        <v>1853.326</v>
      </c>
      <c r="AA626" s="2">
        <f t="shared" si="1257"/>
        <v>53957</v>
      </c>
      <c r="AB626" s="2">
        <f t="shared" si="1251"/>
        <v>53957.048031485014</v>
      </c>
      <c r="AC626" s="1">
        <f t="shared" si="1258"/>
        <v>6.4556815161359901E-2</v>
      </c>
      <c r="AD626" s="1" t="b">
        <f t="shared" si="1259"/>
        <v>1</v>
      </c>
      <c r="AF626" s="1" t="s">
        <v>1267</v>
      </c>
      <c r="AG626" s="1" t="s">
        <v>1307</v>
      </c>
      <c r="AH626" s="10">
        <v>25409.74</v>
      </c>
      <c r="AI626" s="10">
        <v>79366.649999999994</v>
      </c>
      <c r="AJ626" s="10">
        <f t="shared" si="1322"/>
        <v>53956.909999999989</v>
      </c>
      <c r="AK626" s="1">
        <f t="shared" si="1323"/>
        <v>-4.7411414036560018E-3</v>
      </c>
      <c r="AL626" s="10">
        <f t="shared" si="1324"/>
        <v>0.13427843610406853</v>
      </c>
      <c r="AM626" s="10">
        <f t="shared" si="1260"/>
        <v>0.11645441762539348</v>
      </c>
      <c r="AN626" s="10">
        <f t="shared" si="1325"/>
        <v>1.1530557521313682</v>
      </c>
      <c r="AO626" s="1">
        <f t="shared" si="1261"/>
        <v>1853.326</v>
      </c>
      <c r="BB626" s="10" cm="1">
        <f t="array" ref="BB626">$C626*EXP(poly_from_str($AO626,BB$2950))</f>
        <v>10.227046246924703</v>
      </c>
      <c r="BF626" s="21">
        <f>INDEX([1]Pr3_line_class7_opt_lin!$A$2:$A$3624,MATCH($X626,[1]Pr3_line_class7_opt_lin!$AO$2:$AO$3624,0),1)</f>
        <v>3153</v>
      </c>
    </row>
    <row r="627" spans="1:58" hidden="1" x14ac:dyDescent="0.25">
      <c r="A627" s="1">
        <v>1853.288</v>
      </c>
      <c r="B627" s="1">
        <v>4.0000000000000001E-3</v>
      </c>
      <c r="C627">
        <v>4</v>
      </c>
      <c r="E627" s="2">
        <v>53958.2</v>
      </c>
      <c r="N627">
        <v>7</v>
      </c>
      <c r="V627" s="11">
        <f t="shared" si="1252"/>
        <v>5.3958154372121335E-7</v>
      </c>
      <c r="W627" s="11">
        <f t="shared" si="1253"/>
        <v>1.85328643283134E-6</v>
      </c>
      <c r="X627" s="10">
        <f t="shared" si="1254"/>
        <v>53958.157937640011</v>
      </c>
      <c r="Y627" s="8">
        <f t="shared" si="1255"/>
        <v>1853.2878775359791</v>
      </c>
      <c r="Z627" s="1">
        <f t="shared" si="1256"/>
        <v>1853.288</v>
      </c>
      <c r="AA627" s="2">
        <f t="shared" si="1257"/>
        <v>53958.2</v>
      </c>
      <c r="AB627" s="2">
        <f t="shared" si="1251"/>
        <v>53958.154372121331</v>
      </c>
      <c r="AC627" s="1">
        <f t="shared" si="1258"/>
        <v>6.4557412116228383E-2</v>
      </c>
      <c r="AD627" s="1" t="b">
        <f t="shared" si="1259"/>
        <v>1</v>
      </c>
      <c r="AM627" s="10">
        <f t="shared" si="1260"/>
        <v>0.11645939540967189</v>
      </c>
      <c r="AN627" s="10"/>
      <c r="AO627" s="1">
        <f t="shared" si="1261"/>
        <v>1853.288</v>
      </c>
      <c r="AP627"/>
      <c r="BB627" s="10" cm="1">
        <f t="array" ref="BB627">$C627*EXP(poly_from_str($AO627,BB$2950))</f>
        <v>10.227664206995417</v>
      </c>
      <c r="BF627" s="21">
        <f>INDEX([1]Pr3_line_class7_opt_lin!$A$2:$A$3624,MATCH($X627,[1]Pr3_line_class7_opt_lin!$AO$2:$AO$3624,0),1)</f>
        <v>3153</v>
      </c>
    </row>
    <row r="628" spans="1:58" hidden="1" x14ac:dyDescent="0.25">
      <c r="A628" s="1">
        <v>1853.078</v>
      </c>
      <c r="B628" s="1">
        <v>4.0000000000000001E-3</v>
      </c>
      <c r="C628">
        <v>4</v>
      </c>
      <c r="E628" s="2">
        <v>53964.3</v>
      </c>
      <c r="N628">
        <v>7</v>
      </c>
      <c r="V628" s="11">
        <f t="shared" si="1252"/>
        <v>5.3964269178091806E-7</v>
      </c>
      <c r="W628" s="11">
        <f t="shared" si="1253"/>
        <v>1.8530769416076926E-6</v>
      </c>
      <c r="X628" s="10">
        <f t="shared" si="1254"/>
        <v>53964.271587626637</v>
      </c>
      <c r="Y628" s="8">
        <f t="shared" si="1255"/>
        <v>1853.0779172590335</v>
      </c>
      <c r="Z628" s="1">
        <f t="shared" si="1256"/>
        <v>1853.078</v>
      </c>
      <c r="AA628" s="2">
        <f t="shared" si="1257"/>
        <v>53964.3</v>
      </c>
      <c r="AB628" s="2">
        <f t="shared" si="1251"/>
        <v>53964.269178091803</v>
      </c>
      <c r="AC628" s="1">
        <f t="shared" si="1258"/>
        <v>6.4560711739627741E-2</v>
      </c>
      <c r="AD628" s="1" t="b">
        <f t="shared" si="1259"/>
        <v>1</v>
      </c>
      <c r="AM628" s="10">
        <f t="shared" si="1260"/>
        <v>0.11648576044829199</v>
      </c>
      <c r="AN628" s="10"/>
      <c r="AO628" s="1">
        <f t="shared" si="1261"/>
        <v>1853.078</v>
      </c>
      <c r="AP628"/>
      <c r="BB628" s="10" cm="1">
        <f t="array" ref="BB628">$C628*EXP(poly_from_str($AO628,BB$2950))</f>
        <v>10.231079976013884</v>
      </c>
      <c r="BF628" s="21" t="e">
        <f>INDEX([1]Pr3_line_class7_opt_lin!$A$2:$A$3624,MATCH($X628,[1]Pr3_line_class7_opt_lin!$AO$2:$AO$3624,0),1)</f>
        <v>#N/A</v>
      </c>
    </row>
    <row r="629" spans="1:58" hidden="1" x14ac:dyDescent="0.25">
      <c r="A629" s="1">
        <v>1852.481</v>
      </c>
      <c r="B629" s="1">
        <v>4.0000000000000001E-3</v>
      </c>
      <c r="C629">
        <v>2</v>
      </c>
      <c r="E629" s="2">
        <v>53981.7</v>
      </c>
      <c r="N629">
        <v>7</v>
      </c>
      <c r="V629" s="11">
        <f t="shared" si="1252"/>
        <v>5.3981660270739616E-7</v>
      </c>
      <c r="W629" s="11">
        <f t="shared" si="1253"/>
        <v>1.8524796366175947E-6</v>
      </c>
      <c r="X629" s="10">
        <f t="shared" si="1254"/>
        <v>53981.663380309088</v>
      </c>
      <c r="Y629" s="8">
        <f t="shared" si="1255"/>
        <v>1852.4808932893504</v>
      </c>
      <c r="Z629" s="1">
        <f t="shared" si="1256"/>
        <v>1852.481</v>
      </c>
      <c r="AA629" s="2">
        <f t="shared" si="1257"/>
        <v>53981.7</v>
      </c>
      <c r="AB629" s="2">
        <f t="shared" si="1251"/>
        <v>53981.660270739616</v>
      </c>
      <c r="AC629" s="1">
        <f t="shared" si="1258"/>
        <v>6.4570098227927739E-2</v>
      </c>
      <c r="AD629" s="1" t="b">
        <f t="shared" si="1259"/>
        <v>1</v>
      </c>
      <c r="AM629" s="10">
        <f t="shared" si="1260"/>
        <v>0.11656087160947938</v>
      </c>
      <c r="AN629" s="10"/>
      <c r="AO629" s="1">
        <f t="shared" si="1261"/>
        <v>1852.481</v>
      </c>
      <c r="AP629"/>
      <c r="BB629" s="10" cm="1">
        <f t="array" ref="BB629">$C629*EXP(poly_from_str($AO629,BB$2950))</f>
        <v>5.1203986863846884</v>
      </c>
      <c r="BF629" s="21">
        <f>INDEX([1]Pr3_line_class7_opt_lin!$A$2:$A$3624,MATCH($X629,[1]Pr3_line_class7_opt_lin!$AO$2:$AO$3624,0),1)</f>
        <v>1580</v>
      </c>
    </row>
    <row r="630" spans="1:58" x14ac:dyDescent="0.25">
      <c r="A630" s="1">
        <v>1852.4090000000001</v>
      </c>
      <c r="B630" s="1">
        <v>8.0000000000000002E-3</v>
      </c>
      <c r="C630">
        <v>2</v>
      </c>
      <c r="D630" t="s">
        <v>112</v>
      </c>
      <c r="E630" s="2">
        <v>53983.8</v>
      </c>
      <c r="N630">
        <v>7</v>
      </c>
      <c r="V630" s="11">
        <f t="shared" si="1252"/>
        <v>5.3983758446433803E-7</v>
      </c>
      <c r="W630" s="11">
        <f t="shared" si="1253"/>
        <v>1.852407574124089E-6</v>
      </c>
      <c r="X630" s="10">
        <f t="shared" si="1254"/>
        <v>53983.761699256167</v>
      </c>
      <c r="Y630" s="8">
        <f t="shared" si="1255"/>
        <v>1852.4088883820389</v>
      </c>
      <c r="Z630" s="1">
        <f t="shared" si="1256"/>
        <v>1852.4090000000001</v>
      </c>
      <c r="AA630" s="2">
        <f t="shared" si="1257"/>
        <v>53983.8</v>
      </c>
      <c r="AB630" s="2">
        <f t="shared" si="1251"/>
        <v>53983.7584464338</v>
      </c>
      <c r="AC630" s="1">
        <f t="shared" si="1258"/>
        <v>6.4571230880014568E-2</v>
      </c>
      <c r="AD630" s="1" t="b">
        <f t="shared" si="1259"/>
        <v>1</v>
      </c>
      <c r="AM630" s="10">
        <f t="shared" si="1260"/>
        <v>0.23313987353764745</v>
      </c>
      <c r="AN630" s="10"/>
      <c r="AO630" s="1">
        <f t="shared" si="1261"/>
        <v>1852.4090000000001</v>
      </c>
      <c r="AP630"/>
      <c r="BB630" s="10" cm="1">
        <f t="array" ref="BB630">$C630*EXP(poly_from_str($AO630,BB$2950))</f>
        <v>5.1209850095618918</v>
      </c>
      <c r="BF630" s="21" t="e">
        <f>INDEX([1]Pr3_line_class7_opt_lin!$A$2:$A$3624,MATCH($X630,[1]Pr3_line_class7_opt_lin!$AO$2:$AO$3624,0),1)</f>
        <v>#N/A</v>
      </c>
    </row>
    <row r="631" spans="1:58" hidden="1" x14ac:dyDescent="0.25">
      <c r="A631" s="1">
        <v>1851.8910000000001</v>
      </c>
      <c r="B631" s="1">
        <v>4.0000000000000001E-3</v>
      </c>
      <c r="C631">
        <v>1</v>
      </c>
      <c r="E631" s="2">
        <v>53998.8</v>
      </c>
      <c r="F631">
        <v>21294</v>
      </c>
      <c r="G631" t="s">
        <v>4</v>
      </c>
      <c r="H631" t="s">
        <v>7</v>
      </c>
      <c r="I631">
        <v>75294</v>
      </c>
      <c r="J631" t="s">
        <v>6</v>
      </c>
      <c r="K631" t="s">
        <v>7</v>
      </c>
      <c r="L631">
        <v>21294.89</v>
      </c>
      <c r="M631">
        <v>75294</v>
      </c>
      <c r="N631">
        <v>7</v>
      </c>
      <c r="V631" s="11">
        <f t="shared" si="1252"/>
        <v>5.3998858464132063E-7</v>
      </c>
      <c r="W631" s="11">
        <f t="shared" si="1253"/>
        <v>1.8518930050297414E-6</v>
      </c>
      <c r="X631" s="10">
        <f t="shared" si="1254"/>
        <v>53998.853882841227</v>
      </c>
      <c r="Y631" s="8">
        <f t="shared" si="1255"/>
        <v>1851.8911571153953</v>
      </c>
      <c r="Z631" s="1">
        <f t="shared" si="1256"/>
        <v>1851.8910000000001</v>
      </c>
      <c r="AA631" s="2">
        <f t="shared" si="1257"/>
        <v>53998.8</v>
      </c>
      <c r="AB631" s="2">
        <f t="shared" si="1251"/>
        <v>53998.858464132063</v>
      </c>
      <c r="AC631" s="1">
        <f t="shared" si="1258"/>
        <v>6.4579383577146834E-2</v>
      </c>
      <c r="AD631" s="1" t="b">
        <f t="shared" si="1259"/>
        <v>1</v>
      </c>
      <c r="AF631" s="1" t="s">
        <v>1209</v>
      </c>
      <c r="AG631" s="1" t="s">
        <v>1283</v>
      </c>
      <c r="AH631" s="10">
        <v>21294.89</v>
      </c>
      <c r="AI631" s="10">
        <v>75294</v>
      </c>
      <c r="AJ631" s="10">
        <f t="shared" ref="AJ631:AJ632" si="1328">AI631-AH631</f>
        <v>53999.11</v>
      </c>
      <c r="AK631" s="1">
        <f t="shared" ref="AK631:AK632" si="1329">$A631-100000000/AJ631</f>
        <v>8.6263831015003234E-3</v>
      </c>
      <c r="AL631" s="10">
        <f t="shared" ref="AL631:AL632" si="1330">$X631-AJ631</f>
        <v>-0.25611715877312236</v>
      </c>
      <c r="AM631" s="10">
        <f t="shared" si="1260"/>
        <v>0.11663494233731898</v>
      </c>
      <c r="AN631" s="10">
        <f t="shared" ref="AN631:AN632" si="1331">AL631/AM631</f>
        <v>-2.1958870441450382</v>
      </c>
      <c r="AO631" s="1">
        <f t="shared" si="1261"/>
        <v>1851.8910000000001</v>
      </c>
      <c r="AP631" s="14">
        <v>15100000</v>
      </c>
      <c r="AQ631" s="10">
        <v>6.8000000000000005E-2</v>
      </c>
      <c r="AR631" s="14" cm="1">
        <f t="array" ref="AR631">SfromgA($AP631,$AO631,"")</f>
        <v>4.7332186862616366E-2</v>
      </c>
      <c r="AS631" s="21">
        <f t="shared" ref="AS631:AS632" si="1332">(10^MAX(0.05, -0.312925054856973*((LN($AR631))^(1/3)) + 0.454808404431693)-1)*100</f>
        <v>710.30020116147284</v>
      </c>
      <c r="AU631" s="10"/>
      <c r="AV631" s="10"/>
      <c r="AW631" s="14">
        <f t="shared" ref="AW631:AW632" si="1333">IF($AP631="",$AT631,$AP631)</f>
        <v>15100000</v>
      </c>
      <c r="AX631" s="21">
        <f t="shared" ref="AX631:AX632" si="1334">IF($AP631="",$AV631,$AS631)</f>
        <v>710.30020116147284</v>
      </c>
      <c r="AY631" s="10">
        <f t="shared" ref="AY631:AY632" si="1335">LN(BB631*$AO631/$AW631)</f>
        <v>-8.0652192914675886</v>
      </c>
      <c r="AZ631" s="10">
        <f t="shared" ref="AZ631:AZ632" si="1336">EXP(AY$2950*$AI631+AY$2951)*$AW631/$AO631</f>
        <v>9.5480616799149551</v>
      </c>
      <c r="BA631" s="10">
        <f t="shared" ref="BA631:BA632" si="1337">LN(AZ631/$C631)</f>
        <v>2.256338168438432</v>
      </c>
      <c r="BB631" s="10" cm="1">
        <f t="array" ref="BB631">$C631*EXP(poly_from_str($AO631,BB$2950))</f>
        <v>2.5626027779668101</v>
      </c>
      <c r="BC631" s="10">
        <f t="shared" ref="BC631:BC632" si="1338">LN(AZ631/BB631)</f>
        <v>1.3153147163033765</v>
      </c>
      <c r="BD631" s="10">
        <f t="shared" ref="BD631:BD632" si="1339">LN($AX631/100+1)</f>
        <v>2.0922346117341082</v>
      </c>
      <c r="BE631" s="10">
        <f t="shared" ref="BE631:BE632" si="1340">ABS(LN($AZ631/$BB631))-BD631-LN(2)</f>
        <v>-1.4700670759906771</v>
      </c>
      <c r="BF631" s="21">
        <f>INDEX([1]Pr3_line_class7_opt_lin!$A$2:$A$3624,MATCH($X631,[1]Pr3_line_class7_opt_lin!$AO$2:$AO$3624,0),1)</f>
        <v>791</v>
      </c>
    </row>
    <row r="632" spans="1:58" hidden="1" x14ac:dyDescent="0.25">
      <c r="A632" s="1">
        <v>1850.0989999999999</v>
      </c>
      <c r="B632" s="1">
        <v>4.0000000000000001E-3</v>
      </c>
      <c r="C632">
        <v>8</v>
      </c>
      <c r="E632" s="2">
        <v>54051.199999999997</v>
      </c>
      <c r="F632">
        <v>31254</v>
      </c>
      <c r="G632" t="s">
        <v>4</v>
      </c>
      <c r="H632" t="s">
        <v>7</v>
      </c>
      <c r="I632">
        <v>85306</v>
      </c>
      <c r="J632" t="s">
        <v>6</v>
      </c>
      <c r="K632" t="s">
        <v>17</v>
      </c>
      <c r="L632">
        <v>31254.71</v>
      </c>
      <c r="M632">
        <v>85306.1</v>
      </c>
      <c r="N632">
        <v>7</v>
      </c>
      <c r="V632" s="11">
        <f t="shared" si="1252"/>
        <v>5.4051161586488083E-7</v>
      </c>
      <c r="W632" s="11">
        <f t="shared" si="1253"/>
        <v>1.8500976851577765E-6</v>
      </c>
      <c r="X632" s="10">
        <f t="shared" si="1254"/>
        <v>54051.164607368897</v>
      </c>
      <c r="Y632" s="8">
        <f t="shared" si="1255"/>
        <v>1850.0988965992938</v>
      </c>
      <c r="Z632" s="1">
        <f t="shared" si="1256"/>
        <v>1850.0989999999999</v>
      </c>
      <c r="AA632" s="2">
        <f t="shared" si="1257"/>
        <v>54051.199999999997</v>
      </c>
      <c r="AB632" s="2">
        <f t="shared" si="1251"/>
        <v>54051.161586488073</v>
      </c>
      <c r="AC632" s="1">
        <f t="shared" si="1258"/>
        <v>6.4607640344243225E-2</v>
      </c>
      <c r="AD632" s="1" t="b">
        <f t="shared" si="1259"/>
        <v>1</v>
      </c>
      <c r="AF632" s="1" t="s">
        <v>1308</v>
      </c>
      <c r="AG632" s="1" t="s">
        <v>1389</v>
      </c>
      <c r="AH632" s="10">
        <v>31254.71</v>
      </c>
      <c r="AI632" s="10">
        <v>85306.1</v>
      </c>
      <c r="AJ632" s="10">
        <f t="shared" si="1328"/>
        <v>54051.390000000007</v>
      </c>
      <c r="AK632" s="1">
        <f t="shared" si="1329"/>
        <v>7.8182561078392609E-3</v>
      </c>
      <c r="AL632" s="10">
        <f t="shared" si="1330"/>
        <v>-0.22539263110957108</v>
      </c>
      <c r="AM632" s="10">
        <f t="shared" si="1260"/>
        <v>0.11686120580574338</v>
      </c>
      <c r="AN632" s="10">
        <f t="shared" si="1331"/>
        <v>-1.9287207380372049</v>
      </c>
      <c r="AO632" s="1">
        <f t="shared" si="1261"/>
        <v>1850.0989999999999</v>
      </c>
      <c r="AP632" s="14">
        <v>53800000</v>
      </c>
      <c r="AQ632" s="10">
        <v>6.2E-2</v>
      </c>
      <c r="AR632" s="14" cm="1">
        <f t="array" ref="AR632">SfromgA($AP632,$AO632,"")</f>
        <v>0.16815142062174732</v>
      </c>
      <c r="AS632" s="21">
        <f t="shared" si="1332"/>
        <v>582.73655684259234</v>
      </c>
      <c r="AU632" s="10"/>
      <c r="AV632" s="10"/>
      <c r="AW632" s="14">
        <f t="shared" si="1333"/>
        <v>53800000</v>
      </c>
      <c r="AX632" s="21">
        <f t="shared" si="1334"/>
        <v>582.73655684259234</v>
      </c>
      <c r="AY632" s="10">
        <f t="shared" si="1335"/>
        <v>-7.2544735122873325</v>
      </c>
      <c r="AZ632" s="10">
        <f t="shared" si="1336"/>
        <v>13.356366554537708</v>
      </c>
      <c r="BA632" s="10">
        <f t="shared" si="1337"/>
        <v>0.51255162495890727</v>
      </c>
      <c r="BB632" s="10" cm="1">
        <f t="array" ref="BB632">$C632*EXP(poly_from_str($AO632,BB$2950))</f>
        <v>20.559355291759008</v>
      </c>
      <c r="BC632" s="10">
        <f t="shared" si="1338"/>
        <v>-0.43132291605185002</v>
      </c>
      <c r="BD632" s="10">
        <f t="shared" si="1339"/>
        <v>1.9209388844502995</v>
      </c>
      <c r="BE632" s="10">
        <f t="shared" si="1340"/>
        <v>-2.182763148958395</v>
      </c>
      <c r="BF632" s="21">
        <f>INDEX([1]Pr3_line_class7_opt_lin!$A$2:$A$3624,MATCH($X632,[1]Pr3_line_class7_opt_lin!$AO$2:$AO$3624,0),1)</f>
        <v>6360</v>
      </c>
    </row>
    <row r="633" spans="1:58" hidden="1" x14ac:dyDescent="0.25">
      <c r="A633" s="1">
        <v>1849.3810000000001</v>
      </c>
      <c r="B633" s="1">
        <v>4.0000000000000001E-3</v>
      </c>
      <c r="C633">
        <v>10</v>
      </c>
      <c r="E633" s="2">
        <v>54072.1</v>
      </c>
      <c r="N633">
        <v>7</v>
      </c>
      <c r="V633" s="11">
        <f t="shared" si="1252"/>
        <v>5.4072146301924808E-7</v>
      </c>
      <c r="W633" s="11">
        <f t="shared" si="1253"/>
        <v>1.8493825836244571E-6</v>
      </c>
      <c r="X633" s="10">
        <f t="shared" si="1254"/>
        <v>54072.142655488664</v>
      </c>
      <c r="Y633" s="8">
        <f t="shared" si="1255"/>
        <v>1849.3811247157851</v>
      </c>
      <c r="Z633" s="1">
        <f t="shared" si="1256"/>
        <v>1849.3810000000001</v>
      </c>
      <c r="AA633" s="2">
        <f t="shared" si="1257"/>
        <v>54072.1</v>
      </c>
      <c r="AB633" s="2">
        <f t="shared" si="1251"/>
        <v>54072.146301924804</v>
      </c>
      <c r="AC633" s="1">
        <f t="shared" si="1258"/>
        <v>6.4618985028483802E-2</v>
      </c>
      <c r="AD633" s="1" t="b">
        <f t="shared" si="1259"/>
        <v>1</v>
      </c>
      <c r="AM633" s="10">
        <f t="shared" si="1260"/>
        <v>0.11695178008209234</v>
      </c>
      <c r="AN633" s="10"/>
      <c r="AO633" s="1">
        <f t="shared" si="1261"/>
        <v>1849.3810000000001</v>
      </c>
      <c r="AP633"/>
      <c r="BB633" s="10" cm="1">
        <f t="array" ref="BB633">$C633*EXP(poly_from_str($AO633,BB$2950))</f>
        <v>25.728584799728548</v>
      </c>
      <c r="BF633" s="21" t="e">
        <f>INDEX([1]Pr3_line_class7_opt_lin!$A$2:$A$3624,MATCH($X633,[1]Pr3_line_class7_opt_lin!$AO$2:$AO$3624,0),1)</f>
        <v>#N/A</v>
      </c>
    </row>
    <row r="634" spans="1:58" hidden="1" x14ac:dyDescent="0.25">
      <c r="A634" s="1">
        <v>1849.277</v>
      </c>
      <c r="B634" s="1">
        <v>4.0000000000000001E-3</v>
      </c>
      <c r="C634">
        <v>2</v>
      </c>
      <c r="E634" s="2">
        <v>54075.199999999997</v>
      </c>
      <c r="N634">
        <v>7</v>
      </c>
      <c r="V634" s="11">
        <f t="shared" si="1252"/>
        <v>5.4075187221816962E-7</v>
      </c>
      <c r="W634" s="11">
        <f t="shared" si="1253"/>
        <v>1.8492765630085512E-6</v>
      </c>
      <c r="X634" s="10">
        <f t="shared" si="1254"/>
        <v>54075.188228353494</v>
      </c>
      <c r="Y634" s="8">
        <f t="shared" si="1255"/>
        <v>1849.2769655782083</v>
      </c>
      <c r="Z634" s="1">
        <f t="shared" si="1256"/>
        <v>1849.277</v>
      </c>
      <c r="AA634" s="2">
        <f t="shared" si="1257"/>
        <v>54075.199999999997</v>
      </c>
      <c r="AB634" s="2">
        <f t="shared" si="1251"/>
        <v>54075.187221816959</v>
      </c>
      <c r="AC634" s="1">
        <f t="shared" si="1258"/>
        <v>6.4620629365372786E-2</v>
      </c>
      <c r="AD634" s="1" t="b">
        <f t="shared" si="1259"/>
        <v>1</v>
      </c>
      <c r="AM634" s="10">
        <f t="shared" si="1260"/>
        <v>0.11696506256228786</v>
      </c>
      <c r="AN634" s="10"/>
      <c r="AO634" s="1">
        <f t="shared" si="1261"/>
        <v>1849.277</v>
      </c>
      <c r="AP634"/>
      <c r="BB634" s="10" cm="1">
        <f t="array" ref="BB634">$C634*EXP(poly_from_str($AO634,BB$2950))</f>
        <v>5.1465691393225743</v>
      </c>
      <c r="BF634" s="21" t="e">
        <f>INDEX([1]Pr3_line_class7_opt_lin!$A$2:$A$3624,MATCH($X634,[1]Pr3_line_class7_opt_lin!$AO$2:$AO$3624,0),1)</f>
        <v>#N/A</v>
      </c>
    </row>
    <row r="635" spans="1:58" hidden="1" x14ac:dyDescent="0.25">
      <c r="A635" s="1">
        <v>1848.3579999999999</v>
      </c>
      <c r="B635" s="1">
        <v>4.0000000000000001E-3</v>
      </c>
      <c r="C635">
        <v>4</v>
      </c>
      <c r="E635" s="2">
        <v>54102.1</v>
      </c>
      <c r="N635">
        <v>7</v>
      </c>
      <c r="V635" s="11">
        <f t="shared" si="1252"/>
        <v>5.4102073299652994E-7</v>
      </c>
      <c r="W635" s="11">
        <f t="shared" si="1253"/>
        <v>1.8483570878025068E-6</v>
      </c>
      <c r="X635" s="10">
        <f t="shared" si="1254"/>
        <v>54102.075406693955</v>
      </c>
      <c r="Y635" s="8">
        <f t="shared" si="1255"/>
        <v>1848.3579280144802</v>
      </c>
      <c r="Z635" s="1">
        <f t="shared" si="1256"/>
        <v>1848.3579999999999</v>
      </c>
      <c r="AA635" s="2">
        <f t="shared" si="1257"/>
        <v>54102.1</v>
      </c>
      <c r="AB635" s="2">
        <f t="shared" si="1251"/>
        <v>54102.073299652991</v>
      </c>
      <c r="AC635" s="1">
        <f t="shared" si="1258"/>
        <v>6.4635171676605124E-2</v>
      </c>
      <c r="AD635" s="1" t="b">
        <f t="shared" si="1259"/>
        <v>1</v>
      </c>
      <c r="AM635" s="10">
        <f t="shared" si="1260"/>
        <v>0.11708143119460625</v>
      </c>
      <c r="AN635" s="10"/>
      <c r="AO635" s="1">
        <f t="shared" si="1261"/>
        <v>1848.3579999999999</v>
      </c>
      <c r="AP635"/>
      <c r="BB635" s="10" cm="1">
        <f t="array" ref="BB635">$C635*EXP(poly_from_str($AO635,BB$2950))</f>
        <v>10.30821595329328</v>
      </c>
      <c r="BF635" s="21" t="e">
        <f>INDEX([1]Pr3_line_class7_opt_lin!$A$2:$A$3624,MATCH($X635,[1]Pr3_line_class7_opt_lin!$AO$2:$AO$3624,0),1)</f>
        <v>#N/A</v>
      </c>
    </row>
    <row r="636" spans="1:58" hidden="1" x14ac:dyDescent="0.25">
      <c r="A636" s="1">
        <v>1848.1610000000001</v>
      </c>
      <c r="B636" s="1">
        <v>4.0000000000000001E-3</v>
      </c>
      <c r="C636">
        <v>2</v>
      </c>
      <c r="E636" s="2">
        <v>54107.8</v>
      </c>
      <c r="N636">
        <v>7</v>
      </c>
      <c r="V636" s="11">
        <f t="shared" si="1252"/>
        <v>5.4107840171933076E-7</v>
      </c>
      <c r="W636" s="11">
        <f t="shared" si="1253"/>
        <v>1.8481623721533678E-6</v>
      </c>
      <c r="X636" s="10">
        <f t="shared" si="1254"/>
        <v>54107.837000552521</v>
      </c>
      <c r="Y636" s="8">
        <f t="shared" si="1255"/>
        <v>1848.1611083248226</v>
      </c>
      <c r="Z636" s="1">
        <f t="shared" si="1256"/>
        <v>1848.1610000000001</v>
      </c>
      <c r="AA636" s="2">
        <f t="shared" si="1257"/>
        <v>54107.8</v>
      </c>
      <c r="AB636" s="2">
        <f t="shared" si="1251"/>
        <v>54107.840171933072</v>
      </c>
      <c r="AC636" s="1">
        <f t="shared" si="1258"/>
        <v>6.463829184035727E-2</v>
      </c>
      <c r="AD636" s="1" t="b">
        <f t="shared" si="1259"/>
        <v>1</v>
      </c>
      <c r="AM636" s="10">
        <f t="shared" si="1260"/>
        <v>0.11710624777819682</v>
      </c>
      <c r="AN636" s="10"/>
      <c r="AO636" s="1">
        <f t="shared" si="1261"/>
        <v>1848.1610000000001</v>
      </c>
      <c r="AP636"/>
      <c r="BB636" s="10" cm="1">
        <f t="array" ref="BB636">$C636*EXP(poly_from_str($AO636,BB$2950))</f>
        <v>5.1557260653396106</v>
      </c>
      <c r="BF636" s="21" t="e">
        <f>INDEX([1]Pr3_line_class7_opt_lin!$A$2:$A$3624,MATCH($X636,[1]Pr3_line_class7_opt_lin!$AO$2:$AO$3624,0),1)</f>
        <v>#N/A</v>
      </c>
    </row>
    <row r="637" spans="1:58" hidden="1" x14ac:dyDescent="0.25">
      <c r="A637" s="1">
        <v>1847.4839999999999</v>
      </c>
      <c r="B637" s="1">
        <v>4.0000000000000001E-3</v>
      </c>
      <c r="C637">
        <v>10</v>
      </c>
      <c r="E637" s="2">
        <v>54127.7</v>
      </c>
      <c r="N637">
        <v>7</v>
      </c>
      <c r="V637" s="11">
        <f t="shared" si="1252"/>
        <v>5.4127667682101718E-7</v>
      </c>
      <c r="W637" s="11">
        <f t="shared" si="1253"/>
        <v>1.8474828969270819E-6</v>
      </c>
      <c r="X637" s="10">
        <f t="shared" si="1254"/>
        <v>54127.670236896331</v>
      </c>
      <c r="Y637" s="8">
        <f t="shared" si="1255"/>
        <v>1847.4839127998275</v>
      </c>
      <c r="Z637" s="1">
        <f t="shared" si="1256"/>
        <v>1847.4839999999999</v>
      </c>
      <c r="AA637" s="2">
        <f t="shared" si="1257"/>
        <v>54127.7</v>
      </c>
      <c r="AB637" s="2">
        <f t="shared" si="1251"/>
        <v>54127.667682101717</v>
      </c>
      <c r="AC637" s="1">
        <f t="shared" si="1258"/>
        <v>6.4649022043520202E-2</v>
      </c>
      <c r="AD637" s="1" t="b">
        <f t="shared" si="1259"/>
        <v>1</v>
      </c>
      <c r="AM637" s="10">
        <f t="shared" si="1260"/>
        <v>0.11719224631985987</v>
      </c>
      <c r="AN637" s="10"/>
      <c r="AO637" s="1">
        <f t="shared" si="1261"/>
        <v>1847.4839999999999</v>
      </c>
      <c r="AP637"/>
      <c r="BB637" s="10" cm="1">
        <f t="array" ref="BB637">$C637*EXP(poly_from_str($AO637,BB$2950))</f>
        <v>25.80646183478828</v>
      </c>
      <c r="BF637" s="21">
        <f>INDEX([1]Pr3_line_class7_opt_lin!$A$2:$A$3624,MATCH($X637,[1]Pr3_line_class7_opt_lin!$AO$2:$AO$3624,0),1)</f>
        <v>8006</v>
      </c>
    </row>
    <row r="638" spans="1:58" x14ac:dyDescent="0.25">
      <c r="A638" s="1">
        <v>1847.308</v>
      </c>
      <c r="B638" s="1">
        <v>8.0000000000000002E-3</v>
      </c>
      <c r="C638">
        <v>10</v>
      </c>
      <c r="D638" t="s">
        <v>113</v>
      </c>
      <c r="E638" s="2">
        <v>54132.800000000003</v>
      </c>
      <c r="N638">
        <v>7</v>
      </c>
      <c r="V638" s="11">
        <f t="shared" si="1252"/>
        <v>5.4132824629136015E-7</v>
      </c>
      <c r="W638" s="11">
        <f t="shared" si="1253"/>
        <v>1.8473088404811871E-6</v>
      </c>
      <c r="X638" s="10">
        <f t="shared" si="1254"/>
        <v>54132.822681473837</v>
      </c>
      <c r="Y638" s="8">
        <f t="shared" si="1255"/>
        <v>1847.3080664648867</v>
      </c>
      <c r="Z638" s="1">
        <f t="shared" si="1256"/>
        <v>1847.308</v>
      </c>
      <c r="AA638" s="2">
        <f t="shared" si="1257"/>
        <v>54132.800000000003</v>
      </c>
      <c r="AB638" s="2">
        <f t="shared" si="1251"/>
        <v>54132.824629136019</v>
      </c>
      <c r="AC638" s="1">
        <f t="shared" si="1258"/>
        <v>6.465181351164398E-2</v>
      </c>
      <c r="AD638" s="1" t="b">
        <f t="shared" si="1259"/>
        <v>1</v>
      </c>
      <c r="AM638" s="10">
        <f t="shared" si="1260"/>
        <v>0.23442890952672754</v>
      </c>
      <c r="AN638" s="10"/>
      <c r="AO638" s="1">
        <f t="shared" si="1261"/>
        <v>1847.308</v>
      </c>
      <c r="AP638"/>
      <c r="BB638" s="10" cm="1">
        <f t="array" ref="BB638">$C638*EXP(poly_from_str($AO638,BB$2950))</f>
        <v>25.813704519928983</v>
      </c>
      <c r="BF638" s="21">
        <f>INDEX([1]Pr3_line_class7_opt_lin!$A$2:$A$3624,MATCH($X638,[1]Pr3_line_class7_opt_lin!$AO$2:$AO$3624,0),1)</f>
        <v>8009</v>
      </c>
    </row>
    <row r="639" spans="1:58" x14ac:dyDescent="0.25">
      <c r="A639" s="1">
        <v>1847.1959999999999</v>
      </c>
      <c r="B639" s="1">
        <v>8.0000000000000002E-3</v>
      </c>
      <c r="C639">
        <v>20</v>
      </c>
      <c r="D639" t="s">
        <v>111</v>
      </c>
      <c r="E639" s="2">
        <v>54136.1</v>
      </c>
      <c r="N639">
        <v>7</v>
      </c>
      <c r="V639" s="11">
        <f t="shared" si="1252"/>
        <v>5.4136106834358677E-7</v>
      </c>
      <c r="W639" s="11">
        <f t="shared" si="1253"/>
        <v>1.8471962331974413E-6</v>
      </c>
      <c r="X639" s="10">
        <f t="shared" si="1254"/>
        <v>54136.106293779289</v>
      </c>
      <c r="Y639" s="8">
        <f t="shared" si="1255"/>
        <v>1847.196018445288</v>
      </c>
      <c r="Z639" s="1">
        <f t="shared" si="1256"/>
        <v>1847.1959999999999</v>
      </c>
      <c r="AA639" s="2">
        <f t="shared" si="1257"/>
        <v>54136.1</v>
      </c>
      <c r="AB639" s="2">
        <f t="shared" si="1251"/>
        <v>54136.106834358674</v>
      </c>
      <c r="AC639" s="1">
        <f t="shared" si="1258"/>
        <v>6.4653590315905479E-2</v>
      </c>
      <c r="AD639" s="1" t="b">
        <f t="shared" si="1259"/>
        <v>1</v>
      </c>
      <c r="AM639" s="10">
        <f t="shared" si="1260"/>
        <v>0.23445741545564197</v>
      </c>
      <c r="AN639" s="10"/>
      <c r="AO639" s="1">
        <f t="shared" si="1261"/>
        <v>1847.1959999999999</v>
      </c>
      <c r="AP639"/>
      <c r="BB639" s="10" cm="1">
        <f t="array" ref="BB639">$C639*EXP(poly_from_str($AO639,BB$2950))</f>
        <v>51.636630198665536</v>
      </c>
      <c r="BF639" s="21" t="e">
        <f>INDEX([1]Pr3_line_class7_opt_lin!$A$2:$A$3624,MATCH($X639,[1]Pr3_line_class7_opt_lin!$AO$2:$AO$3624,0),1)</f>
        <v>#N/A</v>
      </c>
    </row>
    <row r="640" spans="1:58" hidden="1" x14ac:dyDescent="0.25">
      <c r="A640" s="1">
        <v>1847.1669999999999</v>
      </c>
      <c r="B640" s="1">
        <v>4.0000000000000001E-3</v>
      </c>
      <c r="C640">
        <v>2</v>
      </c>
      <c r="E640" s="2">
        <v>54137</v>
      </c>
      <c r="N640">
        <v>7</v>
      </c>
      <c r="V640" s="11">
        <f t="shared" si="1252"/>
        <v>5.4136956755940316E-7</v>
      </c>
      <c r="W640" s="11">
        <f t="shared" si="1253"/>
        <v>1.8471655245026507E-6</v>
      </c>
      <c r="X640" s="10">
        <f t="shared" si="1254"/>
        <v>54136.960176632761</v>
      </c>
      <c r="Y640" s="8">
        <f t="shared" si="1255"/>
        <v>1847.1668832850942</v>
      </c>
      <c r="Z640" s="1">
        <f t="shared" si="1256"/>
        <v>1847.1669999999999</v>
      </c>
      <c r="AA640" s="2">
        <f t="shared" si="1257"/>
        <v>54137</v>
      </c>
      <c r="AB640" s="2">
        <f t="shared" si="1251"/>
        <v>54136.956755940315</v>
      </c>
      <c r="AC640" s="1">
        <f t="shared" si="1258"/>
        <v>6.4654050433972765E-2</v>
      </c>
      <c r="AD640" s="1" t="b">
        <f t="shared" si="1259"/>
        <v>1</v>
      </c>
      <c r="AM640" s="10">
        <f t="shared" si="1260"/>
        <v>0.11723249711585364</v>
      </c>
      <c r="AN640" s="10"/>
      <c r="AO640" s="1">
        <f t="shared" si="1261"/>
        <v>1847.1669999999999</v>
      </c>
      <c r="AP640"/>
      <c r="BB640" s="10" cm="1">
        <f t="array" ref="BB640">$C640*EXP(poly_from_str($AO640,BB$2950))</f>
        <v>5.1639018227466842</v>
      </c>
      <c r="BF640" s="21" t="e">
        <f>INDEX([1]Pr3_line_class7_opt_lin!$A$2:$A$3624,MATCH($X640,[1]Pr3_line_class7_opt_lin!$AO$2:$AO$3624,0),1)</f>
        <v>#N/A</v>
      </c>
    </row>
    <row r="641" spans="1:58" hidden="1" x14ac:dyDescent="0.25">
      <c r="A641" s="1">
        <v>1847.0139999999999</v>
      </c>
      <c r="B641" s="1">
        <v>4.0000000000000001E-3</v>
      </c>
      <c r="C641">
        <v>10</v>
      </c>
      <c r="E641" s="2">
        <v>54141.4</v>
      </c>
      <c r="N641">
        <v>7</v>
      </c>
      <c r="V641" s="11">
        <f t="shared" si="1252"/>
        <v>5.4141441266823106E-7</v>
      </c>
      <c r="W641" s="11">
        <f t="shared" si="1253"/>
        <v>1.8470154078025319E-6</v>
      </c>
      <c r="X641" s="10">
        <f t="shared" si="1254"/>
        <v>54141.4380015473</v>
      </c>
      <c r="Y641" s="8">
        <f t="shared" si="1255"/>
        <v>1847.0141113936079</v>
      </c>
      <c r="Z641" s="1">
        <f t="shared" si="1256"/>
        <v>1847.0139999999999</v>
      </c>
      <c r="AA641" s="2">
        <f t="shared" si="1257"/>
        <v>54141.4</v>
      </c>
      <c r="AB641" s="2">
        <f t="shared" si="1251"/>
        <v>54141.441266823102</v>
      </c>
      <c r="AC641" s="1">
        <f t="shared" si="1258"/>
        <v>6.4656478312244275E-2</v>
      </c>
      <c r="AD641" s="1" t="b">
        <f t="shared" si="1259"/>
        <v>1</v>
      </c>
      <c r="AM641" s="10">
        <f t="shared" si="1260"/>
        <v>0.11725173712814306</v>
      </c>
      <c r="AN641" s="10"/>
      <c r="AO641" s="1">
        <f t="shared" si="1261"/>
        <v>1847.0139999999999</v>
      </c>
      <c r="AP641"/>
      <c r="BB641" s="10" cm="1">
        <f t="array" ref="BB641">$C641*EXP(poly_from_str($AO641,BB$2950))</f>
        <v>25.825809962858255</v>
      </c>
      <c r="BF641" s="21">
        <f>INDEX([1]Pr3_line_class7_opt_lin!$A$2:$A$3624,MATCH($X641,[1]Pr3_line_class7_opt_lin!$AO$2:$AO$3624,0),1)</f>
        <v>8016</v>
      </c>
    </row>
    <row r="642" spans="1:58" hidden="1" x14ac:dyDescent="0.25">
      <c r="A642" s="1">
        <v>1846.9349999999999</v>
      </c>
      <c r="B642" s="1">
        <v>4.0000000000000001E-3</v>
      </c>
      <c r="C642">
        <v>20</v>
      </c>
      <c r="E642" s="2">
        <v>54143.8</v>
      </c>
      <c r="N642">
        <v>7</v>
      </c>
      <c r="V642" s="11">
        <f t="shared" si="1252"/>
        <v>5.4143757089448197E-7</v>
      </c>
      <c r="W642" s="11">
        <f t="shared" si="1253"/>
        <v>1.8469335362497645E-6</v>
      </c>
      <c r="X642" s="10">
        <f t="shared" si="1254"/>
        <v>54143.760485330262</v>
      </c>
      <c r="Y642" s="8">
        <f t="shared" si="1255"/>
        <v>1846.9348841607346</v>
      </c>
      <c r="Z642" s="1">
        <f t="shared" si="1256"/>
        <v>1846.9349999999999</v>
      </c>
      <c r="AA642" s="2">
        <f t="shared" si="1257"/>
        <v>54143.8</v>
      </c>
      <c r="AB642" s="2">
        <f t="shared" ref="AB642:AB705" si="1341">100000000/Z642</f>
        <v>54143.757089448198</v>
      </c>
      <c r="AC642" s="1">
        <f t="shared" si="1258"/>
        <v>6.4657732158805867E-2</v>
      </c>
      <c r="AD642" s="1" t="b">
        <f t="shared" si="1259"/>
        <v>1</v>
      </c>
      <c r="AM642" s="10">
        <f t="shared" si="1260"/>
        <v>0.11726195020398662</v>
      </c>
      <c r="AN642" s="10"/>
      <c r="AO642" s="1">
        <f t="shared" si="1261"/>
        <v>1846.9349999999999</v>
      </c>
      <c r="AP642"/>
      <c r="BB642" s="10" cm="1">
        <f t="array" ref="BB642">$C642*EXP(poly_from_str($AO642,BB$2950))</f>
        <v>51.658128527863703</v>
      </c>
      <c r="BF642" s="21" t="e">
        <f>INDEX([1]Pr3_line_class7_opt_lin!$A$2:$A$3624,MATCH($X642,[1]Pr3_line_class7_opt_lin!$AO$2:$AO$3624,0),1)</f>
        <v>#N/A</v>
      </c>
    </row>
    <row r="643" spans="1:58" hidden="1" x14ac:dyDescent="0.25">
      <c r="A643" s="1">
        <v>1846.836</v>
      </c>
      <c r="B643" s="1">
        <v>4.0000000000000001E-3</v>
      </c>
      <c r="C643">
        <v>40</v>
      </c>
      <c r="E643" s="2">
        <v>54146.6</v>
      </c>
      <c r="N643">
        <v>7</v>
      </c>
      <c r="V643" s="11">
        <f t="shared" ref="V643:V706" si="1342">0.001/$A643</f>
        <v>5.4146659475990287E-7</v>
      </c>
      <c r="W643" s="11">
        <f t="shared" ref="W643:W706" si="1343">0.1/$E643</f>
        <v>1.8468380286112149E-6</v>
      </c>
      <c r="X643" s="10">
        <f t="shared" ref="X643:X706" si="1344">($E643/$W643^2+(100000000/$A643)/$V643^2)/(1/$W643^2+1/$V643^2)</f>
        <v>54146.654768229164</v>
      </c>
      <c r="Y643" s="8">
        <f t="shared" ref="Y643:Y706" si="1345">100000000/X643</f>
        <v>1846.8361605724815</v>
      </c>
      <c r="Z643" s="1">
        <f t="shared" ref="Z643:Z706" si="1346">ROUND($A643,3)+0</f>
        <v>1846.836</v>
      </c>
      <c r="AA643" s="2">
        <f t="shared" ref="AA643:AA706" si="1347">ROUND($E643,1)+0</f>
        <v>54146.6</v>
      </c>
      <c r="AB643" s="2">
        <f t="shared" si="1341"/>
        <v>54146.659475990287</v>
      </c>
      <c r="AC643" s="1">
        <f t="shared" ref="AC643:AC706" si="1348">0.0005/$Z643*AB643+0.05</f>
        <v>6.4659303662044254E-2</v>
      </c>
      <c r="AD643" s="1" t="b">
        <f t="shared" ref="AD643:AD706" si="1349">ABS($E643-AB643)&lt;AC643</f>
        <v>1</v>
      </c>
      <c r="AM643" s="10">
        <f t="shared" ref="AM643:AM706" si="1350">$B643/$A643*$E643</f>
        <v>0.11727430047930622</v>
      </c>
      <c r="AN643" s="10"/>
      <c r="AO643" s="1">
        <f t="shared" ref="AO643:AO706" si="1351">$A643+0</f>
        <v>1846.836</v>
      </c>
      <c r="AP643"/>
      <c r="BB643" s="10" cm="1">
        <f t="array" ref="BB643">$C643*EXP(poly_from_str($AO643,BB$2950))</f>
        <v>103.33257331834344</v>
      </c>
      <c r="BF643" s="21">
        <f>INDEX([1]Pr3_line_class7_opt_lin!$A$2:$A$3624,MATCH($X643,[1]Pr3_line_class7_opt_lin!$AO$2:$AO$3624,0),1)</f>
        <v>32078</v>
      </c>
    </row>
    <row r="644" spans="1:58" hidden="1" x14ac:dyDescent="0.25">
      <c r="A644" s="1">
        <v>1846.3779999999999</v>
      </c>
      <c r="B644" s="1">
        <v>4.0000000000000001E-3</v>
      </c>
      <c r="C644">
        <v>20</v>
      </c>
      <c r="E644" s="2">
        <v>54160.1</v>
      </c>
      <c r="N644">
        <v>7</v>
      </c>
      <c r="V644" s="11">
        <f t="shared" si="1342"/>
        <v>5.4160090728983989E-7</v>
      </c>
      <c r="W644" s="11">
        <f t="shared" si="1343"/>
        <v>1.846377683940761E-6</v>
      </c>
      <c r="X644" s="10">
        <f t="shared" si="1344"/>
        <v>54160.091463494173</v>
      </c>
      <c r="Y644" s="8">
        <f t="shared" si="1345"/>
        <v>1846.3779749597277</v>
      </c>
      <c r="Z644" s="1">
        <f t="shared" si="1346"/>
        <v>1846.3779999999999</v>
      </c>
      <c r="AA644" s="2">
        <f t="shared" si="1347"/>
        <v>54160.1</v>
      </c>
      <c r="AB644" s="2">
        <f t="shared" si="1341"/>
        <v>54160.090728983989</v>
      </c>
      <c r="AC644" s="1">
        <f t="shared" si="1348"/>
        <v>6.4666577138858886E-2</v>
      </c>
      <c r="AD644" s="1" t="b">
        <f t="shared" si="1349"/>
        <v>1</v>
      </c>
      <c r="AM644" s="10">
        <f t="shared" si="1350"/>
        <v>0.11733263719563383</v>
      </c>
      <c r="AN644" s="10"/>
      <c r="AO644" s="1">
        <f t="shared" si="1351"/>
        <v>1846.3779999999999</v>
      </c>
      <c r="AP644"/>
      <c r="BB644" s="10" cm="1">
        <f t="array" ref="BB644">$C644*EXP(poly_from_str($AO644,BB$2950))</f>
        <v>51.7040543859789</v>
      </c>
      <c r="BF644" s="21">
        <f>INDEX([1]Pr3_line_class7_opt_lin!$A$2:$A$3624,MATCH($X644,[1]Pr3_line_class7_opt_lin!$AO$2:$AO$3624,0),1)</f>
        <v>16058</v>
      </c>
    </row>
    <row r="645" spans="1:58" hidden="1" x14ac:dyDescent="0.25">
      <c r="A645" s="1">
        <v>1846.1869999999999</v>
      </c>
      <c r="B645" s="1">
        <v>4.0000000000000001E-3</v>
      </c>
      <c r="C645">
        <v>6</v>
      </c>
      <c r="E645" s="2">
        <v>54165.7</v>
      </c>
      <c r="N645">
        <v>7</v>
      </c>
      <c r="V645" s="11">
        <f t="shared" si="1342"/>
        <v>5.4165693941079648E-7</v>
      </c>
      <c r="W645" s="11">
        <f t="shared" si="1343"/>
        <v>1.8461867934873917E-6</v>
      </c>
      <c r="X645" s="10">
        <f t="shared" si="1344"/>
        <v>54165.694421289605</v>
      </c>
      <c r="Y645" s="8">
        <f t="shared" si="1345"/>
        <v>1846.1869836324929</v>
      </c>
      <c r="Z645" s="1">
        <f t="shared" si="1346"/>
        <v>1846.1869999999999</v>
      </c>
      <c r="AA645" s="2">
        <f t="shared" si="1347"/>
        <v>54165.7</v>
      </c>
      <c r="AB645" s="2">
        <f t="shared" si="1341"/>
        <v>54165.693941079648</v>
      </c>
      <c r="AC645" s="1">
        <f t="shared" si="1348"/>
        <v>6.4669612000593568E-2</v>
      </c>
      <c r="AD645" s="1" t="b">
        <f t="shared" si="1349"/>
        <v>1</v>
      </c>
      <c r="AM645" s="10">
        <f t="shared" si="1350"/>
        <v>0.1173569091321735</v>
      </c>
      <c r="AN645" s="10"/>
      <c r="AO645" s="1">
        <f t="shared" si="1351"/>
        <v>1846.1869999999999</v>
      </c>
      <c r="AP645"/>
      <c r="BB645" s="10" cm="1">
        <f t="array" ref="BB645">$C645*EXP(poly_from_str($AO645,BB$2950))</f>
        <v>15.515945252052703</v>
      </c>
      <c r="BF645" s="21" t="e">
        <f>INDEX([1]Pr3_line_class7_opt_lin!$A$2:$A$3624,MATCH($X645,[1]Pr3_line_class7_opt_lin!$AO$2:$AO$3624,0),1)</f>
        <v>#N/A</v>
      </c>
    </row>
    <row r="646" spans="1:58" hidden="1" x14ac:dyDescent="0.25">
      <c r="A646" s="1">
        <v>1845.896</v>
      </c>
      <c r="B646" s="1">
        <v>4.0000000000000001E-3</v>
      </c>
      <c r="C646">
        <v>1</v>
      </c>
      <c r="E646" s="2">
        <v>54174.2</v>
      </c>
      <c r="N646">
        <v>7</v>
      </c>
      <c r="V646" s="11">
        <f t="shared" si="1342"/>
        <v>5.4174233001209167E-7</v>
      </c>
      <c r="W646" s="11">
        <f t="shared" si="1343"/>
        <v>1.8458971244614597E-6</v>
      </c>
      <c r="X646" s="10">
        <f t="shared" si="1344"/>
        <v>54174.230384127222</v>
      </c>
      <c r="Y646" s="8">
        <f t="shared" si="1345"/>
        <v>1845.8960891726761</v>
      </c>
      <c r="Z646" s="1">
        <f t="shared" si="1346"/>
        <v>1845.896</v>
      </c>
      <c r="AA646" s="2">
        <f t="shared" si="1347"/>
        <v>54174.2</v>
      </c>
      <c r="AB646" s="2">
        <f t="shared" si="1341"/>
        <v>54174.23300120917</v>
      </c>
      <c r="AC646" s="1">
        <f t="shared" si="1348"/>
        <v>6.467423760634651E-2</v>
      </c>
      <c r="AD646" s="1" t="b">
        <f t="shared" si="1349"/>
        <v>1</v>
      </c>
      <c r="AM646" s="10">
        <f t="shared" si="1350"/>
        <v>0.11739382933816422</v>
      </c>
      <c r="AN646" s="10"/>
      <c r="AO646" s="1">
        <f t="shared" si="1351"/>
        <v>1845.896</v>
      </c>
      <c r="AP646"/>
      <c r="BB646" s="10" cm="1">
        <f t="array" ref="BB646">$C646*EXP(poly_from_str($AO646,BB$2950))</f>
        <v>2.5871924152678867</v>
      </c>
      <c r="BF646" s="21" t="e">
        <f>INDEX([1]Pr3_line_class7_opt_lin!$A$2:$A$3624,MATCH($X646,[1]Pr3_line_class7_opt_lin!$AO$2:$AO$3624,0),1)</f>
        <v>#N/A</v>
      </c>
    </row>
    <row r="647" spans="1:58" hidden="1" x14ac:dyDescent="0.25">
      <c r="A647" s="1">
        <v>1844.951</v>
      </c>
      <c r="B647" s="1">
        <v>4.0000000000000001E-3</v>
      </c>
      <c r="C647">
        <v>2</v>
      </c>
      <c r="E647" s="2">
        <v>54202</v>
      </c>
      <c r="N647">
        <v>7</v>
      </c>
      <c r="V647" s="11">
        <f t="shared" si="1342"/>
        <v>5.4201981516040268E-7</v>
      </c>
      <c r="W647" s="11">
        <f t="shared" si="1343"/>
        <v>1.8449503708350246E-6</v>
      </c>
      <c r="X647" s="10">
        <f t="shared" si="1344"/>
        <v>54201.98298463579</v>
      </c>
      <c r="Y647" s="8">
        <f t="shared" si="1345"/>
        <v>1844.9509500112979</v>
      </c>
      <c r="Z647" s="1">
        <f t="shared" si="1346"/>
        <v>1844.951</v>
      </c>
      <c r="AA647" s="2">
        <f t="shared" si="1347"/>
        <v>54202</v>
      </c>
      <c r="AB647" s="2">
        <f t="shared" si="1341"/>
        <v>54201.981516040265</v>
      </c>
      <c r="AC647" s="1">
        <f t="shared" si="1348"/>
        <v>6.4689274001325861E-2</v>
      </c>
      <c r="AD647" s="1" t="b">
        <f t="shared" si="1349"/>
        <v>1</v>
      </c>
      <c r="AM647" s="10">
        <f t="shared" si="1350"/>
        <v>0.11751423208529659</v>
      </c>
      <c r="AN647" s="10"/>
      <c r="AO647" s="1">
        <f t="shared" si="1351"/>
        <v>1844.951</v>
      </c>
      <c r="AP647"/>
      <c r="BB647" s="10" cm="1">
        <f t="array" ref="BB647">$C647*EXP(poly_from_str($AO647,BB$2950))</f>
        <v>5.1822012006336591</v>
      </c>
      <c r="BF647" s="21">
        <f>INDEX([1]Pr3_line_class7_opt_lin!$A$2:$A$3624,MATCH($X647,[1]Pr3_line_class7_opt_lin!$AO$2:$AO$3624,0),1)</f>
        <v>1612</v>
      </c>
    </row>
    <row r="648" spans="1:58" hidden="1" x14ac:dyDescent="0.25">
      <c r="A648" s="1">
        <v>1844.8620000000001</v>
      </c>
      <c r="B648" s="1">
        <v>4.0000000000000001E-3</v>
      </c>
      <c r="C648">
        <v>3</v>
      </c>
      <c r="E648" s="2">
        <v>54204.6</v>
      </c>
      <c r="N648">
        <v>7</v>
      </c>
      <c r="V648" s="11">
        <f t="shared" si="1342"/>
        <v>5.4204596332950644E-7</v>
      </c>
      <c r="W648" s="11">
        <f t="shared" si="1343"/>
        <v>1.8448618751914047E-6</v>
      </c>
      <c r="X648" s="10">
        <f t="shared" si="1344"/>
        <v>54204.596624358244</v>
      </c>
      <c r="Y648" s="8">
        <f t="shared" si="1345"/>
        <v>1844.8619900818965</v>
      </c>
      <c r="Z648" s="1">
        <f t="shared" si="1346"/>
        <v>1844.8620000000001</v>
      </c>
      <c r="AA648" s="2">
        <f t="shared" si="1347"/>
        <v>54204.6</v>
      </c>
      <c r="AB648" s="2">
        <f t="shared" si="1341"/>
        <v>54204.596332950649</v>
      </c>
      <c r="AC648" s="1">
        <f t="shared" si="1348"/>
        <v>6.4690691318090632E-2</v>
      </c>
      <c r="AD648" s="1" t="b">
        <f t="shared" si="1349"/>
        <v>1</v>
      </c>
      <c r="AM648" s="10">
        <f t="shared" si="1350"/>
        <v>0.11752553849556226</v>
      </c>
      <c r="AN648" s="10"/>
      <c r="AO648" s="1">
        <f t="shared" si="1351"/>
        <v>1844.8620000000001</v>
      </c>
      <c r="AP648"/>
      <c r="BB648" s="10" cm="1">
        <f t="array" ref="BB648">$C648*EXP(poly_from_str($AO648,BB$2950))</f>
        <v>7.7744075331975004</v>
      </c>
      <c r="BF648" s="21" t="e">
        <f>INDEX([1]Pr3_line_class7_opt_lin!$A$2:$A$3624,MATCH($X648,[1]Pr3_line_class7_opt_lin!$AO$2:$AO$3624,0),1)</f>
        <v>#N/A</v>
      </c>
    </row>
    <row r="649" spans="1:58" hidden="1" x14ac:dyDescent="0.25">
      <c r="A649" s="1">
        <v>1844.59</v>
      </c>
      <c r="B649" s="1">
        <v>4.0000000000000001E-3</v>
      </c>
      <c r="C649">
        <v>1</v>
      </c>
      <c r="E649" s="2">
        <v>54212.6</v>
      </c>
      <c r="N649">
        <v>7</v>
      </c>
      <c r="V649" s="11">
        <f t="shared" si="1342"/>
        <v>5.421258924747505E-7</v>
      </c>
      <c r="W649" s="11">
        <f t="shared" si="1343"/>
        <v>1.8445896341440921E-6</v>
      </c>
      <c r="X649" s="10">
        <f t="shared" si="1344"/>
        <v>54212.590102404851</v>
      </c>
      <c r="Y649" s="8">
        <f t="shared" si="1345"/>
        <v>1844.589970910909</v>
      </c>
      <c r="Z649" s="1">
        <f t="shared" si="1346"/>
        <v>1844.59</v>
      </c>
      <c r="AA649" s="2">
        <f t="shared" si="1347"/>
        <v>54212.6</v>
      </c>
      <c r="AB649" s="2">
        <f t="shared" si="1341"/>
        <v>54212.589247475051</v>
      </c>
      <c r="AC649" s="1">
        <f t="shared" si="1348"/>
        <v>6.4695024164577244E-2</v>
      </c>
      <c r="AD649" s="1" t="b">
        <f t="shared" si="1349"/>
        <v>1</v>
      </c>
      <c r="AM649" s="10">
        <f t="shared" si="1350"/>
        <v>0.11756021663350663</v>
      </c>
      <c r="AN649" s="10"/>
      <c r="AO649" s="1">
        <f t="shared" si="1351"/>
        <v>1844.59</v>
      </c>
      <c r="AP649"/>
      <c r="BB649" s="10" cm="1">
        <f t="array" ref="BB649">$C649*EXP(poly_from_str($AO649,BB$2950))</f>
        <v>2.5925961663406478</v>
      </c>
      <c r="BF649" s="21">
        <f>INDEX([1]Pr3_line_class7_opt_lin!$A$2:$A$3624,MATCH($X649,[1]Pr3_line_class7_opt_lin!$AO$2:$AO$3624,0),1)</f>
        <v>807</v>
      </c>
    </row>
    <row r="650" spans="1:58" hidden="1" x14ac:dyDescent="0.25">
      <c r="A650" s="1">
        <v>1843.91</v>
      </c>
      <c r="B650" s="1">
        <v>4.0000000000000001E-3</v>
      </c>
      <c r="C650">
        <v>20</v>
      </c>
      <c r="E650" s="2">
        <v>54232.6</v>
      </c>
      <c r="F650">
        <v>19872</v>
      </c>
      <c r="G650" t="s">
        <v>4</v>
      </c>
      <c r="H650" t="s">
        <v>7</v>
      </c>
      <c r="I650">
        <v>74105</v>
      </c>
      <c r="J650" t="s">
        <v>6</v>
      </c>
      <c r="K650" t="s">
        <v>17</v>
      </c>
      <c r="L650">
        <v>19872.43</v>
      </c>
      <c r="M650">
        <v>74105.2</v>
      </c>
      <c r="N650">
        <v>7</v>
      </c>
      <c r="V650" s="11">
        <f t="shared" si="1342"/>
        <v>5.4232581850524153E-7</v>
      </c>
      <c r="W650" s="11">
        <f t="shared" si="1343"/>
        <v>1.8439093829172861E-6</v>
      </c>
      <c r="X650" s="10">
        <f t="shared" si="1344"/>
        <v>54232.583295543809</v>
      </c>
      <c r="Y650" s="8">
        <f t="shared" si="1345"/>
        <v>1843.9099508692741</v>
      </c>
      <c r="Z650" s="1">
        <f t="shared" si="1346"/>
        <v>1843.91</v>
      </c>
      <c r="AA650" s="2">
        <f t="shared" si="1347"/>
        <v>54232.6</v>
      </c>
      <c r="AB650" s="2">
        <f t="shared" si="1341"/>
        <v>54232.581850524155</v>
      </c>
      <c r="AC650" s="1">
        <f t="shared" si="1348"/>
        <v>6.4705864670869015E-2</v>
      </c>
      <c r="AD650" s="1" t="b">
        <f t="shared" si="1349"/>
        <v>1</v>
      </c>
      <c r="AF650" s="1" t="s">
        <v>1160</v>
      </c>
      <c r="AG650" s="1" t="s">
        <v>1273</v>
      </c>
      <c r="AH650" s="10">
        <v>19872.43</v>
      </c>
      <c r="AI650" s="10">
        <v>74105.2</v>
      </c>
      <c r="AJ650" s="10">
        <f>AI650-AH650</f>
        <v>54232.77</v>
      </c>
      <c r="AK650" s="1">
        <f>$A650-100000000/AJ650</f>
        <v>6.3970676769713464E-3</v>
      </c>
      <c r="AL650" s="10">
        <f>$X650-AJ650</f>
        <v>-0.18670445618772646</v>
      </c>
      <c r="AM650" s="10">
        <f t="shared" si="1350"/>
        <v>0.11764695673866944</v>
      </c>
      <c r="AN650" s="10">
        <f>AL650/AM650</f>
        <v>-1.5869892546600695</v>
      </c>
      <c r="AO650" s="1">
        <f t="shared" si="1351"/>
        <v>1843.91</v>
      </c>
      <c r="AP650" s="14">
        <v>26600000</v>
      </c>
      <c r="AQ650" s="10">
        <v>3.5000000000000003E-2</v>
      </c>
      <c r="AR650" s="14" cm="1">
        <f t="array" ref="AR650">SfromgA($AP650,$AO650,"")</f>
        <v>8.2306504024012697E-2</v>
      </c>
      <c r="AS650" s="21">
        <f>(10^MAX(0.05, -0.312925054856973*((LN($AR650))^(1/3)) + 0.454808404431693)-1)*100</f>
        <v>657.46119397470318</v>
      </c>
      <c r="AU650" s="10"/>
      <c r="AV650" s="10"/>
      <c r="AW650" s="14">
        <f>IF($AP650="",$AT650,$AP650)</f>
        <v>26600000</v>
      </c>
      <c r="AX650" s="21">
        <f>IF($AP650="",$AV650,$AS650)</f>
        <v>657.46119397470318</v>
      </c>
      <c r="AY650" s="10">
        <f>LN(BB650*$AO650/$AW650)</f>
        <v>-5.6272985834987601</v>
      </c>
      <c r="AZ650" s="10">
        <f>EXP(AY$2950*$AI650+AY$2951)*$AW650/$AO650</f>
        <v>18.878014021207985</v>
      </c>
      <c r="BA650" s="10">
        <f>LN(AZ650/$C650)</f>
        <v>-5.7734307924107379E-2</v>
      </c>
      <c r="BB650" s="10" cm="1">
        <f t="array" ref="BB650">$C650*EXP(poly_from_str($AO650,BB$2950))</f>
        <v>51.908346403700591</v>
      </c>
      <c r="BC650" s="10">
        <f t="shared" ref="BC650" si="1352">LN(AZ650/BB650)</f>
        <v>-1.0114816286392738</v>
      </c>
      <c r="BD650" s="10">
        <f t="shared" ref="BD650" si="1353">LN($AX650/100+1)</f>
        <v>2.0248021210068794</v>
      </c>
      <c r="BE650" s="10">
        <f>ABS(LN($AZ650/$BB650))-BD650-LN(2)</f>
        <v>-1.706467672927551</v>
      </c>
      <c r="BF650" s="21">
        <f>INDEX([1]Pr3_line_class7_opt_lin!$A$2:$A$3624,MATCH($X650,[1]Pr3_line_class7_opt_lin!$AO$2:$AO$3624,0),1)</f>
        <v>16165</v>
      </c>
    </row>
    <row r="651" spans="1:58" hidden="1" x14ac:dyDescent="0.25">
      <c r="A651" s="1">
        <v>1843.5740000000001</v>
      </c>
      <c r="B651" s="1">
        <v>4.0000000000000001E-3</v>
      </c>
      <c r="C651">
        <v>4</v>
      </c>
      <c r="E651" s="2">
        <v>54242.5</v>
      </c>
      <c r="N651">
        <v>7</v>
      </c>
      <c r="V651" s="11">
        <f t="shared" si="1342"/>
        <v>5.4242465992685942E-7</v>
      </c>
      <c r="W651" s="11">
        <f t="shared" si="1343"/>
        <v>1.8435728441720055E-6</v>
      </c>
      <c r="X651" s="10">
        <f t="shared" si="1344"/>
        <v>54242.468702088889</v>
      </c>
      <c r="Y651" s="8">
        <f t="shared" si="1345"/>
        <v>1843.5739079137632</v>
      </c>
      <c r="Z651" s="1">
        <f t="shared" si="1346"/>
        <v>1843.5740000000001</v>
      </c>
      <c r="AA651" s="2">
        <f t="shared" si="1347"/>
        <v>54242.5</v>
      </c>
      <c r="AB651" s="2">
        <f t="shared" si="1341"/>
        <v>54242.465992685946</v>
      </c>
      <c r="AC651" s="1">
        <f t="shared" si="1348"/>
        <v>6.4711225584838453E-2</v>
      </c>
      <c r="AD651" s="1" t="b">
        <f t="shared" si="1349"/>
        <v>1</v>
      </c>
      <c r="AM651" s="10">
        <f t="shared" si="1350"/>
        <v>0.11768987846433068</v>
      </c>
      <c r="AN651" s="10"/>
      <c r="AO651" s="1">
        <f t="shared" si="1351"/>
        <v>1843.5740000000001</v>
      </c>
      <c r="AP651"/>
      <c r="BB651" s="10" cm="1">
        <f t="array" ref="BB651">$C651*EXP(poly_from_str($AO651,BB$2950))</f>
        <v>10.387253126862859</v>
      </c>
      <c r="BF651" s="21">
        <f>INDEX([1]Pr3_line_class7_opt_lin!$A$2:$A$3624,MATCH($X651,[1]Pr3_line_class7_opt_lin!$AO$2:$AO$3624,0),1)</f>
        <v>3236</v>
      </c>
    </row>
    <row r="652" spans="1:58" hidden="1" x14ac:dyDescent="0.25">
      <c r="A652" s="1">
        <v>1843.356</v>
      </c>
      <c r="B652" s="1">
        <v>4.0000000000000001E-3</v>
      </c>
      <c r="C652">
        <v>10</v>
      </c>
      <c r="E652" s="2">
        <v>54248.9</v>
      </c>
      <c r="F652">
        <v>19360</v>
      </c>
      <c r="G652" t="s">
        <v>4</v>
      </c>
      <c r="H652" t="s">
        <v>39</v>
      </c>
      <c r="I652">
        <v>73609</v>
      </c>
      <c r="J652" t="s">
        <v>6</v>
      </c>
      <c r="K652" t="s">
        <v>12</v>
      </c>
      <c r="L652">
        <v>19360.099999999999</v>
      </c>
      <c r="M652">
        <v>73609.100000000006</v>
      </c>
      <c r="N652">
        <v>7</v>
      </c>
      <c r="V652" s="11">
        <f t="shared" si="1342"/>
        <v>5.4248880845588155E-7</v>
      </c>
      <c r="W652" s="11">
        <f t="shared" si="1343"/>
        <v>1.84335534914072E-6</v>
      </c>
      <c r="X652" s="10">
        <f t="shared" si="1344"/>
        <v>54248.882372306529</v>
      </c>
      <c r="Y652" s="8">
        <f t="shared" si="1345"/>
        <v>1843.3559481227014</v>
      </c>
      <c r="Z652" s="1">
        <f t="shared" si="1346"/>
        <v>1843.356</v>
      </c>
      <c r="AA652" s="2">
        <f t="shared" si="1347"/>
        <v>54248.9</v>
      </c>
      <c r="AB652" s="2">
        <f t="shared" si="1341"/>
        <v>54248.880845588159</v>
      </c>
      <c r="AC652" s="1">
        <f t="shared" si="1348"/>
        <v>6.4714705364994116E-2</v>
      </c>
      <c r="AD652" s="1" t="b">
        <f t="shared" si="1349"/>
        <v>1</v>
      </c>
      <c r="AF652" s="1" t="s">
        <v>1187</v>
      </c>
      <c r="AG652" s="5" t="s">
        <v>1468</v>
      </c>
      <c r="AH652" s="10">
        <v>19360.099999999999</v>
      </c>
      <c r="AI652" s="10">
        <v>73609.100000000006</v>
      </c>
      <c r="AJ652" s="10">
        <f t="shared" ref="AJ652:AJ656" si="1354">AI652-AH652</f>
        <v>54249.000000000007</v>
      </c>
      <c r="AK652" s="1">
        <f t="shared" ref="AK652:AK656" si="1355">$A652-100000000/AJ652</f>
        <v>4.0488119598194316E-3</v>
      </c>
      <c r="AL652" s="10">
        <f t="shared" ref="AL652:AL656" si="1356">$X652-AJ652</f>
        <v>-0.1176276934784255</v>
      </c>
      <c r="AM652" s="10">
        <f t="shared" si="1350"/>
        <v>0.1177176844841691</v>
      </c>
      <c r="AN652" s="10">
        <f t="shared" ref="AN652:AN656" si="1357">AL652/AM652</f>
        <v>-0.99923553537314358</v>
      </c>
      <c r="AO652" s="1">
        <f t="shared" si="1351"/>
        <v>1843.356</v>
      </c>
      <c r="BB652" s="10" cm="1">
        <f t="array" ref="BB652">$C652*EXP(poly_from_str($AO652,BB$2950))</f>
        <v>25.97719708051973</v>
      </c>
      <c r="BF652" s="21">
        <f>INDEX([1]Pr3_line_class7_opt_lin!$A$2:$A$3624,MATCH($X652,[1]Pr3_line_class7_opt_lin!$AO$2:$AO$3624,0),1)</f>
        <v>8094</v>
      </c>
    </row>
    <row r="653" spans="1:58" hidden="1" x14ac:dyDescent="0.25">
      <c r="A653" s="1">
        <v>1842.95</v>
      </c>
      <c r="B653" s="1">
        <v>4.0000000000000001E-3</v>
      </c>
      <c r="C653">
        <v>10</v>
      </c>
      <c r="E653" s="2">
        <v>54260.800000000003</v>
      </c>
      <c r="F653">
        <v>21148</v>
      </c>
      <c r="G653" t="s">
        <v>4</v>
      </c>
      <c r="H653" t="s">
        <v>18</v>
      </c>
      <c r="I653">
        <v>75409</v>
      </c>
      <c r="J653" t="s">
        <v>6</v>
      </c>
      <c r="K653" t="s">
        <v>18</v>
      </c>
      <c r="L653">
        <v>21148.43</v>
      </c>
      <c r="M653">
        <v>75409.58</v>
      </c>
      <c r="N653">
        <v>7</v>
      </c>
      <c r="V653" s="11">
        <f t="shared" si="1342"/>
        <v>5.4260831818551779E-7</v>
      </c>
      <c r="W653" s="11">
        <f t="shared" si="1343"/>
        <v>1.8429510807065138E-6</v>
      </c>
      <c r="X653" s="10">
        <f t="shared" si="1344"/>
        <v>54260.829280374746</v>
      </c>
      <c r="Y653" s="8">
        <f t="shared" si="1345"/>
        <v>1842.9500862082909</v>
      </c>
      <c r="Z653" s="1">
        <f t="shared" si="1346"/>
        <v>1842.95</v>
      </c>
      <c r="AA653" s="2">
        <f t="shared" si="1347"/>
        <v>54260.800000000003</v>
      </c>
      <c r="AB653" s="2">
        <f t="shared" si="1341"/>
        <v>54260.831818551778</v>
      </c>
      <c r="AC653" s="1">
        <f t="shared" si="1348"/>
        <v>6.472118934820581E-2</v>
      </c>
      <c r="AD653" s="1" t="b">
        <f t="shared" si="1349"/>
        <v>1</v>
      </c>
      <c r="AF653" s="1" t="s">
        <v>1350</v>
      </c>
      <c r="AG653" s="1" t="s">
        <v>1419</v>
      </c>
      <c r="AH653" s="10">
        <v>21148.43</v>
      </c>
      <c r="AI653" s="10">
        <v>75409.58</v>
      </c>
      <c r="AJ653" s="10">
        <f t="shared" si="1354"/>
        <v>54261.15</v>
      </c>
      <c r="AK653" s="1">
        <f t="shared" si="1355"/>
        <v>1.0806857208308429E-2</v>
      </c>
      <c r="AL653" s="10">
        <f t="shared" si="1356"/>
        <v>-0.32071962525515119</v>
      </c>
      <c r="AM653" s="10">
        <f t="shared" si="1350"/>
        <v>0.11776944572560298</v>
      </c>
      <c r="AN653" s="10">
        <f t="shared" si="1357"/>
        <v>-2.7232838133789996</v>
      </c>
      <c r="AO653" s="1">
        <f t="shared" si="1351"/>
        <v>1842.95</v>
      </c>
      <c r="AP653" s="14">
        <v>21400000</v>
      </c>
      <c r="AQ653" s="10">
        <v>0.128</v>
      </c>
      <c r="AR653" s="14" cm="1">
        <f t="array" ref="AR653">SfromgA($AP653,$AO653,"")</f>
        <v>6.6113141133083905E-2</v>
      </c>
      <c r="AS653" s="21">
        <f t="shared" ref="AS653:AS656" si="1358">(10^MAX(0.05, -0.312925054856973*((LN($AR653))^(1/3)) + 0.454808404431693)-1)*100</f>
        <v>678.80555467681688</v>
      </c>
      <c r="AU653" s="10"/>
      <c r="AV653" s="10"/>
      <c r="AW653" s="14">
        <f t="shared" ref="AW653:AW656" si="1359">IF($AP653="",$AT653,$AP653)</f>
        <v>21400000</v>
      </c>
      <c r="AX653" s="21">
        <f t="shared" ref="AX653:AX656" si="1360">IF($AP653="",$AV653,$AS653)</f>
        <v>678.80555467681688</v>
      </c>
      <c r="AY653" s="10">
        <f t="shared" ref="AY653:AY654" si="1361">LN(BB653*$AO653/$AW653)</f>
        <v>-6.101909316981855</v>
      </c>
      <c r="AZ653" s="10">
        <f t="shared" ref="AZ653:AZ656" si="1362">EXP(AY$2950*$AI653+AY$2951)*$AW653/$AO653</f>
        <v>13.451224085282673</v>
      </c>
      <c r="BA653" s="10">
        <f t="shared" ref="BA653:BA654" si="1363">LN(AZ653/$C653)</f>
        <v>0.29648501897082968</v>
      </c>
      <c r="BB653" s="10" cm="1">
        <f t="array" ref="BB653">$C653*EXP(poly_from_str($AO653,BB$2950))</f>
        <v>25.994093402559606</v>
      </c>
      <c r="BC653" s="10">
        <f t="shared" ref="BC653:BC656" si="1364">LN(AZ653/BB653)</f>
        <v>-0.65879922342341246</v>
      </c>
      <c r="BD653" s="10">
        <f t="shared" ref="BD653:BD656" si="1365">LN($AX653/100+1)</f>
        <v>2.0525912198379039</v>
      </c>
      <c r="BE653" s="10">
        <f t="shared" ref="BE653:BE656" si="1366">ABS(LN($AZ653/$BB653))-BD653-LN(2)</f>
        <v>-2.086939176974437</v>
      </c>
      <c r="BF653" s="21">
        <f>INDEX([1]Pr3_line_class7_opt_lin!$A$2:$A$3624,MATCH($X653,[1]Pr3_line_class7_opt_lin!$AO$2:$AO$3624,0),1)</f>
        <v>8103</v>
      </c>
    </row>
    <row r="654" spans="1:58" x14ac:dyDescent="0.25">
      <c r="A654" s="1">
        <v>1842.789</v>
      </c>
      <c r="B654" s="1">
        <v>8.0000000000000002E-3</v>
      </c>
      <c r="C654">
        <v>200</v>
      </c>
      <c r="D654" t="s">
        <v>16</v>
      </c>
      <c r="E654" s="2">
        <v>54265.599999999999</v>
      </c>
      <c r="F654">
        <v>21294</v>
      </c>
      <c r="G654" t="s">
        <v>4</v>
      </c>
      <c r="H654" t="s">
        <v>7</v>
      </c>
      <c r="I654">
        <v>75560</v>
      </c>
      <c r="J654" t="s">
        <v>6</v>
      </c>
      <c r="K654" t="s">
        <v>17</v>
      </c>
      <c r="L654">
        <v>21294.89</v>
      </c>
      <c r="M654">
        <v>75560.75</v>
      </c>
      <c r="N654">
        <v>7</v>
      </c>
      <c r="V654" s="11">
        <f t="shared" si="1342"/>
        <v>5.4265572455663672E-7</v>
      </c>
      <c r="W654" s="11">
        <f t="shared" si="1343"/>
        <v>1.8427880646302631E-6</v>
      </c>
      <c r="X654" s="10">
        <f t="shared" si="1344"/>
        <v>54265.574653596152</v>
      </c>
      <c r="Y654" s="8">
        <f t="shared" si="1345"/>
        <v>1842.7889253610447</v>
      </c>
      <c r="Z654" s="1">
        <f t="shared" si="1346"/>
        <v>1842.789</v>
      </c>
      <c r="AA654" s="2">
        <f t="shared" si="1347"/>
        <v>54265.599999999999</v>
      </c>
      <c r="AB654" s="2">
        <f t="shared" si="1341"/>
        <v>54265.572455663671</v>
      </c>
      <c r="AC654" s="1">
        <f t="shared" si="1348"/>
        <v>6.4723761769704416E-2</v>
      </c>
      <c r="AD654" s="1" t="b">
        <f t="shared" si="1349"/>
        <v>1</v>
      </c>
      <c r="AF654" s="1" t="s">
        <v>1209</v>
      </c>
      <c r="AG654" s="1" t="s">
        <v>1254</v>
      </c>
      <c r="AH654" s="10">
        <v>21294.89</v>
      </c>
      <c r="AI654" s="10">
        <v>75560.75</v>
      </c>
      <c r="AJ654" s="10">
        <f t="shared" si="1354"/>
        <v>54265.86</v>
      </c>
      <c r="AK654" s="1">
        <f t="shared" si="1355"/>
        <v>9.7645838470725721E-3</v>
      </c>
      <c r="AL654" s="10">
        <f t="shared" si="1356"/>
        <v>-0.28534640384896193</v>
      </c>
      <c r="AM654" s="10">
        <f t="shared" si="1350"/>
        <v>0.23558030789200499</v>
      </c>
      <c r="AN654" s="10">
        <f t="shared" si="1357"/>
        <v>-1.211248963897996</v>
      </c>
      <c r="AO654" s="1">
        <f t="shared" si="1351"/>
        <v>1842.789</v>
      </c>
      <c r="AP654" s="14">
        <v>276000000</v>
      </c>
      <c r="AQ654" s="10">
        <v>0.17499999999999999</v>
      </c>
      <c r="AR654" s="14" cm="1">
        <f t="array" ref="AR654">SfromgA($AP654,$AO654,"")</f>
        <v>0.85245070750379892</v>
      </c>
      <c r="AS654" s="21">
        <f t="shared" si="1358"/>
        <v>321.27211743851882</v>
      </c>
      <c r="AU654" s="10"/>
      <c r="AV654" s="10"/>
      <c r="AW654" s="14">
        <f t="shared" si="1359"/>
        <v>276000000</v>
      </c>
      <c r="AX654" s="21">
        <f t="shared" si="1360"/>
        <v>321.27211743851882</v>
      </c>
      <c r="AY654" s="10">
        <f t="shared" si="1361"/>
        <v>-5.6630164103742651</v>
      </c>
      <c r="AZ654" s="10">
        <f t="shared" si="1362"/>
        <v>171.06380926720877</v>
      </c>
      <c r="BA654" s="10">
        <f t="shared" si="1363"/>
        <v>-0.15628072604046206</v>
      </c>
      <c r="BB654" s="10" cm="1">
        <f t="array" ref="BB654">$C654*EXP(poly_from_str($AO654,BB$2950))</f>
        <v>520.01598393549557</v>
      </c>
      <c r="BC654" s="10">
        <f t="shared" si="1364"/>
        <v>-1.111822908932977</v>
      </c>
      <c r="BD654" s="10">
        <f t="shared" si="1365"/>
        <v>1.4381087986052665</v>
      </c>
      <c r="BE654" s="10">
        <f t="shared" si="1366"/>
        <v>-1.019433070232235</v>
      </c>
      <c r="BF654" s="21">
        <f>INDEX([1]Pr3_line_class7_opt_lin!$A$2:$A$3624,MATCH($X654,[1]Pr3_line_class7_opt_lin!$AO$2:$AO$3624,0),1)</f>
        <v>162130</v>
      </c>
    </row>
    <row r="655" spans="1:58" x14ac:dyDescent="0.25">
      <c r="A655" s="1">
        <v>1842.789</v>
      </c>
      <c r="B655" s="1">
        <v>8.0000000000000002E-3</v>
      </c>
      <c r="C655">
        <v>200</v>
      </c>
      <c r="D655" t="s">
        <v>16</v>
      </c>
      <c r="E655" s="2">
        <v>54265.599999999999</v>
      </c>
      <c r="F655">
        <v>26095</v>
      </c>
      <c r="G655" t="s">
        <v>4</v>
      </c>
      <c r="H655" t="s">
        <v>12</v>
      </c>
      <c r="I655">
        <v>80360</v>
      </c>
      <c r="J655" t="s">
        <v>6</v>
      </c>
      <c r="K655" t="s">
        <v>12</v>
      </c>
      <c r="L655">
        <v>26095.23</v>
      </c>
      <c r="M655">
        <v>80360.820000000007</v>
      </c>
      <c r="N655">
        <v>7</v>
      </c>
      <c r="V655" s="11">
        <f t="shared" si="1342"/>
        <v>5.4265572455663672E-7</v>
      </c>
      <c r="W655" s="11">
        <f t="shared" si="1343"/>
        <v>1.8427880646302631E-6</v>
      </c>
      <c r="X655" s="10">
        <f t="shared" si="1344"/>
        <v>54265.574653596152</v>
      </c>
      <c r="Y655" s="8">
        <f t="shared" si="1345"/>
        <v>1842.7889253610447</v>
      </c>
      <c r="Z655" s="1">
        <f t="shared" si="1346"/>
        <v>1842.789</v>
      </c>
      <c r="AA655" s="2">
        <f t="shared" si="1347"/>
        <v>54265.599999999999</v>
      </c>
      <c r="AB655" s="2">
        <f t="shared" si="1341"/>
        <v>54265.572455663671</v>
      </c>
      <c r="AC655" s="1">
        <f t="shared" si="1348"/>
        <v>6.4723761769704416E-2</v>
      </c>
      <c r="AD655" s="1" t="b">
        <f t="shared" si="1349"/>
        <v>1</v>
      </c>
      <c r="AF655" s="1" t="s">
        <v>1334</v>
      </c>
      <c r="AG655" s="1" t="s">
        <v>1376</v>
      </c>
      <c r="AH655" s="10">
        <v>26095.23</v>
      </c>
      <c r="AI655" s="10">
        <v>80360.820000000007</v>
      </c>
      <c r="AJ655" s="10">
        <f t="shared" si="1354"/>
        <v>54265.590000000011</v>
      </c>
      <c r="AK655" s="1">
        <f t="shared" si="1355"/>
        <v>5.9578288960437931E-4</v>
      </c>
      <c r="AL655" s="10">
        <f t="shared" si="1356"/>
        <v>-1.5346403859439306E-2</v>
      </c>
      <c r="AM655" s="10">
        <f t="shared" si="1350"/>
        <v>0.23558030789200499</v>
      </c>
      <c r="AN655" s="10">
        <f t="shared" si="1357"/>
        <v>-6.5142982436691713E-2</v>
      </c>
      <c r="AO655" s="1">
        <f t="shared" si="1351"/>
        <v>1842.789</v>
      </c>
      <c r="AP655" s="14">
        <v>17800000</v>
      </c>
      <c r="AQ655" s="10">
        <v>9.5000000000000001E-2</v>
      </c>
      <c r="AR655" s="14" cm="1">
        <f t="array" ref="AR655">SfromgA($AP655,$AO655,"")</f>
        <v>5.4976893454955149E-2</v>
      </c>
      <c r="AS655" s="21">
        <f t="shared" si="1358"/>
        <v>696.33578852651067</v>
      </c>
      <c r="AU655" s="10"/>
      <c r="AV655" s="10"/>
      <c r="AW655" s="14">
        <f t="shared" si="1359"/>
        <v>17800000</v>
      </c>
      <c r="AX655" s="21">
        <f t="shared" si="1360"/>
        <v>696.33578852651067</v>
      </c>
      <c r="AY655" s="12"/>
      <c r="AZ655" s="10">
        <f t="shared" si="1362"/>
        <v>7.0437627456865393</v>
      </c>
      <c r="BA655" s="12"/>
      <c r="BB655" s="10" cm="1">
        <f t="array" ref="BB655">$C655*EXP(poly_from_str($AO655,BB$2950))</f>
        <v>520.01598393549557</v>
      </c>
      <c r="BC655" s="12"/>
      <c r="BD655" s="10">
        <f t="shared" si="1365"/>
        <v>2.0748507557873053</v>
      </c>
      <c r="BE655" s="10">
        <f t="shared" si="1366"/>
        <v>1.5337191047860195</v>
      </c>
      <c r="BF655" s="21">
        <f>INDEX([1]Pr3_line_class7_opt_lin!$A$2:$A$3624,MATCH($X655,[1]Pr3_line_class7_opt_lin!$AO$2:$AO$3624,0),1)</f>
        <v>162130</v>
      </c>
    </row>
    <row r="656" spans="1:58" hidden="1" x14ac:dyDescent="0.25">
      <c r="A656" s="1">
        <v>1842.365</v>
      </c>
      <c r="B656" s="1">
        <v>4.0000000000000001E-3</v>
      </c>
      <c r="C656">
        <v>60</v>
      </c>
      <c r="E656" s="2">
        <v>54278.1</v>
      </c>
      <c r="F656">
        <v>14859</v>
      </c>
      <c r="G656" t="s">
        <v>4</v>
      </c>
      <c r="H656" t="s">
        <v>12</v>
      </c>
      <c r="I656">
        <v>69138</v>
      </c>
      <c r="J656" t="s">
        <v>6</v>
      </c>
      <c r="K656" t="s">
        <v>5</v>
      </c>
      <c r="L656">
        <v>14859.96</v>
      </c>
      <c r="M656">
        <v>69138.28</v>
      </c>
      <c r="N656">
        <v>7</v>
      </c>
      <c r="V656" s="11">
        <f t="shared" si="1342"/>
        <v>5.4278061079102129E-7</v>
      </c>
      <c r="W656" s="11">
        <f t="shared" si="1343"/>
        <v>1.8423636789054887E-6</v>
      </c>
      <c r="X656" s="10">
        <f t="shared" si="1344"/>
        <v>54278.064187473399</v>
      </c>
      <c r="Y656" s="8">
        <f t="shared" si="1345"/>
        <v>1842.3648944922868</v>
      </c>
      <c r="Z656" s="1">
        <f t="shared" si="1346"/>
        <v>1842.365</v>
      </c>
      <c r="AA656" s="2">
        <f t="shared" si="1347"/>
        <v>54278.1</v>
      </c>
      <c r="AB656" s="2">
        <f t="shared" si="1341"/>
        <v>54278.061079102132</v>
      </c>
      <c r="AC656" s="1">
        <f t="shared" si="1348"/>
        <v>6.4730539572533705E-2</v>
      </c>
      <c r="AD656" s="1" t="b">
        <f t="shared" si="1349"/>
        <v>1</v>
      </c>
      <c r="AF656" s="1" t="s">
        <v>1173</v>
      </c>
      <c r="AG656" s="1" t="s">
        <v>1293</v>
      </c>
      <c r="AH656" s="10">
        <v>14859.96</v>
      </c>
      <c r="AI656" s="10">
        <v>69138.28</v>
      </c>
      <c r="AJ656" s="10">
        <f t="shared" si="1354"/>
        <v>54278.32</v>
      </c>
      <c r="AK656" s="1">
        <f t="shared" si="1355"/>
        <v>8.7885328800894058E-3</v>
      </c>
      <c r="AL656" s="10">
        <f t="shared" si="1356"/>
        <v>-0.25581252660049358</v>
      </c>
      <c r="AM656" s="10">
        <f t="shared" si="1350"/>
        <v>0.11784440108230453</v>
      </c>
      <c r="AN656" s="10">
        <f t="shared" si="1357"/>
        <v>-2.1707652145631404</v>
      </c>
      <c r="AO656" s="1">
        <f t="shared" si="1351"/>
        <v>1842.365</v>
      </c>
      <c r="AP656" s="14">
        <v>80800000</v>
      </c>
      <c r="AQ656" s="10">
        <v>0.04</v>
      </c>
      <c r="AR656" s="14" cm="1">
        <f t="array" ref="AR656">SfromgA($AP656,$AO656,"")</f>
        <v>0.2493858133934484</v>
      </c>
      <c r="AS656" s="21">
        <f t="shared" si="1358"/>
        <v>536.69926711491348</v>
      </c>
      <c r="AU656" s="10"/>
      <c r="AV656" s="10"/>
      <c r="AW656" s="14">
        <f t="shared" si="1359"/>
        <v>80800000</v>
      </c>
      <c r="AX656" s="21">
        <f t="shared" si="1360"/>
        <v>536.69926711491348</v>
      </c>
      <c r="AY656" s="10">
        <f>LN(BB656*$AO656/$AW656)</f>
        <v>-5.638115862904189</v>
      </c>
      <c r="AZ656" s="10">
        <f t="shared" si="1362"/>
        <v>91.303595464136947</v>
      </c>
      <c r="BA656" s="10">
        <f>LN(AZ656/$C656)</f>
        <v>0.41984560537162308</v>
      </c>
      <c r="BB656" s="10" cm="1">
        <f t="array" ref="BB656">$C656*EXP(poly_from_str($AO656,BB$2950))</f>
        <v>156.110846470213</v>
      </c>
      <c r="BC656" s="10">
        <f t="shared" si="1364"/>
        <v>-0.53637614162786607</v>
      </c>
      <c r="BD656" s="10">
        <f t="shared" si="1365"/>
        <v>1.8511272499660831</v>
      </c>
      <c r="BE656" s="10">
        <f t="shared" si="1366"/>
        <v>-2.0078982888981622</v>
      </c>
      <c r="BF656" s="21">
        <f>INDEX([1]Pr3_line_class7_opt_lin!$A$2:$A$3624,MATCH($X656,[1]Pr3_line_class7_opt_lin!$AO$2:$AO$3624,0),1)</f>
        <v>48694</v>
      </c>
    </row>
    <row r="657" spans="1:58" hidden="1" x14ac:dyDescent="0.25">
      <c r="A657" s="1">
        <v>1842.2349999999999</v>
      </c>
      <c r="B657" s="1">
        <v>4.0000000000000001E-3</v>
      </c>
      <c r="C657">
        <v>5</v>
      </c>
      <c r="E657" s="2">
        <v>54281.9</v>
      </c>
      <c r="N657">
        <v>7</v>
      </c>
      <c r="V657" s="11">
        <f t="shared" si="1342"/>
        <v>5.4281891289656321E-7</v>
      </c>
      <c r="W657" s="11">
        <f t="shared" si="1343"/>
        <v>1.8422347043858083E-6</v>
      </c>
      <c r="X657" s="10">
        <f t="shared" si="1344"/>
        <v>54281.891985477545</v>
      </c>
      <c r="Y657" s="8">
        <f t="shared" si="1345"/>
        <v>1842.234976385012</v>
      </c>
      <c r="Z657" s="1">
        <f t="shared" si="1346"/>
        <v>1842.2349999999999</v>
      </c>
      <c r="AA657" s="2">
        <f t="shared" si="1347"/>
        <v>54281.9</v>
      </c>
      <c r="AB657" s="2">
        <f t="shared" si="1341"/>
        <v>54281.89128965632</v>
      </c>
      <c r="AC657" s="1">
        <f t="shared" si="1348"/>
        <v>6.4732618609910336E-2</v>
      </c>
      <c r="AD657" s="1" t="b">
        <f t="shared" si="1349"/>
        <v>1</v>
      </c>
      <c r="AM657" s="10">
        <f t="shared" si="1350"/>
        <v>0.11786096779183983</v>
      </c>
      <c r="AN657" s="10"/>
      <c r="AO657" s="1">
        <f t="shared" si="1351"/>
        <v>1842.2349999999999</v>
      </c>
      <c r="AP657"/>
      <c r="BB657" s="10" cm="1">
        <f t="array" ref="BB657">$C657*EXP(poly_from_str($AO657,BB$2950))</f>
        <v>13.011949083827242</v>
      </c>
      <c r="BF657" s="21" t="e">
        <f>INDEX([1]Pr3_line_class7_opt_lin!$A$2:$A$3624,MATCH($X657,[1]Pr3_line_class7_opt_lin!$AO$2:$AO$3624,0),1)</f>
        <v>#N/A</v>
      </c>
    </row>
    <row r="658" spans="1:58" hidden="1" x14ac:dyDescent="0.25">
      <c r="A658" s="1">
        <v>1841.9259999999999</v>
      </c>
      <c r="B658" s="1">
        <v>4.0000000000000001E-3</v>
      </c>
      <c r="C658">
        <v>1</v>
      </c>
      <c r="E658" s="2">
        <v>54291</v>
      </c>
      <c r="F658">
        <v>35828</v>
      </c>
      <c r="G658" t="s">
        <v>4</v>
      </c>
      <c r="H658" t="s">
        <v>5</v>
      </c>
      <c r="I658">
        <v>90119</v>
      </c>
      <c r="J658" t="s">
        <v>6</v>
      </c>
      <c r="K658" t="s">
        <v>12</v>
      </c>
      <c r="L658">
        <v>35828.46</v>
      </c>
      <c r="M658">
        <v>90119.8</v>
      </c>
      <c r="N658">
        <v>7</v>
      </c>
      <c r="V658" s="11">
        <f t="shared" si="1342"/>
        <v>5.4290997575364047E-7</v>
      </c>
      <c r="W658" s="11">
        <f t="shared" si="1343"/>
        <v>1.8419259177395887E-6</v>
      </c>
      <c r="X658" s="10">
        <f t="shared" si="1344"/>
        <v>54290.997769174392</v>
      </c>
      <c r="Y658" s="8">
        <f t="shared" si="1345"/>
        <v>1841.9259934246131</v>
      </c>
      <c r="Z658" s="1">
        <f t="shared" si="1346"/>
        <v>1841.9259999999999</v>
      </c>
      <c r="AA658" s="2">
        <f t="shared" si="1347"/>
        <v>54291</v>
      </c>
      <c r="AB658" s="2">
        <f t="shared" si="1341"/>
        <v>54290.997575364054</v>
      </c>
      <c r="AC658" s="1">
        <f t="shared" si="1348"/>
        <v>6.4737562088640926E-2</v>
      </c>
      <c r="AD658" s="1" t="b">
        <f t="shared" si="1349"/>
        <v>1</v>
      </c>
      <c r="AF658" s="1" t="s">
        <v>1232</v>
      </c>
      <c r="AG658" s="1" t="s">
        <v>1368</v>
      </c>
      <c r="AH658" s="10">
        <v>35828.46</v>
      </c>
      <c r="AI658" s="10">
        <v>90119.8</v>
      </c>
      <c r="AJ658" s="10">
        <f>AI658-AH658</f>
        <v>54291.340000000004</v>
      </c>
      <c r="AK658" s="1">
        <f>$A658-100000000/AJ658</f>
        <v>1.1617337866482558E-2</v>
      </c>
      <c r="AL658" s="10">
        <f>$X658-AJ658</f>
        <v>-0.34223082561220508</v>
      </c>
      <c r="AM658" s="10">
        <f t="shared" si="1350"/>
        <v>0.11790050197456357</v>
      </c>
      <c r="AN658" s="10">
        <f>AL658/AM658</f>
        <v>-2.9027088085345016</v>
      </c>
      <c r="AO658" s="1">
        <f t="shared" si="1351"/>
        <v>1841.9259999999999</v>
      </c>
      <c r="AP658" s="14">
        <v>12300000</v>
      </c>
      <c r="AQ658" s="10">
        <v>0.255</v>
      </c>
      <c r="AR658" s="14" cm="1">
        <f t="array" ref="AR658">SfromgA($AP658,$AO658,"")</f>
        <v>3.7936303070646202E-2</v>
      </c>
      <c r="AS658" s="21">
        <f>(10^MAX(0.05, -0.312925054856973*((LN($AR658))^(1/3)) + 0.454808404431693)-1)*100</f>
        <v>730.54719074912407</v>
      </c>
      <c r="AU658" s="10"/>
      <c r="AV658" s="10"/>
      <c r="AW658" s="14">
        <f>IF($AP658="",$AT658,$AP658)</f>
        <v>12300000</v>
      </c>
      <c r="AX658" s="21">
        <f>IF($AP658="",$AV658,$AS658)</f>
        <v>730.54719074912407</v>
      </c>
      <c r="AY658" s="10">
        <f>LN(BB658*$AO658/$AW658)</f>
        <v>-7.8496170053394607</v>
      </c>
      <c r="AZ658" s="10">
        <f>EXP(AY$2950*$AI658+AY$2951)*$AW658/$AO658</f>
        <v>1.9557632901386144</v>
      </c>
      <c r="BA658" s="10">
        <f>LN(AZ658/$C658)</f>
        <v>0.67078054697789313</v>
      </c>
      <c r="BB658" s="10" cm="1">
        <f t="array" ref="BB658">$C658*EXP(poly_from_str($AO658,BB$2950))</f>
        <v>2.6036798536444543</v>
      </c>
      <c r="BC658" s="10">
        <f t="shared" ref="BC658" si="1367">LN(AZ658/BB658)</f>
        <v>-0.28614522574123818</v>
      </c>
      <c r="BD658" s="10">
        <f t="shared" ref="BD658" si="1368">LN($AX658/100+1)</f>
        <v>2.1169145635450128</v>
      </c>
      <c r="BE658" s="10">
        <f>ABS(LN($AZ658/$BB658))-BD658-LN(2)</f>
        <v>-2.5239165183637198</v>
      </c>
      <c r="BF658" s="21">
        <f>INDEX([1]Pr3_line_class7_opt_lin!$A$2:$A$3624,MATCH($X658,[1]Pr3_line_class7_opt_lin!$AO$2:$AO$3624,0),1)</f>
        <v>813</v>
      </c>
    </row>
    <row r="659" spans="1:58" hidden="1" x14ac:dyDescent="0.25">
      <c r="A659" s="1">
        <v>1841.729</v>
      </c>
      <c r="B659" s="1">
        <v>4.0000000000000001E-3</v>
      </c>
      <c r="C659">
        <v>2</v>
      </c>
      <c r="E659" s="2">
        <v>54296.800000000003</v>
      </c>
      <c r="N659">
        <v>7</v>
      </c>
      <c r="V659" s="11">
        <f t="shared" si="1342"/>
        <v>5.4296804795928171E-7</v>
      </c>
      <c r="W659" s="11">
        <f t="shared" si="1343"/>
        <v>1.8417291626762535E-6</v>
      </c>
      <c r="X659" s="10">
        <f t="shared" si="1344"/>
        <v>54296.804412420628</v>
      </c>
      <c r="Y659" s="8">
        <f t="shared" si="1345"/>
        <v>1841.7290130084446</v>
      </c>
      <c r="Z659" s="1">
        <f t="shared" si="1346"/>
        <v>1841.729</v>
      </c>
      <c r="AA659" s="2">
        <f t="shared" si="1347"/>
        <v>54296.800000000003</v>
      </c>
      <c r="AB659" s="2">
        <f t="shared" si="1341"/>
        <v>54296.804795928176</v>
      </c>
      <c r="AC659" s="1">
        <f t="shared" si="1348"/>
        <v>6.4740715055235654E-2</v>
      </c>
      <c r="AD659" s="1" t="b">
        <f t="shared" si="1349"/>
        <v>1</v>
      </c>
      <c r="AM659" s="10">
        <f t="shared" si="1350"/>
        <v>0.11792571002574212</v>
      </c>
      <c r="AN659" s="10"/>
      <c r="AO659" s="1">
        <f t="shared" si="1351"/>
        <v>1841.729</v>
      </c>
      <c r="AP659"/>
      <c r="BB659" s="10" cm="1">
        <f t="array" ref="BB659">$C659*EXP(poly_from_str($AO659,BB$2950))</f>
        <v>5.2090058716252416</v>
      </c>
      <c r="BF659" s="21">
        <f>INDEX([1]Pr3_line_class7_opt_lin!$A$2:$A$3624,MATCH($X659,[1]Pr3_line_class7_opt_lin!$AO$2:$AO$3624,0),1)</f>
        <v>1626</v>
      </c>
    </row>
    <row r="660" spans="1:58" hidden="1" x14ac:dyDescent="0.25">
      <c r="A660" s="1">
        <v>1841.5139999999999</v>
      </c>
      <c r="B660" s="1">
        <v>4.0000000000000001E-3</v>
      </c>
      <c r="C660">
        <v>6</v>
      </c>
      <c r="E660" s="2">
        <v>54303.1</v>
      </c>
      <c r="F660">
        <v>20160</v>
      </c>
      <c r="G660" t="s">
        <v>4</v>
      </c>
      <c r="H660" t="s">
        <v>18</v>
      </c>
      <c r="I660">
        <v>74463</v>
      </c>
      <c r="J660" t="s">
        <v>6</v>
      </c>
      <c r="K660" t="s">
        <v>18</v>
      </c>
      <c r="L660">
        <v>20160.36</v>
      </c>
      <c r="M660">
        <v>74463.7</v>
      </c>
      <c r="N660">
        <v>7</v>
      </c>
      <c r="V660" s="11">
        <f t="shared" si="1342"/>
        <v>5.4303144043433832E-7</v>
      </c>
      <c r="W660" s="11">
        <f t="shared" si="1343"/>
        <v>1.8415154935906054E-6</v>
      </c>
      <c r="X660" s="10">
        <f t="shared" si="1344"/>
        <v>54303.140519981251</v>
      </c>
      <c r="Y660" s="8">
        <f t="shared" si="1345"/>
        <v>1841.5141194864088</v>
      </c>
      <c r="Z660" s="1">
        <f t="shared" si="1346"/>
        <v>1841.5139999999999</v>
      </c>
      <c r="AA660" s="2">
        <f t="shared" si="1347"/>
        <v>54303.1</v>
      </c>
      <c r="AB660" s="2">
        <f t="shared" si="1341"/>
        <v>54303.144043433829</v>
      </c>
      <c r="AC660" s="1">
        <f t="shared" si="1348"/>
        <v>6.4744157265009622E-2</v>
      </c>
      <c r="AD660" s="1" t="b">
        <f t="shared" si="1349"/>
        <v>1</v>
      </c>
      <c r="AF660" s="1" t="s">
        <v>1152</v>
      </c>
      <c r="AG660" s="1" t="s">
        <v>1258</v>
      </c>
      <c r="AH660" s="10">
        <v>20160.36</v>
      </c>
      <c r="AI660" s="10">
        <v>74463.7</v>
      </c>
      <c r="AJ660" s="10">
        <f>AI660-AH660</f>
        <v>54303.34</v>
      </c>
      <c r="AK660" s="1">
        <f>$A660-100000000/AJ660</f>
        <v>6.6452037754061166E-3</v>
      </c>
      <c r="AL660" s="10">
        <f>$X660-AJ660</f>
        <v>-0.19948001874581678</v>
      </c>
      <c r="AM660" s="10">
        <f t="shared" si="1350"/>
        <v>0.11795316245219967</v>
      </c>
      <c r="AN660" s="10">
        <f>AL660/AM660</f>
        <v>-1.691179910726478</v>
      </c>
      <c r="AO660" s="1">
        <f t="shared" si="1351"/>
        <v>1841.5139999999999</v>
      </c>
      <c r="AP660" s="14">
        <v>50100000</v>
      </c>
      <c r="AQ660" s="10">
        <v>0.127</v>
      </c>
      <c r="AR660" s="14" cm="1">
        <f t="array" ref="AR660">SfromgA($AP660,$AO660,"")</f>
        <v>0.1544173732349558</v>
      </c>
      <c r="AS660" s="21">
        <f>(10^MAX(0.05, -0.312925054856973*((LN($AR660))^(1/3)) + 0.454808404431693)-1)*100</f>
        <v>592.15601440809667</v>
      </c>
      <c r="AU660" s="10"/>
      <c r="AV660" s="10"/>
      <c r="AW660" s="14">
        <f>IF($AP660="",$AT660,$AP660)</f>
        <v>50100000</v>
      </c>
      <c r="AX660" s="21">
        <f>IF($AP660="",$AV660,$AS660)</f>
        <v>592.15601440809667</v>
      </c>
      <c r="AY660" s="10">
        <f>LN(BB660*$AO660/$AW660)</f>
        <v>-7.4618418570903975</v>
      </c>
      <c r="AZ660" s="10">
        <f>EXP(AY$2950*$AI660+AY$2951)*$AW660/$AO660</f>
        <v>34.428917668548564</v>
      </c>
      <c r="BA660" s="10">
        <f>LN(AZ660/$C660)</f>
        <v>1.7471373719195391</v>
      </c>
      <c r="BB660" s="10" cm="1">
        <f t="array" ref="BB660">$C660*EXP(poly_from_str($AO660,BB$2950))</f>
        <v>15.632410741043383</v>
      </c>
      <c r="BC660" s="10">
        <f t="shared" ref="BC660" si="1369">LN(AZ660/BB660)</f>
        <v>0.78955047053708327</v>
      </c>
      <c r="BD660" s="10">
        <f t="shared" ref="BD660" si="1370">LN($AX660/100+1)</f>
        <v>1.9346411985655267</v>
      </c>
      <c r="BE660" s="10">
        <f>ABS(LN($AZ660/$BB660))-BD660-LN(2)</f>
        <v>-1.8382379085883889</v>
      </c>
      <c r="BF660" s="21">
        <f>INDEX([1]Pr3_line_class7_opt_lin!$A$2:$A$3624,MATCH($X660,[1]Pr3_line_class7_opt_lin!$AO$2:$AO$3624,0),1)</f>
        <v>4880</v>
      </c>
    </row>
    <row r="661" spans="1:58" hidden="1" x14ac:dyDescent="0.25">
      <c r="A661" s="1">
        <v>1841.463</v>
      </c>
      <c r="B661" s="1">
        <v>4.0000000000000001E-3</v>
      </c>
      <c r="C661">
        <v>2</v>
      </c>
      <c r="E661" s="2">
        <v>54304.6</v>
      </c>
      <c r="N661">
        <v>7</v>
      </c>
      <c r="V661" s="11">
        <f t="shared" si="1342"/>
        <v>5.4304647989126042E-7</v>
      </c>
      <c r="W661" s="11">
        <f t="shared" si="1343"/>
        <v>1.8414646273059743E-6</v>
      </c>
      <c r="X661" s="10">
        <f t="shared" si="1344"/>
        <v>54304.644149629283</v>
      </c>
      <c r="Y661" s="8">
        <f t="shared" si="1345"/>
        <v>1841.4631301968059</v>
      </c>
      <c r="Z661" s="1">
        <f t="shared" si="1346"/>
        <v>1841.463</v>
      </c>
      <c r="AA661" s="2">
        <f t="shared" si="1347"/>
        <v>54304.6</v>
      </c>
      <c r="AB661" s="2">
        <f t="shared" si="1341"/>
        <v>54304.647989126039</v>
      </c>
      <c r="AC661" s="1">
        <f t="shared" si="1348"/>
        <v>6.474497396611445E-2</v>
      </c>
      <c r="AD661" s="1" t="b">
        <f t="shared" si="1349"/>
        <v>1</v>
      </c>
      <c r="AM661" s="10">
        <f t="shared" si="1350"/>
        <v>0.11795968748761176</v>
      </c>
      <c r="AN661" s="10"/>
      <c r="AO661" s="1">
        <f t="shared" si="1351"/>
        <v>1841.463</v>
      </c>
      <c r="AP661"/>
      <c r="BB661" s="10" cm="1">
        <f t="array" ref="BB661">$C661*EXP(poly_from_str($AO661,BB$2950))</f>
        <v>5.2112301882619079</v>
      </c>
      <c r="BF661" s="21">
        <f>INDEX([1]Pr3_line_class7_opt_lin!$A$2:$A$3624,MATCH($X661,[1]Pr3_line_class7_opt_lin!$AO$2:$AO$3624,0),1)</f>
        <v>1627</v>
      </c>
    </row>
    <row r="662" spans="1:58" hidden="1" x14ac:dyDescent="0.25">
      <c r="A662" s="1">
        <v>1841.3109999999999</v>
      </c>
      <c r="B662" s="1">
        <v>4.0000000000000001E-3</v>
      </c>
      <c r="C662">
        <v>2</v>
      </c>
      <c r="E662" s="2">
        <v>54309.1</v>
      </c>
      <c r="N662">
        <v>7</v>
      </c>
      <c r="V662" s="11">
        <f t="shared" si="1342"/>
        <v>5.4309130831239269E-7</v>
      </c>
      <c r="W662" s="11">
        <f t="shared" si="1343"/>
        <v>1.841312045311007E-6</v>
      </c>
      <c r="X662" s="10">
        <f t="shared" si="1344"/>
        <v>54309.128363753691</v>
      </c>
      <c r="Y662" s="8">
        <f t="shared" si="1345"/>
        <v>1841.3110836582812</v>
      </c>
      <c r="Z662" s="1">
        <f t="shared" si="1346"/>
        <v>1841.3109999999999</v>
      </c>
      <c r="AA662" s="2">
        <f t="shared" si="1347"/>
        <v>54309.1</v>
      </c>
      <c r="AB662" s="2">
        <f t="shared" si="1341"/>
        <v>54309.130831239265</v>
      </c>
      <c r="AC662" s="1">
        <f t="shared" si="1348"/>
        <v>6.4747408458223327E-2</v>
      </c>
      <c r="AD662" s="1" t="b">
        <f t="shared" si="1349"/>
        <v>1</v>
      </c>
      <c r="AM662" s="10">
        <f t="shared" si="1350"/>
        <v>0.11797920068907426</v>
      </c>
      <c r="AN662" s="10"/>
      <c r="AO662" s="1">
        <f t="shared" si="1351"/>
        <v>1841.3109999999999</v>
      </c>
      <c r="AP662"/>
      <c r="BB662" s="10" cm="1">
        <f t="array" ref="BB662">$C662*EXP(poly_from_str($AO662,BB$2950))</f>
        <v>5.2125020467172263</v>
      </c>
      <c r="BF662" s="21" t="e">
        <f>INDEX([1]Pr3_line_class7_opt_lin!$A$2:$A$3624,MATCH($X662,[1]Pr3_line_class7_opt_lin!$AO$2:$AO$3624,0),1)</f>
        <v>#N/A</v>
      </c>
    </row>
    <row r="663" spans="1:58" x14ac:dyDescent="0.25">
      <c r="A663" s="1">
        <v>1840.954</v>
      </c>
      <c r="B663" s="1">
        <v>8.0000000000000002E-3</v>
      </c>
      <c r="C663">
        <v>10</v>
      </c>
      <c r="D663" t="s">
        <v>111</v>
      </c>
      <c r="E663" s="2">
        <v>54319.7</v>
      </c>
      <c r="F663">
        <v>21294</v>
      </c>
      <c r="G663" t="s">
        <v>4</v>
      </c>
      <c r="H663" t="s">
        <v>7</v>
      </c>
      <c r="I663">
        <v>75614</v>
      </c>
      <c r="J663" t="s">
        <v>6</v>
      </c>
      <c r="K663" t="s">
        <v>17</v>
      </c>
      <c r="L663">
        <v>21294.89</v>
      </c>
      <c r="M663">
        <v>75614.81</v>
      </c>
      <c r="N663">
        <v>7</v>
      </c>
      <c r="V663" s="11">
        <f t="shared" si="1342"/>
        <v>5.4319662522800685E-7</v>
      </c>
      <c r="W663" s="11">
        <f t="shared" si="1343"/>
        <v>1.8409527298567556E-6</v>
      </c>
      <c r="X663" s="10">
        <f t="shared" si="1344"/>
        <v>54319.665524323493</v>
      </c>
      <c r="Y663" s="8">
        <f t="shared" si="1345"/>
        <v>1840.9538982750469</v>
      </c>
      <c r="Z663" s="1">
        <f t="shared" si="1346"/>
        <v>1840.954</v>
      </c>
      <c r="AA663" s="2">
        <f t="shared" si="1347"/>
        <v>54319.7</v>
      </c>
      <c r="AB663" s="2">
        <f t="shared" si="1341"/>
        <v>54319.662522800681</v>
      </c>
      <c r="AC663" s="1">
        <f t="shared" si="1348"/>
        <v>6.4753128682954783E-2</v>
      </c>
      <c r="AD663" s="1" t="b">
        <f t="shared" si="1349"/>
        <v>1</v>
      </c>
      <c r="AF663" s="1" t="s">
        <v>1209</v>
      </c>
      <c r="AG663" s="1" t="s">
        <v>1256</v>
      </c>
      <c r="AH663" s="10">
        <v>21294.89</v>
      </c>
      <c r="AI663" s="10">
        <v>75614.81</v>
      </c>
      <c r="AJ663" s="10">
        <f>AI663-AH663</f>
        <v>54319.92</v>
      </c>
      <c r="AK663" s="1">
        <f>$A663-100000000/AJ663</f>
        <v>8.7261483447491628E-3</v>
      </c>
      <c r="AL663" s="10">
        <f>$X663-AJ663</f>
        <v>-0.25447567650553538</v>
      </c>
      <c r="AM663" s="10">
        <f t="shared" si="1350"/>
        <v>0.2360502217871821</v>
      </c>
      <c r="AN663" s="10">
        <f>AL663/AM663</f>
        <v>-1.0780573497404518</v>
      </c>
      <c r="AO663" s="1">
        <f t="shared" si="1351"/>
        <v>1840.954</v>
      </c>
      <c r="AP663" s="14">
        <v>745000</v>
      </c>
      <c r="AQ663" s="10">
        <v>1E-3</v>
      </c>
      <c r="AR663" s="14" cm="1">
        <f t="array" ref="AR663">SfromgA($AP663,$AO663,"")</f>
        <v>2.2941322144872513E-3</v>
      </c>
      <c r="AS663" s="21">
        <f>(10^MAX(0.05, -0.312925054856973*((LN($AR663))^(1/3)) + 0.454808404431693)-1)*100</f>
        <v>961.36710441578111</v>
      </c>
      <c r="AU663" s="10"/>
      <c r="AV663" s="10"/>
      <c r="AW663" s="14">
        <f>IF($AP663="",$AT663,$AP663)</f>
        <v>745000</v>
      </c>
      <c r="AX663" s="21">
        <f>IF($AP663="",$AV663,$AS663)</f>
        <v>961.36710441578111</v>
      </c>
      <c r="AY663" s="12"/>
      <c r="AZ663" s="10">
        <f>EXP(AY$2950*$AI663+AY$2951)*$AW663/$AO663</f>
        <v>0.45987878582904013</v>
      </c>
      <c r="BA663" s="12"/>
      <c r="BB663" s="10" cm="1">
        <f t="array" ref="BB663">$C663*EXP(poly_from_str($AO663,BB$2950))</f>
        <v>26.077458057636203</v>
      </c>
      <c r="BC663" s="12"/>
      <c r="BD663" s="10">
        <f t="shared" ref="BD663" si="1371">LN($AX663/100+1)</f>
        <v>2.3621428912890745</v>
      </c>
      <c r="BE663" s="10">
        <f>ABS(LN($AZ663/$BB663))-BD663-LN(2)</f>
        <v>0.98257352663494368</v>
      </c>
      <c r="BF663" s="21">
        <f>INDEX([1]Pr3_line_class7_opt_lin!$A$2:$A$3624,MATCH($X663,[1]Pr3_line_class7_opt_lin!$AO$2:$AO$3624,0),1)</f>
        <v>8146</v>
      </c>
    </row>
    <row r="664" spans="1:58" hidden="1" x14ac:dyDescent="0.25">
      <c r="A664" s="1">
        <v>1840.585</v>
      </c>
      <c r="B664" s="1">
        <v>4.0000000000000001E-3</v>
      </c>
      <c r="C664">
        <v>1</v>
      </c>
      <c r="E664" s="2">
        <v>54330.6</v>
      </c>
      <c r="N664">
        <v>7</v>
      </c>
      <c r="V664" s="11">
        <f t="shared" si="1342"/>
        <v>5.4330552514553792E-7</v>
      </c>
      <c r="W664" s="11">
        <f t="shared" si="1343"/>
        <v>1.8405833913117102E-6</v>
      </c>
      <c r="X664" s="10">
        <f t="shared" si="1344"/>
        <v>54330.556320437594</v>
      </c>
      <c r="Y664" s="8">
        <f t="shared" si="1345"/>
        <v>1840.5848710660612</v>
      </c>
      <c r="Z664" s="1">
        <f t="shared" si="1346"/>
        <v>1840.585</v>
      </c>
      <c r="AA664" s="2">
        <f t="shared" si="1347"/>
        <v>54330.6</v>
      </c>
      <c r="AB664" s="2">
        <f t="shared" si="1341"/>
        <v>54330.552514553798</v>
      </c>
      <c r="AC664" s="1">
        <f t="shared" si="1348"/>
        <v>6.4759044682683439E-2</v>
      </c>
      <c r="AD664" s="1" t="b">
        <f t="shared" si="1349"/>
        <v>1</v>
      </c>
      <c r="AM664" s="10">
        <f t="shared" si="1350"/>
        <v>0.11807246065788865</v>
      </c>
      <c r="AN664" s="10"/>
      <c r="AO664" s="1">
        <f t="shared" si="1351"/>
        <v>1840.585</v>
      </c>
      <c r="AP664"/>
      <c r="BB664" s="10" cm="1">
        <f t="array" ref="BB664">$C664*EXP(poly_from_str($AO664,BB$2950))</f>
        <v>2.6092926012826374</v>
      </c>
      <c r="BF664" s="21">
        <f>INDEX([1]Pr3_line_class7_opt_lin!$A$2:$A$3624,MATCH($X664,[1]Pr3_line_class7_opt_lin!$AO$2:$AO$3624,0),1)</f>
        <v>815</v>
      </c>
    </row>
    <row r="665" spans="1:58" hidden="1" x14ac:dyDescent="0.25">
      <c r="A665" s="1">
        <v>1840.136</v>
      </c>
      <c r="B665" s="1">
        <v>4.0000000000000001E-3</v>
      </c>
      <c r="C665">
        <v>3</v>
      </c>
      <c r="E665" s="2">
        <v>54343.8</v>
      </c>
      <c r="N665">
        <v>7</v>
      </c>
      <c r="V665" s="11">
        <f t="shared" si="1342"/>
        <v>5.4343809370611744E-7</v>
      </c>
      <c r="W665" s="11">
        <f t="shared" si="1343"/>
        <v>1.8401363172983855E-6</v>
      </c>
      <c r="X665" s="10">
        <f t="shared" si="1344"/>
        <v>54343.808618898925</v>
      </c>
      <c r="Y665" s="8">
        <f t="shared" si="1345"/>
        <v>1840.1360254537517</v>
      </c>
      <c r="Z665" s="1">
        <f t="shared" si="1346"/>
        <v>1840.136</v>
      </c>
      <c r="AA665" s="2">
        <f t="shared" si="1347"/>
        <v>54343.8</v>
      </c>
      <c r="AB665" s="2">
        <f t="shared" si="1341"/>
        <v>54343.809370611736</v>
      </c>
      <c r="AC665" s="1">
        <f t="shared" si="1348"/>
        <v>6.4766248084546951E-2</v>
      </c>
      <c r="AD665" s="1" t="b">
        <f t="shared" si="1349"/>
        <v>1</v>
      </c>
      <c r="AM665" s="10">
        <f t="shared" si="1350"/>
        <v>0.11812996430698602</v>
      </c>
      <c r="AN665" s="10"/>
      <c r="AO665" s="1">
        <f t="shared" si="1351"/>
        <v>1840.136</v>
      </c>
      <c r="AP665"/>
      <c r="BB665" s="10" cm="1">
        <f t="array" ref="BB665">$C665*EXP(poly_from_str($AO665,BB$2950))</f>
        <v>7.833531623166925</v>
      </c>
      <c r="BF665" s="21">
        <f>INDEX([1]Pr3_line_class7_opt_lin!$A$2:$A$3624,MATCH($X665,[1]Pr3_line_class7_opt_lin!$AO$2:$AO$3624,0),1)</f>
        <v>2449</v>
      </c>
    </row>
    <row r="666" spans="1:58" hidden="1" x14ac:dyDescent="0.25">
      <c r="A666" s="1">
        <v>1839.547</v>
      </c>
      <c r="B666" s="1">
        <v>4.0000000000000001E-3</v>
      </c>
      <c r="C666">
        <v>2</v>
      </c>
      <c r="E666" s="2">
        <v>54361.2</v>
      </c>
      <c r="N666">
        <v>7</v>
      </c>
      <c r="V666" s="11">
        <f t="shared" si="1342"/>
        <v>5.4361209580402137E-7</v>
      </c>
      <c r="W666" s="11">
        <f t="shared" si="1343"/>
        <v>1.8395473241944625E-6</v>
      </c>
      <c r="X666" s="10">
        <f t="shared" si="1344"/>
        <v>54361.208810954195</v>
      </c>
      <c r="Y666" s="8">
        <f t="shared" si="1345"/>
        <v>1839.5470260376044</v>
      </c>
      <c r="Z666" s="1">
        <f t="shared" si="1346"/>
        <v>1839.547</v>
      </c>
      <c r="AA666" s="2">
        <f t="shared" si="1347"/>
        <v>54361.2</v>
      </c>
      <c r="AB666" s="2">
        <f t="shared" si="1341"/>
        <v>54361.20958040213</v>
      </c>
      <c r="AC666" s="1">
        <f t="shared" si="1348"/>
        <v>6.4775705535222022E-2</v>
      </c>
      <c r="AD666" s="1" t="b">
        <f t="shared" si="1349"/>
        <v>1</v>
      </c>
      <c r="AM666" s="10">
        <f t="shared" si="1350"/>
        <v>0.11820562344968626</v>
      </c>
      <c r="AN666" s="10"/>
      <c r="AO666" s="1">
        <f t="shared" si="1351"/>
        <v>1839.547</v>
      </c>
      <c r="AP666"/>
      <c r="BB666" s="10" cm="1">
        <f t="array" ref="BB666">$C666*EXP(poly_from_str($AO666,BB$2950))</f>
        <v>5.227307233160877</v>
      </c>
      <c r="BF666" s="21">
        <f>INDEX([1]Pr3_line_class7_opt_lin!$A$2:$A$3624,MATCH($X666,[1]Pr3_line_class7_opt_lin!$AO$2:$AO$3624,0),1)</f>
        <v>1635</v>
      </c>
    </row>
    <row r="667" spans="1:58" hidden="1" x14ac:dyDescent="0.25">
      <c r="A667" s="1">
        <v>1838.4559999999999</v>
      </c>
      <c r="B667" s="1">
        <v>4.0000000000000001E-3</v>
      </c>
      <c r="C667">
        <v>200</v>
      </c>
      <c r="E667" s="2">
        <v>54393.5</v>
      </c>
      <c r="F667">
        <v>12846</v>
      </c>
      <c r="G667" t="s">
        <v>4</v>
      </c>
      <c r="H667" t="s">
        <v>5</v>
      </c>
      <c r="I667">
        <v>67240</v>
      </c>
      <c r="J667" t="s">
        <v>6</v>
      </c>
      <c r="K667" t="s">
        <v>7</v>
      </c>
      <c r="L667">
        <v>12846.66</v>
      </c>
      <c r="M667">
        <v>67240.350000000006</v>
      </c>
      <c r="N667">
        <v>7</v>
      </c>
      <c r="V667" s="11">
        <f t="shared" si="1342"/>
        <v>5.4393469302501665E-7</v>
      </c>
      <c r="W667" s="11">
        <f t="shared" si="1343"/>
        <v>1.8384549624495574E-6</v>
      </c>
      <c r="X667" s="10">
        <f t="shared" si="1344"/>
        <v>54393.471773354075</v>
      </c>
      <c r="Y667" s="8">
        <f t="shared" si="1345"/>
        <v>1838.4559164871575</v>
      </c>
      <c r="Z667" s="1">
        <f t="shared" si="1346"/>
        <v>1838.4559999999999</v>
      </c>
      <c r="AA667" s="2">
        <f t="shared" si="1347"/>
        <v>54393.5</v>
      </c>
      <c r="AB667" s="2">
        <f t="shared" si="1341"/>
        <v>54393.469302501668</v>
      </c>
      <c r="AC667" s="1">
        <f t="shared" si="1348"/>
        <v>6.4793247513810964E-2</v>
      </c>
      <c r="AD667" s="1" t="b">
        <f t="shared" si="1349"/>
        <v>1</v>
      </c>
      <c r="AF667" s="1" t="s">
        <v>1150</v>
      </c>
      <c r="AG667" s="1" t="s">
        <v>1243</v>
      </c>
      <c r="AH667" s="10">
        <v>12846.66</v>
      </c>
      <c r="AI667" s="10">
        <v>67240.350000000006</v>
      </c>
      <c r="AJ667" s="10">
        <f t="shared" ref="AJ667:AJ668" si="1372">AI667-AH667</f>
        <v>54393.69</v>
      </c>
      <c r="AK667" s="1">
        <f t="shared" ref="AK667:AK668" si="1373">$A667-100000000/AJ667</f>
        <v>7.4593696438114421E-3</v>
      </c>
      <c r="AL667" s="10">
        <f t="shared" ref="AL667:AL668" si="1374">$X667-AJ667</f>
        <v>-0.2182266459276434</v>
      </c>
      <c r="AM667" s="10">
        <f t="shared" si="1350"/>
        <v>0.11834604690022497</v>
      </c>
      <c r="AN667" s="10">
        <f t="shared" ref="AN667:AN668" si="1375">AL667/AM667</f>
        <v>-1.8439707252040758</v>
      </c>
      <c r="AO667" s="1">
        <f t="shared" si="1351"/>
        <v>1838.4559999999999</v>
      </c>
      <c r="AP667" s="14">
        <v>103000000</v>
      </c>
      <c r="AQ667" s="10">
        <v>0.125</v>
      </c>
      <c r="AR667" s="14" cm="1">
        <f t="array" ref="AR667">SfromgA($AP667,$AO667,"")</f>
        <v>0.31588594692752875</v>
      </c>
      <c r="AS667" s="21">
        <f t="shared" ref="AS667:AS668" si="1376">(10^MAX(0.05, -0.312925054856973*((LN($AR667))^(1/3)) + 0.454808404431693)-1)*100</f>
        <v>506.57172691421789</v>
      </c>
      <c r="AU667" s="10"/>
      <c r="AV667" s="10"/>
      <c r="AW667" s="14">
        <f t="shared" ref="AW667:AW668" si="1377">IF($AP667="",$AT667,$AP667)</f>
        <v>103000000</v>
      </c>
      <c r="AX667" s="21">
        <f t="shared" ref="AX667:AX668" si="1378">IF($AP667="",$AV667,$AS667)</f>
        <v>506.57172691421789</v>
      </c>
      <c r="AY667" s="10">
        <f t="shared" ref="AY667:AY668" si="1379">LN(BB667*$AO667/$AW667)</f>
        <v>-4.6727333157729261</v>
      </c>
      <c r="AZ667" s="10">
        <f t="shared" ref="AZ667:AZ668" si="1380">EXP(AY$2950*$AI667+AY$2951)*$AW667/$AO667</f>
        <v>139.2787372115769</v>
      </c>
      <c r="BA667" s="10">
        <f t="shared" ref="BA667:BA668" si="1381">LN(AZ667/$C667)</f>
        <v>-0.36184013767445944</v>
      </c>
      <c r="BB667" s="10" cm="1">
        <f t="array" ref="BB667">$C667*EXP(poly_from_str($AO667,BB$2950))</f>
        <v>523.65070184888111</v>
      </c>
      <c r="BC667" s="10">
        <f t="shared" ref="BC667:BC668" si="1382">LN(AZ667/BB667)</f>
        <v>-1.3243476336461804</v>
      </c>
      <c r="BD667" s="10">
        <f t="shared" ref="BD667:BD668" si="1383">LN($AX667/100+1)</f>
        <v>1.802652799070718</v>
      </c>
      <c r="BE667" s="10">
        <f t="shared" ref="BE667:BE668" si="1384">ABS(LN($AZ667/$BB667))-BD667-LN(2)</f>
        <v>-1.1714523459844828</v>
      </c>
      <c r="BF667" s="21">
        <f>INDEX([1]Pr3_line_class7_opt_lin!$A$2:$A$3624,MATCH($X667,[1]Pr3_line_class7_opt_lin!$AO$2:$AO$3624,0),1)</f>
        <v>164017</v>
      </c>
    </row>
    <row r="668" spans="1:58" hidden="1" x14ac:dyDescent="0.25">
      <c r="A668" s="1">
        <v>1838.1980000000001</v>
      </c>
      <c r="B668" s="1">
        <v>4.0000000000000001E-3</v>
      </c>
      <c r="C668">
        <v>50</v>
      </c>
      <c r="E668" s="2">
        <v>54401.1</v>
      </c>
      <c r="F668">
        <v>21238</v>
      </c>
      <c r="G668" t="s">
        <v>4</v>
      </c>
      <c r="H668" t="s">
        <v>39</v>
      </c>
      <c r="I668">
        <v>75640</v>
      </c>
      <c r="J668" t="s">
        <v>6</v>
      </c>
      <c r="K668" t="s">
        <v>12</v>
      </c>
      <c r="L668">
        <v>21238.78</v>
      </c>
      <c r="M668">
        <v>75640</v>
      </c>
      <c r="N668">
        <v>7</v>
      </c>
      <c r="V668" s="11">
        <f t="shared" si="1342"/>
        <v>5.440110368959165E-7</v>
      </c>
      <c r="W668" s="11">
        <f t="shared" si="1343"/>
        <v>1.8381981246702733E-6</v>
      </c>
      <c r="X668" s="10">
        <f t="shared" si="1344"/>
        <v>54401.103392462137</v>
      </c>
      <c r="Y668" s="8">
        <f t="shared" si="1345"/>
        <v>1838.198010039923</v>
      </c>
      <c r="Z668" s="1">
        <f t="shared" si="1346"/>
        <v>1838.1980000000001</v>
      </c>
      <c r="AA668" s="2">
        <f t="shared" si="1347"/>
        <v>54401.1</v>
      </c>
      <c r="AB668" s="2">
        <f t="shared" si="1341"/>
        <v>54401.103689591655</v>
      </c>
      <c r="AC668" s="1">
        <f t="shared" si="1348"/>
        <v>6.4797400413228512E-2</v>
      </c>
      <c r="AD668" s="1" t="b">
        <f t="shared" si="1349"/>
        <v>1</v>
      </c>
      <c r="AF668" s="1" t="s">
        <v>1196</v>
      </c>
      <c r="AG668" s="1" t="s">
        <v>1304</v>
      </c>
      <c r="AH668" s="10">
        <v>21238.78</v>
      </c>
      <c r="AI668" s="10">
        <v>75640</v>
      </c>
      <c r="AJ668" s="10">
        <f t="shared" si="1372"/>
        <v>54401.22</v>
      </c>
      <c r="AK668" s="1">
        <f t="shared" si="1373"/>
        <v>3.9300875973822258E-3</v>
      </c>
      <c r="AL668" s="10">
        <f t="shared" si="1374"/>
        <v>-0.11660753786418354</v>
      </c>
      <c r="AM668" s="10">
        <f t="shared" si="1350"/>
        <v>0.11837919527711377</v>
      </c>
      <c r="AN668" s="10">
        <f t="shared" si="1375"/>
        <v>-0.98503404750485968</v>
      </c>
      <c r="AO668" s="1">
        <f t="shared" si="1351"/>
        <v>1838.1980000000001</v>
      </c>
      <c r="AP668" s="14">
        <v>86500000</v>
      </c>
      <c r="AQ668" s="10">
        <v>4.4999999999999998E-2</v>
      </c>
      <c r="AR668" s="14" cm="1">
        <f t="array" ref="AR668">SfromgA($AP668,$AO668,"")</f>
        <v>0.26517118848493276</v>
      </c>
      <c r="AS668" s="21">
        <f t="shared" si="1376"/>
        <v>529.09117040465719</v>
      </c>
      <c r="AU668" s="10"/>
      <c r="AV668" s="10"/>
      <c r="AW668" s="14">
        <f t="shared" si="1377"/>
        <v>86500000</v>
      </c>
      <c r="AX668" s="21">
        <f t="shared" si="1378"/>
        <v>529.09117040465719</v>
      </c>
      <c r="AY668" s="10">
        <f t="shared" si="1379"/>
        <v>-5.8841671170462222</v>
      </c>
      <c r="AZ668" s="10">
        <f t="shared" si="1380"/>
        <v>53.349609088008279</v>
      </c>
      <c r="BA668" s="10">
        <f t="shared" si="1381"/>
        <v>6.4843644982711016E-2</v>
      </c>
      <c r="BB668" s="10" cm="1">
        <f t="array" ref="BB668">$C668*EXP(poly_from_str($AO668,BB$2950))</f>
        <v>130.96718975605017</v>
      </c>
      <c r="BC668" s="10">
        <f t="shared" si="1382"/>
        <v>-0.89808018154250158</v>
      </c>
      <c r="BD668" s="10">
        <f t="shared" si="1383"/>
        <v>1.8391060052082926</v>
      </c>
      <c r="BE668" s="10">
        <f t="shared" si="1384"/>
        <v>-1.6341730042257363</v>
      </c>
      <c r="BF668" s="21">
        <f>INDEX([1]Pr3_line_class7_opt_lin!$A$2:$A$3624,MATCH($X668,[1]Pr3_line_class7_opt_lin!$AO$2:$AO$3624,0),1)</f>
        <v>41032</v>
      </c>
    </row>
    <row r="669" spans="1:58" hidden="1" x14ac:dyDescent="0.25">
      <c r="A669" s="1">
        <v>1837.9839999999999</v>
      </c>
      <c r="B669" s="1">
        <v>4.0000000000000001E-3</v>
      </c>
      <c r="C669">
        <v>20</v>
      </c>
      <c r="E669" s="2">
        <v>54407.4</v>
      </c>
      <c r="N669">
        <v>7</v>
      </c>
      <c r="V669" s="11">
        <f t="shared" si="1342"/>
        <v>5.440743771436531E-7</v>
      </c>
      <c r="W669" s="11">
        <f t="shared" si="1343"/>
        <v>1.8379852740619844E-6</v>
      </c>
      <c r="X669" s="10">
        <f t="shared" si="1344"/>
        <v>54407.434675861703</v>
      </c>
      <c r="Y669" s="8">
        <f t="shared" si="1345"/>
        <v>1837.9841026462843</v>
      </c>
      <c r="Z669" s="1">
        <f t="shared" si="1346"/>
        <v>1837.9839999999999</v>
      </c>
      <c r="AA669" s="2">
        <f t="shared" si="1347"/>
        <v>54407.4</v>
      </c>
      <c r="AB669" s="2">
        <f t="shared" si="1341"/>
        <v>54407.437714365304</v>
      </c>
      <c r="AC669" s="1">
        <f t="shared" si="1348"/>
        <v>6.4800846393212708E-2</v>
      </c>
      <c r="AD669" s="1" t="b">
        <f t="shared" si="1349"/>
        <v>1</v>
      </c>
      <c r="AM669" s="10">
        <f t="shared" si="1350"/>
        <v>0.11840668906802237</v>
      </c>
      <c r="AN669" s="10"/>
      <c r="AO669" s="1">
        <f t="shared" si="1351"/>
        <v>1837.9839999999999</v>
      </c>
      <c r="AP669"/>
      <c r="BB669" s="10" cm="1">
        <f t="array" ref="BB669">$C669*EXP(poly_from_str($AO669,BB$2950))</f>
        <v>52.404977618714994</v>
      </c>
      <c r="BF669" s="21">
        <f>INDEX([1]Pr3_line_class7_opt_lin!$A$2:$A$3624,MATCH($X669,[1]Pr3_line_class7_opt_lin!$AO$2:$AO$3624,0),1)</f>
        <v>16422</v>
      </c>
    </row>
    <row r="670" spans="1:58" hidden="1" x14ac:dyDescent="0.25">
      <c r="A670" s="1">
        <v>1837.3520000000001</v>
      </c>
      <c r="B670" s="1">
        <v>4.0000000000000001E-3</v>
      </c>
      <c r="C670">
        <v>3</v>
      </c>
      <c r="E670" s="2">
        <v>54426.2</v>
      </c>
      <c r="N670">
        <v>7</v>
      </c>
      <c r="V670" s="11">
        <f t="shared" si="1342"/>
        <v>5.4426152419351325E-7</v>
      </c>
      <c r="W670" s="11">
        <f t="shared" si="1343"/>
        <v>1.8373503937441895E-6</v>
      </c>
      <c r="X670" s="10">
        <f t="shared" si="1344"/>
        <v>54426.156257606439</v>
      </c>
      <c r="Y670" s="8">
        <f t="shared" si="1345"/>
        <v>1837.351870425799</v>
      </c>
      <c r="Z670" s="1">
        <f t="shared" si="1346"/>
        <v>1837.3520000000001</v>
      </c>
      <c r="AA670" s="2">
        <f t="shared" si="1347"/>
        <v>54426.2</v>
      </c>
      <c r="AB670" s="2">
        <f t="shared" si="1341"/>
        <v>54426.152419351325</v>
      </c>
      <c r="AC670" s="1">
        <f t="shared" si="1348"/>
        <v>6.4811030335872308E-2</v>
      </c>
      <c r="AD670" s="1" t="b">
        <f t="shared" si="1349"/>
        <v>1</v>
      </c>
      <c r="AM670" s="10">
        <f t="shared" si="1350"/>
        <v>0.11848834627224396</v>
      </c>
      <c r="AN670" s="10"/>
      <c r="AO670" s="1">
        <f t="shared" si="1351"/>
        <v>1837.3520000000001</v>
      </c>
      <c r="AP670"/>
      <c r="BB670" s="10" cm="1">
        <f t="array" ref="BB670">$C670*EXP(poly_from_str($AO670,BB$2950))</f>
        <v>7.8687774461588633</v>
      </c>
      <c r="BF670" s="21" t="e">
        <f>INDEX([1]Pr3_line_class7_opt_lin!$A$2:$A$3624,MATCH($X670,[1]Pr3_line_class7_opt_lin!$AO$2:$AO$3624,0),1)</f>
        <v>#N/A</v>
      </c>
    </row>
    <row r="671" spans="1:58" hidden="1" x14ac:dyDescent="0.25">
      <c r="A671" s="1">
        <v>1837.3109999999999</v>
      </c>
      <c r="B671" s="1">
        <v>4.0000000000000001E-3</v>
      </c>
      <c r="C671">
        <v>1</v>
      </c>
      <c r="E671" s="2">
        <v>54427.4</v>
      </c>
      <c r="N671">
        <v>7</v>
      </c>
      <c r="V671" s="11">
        <f t="shared" si="1342"/>
        <v>5.4427366950940806E-7</v>
      </c>
      <c r="W671" s="11">
        <f t="shared" si="1343"/>
        <v>1.8373098843597159E-6</v>
      </c>
      <c r="X671" s="10">
        <f t="shared" si="1344"/>
        <v>54427.369617173223</v>
      </c>
      <c r="Y671" s="8">
        <f t="shared" si="1345"/>
        <v>1837.3109099956844</v>
      </c>
      <c r="Z671" s="1">
        <f t="shared" si="1346"/>
        <v>1837.3109999999999</v>
      </c>
      <c r="AA671" s="2">
        <f t="shared" si="1347"/>
        <v>54427.4</v>
      </c>
      <c r="AB671" s="2">
        <f t="shared" si="1341"/>
        <v>54427.366950940806</v>
      </c>
      <c r="AC671" s="1">
        <f t="shared" si="1348"/>
        <v>6.4811691366061824E-2</v>
      </c>
      <c r="AD671" s="1" t="b">
        <f t="shared" si="1349"/>
        <v>1</v>
      </c>
      <c r="AM671" s="10">
        <f t="shared" si="1350"/>
        <v>0.11849360287942542</v>
      </c>
      <c r="AN671" s="10"/>
      <c r="AO671" s="1">
        <f t="shared" si="1351"/>
        <v>1837.3109999999999</v>
      </c>
      <c r="AP671"/>
      <c r="BB671" s="10" cm="1">
        <f t="array" ref="BB671">$C671*EXP(poly_from_str($AO671,BB$2950))</f>
        <v>2.6230996843841439</v>
      </c>
      <c r="BF671" s="21">
        <f>INDEX([1]Pr3_line_class7_opt_lin!$A$2:$A$3624,MATCH($X671,[1]Pr3_line_class7_opt_lin!$AO$2:$AO$3624,0),1)</f>
        <v>823</v>
      </c>
    </row>
    <row r="672" spans="1:58" hidden="1" x14ac:dyDescent="0.25">
      <c r="A672" s="1">
        <v>1837.1890000000001</v>
      </c>
      <c r="B672" s="1">
        <v>4.0000000000000001E-3</v>
      </c>
      <c r="C672">
        <v>2</v>
      </c>
      <c r="E672" s="2">
        <v>54431</v>
      </c>
      <c r="N672">
        <v>7</v>
      </c>
      <c r="V672" s="11">
        <f t="shared" si="1342"/>
        <v>5.4430981243628172E-7</v>
      </c>
      <c r="W672" s="11">
        <f t="shared" si="1343"/>
        <v>1.8371883669232607E-6</v>
      </c>
      <c r="X672" s="10">
        <f t="shared" si="1344"/>
        <v>54430.982757167032</v>
      </c>
      <c r="Y672" s="8">
        <f t="shared" si="1345"/>
        <v>1837.1889489140779</v>
      </c>
      <c r="Z672" s="1">
        <f t="shared" si="1346"/>
        <v>1837.1890000000001</v>
      </c>
      <c r="AA672" s="2">
        <f t="shared" si="1347"/>
        <v>54431</v>
      </c>
      <c r="AB672" s="2">
        <f t="shared" si="1341"/>
        <v>54430.981243628172</v>
      </c>
      <c r="AC672" s="1">
        <f t="shared" si="1348"/>
        <v>6.481365859572101E-2</v>
      </c>
      <c r="AD672" s="1" t="b">
        <f t="shared" si="1349"/>
        <v>1</v>
      </c>
      <c r="AM672" s="10">
        <f t="shared" si="1350"/>
        <v>0.11850930960287701</v>
      </c>
      <c r="AN672" s="10"/>
      <c r="AO672" s="1">
        <f t="shared" si="1351"/>
        <v>1837.1890000000001</v>
      </c>
      <c r="AP672"/>
      <c r="BB672" s="10" cm="1">
        <f t="array" ref="BB672">$C672*EXP(poly_from_str($AO672,BB$2950))</f>
        <v>5.2472344027035991</v>
      </c>
      <c r="BF672" s="21" t="e">
        <f>INDEX([1]Pr3_line_class7_opt_lin!$A$2:$A$3624,MATCH($X672,[1]Pr3_line_class7_opt_lin!$AO$2:$AO$3624,0),1)</f>
        <v>#N/A</v>
      </c>
    </row>
    <row r="673" spans="1:58" hidden="1" x14ac:dyDescent="0.25">
      <c r="A673" s="1">
        <v>1837.0740000000001</v>
      </c>
      <c r="B673" s="1">
        <v>4.0000000000000001E-3</v>
      </c>
      <c r="C673">
        <v>6</v>
      </c>
      <c r="E673" s="2">
        <v>54434.400000000001</v>
      </c>
      <c r="N673">
        <v>7</v>
      </c>
      <c r="V673" s="11">
        <f t="shared" si="1342"/>
        <v>5.4434388598390699E-7</v>
      </c>
      <c r="W673" s="11">
        <f t="shared" si="1343"/>
        <v>1.8370736152139089E-6</v>
      </c>
      <c r="X673" s="10">
        <f t="shared" si="1344"/>
        <v>54434.389518651144</v>
      </c>
      <c r="Y673" s="8">
        <f t="shared" si="1345"/>
        <v>1837.0739689426748</v>
      </c>
      <c r="Z673" s="1">
        <f t="shared" si="1346"/>
        <v>1837.0740000000001</v>
      </c>
      <c r="AA673" s="2">
        <f t="shared" si="1347"/>
        <v>54434.400000000001</v>
      </c>
      <c r="AB673" s="2">
        <f t="shared" si="1341"/>
        <v>54434.388598390702</v>
      </c>
      <c r="AC673" s="1">
        <f t="shared" si="1348"/>
        <v>6.4815513310403042E-2</v>
      </c>
      <c r="AD673" s="1" t="b">
        <f t="shared" si="1349"/>
        <v>1</v>
      </c>
      <c r="AM673" s="10">
        <f t="shared" si="1350"/>
        <v>0.11852413130880955</v>
      </c>
      <c r="AN673" s="10"/>
      <c r="AO673" s="1">
        <f t="shared" si="1351"/>
        <v>1837.0740000000001</v>
      </c>
      <c r="AP673"/>
      <c r="BB673" s="10" cm="1">
        <f t="array" ref="BB673">$C673*EXP(poly_from_str($AO673,BB$2950))</f>
        <v>15.744631391526973</v>
      </c>
      <c r="BF673" s="21" t="e">
        <f>INDEX([1]Pr3_line_class7_opt_lin!$A$2:$A$3624,MATCH($X673,[1]Pr3_line_class7_opt_lin!$AO$2:$AO$3624,0),1)</f>
        <v>#N/A</v>
      </c>
    </row>
    <row r="674" spans="1:58" hidden="1" x14ac:dyDescent="0.25">
      <c r="A674" s="1">
        <v>1836.8869999999999</v>
      </c>
      <c r="B674" s="1">
        <v>4.0000000000000001E-3</v>
      </c>
      <c r="C674">
        <v>3</v>
      </c>
      <c r="E674" s="2">
        <v>54439.9</v>
      </c>
      <c r="N674">
        <v>7</v>
      </c>
      <c r="V674" s="11">
        <f t="shared" si="1342"/>
        <v>5.4439930164457591E-7</v>
      </c>
      <c r="W674" s="11">
        <f t="shared" si="1343"/>
        <v>1.8368880177957711E-6</v>
      </c>
      <c r="X674" s="10">
        <f t="shared" si="1344"/>
        <v>54439.927728879411</v>
      </c>
      <c r="Y674" s="8">
        <f t="shared" si="1345"/>
        <v>1836.8870821801584</v>
      </c>
      <c r="Z674" s="1">
        <f t="shared" si="1346"/>
        <v>1836.8869999999999</v>
      </c>
      <c r="AA674" s="2">
        <f t="shared" si="1347"/>
        <v>54439.9</v>
      </c>
      <c r="AB674" s="2">
        <f t="shared" si="1341"/>
        <v>54439.93016445759</v>
      </c>
      <c r="AC674" s="1">
        <f t="shared" si="1348"/>
        <v>6.4818529981555101E-2</v>
      </c>
      <c r="AD674" s="1" t="b">
        <f t="shared" si="1349"/>
        <v>1</v>
      </c>
      <c r="AM674" s="10">
        <f t="shared" si="1350"/>
        <v>0.11854817416640219</v>
      </c>
      <c r="AN674" s="10"/>
      <c r="AO674" s="1">
        <f t="shared" si="1351"/>
        <v>1836.8869999999999</v>
      </c>
      <c r="AP674"/>
      <c r="BB674" s="10" cm="1">
        <f t="array" ref="BB674">$C674*EXP(poly_from_str($AO674,BB$2950))</f>
        <v>7.8746977306345016</v>
      </c>
      <c r="BF674" s="21">
        <f>INDEX([1]Pr3_line_class7_opt_lin!$A$2:$A$3624,MATCH($X674,[1]Pr3_line_class7_opt_lin!$AO$2:$AO$3624,0),1)</f>
        <v>2471</v>
      </c>
    </row>
    <row r="675" spans="1:58" hidden="1" x14ac:dyDescent="0.25">
      <c r="A675" s="1">
        <v>1836.7049999999999</v>
      </c>
      <c r="B675" s="1">
        <v>4.0000000000000001E-3</v>
      </c>
      <c r="C675">
        <v>3</v>
      </c>
      <c r="E675" s="2">
        <v>54445.3</v>
      </c>
      <c r="F675">
        <v>20848</v>
      </c>
      <c r="G675" t="s">
        <v>4</v>
      </c>
      <c r="H675" t="s">
        <v>17</v>
      </c>
      <c r="I675">
        <v>75294</v>
      </c>
      <c r="J675" t="s">
        <v>6</v>
      </c>
      <c r="K675" t="s">
        <v>7</v>
      </c>
      <c r="L675">
        <v>20848.39</v>
      </c>
      <c r="M675">
        <v>75294</v>
      </c>
      <c r="N675">
        <v>7</v>
      </c>
      <c r="V675" s="11">
        <f t="shared" si="1342"/>
        <v>5.444532464385952E-7</v>
      </c>
      <c r="W675" s="11">
        <f t="shared" si="1343"/>
        <v>1.8367058313573439E-6</v>
      </c>
      <c r="X675" s="10">
        <f t="shared" si="1344"/>
        <v>54445.322653307237</v>
      </c>
      <c r="Y675" s="8">
        <f t="shared" si="1345"/>
        <v>1836.7050671509903</v>
      </c>
      <c r="Z675" s="1">
        <f t="shared" si="1346"/>
        <v>1836.7049999999999</v>
      </c>
      <c r="AA675" s="2">
        <f t="shared" si="1347"/>
        <v>54445.3</v>
      </c>
      <c r="AB675" s="2">
        <f t="shared" si="1341"/>
        <v>54445.324643859523</v>
      </c>
      <c r="AC675" s="1">
        <f t="shared" si="1348"/>
        <v>6.4821466877876294E-2</v>
      </c>
      <c r="AD675" s="1" t="b">
        <f t="shared" si="1349"/>
        <v>1</v>
      </c>
      <c r="AF675" s="1" t="s">
        <v>1271</v>
      </c>
      <c r="AG675" s="1" t="s">
        <v>1283</v>
      </c>
      <c r="AH675" s="10">
        <v>20848.39</v>
      </c>
      <c r="AI675" s="10">
        <v>75294</v>
      </c>
      <c r="AJ675" s="10">
        <f>AI675-AH675</f>
        <v>54445.61</v>
      </c>
      <c r="AK675" s="1">
        <f>$A675-100000000/AJ675</f>
        <v>9.6263968755465612E-3</v>
      </c>
      <c r="AL675" s="10">
        <f>$X675-AJ675</f>
        <v>-0.28734669276309432</v>
      </c>
      <c r="AM675" s="10">
        <f t="shared" si="1350"/>
        <v>0.11857168135329299</v>
      </c>
      <c r="AN675" s="10">
        <f>AL675/AM675</f>
        <v>-2.4234006761439426</v>
      </c>
      <c r="AO675" s="1">
        <f t="shared" si="1351"/>
        <v>1836.7049999999999</v>
      </c>
      <c r="AP675" s="14">
        <v>22900000</v>
      </c>
      <c r="AQ675" s="10">
        <v>0.128</v>
      </c>
      <c r="AR675" s="14" cm="1">
        <f t="array" ref="AR675">SfromgA($AP675,$AO675,"")</f>
        <v>7.0030474186299416E-2</v>
      </c>
      <c r="AS675" s="21">
        <f>(10^MAX(0.05, -0.312925054856973*((LN($AR675))^(1/3)) + 0.454808404431693)-1)*100</f>
        <v>673.25520667969829</v>
      </c>
      <c r="AU675" s="10"/>
      <c r="AV675" s="10"/>
      <c r="AW675" s="14">
        <f>IF($AP675="",$AT675,$AP675)</f>
        <v>22900000</v>
      </c>
      <c r="AX675" s="21">
        <f>IF($AP675="",$AV675,$AS675)</f>
        <v>673.25520667969829</v>
      </c>
      <c r="AY675" s="10">
        <f>LN(BB675*$AO675/$AW675)</f>
        <v>-7.3669696261488848</v>
      </c>
      <c r="AZ675" s="10">
        <f>EXP(AY$2950*$AI675+AY$2951)*$AW675/$AO675</f>
        <v>14.599896051896488</v>
      </c>
      <c r="BA675" s="10">
        <f>LN(AZ675/$C675)</f>
        <v>1.5824021202877183</v>
      </c>
      <c r="BB675" s="10" cm="1">
        <f t="array" ref="BB675">$C675*EXP(poly_from_str($AO675,BB$2950))</f>
        <v>7.8770176228377213</v>
      </c>
      <c r="BC675" s="10">
        <f t="shared" ref="BC675" si="1385">LN(AZ675/BB675)</f>
        <v>0.61706505098467157</v>
      </c>
      <c r="BD675" s="10">
        <f t="shared" ref="BD675" si="1386">LN($AX675/100+1)</f>
        <v>2.0454389590554825</v>
      </c>
      <c r="BE675" s="10">
        <f>ABS(LN($AZ675/$BB675))-BD675-LN(2)</f>
        <v>-2.1215210886307561</v>
      </c>
      <c r="BF675" s="21">
        <f>INDEX([1]Pr3_line_class7_opt_lin!$A$2:$A$3624,MATCH($X675,[1]Pr3_line_class7_opt_lin!$AO$2:$AO$3624,0),1)</f>
        <v>2472</v>
      </c>
    </row>
    <row r="676" spans="1:58" hidden="1" x14ac:dyDescent="0.25">
      <c r="A676" s="1">
        <v>1836.635</v>
      </c>
      <c r="B676" s="1">
        <v>4.0000000000000001E-3</v>
      </c>
      <c r="C676">
        <v>5</v>
      </c>
      <c r="E676" s="2">
        <v>54447.4</v>
      </c>
      <c r="N676">
        <v>7</v>
      </c>
      <c r="V676" s="11">
        <f t="shared" si="1342"/>
        <v>5.4447399728307476E-7</v>
      </c>
      <c r="W676" s="11">
        <f t="shared" si="1343"/>
        <v>1.8366349908351914E-6</v>
      </c>
      <c r="X676" s="10">
        <f t="shared" si="1344"/>
        <v>54447.399750255921</v>
      </c>
      <c r="Y676" s="8">
        <f t="shared" si="1345"/>
        <v>1836.6349992596288</v>
      </c>
      <c r="Z676" s="1">
        <f t="shared" si="1346"/>
        <v>1836.635</v>
      </c>
      <c r="AA676" s="2">
        <f t="shared" si="1347"/>
        <v>54447.4</v>
      </c>
      <c r="AB676" s="2">
        <f t="shared" si="1341"/>
        <v>54447.399728307479</v>
      </c>
      <c r="AC676" s="1">
        <f t="shared" si="1348"/>
        <v>6.4822596685870482E-2</v>
      </c>
      <c r="AD676" s="1" t="b">
        <f t="shared" si="1349"/>
        <v>1</v>
      </c>
      <c r="AM676" s="10">
        <f t="shared" si="1350"/>
        <v>0.11858077407868194</v>
      </c>
      <c r="AN676" s="10"/>
      <c r="AO676" s="1">
        <f t="shared" si="1351"/>
        <v>1836.635</v>
      </c>
      <c r="AP676"/>
      <c r="BB676" s="10" cm="1">
        <f t="array" ref="BB676">$C676*EXP(poly_from_str($AO676,BB$2950))</f>
        <v>13.129850496321886</v>
      </c>
      <c r="BF676" s="21">
        <f>INDEX([1]Pr3_line_class7_opt_lin!$A$2:$A$3624,MATCH($X676,[1]Pr3_line_class7_opt_lin!$AO$2:$AO$3624,0),1)</f>
        <v>4120</v>
      </c>
    </row>
    <row r="677" spans="1:58" hidden="1" x14ac:dyDescent="0.25">
      <c r="A677" s="1">
        <v>1836.471</v>
      </c>
      <c r="B677" s="1">
        <v>4.0000000000000001E-3</v>
      </c>
      <c r="C677">
        <v>7</v>
      </c>
      <c r="E677" s="2">
        <v>54452.3</v>
      </c>
      <c r="F677">
        <v>15525</v>
      </c>
      <c r="G677" t="s">
        <v>4</v>
      </c>
      <c r="H677" t="s">
        <v>12</v>
      </c>
      <c r="I677">
        <v>69978</v>
      </c>
      <c r="J677" t="s">
        <v>6</v>
      </c>
      <c r="K677" t="s">
        <v>12</v>
      </c>
      <c r="L677">
        <v>15525.5</v>
      </c>
      <c r="M677">
        <v>69978.080000000002</v>
      </c>
      <c r="N677">
        <v>7</v>
      </c>
      <c r="V677" s="11">
        <f t="shared" si="1342"/>
        <v>5.4452261974188538E-7</v>
      </c>
      <c r="W677" s="11">
        <f t="shared" si="1343"/>
        <v>1.8364697175325928E-6</v>
      </c>
      <c r="X677" s="10">
        <f t="shared" si="1344"/>
        <v>54452.26504708358</v>
      </c>
      <c r="Y677" s="8">
        <f t="shared" si="1345"/>
        <v>1836.470896362757</v>
      </c>
      <c r="Z677" s="1">
        <f t="shared" si="1346"/>
        <v>1836.471</v>
      </c>
      <c r="AA677" s="2">
        <f t="shared" si="1347"/>
        <v>54452.3</v>
      </c>
      <c r="AB677" s="2">
        <f t="shared" si="1341"/>
        <v>54452.261974188536</v>
      </c>
      <c r="AC677" s="1">
        <f t="shared" si="1348"/>
        <v>6.482524417052829E-2</v>
      </c>
      <c r="AD677" s="1" t="b">
        <f t="shared" si="1349"/>
        <v>1</v>
      </c>
      <c r="AF677" s="1" t="s">
        <v>1154</v>
      </c>
      <c r="AG677" s="1" t="s">
        <v>1255</v>
      </c>
      <c r="AH677" s="10">
        <v>15525.5</v>
      </c>
      <c r="AI677" s="10">
        <v>69978.080000000002</v>
      </c>
      <c r="AJ677" s="10">
        <f>AI677-AH677</f>
        <v>54452.58</v>
      </c>
      <c r="AK677" s="1">
        <f>$A677-100000000/AJ677</f>
        <v>1.0725757714453721E-2</v>
      </c>
      <c r="AL677" s="10">
        <f>$X677-AJ677</f>
        <v>-0.31495291642204393</v>
      </c>
      <c r="AM677" s="10">
        <f t="shared" si="1350"/>
        <v>0.11860203618788427</v>
      </c>
      <c r="AN677" s="10">
        <f>AL677/AM677</f>
        <v>-2.6555439227291933</v>
      </c>
      <c r="AO677" s="1">
        <f t="shared" si="1351"/>
        <v>1836.471</v>
      </c>
      <c r="AP677" s="14">
        <v>29000000</v>
      </c>
      <c r="AQ677" s="10">
        <v>5.8999999999999997E-2</v>
      </c>
      <c r="AR677" s="14" cm="1">
        <f t="array" ref="AR677">SfromgA($AP677,$AO677,"")</f>
        <v>8.8650988383031662E-2</v>
      </c>
      <c r="AS677" s="21">
        <f>(10^MAX(0.05, -0.312925054856973*((LN($AR677))^(1/3)) + 0.454808404431693)-1)*100</f>
        <v>650.08413083036669</v>
      </c>
      <c r="AU677" s="10"/>
      <c r="AV677" s="10"/>
      <c r="AW677" s="14">
        <f>IF($AP677="",$AT677,$AP677)</f>
        <v>29000000</v>
      </c>
      <c r="AX677" s="21">
        <f>IF($AP677="",$AV677,$AS677)</f>
        <v>650.08413083036669</v>
      </c>
      <c r="AY677" s="10">
        <f>LN(BB677*$AO677/$AW677)</f>
        <v>-6.755579219365254</v>
      </c>
      <c r="AZ677" s="10">
        <f>EXP(AY$2950*$AI677+AY$2951)*$AW677/$AO677</f>
        <v>30.392993285783735</v>
      </c>
      <c r="BA677" s="10">
        <f>LN(AZ677/$C677)</f>
        <v>1.4683019487710671</v>
      </c>
      <c r="BB677" s="10" cm="1">
        <f t="array" ref="BB677">$C677*EXP(poly_from_str($AO677,BB$2950))</f>
        <v>18.386672736107709</v>
      </c>
      <c r="BC677" s="10">
        <f t="shared" ref="BC677" si="1387">LN(AZ677/BB677)</f>
        <v>0.50258600346931415</v>
      </c>
      <c r="BD677" s="10">
        <f t="shared" ref="BD677" si="1388">LN($AX677/100+1)</f>
        <v>2.0150151886916716</v>
      </c>
      <c r="BE677" s="10">
        <f>ABS(LN($AZ677/$BB677))-BD677-LN(2)</f>
        <v>-2.2055763657823029</v>
      </c>
      <c r="BF677" s="21">
        <f>INDEX([1]Pr3_line_class7_opt_lin!$A$2:$A$3624,MATCH($X677,[1]Pr3_line_class7_opt_lin!$AO$2:$AO$3624,0),1)</f>
        <v>5771</v>
      </c>
    </row>
    <row r="678" spans="1:58" hidden="1" x14ac:dyDescent="0.25">
      <c r="A678" s="1">
        <v>1835.6959999999999</v>
      </c>
      <c r="B678" s="1">
        <v>4.0000000000000001E-3</v>
      </c>
      <c r="C678">
        <v>2</v>
      </c>
      <c r="E678" s="2">
        <v>54475.199999999997</v>
      </c>
      <c r="N678">
        <v>7</v>
      </c>
      <c r="V678" s="11">
        <f t="shared" si="1342"/>
        <v>5.4475250804054709E-7</v>
      </c>
      <c r="W678" s="11">
        <f t="shared" si="1343"/>
        <v>1.8356977119863719E-6</v>
      </c>
      <c r="X678" s="10">
        <f t="shared" si="1344"/>
        <v>54475.246692176326</v>
      </c>
      <c r="Y678" s="8">
        <f t="shared" si="1345"/>
        <v>1835.6961385612576</v>
      </c>
      <c r="Z678" s="1">
        <f t="shared" si="1346"/>
        <v>1835.6959999999999</v>
      </c>
      <c r="AA678" s="2">
        <f t="shared" si="1347"/>
        <v>54475.199999999997</v>
      </c>
      <c r="AB678" s="2">
        <f t="shared" si="1341"/>
        <v>54475.250804054704</v>
      </c>
      <c r="AC678" s="1">
        <f t="shared" si="1348"/>
        <v>6.4837764750823312E-2</v>
      </c>
      <c r="AD678" s="1" t="b">
        <f t="shared" si="1349"/>
        <v>1</v>
      </c>
      <c r="AM678" s="10">
        <f t="shared" si="1350"/>
        <v>0.11870200730404164</v>
      </c>
      <c r="AN678" s="10"/>
      <c r="AO678" s="1">
        <f t="shared" si="1351"/>
        <v>1835.6959999999999</v>
      </c>
      <c r="AP678"/>
      <c r="BB678" s="10" cm="1">
        <f t="array" ref="BB678">$C678*EXP(poly_from_str($AO678,BB$2950))</f>
        <v>5.2599381019573856</v>
      </c>
      <c r="BF678" s="21" t="e">
        <f>INDEX([1]Pr3_line_class7_opt_lin!$A$2:$A$3624,MATCH($X678,[1]Pr3_line_class7_opt_lin!$AO$2:$AO$3624,0),1)</f>
        <v>#N/A</v>
      </c>
    </row>
    <row r="679" spans="1:58" hidden="1" x14ac:dyDescent="0.25">
      <c r="A679" s="1">
        <v>1835.6569999999999</v>
      </c>
      <c r="B679" s="1">
        <v>4.0000000000000001E-3</v>
      </c>
      <c r="C679">
        <v>1</v>
      </c>
      <c r="E679" s="2">
        <v>54476.4</v>
      </c>
      <c r="N679">
        <v>7</v>
      </c>
      <c r="V679" s="11">
        <f t="shared" si="1342"/>
        <v>5.4476408174294001E-7</v>
      </c>
      <c r="W679" s="11">
        <f t="shared" si="1343"/>
        <v>1.8356572754440456E-6</v>
      </c>
      <c r="X679" s="10">
        <f t="shared" si="1344"/>
        <v>54476.407512646496</v>
      </c>
      <c r="Y679" s="8">
        <f t="shared" si="1345"/>
        <v>1835.6570222951168</v>
      </c>
      <c r="Z679" s="1">
        <f t="shared" si="1346"/>
        <v>1835.6569999999999</v>
      </c>
      <c r="AA679" s="2">
        <f t="shared" si="1347"/>
        <v>54476.4</v>
      </c>
      <c r="AB679" s="2">
        <f t="shared" si="1341"/>
        <v>54476.408174294003</v>
      </c>
      <c r="AC679" s="1">
        <f t="shared" si="1348"/>
        <v>6.4838395237861432E-2</v>
      </c>
      <c r="AD679" s="1" t="b">
        <f t="shared" si="1349"/>
        <v>1</v>
      </c>
      <c r="AM679" s="10">
        <f t="shared" si="1350"/>
        <v>0.1187071440906444</v>
      </c>
      <c r="AN679" s="10"/>
      <c r="AO679" s="1">
        <f t="shared" si="1351"/>
        <v>1835.6569999999999</v>
      </c>
      <c r="AP679"/>
      <c r="BB679" s="10" cm="1">
        <f t="array" ref="BB679">$C679*EXP(poly_from_str($AO679,BB$2950))</f>
        <v>2.630135443926723</v>
      </c>
      <c r="BF679" s="21" t="e">
        <f>INDEX([1]Pr3_line_class7_opt_lin!$A$2:$A$3624,MATCH($X679,[1]Pr3_line_class7_opt_lin!$AO$2:$AO$3624,0),1)</f>
        <v>#N/A</v>
      </c>
    </row>
    <row r="680" spans="1:58" hidden="1" x14ac:dyDescent="0.25">
      <c r="A680" s="1">
        <v>1835.2190000000001</v>
      </c>
      <c r="B680" s="1">
        <v>4.0000000000000001E-3</v>
      </c>
      <c r="C680">
        <v>1</v>
      </c>
      <c r="E680" s="2">
        <v>54489.4</v>
      </c>
      <c r="N680">
        <v>7</v>
      </c>
      <c r="V680" s="11">
        <f t="shared" si="1342"/>
        <v>5.4489409710775661E-7</v>
      </c>
      <c r="W680" s="11">
        <f t="shared" si="1343"/>
        <v>1.8352193270617772E-6</v>
      </c>
      <c r="X680" s="10">
        <f t="shared" si="1344"/>
        <v>54489.408924071744</v>
      </c>
      <c r="Y680" s="8">
        <f t="shared" si="1345"/>
        <v>1835.2190264964147</v>
      </c>
      <c r="Z680" s="1">
        <f t="shared" si="1346"/>
        <v>1835.2190000000001</v>
      </c>
      <c r="AA680" s="2">
        <f t="shared" si="1347"/>
        <v>54489.4</v>
      </c>
      <c r="AB680" s="2">
        <f t="shared" si="1341"/>
        <v>54489.409710775661</v>
      </c>
      <c r="AC680" s="1">
        <f t="shared" si="1348"/>
        <v>6.4845478853143873E-2</v>
      </c>
      <c r="AD680" s="1" t="b">
        <f t="shared" si="1349"/>
        <v>1</v>
      </c>
      <c r="AM680" s="10">
        <f t="shared" si="1350"/>
        <v>0.11876380965977358</v>
      </c>
      <c r="AN680" s="10"/>
      <c r="AO680" s="1">
        <f t="shared" si="1351"/>
        <v>1835.2190000000001</v>
      </c>
      <c r="AP680"/>
      <c r="BB680" s="10" cm="1">
        <f t="array" ref="BB680">$C680*EXP(poly_from_str($AO680,BB$2950))</f>
        <v>2.6320058474269543</v>
      </c>
      <c r="BF680" s="21">
        <f>INDEX([1]Pr3_line_class7_opt_lin!$A$2:$A$3624,MATCH($X680,[1]Pr3_line_class7_opt_lin!$AO$2:$AO$3624,0),1)</f>
        <v>827</v>
      </c>
    </row>
    <row r="681" spans="1:58" hidden="1" x14ac:dyDescent="0.25">
      <c r="A681" s="1">
        <v>1834.3979999999999</v>
      </c>
      <c r="B681" s="1">
        <v>4.0000000000000001E-3</v>
      </c>
      <c r="C681">
        <v>8</v>
      </c>
      <c r="E681" s="2">
        <v>54513.8</v>
      </c>
      <c r="N681">
        <v>7</v>
      </c>
      <c r="V681" s="11">
        <f t="shared" si="1342"/>
        <v>5.4513796896856625E-7</v>
      </c>
      <c r="W681" s="11">
        <f t="shared" si="1343"/>
        <v>1.8343978955787343E-6</v>
      </c>
      <c r="X681" s="10">
        <f t="shared" si="1344"/>
        <v>54513.79714866705</v>
      </c>
      <c r="Y681" s="8">
        <f t="shared" si="1345"/>
        <v>1834.3979915265388</v>
      </c>
      <c r="Z681" s="1">
        <f t="shared" si="1346"/>
        <v>1834.3979999999999</v>
      </c>
      <c r="AA681" s="2">
        <f t="shared" si="1347"/>
        <v>54513.8</v>
      </c>
      <c r="AB681" s="2">
        <f t="shared" si="1341"/>
        <v>54513.796896856627</v>
      </c>
      <c r="AC681" s="1">
        <f t="shared" si="1348"/>
        <v>6.4858770260558682E-2</v>
      </c>
      <c r="AD681" s="1" t="b">
        <f t="shared" si="1349"/>
        <v>1</v>
      </c>
      <c r="AM681" s="10">
        <f t="shared" si="1350"/>
        <v>0.11887016885103452</v>
      </c>
      <c r="AN681" s="10"/>
      <c r="AO681" s="1">
        <f t="shared" si="1351"/>
        <v>1834.3979999999999</v>
      </c>
      <c r="AP681"/>
      <c r="BB681" s="10" cm="1">
        <f t="array" ref="BB681">$C681*EXP(poly_from_str($AO681,BB$2950))</f>
        <v>21.084161867392101</v>
      </c>
      <c r="BF681" s="21">
        <f>INDEX([1]Pr3_line_class7_opt_lin!$A$2:$A$3624,MATCH($X681,[1]Pr3_line_class7_opt_lin!$AO$2:$AO$3624,0),1)</f>
        <v>6632</v>
      </c>
    </row>
    <row r="682" spans="1:58" hidden="1" x14ac:dyDescent="0.25">
      <c r="A682" s="1">
        <v>1833.24</v>
      </c>
      <c r="B682" s="1">
        <v>4.0000000000000001E-3</v>
      </c>
      <c r="C682">
        <v>100</v>
      </c>
      <c r="E682" s="2">
        <v>54548.2</v>
      </c>
      <c r="N682">
        <v>7</v>
      </c>
      <c r="V682" s="11">
        <f t="shared" si="1342"/>
        <v>5.4548231546333265E-7</v>
      </c>
      <c r="W682" s="11">
        <f t="shared" si="1343"/>
        <v>1.83324106019997E-6</v>
      </c>
      <c r="X682" s="10">
        <f t="shared" si="1344"/>
        <v>54548.228980501946</v>
      </c>
      <c r="Y682" s="8">
        <f t="shared" si="1345"/>
        <v>1833.2400862316651</v>
      </c>
      <c r="Z682" s="1">
        <f t="shared" si="1346"/>
        <v>1833.24</v>
      </c>
      <c r="AA682" s="2">
        <f t="shared" si="1347"/>
        <v>54548.2</v>
      </c>
      <c r="AB682" s="2">
        <f t="shared" si="1341"/>
        <v>54548.231546333271</v>
      </c>
      <c r="AC682" s="1">
        <f t="shared" si="1348"/>
        <v>6.4877547824161941E-2</v>
      </c>
      <c r="AD682" s="1" t="b">
        <f t="shared" si="1349"/>
        <v>1</v>
      </c>
      <c r="AM682" s="10">
        <f t="shared" si="1350"/>
        <v>0.11902031376142784</v>
      </c>
      <c r="AN682" s="10"/>
      <c r="AO682" s="1">
        <f t="shared" si="1351"/>
        <v>1833.24</v>
      </c>
      <c r="AP682"/>
      <c r="BB682" s="10" cm="1">
        <f t="array" ref="BB682">$C682*EXP(poly_from_str($AO682,BB$2950))</f>
        <v>264.04964208110658</v>
      </c>
      <c r="BF682" s="21">
        <f>INDEX([1]Pr3_line_class7_opt_lin!$A$2:$A$3624,MATCH($X682,[1]Pr3_line_class7_opt_lin!$AO$2:$AO$3624,0),1)</f>
        <v>83158</v>
      </c>
    </row>
    <row r="683" spans="1:58" hidden="1" x14ac:dyDescent="0.25">
      <c r="A683" s="1">
        <v>1833.12</v>
      </c>
      <c r="B683" s="1">
        <v>4.0000000000000001E-3</v>
      </c>
      <c r="C683">
        <v>100</v>
      </c>
      <c r="E683" s="2">
        <v>54551.8</v>
      </c>
      <c r="N683">
        <v>7</v>
      </c>
      <c r="V683" s="11">
        <f t="shared" si="1342"/>
        <v>5.4551802391551022E-7</v>
      </c>
      <c r="W683" s="11">
        <f t="shared" si="1343"/>
        <v>1.8331200803639843E-6</v>
      </c>
      <c r="X683" s="10">
        <f t="shared" si="1344"/>
        <v>54551.802196986457</v>
      </c>
      <c r="Y683" s="8">
        <f t="shared" si="1345"/>
        <v>1833.1200065380092</v>
      </c>
      <c r="Z683" s="1">
        <f t="shared" si="1346"/>
        <v>1833.12</v>
      </c>
      <c r="AA683" s="2">
        <f t="shared" si="1347"/>
        <v>54551.8</v>
      </c>
      <c r="AB683" s="2">
        <f t="shared" si="1341"/>
        <v>54551.80239155102</v>
      </c>
      <c r="AC683" s="1">
        <f t="shared" si="1348"/>
        <v>6.4879495720834165E-2</v>
      </c>
      <c r="AD683" s="1" t="b">
        <f t="shared" si="1349"/>
        <v>1</v>
      </c>
      <c r="AM683" s="10">
        <f t="shared" si="1350"/>
        <v>0.11903596054813653</v>
      </c>
      <c r="AN683" s="10"/>
      <c r="AO683" s="1">
        <f t="shared" si="1351"/>
        <v>1833.12</v>
      </c>
      <c r="AP683"/>
      <c r="BB683" s="10" cm="1">
        <f t="array" ref="BB683">$C683*EXP(poly_from_str($AO683,BB$2950))</f>
        <v>264.10134045349946</v>
      </c>
      <c r="BF683" s="21">
        <f>INDEX([1]Pr3_line_class7_opt_lin!$A$2:$A$3624,MATCH($X683,[1]Pr3_line_class7_opt_lin!$AO$2:$AO$3624,0),1)</f>
        <v>83185</v>
      </c>
    </row>
    <row r="684" spans="1:58" hidden="1" x14ac:dyDescent="0.25">
      <c r="A684" s="1">
        <v>1832.4659999999999</v>
      </c>
      <c r="B684" s="1">
        <v>4.0000000000000001E-3</v>
      </c>
      <c r="C684">
        <v>2</v>
      </c>
      <c r="E684" s="2">
        <v>54571.3</v>
      </c>
      <c r="N684">
        <v>7</v>
      </c>
      <c r="V684" s="11">
        <f t="shared" si="1342"/>
        <v>5.4571271718001863E-7</v>
      </c>
      <c r="W684" s="11">
        <f t="shared" si="1343"/>
        <v>1.832465050310328E-6</v>
      </c>
      <c r="X684" s="10">
        <f t="shared" si="1344"/>
        <v>54571.274021904195</v>
      </c>
      <c r="Y684" s="8">
        <f t="shared" si="1345"/>
        <v>1832.4659226365379</v>
      </c>
      <c r="Z684" s="1">
        <f t="shared" si="1346"/>
        <v>1832.4659999999999</v>
      </c>
      <c r="AA684" s="2">
        <f t="shared" si="1347"/>
        <v>54571.3</v>
      </c>
      <c r="AB684" s="2">
        <f t="shared" si="1341"/>
        <v>54571.271718001866</v>
      </c>
      <c r="AC684" s="1">
        <f t="shared" si="1348"/>
        <v>6.4890118484599954E-2</v>
      </c>
      <c r="AD684" s="1" t="b">
        <f t="shared" si="1349"/>
        <v>1</v>
      </c>
      <c r="AM684" s="10">
        <f t="shared" si="1350"/>
        <v>0.1191210096121838</v>
      </c>
      <c r="AN684" s="10"/>
      <c r="AO684" s="1">
        <f t="shared" si="1351"/>
        <v>1832.4659999999999</v>
      </c>
      <c r="AP684"/>
      <c r="BB684" s="10" cm="1">
        <f t="array" ref="BB684">$C684*EXP(poly_from_str($AO684,BB$2950))</f>
        <v>5.2876708034315847</v>
      </c>
      <c r="BF684" s="21" t="e">
        <f>INDEX([1]Pr3_line_class7_opt_lin!$A$2:$A$3624,MATCH($X684,[1]Pr3_line_class7_opt_lin!$AO$2:$AO$3624,0),1)</f>
        <v>#N/A</v>
      </c>
    </row>
    <row r="685" spans="1:58" hidden="1" x14ac:dyDescent="0.25">
      <c r="A685" s="1">
        <v>1832.3309999999999</v>
      </c>
      <c r="B685" s="1">
        <v>4.0000000000000001E-3</v>
      </c>
      <c r="C685">
        <v>15</v>
      </c>
      <c r="E685" s="2">
        <v>54575.3</v>
      </c>
      <c r="F685">
        <v>29835</v>
      </c>
      <c r="G685" t="s">
        <v>4</v>
      </c>
      <c r="H685" t="s">
        <v>5</v>
      </c>
      <c r="I685">
        <v>84410</v>
      </c>
      <c r="J685" t="s">
        <v>6</v>
      </c>
      <c r="K685" t="s">
        <v>5</v>
      </c>
      <c r="L685">
        <v>29835.09</v>
      </c>
      <c r="M685">
        <v>84410.63</v>
      </c>
      <c r="N685">
        <v>7</v>
      </c>
      <c r="V685" s="11">
        <f t="shared" si="1342"/>
        <v>5.4575292346197276E-7</v>
      </c>
      <c r="W685" s="11">
        <f t="shared" si="1343"/>
        <v>1.8323307430284396E-6</v>
      </c>
      <c r="X685" s="10">
        <f t="shared" si="1344"/>
        <v>54575.292969858136</v>
      </c>
      <c r="Y685" s="8">
        <f t="shared" si="1345"/>
        <v>1832.3309790609803</v>
      </c>
      <c r="Z685" s="1">
        <f t="shared" si="1346"/>
        <v>1832.3309999999999</v>
      </c>
      <c r="AA685" s="2">
        <f t="shared" si="1347"/>
        <v>54575.3</v>
      </c>
      <c r="AB685" s="2">
        <f t="shared" si="1341"/>
        <v>54575.292346197275</v>
      </c>
      <c r="AC685" s="1">
        <f t="shared" si="1348"/>
        <v>6.4892312673364497E-2</v>
      </c>
      <c r="AD685" s="1" t="b">
        <f t="shared" si="1349"/>
        <v>1</v>
      </c>
      <c r="AF685" s="1" t="s">
        <v>1185</v>
      </c>
      <c r="AG685" s="1" t="s">
        <v>1235</v>
      </c>
      <c r="AH685" s="10">
        <v>29835.09</v>
      </c>
      <c r="AI685" s="10">
        <v>84410.63</v>
      </c>
      <c r="AJ685" s="10">
        <f>AI685-AH685</f>
        <v>54575.540000000008</v>
      </c>
      <c r="AK685" s="1">
        <f>$A685-100000000/AJ685</f>
        <v>8.3147824100251455E-3</v>
      </c>
      <c r="AL685" s="10">
        <f>$X685-AJ685</f>
        <v>-0.24703014187252847</v>
      </c>
      <c r="AM685" s="10">
        <f t="shared" si="1350"/>
        <v>0.11913851809525682</v>
      </c>
      <c r="AN685" s="10">
        <f>AL685/AM685</f>
        <v>-2.0734699895714357</v>
      </c>
      <c r="AO685" s="1">
        <f t="shared" si="1351"/>
        <v>1832.3309999999999</v>
      </c>
      <c r="AP685" s="14">
        <v>35700000</v>
      </c>
      <c r="AQ685" s="10">
        <v>0.157</v>
      </c>
      <c r="AR685" s="14" cm="1">
        <f t="array" ref="AR685">SfromgA($AP685,$AO685,"")</f>
        <v>0.10839602679534147</v>
      </c>
      <c r="AS685" s="21">
        <f>(10^MAX(0.05, -0.312925054856973*((LN($AR685))^(1/3)) + 0.454808404431693)-1)*100</f>
        <v>629.70272455846623</v>
      </c>
      <c r="AU685" s="10"/>
      <c r="AV685" s="10"/>
      <c r="AW685" s="14">
        <f>IF($AP685="",$AT685,$AP685)</f>
        <v>35700000</v>
      </c>
      <c r="AX685" s="21">
        <f>IF($AP685="",$AV685,$AS685)</f>
        <v>629.70272455846623</v>
      </c>
      <c r="AY685" s="10">
        <f>LN(BB685*$AO685/$AW685)</f>
        <v>-6.1968155089436641</v>
      </c>
      <c r="AZ685" s="10">
        <f>EXP(AY$2950*$AI685+AY$2951)*$AW685/$AO685</f>
        <v>9.7301142419558033</v>
      </c>
      <c r="BA685" s="10">
        <f>LN(AZ685/$C685)</f>
        <v>-0.4328245637650221</v>
      </c>
      <c r="BB685" s="10" cm="1">
        <f t="array" ref="BB685">$C685*EXP(poly_from_str($AO685,BB$2950))</f>
        <v>39.666282996374306</v>
      </c>
      <c r="BC685" s="10">
        <f t="shared" ref="BC685" si="1389">LN(AZ685/BB685)</f>
        <v>-1.4052758946991426</v>
      </c>
      <c r="BD685" s="10">
        <f t="shared" ref="BD685" si="1390">LN($AX685/100+1)</f>
        <v>1.9874670385828248</v>
      </c>
      <c r="BE685" s="10">
        <f>ABS(LN($AZ685/$BB685))-BD685-LN(2)</f>
        <v>-1.2753383244436276</v>
      </c>
      <c r="BF685" s="21">
        <f>INDEX([1]Pr3_line_class7_opt_lin!$A$2:$A$3624,MATCH($X685,[1]Pr3_line_class7_opt_lin!$AO$2:$AO$3624,0),1)</f>
        <v>12504</v>
      </c>
    </row>
    <row r="686" spans="1:58" hidden="1" x14ac:dyDescent="0.25">
      <c r="A686" s="1">
        <v>1831.2639999999999</v>
      </c>
      <c r="B686" s="1">
        <v>4.0000000000000001E-3</v>
      </c>
      <c r="C686">
        <v>4</v>
      </c>
      <c r="E686" s="2">
        <v>54607.1</v>
      </c>
      <c r="N686">
        <v>7</v>
      </c>
      <c r="V686" s="11">
        <f t="shared" si="1342"/>
        <v>5.4607091058416483E-7</v>
      </c>
      <c r="W686" s="11">
        <f t="shared" si="1343"/>
        <v>1.8312637001415568E-6</v>
      </c>
      <c r="X686" s="10">
        <f t="shared" si="1344"/>
        <v>54607.091788571423</v>
      </c>
      <c r="Y686" s="8">
        <f t="shared" si="1345"/>
        <v>1831.263975514051</v>
      </c>
      <c r="Z686" s="1">
        <f t="shared" si="1346"/>
        <v>1831.2639999999999</v>
      </c>
      <c r="AA686" s="2">
        <f t="shared" si="1347"/>
        <v>54607.1</v>
      </c>
      <c r="AB686" s="2">
        <f t="shared" si="1341"/>
        <v>54607.091058416481</v>
      </c>
      <c r="AC686" s="1">
        <f t="shared" si="1348"/>
        <v>6.4909671969310953E-2</v>
      </c>
      <c r="AD686" s="1" t="b">
        <f t="shared" si="1349"/>
        <v>1</v>
      </c>
      <c r="AM686" s="10">
        <f t="shared" si="1350"/>
        <v>0.11927739528544219</v>
      </c>
      <c r="AN686" s="10"/>
      <c r="AO686" s="1">
        <f t="shared" si="1351"/>
        <v>1831.2639999999999</v>
      </c>
      <c r="AP686"/>
      <c r="BB686" s="10" cm="1">
        <f t="array" ref="BB686">$C686*EXP(poly_from_str($AO686,BB$2950))</f>
        <v>10.596167863975257</v>
      </c>
      <c r="BF686" s="21">
        <f>INDEX([1]Pr3_line_class7_opt_lin!$A$2:$A$3624,MATCH($X686,[1]Pr3_line_class7_opt_lin!$AO$2:$AO$3624,0),1)</f>
        <v>3344</v>
      </c>
    </row>
    <row r="687" spans="1:58" hidden="1" x14ac:dyDescent="0.25">
      <c r="A687" s="1">
        <v>1831.212</v>
      </c>
      <c r="B687" s="1">
        <v>4.0000000000000001E-3</v>
      </c>
      <c r="C687">
        <v>8</v>
      </c>
      <c r="E687" s="2">
        <v>54608.6</v>
      </c>
      <c r="N687">
        <v>7</v>
      </c>
      <c r="V687" s="11">
        <f t="shared" si="1342"/>
        <v>5.4608641708333059E-7</v>
      </c>
      <c r="W687" s="11">
        <f t="shared" si="1343"/>
        <v>1.8312133986221953E-6</v>
      </c>
      <c r="X687" s="10">
        <f t="shared" si="1344"/>
        <v>54608.638302149986</v>
      </c>
      <c r="Y687" s="8">
        <f t="shared" si="1345"/>
        <v>1831.2121142208177</v>
      </c>
      <c r="Z687" s="1">
        <f t="shared" si="1346"/>
        <v>1831.212</v>
      </c>
      <c r="AA687" s="2">
        <f t="shared" si="1347"/>
        <v>54608.6</v>
      </c>
      <c r="AB687" s="2">
        <f t="shared" si="1341"/>
        <v>54608.64170833306</v>
      </c>
      <c r="AC687" s="1">
        <f t="shared" si="1348"/>
        <v>6.4910518746145465E-2</v>
      </c>
      <c r="AD687" s="1" t="b">
        <f t="shared" si="1349"/>
        <v>1</v>
      </c>
      <c r="AM687" s="10">
        <f t="shared" si="1350"/>
        <v>0.11928405886374706</v>
      </c>
      <c r="AN687" s="10"/>
      <c r="AO687" s="1">
        <f t="shared" si="1351"/>
        <v>1831.212</v>
      </c>
      <c r="AP687"/>
      <c r="BB687" s="10" cm="1">
        <f t="array" ref="BB687">$C687*EXP(poly_from_str($AO687,BB$2950))</f>
        <v>21.194142426239612</v>
      </c>
      <c r="BF687" s="21" t="e">
        <f>INDEX([1]Pr3_line_class7_opt_lin!$A$2:$A$3624,MATCH($X687,[1]Pr3_line_class7_opt_lin!$AO$2:$AO$3624,0),1)</f>
        <v>#N/A</v>
      </c>
    </row>
    <row r="688" spans="1:58" hidden="1" x14ac:dyDescent="0.25">
      <c r="A688" s="1">
        <v>1830.8720000000001</v>
      </c>
      <c r="B688" s="1">
        <v>4.0000000000000001E-3</v>
      </c>
      <c r="C688">
        <v>50</v>
      </c>
      <c r="E688" s="2">
        <v>54618.8</v>
      </c>
      <c r="F688">
        <v>23844</v>
      </c>
      <c r="G688" t="s">
        <v>4</v>
      </c>
      <c r="H688" t="s">
        <v>5</v>
      </c>
      <c r="I688">
        <v>78463</v>
      </c>
      <c r="J688" t="s">
        <v>6</v>
      </c>
      <c r="K688" t="s">
        <v>7</v>
      </c>
      <c r="L688">
        <v>23844.58</v>
      </c>
      <c r="M688">
        <v>78463.600000000006</v>
      </c>
      <c r="N688">
        <v>7</v>
      </c>
      <c r="V688" s="11">
        <f t="shared" si="1342"/>
        <v>5.4618782743960253E-7</v>
      </c>
      <c r="W688" s="11">
        <f t="shared" si="1343"/>
        <v>1.8308714215618066E-6</v>
      </c>
      <c r="X688" s="10">
        <f t="shared" si="1344"/>
        <v>54618.784154168883</v>
      </c>
      <c r="Y688" s="8">
        <f t="shared" si="1345"/>
        <v>1830.8719527285066</v>
      </c>
      <c r="Z688" s="1">
        <f t="shared" si="1346"/>
        <v>1830.8720000000001</v>
      </c>
      <c r="AA688" s="2">
        <f t="shared" si="1347"/>
        <v>54618.8</v>
      </c>
      <c r="AB688" s="2">
        <f t="shared" si="1341"/>
        <v>54618.782743960255</v>
      </c>
      <c r="AC688" s="1">
        <f t="shared" si="1348"/>
        <v>6.4916057142159658E-2</v>
      </c>
      <c r="AD688" s="1" t="b">
        <f t="shared" si="1349"/>
        <v>1</v>
      </c>
      <c r="AF688" s="1" t="s">
        <v>1268</v>
      </c>
      <c r="AG688" s="1" t="s">
        <v>1422</v>
      </c>
      <c r="AH688" s="10">
        <v>23844.58</v>
      </c>
      <c r="AI688" s="10">
        <v>78463.600000000006</v>
      </c>
      <c r="AJ688" s="10">
        <f t="shared" ref="AJ688:AJ689" si="1391">AI688-AH688</f>
        <v>54619.020000000004</v>
      </c>
      <c r="AK688" s="1">
        <f t="shared" ref="AK688:AK689" si="1392">$A688-100000000/AJ688</f>
        <v>7.9530068464919168E-3</v>
      </c>
      <c r="AL688" s="10">
        <f t="shared" ref="AL688:AL689" si="1393">$X688-AJ688</f>
        <v>-0.2358458311209688</v>
      </c>
      <c r="AM688" s="10">
        <f t="shared" si="1350"/>
        <v>0.11932849483743266</v>
      </c>
      <c r="AN688" s="10">
        <f t="shared" ref="AN688:AN689" si="1394">AL688/AM688</f>
        <v>-1.9764418502242376</v>
      </c>
      <c r="AO688" s="1">
        <f t="shared" si="1351"/>
        <v>1830.8720000000001</v>
      </c>
      <c r="AP688" s="14">
        <v>98700000</v>
      </c>
      <c r="AQ688" s="10">
        <v>0.16</v>
      </c>
      <c r="AR688" s="14" cm="1">
        <f t="array" ref="AR688">SfromgA($AP688,$AO688,"")</f>
        <v>0.29896783152428774</v>
      </c>
      <c r="AS688" s="21">
        <f t="shared" ref="AS688:AS689" si="1395">(10^MAX(0.05, -0.312925054856973*((LN($AR688))^(1/3)) + 0.454808404431693)-1)*100</f>
        <v>513.79706795398624</v>
      </c>
      <c r="AU688" s="10"/>
      <c r="AV688" s="10"/>
      <c r="AW688" s="14">
        <f t="shared" ref="AW688:AW689" si="1396">IF($AP688="",$AT688,$AP688)</f>
        <v>98700000</v>
      </c>
      <c r="AX688" s="21">
        <f t="shared" ref="AX688:AX689" si="1397">IF($AP688="",$AV688,$AS688)</f>
        <v>513.79706795398624</v>
      </c>
      <c r="AY688" s="10">
        <f t="shared" ref="AY688:AY689" si="1398">LN(BB688*$AO688/$AW688)</f>
        <v>-6.0081838795485121</v>
      </c>
      <c r="AZ688" s="10">
        <f t="shared" ref="AZ688:AZ689" si="1399">EXP(AY$2950*$AI688+AY$2951)*$AW688/$AO688</f>
        <v>46.939592699291616</v>
      </c>
      <c r="BA688" s="10">
        <f t="shared" ref="BA688:BA689" si="1400">LN(AZ688/$C688)</f>
        <v>-6.3161492092517826E-2</v>
      </c>
      <c r="BB688" s="10" cm="1">
        <f t="array" ref="BB688">$C688*EXP(poly_from_str($AO688,BB$2950))</f>
        <v>132.53728337120515</v>
      </c>
      <c r="BC688" s="10">
        <f t="shared" ref="BC688:BC689" si="1401">LN(AZ688/BB688)</f>
        <v>-1.0380024764432383</v>
      </c>
      <c r="BD688" s="10">
        <f t="shared" ref="BD688:BD689" si="1402">LN($AX688/100+1)</f>
        <v>1.8144941793109091</v>
      </c>
      <c r="BE688" s="10">
        <f t="shared" ref="BE688:BE689" si="1403">ABS(LN($AZ688/$BB688))-BD688-LN(2)</f>
        <v>-1.4696388834276162</v>
      </c>
      <c r="BF688" s="21">
        <f>INDEX([1]Pr3_line_class7_opt_lin!$A$2:$A$3624,MATCH($X688,[1]Pr3_line_class7_opt_lin!$AO$2:$AO$3624,0),1)</f>
        <v>41843</v>
      </c>
    </row>
    <row r="689" spans="1:58" hidden="1" x14ac:dyDescent="0.25">
      <c r="A689" s="1">
        <v>1830.7270000000001</v>
      </c>
      <c r="B689" s="1">
        <v>4.0000000000000001E-3</v>
      </c>
      <c r="C689">
        <v>1</v>
      </c>
      <c r="E689" s="2">
        <v>54623.1</v>
      </c>
      <c r="F689">
        <v>17113</v>
      </c>
      <c r="G689" t="s">
        <v>4</v>
      </c>
      <c r="H689" t="s">
        <v>39</v>
      </c>
      <c r="I689">
        <v>71736</v>
      </c>
      <c r="J689" t="s">
        <v>6</v>
      </c>
      <c r="K689" t="s">
        <v>12</v>
      </c>
      <c r="L689">
        <v>17113.189999999999</v>
      </c>
      <c r="M689">
        <v>71736.45</v>
      </c>
      <c r="N689">
        <v>7</v>
      </c>
      <c r="V689" s="11">
        <f t="shared" si="1342"/>
        <v>5.4623108743138654E-7</v>
      </c>
      <c r="W689" s="11">
        <f t="shared" si="1343"/>
        <v>1.8307272930317029E-6</v>
      </c>
      <c r="X689" s="10">
        <f t="shared" si="1344"/>
        <v>54623.108028419279</v>
      </c>
      <c r="Y689" s="8">
        <f t="shared" si="1345"/>
        <v>1830.7270239542586</v>
      </c>
      <c r="Z689" s="1">
        <f t="shared" si="1346"/>
        <v>1830.7270000000001</v>
      </c>
      <c r="AA689" s="2">
        <f t="shared" si="1347"/>
        <v>54623.1</v>
      </c>
      <c r="AB689" s="2">
        <f t="shared" si="1341"/>
        <v>54623.108743138655</v>
      </c>
      <c r="AC689" s="1">
        <f t="shared" si="1348"/>
        <v>6.4918420043823755E-2</v>
      </c>
      <c r="AD689" s="1" t="b">
        <f t="shared" si="1349"/>
        <v>1</v>
      </c>
      <c r="AF689" s="1" t="s">
        <v>1170</v>
      </c>
      <c r="AG689" s="1" t="s">
        <v>1239</v>
      </c>
      <c r="AH689" s="10">
        <v>17113.189999999999</v>
      </c>
      <c r="AI689" s="10">
        <v>71736.45</v>
      </c>
      <c r="AJ689" s="10">
        <f t="shared" si="1391"/>
        <v>54623.259999999995</v>
      </c>
      <c r="AK689" s="1">
        <f t="shared" si="1392"/>
        <v>5.0694524638856819E-3</v>
      </c>
      <c r="AL689" s="10">
        <f t="shared" si="1393"/>
        <v>-0.15197158071532613</v>
      </c>
      <c r="AM689" s="10">
        <f t="shared" si="1350"/>
        <v>0.11934734124749348</v>
      </c>
      <c r="AN689" s="10">
        <f t="shared" si="1394"/>
        <v>-1.2733553938179398</v>
      </c>
      <c r="AO689" s="1">
        <f t="shared" si="1351"/>
        <v>1830.7270000000001</v>
      </c>
      <c r="AP689" s="14">
        <v>7630000</v>
      </c>
      <c r="AQ689" s="10">
        <v>0.26200000000000001</v>
      </c>
      <c r="AR689" s="14" cm="1">
        <f t="array" ref="AR689">SfromgA($AP689,$AO689,"")</f>
        <v>2.3106206901520987E-2</v>
      </c>
      <c r="AS689" s="21">
        <f t="shared" si="1395"/>
        <v>774.45119181645441</v>
      </c>
      <c r="AU689" s="10"/>
      <c r="AV689" s="10"/>
      <c r="AW689" s="14">
        <f t="shared" si="1396"/>
        <v>7630000</v>
      </c>
      <c r="AX689" s="21">
        <f t="shared" si="1397"/>
        <v>774.45119181645441</v>
      </c>
      <c r="AY689" s="10">
        <f t="shared" si="1398"/>
        <v>-7.3600509960465148</v>
      </c>
      <c r="AZ689" s="10">
        <f t="shared" si="1399"/>
        <v>6.8057729766549038</v>
      </c>
      <c r="BA689" s="10">
        <f t="shared" si="1400"/>
        <v>1.917771219168412</v>
      </c>
      <c r="BB689" s="10" cm="1">
        <f t="array" ref="BB689">$C689*EXP(poly_from_str($AO689,BB$2950))</f>
        <v>2.651376588576567</v>
      </c>
      <c r="BC689" s="10">
        <f t="shared" si="1401"/>
        <v>0.94269224665937323</v>
      </c>
      <c r="BD689" s="10">
        <f t="shared" si="1402"/>
        <v>2.1684262942388286</v>
      </c>
      <c r="BE689" s="10">
        <f t="shared" si="1403"/>
        <v>-1.9188812281394005</v>
      </c>
      <c r="BF689" s="21">
        <f>INDEX([1]Pr3_line_class7_opt_lin!$A$2:$A$3624,MATCH($X689,[1]Pr3_line_class7_opt_lin!$AO$2:$AO$3624,0),1)</f>
        <v>837</v>
      </c>
    </row>
    <row r="690" spans="1:58" x14ac:dyDescent="0.25">
      <c r="A690" s="1">
        <v>1830.5930000000001</v>
      </c>
      <c r="B690" s="1">
        <v>8.0000000000000002E-3</v>
      </c>
      <c r="C690">
        <v>100</v>
      </c>
      <c r="D690" t="s">
        <v>112</v>
      </c>
      <c r="E690" s="2">
        <v>54627.1</v>
      </c>
      <c r="N690">
        <v>7</v>
      </c>
      <c r="V690" s="11">
        <f t="shared" si="1342"/>
        <v>5.4627107172375286E-7</v>
      </c>
      <c r="W690" s="11">
        <f t="shared" si="1343"/>
        <v>1.8305932403514009E-6</v>
      </c>
      <c r="X690" s="10">
        <f t="shared" si="1344"/>
        <v>54627.106585902344</v>
      </c>
      <c r="Y690" s="8">
        <f t="shared" si="1345"/>
        <v>1830.5930196531235</v>
      </c>
      <c r="Z690" s="1">
        <f t="shared" si="1346"/>
        <v>1830.5930000000001</v>
      </c>
      <c r="AA690" s="2">
        <f t="shared" si="1347"/>
        <v>54627.1</v>
      </c>
      <c r="AB690" s="2">
        <f t="shared" si="1341"/>
        <v>54627.10717237529</v>
      </c>
      <c r="AC690" s="1">
        <f t="shared" si="1348"/>
        <v>6.4920604190110878E-2</v>
      </c>
      <c r="AD690" s="1" t="b">
        <f t="shared" si="1349"/>
        <v>1</v>
      </c>
      <c r="AM690" s="10">
        <f t="shared" si="1350"/>
        <v>0.23872963569728495</v>
      </c>
      <c r="AN690" s="10"/>
      <c r="AO690" s="1">
        <f t="shared" si="1351"/>
        <v>1830.5930000000001</v>
      </c>
      <c r="AP690"/>
      <c r="BB690" s="10" cm="1">
        <f t="array" ref="BB690">$C690*EXP(poly_from_str($AO690,BB$2950))</f>
        <v>265.19599974173593</v>
      </c>
      <c r="BF690" s="21">
        <f>INDEX([1]Pr3_line_class7_opt_lin!$A$2:$A$3624,MATCH($X690,[1]Pr3_line_class7_opt_lin!$AO$2:$AO$3624,0),1)</f>
        <v>83748</v>
      </c>
    </row>
    <row r="691" spans="1:58" hidden="1" x14ac:dyDescent="0.25">
      <c r="A691" s="1">
        <v>1830.3109999999999</v>
      </c>
      <c r="B691" s="1">
        <v>4.0000000000000001E-3</v>
      </c>
      <c r="C691">
        <v>20</v>
      </c>
      <c r="E691" s="2">
        <v>54635.5</v>
      </c>
      <c r="F691">
        <v>15045</v>
      </c>
      <c r="G691" t="s">
        <v>4</v>
      </c>
      <c r="H691" t="s">
        <v>17</v>
      </c>
      <c r="I691">
        <v>69681</v>
      </c>
      <c r="J691" t="s">
        <v>6</v>
      </c>
      <c r="K691" t="s">
        <v>17</v>
      </c>
      <c r="L691">
        <v>15045.8</v>
      </c>
      <c r="M691">
        <v>69681.600000000006</v>
      </c>
      <c r="N691">
        <v>7</v>
      </c>
      <c r="O691" t="s">
        <v>1066</v>
      </c>
      <c r="P691" t="s">
        <v>1078</v>
      </c>
      <c r="V691" s="11">
        <f t="shared" si="1342"/>
        <v>5.4635523689689895E-7</v>
      </c>
      <c r="W691" s="11">
        <f t="shared" si="1343"/>
        <v>1.8303117936140423E-6</v>
      </c>
      <c r="X691" s="10">
        <f t="shared" si="1344"/>
        <v>54635.52175152889</v>
      </c>
      <c r="Y691" s="8">
        <f t="shared" si="1345"/>
        <v>1830.3110649291393</v>
      </c>
      <c r="Z691" s="1">
        <f t="shared" si="1346"/>
        <v>1830.3109999999999</v>
      </c>
      <c r="AA691" s="2">
        <f t="shared" si="1347"/>
        <v>54635.5</v>
      </c>
      <c r="AB691" s="2">
        <f t="shared" si="1341"/>
        <v>54635.523689689893</v>
      </c>
      <c r="AC691" s="1">
        <f t="shared" si="1348"/>
        <v>6.4925202244233329E-2</v>
      </c>
      <c r="AD691" s="1" t="b">
        <f t="shared" si="1349"/>
        <v>1</v>
      </c>
      <c r="AF691" s="1" t="s">
        <v>1165</v>
      </c>
      <c r="AG691" s="5" t="s">
        <v>1469</v>
      </c>
      <c r="AH691" s="10">
        <v>15045.8</v>
      </c>
      <c r="AI691" s="10">
        <v>69681.600000000006</v>
      </c>
      <c r="AJ691" s="10">
        <f>AI691-AH691</f>
        <v>54635.8</v>
      </c>
      <c r="AK691" s="1">
        <f>$A691-100000000/AJ691</f>
        <v>9.2564545591358183E-3</v>
      </c>
      <c r="AL691" s="10">
        <f>$X691-AJ691</f>
        <v>-0.27824847111332929</v>
      </c>
      <c r="AM691" s="10">
        <f t="shared" si="1350"/>
        <v>0.11940156618192209</v>
      </c>
      <c r="AN691" s="10">
        <f>AL691/AM691</f>
        <v>-2.3303586377534242</v>
      </c>
      <c r="AO691" s="1">
        <f t="shared" si="1351"/>
        <v>1830.3109999999999</v>
      </c>
      <c r="BB691" s="10" cm="1">
        <f t="array" ref="BB691">$C691*EXP(poly_from_str($AO691,BB$2950))</f>
        <v>53.063777495771028</v>
      </c>
      <c r="BF691" s="21">
        <f>INDEX([1]Pr3_line_class7_opt_lin!$A$2:$A$3624,MATCH($X691,[1]Pr3_line_class7_opt_lin!$AO$2:$AO$3624,0),1)</f>
        <v>16762</v>
      </c>
    </row>
    <row r="692" spans="1:58" x14ac:dyDescent="0.25">
      <c r="A692" s="1">
        <v>1829.742</v>
      </c>
      <c r="B692" s="1">
        <v>8.0000000000000002E-3</v>
      </c>
      <c r="C692">
        <v>10</v>
      </c>
      <c r="D692" t="s">
        <v>112</v>
      </c>
      <c r="E692" s="2">
        <v>54652.5</v>
      </c>
      <c r="N692">
        <v>7</v>
      </c>
      <c r="V692" s="11">
        <f t="shared" si="1342"/>
        <v>5.465251385167964E-7</v>
      </c>
      <c r="W692" s="11">
        <f t="shared" si="1343"/>
        <v>1.8297424637482276E-6</v>
      </c>
      <c r="X692" s="10">
        <f t="shared" si="1344"/>
        <v>54652.5127171157</v>
      </c>
      <c r="Y692" s="8">
        <f t="shared" si="1345"/>
        <v>1829.7420379846997</v>
      </c>
      <c r="Z692" s="1">
        <f t="shared" si="1346"/>
        <v>1829.742</v>
      </c>
      <c r="AA692" s="2">
        <f t="shared" si="1347"/>
        <v>54652.5</v>
      </c>
      <c r="AB692" s="2">
        <f t="shared" si="1341"/>
        <v>54652.513851679636</v>
      </c>
      <c r="AC692" s="1">
        <f t="shared" si="1348"/>
        <v>6.4934486351540172E-2</v>
      </c>
      <c r="AD692" s="1" t="b">
        <f t="shared" si="1349"/>
        <v>1</v>
      </c>
      <c r="AM692" s="10">
        <f t="shared" si="1350"/>
        <v>0.23895172106231372</v>
      </c>
      <c r="AN692" s="10"/>
      <c r="AO692" s="1">
        <f t="shared" si="1351"/>
        <v>1829.742</v>
      </c>
      <c r="AP692"/>
      <c r="BB692" s="10" cm="1">
        <f t="array" ref="BB692">$C692*EXP(poly_from_str($AO692,BB$2950))</f>
        <v>26.55673030208176</v>
      </c>
      <c r="BF692" s="21" t="e">
        <f>INDEX([1]Pr3_line_class7_opt_lin!$A$2:$A$3624,MATCH($X692,[1]Pr3_line_class7_opt_lin!$AO$2:$AO$3624,0),1)</f>
        <v>#N/A</v>
      </c>
    </row>
    <row r="693" spans="1:58" x14ac:dyDescent="0.25">
      <c r="A693" s="1">
        <v>1829.3130000000001</v>
      </c>
      <c r="B693" s="1">
        <v>8.0000000000000002E-3</v>
      </c>
      <c r="C693">
        <v>100</v>
      </c>
      <c r="D693" t="s">
        <v>112</v>
      </c>
      <c r="E693" s="2">
        <v>54665.3</v>
      </c>
      <c r="N693">
        <v>7</v>
      </c>
      <c r="V693" s="11">
        <f t="shared" si="1342"/>
        <v>5.4665330645985674E-7</v>
      </c>
      <c r="W693" s="11">
        <f t="shared" si="1343"/>
        <v>1.8293140255335653E-6</v>
      </c>
      <c r="X693" s="10">
        <f t="shared" si="1344"/>
        <v>54665.328133672076</v>
      </c>
      <c r="Y693" s="8">
        <f t="shared" si="1345"/>
        <v>1829.3130840717158</v>
      </c>
      <c r="Z693" s="1">
        <f t="shared" si="1346"/>
        <v>1829.3130000000001</v>
      </c>
      <c r="AA693" s="2">
        <f t="shared" si="1347"/>
        <v>54665.3</v>
      </c>
      <c r="AB693" s="2">
        <f t="shared" si="1341"/>
        <v>54665.330645985676</v>
      </c>
      <c r="AC693" s="1">
        <f t="shared" si="1348"/>
        <v>6.4941491873174703E-2</v>
      </c>
      <c r="AD693" s="1" t="b">
        <f t="shared" si="1349"/>
        <v>1</v>
      </c>
      <c r="AM693" s="10">
        <f t="shared" si="1350"/>
        <v>0.23906373594896008</v>
      </c>
      <c r="AN693" s="10"/>
      <c r="AO693" s="1">
        <f t="shared" si="1351"/>
        <v>1829.3130000000001</v>
      </c>
      <c r="AP693"/>
      <c r="BB693" s="10" cm="1">
        <f t="array" ref="BB693">$C693*EXP(poly_from_str($AO693,BB$2950))</f>
        <v>265.75500993785516</v>
      </c>
      <c r="BF693" s="21">
        <f>INDEX([1]Pr3_line_class7_opt_lin!$A$2:$A$3624,MATCH($X693,[1]Pr3_line_class7_opt_lin!$AO$2:$AO$3624,0),1)</f>
        <v>84035</v>
      </c>
    </row>
    <row r="694" spans="1:58" x14ac:dyDescent="0.25">
      <c r="A694" s="1">
        <v>1828.8489999999999</v>
      </c>
      <c r="B694" s="1">
        <v>8.0000000000000002E-3</v>
      </c>
      <c r="C694">
        <v>5</v>
      </c>
      <c r="D694" t="s">
        <v>113</v>
      </c>
      <c r="E694" s="2">
        <v>54679.199999999997</v>
      </c>
      <c r="N694">
        <v>7</v>
      </c>
      <c r="V694" s="11">
        <f t="shared" si="1342"/>
        <v>5.4679199868332486E-7</v>
      </c>
      <c r="W694" s="11">
        <f t="shared" si="1343"/>
        <v>1.8288489955961318E-6</v>
      </c>
      <c r="X694" s="10">
        <f t="shared" si="1344"/>
        <v>54679.199879136468</v>
      </c>
      <c r="Y694" s="8">
        <f t="shared" si="1345"/>
        <v>1828.8489996386404</v>
      </c>
      <c r="Z694" s="1">
        <f t="shared" si="1346"/>
        <v>1828.8489999999999</v>
      </c>
      <c r="AA694" s="2">
        <f t="shared" si="1347"/>
        <v>54679.199999999997</v>
      </c>
      <c r="AB694" s="2">
        <f t="shared" si="1341"/>
        <v>54679.199868332485</v>
      </c>
      <c r="AC694" s="1">
        <f t="shared" si="1348"/>
        <v>6.4949074491205266E-2</v>
      </c>
      <c r="AD694" s="1" t="b">
        <f t="shared" si="1349"/>
        <v>1</v>
      </c>
      <c r="AM694" s="10">
        <f t="shared" si="1350"/>
        <v>0.23918519243524203</v>
      </c>
      <c r="AN694" s="10"/>
      <c r="AO694" s="1">
        <f t="shared" si="1351"/>
        <v>1828.8489999999999</v>
      </c>
      <c r="AP694"/>
      <c r="BB694" s="10" cm="1">
        <f t="array" ref="BB694">$C694*EXP(poly_from_str($AO694,BB$2950))</f>
        <v>13.297921815075215</v>
      </c>
      <c r="BF694" s="21" t="e">
        <f>INDEX([1]Pr3_line_class7_opt_lin!$A$2:$A$3624,MATCH($X694,[1]Pr3_line_class7_opt_lin!$AO$2:$AO$3624,0),1)</f>
        <v>#N/A</v>
      </c>
    </row>
    <row r="695" spans="1:58" hidden="1" x14ac:dyDescent="0.25">
      <c r="A695" s="1">
        <v>1828.5889999999999</v>
      </c>
      <c r="B695" s="1">
        <v>4.0000000000000001E-3</v>
      </c>
      <c r="C695">
        <v>1</v>
      </c>
      <c r="E695" s="2">
        <v>54687</v>
      </c>
      <c r="N695">
        <v>7</v>
      </c>
      <c r="V695" s="11">
        <f t="shared" si="1342"/>
        <v>5.4686974492354495E-7</v>
      </c>
      <c r="W695" s="11">
        <f t="shared" si="1343"/>
        <v>1.8285881470916306E-6</v>
      </c>
      <c r="X695" s="10">
        <f t="shared" si="1344"/>
        <v>54686.976586479985</v>
      </c>
      <c r="Y695" s="8">
        <f t="shared" si="1345"/>
        <v>1828.5889299779383</v>
      </c>
      <c r="Z695" s="1">
        <f t="shared" si="1346"/>
        <v>1828.5889999999999</v>
      </c>
      <c r="AA695" s="2">
        <f t="shared" si="1347"/>
        <v>54687</v>
      </c>
      <c r="AB695" s="2">
        <f t="shared" si="1341"/>
        <v>54686.974492354486</v>
      </c>
      <c r="AC695" s="1">
        <f t="shared" si="1348"/>
        <v>6.4953325895637154E-2</v>
      </c>
      <c r="AD695" s="1" t="b">
        <f t="shared" si="1349"/>
        <v>1</v>
      </c>
      <c r="AM695" s="10">
        <f t="shared" si="1350"/>
        <v>0.11962666296253562</v>
      </c>
      <c r="AN695" s="10"/>
      <c r="AO695" s="1">
        <f t="shared" si="1351"/>
        <v>1828.5889999999999</v>
      </c>
      <c r="AP695"/>
      <c r="BB695" s="10" cm="1">
        <f t="array" ref="BB695">$C695*EXP(poly_from_str($AO695,BB$2950))</f>
        <v>2.6607261142096261</v>
      </c>
      <c r="BF695" s="21" t="e">
        <f>INDEX([1]Pr3_line_class7_opt_lin!$A$2:$A$3624,MATCH($X695,[1]Pr3_line_class7_opt_lin!$AO$2:$AO$3624,0),1)</f>
        <v>#N/A</v>
      </c>
    </row>
    <row r="696" spans="1:58" hidden="1" x14ac:dyDescent="0.25">
      <c r="A696" s="1">
        <v>1828.1959999999999</v>
      </c>
      <c r="B696" s="1">
        <v>4.0000000000000001E-3</v>
      </c>
      <c r="C696">
        <v>2</v>
      </c>
      <c r="E696" s="2">
        <v>54698.7</v>
      </c>
      <c r="F696">
        <v>78694</v>
      </c>
      <c r="G696" t="s">
        <v>6</v>
      </c>
      <c r="H696" t="s">
        <v>12</v>
      </c>
      <c r="I696">
        <v>133393</v>
      </c>
      <c r="J696" t="s">
        <v>4</v>
      </c>
      <c r="K696" t="s">
        <v>39</v>
      </c>
      <c r="L696">
        <v>78694.570000000007</v>
      </c>
      <c r="M696">
        <v>133393.20000000001</v>
      </c>
      <c r="N696">
        <v>7</v>
      </c>
      <c r="V696" s="11">
        <f t="shared" si="1342"/>
        <v>5.4698730333071513E-7</v>
      </c>
      <c r="W696" s="11">
        <f t="shared" si="1343"/>
        <v>1.8281970138229977E-6</v>
      </c>
      <c r="X696" s="10">
        <f t="shared" si="1344"/>
        <v>54698.727840827079</v>
      </c>
      <c r="Y696" s="8">
        <f t="shared" si="1345"/>
        <v>1828.1960832983048</v>
      </c>
      <c r="Z696" s="1">
        <f t="shared" si="1346"/>
        <v>1828.1959999999999</v>
      </c>
      <c r="AA696" s="2">
        <f t="shared" si="1347"/>
        <v>54698.7</v>
      </c>
      <c r="AB696" s="2">
        <f t="shared" si="1341"/>
        <v>54698.730333071515</v>
      </c>
      <c r="AC696" s="1">
        <f t="shared" si="1348"/>
        <v>6.4959755500250391E-2</v>
      </c>
      <c r="AD696" s="1" t="b">
        <f t="shared" si="1349"/>
        <v>1</v>
      </c>
      <c r="AF696" s="1" t="s">
        <v>1416</v>
      </c>
      <c r="AG696" s="1" t="s">
        <v>1377</v>
      </c>
      <c r="AH696" s="10">
        <v>78694.570000000007</v>
      </c>
      <c r="AI696" s="10">
        <v>133393.20000000001</v>
      </c>
      <c r="AJ696" s="10">
        <f>AI696-AH696</f>
        <v>54698.630000000005</v>
      </c>
      <c r="AK696" s="1">
        <f>$A696-100000000/AJ696</f>
        <v>-3.3534390165641526E-3</v>
      </c>
      <c r="AL696" s="10">
        <f>$X696-AJ696</f>
        <v>9.7840827074833214E-2</v>
      </c>
      <c r="AM696" s="10">
        <f t="shared" si="1350"/>
        <v>0.11967797763478315</v>
      </c>
      <c r="AN696" s="10">
        <f>AL696/AM696</f>
        <v>0.81753409447985859</v>
      </c>
      <c r="AO696" s="1">
        <f t="shared" si="1351"/>
        <v>1828.1959999999999</v>
      </c>
      <c r="BB696" s="10" cm="1">
        <f t="array" ref="BB696">$C696*EXP(poly_from_str($AO696,BB$2950))</f>
        <v>5.3249089616613405</v>
      </c>
      <c r="BF696" s="21">
        <f>INDEX([1]Pr3_line_class7_opt_lin!$A$2:$A$3624,MATCH($X696,[1]Pr3_line_class7_opt_lin!$AO$2:$AO$3624,0),1)</f>
        <v>1686</v>
      </c>
    </row>
    <row r="697" spans="1:58" hidden="1" x14ac:dyDescent="0.25">
      <c r="A697" s="1">
        <v>1828.0450000000001</v>
      </c>
      <c r="B697" s="1">
        <v>4.0000000000000001E-3</v>
      </c>
      <c r="C697">
        <v>2</v>
      </c>
      <c r="E697" s="2">
        <v>54703.199999999997</v>
      </c>
      <c r="N697">
        <v>7</v>
      </c>
      <c r="V697" s="11">
        <f t="shared" si="1342"/>
        <v>5.4703248552415289E-7</v>
      </c>
      <c r="W697" s="11">
        <f t="shared" si="1343"/>
        <v>1.8280466225010605E-6</v>
      </c>
      <c r="X697" s="10">
        <f t="shared" si="1344"/>
        <v>54703.244562014508</v>
      </c>
      <c r="Y697" s="8">
        <f t="shared" si="1345"/>
        <v>1828.0451333491687</v>
      </c>
      <c r="Z697" s="1">
        <f t="shared" si="1346"/>
        <v>1828.0450000000001</v>
      </c>
      <c r="AA697" s="2">
        <f t="shared" si="1347"/>
        <v>54703.199999999997</v>
      </c>
      <c r="AB697" s="2">
        <f t="shared" si="1341"/>
        <v>54703.24855241528</v>
      </c>
      <c r="AC697" s="1">
        <f t="shared" si="1348"/>
        <v>6.4962227010936624E-2</v>
      </c>
      <c r="AD697" s="1" t="b">
        <f t="shared" si="1349"/>
        <v>1</v>
      </c>
      <c r="AM697" s="10">
        <f t="shared" si="1350"/>
        <v>0.11969770984849935</v>
      </c>
      <c r="AN697" s="10"/>
      <c r="AO697" s="1">
        <f t="shared" si="1351"/>
        <v>1828.0450000000001</v>
      </c>
      <c r="AP697"/>
      <c r="BB697" s="10" cm="1">
        <f t="array" ref="BB697">$C697*EXP(poly_from_str($AO697,BB$2950))</f>
        <v>5.326238776354991</v>
      </c>
      <c r="BF697" s="21" t="e">
        <f>INDEX([1]Pr3_line_class7_opt_lin!$A$2:$A$3624,MATCH($X697,[1]Pr3_line_class7_opt_lin!$AO$2:$AO$3624,0),1)</f>
        <v>#N/A</v>
      </c>
    </row>
    <row r="698" spans="1:58" hidden="1" x14ac:dyDescent="0.25">
      <c r="A698" s="1">
        <v>1827.758</v>
      </c>
      <c r="B698" s="1">
        <v>4.0000000000000001E-3</v>
      </c>
      <c r="C698">
        <v>4</v>
      </c>
      <c r="E698" s="2">
        <v>54711.8</v>
      </c>
      <c r="N698">
        <v>7</v>
      </c>
      <c r="V698" s="11">
        <f t="shared" si="1342"/>
        <v>5.4711838219282864E-7</v>
      </c>
      <c r="W698" s="11">
        <f t="shared" si="1343"/>
        <v>1.8277592767922093E-6</v>
      </c>
      <c r="X698" s="10">
        <f t="shared" si="1344"/>
        <v>54711.835076324023</v>
      </c>
      <c r="Y698" s="8">
        <f t="shared" si="1345"/>
        <v>1827.7581049968101</v>
      </c>
      <c r="Z698" s="1">
        <f t="shared" si="1346"/>
        <v>1827.758</v>
      </c>
      <c r="AA698" s="2">
        <f t="shared" si="1347"/>
        <v>54711.8</v>
      </c>
      <c r="AB698" s="2">
        <f t="shared" si="1341"/>
        <v>54711.838219282858</v>
      </c>
      <c r="AC698" s="1">
        <f t="shared" si="1348"/>
        <v>6.4966926206664902E-2</v>
      </c>
      <c r="AD698" s="1" t="b">
        <f t="shared" si="1349"/>
        <v>1</v>
      </c>
      <c r="AM698" s="10">
        <f t="shared" si="1350"/>
        <v>0.11973532601143042</v>
      </c>
      <c r="AN698" s="10"/>
      <c r="AO698" s="1">
        <f t="shared" si="1351"/>
        <v>1827.758</v>
      </c>
      <c r="AP698"/>
      <c r="BB698" s="10" cm="1">
        <f t="array" ref="BB698">$C698*EXP(poly_from_str($AO698,BB$2950))</f>
        <v>10.657537715302849</v>
      </c>
      <c r="BF698" s="21">
        <f>INDEX([1]Pr3_line_class7_opt_lin!$A$2:$A$3624,MATCH($X698,[1]Pr3_line_class7_opt_lin!$AO$2:$AO$3624,0),1)</f>
        <v>3375</v>
      </c>
    </row>
    <row r="699" spans="1:58" hidden="1" x14ac:dyDescent="0.25">
      <c r="A699" s="1">
        <v>1826.9659999999999</v>
      </c>
      <c r="B699" s="1">
        <v>4.0000000000000001E-3</v>
      </c>
      <c r="C699">
        <v>10</v>
      </c>
      <c r="E699" s="2">
        <v>54735.6</v>
      </c>
      <c r="N699">
        <v>7</v>
      </c>
      <c r="V699" s="11">
        <f t="shared" si="1342"/>
        <v>5.4735556107776503E-7</v>
      </c>
      <c r="W699" s="11">
        <f t="shared" si="1343"/>
        <v>1.8269645349644475E-6</v>
      </c>
      <c r="X699" s="10">
        <f t="shared" si="1344"/>
        <v>54735.559723006118</v>
      </c>
      <c r="Y699" s="8">
        <f t="shared" si="1345"/>
        <v>1826.9658793307015</v>
      </c>
      <c r="Z699" s="1">
        <f t="shared" si="1346"/>
        <v>1826.9659999999999</v>
      </c>
      <c r="AA699" s="2">
        <f t="shared" si="1347"/>
        <v>54735.6</v>
      </c>
      <c r="AB699" s="2">
        <f t="shared" si="1341"/>
        <v>54735.556107776501</v>
      </c>
      <c r="AC699" s="1">
        <f t="shared" si="1348"/>
        <v>6.4979905512137753E-2</v>
      </c>
      <c r="AD699" s="1" t="b">
        <f t="shared" si="1349"/>
        <v>1</v>
      </c>
      <c r="AM699" s="10">
        <f t="shared" si="1350"/>
        <v>0.11983934019571246</v>
      </c>
      <c r="AN699" s="10"/>
      <c r="AO699" s="1">
        <f t="shared" si="1351"/>
        <v>1826.9659999999999</v>
      </c>
      <c r="AP699"/>
      <c r="BB699" s="10" cm="1">
        <f t="array" ref="BB699">$C699*EXP(poly_from_str($AO699,BB$2950))</f>
        <v>26.678841892229428</v>
      </c>
      <c r="BF699" s="21" t="e">
        <f>INDEX([1]Pr3_line_class7_opt_lin!$A$2:$A$3624,MATCH($X699,[1]Pr3_line_class7_opt_lin!$AO$2:$AO$3624,0),1)</f>
        <v>#N/A</v>
      </c>
    </row>
    <row r="700" spans="1:58" hidden="1" x14ac:dyDescent="0.25">
      <c r="A700" s="1">
        <v>1825.989</v>
      </c>
      <c r="B700" s="1">
        <v>4.0000000000000001E-3</v>
      </c>
      <c r="C700">
        <v>2</v>
      </c>
      <c r="E700" s="2">
        <v>54764.800000000003</v>
      </c>
      <c r="N700">
        <v>7</v>
      </c>
      <c r="V700" s="11">
        <f t="shared" si="1342"/>
        <v>5.4764842504527684E-7</v>
      </c>
      <c r="W700" s="11">
        <f t="shared" si="1343"/>
        <v>1.8259904172022906E-6</v>
      </c>
      <c r="X700" s="10">
        <f t="shared" si="1344"/>
        <v>54764.838996727391</v>
      </c>
      <c r="Y700" s="8">
        <f t="shared" si="1345"/>
        <v>1825.9891169583416</v>
      </c>
      <c r="Z700" s="1">
        <f t="shared" si="1346"/>
        <v>1825.989</v>
      </c>
      <c r="AA700" s="2">
        <f t="shared" si="1347"/>
        <v>54764.800000000003</v>
      </c>
      <c r="AB700" s="2">
        <f t="shared" si="1341"/>
        <v>54764.842504527682</v>
      </c>
      <c r="AC700" s="1">
        <f t="shared" si="1348"/>
        <v>6.4995939872728614E-2</v>
      </c>
      <c r="AD700" s="1" t="b">
        <f t="shared" si="1349"/>
        <v>1</v>
      </c>
      <c r="AM700" s="10">
        <f t="shared" si="1350"/>
        <v>0.11996742587167832</v>
      </c>
      <c r="AN700" s="10"/>
      <c r="AO700" s="1">
        <f t="shared" si="1351"/>
        <v>1825.989</v>
      </c>
      <c r="AP700"/>
      <c r="BB700" s="10" cm="1">
        <f t="array" ref="BB700">$C700*EXP(poly_from_str($AO700,BB$2950))</f>
        <v>5.3444390714407115</v>
      </c>
      <c r="BF700" s="21" t="e">
        <f>INDEX([1]Pr3_line_class7_opt_lin!$A$2:$A$3624,MATCH($X700,[1]Pr3_line_class7_opt_lin!$AO$2:$AO$3624,0),1)</f>
        <v>#N/A</v>
      </c>
    </row>
    <row r="701" spans="1:58" hidden="1" x14ac:dyDescent="0.25">
      <c r="A701" s="1" t="s">
        <v>216</v>
      </c>
      <c r="B701" s="1">
        <v>4.0000000000000001E-3</v>
      </c>
      <c r="C701">
        <v>1</v>
      </c>
      <c r="E701" s="2">
        <v>54770.8</v>
      </c>
      <c r="N701">
        <v>8</v>
      </c>
      <c r="V701" s="11">
        <f t="shared" si="1342"/>
        <v>5.4770751542344364E-7</v>
      </c>
      <c r="W701" s="11">
        <f t="shared" si="1343"/>
        <v>1.8257903846575182E-6</v>
      </c>
      <c r="X701" s="10">
        <f t="shared" si="1344"/>
        <v>54770.755543038482</v>
      </c>
      <c r="Y701" s="8">
        <f t="shared" si="1345"/>
        <v>1825.7918666362141</v>
      </c>
      <c r="Z701" s="1">
        <f t="shared" si="1346"/>
        <v>1825.7919999999999</v>
      </c>
      <c r="AA701" s="2">
        <f t="shared" si="1347"/>
        <v>54770.8</v>
      </c>
      <c r="AB701" s="2">
        <f t="shared" si="1341"/>
        <v>54770.751542344369</v>
      </c>
      <c r="AC701" s="1">
        <f t="shared" si="1348"/>
        <v>6.4999176122566088E-2</v>
      </c>
      <c r="AD701" s="1" t="b">
        <f t="shared" si="1349"/>
        <v>1</v>
      </c>
      <c r="AM701" s="10">
        <f t="shared" si="1350"/>
        <v>0.1199935151430174</v>
      </c>
      <c r="AN701" s="10"/>
      <c r="AO701" s="1">
        <f t="shared" si="1351"/>
        <v>1825.7919999999999</v>
      </c>
      <c r="AP701"/>
      <c r="BB701" s="10" cm="1">
        <f t="array" ref="BB701">$C701*EXP(poly_from_str($AO701,BB$2950))</f>
        <v>2.6730961695385016</v>
      </c>
      <c r="BF701" s="21">
        <f>INDEX([1]Pr3_line_class7_opt_lin!$A$2:$A$3624,MATCH($X701,[1]Pr3_line_class7_opt_lin!$AO$2:$AO$3624,0),1)</f>
        <v>848</v>
      </c>
    </row>
    <row r="702" spans="1:58" hidden="1" x14ac:dyDescent="0.25">
      <c r="A702" s="1" t="s">
        <v>217</v>
      </c>
      <c r="B702" s="1">
        <v>4.0000000000000001E-3</v>
      </c>
      <c r="C702">
        <v>2</v>
      </c>
      <c r="E702" s="2">
        <v>54788.1</v>
      </c>
      <c r="F702">
        <v>18241</v>
      </c>
      <c r="G702" t="s">
        <v>4</v>
      </c>
      <c r="H702" t="s">
        <v>12</v>
      </c>
      <c r="I702">
        <v>73029</v>
      </c>
      <c r="J702" t="s">
        <v>6</v>
      </c>
      <c r="K702" t="s">
        <v>5</v>
      </c>
      <c r="L702">
        <v>18241.54</v>
      </c>
      <c r="M702">
        <v>73029.899999999994</v>
      </c>
      <c r="N702">
        <v>8</v>
      </c>
      <c r="V702" s="11">
        <f t="shared" si="1342"/>
        <v>5.4788066063450065E-7</v>
      </c>
      <c r="W702" s="11">
        <f t="shared" si="1343"/>
        <v>1.8252138694351512E-6</v>
      </c>
      <c r="X702" s="10">
        <f t="shared" si="1344"/>
        <v>54788.068868522925</v>
      </c>
      <c r="Y702" s="8">
        <f t="shared" si="1345"/>
        <v>1825.2149065515325</v>
      </c>
      <c r="Z702" s="1">
        <f t="shared" si="1346"/>
        <v>1825.2149999999999</v>
      </c>
      <c r="AA702" s="2">
        <f t="shared" si="1347"/>
        <v>54788.1</v>
      </c>
      <c r="AB702" s="2">
        <f t="shared" si="1341"/>
        <v>54788.06606345006</v>
      </c>
      <c r="AC702" s="1">
        <f t="shared" si="1348"/>
        <v>6.5008660914864846E-2</v>
      </c>
      <c r="AD702" s="1" t="b">
        <f t="shared" si="1349"/>
        <v>1</v>
      </c>
      <c r="AF702" s="1" t="s">
        <v>1153</v>
      </c>
      <c r="AG702" s="5" t="s">
        <v>1470</v>
      </c>
      <c r="AH702" s="10">
        <v>18241.54</v>
      </c>
      <c r="AI702" s="10">
        <v>73029.899999999994</v>
      </c>
      <c r="AJ702" s="10">
        <f>AI702-AH702</f>
        <v>54788.359999999993</v>
      </c>
      <c r="AK702" s="1">
        <f>$A702-100000000/AJ702</f>
        <v>9.792178484303804E-3</v>
      </c>
      <c r="AL702" s="10">
        <f>$X702-AJ702</f>
        <v>-0.29113147706812015</v>
      </c>
      <c r="AM702" s="10">
        <f t="shared" si="1350"/>
        <v>0.12006936169163633</v>
      </c>
      <c r="AN702" s="10">
        <f>AL702/AM702</f>
        <v>-2.424694134843556</v>
      </c>
      <c r="AO702" s="1">
        <f t="shared" si="1351"/>
        <v>1825.2149999999999</v>
      </c>
      <c r="BB702" s="10" cm="1">
        <f t="array" ref="BB702">$C702*EXP(poly_from_str($AO702,BB$2950))</f>
        <v>5.3513372137912789</v>
      </c>
      <c r="BF702" s="21">
        <f>INDEX([1]Pr3_line_class7_opt_lin!$A$2:$A$3624,MATCH($X702,[1]Pr3_line_class7_opt_lin!$AO$2:$AO$3624,0),1)</f>
        <v>1699</v>
      </c>
    </row>
    <row r="703" spans="1:58" hidden="1" x14ac:dyDescent="0.25">
      <c r="A703" s="1" t="s">
        <v>218</v>
      </c>
      <c r="B703" s="1">
        <v>4.0000000000000001E-3</v>
      </c>
      <c r="C703">
        <v>3</v>
      </c>
      <c r="E703" s="2">
        <v>54825.8</v>
      </c>
      <c r="N703">
        <v>8</v>
      </c>
      <c r="V703" s="11">
        <f t="shared" si="1342"/>
        <v>5.4825763722888658E-7</v>
      </c>
      <c r="W703" s="11">
        <f t="shared" si="1343"/>
        <v>1.8239587931229457E-6</v>
      </c>
      <c r="X703" s="10">
        <f t="shared" si="1344"/>
        <v>54825.766729000803</v>
      </c>
      <c r="Y703" s="8">
        <f t="shared" si="1345"/>
        <v>1823.9598999917623</v>
      </c>
      <c r="Z703" s="1">
        <f t="shared" si="1346"/>
        <v>1823.96</v>
      </c>
      <c r="AA703" s="2">
        <f t="shared" si="1347"/>
        <v>54825.8</v>
      </c>
      <c r="AB703" s="2">
        <f t="shared" si="1341"/>
        <v>54825.76372288866</v>
      </c>
      <c r="AC703" s="1">
        <f t="shared" si="1348"/>
        <v>6.5029321838990073E-2</v>
      </c>
      <c r="AD703" s="1" t="b">
        <f t="shared" si="1349"/>
        <v>1</v>
      </c>
      <c r="AM703" s="10">
        <f t="shared" si="1350"/>
        <v>0.12023465426873396</v>
      </c>
      <c r="AN703" s="10"/>
      <c r="AO703" s="1">
        <f t="shared" si="1351"/>
        <v>1823.96</v>
      </c>
      <c r="AP703"/>
      <c r="BB703" s="10" cm="1">
        <f t="array" ref="BB703">$C703*EXP(poly_from_str($AO703,BB$2950))</f>
        <v>8.043867336586823</v>
      </c>
      <c r="BF703" s="21">
        <f>INDEX([1]Pr3_line_class7_opt_lin!$A$2:$A$3624,MATCH($X703,[1]Pr3_line_class7_opt_lin!$AO$2:$AO$3624,0),1)</f>
        <v>2557</v>
      </c>
    </row>
    <row r="704" spans="1:58" hidden="1" x14ac:dyDescent="0.25">
      <c r="A704" s="1" t="s">
        <v>219</v>
      </c>
      <c r="B704" s="1">
        <v>4.0000000000000001E-3</v>
      </c>
      <c r="C704">
        <v>15</v>
      </c>
      <c r="E704" s="2">
        <v>54828.9</v>
      </c>
      <c r="F704">
        <v>35291</v>
      </c>
      <c r="G704" t="s">
        <v>4</v>
      </c>
      <c r="H704" t="s">
        <v>5</v>
      </c>
      <c r="I704">
        <v>90119</v>
      </c>
      <c r="J704" t="s">
        <v>6</v>
      </c>
      <c r="K704" t="s">
        <v>12</v>
      </c>
      <c r="L704">
        <v>35291</v>
      </c>
      <c r="M704">
        <v>90119.8</v>
      </c>
      <c r="N704">
        <v>8</v>
      </c>
      <c r="V704" s="11">
        <f t="shared" si="1342"/>
        <v>5.4828920062175999E-7</v>
      </c>
      <c r="W704" s="11">
        <f t="shared" si="1343"/>
        <v>1.8238556673579081E-6</v>
      </c>
      <c r="X704" s="10">
        <f t="shared" si="1344"/>
        <v>54828.918399370625</v>
      </c>
      <c r="Y704" s="8">
        <f t="shared" si="1345"/>
        <v>1823.8550553123421</v>
      </c>
      <c r="Z704" s="1">
        <f t="shared" si="1346"/>
        <v>1823.855</v>
      </c>
      <c r="AA704" s="2">
        <f t="shared" si="1347"/>
        <v>54828.9</v>
      </c>
      <c r="AB704" s="2">
        <f t="shared" si="1341"/>
        <v>54828.920062175996</v>
      </c>
      <c r="AC704" s="1">
        <f t="shared" si="1348"/>
        <v>6.5031052375922438E-2</v>
      </c>
      <c r="AD704" s="1" t="b">
        <f t="shared" si="1349"/>
        <v>1</v>
      </c>
      <c r="AF704" s="1" t="s">
        <v>1411</v>
      </c>
      <c r="AG704" s="1" t="s">
        <v>1368</v>
      </c>
      <c r="AH704" s="10">
        <v>35291</v>
      </c>
      <c r="AI704" s="10">
        <v>90119.8</v>
      </c>
      <c r="AJ704" s="10">
        <f>AI704-AH704</f>
        <v>54828.800000000003</v>
      </c>
      <c r="AK704" s="1">
        <f>$A704-100000000/AJ704</f>
        <v>-3.9938134702879324E-3</v>
      </c>
      <c r="AL704" s="10">
        <f>$X704-AJ704</f>
        <v>0.11839937062177341</v>
      </c>
      <c r="AM704" s="10">
        <f t="shared" si="1350"/>
        <v>0.12024837500788167</v>
      </c>
      <c r="AN704" s="10">
        <f>AL704/AM704</f>
        <v>0.98462345635866544</v>
      </c>
      <c r="AO704" s="1">
        <f t="shared" si="1351"/>
        <v>1823.855</v>
      </c>
      <c r="AP704" s="14">
        <v>105000000</v>
      </c>
      <c r="AQ704" s="10">
        <v>0.42599999999999999</v>
      </c>
      <c r="AR704" s="14" cm="1">
        <f t="array" ref="AR704">SfromgA($AP704,$AO704,"")</f>
        <v>0.31440799662751889</v>
      </c>
      <c r="AS704" s="21">
        <f>(10^MAX(0.05, -0.312925054856973*((LN($AR704))^(1/3)) + 0.454808404431693)-1)*100</f>
        <v>507.19279060427027</v>
      </c>
      <c r="AU704" s="10"/>
      <c r="AV704" s="10"/>
      <c r="AW704" s="14">
        <f>IF($AP704="",$AT704,$AP704)</f>
        <v>105000000</v>
      </c>
      <c r="AX704" s="21">
        <f>IF($AP704="",$AV704,$AS704)</f>
        <v>507.19279060427027</v>
      </c>
      <c r="AY704" s="10">
        <f>LN(BB704*$AO704/$AW704)</f>
        <v>-7.2662393837956509</v>
      </c>
      <c r="AZ704" s="10">
        <f>EXP(AY$2950*$AI704+AY$2951)*$AW704/$AO704</f>
        <v>16.860961934395728</v>
      </c>
      <c r="BA704" s="10">
        <f>LN(AZ704/$C704)</f>
        <v>0.11695080407859054</v>
      </c>
      <c r="BB704" s="10" cm="1">
        <f t="array" ref="BB704">$C704*EXP(poly_from_str($AO704,BB$2950))</f>
        <v>40.226414319266532</v>
      </c>
      <c r="BC704" s="10">
        <f t="shared" ref="BC704" si="1404">LN(AZ704/BB704)</f>
        <v>-0.86952284728504814</v>
      </c>
      <c r="BD704" s="10">
        <f t="shared" ref="BD704" si="1405">LN($AX704/100+1)</f>
        <v>1.8036761668414689</v>
      </c>
      <c r="BE704" s="10">
        <f>ABS(LN($AZ704/$BB704))-BD704-LN(2)</f>
        <v>-1.6273005001163661</v>
      </c>
      <c r="BF704" s="21">
        <f>INDEX([1]Pr3_line_class7_opt_lin!$A$2:$A$3624,MATCH($X704,[1]Pr3_line_class7_opt_lin!$AO$2:$AO$3624,0),1)</f>
        <v>12790</v>
      </c>
    </row>
    <row r="705" spans="1:58" hidden="1" x14ac:dyDescent="0.25">
      <c r="A705" s="1" t="s">
        <v>220</v>
      </c>
      <c r="B705" s="1">
        <v>4.0000000000000001E-3</v>
      </c>
      <c r="C705">
        <v>60</v>
      </c>
      <c r="E705" s="2">
        <v>54833.5</v>
      </c>
      <c r="N705">
        <v>8</v>
      </c>
      <c r="V705" s="11">
        <f t="shared" si="1342"/>
        <v>5.4833489882946947E-7</v>
      </c>
      <c r="W705" s="11">
        <f t="shared" si="1343"/>
        <v>1.8237026635177402E-6</v>
      </c>
      <c r="X705" s="10">
        <f t="shared" si="1344"/>
        <v>54833.490721731898</v>
      </c>
      <c r="Y705" s="8">
        <f t="shared" si="1345"/>
        <v>1823.7029721029137</v>
      </c>
      <c r="Z705" s="1">
        <f t="shared" si="1346"/>
        <v>1823.703</v>
      </c>
      <c r="AA705" s="2">
        <f t="shared" si="1347"/>
        <v>54833.5</v>
      </c>
      <c r="AB705" s="2">
        <f t="shared" si="1341"/>
        <v>54833.489882946953</v>
      </c>
      <c r="AC705" s="1">
        <f t="shared" si="1348"/>
        <v>6.5033558063716232E-2</v>
      </c>
      <c r="AD705" s="1" t="b">
        <f t="shared" si="1349"/>
        <v>1</v>
      </c>
      <c r="AM705" s="10">
        <f t="shared" si="1350"/>
        <v>0.12026848669986286</v>
      </c>
      <c r="AN705" s="10"/>
      <c r="AO705" s="1">
        <f t="shared" si="1351"/>
        <v>1823.703</v>
      </c>
      <c r="AP705"/>
      <c r="BB705" s="10" cm="1">
        <f t="array" ref="BB705">$C705*EXP(poly_from_str($AO705,BB$2950))</f>
        <v>160.94666678482295</v>
      </c>
      <c r="BF705" s="21" t="e">
        <f>INDEX([1]Pr3_line_class7_opt_lin!$A$2:$A$3624,MATCH($X705,[1]Pr3_line_class7_opt_lin!$AO$2:$AO$3624,0),1)</f>
        <v>#N/A</v>
      </c>
    </row>
    <row r="706" spans="1:58" hidden="1" x14ac:dyDescent="0.25">
      <c r="A706" s="1" t="s">
        <v>221</v>
      </c>
      <c r="B706" s="1">
        <v>4.0000000000000001E-3</v>
      </c>
      <c r="C706">
        <v>30</v>
      </c>
      <c r="E706" s="2">
        <v>54837.8</v>
      </c>
      <c r="N706">
        <v>8</v>
      </c>
      <c r="V706" s="11">
        <f t="shared" si="1342"/>
        <v>5.483775974590376E-7</v>
      </c>
      <c r="W706" s="11">
        <f t="shared" si="1343"/>
        <v>1.823559661401442E-6</v>
      </c>
      <c r="X706" s="10">
        <f t="shared" si="1344"/>
        <v>54837.763084248407</v>
      </c>
      <c r="Y706" s="8">
        <f t="shared" si="1345"/>
        <v>1823.5608889875377</v>
      </c>
      <c r="Z706" s="1">
        <f t="shared" si="1346"/>
        <v>1823.5609999999999</v>
      </c>
      <c r="AA706" s="2">
        <f t="shared" si="1347"/>
        <v>54837.8</v>
      </c>
      <c r="AB706" s="2">
        <f t="shared" ref="AB706:AB769" si="1406">100000000/Z706</f>
        <v>54837.759745903757</v>
      </c>
      <c r="AC706" s="1">
        <f t="shared" si="1348"/>
        <v>6.5035899469747319E-2</v>
      </c>
      <c r="AD706" s="1" t="b">
        <f t="shared" si="1349"/>
        <v>1</v>
      </c>
      <c r="AM706" s="10">
        <f t="shared" si="1350"/>
        <v>0.12028728405575685</v>
      </c>
      <c r="AN706" s="10"/>
      <c r="AO706" s="1">
        <f t="shared" si="1351"/>
        <v>1823.5609999999999</v>
      </c>
      <c r="AP706"/>
      <c r="BB706" s="10" cm="1">
        <f t="array" ref="BB706">$C706*EXP(poly_from_str($AO706,BB$2950))</f>
        <v>80.492503424453673</v>
      </c>
      <c r="BF706" s="21" t="e">
        <f>INDEX([1]Pr3_line_class7_opt_lin!$A$2:$A$3624,MATCH($X706,[1]Pr3_line_class7_opt_lin!$AO$2:$AO$3624,0),1)</f>
        <v>#N/A</v>
      </c>
    </row>
    <row r="707" spans="1:58" hidden="1" x14ac:dyDescent="0.25">
      <c r="A707" s="1" t="s">
        <v>222</v>
      </c>
      <c r="B707" s="1">
        <v>4.0000000000000001E-3</v>
      </c>
      <c r="C707">
        <v>2</v>
      </c>
      <c r="E707" s="2">
        <v>54865.5</v>
      </c>
      <c r="N707">
        <v>8</v>
      </c>
      <c r="V707" s="11">
        <f t="shared" ref="V707:V770" si="1407">0.001/$A707</f>
        <v>5.4865469867883944E-7</v>
      </c>
      <c r="W707" s="11">
        <f t="shared" ref="W707:W770" si="1408">0.1/$E707</f>
        <v>1.8226389990066617E-6</v>
      </c>
      <c r="X707" s="10">
        <f t="shared" ref="X707:X770" si="1409">($E707/$W707^2+(100000000/$A707)/$V707^2)/(1/$W707^2+1/$V707^2)</f>
        <v>54865.472371428477</v>
      </c>
      <c r="Y707" s="8">
        <f t="shared" ref="Y707:Y770" si="1410">100000000/X707</f>
        <v>1822.6399168318396</v>
      </c>
      <c r="Z707" s="1">
        <f t="shared" ref="Z707:Z770" si="1411">ROUND($A707,3)+0</f>
        <v>1822.64</v>
      </c>
      <c r="AA707" s="2">
        <f t="shared" ref="AA707:AA770" si="1412">ROUND($E707,1)+0</f>
        <v>54865.5</v>
      </c>
      <c r="AB707" s="2">
        <f t="shared" si="1406"/>
        <v>54865.469867883949</v>
      </c>
      <c r="AC707" s="1">
        <f t="shared" ref="AC707:AC770" si="1413">0.0005/$Z707*AB707+0.05</f>
        <v>6.5051098919118408E-2</v>
      </c>
      <c r="AD707" s="1" t="b">
        <f t="shared" ref="AD707:AD770" si="1414">ABS($E707-AB707)&lt;AC707</f>
        <v>1</v>
      </c>
      <c r="AM707" s="10">
        <f t="shared" ref="AM707:AM770" si="1415">$B707/$A707*$E707</f>
        <v>0.12040885748145547</v>
      </c>
      <c r="AN707" s="10"/>
      <c r="AO707" s="1">
        <f t="shared" ref="AO707:AO770" si="1416">$A707+0</f>
        <v>1822.64</v>
      </c>
      <c r="AP707"/>
      <c r="BB707" s="10" cm="1">
        <f t="array" ref="BB707">$C707*EXP(poly_from_str($AO707,BB$2950))</f>
        <v>5.3744784598123996</v>
      </c>
      <c r="BF707" s="21" t="e">
        <f>INDEX([1]Pr3_line_class7_opt_lin!$A$2:$A$3624,MATCH($X707,[1]Pr3_line_class7_opt_lin!$AO$2:$AO$3624,0),1)</f>
        <v>#N/A</v>
      </c>
    </row>
    <row r="708" spans="1:58" hidden="1" x14ac:dyDescent="0.25">
      <c r="A708" s="1" t="s">
        <v>223</v>
      </c>
      <c r="B708" s="1">
        <v>4.0000000000000001E-3</v>
      </c>
      <c r="C708">
        <v>20</v>
      </c>
      <c r="E708" s="2">
        <v>54869.3</v>
      </c>
      <c r="F708">
        <v>16516</v>
      </c>
      <c r="G708" t="s">
        <v>4</v>
      </c>
      <c r="H708" t="s">
        <v>7</v>
      </c>
      <c r="I708">
        <v>71385</v>
      </c>
      <c r="J708" t="s">
        <v>6</v>
      </c>
      <c r="K708" t="s">
        <v>7</v>
      </c>
      <c r="L708">
        <v>16516.150000000001</v>
      </c>
      <c r="M708">
        <v>71385.600000000006</v>
      </c>
      <c r="N708">
        <v>8</v>
      </c>
      <c r="V708" s="11">
        <f t="shared" si="1407"/>
        <v>5.4869263007033146E-7</v>
      </c>
      <c r="W708" s="11">
        <f t="shared" si="1408"/>
        <v>1.8225127712582446E-6</v>
      </c>
      <c r="X708" s="10">
        <f t="shared" si="1409"/>
        <v>54869.266081395603</v>
      </c>
      <c r="Y708" s="8">
        <f t="shared" si="1410"/>
        <v>1822.5138978832956</v>
      </c>
      <c r="Z708" s="1">
        <f t="shared" si="1411"/>
        <v>1822.5139999999999</v>
      </c>
      <c r="AA708" s="2">
        <f t="shared" si="1412"/>
        <v>54869.3</v>
      </c>
      <c r="AB708" s="2">
        <f t="shared" si="1406"/>
        <v>54869.263007033143</v>
      </c>
      <c r="AC708" s="1">
        <f t="shared" si="1413"/>
        <v>6.5053180114674883E-2</v>
      </c>
      <c r="AD708" s="1" t="b">
        <f t="shared" si="1414"/>
        <v>1</v>
      </c>
      <c r="AF708" s="1" t="s">
        <v>1202</v>
      </c>
      <c r="AG708" s="5" t="s">
        <v>1471</v>
      </c>
      <c r="AH708" s="10">
        <v>16516.150000000001</v>
      </c>
      <c r="AI708" s="10">
        <v>71385.600000000006</v>
      </c>
      <c r="AJ708" s="10">
        <f>AI708-AH708</f>
        <v>54869.450000000004</v>
      </c>
      <c r="AK708" s="1">
        <f>$A708-100000000/AJ708</f>
        <v>6.2110573369409394E-3</v>
      </c>
      <c r="AL708" s="10">
        <f>$X708-AJ708</f>
        <v>-0.18391860440169694</v>
      </c>
      <c r="AM708" s="10">
        <f t="shared" si="1415"/>
        <v>0.12042552210847215</v>
      </c>
      <c r="AN708" s="10">
        <f>AL708/AM708</f>
        <v>-1.5272394188669907</v>
      </c>
      <c r="AO708" s="1">
        <f t="shared" si="1416"/>
        <v>1822.5139999999999</v>
      </c>
      <c r="BB708" s="10" cm="1">
        <f t="array" ref="BB708">$C708*EXP(poly_from_str($AO708,BB$2950))</f>
        <v>53.756186164351789</v>
      </c>
      <c r="BF708" s="21">
        <f>INDEX([1]Pr3_line_class7_opt_lin!$A$2:$A$3624,MATCH($X708,[1]Pr3_line_class7_opt_lin!$AO$2:$AO$3624,0),1)</f>
        <v>17115</v>
      </c>
    </row>
    <row r="709" spans="1:58" hidden="1" x14ac:dyDescent="0.25">
      <c r="A709" s="1" t="s">
        <v>224</v>
      </c>
      <c r="B709" s="1">
        <v>4.0000000000000001E-3</v>
      </c>
      <c r="C709">
        <v>4</v>
      </c>
      <c r="E709" s="2">
        <v>54891.3</v>
      </c>
      <c r="N709">
        <v>8</v>
      </c>
      <c r="V709" s="11">
        <f t="shared" si="1407"/>
        <v>5.4891309717628124E-7</v>
      </c>
      <c r="W709" s="11">
        <f t="shared" si="1408"/>
        <v>1.8217823225174117E-6</v>
      </c>
      <c r="X709" s="10">
        <f t="shared" si="1409"/>
        <v>54891.308908838953</v>
      </c>
      <c r="Y709" s="8">
        <f t="shared" si="1410"/>
        <v>1821.7820268428206</v>
      </c>
      <c r="Z709" s="1">
        <f t="shared" si="1411"/>
        <v>1821.7819999999999</v>
      </c>
      <c r="AA709" s="2">
        <f t="shared" si="1412"/>
        <v>54891.3</v>
      </c>
      <c r="AB709" s="2">
        <f t="shared" si="1406"/>
        <v>54891.30971762813</v>
      </c>
      <c r="AC709" s="1">
        <f t="shared" si="1413"/>
        <v>6.5065279412582888E-2</v>
      </c>
      <c r="AD709" s="1" t="b">
        <f t="shared" si="1414"/>
        <v>1</v>
      </c>
      <c r="AM709" s="10">
        <f t="shared" si="1415"/>
        <v>0.12052221396412963</v>
      </c>
      <c r="AN709" s="10"/>
      <c r="AO709" s="1">
        <f t="shared" si="1416"/>
        <v>1821.7819999999999</v>
      </c>
      <c r="AP709"/>
      <c r="BB709" s="10" cm="1">
        <f t="array" ref="BB709">$C709*EXP(poly_from_str($AO709,BB$2950))</f>
        <v>10.764514435361653</v>
      </c>
      <c r="BF709" s="21">
        <f>INDEX([1]Pr3_line_class7_opt_lin!$A$2:$A$3624,MATCH($X709,[1]Pr3_line_class7_opt_lin!$AO$2:$AO$3624,0),1)</f>
        <v>3430</v>
      </c>
    </row>
    <row r="710" spans="1:58" hidden="1" x14ac:dyDescent="0.25">
      <c r="A710" s="1" t="s">
        <v>225</v>
      </c>
      <c r="B710" s="1">
        <v>4.0000000000000001E-3</v>
      </c>
      <c r="C710">
        <v>8</v>
      </c>
      <c r="E710" s="2">
        <v>54901.3</v>
      </c>
      <c r="N710">
        <v>8</v>
      </c>
      <c r="V710" s="11">
        <f t="shared" si="1407"/>
        <v>5.4901284744964317E-7</v>
      </c>
      <c r="W710" s="11">
        <f t="shared" si="1408"/>
        <v>1.8214504938863013E-6</v>
      </c>
      <c r="X710" s="10">
        <f t="shared" si="1409"/>
        <v>54901.286015474114</v>
      </c>
      <c r="Y710" s="8">
        <f t="shared" si="1410"/>
        <v>1821.450957848504</v>
      </c>
      <c r="Z710" s="1">
        <f t="shared" si="1411"/>
        <v>1821.451</v>
      </c>
      <c r="AA710" s="2">
        <f t="shared" si="1412"/>
        <v>54901.3</v>
      </c>
      <c r="AB710" s="2">
        <f t="shared" si="1406"/>
        <v>54901.284744964316</v>
      </c>
      <c r="AC710" s="1">
        <f t="shared" si="1413"/>
        <v>6.5070755333238264E-2</v>
      </c>
      <c r="AD710" s="1" t="b">
        <f t="shared" si="1414"/>
        <v>1</v>
      </c>
      <c r="AM710" s="10">
        <f t="shared" si="1415"/>
        <v>0.12056607616674839</v>
      </c>
      <c r="AN710" s="10"/>
      <c r="AO710" s="1">
        <f t="shared" si="1416"/>
        <v>1821.451</v>
      </c>
      <c r="AP710"/>
      <c r="BB710" s="10" cm="1">
        <f t="array" ref="BB710">$C710*EXP(poly_from_str($AO710,BB$2950))</f>
        <v>21.541069968799324</v>
      </c>
      <c r="BF710" s="21" t="e">
        <f>INDEX([1]Pr3_line_class7_opt_lin!$A$2:$A$3624,MATCH($X710,[1]Pr3_line_class7_opt_lin!$AO$2:$AO$3624,0),1)</f>
        <v>#N/A</v>
      </c>
    </row>
    <row r="711" spans="1:58" hidden="1" x14ac:dyDescent="0.25">
      <c r="A711" s="1" t="s">
        <v>226</v>
      </c>
      <c r="B711" s="1">
        <v>4.0000000000000001E-3</v>
      </c>
      <c r="C711">
        <v>1</v>
      </c>
      <c r="E711" s="2">
        <v>54904.800000000003</v>
      </c>
      <c r="N711">
        <v>8</v>
      </c>
      <c r="V711" s="11">
        <f t="shared" si="1407"/>
        <v>5.4904841673653309E-7</v>
      </c>
      <c r="W711" s="11">
        <f t="shared" si="1408"/>
        <v>1.8213343824219376E-6</v>
      </c>
      <c r="X711" s="10">
        <f t="shared" si="1409"/>
        <v>54904.838202061059</v>
      </c>
      <c r="Y711" s="8">
        <f t="shared" si="1410"/>
        <v>1821.3331151615364</v>
      </c>
      <c r="Z711" s="1">
        <f t="shared" si="1411"/>
        <v>1821.3330000000001</v>
      </c>
      <c r="AA711" s="2">
        <f t="shared" si="1412"/>
        <v>54904.800000000003</v>
      </c>
      <c r="AB711" s="2">
        <f t="shared" si="1406"/>
        <v>54904.841673653304</v>
      </c>
      <c r="AC711" s="1">
        <f t="shared" si="1413"/>
        <v>6.5072708196044687E-2</v>
      </c>
      <c r="AD711" s="1" t="b">
        <f t="shared" si="1414"/>
        <v>1</v>
      </c>
      <c r="AM711" s="10">
        <f t="shared" si="1415"/>
        <v>0.12058157404494402</v>
      </c>
      <c r="AN711" s="10"/>
      <c r="AO711" s="1">
        <f t="shared" si="1416"/>
        <v>1821.3330000000001</v>
      </c>
      <c r="AP711"/>
      <c r="BB711" s="10" cm="1">
        <f t="array" ref="BB711">$C711*EXP(poly_from_str($AO711,BB$2950))</f>
        <v>2.6931709588573636</v>
      </c>
      <c r="BF711" s="21">
        <f>INDEX([1]Pr3_line_class7_opt_lin!$A$2:$A$3624,MATCH($X711,[1]Pr3_line_class7_opt_lin!$AO$2:$AO$3624,0),1)</f>
        <v>858</v>
      </c>
    </row>
    <row r="712" spans="1:58" hidden="1" x14ac:dyDescent="0.25">
      <c r="A712" s="1" t="s">
        <v>227</v>
      </c>
      <c r="B712" s="1">
        <v>4.0000000000000001E-3</v>
      </c>
      <c r="C712">
        <v>50</v>
      </c>
      <c r="E712" s="2">
        <v>54919.1</v>
      </c>
      <c r="N712">
        <v>8</v>
      </c>
      <c r="V712" s="11">
        <f t="shared" si="1407"/>
        <v>5.4919104159572957E-7</v>
      </c>
      <c r="W712" s="11">
        <f t="shared" si="1408"/>
        <v>1.8208601379119469E-6</v>
      </c>
      <c r="X712" s="10">
        <f t="shared" si="1409"/>
        <v>54919.103812732275</v>
      </c>
      <c r="Y712" s="8">
        <f t="shared" si="1410"/>
        <v>1820.8600114996107</v>
      </c>
      <c r="Z712" s="1">
        <f t="shared" si="1411"/>
        <v>1820.86</v>
      </c>
      <c r="AA712" s="2">
        <f t="shared" si="1412"/>
        <v>54919.1</v>
      </c>
      <c r="AB712" s="2">
        <f t="shared" si="1406"/>
        <v>54919.104159572955</v>
      </c>
      <c r="AC712" s="1">
        <f t="shared" si="1413"/>
        <v>6.5080540008450122E-2</v>
      </c>
      <c r="AD712" s="1" t="b">
        <f t="shared" si="1414"/>
        <v>1</v>
      </c>
      <c r="AM712" s="10">
        <f t="shared" si="1415"/>
        <v>0.12064431093000012</v>
      </c>
      <c r="AN712" s="10"/>
      <c r="AO712" s="1">
        <f t="shared" si="1416"/>
        <v>1820.86</v>
      </c>
      <c r="AP712"/>
      <c r="BB712" s="10" cm="1">
        <f t="array" ref="BB712">$C712*EXP(poly_from_str($AO712,BB$2950))</f>
        <v>134.76638775814644</v>
      </c>
      <c r="BF712" s="21">
        <f>INDEX([1]Pr3_line_class7_opt_lin!$A$2:$A$3624,MATCH($X712,[1]Pr3_line_class7_opt_lin!$AO$2:$AO$3624,0),1)</f>
        <v>42976</v>
      </c>
    </row>
    <row r="713" spans="1:58" hidden="1" x14ac:dyDescent="0.25">
      <c r="A713" s="1" t="s">
        <v>228</v>
      </c>
      <c r="B713" s="1">
        <v>4.0000000000000001E-3</v>
      </c>
      <c r="C713">
        <v>4</v>
      </c>
      <c r="E713" s="2">
        <v>54936.1</v>
      </c>
      <c r="N713">
        <v>8</v>
      </c>
      <c r="V713" s="11">
        <f t="shared" si="1407"/>
        <v>5.4936120279339179E-7</v>
      </c>
      <c r="W713" s="11">
        <f t="shared" si="1408"/>
        <v>1.8202966719515948E-6</v>
      </c>
      <c r="X713" s="10">
        <f t="shared" si="1409"/>
        <v>54936.118586451652</v>
      </c>
      <c r="Y713" s="8">
        <f t="shared" si="1410"/>
        <v>1820.2960560934496</v>
      </c>
      <c r="Z713" s="1">
        <f t="shared" si="1411"/>
        <v>1820.296</v>
      </c>
      <c r="AA713" s="2">
        <f t="shared" si="1412"/>
        <v>54936.1</v>
      </c>
      <c r="AB713" s="2">
        <f t="shared" si="1406"/>
        <v>54936.120279339186</v>
      </c>
      <c r="AC713" s="1">
        <f t="shared" si="1413"/>
        <v>6.5089886556730106E-2</v>
      </c>
      <c r="AD713" s="1" t="b">
        <f t="shared" si="1414"/>
        <v>1</v>
      </c>
      <c r="AM713" s="10">
        <f t="shared" si="1415"/>
        <v>0.12071904789111219</v>
      </c>
      <c r="AN713" s="10"/>
      <c r="AO713" s="1">
        <f t="shared" si="1416"/>
        <v>1820.296</v>
      </c>
      <c r="AP713"/>
      <c r="BB713" s="10" cm="1">
        <f t="array" ref="BB713">$C713*EXP(poly_from_str($AO713,BB$2950))</f>
        <v>10.791626643647421</v>
      </c>
      <c r="BF713" s="21" t="e">
        <f>INDEX([1]Pr3_line_class7_opt_lin!$A$2:$A$3624,MATCH($X713,[1]Pr3_line_class7_opt_lin!$AO$2:$AO$3624,0),1)</f>
        <v>#N/A</v>
      </c>
    </row>
    <row r="714" spans="1:58" hidden="1" x14ac:dyDescent="0.25">
      <c r="A714" s="1" t="s">
        <v>229</v>
      </c>
      <c r="B714" s="1">
        <v>4.0000000000000001E-3</v>
      </c>
      <c r="C714">
        <v>30</v>
      </c>
      <c r="E714" s="2">
        <v>54957.3</v>
      </c>
      <c r="F714">
        <v>26446</v>
      </c>
      <c r="G714" t="s">
        <v>4</v>
      </c>
      <c r="H714" t="s">
        <v>7</v>
      </c>
      <c r="I714">
        <v>81404</v>
      </c>
      <c r="J714" t="s">
        <v>6</v>
      </c>
      <c r="K714" t="s">
        <v>17</v>
      </c>
      <c r="L714">
        <v>26446.97</v>
      </c>
      <c r="M714">
        <v>81404.52</v>
      </c>
      <c r="N714">
        <v>8</v>
      </c>
      <c r="V714" s="11">
        <f t="shared" si="1407"/>
        <v>5.4957284450660729E-7</v>
      </c>
      <c r="W714" s="11">
        <f t="shared" si="1408"/>
        <v>1.8195944851730343E-6</v>
      </c>
      <c r="X714" s="10">
        <f t="shared" si="1409"/>
        <v>54957.285750530929</v>
      </c>
      <c r="Y714" s="8">
        <f t="shared" si="1410"/>
        <v>1819.594956962261</v>
      </c>
      <c r="Z714" s="1">
        <f t="shared" si="1411"/>
        <v>1819.595</v>
      </c>
      <c r="AA714" s="2">
        <f t="shared" si="1412"/>
        <v>54957.3</v>
      </c>
      <c r="AB714" s="2">
        <f t="shared" si="1406"/>
        <v>54957.284450660722</v>
      </c>
      <c r="AC714" s="1">
        <f t="shared" si="1413"/>
        <v>6.5101515570954172E-2</v>
      </c>
      <c r="AD714" s="1" t="b">
        <f t="shared" si="1414"/>
        <v>1</v>
      </c>
      <c r="AF714" s="1" t="s">
        <v>1225</v>
      </c>
      <c r="AG714" s="1" t="s">
        <v>1424</v>
      </c>
      <c r="AH714" s="10">
        <v>26446.97</v>
      </c>
      <c r="AI714" s="10">
        <v>81404.52</v>
      </c>
      <c r="AJ714" s="10">
        <f t="shared" ref="AJ714:AJ715" si="1417">AI714-AH714</f>
        <v>54957.55</v>
      </c>
      <c r="AK714" s="1">
        <f t="shared" ref="AK714:AK715" si="1418">$A714-100000000/AJ714</f>
        <v>8.7920995388230949E-3</v>
      </c>
      <c r="AL714" s="10">
        <f t="shared" ref="AL714:AL715" si="1419">$X714-AJ714</f>
        <v>-0.26424946907354752</v>
      </c>
      <c r="AM714" s="10">
        <f t="shared" si="1415"/>
        <v>0.12081215874961188</v>
      </c>
      <c r="AN714" s="10">
        <f t="shared" ref="AN714:AN715" si="1420">AL714/AM714</f>
        <v>-2.1872754514817943</v>
      </c>
      <c r="AO714" s="1">
        <f t="shared" si="1416"/>
        <v>1819.595</v>
      </c>
      <c r="AP714" s="14">
        <v>141000000</v>
      </c>
      <c r="AQ714" s="10">
        <v>0.25600000000000001</v>
      </c>
      <c r="AR714" s="14" cm="1">
        <f t="array" ref="AR714">SfromgA($AP714,$AO714,"")</f>
        <v>0.41925348072862639</v>
      </c>
      <c r="AS714" s="21">
        <f>(10^MAX(0.05, -0.312925054856973*((LN($AR714))^(1/3)) + 0.454808404431693)-1)*100</f>
        <v>466.83516349561705</v>
      </c>
      <c r="AU714" s="10"/>
      <c r="AV714" s="10"/>
      <c r="AW714" s="14">
        <f>IF($AP714="",$AT714,$AP714)</f>
        <v>141000000</v>
      </c>
      <c r="AX714" s="21">
        <f>IF($AP714="",$AV714,$AS714)</f>
        <v>466.83516349561705</v>
      </c>
      <c r="AY714" s="10">
        <f>LN(BB714*$AO714/$AW714)</f>
        <v>-6.863036218428511</v>
      </c>
      <c r="AZ714" s="10">
        <f>EXP(AY$2950*$AI714+AY$2951)*$AW714/$AO714</f>
        <v>51.254795967471232</v>
      </c>
      <c r="BA714" s="10">
        <f>LN(AZ714/$C714)</f>
        <v>0.53561181183113804</v>
      </c>
      <c r="BB714" s="10" cm="1">
        <f t="array" ref="BB714">$C714*EXP(poly_from_str($AO714,BB$2950))</f>
        <v>81.033690644491443</v>
      </c>
      <c r="BC714" s="10">
        <f t="shared" ref="BC714" si="1421">LN(AZ714/BB714)</f>
        <v>-0.45805580858523653</v>
      </c>
      <c r="BD714" s="10">
        <f t="shared" ref="BD714" si="1422">LN($AX714/100+1)</f>
        <v>1.7348983585343525</v>
      </c>
      <c r="BE714" s="10">
        <f>ABS(LN($AZ714/$BB714))-BD714-LN(2)</f>
        <v>-1.9699897305090612</v>
      </c>
      <c r="BF714" s="21">
        <f>INDEX([1]Pr3_line_class7_opt_lin!$A$2:$A$3624,MATCH($X714,[1]Pr3_line_class7_opt_lin!$AO$2:$AO$3624,0),1)</f>
        <v>25873</v>
      </c>
    </row>
    <row r="715" spans="1:58" hidden="1" x14ac:dyDescent="0.25">
      <c r="A715" s="1" t="s">
        <v>230</v>
      </c>
      <c r="B715" s="1">
        <v>4.0000000000000001E-3</v>
      </c>
      <c r="C715">
        <v>15</v>
      </c>
      <c r="E715" s="2">
        <v>54966.400000000001</v>
      </c>
      <c r="F715">
        <v>18063</v>
      </c>
      <c r="G715" t="s">
        <v>4</v>
      </c>
      <c r="H715" t="s">
        <v>5</v>
      </c>
      <c r="I715">
        <v>73029</v>
      </c>
      <c r="J715" t="s">
        <v>6</v>
      </c>
      <c r="K715" t="s">
        <v>5</v>
      </c>
      <c r="L715">
        <v>18063.36</v>
      </c>
      <c r="M715">
        <v>73029.899999999994</v>
      </c>
      <c r="N715">
        <v>8</v>
      </c>
      <c r="V715" s="11">
        <f t="shared" si="1407"/>
        <v>5.4966437493266612E-7</v>
      </c>
      <c r="W715" s="11">
        <f t="shared" si="1408"/>
        <v>1.8192932409617512E-6</v>
      </c>
      <c r="X715" s="10">
        <f t="shared" si="1409"/>
        <v>54966.434357052749</v>
      </c>
      <c r="Y715" s="8">
        <f t="shared" si="1410"/>
        <v>1819.2921038031457</v>
      </c>
      <c r="Z715" s="1">
        <f t="shared" si="1411"/>
        <v>1819.2919999999999</v>
      </c>
      <c r="AA715" s="2">
        <f t="shared" si="1412"/>
        <v>54966.400000000001</v>
      </c>
      <c r="AB715" s="2">
        <f t="shared" si="1406"/>
        <v>54966.437493266611</v>
      </c>
      <c r="AC715" s="1">
        <f t="shared" si="1413"/>
        <v>6.5106546253505926E-2</v>
      </c>
      <c r="AD715" s="1" t="b">
        <f t="shared" si="1414"/>
        <v>1</v>
      </c>
      <c r="AF715" s="1" t="s">
        <v>1175</v>
      </c>
      <c r="AG715" s="5" t="s">
        <v>1470</v>
      </c>
      <c r="AH715" s="10">
        <v>18063.36</v>
      </c>
      <c r="AI715" s="10">
        <v>73029.899999999994</v>
      </c>
      <c r="AJ715" s="10">
        <f t="shared" si="1417"/>
        <v>54966.539999999994</v>
      </c>
      <c r="AK715" s="1">
        <f t="shared" si="1418"/>
        <v>3.3927855015463138E-3</v>
      </c>
      <c r="AL715" s="10">
        <f t="shared" si="1419"/>
        <v>-0.10564294724463252</v>
      </c>
      <c r="AM715" s="10">
        <f t="shared" si="1415"/>
        <v>0.12085228759319561</v>
      </c>
      <c r="AN715" s="10">
        <f t="shared" si="1420"/>
        <v>-0.87414933840756337</v>
      </c>
      <c r="AO715" s="1">
        <f t="shared" si="1416"/>
        <v>1819.2919999999999</v>
      </c>
      <c r="BB715" s="10" cm="1">
        <f t="array" ref="BB715">$C715*EXP(poly_from_str($AO715,BB$2950))</f>
        <v>40.537756319445002</v>
      </c>
      <c r="BF715" s="21">
        <f>INDEX([1]Pr3_line_class7_opt_lin!$A$2:$A$3624,MATCH($X715,[1]Pr3_line_class7_opt_lin!$AO$2:$AO$3624,0),1)</f>
        <v>12947</v>
      </c>
    </row>
    <row r="716" spans="1:58" hidden="1" x14ac:dyDescent="0.25">
      <c r="A716" s="1" t="s">
        <v>231</v>
      </c>
      <c r="B716" s="1">
        <v>4.0000000000000001E-3</v>
      </c>
      <c r="C716">
        <v>10</v>
      </c>
      <c r="E716" s="2">
        <v>54967.4</v>
      </c>
      <c r="N716">
        <v>8</v>
      </c>
      <c r="V716" s="11">
        <f t="shared" si="1407"/>
        <v>5.4967434543404764E-7</v>
      </c>
      <c r="W716" s="11">
        <f t="shared" si="1408"/>
        <v>1.819260143284929E-6</v>
      </c>
      <c r="X716" s="10">
        <f t="shared" si="1409"/>
        <v>54967.431653746731</v>
      </c>
      <c r="Y716" s="8">
        <f t="shared" si="1410"/>
        <v>1819.2590956391125</v>
      </c>
      <c r="Z716" s="1">
        <f t="shared" si="1411"/>
        <v>1819.259</v>
      </c>
      <c r="AA716" s="2">
        <f t="shared" si="1412"/>
        <v>54967.4</v>
      </c>
      <c r="AB716" s="2">
        <f t="shared" si="1406"/>
        <v>54967.434543404757</v>
      </c>
      <c r="AC716" s="1">
        <f t="shared" si="1413"/>
        <v>6.5107094301417437E-2</v>
      </c>
      <c r="AD716" s="1" t="b">
        <f t="shared" si="1414"/>
        <v>1</v>
      </c>
      <c r="AM716" s="10">
        <f t="shared" si="1415"/>
        <v>0.12085667846084588</v>
      </c>
      <c r="AN716" s="10"/>
      <c r="AO716" s="1">
        <f t="shared" si="1416"/>
        <v>1819.259</v>
      </c>
      <c r="AP716"/>
      <c r="BB716" s="10" cm="1">
        <f t="array" ref="BB716">$C716*EXP(poly_from_str($AO716,BB$2950))</f>
        <v>27.026690576634621</v>
      </c>
      <c r="BF716" s="21" t="e">
        <f>INDEX([1]Pr3_line_class7_opt_lin!$A$2:$A$3624,MATCH($X716,[1]Pr3_line_class7_opt_lin!$AO$2:$AO$3624,0),1)</f>
        <v>#N/A</v>
      </c>
    </row>
    <row r="717" spans="1:58" hidden="1" x14ac:dyDescent="0.25">
      <c r="A717" s="1" t="s">
        <v>232</v>
      </c>
      <c r="B717" s="1">
        <v>4.0000000000000001E-3</v>
      </c>
      <c r="C717">
        <v>10</v>
      </c>
      <c r="E717" s="2">
        <v>54977.9</v>
      </c>
      <c r="N717">
        <v>8</v>
      </c>
      <c r="V717" s="11">
        <f t="shared" si="1407"/>
        <v>5.4977890641278609E-7</v>
      </c>
      <c r="W717" s="11">
        <f t="shared" si="1408"/>
        <v>1.8189126903719495E-6</v>
      </c>
      <c r="X717" s="10">
        <f t="shared" si="1409"/>
        <v>54977.891424710469</v>
      </c>
      <c r="Y717" s="8">
        <f t="shared" si="1410"/>
        <v>1818.912974080592</v>
      </c>
      <c r="Z717" s="1">
        <f t="shared" si="1411"/>
        <v>1818.913</v>
      </c>
      <c r="AA717" s="2">
        <f t="shared" si="1412"/>
        <v>54977.9</v>
      </c>
      <c r="AB717" s="2">
        <f t="shared" si="1406"/>
        <v>54977.890641278609</v>
      </c>
      <c r="AC717" s="1">
        <f t="shared" si="1413"/>
        <v>6.511284229682196E-2</v>
      </c>
      <c r="AD717" s="1" t="b">
        <f t="shared" si="1414"/>
        <v>1</v>
      </c>
      <c r="AM717" s="10">
        <f t="shared" si="1415"/>
        <v>0.12090275895548605</v>
      </c>
      <c r="AN717" s="10"/>
      <c r="AO717" s="1">
        <f t="shared" si="1416"/>
        <v>1818.913</v>
      </c>
      <c r="AP717"/>
      <c r="BB717" s="10" cm="1">
        <f t="array" ref="BB717">$C717*EXP(poly_from_str($AO717,BB$2950))</f>
        <v>27.042641097189136</v>
      </c>
      <c r="BF717" s="21">
        <f>INDEX([1]Pr3_line_class7_opt_lin!$A$2:$A$3624,MATCH($X717,[1]Pr3_line_class7_opt_lin!$AO$2:$AO$3624,0),1)</f>
        <v>8640</v>
      </c>
    </row>
    <row r="718" spans="1:58" x14ac:dyDescent="0.25">
      <c r="A718" s="1" t="s">
        <v>233</v>
      </c>
      <c r="B718" s="1">
        <v>8.0000000000000002E-3</v>
      </c>
      <c r="C718">
        <v>10</v>
      </c>
      <c r="D718" t="s">
        <v>113</v>
      </c>
      <c r="E718" s="2">
        <v>55004.6</v>
      </c>
      <c r="N718">
        <v>8</v>
      </c>
      <c r="V718" s="11">
        <f t="shared" si="1407"/>
        <v>5.5004562628470031E-7</v>
      </c>
      <c r="W718" s="11">
        <f t="shared" si="1408"/>
        <v>1.8180297647833091E-6</v>
      </c>
      <c r="X718" s="10">
        <f t="shared" si="1409"/>
        <v>55004.565762462669</v>
      </c>
      <c r="Y718" s="8">
        <f t="shared" si="1410"/>
        <v>1818.0308964141304</v>
      </c>
      <c r="Z718" s="1">
        <f t="shared" si="1411"/>
        <v>1818.0309999999999</v>
      </c>
      <c r="AA718" s="2">
        <f t="shared" si="1412"/>
        <v>55004.6</v>
      </c>
      <c r="AB718" s="2">
        <f t="shared" si="1406"/>
        <v>55004.562628470034</v>
      </c>
      <c r="AC718" s="1">
        <f t="shared" si="1413"/>
        <v>6.5127509549746415E-2</v>
      </c>
      <c r="AD718" s="1" t="b">
        <f t="shared" si="1414"/>
        <v>1</v>
      </c>
      <c r="AM718" s="10">
        <f t="shared" si="1415"/>
        <v>0.24204031724431541</v>
      </c>
      <c r="AN718" s="10"/>
      <c r="AO718" s="1">
        <f t="shared" si="1416"/>
        <v>1818.0309999999999</v>
      </c>
      <c r="AP718"/>
      <c r="BB718" s="10" cm="1">
        <f t="array" ref="BB718">$C718*EXP(poly_from_str($AO718,BB$2950))</f>
        <v>27.083440638890298</v>
      </c>
      <c r="BF718" s="21" t="e">
        <f>INDEX([1]Pr3_line_class7_opt_lin!$A$2:$A$3624,MATCH($X718,[1]Pr3_line_class7_opt_lin!$AO$2:$AO$3624,0),1)</f>
        <v>#N/A</v>
      </c>
    </row>
    <row r="719" spans="1:58" hidden="1" x14ac:dyDescent="0.25">
      <c r="A719" s="1" t="s">
        <v>234</v>
      </c>
      <c r="B719" s="1">
        <v>4.0000000000000001E-3</v>
      </c>
      <c r="C719">
        <v>3</v>
      </c>
      <c r="E719" s="2">
        <v>55023.6</v>
      </c>
      <c r="N719">
        <v>8</v>
      </c>
      <c r="V719" s="11">
        <f t="shared" si="1407"/>
        <v>5.5023629897859633E-7</v>
      </c>
      <c r="W719" s="11">
        <f t="shared" si="1408"/>
        <v>1.8174019875108137E-6</v>
      </c>
      <c r="X719" s="10">
        <f t="shared" si="1409"/>
        <v>55023.627387431567</v>
      </c>
      <c r="Y719" s="8">
        <f t="shared" si="1410"/>
        <v>1817.4010829180972</v>
      </c>
      <c r="Z719" s="1">
        <f t="shared" si="1411"/>
        <v>1817.4010000000001</v>
      </c>
      <c r="AA719" s="2">
        <f t="shared" si="1412"/>
        <v>55023.6</v>
      </c>
      <c r="AB719" s="2">
        <f t="shared" si="1406"/>
        <v>55023.629897859631</v>
      </c>
      <c r="AC719" s="1">
        <f t="shared" si="1413"/>
        <v>6.5137999235683169E-2</v>
      </c>
      <c r="AD719" s="1" t="b">
        <f t="shared" si="1414"/>
        <v>1</v>
      </c>
      <c r="AM719" s="10">
        <f t="shared" si="1415"/>
        <v>0.12110392808191477</v>
      </c>
      <c r="AN719" s="10"/>
      <c r="AO719" s="1">
        <f t="shared" si="1416"/>
        <v>1817.4010000000001</v>
      </c>
      <c r="AP719"/>
      <c r="BB719" s="10" cm="1">
        <f t="array" ref="BB719">$C719*EXP(poly_from_str($AO719,BB$2950))</f>
        <v>8.1338123075079665</v>
      </c>
      <c r="BF719" s="21">
        <f>INDEX([1]Pr3_line_class7_opt_lin!$A$2:$A$3624,MATCH($X719,[1]Pr3_line_class7_opt_lin!$AO$2:$AO$3624,0),1)</f>
        <v>2602</v>
      </c>
    </row>
    <row r="720" spans="1:58" hidden="1" x14ac:dyDescent="0.25">
      <c r="A720" s="1" t="s">
        <v>235</v>
      </c>
      <c r="B720" s="1">
        <v>4.0000000000000001E-3</v>
      </c>
      <c r="C720">
        <v>7</v>
      </c>
      <c r="E720" s="2">
        <v>55025.4</v>
      </c>
      <c r="N720">
        <v>8</v>
      </c>
      <c r="V720" s="11">
        <f t="shared" si="1407"/>
        <v>5.5025355683899135E-7</v>
      </c>
      <c r="W720" s="11">
        <f t="shared" si="1408"/>
        <v>1.8173425363559375E-6</v>
      </c>
      <c r="X720" s="10">
        <f t="shared" si="1409"/>
        <v>55025.359405417876</v>
      </c>
      <c r="Y720" s="8">
        <f t="shared" si="1410"/>
        <v>1817.3438770879497</v>
      </c>
      <c r="Z720" s="1">
        <f t="shared" si="1411"/>
        <v>1817.3440000000001</v>
      </c>
      <c r="AA720" s="2">
        <f t="shared" si="1412"/>
        <v>55025.4</v>
      </c>
      <c r="AB720" s="2">
        <f t="shared" si="1406"/>
        <v>55025.355683899143</v>
      </c>
      <c r="AC720" s="1">
        <f t="shared" si="1413"/>
        <v>6.5138948840698055E-2</v>
      </c>
      <c r="AD720" s="1" t="b">
        <f t="shared" si="1414"/>
        <v>1</v>
      </c>
      <c r="AM720" s="10">
        <f t="shared" si="1415"/>
        <v>0.12111168826595294</v>
      </c>
      <c r="AN720" s="10"/>
      <c r="AO720" s="1">
        <f t="shared" si="1416"/>
        <v>1817.3440000000001</v>
      </c>
      <c r="AP720"/>
      <c r="BB720" s="10" cm="1">
        <f t="array" ref="BB720">$C720*EXP(poly_from_str($AO720,BB$2950))</f>
        <v>18.980752591333189</v>
      </c>
      <c r="BF720" s="21">
        <f>INDEX([1]Pr3_line_class7_opt_lin!$A$2:$A$3624,MATCH($X720,[1]Pr3_line_class7_opt_lin!$AO$2:$AO$3624,0),1)</f>
        <v>6073</v>
      </c>
    </row>
    <row r="721" spans="1:58" hidden="1" x14ac:dyDescent="0.25">
      <c r="A721" s="1" t="s">
        <v>236</v>
      </c>
      <c r="B721" s="1">
        <v>4.0000000000000001E-3</v>
      </c>
      <c r="C721">
        <v>1</v>
      </c>
      <c r="E721" s="2">
        <v>55035.1</v>
      </c>
      <c r="N721">
        <v>8</v>
      </c>
      <c r="V721" s="11">
        <f t="shared" si="1407"/>
        <v>5.5035076606074886E-7</v>
      </c>
      <c r="W721" s="11">
        <f t="shared" si="1408"/>
        <v>1.8170222276329108E-6</v>
      </c>
      <c r="X721" s="10">
        <f t="shared" si="1409"/>
        <v>55035.078571889455</v>
      </c>
      <c r="Y721" s="8">
        <f t="shared" si="1410"/>
        <v>1817.0229350972074</v>
      </c>
      <c r="Z721" s="1">
        <f t="shared" si="1411"/>
        <v>1817.0229999999999</v>
      </c>
      <c r="AA721" s="2">
        <f t="shared" si="1412"/>
        <v>55035.1</v>
      </c>
      <c r="AB721" s="2">
        <f t="shared" si="1406"/>
        <v>55035.076606074887</v>
      </c>
      <c r="AC721" s="1">
        <f t="shared" si="1413"/>
        <v>6.5144298285182659E-2</v>
      </c>
      <c r="AD721" s="1" t="b">
        <f t="shared" si="1414"/>
        <v>1</v>
      </c>
      <c r="AM721" s="10">
        <f t="shared" si="1415"/>
        <v>0.12115443778091968</v>
      </c>
      <c r="AN721" s="10"/>
      <c r="AO721" s="1">
        <f t="shared" si="1416"/>
        <v>1817.0229999999999</v>
      </c>
      <c r="AP721"/>
      <c r="BB721" s="10" cm="1">
        <f t="array" ref="BB721">$C721*EXP(poly_from_str($AO721,BB$2950))</f>
        <v>2.7130318466475178</v>
      </c>
      <c r="BF721" s="21" t="e">
        <f>INDEX([1]Pr3_line_class7_opt_lin!$A$2:$A$3624,MATCH($X721,[1]Pr3_line_class7_opt_lin!$AO$2:$AO$3624,0),1)</f>
        <v>#N/A</v>
      </c>
    </row>
    <row r="722" spans="1:58" hidden="1" x14ac:dyDescent="0.25">
      <c r="A722" s="1" t="s">
        <v>237</v>
      </c>
      <c r="B722" s="1">
        <v>4.0000000000000001E-3</v>
      </c>
      <c r="C722">
        <v>400</v>
      </c>
      <c r="E722" s="2">
        <v>55046.6</v>
      </c>
      <c r="F722">
        <v>23647</v>
      </c>
      <c r="G722" t="s">
        <v>4</v>
      </c>
      <c r="H722" t="s">
        <v>39</v>
      </c>
      <c r="I722">
        <v>78694</v>
      </c>
      <c r="J722" t="s">
        <v>6</v>
      </c>
      <c r="K722" t="s">
        <v>12</v>
      </c>
      <c r="L722">
        <v>23647.77</v>
      </c>
      <c r="M722">
        <v>78694.570000000007</v>
      </c>
      <c r="N722">
        <v>8</v>
      </c>
      <c r="V722" s="11">
        <f t="shared" si="1407"/>
        <v>5.5046588680329596E-7</v>
      </c>
      <c r="W722" s="11">
        <f t="shared" si="1408"/>
        <v>1.8166426264292438E-6</v>
      </c>
      <c r="X722" s="10">
        <f t="shared" si="1409"/>
        <v>55046.589632261443</v>
      </c>
      <c r="Y722" s="8">
        <f t="shared" si="1410"/>
        <v>1816.6429685844239</v>
      </c>
      <c r="Z722" s="1">
        <f t="shared" si="1411"/>
        <v>1816.643</v>
      </c>
      <c r="AA722" s="2">
        <f t="shared" si="1412"/>
        <v>55046.6</v>
      </c>
      <c r="AB722" s="2">
        <f t="shared" si="1406"/>
        <v>55046.588680329594</v>
      </c>
      <c r="AC722" s="1">
        <f t="shared" si="1413"/>
        <v>6.5150634626706949E-2</v>
      </c>
      <c r="AD722" s="1" t="b">
        <f t="shared" si="1414"/>
        <v>1</v>
      </c>
      <c r="AF722" s="1" t="s">
        <v>1302</v>
      </c>
      <c r="AG722" s="1" t="s">
        <v>1416</v>
      </c>
      <c r="AH722" s="10">
        <v>23647.77</v>
      </c>
      <c r="AI722" s="10">
        <v>78694.570000000007</v>
      </c>
      <c r="AJ722" s="10">
        <f>AI722-AH722</f>
        <v>55046.8</v>
      </c>
      <c r="AK722" s="1">
        <f>$A722-100000000/AJ722</f>
        <v>6.9739276398195216E-3</v>
      </c>
      <c r="AL722" s="10">
        <f>$X722-AJ722</f>
        <v>-0.21036773856030777</v>
      </c>
      <c r="AM722" s="10">
        <f t="shared" si="1415"/>
        <v>0.12120510193802524</v>
      </c>
      <c r="AN722" s="10">
        <f>AL722/AM722</f>
        <v>-1.7356343519918271</v>
      </c>
      <c r="AO722" s="1">
        <f t="shared" si="1416"/>
        <v>1816.643</v>
      </c>
      <c r="AP722" s="14">
        <v>540000000</v>
      </c>
      <c r="AQ722" s="10">
        <v>0.17199999999999999</v>
      </c>
      <c r="AR722" s="14" cm="1">
        <f t="array" ref="AR722">SfromgA($AP722,$AO722,"")</f>
        <v>1.5978495656649931</v>
      </c>
      <c r="AS722" s="21">
        <f>(10^MAX(0.05, -0.312925054856973*((LN($AR722))^(1/3)) + 0.454808404431693)-1)*100</f>
        <v>62.832638906908713</v>
      </c>
      <c r="AT722" s="14" cm="1">
        <f t="array" ref="AT722">INDEX([2]Sheet1!$J$2:$J$216,MATCH($AF722&amp;$AG722,[2]Sheet1!$M$2:$M$216&amp;[2]Sheet1!$N$2:$N$216,0),1)</f>
        <v>121788528.2694779</v>
      </c>
      <c r="AU722" s="14" cm="1">
        <f t="array" ref="AU722">SfromgA($AT722,$AO722,"")</f>
        <v>0.36036990184882223</v>
      </c>
      <c r="AV722" s="21">
        <f>(10^MAX(0.05, -0.312925054856973*((LN($AU722))^(1/3)) + 0.454808404431693)-1)*100</f>
        <v>488.66758292309618</v>
      </c>
      <c r="AW722" s="14">
        <f>IF($AP722="",$AT722,$AP722)</f>
        <v>540000000</v>
      </c>
      <c r="AX722" s="21">
        <f>IF($AP722="",$AV722,$AS722)</f>
        <v>62.832638906908713</v>
      </c>
      <c r="AY722" s="10"/>
      <c r="AZ722" s="10">
        <f>EXP(AY$2950*$AI722+AY$2951)*$AW722/$AO722</f>
        <v>253.29570485738969</v>
      </c>
      <c r="BA722" s="10"/>
      <c r="BB722" s="10" cm="1">
        <f t="array" ref="BB722">$C722*EXP(poly_from_str($AO722,BB$2950))</f>
        <v>1085.9224415074982</v>
      </c>
      <c r="BC722" s="10"/>
      <c r="BD722" s="10">
        <f t="shared" ref="BD722" si="1423">LN($AX722/100+1)</f>
        <v>0.487552732172151</v>
      </c>
      <c r="BE722" s="10">
        <f>ABS(LN($AZ722/$BB722))-BD722-LN(2)</f>
        <v>0.27492756842932287</v>
      </c>
      <c r="BF722" s="21">
        <f>INDEX([1]Pr3_line_class7_opt_lin!$A$2:$A$3624,MATCH($X722,[1]Pr3_line_class7_opt_lin!$AO$2:$AO$3624,0),1)</f>
        <v>347703</v>
      </c>
    </row>
    <row r="723" spans="1:58" hidden="1" x14ac:dyDescent="0.25">
      <c r="A723" s="1" t="s">
        <v>238</v>
      </c>
      <c r="B723" s="1">
        <v>4.0000000000000001E-3</v>
      </c>
      <c r="C723">
        <v>2</v>
      </c>
      <c r="E723" s="2">
        <v>55051.4</v>
      </c>
      <c r="N723">
        <v>8</v>
      </c>
      <c r="V723" s="11">
        <f t="shared" si="1407"/>
        <v>5.5051407003860211E-7</v>
      </c>
      <c r="W723" s="11">
        <f t="shared" si="1408"/>
        <v>1.8164842311003899E-6</v>
      </c>
      <c r="X723" s="10">
        <f t="shared" si="1409"/>
        <v>55051.40641467947</v>
      </c>
      <c r="Y723" s="8">
        <f t="shared" si="1410"/>
        <v>1816.4840194406909</v>
      </c>
      <c r="Z723" s="1">
        <f t="shared" si="1411"/>
        <v>1816.4839999999999</v>
      </c>
      <c r="AA723" s="2">
        <f t="shared" si="1412"/>
        <v>55051.4</v>
      </c>
      <c r="AB723" s="2">
        <f t="shared" si="1406"/>
        <v>55051.407003860208</v>
      </c>
      <c r="AC723" s="1">
        <f t="shared" si="1413"/>
        <v>6.5153287065523341E-2</v>
      </c>
      <c r="AD723" s="1" t="b">
        <f t="shared" si="1414"/>
        <v>1</v>
      </c>
      <c r="AM723" s="10">
        <f t="shared" si="1415"/>
        <v>0.12122628110129241</v>
      </c>
      <c r="AN723" s="10"/>
      <c r="AO723" s="1">
        <f t="shared" si="1416"/>
        <v>1816.4839999999999</v>
      </c>
      <c r="AP723"/>
      <c r="BB723" s="10" cm="1">
        <f t="array" ref="BB723">$C723*EXP(poly_from_str($AO723,BB$2950))</f>
        <v>5.431099294723472</v>
      </c>
      <c r="BF723" s="21">
        <f>INDEX([1]Pr3_line_class7_opt_lin!$A$2:$A$3624,MATCH($X723,[1]Pr3_line_class7_opt_lin!$AO$2:$AO$3624,0),1)</f>
        <v>1739</v>
      </c>
    </row>
    <row r="724" spans="1:58" hidden="1" x14ac:dyDescent="0.25">
      <c r="A724" s="1" t="s">
        <v>239</v>
      </c>
      <c r="B724" s="1">
        <v>4.0000000000000001E-3</v>
      </c>
      <c r="C724">
        <v>30</v>
      </c>
      <c r="E724" s="2">
        <v>55074.5</v>
      </c>
      <c r="N724">
        <v>8</v>
      </c>
      <c r="V724" s="11">
        <f t="shared" si="1407"/>
        <v>5.507454063702518E-7</v>
      </c>
      <c r="W724" s="11">
        <f t="shared" si="1408"/>
        <v>1.8157223397398071E-6</v>
      </c>
      <c r="X724" s="10">
        <f t="shared" si="1409"/>
        <v>55074.53721328426</v>
      </c>
      <c r="Y724" s="8">
        <f t="shared" si="1410"/>
        <v>1815.7211128753613</v>
      </c>
      <c r="Z724" s="1">
        <f t="shared" si="1411"/>
        <v>1815.721</v>
      </c>
      <c r="AA724" s="2">
        <f t="shared" si="1412"/>
        <v>55074.5</v>
      </c>
      <c r="AB724" s="2">
        <f t="shared" si="1406"/>
        <v>55074.54063702518</v>
      </c>
      <c r="AC724" s="1">
        <f t="shared" si="1413"/>
        <v>6.516602513189669E-2</v>
      </c>
      <c r="AD724" s="1" t="b">
        <f t="shared" si="1414"/>
        <v>1</v>
      </c>
      <c r="AM724" s="10">
        <f t="shared" si="1415"/>
        <v>0.12132811153255373</v>
      </c>
      <c r="AN724" s="10"/>
      <c r="AO724" s="1">
        <f t="shared" si="1416"/>
        <v>1815.721</v>
      </c>
      <c r="AP724"/>
      <c r="BB724" s="10" cm="1">
        <f t="array" ref="BB724">$C724*EXP(poly_from_str($AO724,BB$2950))</f>
        <v>81.573819402608649</v>
      </c>
      <c r="BF724" s="21">
        <f>INDEX([1]Pr3_line_class7_opt_lin!$A$2:$A$3624,MATCH($X724,[1]Pr3_line_class7_opt_lin!$AO$2:$AO$3624,0),1)</f>
        <v>26142</v>
      </c>
    </row>
    <row r="725" spans="1:58" hidden="1" x14ac:dyDescent="0.25">
      <c r="A725" s="1" t="s">
        <v>240</v>
      </c>
      <c r="B725" s="1">
        <v>4.0000000000000001E-3</v>
      </c>
      <c r="C725">
        <v>4</v>
      </c>
      <c r="E725" s="2">
        <v>55095.7</v>
      </c>
      <c r="N725">
        <v>8</v>
      </c>
      <c r="V725" s="11">
        <f t="shared" si="1407"/>
        <v>5.5095659839396148E-7</v>
      </c>
      <c r="W725" s="11">
        <f t="shared" si="1408"/>
        <v>1.8150236769838664E-6</v>
      </c>
      <c r="X725" s="10">
        <f t="shared" si="1409"/>
        <v>55095.663227761666</v>
      </c>
      <c r="Y725" s="8">
        <f t="shared" si="1410"/>
        <v>1815.024888376548</v>
      </c>
      <c r="Z725" s="1">
        <f t="shared" si="1411"/>
        <v>1815.0250000000001</v>
      </c>
      <c r="AA725" s="2">
        <f t="shared" si="1412"/>
        <v>55095.7</v>
      </c>
      <c r="AB725" s="2">
        <f t="shared" si="1406"/>
        <v>55095.659839396147</v>
      </c>
      <c r="AC725" s="1">
        <f t="shared" si="1413"/>
        <v>6.5177658665692251E-2</v>
      </c>
      <c r="AD725" s="1" t="b">
        <f t="shared" si="1414"/>
        <v>1</v>
      </c>
      <c r="AM725" s="10">
        <f t="shared" si="1415"/>
        <v>0.12142135783253673</v>
      </c>
      <c r="AN725" s="10"/>
      <c r="AO725" s="1">
        <f t="shared" si="1416"/>
        <v>1815.0250000000001</v>
      </c>
      <c r="AP725"/>
      <c r="BB725" s="10" cm="1">
        <f t="array" ref="BB725">$C725*EXP(poly_from_str($AO725,BB$2950))</f>
        <v>10.88961934244521</v>
      </c>
      <c r="BF725" s="21">
        <f>INDEX([1]Pr3_line_class7_opt_lin!$A$2:$A$3624,MATCH($X725,[1]Pr3_line_class7_opt_lin!$AO$2:$AO$3624,0),1)</f>
        <v>3492</v>
      </c>
    </row>
    <row r="726" spans="1:58" hidden="1" x14ac:dyDescent="0.25">
      <c r="A726" s="1" t="s">
        <v>241</v>
      </c>
      <c r="B726" s="1">
        <v>4.0000000000000001E-3</v>
      </c>
      <c r="C726">
        <v>40</v>
      </c>
      <c r="E726" s="2">
        <v>55117.8</v>
      </c>
      <c r="F726">
        <v>14859</v>
      </c>
      <c r="G726" t="s">
        <v>4</v>
      </c>
      <c r="H726" t="s">
        <v>12</v>
      </c>
      <c r="I726">
        <v>69978</v>
      </c>
      <c r="J726" t="s">
        <v>6</v>
      </c>
      <c r="K726" t="s">
        <v>12</v>
      </c>
      <c r="L726">
        <v>14859.96</v>
      </c>
      <c r="M726">
        <v>69978.080000000002</v>
      </c>
      <c r="N726">
        <v>8</v>
      </c>
      <c r="V726" s="11">
        <f t="shared" si="1407"/>
        <v>5.5117828137100086E-7</v>
      </c>
      <c r="W726" s="11">
        <f t="shared" si="1408"/>
        <v>1.8142959261799274E-6</v>
      </c>
      <c r="X726" s="10">
        <f t="shared" si="1409"/>
        <v>55117.825759667583</v>
      </c>
      <c r="Y726" s="8">
        <f t="shared" si="1410"/>
        <v>1814.295078257149</v>
      </c>
      <c r="Z726" s="1">
        <f t="shared" si="1411"/>
        <v>1814.2950000000001</v>
      </c>
      <c r="AA726" s="2">
        <f t="shared" si="1412"/>
        <v>55117.8</v>
      </c>
      <c r="AB726" s="2">
        <f t="shared" si="1406"/>
        <v>55117.828137100085</v>
      </c>
      <c r="AC726" s="1">
        <f t="shared" si="1413"/>
        <v>6.5189874892754518E-2</v>
      </c>
      <c r="AD726" s="1" t="b">
        <f t="shared" si="1414"/>
        <v>1</v>
      </c>
      <c r="AF726" s="1" t="s">
        <v>1173</v>
      </c>
      <c r="AG726" s="1" t="s">
        <v>1255</v>
      </c>
      <c r="AH726" s="10">
        <v>14859.96</v>
      </c>
      <c r="AI726" s="10">
        <v>69978.080000000002</v>
      </c>
      <c r="AJ726" s="10">
        <f>AI726-AH726</f>
        <v>55118.12</v>
      </c>
      <c r="AK726" s="1">
        <f>$A726-100000000/AJ726</f>
        <v>9.6071019841019734E-3</v>
      </c>
      <c r="AL726" s="10">
        <f>$X726-AJ726</f>
        <v>-0.29424033241957659</v>
      </c>
      <c r="AM726" s="10">
        <f t="shared" si="1415"/>
        <v>0.12151893710780221</v>
      </c>
      <c r="AN726" s="10">
        <f>AL726/AM726</f>
        <v>-2.4213537364842921</v>
      </c>
      <c r="AO726" s="1">
        <f t="shared" si="1416"/>
        <v>1814.2950000000001</v>
      </c>
      <c r="AP726" s="14">
        <v>87500000</v>
      </c>
      <c r="AQ726" s="10">
        <v>8.3000000000000004E-2</v>
      </c>
      <c r="AR726" s="14" cm="1">
        <f t="array" ref="AR726">SfromgA($AP726,$AO726,"")</f>
        <v>0.25790818432868584</v>
      </c>
      <c r="AS726" s="21">
        <f>(10^MAX(0.05, -0.312925054856973*((LN($AR726))^(1/3)) + 0.454808404431693)-1)*100</f>
        <v>532.55092437386816</v>
      </c>
      <c r="AU726" s="10"/>
      <c r="AV726" s="10"/>
      <c r="AW726" s="14">
        <f>IF($AP726="",$AT726,$AP726)</f>
        <v>87500000</v>
      </c>
      <c r="AX726" s="21">
        <f>IF($AP726="",$AV726,$AS726)</f>
        <v>532.55092437386816</v>
      </c>
      <c r="AY726" s="10">
        <f>LN(BB726*$AO726/$AW726)</f>
        <v>-6.0920347557613521</v>
      </c>
      <c r="AZ726" s="10">
        <f>EXP(AY$2950*$AI726+AY$2951)*$AW726/$AO726</f>
        <v>92.823876256236446</v>
      </c>
      <c r="BA726" s="10">
        <f>LN(AZ726/$C726)</f>
        <v>0.84182443982945898</v>
      </c>
      <c r="BB726" s="10" cm="1">
        <f t="array" ref="BB726">$C726*EXP(poly_from_str($AO726,BB$2950))</f>
        <v>109.03428282173208</v>
      </c>
      <c r="BC726" s="10">
        <f t="shared" ref="BC726" si="1424">LN(AZ726/BB726)</f>
        <v>-0.16095846013458734</v>
      </c>
      <c r="BD726" s="10">
        <f t="shared" ref="BD726" si="1425">LN($AX726/100+1)</f>
        <v>1.8445905442166592</v>
      </c>
      <c r="BE726" s="10">
        <f>ABS(LN($AZ726/$BB726))-BD726-LN(2)</f>
        <v>-2.3767792646420172</v>
      </c>
      <c r="BF726" s="21">
        <f>INDEX([1]Pr3_line_class7_opt_lin!$A$2:$A$3624,MATCH($X726,[1]Pr3_line_class7_opt_lin!$AO$2:$AO$3624,0),1)</f>
        <v>34989</v>
      </c>
    </row>
    <row r="727" spans="1:58" hidden="1" x14ac:dyDescent="0.25">
      <c r="A727" s="1" t="s">
        <v>242</v>
      </c>
      <c r="B727" s="1">
        <v>4.0000000000000001E-3</v>
      </c>
      <c r="C727">
        <v>20</v>
      </c>
      <c r="E727" s="2">
        <v>55176.2</v>
      </c>
      <c r="N727">
        <v>8</v>
      </c>
      <c r="V727" s="11">
        <f t="shared" si="1407"/>
        <v>5.517621904958963E-7</v>
      </c>
      <c r="W727" s="11">
        <f t="shared" si="1408"/>
        <v>1.8123756257226849E-6</v>
      </c>
      <c r="X727" s="10">
        <f t="shared" si="1409"/>
        <v>55176.217433749975</v>
      </c>
      <c r="Y727" s="8">
        <f t="shared" si="1410"/>
        <v>1812.3750530755374</v>
      </c>
      <c r="Z727" s="1">
        <f t="shared" si="1411"/>
        <v>1812.375</v>
      </c>
      <c r="AA727" s="2">
        <f t="shared" si="1412"/>
        <v>55176.2</v>
      </c>
      <c r="AB727" s="2">
        <f t="shared" si="1406"/>
        <v>55176.219049589628</v>
      </c>
      <c r="AC727" s="1">
        <f t="shared" si="1413"/>
        <v>6.5222075743041494E-2</v>
      </c>
      <c r="AD727" s="1" t="b">
        <f t="shared" si="1414"/>
        <v>1</v>
      </c>
      <c r="AM727" s="10">
        <f t="shared" si="1415"/>
        <v>0.12177656390095869</v>
      </c>
      <c r="AN727" s="10"/>
      <c r="AO727" s="1">
        <f t="shared" si="1416"/>
        <v>1812.375</v>
      </c>
      <c r="AP727"/>
      <c r="BB727" s="10" cm="1">
        <f t="array" ref="BB727">$C727*EXP(poly_from_str($AO727,BB$2950))</f>
        <v>54.700201560680441</v>
      </c>
      <c r="BF727" s="21">
        <f>INDEX([1]Pr3_line_class7_opt_lin!$A$2:$A$3624,MATCH($X727,[1]Pr3_line_class7_opt_lin!$AO$2:$AO$3624,0),1)</f>
        <v>17584</v>
      </c>
    </row>
    <row r="728" spans="1:58" x14ac:dyDescent="0.25">
      <c r="A728" s="1" t="s">
        <v>243</v>
      </c>
      <c r="B728" s="1">
        <v>8.0000000000000002E-3</v>
      </c>
      <c r="C728">
        <v>200</v>
      </c>
      <c r="D728" t="s">
        <v>114</v>
      </c>
      <c r="E728" s="2">
        <v>55190.9</v>
      </c>
      <c r="N728">
        <v>8</v>
      </c>
      <c r="V728" s="11">
        <f t="shared" si="1407"/>
        <v>5.5190866573872427E-7</v>
      </c>
      <c r="W728" s="11">
        <f t="shared" si="1408"/>
        <v>1.8118929026343111E-6</v>
      </c>
      <c r="X728" s="10">
        <f t="shared" si="1409"/>
        <v>55190.869411931504</v>
      </c>
      <c r="Y728" s="8">
        <f t="shared" si="1410"/>
        <v>1811.8939068276641</v>
      </c>
      <c r="Z728" s="1">
        <f t="shared" si="1411"/>
        <v>1811.894</v>
      </c>
      <c r="AA728" s="2">
        <f t="shared" si="1412"/>
        <v>55190.9</v>
      </c>
      <c r="AB728" s="2">
        <f t="shared" si="1406"/>
        <v>55190.866573872423</v>
      </c>
      <c r="AC728" s="1">
        <f t="shared" si="1413"/>
        <v>6.5230158765874943E-2</v>
      </c>
      <c r="AD728" s="1" t="b">
        <f t="shared" si="1414"/>
        <v>1</v>
      </c>
      <c r="AM728" s="10">
        <f t="shared" si="1415"/>
        <v>0.24368268783935487</v>
      </c>
      <c r="AN728" s="10"/>
      <c r="AO728" s="1">
        <f t="shared" si="1416"/>
        <v>1811.894</v>
      </c>
      <c r="AP728"/>
      <c r="BB728" s="10" cm="1">
        <f t="array" ref="BB728">$C728*EXP(poly_from_str($AO728,BB$2950))</f>
        <v>547.46401646246738</v>
      </c>
      <c r="BF728" s="21">
        <f>INDEX([1]Pr3_line_class7_opt_lin!$A$2:$A$3624,MATCH($X728,[1]Pr3_line_class7_opt_lin!$AO$2:$AO$3624,0),1)</f>
        <v>176069</v>
      </c>
    </row>
    <row r="729" spans="1:58" hidden="1" x14ac:dyDescent="0.25">
      <c r="A729" s="1" t="s">
        <v>244</v>
      </c>
      <c r="B729" s="1">
        <v>4.0000000000000001E-3</v>
      </c>
      <c r="C729">
        <v>50</v>
      </c>
      <c r="E729" s="2">
        <v>55225</v>
      </c>
      <c r="N729">
        <v>8</v>
      </c>
      <c r="V729" s="11">
        <f t="shared" si="1407"/>
        <v>5.5224972732669717E-7</v>
      </c>
      <c r="W729" s="11">
        <f t="shared" si="1408"/>
        <v>1.8107741059302854E-6</v>
      </c>
      <c r="X729" s="10">
        <f t="shared" si="1409"/>
        <v>55224.975053053706</v>
      </c>
      <c r="Y729" s="8">
        <f t="shared" si="1410"/>
        <v>1810.7749239167908</v>
      </c>
      <c r="Z729" s="1">
        <f t="shared" si="1411"/>
        <v>1810.7750000000001</v>
      </c>
      <c r="AA729" s="2">
        <f t="shared" si="1412"/>
        <v>55225</v>
      </c>
      <c r="AB729" s="2">
        <f t="shared" si="1406"/>
        <v>55224.97273266971</v>
      </c>
      <c r="AC729" s="1">
        <f t="shared" si="1413"/>
        <v>6.5248988066620564E-2</v>
      </c>
      <c r="AD729" s="1" t="b">
        <f t="shared" si="1414"/>
        <v>1</v>
      </c>
      <c r="AM729" s="10">
        <f t="shared" si="1415"/>
        <v>0.1219919647664674</v>
      </c>
      <c r="AN729" s="10"/>
      <c r="AO729" s="1">
        <f t="shared" si="1416"/>
        <v>1810.7750000000001</v>
      </c>
      <c r="AP729"/>
      <c r="BB729" s="10" cm="1">
        <f t="array" ref="BB729">$C729*EXP(poly_from_str($AO729,BB$2950))</f>
        <v>137.1360541616788</v>
      </c>
      <c r="BF729" s="21" t="e">
        <f>INDEX([1]Pr3_line_class7_opt_lin!$A$2:$A$3624,MATCH($X729,[1]Pr3_line_class7_opt_lin!$AO$2:$AO$3624,0),1)</f>
        <v>#N/A</v>
      </c>
    </row>
    <row r="730" spans="1:58" hidden="1" x14ac:dyDescent="0.25">
      <c r="A730" s="1" t="s">
        <v>245</v>
      </c>
      <c r="B730" s="1">
        <v>4.0000000000000001E-3</v>
      </c>
      <c r="C730">
        <v>3</v>
      </c>
      <c r="E730" s="2">
        <v>55230</v>
      </c>
      <c r="N730">
        <v>8</v>
      </c>
      <c r="V730" s="11">
        <f t="shared" si="1407"/>
        <v>5.522997485379245E-7</v>
      </c>
      <c r="W730" s="11">
        <f t="shared" si="1408"/>
        <v>1.8106101756291871E-6</v>
      </c>
      <c r="X730" s="10">
        <f t="shared" si="1409"/>
        <v>55229.976994383258</v>
      </c>
      <c r="Y730" s="8">
        <f t="shared" si="1410"/>
        <v>1810.6109298247532</v>
      </c>
      <c r="Z730" s="1">
        <f t="shared" si="1411"/>
        <v>1810.6110000000001</v>
      </c>
      <c r="AA730" s="2">
        <f t="shared" si="1412"/>
        <v>55230</v>
      </c>
      <c r="AB730" s="2">
        <f t="shared" si="1406"/>
        <v>55229.974853792446</v>
      </c>
      <c r="AC730" s="1">
        <f t="shared" si="1413"/>
        <v>6.5251750611752729E-2</v>
      </c>
      <c r="AD730" s="1" t="b">
        <f t="shared" si="1414"/>
        <v>1</v>
      </c>
      <c r="AM730" s="10">
        <f t="shared" si="1415"/>
        <v>0.12201406044699828</v>
      </c>
      <c r="AN730" s="10"/>
      <c r="AO730" s="1">
        <f t="shared" si="1416"/>
        <v>1810.6110000000001</v>
      </c>
      <c r="AP730"/>
      <c r="BB730" s="10" cm="1">
        <f t="array" ref="BB730">$C730*EXP(poly_from_str($AO730,BB$2950))</f>
        <v>8.2305475902440097</v>
      </c>
      <c r="BF730" s="21" t="e">
        <f>INDEX([1]Pr3_line_class7_opt_lin!$A$2:$A$3624,MATCH($X730,[1]Pr3_line_class7_opt_lin!$AO$2:$AO$3624,0),1)</f>
        <v>#N/A</v>
      </c>
    </row>
    <row r="731" spans="1:58" hidden="1" x14ac:dyDescent="0.25">
      <c r="A731" s="1" t="s">
        <v>246</v>
      </c>
      <c r="B731" s="1">
        <v>4.0000000000000001E-3</v>
      </c>
      <c r="C731">
        <v>4</v>
      </c>
      <c r="E731" s="2">
        <v>55262.2</v>
      </c>
      <c r="F731">
        <v>23050</v>
      </c>
      <c r="G731" t="s">
        <v>4</v>
      </c>
      <c r="H731" t="s">
        <v>18</v>
      </c>
      <c r="I731">
        <v>78312</v>
      </c>
      <c r="J731" t="s">
        <v>6</v>
      </c>
      <c r="K731" t="s">
        <v>247</v>
      </c>
      <c r="L731">
        <v>23050.61</v>
      </c>
      <c r="M731">
        <v>78312.91</v>
      </c>
      <c r="N731">
        <v>8</v>
      </c>
      <c r="V731" s="11">
        <f t="shared" si="1407"/>
        <v>5.5262174809732337E-7</v>
      </c>
      <c r="W731" s="11">
        <f t="shared" si="1408"/>
        <v>1.8095551751468456E-6</v>
      </c>
      <c r="X731" s="10">
        <f t="shared" si="1409"/>
        <v>55262.176958651944</v>
      </c>
      <c r="Y731" s="8">
        <f t="shared" si="1410"/>
        <v>1809.5559296337822</v>
      </c>
      <c r="Z731" s="1">
        <f t="shared" si="1411"/>
        <v>1809.556</v>
      </c>
      <c r="AA731" s="2">
        <f t="shared" si="1412"/>
        <v>55262.2</v>
      </c>
      <c r="AB731" s="2">
        <f t="shared" si="1406"/>
        <v>55262.174809732329</v>
      </c>
      <c r="AC731" s="1">
        <f t="shared" si="1413"/>
        <v>6.5269539823507083E-2</v>
      </c>
      <c r="AD731" s="1" t="b">
        <f t="shared" si="1414"/>
        <v>1</v>
      </c>
      <c r="AF731" s="1" t="s">
        <v>1252</v>
      </c>
      <c r="AG731" s="1" t="s">
        <v>1425</v>
      </c>
      <c r="AH731" s="10">
        <v>23050.61</v>
      </c>
      <c r="AI731" s="10">
        <v>78312.91</v>
      </c>
      <c r="AJ731" s="10">
        <f t="shared" ref="AJ731:AJ732" si="1426">AI731-AH731</f>
        <v>55262.3</v>
      </c>
      <c r="AK731" s="1">
        <f t="shared" ref="AK731:AK732" si="1427">$A731-100000000/AJ731</f>
        <v>4.0993371612785268E-3</v>
      </c>
      <c r="AL731" s="10">
        <f t="shared" ref="AL731:AL732" si="1428">$X731-AJ731</f>
        <v>-0.12304134805890499</v>
      </c>
      <c r="AM731" s="10">
        <f t="shared" si="1415"/>
        <v>0.1221563742708156</v>
      </c>
      <c r="AN731" s="10">
        <f t="shared" ref="AN731:AN732" si="1429">AL731/AM731</f>
        <v>-1.0072445977000548</v>
      </c>
      <c r="AO731" s="1">
        <f t="shared" si="1416"/>
        <v>1809.556</v>
      </c>
      <c r="AP731" s="14">
        <v>5750000</v>
      </c>
      <c r="AQ731" s="10">
        <v>0.08</v>
      </c>
      <c r="AR731" s="14" cm="1">
        <f t="array" ref="AR731">SfromgA($AP731,$AO731,"")</f>
        <v>1.6815790484630187E-2</v>
      </c>
      <c r="AS731" s="21">
        <f t="shared" ref="AS731:AS732" si="1430">(10^MAX(0.05, -0.312925054856973*((LN($AR731))^(1/3)) + 0.454808404431693)-1)*100</f>
        <v>801.69097824168921</v>
      </c>
      <c r="AU731" s="10"/>
      <c r="AV731" s="10"/>
      <c r="AW731" s="14">
        <f t="shared" ref="AW731:AW732" si="1431">IF($AP731="",$AT731,$AP731)</f>
        <v>5750000</v>
      </c>
      <c r="AX731" s="21">
        <f t="shared" ref="AX731:AX732" si="1432">IF($AP731="",$AV731,$AS731)</f>
        <v>801.69097824168921</v>
      </c>
      <c r="AY731" s="10">
        <f t="shared" ref="AY731:AY732" si="1433">LN(BB731*$AO731/$AW731)</f>
        <v>-5.6664698946162</v>
      </c>
      <c r="AZ731" s="10">
        <f t="shared" ref="AZ731:AZ732" si="1434">EXP(AY$2950*$AI731+AY$2951)*$AW731/$AO731</f>
        <v>2.8060370259330831</v>
      </c>
      <c r="BA731" s="10">
        <f t="shared" ref="BA731:BA732" si="1435">LN(AZ731/$C731)</f>
        <v>-0.35452118425473134</v>
      </c>
      <c r="BB731" s="10" cm="1">
        <f t="array" ref="BB731">$C731*EXP(poly_from_str($AO731,BB$2950))</f>
        <v>10.994594334315154</v>
      </c>
      <c r="BC731" s="10">
        <f t="shared" ref="BC731:BC732" si="1436">LN(AZ731/BB731)</f>
        <v>-1.3656305509916205</v>
      </c>
      <c r="BD731" s="10">
        <f t="shared" ref="BD731:BD732" si="1437">LN($AX731/100+1)</f>
        <v>2.1991016791906723</v>
      </c>
      <c r="BE731" s="10">
        <f t="shared" ref="BE731:BE732" si="1438">ABS(LN($AZ731/$BB731))-BD731-LN(2)</f>
        <v>-1.5266183087589971</v>
      </c>
      <c r="BF731" s="21">
        <f>INDEX([1]Pr3_line_class7_opt_lin!$A$2:$A$3624,MATCH($X731,[1]Pr3_line_class7_opt_lin!$AO$2:$AO$3624,0),1)</f>
        <v>3543</v>
      </c>
    </row>
    <row r="732" spans="1:58" hidden="1" x14ac:dyDescent="0.25">
      <c r="A732" s="1" t="s">
        <v>248</v>
      </c>
      <c r="B732" s="1">
        <v>4.0000000000000001E-3</v>
      </c>
      <c r="C732">
        <v>15</v>
      </c>
      <c r="E732" s="2">
        <v>55293.9</v>
      </c>
      <c r="F732">
        <v>22527</v>
      </c>
      <c r="G732" t="s">
        <v>4</v>
      </c>
      <c r="H732" t="s">
        <v>7</v>
      </c>
      <c r="I732">
        <v>77822</v>
      </c>
      <c r="J732" t="s">
        <v>6</v>
      </c>
      <c r="K732" t="s">
        <v>17</v>
      </c>
      <c r="L732">
        <v>22527.7</v>
      </c>
      <c r="M732">
        <v>77822</v>
      </c>
      <c r="N732">
        <v>8</v>
      </c>
      <c r="V732" s="11">
        <f t="shared" si="1407"/>
        <v>5.5293953716748985E-7</v>
      </c>
      <c r="W732" s="11">
        <f t="shared" si="1408"/>
        <v>1.8085177569315964E-6</v>
      </c>
      <c r="X732" s="10">
        <f t="shared" si="1409"/>
        <v>55293.949124669693</v>
      </c>
      <c r="Y732" s="8">
        <f t="shared" si="1410"/>
        <v>1808.5161501945329</v>
      </c>
      <c r="Z732" s="1">
        <f t="shared" si="1411"/>
        <v>1808.5160000000001</v>
      </c>
      <c r="AA732" s="2">
        <f t="shared" si="1412"/>
        <v>55293.9</v>
      </c>
      <c r="AB732" s="2">
        <f t="shared" si="1406"/>
        <v>55293.953716748976</v>
      </c>
      <c r="AC732" s="1">
        <f t="shared" si="1413"/>
        <v>6.5287106588149901E-2</v>
      </c>
      <c r="AD732" s="1" t="b">
        <f t="shared" si="1414"/>
        <v>1</v>
      </c>
      <c r="AF732" s="1" t="s">
        <v>1336</v>
      </c>
      <c r="AG732" s="1" t="s">
        <v>1417</v>
      </c>
      <c r="AH732" s="10">
        <v>22527.7</v>
      </c>
      <c r="AI732" s="10">
        <v>77822</v>
      </c>
      <c r="AJ732" s="10">
        <f t="shared" si="1426"/>
        <v>55294.3</v>
      </c>
      <c r="AK732" s="1">
        <f t="shared" si="1427"/>
        <v>1.1325919670071016E-2</v>
      </c>
      <c r="AL732" s="10">
        <f t="shared" si="1428"/>
        <v>-0.3508753303103731</v>
      </c>
      <c r="AM732" s="10">
        <f t="shared" si="1415"/>
        <v>0.12229673389674187</v>
      </c>
      <c r="AN732" s="10">
        <f t="shared" si="1429"/>
        <v>-2.8690490672189641</v>
      </c>
      <c r="AO732" s="1">
        <f t="shared" si="1416"/>
        <v>1808.5160000000001</v>
      </c>
      <c r="AP732" s="14">
        <v>96900000</v>
      </c>
      <c r="AQ732" s="10">
        <v>8.3000000000000004E-2</v>
      </c>
      <c r="AR732" s="14" cm="1">
        <f t="array" ref="AR732">SfromgA($AP732,$AO732,"")</f>
        <v>0.28289430387714148</v>
      </c>
      <c r="AS732" s="21">
        <f t="shared" si="1430"/>
        <v>520.91599768870321</v>
      </c>
      <c r="AU732" s="10"/>
      <c r="AV732" s="10"/>
      <c r="AW732" s="14">
        <f t="shared" si="1431"/>
        <v>96900000</v>
      </c>
      <c r="AX732" s="21">
        <f t="shared" si="1432"/>
        <v>520.91599768870321</v>
      </c>
      <c r="AY732" s="10">
        <f t="shared" si="1433"/>
        <v>-7.1679170204853664</v>
      </c>
      <c r="AZ732" s="10">
        <f t="shared" si="1434"/>
        <v>49.536812243117893</v>
      </c>
      <c r="BA732" s="10">
        <f t="shared" si="1435"/>
        <v>1.1946658737573883</v>
      </c>
      <c r="BB732" s="10" cm="1">
        <f t="array" ref="BB732">$C732*EXP(poly_from_str($AO732,BB$2950))</f>
        <v>41.306140029489328</v>
      </c>
      <c r="BC732" s="10">
        <f t="shared" si="1436"/>
        <v>0.18170491694785221</v>
      </c>
      <c r="BD732" s="10">
        <f t="shared" si="1437"/>
        <v>1.8260256173732758</v>
      </c>
      <c r="BE732" s="10">
        <f t="shared" si="1438"/>
        <v>-2.3374678809853688</v>
      </c>
      <c r="BF732" s="21">
        <f>INDEX([1]Pr3_line_class7_opt_lin!$A$2:$A$3624,MATCH($X732,[1]Pr3_line_class7_opt_lin!$AO$2:$AO$3624,0),1)</f>
        <v>13325</v>
      </c>
    </row>
    <row r="733" spans="1:58" hidden="1" x14ac:dyDescent="0.25">
      <c r="A733" s="1" t="s">
        <v>249</v>
      </c>
      <c r="B733" s="1">
        <v>4.0000000000000001E-3</v>
      </c>
      <c r="C733">
        <v>30</v>
      </c>
      <c r="E733" s="2">
        <v>55306.5</v>
      </c>
      <c r="N733">
        <v>8</v>
      </c>
      <c r="V733" s="11">
        <f t="shared" si="1407"/>
        <v>5.5306491986642381E-7</v>
      </c>
      <c r="W733" s="11">
        <f t="shared" si="1408"/>
        <v>1.8081057380235598E-6</v>
      </c>
      <c r="X733" s="10">
        <f t="shared" si="1409"/>
        <v>55306.492672249391</v>
      </c>
      <c r="Y733" s="8">
        <f t="shared" si="1410"/>
        <v>1808.1059775858114</v>
      </c>
      <c r="Z733" s="1">
        <f t="shared" si="1411"/>
        <v>1808.106</v>
      </c>
      <c r="AA733" s="2">
        <f t="shared" si="1412"/>
        <v>55306.5</v>
      </c>
      <c r="AB733" s="2">
        <f t="shared" si="1406"/>
        <v>55306.491986642373</v>
      </c>
      <c r="AC733" s="1">
        <f t="shared" si="1413"/>
        <v>6.5294040279342686E-2</v>
      </c>
      <c r="AD733" s="1" t="b">
        <f t="shared" si="1414"/>
        <v>1</v>
      </c>
      <c r="AM733" s="10">
        <f t="shared" si="1415"/>
        <v>0.12235233996236948</v>
      </c>
      <c r="AN733" s="10"/>
      <c r="AO733" s="1">
        <f t="shared" si="1416"/>
        <v>1808.106</v>
      </c>
      <c r="AP733"/>
      <c r="BB733" s="10" cm="1">
        <f t="array" ref="BB733">$C733*EXP(poly_from_str($AO733,BB$2950))</f>
        <v>82.672813361354955</v>
      </c>
      <c r="BF733" s="21" t="e">
        <f>INDEX([1]Pr3_line_class7_opt_lin!$A$2:$A$3624,MATCH($X733,[1]Pr3_line_class7_opt_lin!$AO$2:$AO$3624,0),1)</f>
        <v>#N/A</v>
      </c>
    </row>
    <row r="734" spans="1:58" hidden="1" x14ac:dyDescent="0.25">
      <c r="A734" s="1" t="s">
        <v>250</v>
      </c>
      <c r="B734" s="1">
        <v>4.0000000000000001E-3</v>
      </c>
      <c r="C734">
        <v>4</v>
      </c>
      <c r="E734" s="2">
        <v>55312.4</v>
      </c>
      <c r="N734">
        <v>8</v>
      </c>
      <c r="V734" s="11">
        <f t="shared" si="1407"/>
        <v>5.5312396116406048E-7</v>
      </c>
      <c r="W734" s="11">
        <f t="shared" si="1408"/>
        <v>1.8079128730628213E-6</v>
      </c>
      <c r="X734" s="10">
        <f t="shared" si="1409"/>
        <v>55312.39644880838</v>
      </c>
      <c r="Y734" s="8">
        <f t="shared" si="1410"/>
        <v>1807.9129891352654</v>
      </c>
      <c r="Z734" s="1">
        <f t="shared" si="1411"/>
        <v>1807.913</v>
      </c>
      <c r="AA734" s="2">
        <f t="shared" si="1412"/>
        <v>55312.4</v>
      </c>
      <c r="AB734" s="2">
        <f t="shared" si="1406"/>
        <v>55312.396116406046</v>
      </c>
      <c r="AC734" s="1">
        <f t="shared" si="1413"/>
        <v>6.5297305820691057E-2</v>
      </c>
      <c r="AD734" s="1" t="b">
        <f t="shared" si="1414"/>
        <v>1</v>
      </c>
      <c r="AM734" s="10">
        <f t="shared" si="1415"/>
        <v>0.12237845515796392</v>
      </c>
      <c r="AN734" s="10"/>
      <c r="AO734" s="1">
        <f t="shared" si="1416"/>
        <v>1807.913</v>
      </c>
      <c r="AP734"/>
      <c r="BB734" s="10" cm="1">
        <f t="array" ref="BB734">$C734*EXP(poly_from_str($AO734,BB$2950))</f>
        <v>11.026848654366615</v>
      </c>
      <c r="BF734" s="21">
        <f>INDEX([1]Pr3_line_class7_opt_lin!$A$2:$A$3624,MATCH($X734,[1]Pr3_line_class7_opt_lin!$AO$2:$AO$3624,0),1)</f>
        <v>3559</v>
      </c>
    </row>
    <row r="735" spans="1:58" hidden="1" x14ac:dyDescent="0.25">
      <c r="A735" s="1" t="s">
        <v>251</v>
      </c>
      <c r="B735" s="1">
        <v>4.0000000000000001E-3</v>
      </c>
      <c r="C735">
        <v>1</v>
      </c>
      <c r="E735" s="2">
        <v>55316.6</v>
      </c>
      <c r="N735">
        <v>8</v>
      </c>
      <c r="V735" s="11">
        <f t="shared" si="1407"/>
        <v>5.53165878958455E-7</v>
      </c>
      <c r="W735" s="11">
        <f t="shared" si="1408"/>
        <v>1.8077756044297734E-6</v>
      </c>
      <c r="X735" s="10">
        <f t="shared" si="1409"/>
        <v>55316.588932144776</v>
      </c>
      <c r="Y735" s="8">
        <f t="shared" si="1410"/>
        <v>1807.7759661331802</v>
      </c>
      <c r="Z735" s="1">
        <f t="shared" si="1411"/>
        <v>1807.7760000000001</v>
      </c>
      <c r="AA735" s="2">
        <f t="shared" si="1412"/>
        <v>55316.6</v>
      </c>
      <c r="AB735" s="2">
        <f t="shared" si="1406"/>
        <v>55316.5878958455</v>
      </c>
      <c r="AC735" s="1">
        <f t="shared" si="1413"/>
        <v>6.5299624482194008E-2</v>
      </c>
      <c r="AD735" s="1" t="b">
        <f t="shared" si="1414"/>
        <v>1</v>
      </c>
      <c r="AM735" s="10">
        <f t="shared" si="1415"/>
        <v>0.12239702263997308</v>
      </c>
      <c r="AN735" s="10"/>
      <c r="AO735" s="1">
        <f t="shared" si="1416"/>
        <v>1807.7760000000001</v>
      </c>
      <c r="AP735"/>
      <c r="BB735" s="10" cm="1">
        <f t="array" ref="BB735">$C735*EXP(poly_from_str($AO735,BB$2950))</f>
        <v>2.7573884721773978</v>
      </c>
      <c r="BF735" s="21" t="e">
        <f>INDEX([1]Pr3_line_class7_opt_lin!$A$2:$A$3624,MATCH($X735,[1]Pr3_line_class7_opt_lin!$AO$2:$AO$3624,0),1)</f>
        <v>#N/A</v>
      </c>
    </row>
    <row r="736" spans="1:58" hidden="1" x14ac:dyDescent="0.25">
      <c r="A736" s="1" t="s">
        <v>252</v>
      </c>
      <c r="B736" s="1">
        <v>4.0000000000000001E-3</v>
      </c>
      <c r="C736">
        <v>5</v>
      </c>
      <c r="E736" s="2">
        <v>55386.9</v>
      </c>
      <c r="N736">
        <v>8</v>
      </c>
      <c r="V736" s="11">
        <f t="shared" si="1407"/>
        <v>5.5386902437632962E-7</v>
      </c>
      <c r="W736" s="11">
        <f t="shared" si="1408"/>
        <v>1.8054810794610277E-6</v>
      </c>
      <c r="X736" s="10">
        <f t="shared" si="1409"/>
        <v>55386.902227962986</v>
      </c>
      <c r="Y736" s="8">
        <f t="shared" si="1410"/>
        <v>1805.4810068347415</v>
      </c>
      <c r="Z736" s="1">
        <f t="shared" si="1411"/>
        <v>1805.481</v>
      </c>
      <c r="AA736" s="2">
        <f t="shared" si="1412"/>
        <v>55386.9</v>
      </c>
      <c r="AB736" s="2">
        <f t="shared" si="1406"/>
        <v>55386.902437632962</v>
      </c>
      <c r="AC736" s="1">
        <f t="shared" si="1413"/>
        <v>6.5338544808179369E-2</v>
      </c>
      <c r="AD736" s="1" t="b">
        <f t="shared" si="1414"/>
        <v>1</v>
      </c>
      <c r="AM736" s="10">
        <f t="shared" si="1415"/>
        <v>0.12270835306491733</v>
      </c>
      <c r="AN736" s="10"/>
      <c r="AO736" s="1">
        <f t="shared" si="1416"/>
        <v>1805.481</v>
      </c>
      <c r="AP736"/>
      <c r="BB736" s="10" cm="1">
        <f t="array" ref="BB736">$C736*EXP(poly_from_str($AO736,BB$2950))</f>
        <v>13.84405209831176</v>
      </c>
      <c r="BF736" s="21">
        <f>INDEX([1]Pr3_line_class7_opt_lin!$A$2:$A$3624,MATCH($X736,[1]Pr3_line_class7_opt_lin!$AO$2:$AO$3624,0),1)</f>
        <v>4478</v>
      </c>
    </row>
    <row r="737" spans="1:58" hidden="1" x14ac:dyDescent="0.25">
      <c r="A737" s="1" t="s">
        <v>253</v>
      </c>
      <c r="B737" s="1">
        <v>4.0000000000000001E-3</v>
      </c>
      <c r="C737">
        <v>40</v>
      </c>
      <c r="E737" s="2">
        <v>55408.6</v>
      </c>
      <c r="N737">
        <v>8</v>
      </c>
      <c r="V737" s="11">
        <f t="shared" si="1407"/>
        <v>5.5408568935185821E-7</v>
      </c>
      <c r="W737" s="11">
        <f t="shared" si="1408"/>
        <v>1.8047739881534637E-6</v>
      </c>
      <c r="X737" s="10">
        <f t="shared" si="1409"/>
        <v>55408.571611013322</v>
      </c>
      <c r="Y737" s="8">
        <f t="shared" si="1410"/>
        <v>1804.7749128426085</v>
      </c>
      <c r="Z737" s="1">
        <f t="shared" si="1411"/>
        <v>1804.7750000000001</v>
      </c>
      <c r="AA737" s="2">
        <f t="shared" si="1412"/>
        <v>55408.6</v>
      </c>
      <c r="AB737" s="2">
        <f t="shared" si="1406"/>
        <v>55408.568935185824</v>
      </c>
      <c r="AC737" s="1">
        <f t="shared" si="1413"/>
        <v>6.5350547557226205E-2</v>
      </c>
      <c r="AD737" s="1" t="b">
        <f t="shared" si="1414"/>
        <v>1</v>
      </c>
      <c r="AM737" s="10">
        <f t="shared" si="1415"/>
        <v>0.12280444930808548</v>
      </c>
      <c r="AN737" s="10"/>
      <c r="AO737" s="1">
        <f t="shared" si="1416"/>
        <v>1804.7750000000001</v>
      </c>
      <c r="AP737"/>
      <c r="BB737" s="10" cm="1">
        <f t="array" ref="BB737">$C737*EXP(poly_from_str($AO737,BB$2950))</f>
        <v>110.89439853392078</v>
      </c>
      <c r="BF737" s="21">
        <f>INDEX([1]Pr3_line_class7_opt_lin!$A$2:$A$3624,MATCH($X737,[1]Pr3_line_class7_opt_lin!$AO$2:$AO$3624,0),1)</f>
        <v>35890</v>
      </c>
    </row>
    <row r="738" spans="1:58" hidden="1" x14ac:dyDescent="0.25">
      <c r="A738" s="1" t="s">
        <v>254</v>
      </c>
      <c r="B738" s="1">
        <v>4.0000000000000001E-3</v>
      </c>
      <c r="C738">
        <v>10</v>
      </c>
      <c r="E738" s="2">
        <v>55421.5</v>
      </c>
      <c r="F738">
        <v>19872</v>
      </c>
      <c r="G738" t="s">
        <v>4</v>
      </c>
      <c r="H738" t="s">
        <v>7</v>
      </c>
      <c r="I738">
        <v>75294</v>
      </c>
      <c r="J738" t="s">
        <v>6</v>
      </c>
      <c r="K738" t="s">
        <v>7</v>
      </c>
      <c r="L738">
        <v>19872.43</v>
      </c>
      <c r="M738">
        <v>75294</v>
      </c>
      <c r="N738">
        <v>8</v>
      </c>
      <c r="V738" s="11">
        <f t="shared" si="1407"/>
        <v>5.5421497111985783E-7</v>
      </c>
      <c r="W738" s="11">
        <f t="shared" si="1408"/>
        <v>1.8043539059751181E-6</v>
      </c>
      <c r="X738" s="10">
        <f t="shared" si="1409"/>
        <v>55421.497360962443</v>
      </c>
      <c r="Y738" s="8">
        <f t="shared" si="1410"/>
        <v>1804.3539918940835</v>
      </c>
      <c r="Z738" s="1">
        <f t="shared" si="1411"/>
        <v>1804.354</v>
      </c>
      <c r="AA738" s="2">
        <f t="shared" si="1412"/>
        <v>55421.5</v>
      </c>
      <c r="AB738" s="2">
        <f t="shared" si="1406"/>
        <v>55421.497111985787</v>
      </c>
      <c r="AC738" s="1">
        <f t="shared" si="1413"/>
        <v>6.5357711710669245E-2</v>
      </c>
      <c r="AD738" s="1" t="b">
        <f t="shared" si="1414"/>
        <v>1</v>
      </c>
      <c r="AF738" s="1" t="s">
        <v>1160</v>
      </c>
      <c r="AG738" s="1" t="s">
        <v>1283</v>
      </c>
      <c r="AH738" s="10">
        <v>19872.43</v>
      </c>
      <c r="AI738" s="10">
        <v>75294</v>
      </c>
      <c r="AJ738" s="10">
        <f>AI738-AH738</f>
        <v>55421.57</v>
      </c>
      <c r="AK738" s="1">
        <f>$A738-100000000/AJ738</f>
        <v>2.3730071161480737E-3</v>
      </c>
      <c r="AL738" s="10">
        <f>$X738-AJ738</f>
        <v>-7.2639037556655239E-2</v>
      </c>
      <c r="AM738" s="10">
        <f t="shared" si="1415"/>
        <v>0.1228617000876768</v>
      </c>
      <c r="AN738" s="10">
        <f>AL738/AM738</f>
        <v>-0.59122604932878542</v>
      </c>
      <c r="AO738" s="1">
        <f t="shared" si="1416"/>
        <v>1804.354</v>
      </c>
      <c r="AP738" s="14">
        <v>51000000</v>
      </c>
      <c r="AQ738" s="10">
        <v>0.121</v>
      </c>
      <c r="AR738" s="14" cm="1">
        <f t="array" ref="AR738">SfromgA($AP738,$AO738,"")</f>
        <v>0.14786615370136666</v>
      </c>
      <c r="AS738" s="21">
        <f>(10^MAX(0.05, -0.312925054856973*((LN($AR738))^(1/3)) + 0.454808404431693)-1)*100</f>
        <v>596.88711467325186</v>
      </c>
      <c r="AU738" s="10"/>
      <c r="AV738" s="10"/>
      <c r="AW738" s="14">
        <f>IF($AP738="",$AT738,$AP738)</f>
        <v>51000000</v>
      </c>
      <c r="AX738" s="21">
        <f>IF($AP738="",$AV738,$AS738)</f>
        <v>596.88711467325186</v>
      </c>
      <c r="AY738" s="10">
        <f>LN(BB738*$AO738/$AW738)</f>
        <v>-6.9263281027818833</v>
      </c>
      <c r="AZ738" s="10">
        <f>EXP(AY$2950*$AI738+AY$2951)*$AW738/$AO738</f>
        <v>33.098027999500019</v>
      </c>
      <c r="BA738" s="10">
        <f>LN(AZ738/$C738)</f>
        <v>1.1968886105598082</v>
      </c>
      <c r="BB738" s="10" cm="1">
        <f t="array" ref="BB738">$C738*EXP(poly_from_str($AO738,BB$2950))</f>
        <v>27.744848295147317</v>
      </c>
      <c r="BC738" s="10">
        <f t="shared" ref="BC738" si="1439">LN(AZ738/BB738)</f>
        <v>0.17642352761767016</v>
      </c>
      <c r="BD738" s="10">
        <f t="shared" ref="BD738" si="1440">LN($AX738/100+1)</f>
        <v>1.9414532527937742</v>
      </c>
      <c r="BE738" s="10">
        <f>ABS(LN($AZ738/$BB738))-BD738-LN(2)</f>
        <v>-2.4581769057360492</v>
      </c>
      <c r="BF738" s="21">
        <f>INDEX([1]Pr3_line_class7_opt_lin!$A$2:$A$3624,MATCH($X738,[1]Pr3_line_class7_opt_lin!$AO$2:$AO$3624,0),1)</f>
        <v>8982</v>
      </c>
    </row>
    <row r="739" spans="1:58" hidden="1" x14ac:dyDescent="0.25">
      <c r="A739" s="1" t="s">
        <v>255</v>
      </c>
      <c r="B739" s="1">
        <v>4.0000000000000001E-3</v>
      </c>
      <c r="C739">
        <v>2</v>
      </c>
      <c r="E739" s="2">
        <v>55450.8</v>
      </c>
      <c r="N739">
        <v>8</v>
      </c>
      <c r="V739" s="11">
        <f t="shared" si="1407"/>
        <v>5.5450845874928399E-7</v>
      </c>
      <c r="W739" s="11">
        <f t="shared" si="1408"/>
        <v>1.8034004919676542E-6</v>
      </c>
      <c r="X739" s="10">
        <f t="shared" si="1409"/>
        <v>55450.84191238229</v>
      </c>
      <c r="Y739" s="8">
        <f t="shared" si="1410"/>
        <v>1803.3991288718339</v>
      </c>
      <c r="Z739" s="1">
        <f t="shared" si="1411"/>
        <v>1803.3989999999999</v>
      </c>
      <c r="AA739" s="2">
        <f t="shared" si="1412"/>
        <v>55450.8</v>
      </c>
      <c r="AB739" s="2">
        <f t="shared" si="1406"/>
        <v>55450.845874928404</v>
      </c>
      <c r="AC739" s="1">
        <f t="shared" si="1413"/>
        <v>6.5373981541225326E-2</v>
      </c>
      <c r="AD739" s="1" t="b">
        <f t="shared" si="1414"/>
        <v>1</v>
      </c>
      <c r="AM739" s="10">
        <f t="shared" si="1415"/>
        <v>0.1229917505776592</v>
      </c>
      <c r="AN739" s="10"/>
      <c r="AO739" s="1">
        <f t="shared" si="1416"/>
        <v>1803.3989999999999</v>
      </c>
      <c r="AP739"/>
      <c r="BB739" s="10" cm="1">
        <f t="array" ref="BB739">$C739*EXP(poly_from_str($AO739,BB$2950))</f>
        <v>5.5586558887767907</v>
      </c>
      <c r="BF739" s="21" t="e">
        <f>INDEX([1]Pr3_line_class7_opt_lin!$A$2:$A$3624,MATCH($X739,[1]Pr3_line_class7_opt_lin!$AO$2:$AO$3624,0),1)</f>
        <v>#N/A</v>
      </c>
    </row>
    <row r="740" spans="1:58" x14ac:dyDescent="0.25">
      <c r="A740" s="1" t="s">
        <v>256</v>
      </c>
      <c r="B740" s="1">
        <v>8.0000000000000002E-3</v>
      </c>
      <c r="C740">
        <v>3</v>
      </c>
      <c r="D740" t="s">
        <v>113</v>
      </c>
      <c r="E740" s="2">
        <v>55456</v>
      </c>
      <c r="N740">
        <v>8</v>
      </c>
      <c r="V740" s="11">
        <f t="shared" si="1407"/>
        <v>5.5456012013990445E-7</v>
      </c>
      <c r="W740" s="11">
        <f t="shared" si="1408"/>
        <v>1.8032313906520486E-6</v>
      </c>
      <c r="X740" s="10">
        <f t="shared" si="1409"/>
        <v>55456.010975901518</v>
      </c>
      <c r="Y740" s="8">
        <f t="shared" si="1410"/>
        <v>1803.2310337549366</v>
      </c>
      <c r="Z740" s="1">
        <f t="shared" si="1411"/>
        <v>1803.231</v>
      </c>
      <c r="AA740" s="2">
        <f t="shared" si="1412"/>
        <v>55456</v>
      </c>
      <c r="AB740" s="2">
        <f t="shared" si="1406"/>
        <v>55456.012013990439</v>
      </c>
      <c r="AC740" s="1">
        <f t="shared" si="1413"/>
        <v>6.537684634247927E-2</v>
      </c>
      <c r="AD740" s="1" t="b">
        <f t="shared" si="1414"/>
        <v>1</v>
      </c>
      <c r="AM740" s="10">
        <f t="shared" si="1415"/>
        <v>0.24602948817982834</v>
      </c>
      <c r="AN740" s="10"/>
      <c r="AO740" s="1">
        <f t="shared" si="1416"/>
        <v>1803.231</v>
      </c>
      <c r="AP740"/>
      <c r="BB740" s="10" cm="1">
        <f t="array" ref="BB740">$C740*EXP(poly_from_str($AO740,BB$2950))</f>
        <v>8.340549807116366</v>
      </c>
      <c r="BF740" s="21">
        <f>INDEX([1]Pr3_line_class7_opt_lin!$A$2:$A$3624,MATCH($X740,[1]Pr3_line_class7_opt_lin!$AO$2:$AO$3624,0),1)</f>
        <v>2703</v>
      </c>
    </row>
    <row r="741" spans="1:58" x14ac:dyDescent="0.25">
      <c r="A741" s="1" t="s">
        <v>257</v>
      </c>
      <c r="B741" s="1">
        <v>8.0000000000000002E-3</v>
      </c>
      <c r="C741">
        <v>3</v>
      </c>
      <c r="D741" t="s">
        <v>113</v>
      </c>
      <c r="E741" s="2">
        <v>55460</v>
      </c>
      <c r="N741">
        <v>8</v>
      </c>
      <c r="V741" s="11">
        <f t="shared" si="1407"/>
        <v>5.5460041040430371E-7</v>
      </c>
      <c r="W741" s="11">
        <f t="shared" si="1408"/>
        <v>1.8031013342949874E-6</v>
      </c>
      <c r="X741" s="10">
        <f t="shared" si="1409"/>
        <v>55460.037493325224</v>
      </c>
      <c r="Y741" s="8">
        <f t="shared" si="1410"/>
        <v>1803.100115322412</v>
      </c>
      <c r="Z741" s="1">
        <f t="shared" si="1411"/>
        <v>1803.1</v>
      </c>
      <c r="AA741" s="2">
        <f t="shared" si="1412"/>
        <v>55460</v>
      </c>
      <c r="AB741" s="2">
        <f t="shared" si="1406"/>
        <v>55460.041040430369</v>
      </c>
      <c r="AC741" s="1">
        <f t="shared" si="1413"/>
        <v>6.5379080761031105E-2</v>
      </c>
      <c r="AD741" s="1" t="b">
        <f t="shared" si="1414"/>
        <v>1</v>
      </c>
      <c r="AM741" s="10">
        <f t="shared" si="1415"/>
        <v>0.24606511008818147</v>
      </c>
      <c r="AN741" s="10"/>
      <c r="AO741" s="1">
        <f t="shared" si="1416"/>
        <v>1803.1</v>
      </c>
      <c r="AP741"/>
      <c r="BB741" s="10" cm="1">
        <f t="array" ref="BB741">$C741*EXP(poly_from_str($AO741,BB$2950))</f>
        <v>8.342552754095383</v>
      </c>
      <c r="BF741" s="21">
        <f>INDEX([1]Pr3_line_class7_opt_lin!$A$2:$A$3624,MATCH($X741,[1]Pr3_line_class7_opt_lin!$AO$2:$AO$3624,0),1)</f>
        <v>2704</v>
      </c>
    </row>
    <row r="742" spans="1:58" x14ac:dyDescent="0.25">
      <c r="A742" s="1" t="s">
        <v>258</v>
      </c>
      <c r="B742" s="1">
        <v>8.0000000000000002E-3</v>
      </c>
      <c r="C742">
        <v>20</v>
      </c>
      <c r="D742" t="s">
        <v>113</v>
      </c>
      <c r="E742" s="2">
        <v>55480.6</v>
      </c>
      <c r="N742">
        <v>8</v>
      </c>
      <c r="V742" s="11">
        <f t="shared" si="1407"/>
        <v>5.5480656669052335E-7</v>
      </c>
      <c r="W742" s="11">
        <f t="shared" si="1408"/>
        <v>1.8024318410399311E-6</v>
      </c>
      <c r="X742" s="10">
        <f t="shared" si="1409"/>
        <v>55480.651764519251</v>
      </c>
      <c r="Y742" s="8">
        <f t="shared" si="1410"/>
        <v>1802.4301593362243</v>
      </c>
      <c r="Z742" s="1">
        <f t="shared" si="1411"/>
        <v>1802.43</v>
      </c>
      <c r="AA742" s="2">
        <f t="shared" si="1412"/>
        <v>55480.6</v>
      </c>
      <c r="AB742" s="2">
        <f t="shared" si="1406"/>
        <v>55480.656669052332</v>
      </c>
      <c r="AC742" s="1">
        <f t="shared" si="1413"/>
        <v>6.5390516322146305E-2</v>
      </c>
      <c r="AD742" s="1" t="b">
        <f t="shared" si="1414"/>
        <v>1</v>
      </c>
      <c r="AM742" s="10">
        <f t="shared" si="1415"/>
        <v>0.246248009631442</v>
      </c>
      <c r="AN742" s="10"/>
      <c r="AO742" s="1">
        <f t="shared" si="1416"/>
        <v>1802.43</v>
      </c>
      <c r="AP742"/>
      <c r="BB742" s="10" cm="1">
        <f t="array" ref="BB742">$C742*EXP(poly_from_str($AO742,BB$2950))</f>
        <v>55.685505064579104</v>
      </c>
      <c r="BF742" s="21">
        <f>INDEX([1]Pr3_line_class7_opt_lin!$A$2:$A$3624,MATCH($X742,[1]Pr3_line_class7_opt_lin!$AO$2:$AO$3624,0),1)</f>
        <v>18057</v>
      </c>
    </row>
    <row r="743" spans="1:58" hidden="1" x14ac:dyDescent="0.25">
      <c r="A743" s="1" t="s">
        <v>259</v>
      </c>
      <c r="B743" s="1">
        <v>4.0000000000000001E-3</v>
      </c>
      <c r="C743">
        <v>20</v>
      </c>
      <c r="E743" s="2">
        <v>55484.9</v>
      </c>
      <c r="F743">
        <v>12846</v>
      </c>
      <c r="G743" t="s">
        <v>4</v>
      </c>
      <c r="H743" t="s">
        <v>5</v>
      </c>
      <c r="I743">
        <v>68331</v>
      </c>
      <c r="J743" t="s">
        <v>6</v>
      </c>
      <c r="K743" t="s">
        <v>7</v>
      </c>
      <c r="L743">
        <v>12846.66</v>
      </c>
      <c r="M743">
        <v>68331.73</v>
      </c>
      <c r="N743">
        <v>8</v>
      </c>
      <c r="V743" s="11">
        <f t="shared" si="1407"/>
        <v>5.5484904776806428E-7</v>
      </c>
      <c r="W743" s="11">
        <f t="shared" si="1408"/>
        <v>1.8022921551629362E-6</v>
      </c>
      <c r="X743" s="10">
        <f t="shared" si="1409"/>
        <v>55484.904363272064</v>
      </c>
      <c r="Y743" s="8">
        <f t="shared" si="1410"/>
        <v>1802.2920134326566</v>
      </c>
      <c r="Z743" s="1">
        <f t="shared" si="1411"/>
        <v>1802.2919999999999</v>
      </c>
      <c r="AA743" s="2">
        <f t="shared" si="1412"/>
        <v>55484.9</v>
      </c>
      <c r="AB743" s="2">
        <f t="shared" si="1406"/>
        <v>55484.904776806427</v>
      </c>
      <c r="AC743" s="1">
        <f t="shared" si="1413"/>
        <v>6.5392873290456385E-2</v>
      </c>
      <c r="AD743" s="1" t="b">
        <f t="shared" si="1414"/>
        <v>1</v>
      </c>
      <c r="AF743" s="1" t="s">
        <v>1150</v>
      </c>
      <c r="AG743" s="1" t="s">
        <v>1248</v>
      </c>
      <c r="AH743" s="10">
        <v>12846.66</v>
      </c>
      <c r="AI743" s="10">
        <v>68331.75</v>
      </c>
      <c r="AJ743" s="10">
        <f t="shared" ref="AJ743:AJ744" si="1441">AI743-AH743</f>
        <v>55485.09</v>
      </c>
      <c r="AK743" s="1">
        <f t="shared" ref="AK743:AK744" si="1442">$A743-100000000/AJ743</f>
        <v>6.0165042534663371E-3</v>
      </c>
      <c r="AL743" s="10">
        <f t="shared" ref="AL743:AL744" si="1443">$X743-AJ743</f>
        <v>-0.18563672793243313</v>
      </c>
      <c r="AM743" s="10">
        <f t="shared" si="1415"/>
        <v>0.12314297572202508</v>
      </c>
      <c r="AN743" s="10">
        <f t="shared" ref="AN743:AN744" si="1444">AL743/AM743</f>
        <v>-1.5074893784561239</v>
      </c>
      <c r="AO743" s="1">
        <f t="shared" si="1416"/>
        <v>1802.2919999999999</v>
      </c>
      <c r="AP743" s="14">
        <v>27800000</v>
      </c>
      <c r="AQ743" s="10">
        <v>3.3000000000000002E-2</v>
      </c>
      <c r="AR743" s="14" cm="1">
        <f t="array" ref="AR743">SfromgA($AP743,$AO743,"")</f>
        <v>8.0325533874049906E-2</v>
      </c>
      <c r="AS743" s="21">
        <f t="shared" ref="AS743:AS744" si="1445">(10^MAX(0.05, -0.312925054856973*((LN($AR743))^(1/3)) + 0.454808404431693)-1)*100</f>
        <v>659.86510668645963</v>
      </c>
      <c r="AU743" s="10"/>
      <c r="AV743" s="10"/>
      <c r="AW743" s="14">
        <f t="shared" ref="AW743:AW744" si="1446">IF($AP743="",$AT743,$AP743)</f>
        <v>27800000</v>
      </c>
      <c r="AX743" s="21">
        <f t="shared" ref="AX743:AX744" si="1447">IF($AP743="",$AV743,$AS743)</f>
        <v>659.86510668645963</v>
      </c>
      <c r="AY743" s="10">
        <f t="shared" ref="AY743:AY744" si="1448">LN(BB743*$AO743/$AW743)</f>
        <v>-5.6237582197406457</v>
      </c>
      <c r="AZ743" s="10">
        <f t="shared" ref="AZ743:AZ744" si="1449">EXP(AY$2950*$AI743+AY$2951)*$AW743/$AO743</f>
        <v>34.626918437832686</v>
      </c>
      <c r="BA743" s="10">
        <f t="shared" ref="BA743:BA744" si="1450">LN(AZ743/$C743)</f>
        <v>0.54889909556544003</v>
      </c>
      <c r="BB743" s="10" cm="1">
        <f t="array" ref="BB743">$C743*EXP(poly_from_str($AO743,BB$2950))</f>
        <v>55.699651584820657</v>
      </c>
      <c r="BC743" s="10">
        <f t="shared" ref="BC743:BC744" si="1451">LN(AZ743/BB743)</f>
        <v>-0.47534252258456033</v>
      </c>
      <c r="BD743" s="10">
        <f t="shared" ref="BD743:BD744" si="1452">LN($AX743/100+1)</f>
        <v>2.0279707403368312</v>
      </c>
      <c r="BE743" s="10">
        <f t="shared" ref="BE743:BE744" si="1453">ABS(LN($AZ743/$BB743))-BD743-LN(2)</f>
        <v>-2.2457753983122162</v>
      </c>
      <c r="BF743" s="21">
        <f>INDEX([1]Pr3_line_class7_opt_lin!$A$2:$A$3624,MATCH($X743,[1]Pr3_line_class7_opt_lin!$AO$2:$AO$3624,0),1)</f>
        <v>18064</v>
      </c>
    </row>
    <row r="744" spans="1:58" hidden="1" x14ac:dyDescent="0.25">
      <c r="A744" s="1" t="s">
        <v>260</v>
      </c>
      <c r="B744" s="1">
        <v>4.0000000000000001E-3</v>
      </c>
      <c r="C744">
        <v>5</v>
      </c>
      <c r="E744" s="2">
        <v>55488.2</v>
      </c>
      <c r="F744">
        <v>23647</v>
      </c>
      <c r="G744" t="s">
        <v>4</v>
      </c>
      <c r="H744" t="s">
        <v>39</v>
      </c>
      <c r="I744">
        <v>79136</v>
      </c>
      <c r="J744" t="s">
        <v>6</v>
      </c>
      <c r="K744" t="s">
        <v>39</v>
      </c>
      <c r="L744">
        <v>23647.77</v>
      </c>
      <c r="M744">
        <v>79136.23</v>
      </c>
      <c r="N744">
        <v>8</v>
      </c>
      <c r="V744" s="11">
        <f t="shared" si="1407"/>
        <v>5.5488168257882379E-7</v>
      </c>
      <c r="W744" s="11">
        <f t="shared" si="1408"/>
        <v>1.8021849690564843E-6</v>
      </c>
      <c r="X744" s="10">
        <f t="shared" si="1409"/>
        <v>55488.171006432764</v>
      </c>
      <c r="Y744" s="8">
        <f t="shared" si="1410"/>
        <v>1802.1859107305404</v>
      </c>
      <c r="Z744" s="1">
        <f t="shared" si="1411"/>
        <v>1802.1859999999999</v>
      </c>
      <c r="AA744" s="2">
        <f t="shared" si="1412"/>
        <v>55488.2</v>
      </c>
      <c r="AB744" s="2">
        <f t="shared" si="1406"/>
        <v>55488.168257882375</v>
      </c>
      <c r="AC744" s="1">
        <f t="shared" si="1413"/>
        <v>6.5394684083075333E-2</v>
      </c>
      <c r="AD744" s="1" t="b">
        <f t="shared" si="1414"/>
        <v>1</v>
      </c>
      <c r="AF744" s="1" t="s">
        <v>1302</v>
      </c>
      <c r="AG744" s="1" t="s">
        <v>1414</v>
      </c>
      <c r="AH744" s="10">
        <v>23647.77</v>
      </c>
      <c r="AI744" s="10">
        <v>79136.23</v>
      </c>
      <c r="AJ744" s="10">
        <f t="shared" si="1441"/>
        <v>55488.459999999992</v>
      </c>
      <c r="AK744" s="1">
        <f t="shared" si="1442"/>
        <v>9.4753676708023704E-3</v>
      </c>
      <c r="AL744" s="10">
        <f t="shared" si="1443"/>
        <v>-0.28899356722831726</v>
      </c>
      <c r="AM744" s="10">
        <f t="shared" si="1415"/>
        <v>0.12315754311708116</v>
      </c>
      <c r="AN744" s="10">
        <f t="shared" si="1444"/>
        <v>-2.3465356641093607</v>
      </c>
      <c r="AO744" s="1">
        <f t="shared" si="1416"/>
        <v>1802.1859999999999</v>
      </c>
      <c r="AP744" s="14">
        <v>44100000</v>
      </c>
      <c r="AQ744" s="10">
        <v>0.23599999999999999</v>
      </c>
      <c r="AR744" s="14" cm="1">
        <f t="array" ref="AR744">SfromgA($AP744,$AO744,"")</f>
        <v>0.12740039784998897</v>
      </c>
      <c r="AS744" s="21">
        <f t="shared" si="1445"/>
        <v>612.85332456287529</v>
      </c>
      <c r="AU744" s="10"/>
      <c r="AV744" s="10"/>
      <c r="AW744" s="14">
        <f t="shared" si="1446"/>
        <v>44100000</v>
      </c>
      <c r="AX744" s="21">
        <f t="shared" si="1447"/>
        <v>612.85332456287529</v>
      </c>
      <c r="AY744" s="10">
        <f t="shared" si="1448"/>
        <v>-7.4713399235773625</v>
      </c>
      <c r="AZ744" s="10">
        <f t="shared" si="1449"/>
        <v>20.008426658516999</v>
      </c>
      <c r="BA744" s="10">
        <f t="shared" si="1450"/>
        <v>1.3867156053099474</v>
      </c>
      <c r="BB744" s="10" cm="1">
        <f t="array" ref="BB744">$C744*EXP(poly_from_str($AO744,BB$2950))</f>
        <v>13.927631788747213</v>
      </c>
      <c r="BC744" s="10">
        <f t="shared" si="1451"/>
        <v>0.36227875239188961</v>
      </c>
      <c r="BD744" s="10">
        <f t="shared" si="1452"/>
        <v>1.9641054973631906</v>
      </c>
      <c r="BE744" s="10">
        <f t="shared" si="1453"/>
        <v>-2.2949739255312465</v>
      </c>
      <c r="BF744" s="21">
        <f>INDEX([1]Pr3_line_class7_opt_lin!$A$2:$A$3624,MATCH($X744,[1]Pr3_line_class7_opt_lin!$AO$2:$AO$3624,0),1)</f>
        <v>4517</v>
      </c>
    </row>
    <row r="745" spans="1:58" hidden="1" x14ac:dyDescent="0.25">
      <c r="A745" s="1" t="s">
        <v>261</v>
      </c>
      <c r="B745" s="1">
        <v>4.0000000000000001E-3</v>
      </c>
      <c r="C745">
        <v>1</v>
      </c>
      <c r="E745" s="2">
        <v>55495</v>
      </c>
      <c r="N745">
        <v>8</v>
      </c>
      <c r="V745" s="11">
        <f t="shared" si="1407"/>
        <v>5.5495004339709341E-7</v>
      </c>
      <c r="W745" s="11">
        <f t="shared" si="1408"/>
        <v>1.801964140913596E-6</v>
      </c>
      <c r="X745" s="10">
        <f t="shared" si="1409"/>
        <v>55495.003963765128</v>
      </c>
      <c r="Y745" s="8">
        <f t="shared" si="1410"/>
        <v>1801.9640122071878</v>
      </c>
      <c r="Z745" s="1">
        <f t="shared" si="1411"/>
        <v>1801.9639999999999</v>
      </c>
      <c r="AA745" s="2">
        <f t="shared" si="1412"/>
        <v>55495</v>
      </c>
      <c r="AB745" s="2">
        <f t="shared" si="1406"/>
        <v>55495.00433970934</v>
      </c>
      <c r="AC745" s="1">
        <f t="shared" si="1413"/>
        <v>6.53984775333218E-2</v>
      </c>
      <c r="AD745" s="1" t="b">
        <f t="shared" si="1414"/>
        <v>1</v>
      </c>
      <c r="AM745" s="10">
        <f t="shared" si="1415"/>
        <v>0.12318781063328679</v>
      </c>
      <c r="AN745" s="10"/>
      <c r="AO745" s="1">
        <f t="shared" si="1416"/>
        <v>1801.9639999999999</v>
      </c>
      <c r="AP745"/>
      <c r="BB745" s="10" cm="1">
        <f t="array" ref="BB745">$C745*EXP(poly_from_str($AO745,BB$2950))</f>
        <v>2.7866665420478967</v>
      </c>
      <c r="BF745" s="21">
        <f>INDEX([1]Pr3_line_class7_opt_lin!$A$2:$A$3624,MATCH($X745,[1]Pr3_line_class7_opt_lin!$AO$2:$AO$3624,0),1)</f>
        <v>904</v>
      </c>
    </row>
    <row r="746" spans="1:58" x14ac:dyDescent="0.25">
      <c r="A746" s="1" t="s">
        <v>262</v>
      </c>
      <c r="B746" s="1">
        <v>8.0000000000000002E-3</v>
      </c>
      <c r="C746">
        <v>100</v>
      </c>
      <c r="D746" t="s">
        <v>16</v>
      </c>
      <c r="E746" s="2">
        <v>55519.4</v>
      </c>
      <c r="F746">
        <v>23175</v>
      </c>
      <c r="G746" t="s">
        <v>4</v>
      </c>
      <c r="H746" t="s">
        <v>39</v>
      </c>
      <c r="I746">
        <v>78694</v>
      </c>
      <c r="J746" t="s">
        <v>6</v>
      </c>
      <c r="K746" t="s">
        <v>12</v>
      </c>
      <c r="L746">
        <v>23175.09</v>
      </c>
      <c r="M746">
        <v>78694.570000000007</v>
      </c>
      <c r="N746">
        <v>8</v>
      </c>
      <c r="V746" s="11">
        <f t="shared" si="1407"/>
        <v>5.5519406253261765E-7</v>
      </c>
      <c r="W746" s="11">
        <f t="shared" si="1408"/>
        <v>1.8011722028696275E-6</v>
      </c>
      <c r="X746" s="10">
        <f t="shared" si="1409"/>
        <v>55519.405710677951</v>
      </c>
      <c r="Y746" s="8">
        <f t="shared" si="1410"/>
        <v>1801.1720176026158</v>
      </c>
      <c r="Z746" s="1">
        <f t="shared" si="1411"/>
        <v>1801.172</v>
      </c>
      <c r="AA746" s="2">
        <f t="shared" si="1412"/>
        <v>55519.4</v>
      </c>
      <c r="AB746" s="2">
        <f t="shared" si="1406"/>
        <v>55519.406253261761</v>
      </c>
      <c r="AC746" s="1">
        <f t="shared" si="1413"/>
        <v>6.5412022353573615E-2</v>
      </c>
      <c r="AD746" s="1" t="b">
        <f t="shared" si="1414"/>
        <v>1</v>
      </c>
      <c r="AF746" s="1" t="s">
        <v>1156</v>
      </c>
      <c r="AG746" s="1" t="s">
        <v>1416</v>
      </c>
      <c r="AH746" s="10">
        <v>23175.09</v>
      </c>
      <c r="AI746" s="10">
        <v>78694.570000000007</v>
      </c>
      <c r="AJ746" s="10">
        <f t="shared" ref="AJ746:AJ748" si="1454">AI746-AH746</f>
        <v>55519.48000000001</v>
      </c>
      <c r="AK746" s="1">
        <f t="shared" ref="AK746:AK748" si="1455">$A746-100000000/AJ746</f>
        <v>2.3925036764467222E-3</v>
      </c>
      <c r="AL746" s="10">
        <f t="shared" ref="AL746:AL748" si="1456">$X746-AJ746</f>
        <v>-7.428932205948513E-2</v>
      </c>
      <c r="AM746" s="10">
        <f t="shared" si="1415"/>
        <v>0.24659232988298729</v>
      </c>
      <c r="AN746" s="10">
        <f t="shared" ref="AN746:AN748" si="1457">AL746/AM746</f>
        <v>-0.30126371771067173</v>
      </c>
      <c r="AO746" s="1">
        <f t="shared" si="1416"/>
        <v>1801.172</v>
      </c>
      <c r="AP746" s="14">
        <v>58400000</v>
      </c>
      <c r="AQ746" s="10">
        <v>3.6999999999999998E-2</v>
      </c>
      <c r="AR746" s="14" cm="1">
        <f t="array" ref="AR746">SfromgA($AP746,$AO746,"")</f>
        <v>0.16842702134624415</v>
      </c>
      <c r="AS746" s="21">
        <f>(10^MAX(0.05, -0.312925054856973*((LN($AR746))^(1/3)) + 0.454808404431693)-1)*100</f>
        <v>582.55388543928188</v>
      </c>
      <c r="AU746" s="10"/>
      <c r="AV746" s="10"/>
      <c r="AW746" s="14">
        <f>IF($AP746="",$AT746,$AP746)</f>
        <v>58400000</v>
      </c>
      <c r="AX746" s="21">
        <f>IF($AP746="",$AV746,$AS746)</f>
        <v>582.55388543928188</v>
      </c>
      <c r="AY746" s="10">
        <f>LN(BB746*$AO746/$AW746)</f>
        <v>-4.755153411035911</v>
      </c>
      <c r="AZ746" s="10">
        <f>EXP(AY$2950*$AI746+AY$2951)*$AW746/$AO746</f>
        <v>27.628755012785291</v>
      </c>
      <c r="BA746" s="10">
        <f>LN(AZ746/$C746)</f>
        <v>-1.286313107322931</v>
      </c>
      <c r="BB746" s="10" cm="1">
        <f t="array" ref="BB746">$C746*EXP(poly_from_str($AO746,BB$2950))</f>
        <v>279.07489695080892</v>
      </c>
      <c r="BC746" s="10">
        <f t="shared" ref="BC746" si="1458">LN(AZ746/BB746)</f>
        <v>-2.3126231149828893</v>
      </c>
      <c r="BD746" s="10">
        <f t="shared" ref="BD746" si="1459">LN($AX746/100+1)</f>
        <v>1.9206712909789863</v>
      </c>
      <c r="BE746" s="10">
        <f>ABS(LN($AZ746/$BB746))-BD746-LN(2)</f>
        <v>-0.30119535655604224</v>
      </c>
      <c r="BF746" s="21">
        <f>INDEX([1]Pr3_line_class7_opt_lin!$A$2:$A$3624,MATCH($X746,[1]Pr3_line_class7_opt_lin!$AO$2:$AO$3624,0),1)</f>
        <v>90591</v>
      </c>
    </row>
    <row r="747" spans="1:58" x14ac:dyDescent="0.25">
      <c r="A747" s="1" t="s">
        <v>262</v>
      </c>
      <c r="B747" s="1">
        <v>8.0000000000000002E-3</v>
      </c>
      <c r="C747">
        <v>100</v>
      </c>
      <c r="D747" t="s">
        <v>16</v>
      </c>
      <c r="E747" s="2">
        <v>55519.4</v>
      </c>
      <c r="F747">
        <v>38448</v>
      </c>
      <c r="G747" t="s">
        <v>4</v>
      </c>
      <c r="H747" t="s">
        <v>5</v>
      </c>
      <c r="I747">
        <v>93967</v>
      </c>
      <c r="J747" t="s">
        <v>6</v>
      </c>
      <c r="K747" t="s">
        <v>7</v>
      </c>
      <c r="L747">
        <v>38448.379999999997</v>
      </c>
      <c r="M747">
        <v>93967.4</v>
      </c>
      <c r="N747">
        <v>8</v>
      </c>
      <c r="V747" s="11">
        <f t="shared" si="1407"/>
        <v>5.5519406253261765E-7</v>
      </c>
      <c r="W747" s="11">
        <f t="shared" si="1408"/>
        <v>1.8011722028696275E-6</v>
      </c>
      <c r="X747" s="10">
        <f t="shared" si="1409"/>
        <v>55519.405710677951</v>
      </c>
      <c r="Y747" s="8">
        <f t="shared" si="1410"/>
        <v>1801.1720176026158</v>
      </c>
      <c r="Z747" s="1">
        <f t="shared" si="1411"/>
        <v>1801.172</v>
      </c>
      <c r="AA747" s="2">
        <f t="shared" si="1412"/>
        <v>55519.4</v>
      </c>
      <c r="AB747" s="2">
        <f t="shared" si="1406"/>
        <v>55519.406253261761</v>
      </c>
      <c r="AC747" s="1">
        <f t="shared" si="1413"/>
        <v>6.5412022353573615E-2</v>
      </c>
      <c r="AD747" s="1" t="b">
        <f t="shared" si="1414"/>
        <v>1</v>
      </c>
      <c r="AF747" s="1" t="s">
        <v>1426</v>
      </c>
      <c r="AG747" s="5" t="s">
        <v>1472</v>
      </c>
      <c r="AH747" s="10">
        <v>38448.379999999997</v>
      </c>
      <c r="AI747" s="10">
        <v>93967.4</v>
      </c>
      <c r="AJ747" s="10">
        <f t="shared" si="1454"/>
        <v>55519.02</v>
      </c>
      <c r="AK747" s="1">
        <f t="shared" si="1455"/>
        <v>-1.2530994963526609E-2</v>
      </c>
      <c r="AL747" s="10">
        <f t="shared" si="1456"/>
        <v>0.38571067795419367</v>
      </c>
      <c r="AM747" s="10">
        <f t="shared" si="1415"/>
        <v>0.24659232988298729</v>
      </c>
      <c r="AN747" s="10">
        <f t="shared" si="1457"/>
        <v>1.5641633222623779</v>
      </c>
      <c r="AO747" s="1">
        <f t="shared" si="1416"/>
        <v>1801.172</v>
      </c>
      <c r="BB747" s="10" cm="1">
        <f t="array" ref="BB747">$C747*EXP(poly_from_str($AO747,BB$2950))</f>
        <v>279.07489695080892</v>
      </c>
      <c r="BF747" s="21">
        <f>INDEX([1]Pr3_line_class7_opt_lin!$A$2:$A$3624,MATCH($X747,[1]Pr3_line_class7_opt_lin!$AO$2:$AO$3624,0),1)</f>
        <v>90591</v>
      </c>
    </row>
    <row r="748" spans="1:58" hidden="1" x14ac:dyDescent="0.25">
      <c r="A748" s="1" t="s">
        <v>263</v>
      </c>
      <c r="B748" s="1">
        <v>4.0000000000000001E-3</v>
      </c>
      <c r="C748">
        <v>20</v>
      </c>
      <c r="E748" s="2">
        <v>55527.7</v>
      </c>
      <c r="F748">
        <v>12846</v>
      </c>
      <c r="G748" t="s">
        <v>4</v>
      </c>
      <c r="H748" t="s">
        <v>5</v>
      </c>
      <c r="I748">
        <v>68374</v>
      </c>
      <c r="J748" t="s">
        <v>6</v>
      </c>
      <c r="K748" t="s">
        <v>5</v>
      </c>
      <c r="L748">
        <v>12846.66</v>
      </c>
      <c r="M748">
        <v>68374.539999999994</v>
      </c>
      <c r="N748">
        <v>8</v>
      </c>
      <c r="V748" s="11">
        <f t="shared" si="1407"/>
        <v>5.5527729993081248E-7</v>
      </c>
      <c r="W748" s="11">
        <f t="shared" si="1408"/>
        <v>1.8009029727505372E-6</v>
      </c>
      <c r="X748" s="10">
        <f t="shared" si="1409"/>
        <v>55527.727389214328</v>
      </c>
      <c r="Y748" s="8">
        <f t="shared" si="1410"/>
        <v>1800.9020844498659</v>
      </c>
      <c r="Z748" s="1">
        <f t="shared" si="1411"/>
        <v>1800.902</v>
      </c>
      <c r="AA748" s="2">
        <f t="shared" si="1412"/>
        <v>55527.7</v>
      </c>
      <c r="AB748" s="2">
        <f t="shared" si="1406"/>
        <v>55527.729993081244</v>
      </c>
      <c r="AC748" s="1">
        <f t="shared" si="1413"/>
        <v>6.5416643990922674E-2</v>
      </c>
      <c r="AD748" s="1" t="b">
        <f t="shared" si="1414"/>
        <v>1</v>
      </c>
      <c r="AF748" s="1" t="s">
        <v>1150</v>
      </c>
      <c r="AG748" s="1" t="s">
        <v>1381</v>
      </c>
      <c r="AH748" s="10">
        <v>12846.66</v>
      </c>
      <c r="AI748" s="10">
        <v>68374.539999999994</v>
      </c>
      <c r="AJ748" s="10">
        <f t="shared" si="1454"/>
        <v>55527.87999999999</v>
      </c>
      <c r="AK748" s="1">
        <f t="shared" si="1455"/>
        <v>4.8650832695784629E-3</v>
      </c>
      <c r="AL748" s="10">
        <f t="shared" si="1456"/>
        <v>-0.15261078566254582</v>
      </c>
      <c r="AM748" s="10">
        <f t="shared" si="1415"/>
        <v>0.12333308530947269</v>
      </c>
      <c r="AN748" s="10">
        <f t="shared" si="1457"/>
        <v>-1.2373872370062604</v>
      </c>
      <c r="AO748" s="1">
        <f t="shared" si="1416"/>
        <v>1800.902</v>
      </c>
      <c r="AP748" s="14">
        <v>44900000</v>
      </c>
      <c r="AQ748" s="10">
        <v>0.161</v>
      </c>
      <c r="AR748" s="14" cm="1">
        <f t="array" ref="AR748">SfromgA($AP748,$AO748,"")</f>
        <v>0.12943446771548436</v>
      </c>
      <c r="AS748" s="21">
        <f>(10^MAX(0.05, -0.312925054856973*((LN($AR748))^(1/3)) + 0.454808404431693)-1)*100</f>
        <v>611.17611682829011</v>
      </c>
      <c r="AU748" s="10"/>
      <c r="AV748" s="10"/>
      <c r="AW748" s="14">
        <f>IF($AP748="",$AT748,$AP748)</f>
        <v>44900000</v>
      </c>
      <c r="AX748" s="21">
        <f>IF($AP748="",$AV748,$AS748)</f>
        <v>611.17611682829011</v>
      </c>
      <c r="AY748" s="10">
        <f>LN(BB748*$AO748/$AW748)</f>
        <v>-6.1013626694955025</v>
      </c>
      <c r="AZ748" s="10">
        <f>EXP(AY$2950*$AI748+AY$2951)*$AW748/$AO748</f>
        <v>55.745954321039463</v>
      </c>
      <c r="BA748" s="10">
        <f>LN(AZ748/$C748)</f>
        <v>1.0250725659205595</v>
      </c>
      <c r="BB748" s="10" cm="1">
        <f t="array" ref="BB748">$C748*EXP(poly_from_str($AO748,BB$2950))</f>
        <v>55.842920244889164</v>
      </c>
      <c r="BC748" s="10">
        <f t="shared" ref="BC748" si="1460">LN(AZ748/BB748)</f>
        <v>-1.7379142613056689E-3</v>
      </c>
      <c r="BD748" s="10">
        <f t="shared" ref="BD748" si="1461">LN($AX748/100+1)</f>
        <v>1.9617499161352039</v>
      </c>
      <c r="BE748" s="10">
        <f>ABS(LN($AZ748/$BB748))-BD748-LN(2)</f>
        <v>-2.6531591824338436</v>
      </c>
      <c r="BF748" s="21">
        <f>INDEX([1]Pr3_line_class7_opt_lin!$A$2:$A$3624,MATCH($X748,[1]Pr3_line_class7_opt_lin!$AO$2:$AO$3624,0),1)</f>
        <v>18131</v>
      </c>
    </row>
    <row r="749" spans="1:58" hidden="1" x14ac:dyDescent="0.25">
      <c r="A749" s="1" t="s">
        <v>264</v>
      </c>
      <c r="B749" s="1">
        <v>4.0000000000000001E-3</v>
      </c>
      <c r="C749">
        <v>10</v>
      </c>
      <c r="E749" s="2">
        <v>55529.7</v>
      </c>
      <c r="N749">
        <v>8</v>
      </c>
      <c r="V749" s="11">
        <f t="shared" si="1407"/>
        <v>5.5529672558179833E-7</v>
      </c>
      <c r="W749" s="11">
        <f t="shared" si="1408"/>
        <v>1.8008381100564204E-6</v>
      </c>
      <c r="X749" s="10">
        <f t="shared" si="1409"/>
        <v>55529.674940866476</v>
      </c>
      <c r="Y749" s="8">
        <f t="shared" si="1410"/>
        <v>1800.8389227289724</v>
      </c>
      <c r="Z749" s="1">
        <f t="shared" si="1411"/>
        <v>1800.8389999999999</v>
      </c>
      <c r="AA749" s="2">
        <f t="shared" si="1412"/>
        <v>55529.7</v>
      </c>
      <c r="AB749" s="2">
        <f t="shared" si="1406"/>
        <v>55529.672558179831</v>
      </c>
      <c r="AC749" s="1">
        <f t="shared" si="1413"/>
        <v>6.5417722672093351E-2</v>
      </c>
      <c r="AD749" s="1" t="b">
        <f t="shared" si="1414"/>
        <v>1</v>
      </c>
      <c r="AM749" s="10">
        <f t="shared" si="1415"/>
        <v>0.12334184233015834</v>
      </c>
      <c r="AN749" s="10"/>
      <c r="AO749" s="1">
        <f t="shared" si="1416"/>
        <v>1800.8389999999999</v>
      </c>
      <c r="AP749"/>
      <c r="BB749" s="10" cm="1">
        <f t="array" ref="BB749">$C749*EXP(poly_from_str($AO749,BB$2950))</f>
        <v>27.924723798089602</v>
      </c>
      <c r="BF749" s="21" t="e">
        <f>INDEX([1]Pr3_line_class7_opt_lin!$A$2:$A$3624,MATCH($X749,[1]Pr3_line_class7_opt_lin!$AO$2:$AO$3624,0),1)</f>
        <v>#N/A</v>
      </c>
    </row>
    <row r="750" spans="1:58" hidden="1" x14ac:dyDescent="0.25">
      <c r="A750" s="1" t="s">
        <v>265</v>
      </c>
      <c r="B750" s="1">
        <v>4.0000000000000001E-3</v>
      </c>
      <c r="C750">
        <v>1</v>
      </c>
      <c r="E750" s="2">
        <v>55572.4</v>
      </c>
      <c r="N750">
        <v>8</v>
      </c>
      <c r="V750" s="11">
        <f t="shared" si="1407"/>
        <v>5.5572443403634327E-7</v>
      </c>
      <c r="W750" s="11">
        <f t="shared" si="1408"/>
        <v>1.7994544054242754E-6</v>
      </c>
      <c r="X750" s="10">
        <f t="shared" si="1409"/>
        <v>55572.43962443043</v>
      </c>
      <c r="Y750" s="8">
        <f t="shared" si="1410"/>
        <v>1799.4531223718059</v>
      </c>
      <c r="Z750" s="1">
        <f t="shared" si="1411"/>
        <v>1799.453</v>
      </c>
      <c r="AA750" s="2">
        <f t="shared" si="1412"/>
        <v>55572.4</v>
      </c>
      <c r="AB750" s="2">
        <f t="shared" si="1406"/>
        <v>55572.44340363433</v>
      </c>
      <c r="AC750" s="1">
        <f t="shared" si="1413"/>
        <v>6.5441482329250705E-2</v>
      </c>
      <c r="AD750" s="1" t="b">
        <f t="shared" si="1414"/>
        <v>1</v>
      </c>
      <c r="AM750" s="10">
        <f t="shared" si="1415"/>
        <v>0.12353176215216513</v>
      </c>
      <c r="AN750" s="10"/>
      <c r="AO750" s="1">
        <f t="shared" si="1416"/>
        <v>1799.453</v>
      </c>
      <c r="AP750"/>
      <c r="BB750" s="10" cm="1">
        <f t="array" ref="BB750">$C750*EXP(poly_from_str($AO750,BB$2950))</f>
        <v>2.7996902879316652</v>
      </c>
      <c r="BF750" s="21">
        <f>INDEX([1]Pr3_line_class7_opt_lin!$A$2:$A$3624,MATCH($X750,[1]Pr3_line_class7_opt_lin!$AO$2:$AO$3624,0),1)</f>
        <v>910</v>
      </c>
    </row>
    <row r="751" spans="1:58" hidden="1" x14ac:dyDescent="0.25">
      <c r="A751" s="1" t="s">
        <v>266</v>
      </c>
      <c r="B751" s="1">
        <v>4.0000000000000001E-3</v>
      </c>
      <c r="C751">
        <v>20</v>
      </c>
      <c r="E751" s="2">
        <v>55606.6</v>
      </c>
      <c r="N751">
        <v>8</v>
      </c>
      <c r="V751" s="11">
        <f t="shared" si="1407"/>
        <v>5.5606620969145554E-7</v>
      </c>
      <c r="W751" s="11">
        <f t="shared" si="1408"/>
        <v>1.7983476781533129E-6</v>
      </c>
      <c r="X751" s="10">
        <f t="shared" si="1409"/>
        <v>55606.619139233422</v>
      </c>
      <c r="Y751" s="8">
        <f t="shared" si="1410"/>
        <v>1798.3470591803107</v>
      </c>
      <c r="Z751" s="1">
        <f t="shared" si="1411"/>
        <v>1798.347</v>
      </c>
      <c r="AA751" s="2">
        <f t="shared" si="1412"/>
        <v>55606.6</v>
      </c>
      <c r="AB751" s="2">
        <f t="shared" si="1406"/>
        <v>55606.620969145551</v>
      </c>
      <c r="AC751" s="1">
        <f t="shared" si="1413"/>
        <v>6.5460481478031088E-2</v>
      </c>
      <c r="AD751" s="1" t="b">
        <f t="shared" si="1414"/>
        <v>1</v>
      </c>
      <c r="AM751" s="10">
        <f t="shared" si="1415"/>
        <v>0.12368380518331556</v>
      </c>
      <c r="AN751" s="10"/>
      <c r="AO751" s="1">
        <f t="shared" si="1416"/>
        <v>1798.347</v>
      </c>
      <c r="AP751"/>
      <c r="BB751" s="10" cm="1">
        <f t="array" ref="BB751">$C751*EXP(poly_from_str($AO751,BB$2950))</f>
        <v>56.110055108969348</v>
      </c>
      <c r="BF751" s="21" t="e">
        <f>INDEX([1]Pr3_line_class7_opt_lin!$A$2:$A$3624,MATCH($X751,[1]Pr3_line_class7_opt_lin!$AO$2:$AO$3624,0),1)</f>
        <v>#N/A</v>
      </c>
    </row>
    <row r="752" spans="1:58" hidden="1" x14ac:dyDescent="0.25">
      <c r="A752" s="1" t="s">
        <v>267</v>
      </c>
      <c r="B752" s="1">
        <v>4.0000000000000001E-3</v>
      </c>
      <c r="C752">
        <v>20</v>
      </c>
      <c r="E752" s="2">
        <v>55639.8</v>
      </c>
      <c r="N752">
        <v>8</v>
      </c>
      <c r="V752" s="11">
        <f t="shared" si="1407"/>
        <v>5.5639849928196778E-7</v>
      </c>
      <c r="W752" s="11">
        <f t="shared" si="1408"/>
        <v>1.7972746127771847E-6</v>
      </c>
      <c r="X752" s="10">
        <f t="shared" si="1409"/>
        <v>55639.845561610113</v>
      </c>
      <c r="Y752" s="8">
        <f t="shared" si="1410"/>
        <v>1797.2731410490671</v>
      </c>
      <c r="Z752" s="1">
        <f t="shared" si="1411"/>
        <v>1797.2729999999999</v>
      </c>
      <c r="AA752" s="2">
        <f t="shared" si="1412"/>
        <v>55639.8</v>
      </c>
      <c r="AB752" s="2">
        <f t="shared" si="1406"/>
        <v>55639.849928196774</v>
      </c>
      <c r="AC752" s="1">
        <f t="shared" si="1413"/>
        <v>6.5478964500161302E-2</v>
      </c>
      <c r="AD752" s="1" t="b">
        <f t="shared" si="1414"/>
        <v>1</v>
      </c>
      <c r="AM752" s="10">
        <f t="shared" si="1415"/>
        <v>0.12383160488139533</v>
      </c>
      <c r="AN752" s="10"/>
      <c r="AO752" s="1">
        <f t="shared" si="1416"/>
        <v>1797.2729999999999</v>
      </c>
      <c r="AP752"/>
      <c r="BB752" s="10" cm="1">
        <f t="array" ref="BB752">$C752*EXP(poly_from_str($AO752,BB$2950))</f>
        <v>56.223856267200034</v>
      </c>
      <c r="BF752" s="21" t="e">
        <f>INDEX([1]Pr3_line_class7_opt_lin!$A$2:$A$3624,MATCH($X752,[1]Pr3_line_class7_opt_lin!$AO$2:$AO$3624,0),1)</f>
        <v>#N/A</v>
      </c>
    </row>
    <row r="753" spans="1:58" hidden="1" x14ac:dyDescent="0.25">
      <c r="A753" s="1" t="s">
        <v>268</v>
      </c>
      <c r="B753" s="1">
        <v>4.0000000000000001E-3</v>
      </c>
      <c r="C753">
        <v>20</v>
      </c>
      <c r="E753" s="2">
        <v>55645.7</v>
      </c>
      <c r="F753">
        <v>12846</v>
      </c>
      <c r="G753" t="s">
        <v>4</v>
      </c>
      <c r="H753" t="s">
        <v>5</v>
      </c>
      <c r="I753">
        <v>68492</v>
      </c>
      <c r="J753" t="s">
        <v>6</v>
      </c>
      <c r="K753" t="s">
        <v>7</v>
      </c>
      <c r="L753">
        <v>12846.66</v>
      </c>
      <c r="M753">
        <v>68492.429999999993</v>
      </c>
      <c r="N753">
        <v>8</v>
      </c>
      <c r="V753" s="11">
        <f t="shared" si="1407"/>
        <v>5.5645670627710986E-7</v>
      </c>
      <c r="W753" s="11">
        <f t="shared" si="1408"/>
        <v>1.7970840514181691E-6</v>
      </c>
      <c r="X753" s="10">
        <f t="shared" si="1409"/>
        <v>55645.673197520613</v>
      </c>
      <c r="Y753" s="8">
        <f t="shared" si="1410"/>
        <v>1797.0849170076294</v>
      </c>
      <c r="Z753" s="1">
        <f t="shared" si="1411"/>
        <v>1797.085</v>
      </c>
      <c r="AA753" s="2">
        <f t="shared" si="1412"/>
        <v>55645.7</v>
      </c>
      <c r="AB753" s="2">
        <f t="shared" si="1406"/>
        <v>55645.670627710984</v>
      </c>
      <c r="AC753" s="1">
        <f t="shared" si="1413"/>
        <v>6.5482203298038485E-2</v>
      </c>
      <c r="AD753" s="1" t="b">
        <f t="shared" si="1414"/>
        <v>1</v>
      </c>
      <c r="AF753" s="1" t="s">
        <v>1150</v>
      </c>
      <c r="AG753" s="1" t="s">
        <v>1234</v>
      </c>
      <c r="AH753" s="10">
        <v>12846.66</v>
      </c>
      <c r="AI753" s="10">
        <v>68492.429999999993</v>
      </c>
      <c r="AJ753" s="10">
        <f>AI753-AH753</f>
        <v>55645.76999999999</v>
      </c>
      <c r="AK753" s="1">
        <f>$A753-100000000/AJ753</f>
        <v>3.2092367484892748E-3</v>
      </c>
      <c r="AL753" s="10">
        <f>$X753-AJ753</f>
        <v>-9.6802479376492556E-2</v>
      </c>
      <c r="AM753" s="10">
        <f t="shared" si="1415"/>
        <v>0.12385769176193669</v>
      </c>
      <c r="AN753" s="10">
        <f>AL753/AM753</f>
        <v>-0.78156211374061313</v>
      </c>
      <c r="AO753" s="1">
        <f t="shared" si="1416"/>
        <v>1797.085</v>
      </c>
      <c r="AP753" s="14">
        <v>24500000</v>
      </c>
      <c r="AQ753" s="10">
        <v>9.8000000000000004E-2</v>
      </c>
      <c r="AR753" s="14" cm="1">
        <f t="array" ref="AR753">SfromgA($AP753,$AO753,"")</f>
        <v>7.0178697234177884E-2</v>
      </c>
      <c r="AS753" s="21">
        <f>(10^MAX(0.05, -0.312925054856973*((LN($AR753))^(1/3)) + 0.454808404431693)-1)*100</f>
        <v>673.0505818632729</v>
      </c>
      <c r="AU753" s="10"/>
      <c r="AV753" s="10"/>
      <c r="AW753" s="14">
        <f>IF($AP753="",$AT753,$AP753)</f>
        <v>24500000</v>
      </c>
      <c r="AX753" s="21">
        <f>IF($AP753="",$AV753,$AS753)</f>
        <v>673.0505818632729</v>
      </c>
      <c r="AY753" s="10">
        <f>LN(BB753*$AO753/$AW753)</f>
        <v>-5.4905654165246238</v>
      </c>
      <c r="AZ753" s="10">
        <f>EXP(AY$2950*$AI753+AY$2951)*$AW753/$AO753</f>
        <v>30.148706197150158</v>
      </c>
      <c r="BA753" s="10">
        <f>LN(AZ753/$C753)</f>
        <v>0.41040973649779056</v>
      </c>
      <c r="BB753" s="10" cm="1">
        <f t="array" ref="BB753">$C753*EXP(poly_from_str($AO753,BB$2950))</f>
        <v>56.243870838026481</v>
      </c>
      <c r="BC753" s="10">
        <f t="shared" ref="BC753" si="1462">LN(AZ753/BB753)</f>
        <v>-0.62355506221633294</v>
      </c>
      <c r="BD753" s="10">
        <f t="shared" ref="BD753" si="1463">LN($AX753/100+1)</f>
        <v>2.0451742962454018</v>
      </c>
      <c r="BE753" s="10">
        <f>ABS(LN($AZ753/$BB753))-BD753-LN(2)</f>
        <v>-2.1147664145890142</v>
      </c>
      <c r="BF753" s="21">
        <f>INDEX([1]Pr3_line_class7_opt_lin!$A$2:$A$3624,MATCH($X753,[1]Pr3_line_class7_opt_lin!$AO$2:$AO$3624,0),1)</f>
        <v>18317</v>
      </c>
    </row>
    <row r="754" spans="1:58" hidden="1" x14ac:dyDescent="0.25">
      <c r="A754" s="1" t="s">
        <v>269</v>
      </c>
      <c r="B754" s="1">
        <v>4.0000000000000001E-3</v>
      </c>
      <c r="C754">
        <v>1</v>
      </c>
      <c r="E754" s="2">
        <v>55648</v>
      </c>
      <c r="N754">
        <v>8</v>
      </c>
      <c r="V754" s="11">
        <f t="shared" si="1407"/>
        <v>5.564796208815639E-7</v>
      </c>
      <c r="W754" s="11">
        <f t="shared" si="1408"/>
        <v>1.7970097757331802E-6</v>
      </c>
      <c r="X754" s="10">
        <f t="shared" si="1409"/>
        <v>55647.965405599331</v>
      </c>
      <c r="Y754" s="8">
        <f t="shared" si="1410"/>
        <v>1797.0108928715288</v>
      </c>
      <c r="Z754" s="1">
        <f t="shared" si="1411"/>
        <v>1797.011</v>
      </c>
      <c r="AA754" s="2">
        <f t="shared" si="1412"/>
        <v>55648</v>
      </c>
      <c r="AB754" s="2">
        <f t="shared" si="1406"/>
        <v>55647.96208815639</v>
      </c>
      <c r="AC754" s="1">
        <f t="shared" si="1413"/>
        <v>6.5483478422824454E-2</v>
      </c>
      <c r="AD754" s="1" t="b">
        <f t="shared" si="1414"/>
        <v>1</v>
      </c>
      <c r="AM754" s="10">
        <f t="shared" si="1415"/>
        <v>0.12386791177126907</v>
      </c>
      <c r="AN754" s="10"/>
      <c r="AO754" s="1">
        <f t="shared" si="1416"/>
        <v>1797.011</v>
      </c>
      <c r="AP754"/>
      <c r="BB754" s="10" cm="1">
        <f t="array" ref="BB754">$C754*EXP(poly_from_str($AO754,BB$2950))</f>
        <v>2.8125878331124796</v>
      </c>
      <c r="BF754" s="21" t="e">
        <f>INDEX([1]Pr3_line_class7_opt_lin!$A$2:$A$3624,MATCH($X754,[1]Pr3_line_class7_opt_lin!$AO$2:$AO$3624,0),1)</f>
        <v>#N/A</v>
      </c>
    </row>
    <row r="755" spans="1:58" hidden="1" x14ac:dyDescent="0.25">
      <c r="A755" s="1" t="s">
        <v>270</v>
      </c>
      <c r="B755" s="1">
        <v>4.0000000000000001E-3</v>
      </c>
      <c r="C755">
        <v>2</v>
      </c>
      <c r="E755" s="2">
        <v>55687.9</v>
      </c>
      <c r="N755">
        <v>8</v>
      </c>
      <c r="V755" s="11">
        <f t="shared" si="1407"/>
        <v>5.5687938159658434E-7</v>
      </c>
      <c r="W755" s="11">
        <f t="shared" si="1408"/>
        <v>1.795722230502497E-6</v>
      </c>
      <c r="X755" s="10">
        <f t="shared" si="1409"/>
        <v>55687.934811776417</v>
      </c>
      <c r="Y755" s="8">
        <f t="shared" si="1410"/>
        <v>1795.7211079562755</v>
      </c>
      <c r="Z755" s="1">
        <f t="shared" si="1411"/>
        <v>1795.721</v>
      </c>
      <c r="AA755" s="2">
        <f t="shared" si="1412"/>
        <v>55687.9</v>
      </c>
      <c r="AB755" s="2">
        <f t="shared" si="1406"/>
        <v>55687.938159658435</v>
      </c>
      <c r="AC755" s="1">
        <f t="shared" si="1413"/>
        <v>6.5505732282369708E-2</v>
      </c>
      <c r="AD755" s="1" t="b">
        <f t="shared" si="1414"/>
        <v>1</v>
      </c>
      <c r="AM755" s="10">
        <f t="shared" si="1415"/>
        <v>0.12404577325764972</v>
      </c>
      <c r="AN755" s="10"/>
      <c r="AO755" s="1">
        <f t="shared" si="1416"/>
        <v>1795.721</v>
      </c>
      <c r="AP755"/>
      <c r="BB755" s="10" cm="1">
        <f t="array" ref="BB755">$C755*EXP(poly_from_str($AO755,BB$2950))</f>
        <v>5.6389935466927597</v>
      </c>
      <c r="BF755" s="21">
        <f>INDEX([1]Pr3_line_class7_opt_lin!$A$2:$A$3624,MATCH($X755,[1]Pr3_line_class7_opt_lin!$AO$2:$AO$3624,0),1)</f>
        <v>1838</v>
      </c>
    </row>
    <row r="756" spans="1:58" hidden="1" x14ac:dyDescent="0.25">
      <c r="A756" s="1" t="s">
        <v>271</v>
      </c>
      <c r="B756" s="1">
        <v>4.0000000000000001E-3</v>
      </c>
      <c r="C756">
        <v>10</v>
      </c>
      <c r="E756" s="2">
        <v>55689.8</v>
      </c>
      <c r="F756">
        <v>28720</v>
      </c>
      <c r="G756" t="s">
        <v>4</v>
      </c>
      <c r="H756" t="s">
        <v>5</v>
      </c>
      <c r="I756">
        <v>84410</v>
      </c>
      <c r="J756" t="s">
        <v>6</v>
      </c>
      <c r="K756" t="s">
        <v>5</v>
      </c>
      <c r="L756">
        <v>28720.71</v>
      </c>
      <c r="M756">
        <v>84410.63</v>
      </c>
      <c r="N756">
        <v>8</v>
      </c>
      <c r="V756" s="11">
        <f t="shared" si="1407"/>
        <v>5.5689767896185362E-7</v>
      </c>
      <c r="W756" s="11">
        <f t="shared" si="1408"/>
        <v>1.7956609648445497E-6</v>
      </c>
      <c r="X756" s="10">
        <f t="shared" si="1409"/>
        <v>55689.770713110942</v>
      </c>
      <c r="Y756" s="8">
        <f t="shared" si="1410"/>
        <v>1795.6619091709993</v>
      </c>
      <c r="Z756" s="1">
        <f t="shared" si="1411"/>
        <v>1795.662</v>
      </c>
      <c r="AA756" s="2">
        <f t="shared" si="1412"/>
        <v>55689.8</v>
      </c>
      <c r="AB756" s="2">
        <f t="shared" si="1406"/>
        <v>55689.76789618536</v>
      </c>
      <c r="AC756" s="1">
        <f t="shared" si="1413"/>
        <v>6.550675124165499E-2</v>
      </c>
      <c r="AD756" s="1" t="b">
        <f t="shared" si="1414"/>
        <v>1</v>
      </c>
      <c r="AF756" s="1" t="s">
        <v>1370</v>
      </c>
      <c r="AG756" s="1" t="s">
        <v>1235</v>
      </c>
      <c r="AH756" s="10">
        <v>28720.71</v>
      </c>
      <c r="AI756" s="10">
        <v>84410.63</v>
      </c>
      <c r="AJ756" s="10">
        <f t="shared" ref="AJ756:AJ757" si="1464">AI756-AH756</f>
        <v>55689.920000000006</v>
      </c>
      <c r="AK756" s="1">
        <f t="shared" ref="AK756:AK757" si="1465">$A756-100000000/AJ756</f>
        <v>4.9044250738461415E-3</v>
      </c>
      <c r="AL756" s="10">
        <f t="shared" ref="AL756:AL757" si="1466">$X756-AJ756</f>
        <v>-0.14928688906366006</v>
      </c>
      <c r="AM756" s="10">
        <f t="shared" si="1415"/>
        <v>0.12405408144739935</v>
      </c>
      <c r="AN756" s="10">
        <f t="shared" ref="AN756:AN757" si="1467">AL756/AM756</f>
        <v>-1.2034016722534016</v>
      </c>
      <c r="AO756" s="1">
        <f t="shared" si="1416"/>
        <v>1795.662</v>
      </c>
      <c r="AP756" s="14">
        <v>1390000</v>
      </c>
      <c r="AQ756" s="10">
        <v>5.0000000000000001E-3</v>
      </c>
      <c r="AR756" s="14" cm="1">
        <f t="array" ref="AR756">SfromgA($AP756,$AO756,"")</f>
        <v>3.972116125098131E-3</v>
      </c>
      <c r="AS756" s="21">
        <f t="shared" ref="AS756:AS757" si="1468">(10^MAX(0.05, -0.312925054856973*((LN($AR756))^(1/3)) + 0.454808404431693)-1)*100</f>
        <v>918.8883939775709</v>
      </c>
      <c r="AU756" s="10"/>
      <c r="AV756" s="10"/>
      <c r="AW756" s="14">
        <f t="shared" ref="AW756:AW757" si="1469">IF($AP756="",$AT756,$AP756)</f>
        <v>1390000</v>
      </c>
      <c r="AX756" s="21">
        <f t="shared" ref="AX756:AX757" si="1470">IF($AP756="",$AV756,$AS756)</f>
        <v>918.8883939775709</v>
      </c>
      <c r="AY756" s="12"/>
      <c r="AZ756" s="10">
        <f t="shared" ref="AZ756:AZ757" si="1471">EXP(AY$2950*$AI756+AY$2951)*$AW756/$AO756</f>
        <v>0.3865839867843906</v>
      </c>
      <c r="BA756" s="12"/>
      <c r="BB756" s="10" cm="1">
        <f t="array" ref="BB756">$C756*EXP(poly_from_str($AO756,BB$2950))</f>
        <v>28.198143822705219</v>
      </c>
      <c r="BC756" s="12"/>
      <c r="BD756" s="10">
        <f t="shared" ref="BD756:BD757" si="1472">LN($AX756/100+1)</f>
        <v>2.3212973161897827</v>
      </c>
      <c r="BE756" s="10">
        <f t="shared" ref="BE756:BE757" si="1473">ABS(LN($AZ756/$BB756))-BD756-LN(2)</f>
        <v>1.2752177908339957</v>
      </c>
      <c r="BF756" s="21">
        <f>INDEX([1]Pr3_line_class7_opt_lin!$A$2:$A$3624,MATCH($X756,[1]Pr3_line_class7_opt_lin!$AO$2:$AO$3624,0),1)</f>
        <v>9193</v>
      </c>
    </row>
    <row r="757" spans="1:58" hidden="1" x14ac:dyDescent="0.25">
      <c r="A757" s="1" t="s">
        <v>272</v>
      </c>
      <c r="B757" s="1">
        <v>4.0000000000000001E-3</v>
      </c>
      <c r="C757">
        <v>10</v>
      </c>
      <c r="E757" s="2">
        <v>55715.8</v>
      </c>
      <c r="F757">
        <v>22747</v>
      </c>
      <c r="G757" t="s">
        <v>4</v>
      </c>
      <c r="H757" t="s">
        <v>5</v>
      </c>
      <c r="I757">
        <v>78463</v>
      </c>
      <c r="J757" t="s">
        <v>6</v>
      </c>
      <c r="K757" t="s">
        <v>7</v>
      </c>
      <c r="L757">
        <v>22747.69</v>
      </c>
      <c r="M757">
        <v>78463.600000000006</v>
      </c>
      <c r="N757">
        <v>8</v>
      </c>
      <c r="V757" s="11">
        <f t="shared" si="1407"/>
        <v>5.5715831430637692E-7</v>
      </c>
      <c r="W757" s="11">
        <f t="shared" si="1408"/>
        <v>1.7948230125027371E-6</v>
      </c>
      <c r="X757" s="10">
        <f t="shared" si="1409"/>
        <v>55715.8286680729</v>
      </c>
      <c r="Y757" s="8">
        <f t="shared" si="1410"/>
        <v>1794.82208899288</v>
      </c>
      <c r="Z757" s="1">
        <f t="shared" si="1411"/>
        <v>1794.8219999999999</v>
      </c>
      <c r="AA757" s="2">
        <f t="shared" si="1412"/>
        <v>55715.8</v>
      </c>
      <c r="AB757" s="2">
        <f t="shared" si="1406"/>
        <v>55715.831430637692</v>
      </c>
      <c r="AC757" s="1">
        <f t="shared" si="1413"/>
        <v>6.5521269360036175E-2</v>
      </c>
      <c r="AD757" s="1" t="b">
        <f t="shared" si="1414"/>
        <v>1</v>
      </c>
      <c r="AF757" s="1" t="s">
        <v>1178</v>
      </c>
      <c r="AG757" s="1" t="s">
        <v>1422</v>
      </c>
      <c r="AH757" s="10">
        <v>22747.69</v>
      </c>
      <c r="AI757" s="10">
        <v>78463.600000000006</v>
      </c>
      <c r="AJ757" s="10">
        <f t="shared" si="1464"/>
        <v>55715.91</v>
      </c>
      <c r="AK757" s="1">
        <f t="shared" si="1465"/>
        <v>2.5310188777893927E-3</v>
      </c>
      <c r="AL757" s="10">
        <f t="shared" si="1466"/>
        <v>-8.1331927103747148E-2</v>
      </c>
      <c r="AM757" s="10">
        <f t="shared" si="1415"/>
        <v>0.12417008483292495</v>
      </c>
      <c r="AN757" s="10">
        <f t="shared" si="1467"/>
        <v>-0.655004200191874</v>
      </c>
      <c r="AO757" s="1">
        <f t="shared" si="1416"/>
        <v>1794.8219999999999</v>
      </c>
      <c r="AP757" s="14">
        <v>41700000</v>
      </c>
      <c r="AQ757" s="10">
        <v>5.1999999999999998E-2</v>
      </c>
      <c r="AR757" s="14" cm="1">
        <f t="array" ref="AR757">SfromgA($AP757,$AO757,"")</f>
        <v>0.11899633006468817</v>
      </c>
      <c r="AS757" s="21">
        <f t="shared" si="1468"/>
        <v>620.0267422722352</v>
      </c>
      <c r="AU757" s="10"/>
      <c r="AV757" s="10"/>
      <c r="AW757" s="14">
        <f t="shared" si="1469"/>
        <v>41700000</v>
      </c>
      <c r="AX757" s="21">
        <f t="shared" si="1470"/>
        <v>620.0267422722352</v>
      </c>
      <c r="AY757" s="10">
        <f>LN(BB757*$AO757/$AW757)</f>
        <v>-6.7124865653633838</v>
      </c>
      <c r="AZ757" s="10">
        <f t="shared" si="1471"/>
        <v>20.229950394841676</v>
      </c>
      <c r="BA757" s="10">
        <f>LN(AZ757/$C757)</f>
        <v>0.70457910612336727</v>
      </c>
      <c r="BB757" s="10" cm="1">
        <f t="array" ref="BB757">$C757*EXP(poly_from_str($AO757,BB$2950))</f>
        <v>28.243518277033516</v>
      </c>
      <c r="BC757" s="10">
        <f t="shared" ref="BC757" si="1474">LN(AZ757/BB757)</f>
        <v>-0.33369979062836697</v>
      </c>
      <c r="BD757" s="10">
        <f t="shared" si="1472"/>
        <v>1.9741181673770321</v>
      </c>
      <c r="BE757" s="10">
        <f t="shared" si="1473"/>
        <v>-2.3335655573086105</v>
      </c>
      <c r="BF757" s="21">
        <f>INDEX([1]Pr3_line_class7_opt_lin!$A$2:$A$3624,MATCH($X757,[1]Pr3_line_class7_opt_lin!$AO$2:$AO$3624,0),1)</f>
        <v>9214</v>
      </c>
    </row>
    <row r="758" spans="1:58" x14ac:dyDescent="0.25">
      <c r="A758" s="1" t="s">
        <v>273</v>
      </c>
      <c r="B758" s="1">
        <v>8.0000000000000002E-3</v>
      </c>
      <c r="C758">
        <v>40</v>
      </c>
      <c r="D758" t="s">
        <v>112</v>
      </c>
      <c r="E758" s="2">
        <v>55722.3</v>
      </c>
      <c r="N758">
        <v>8</v>
      </c>
      <c r="V758" s="11">
        <f t="shared" si="1407"/>
        <v>5.5722289027055403E-7</v>
      </c>
      <c r="W758" s="11">
        <f t="shared" si="1408"/>
        <v>1.7946136466010915E-6</v>
      </c>
      <c r="X758" s="10">
        <f t="shared" si="1409"/>
        <v>55722.289991920734</v>
      </c>
      <c r="Y758" s="8">
        <f t="shared" si="1410"/>
        <v>1794.6139689251675</v>
      </c>
      <c r="Z758" s="1">
        <f t="shared" si="1411"/>
        <v>1794.614</v>
      </c>
      <c r="AA758" s="2">
        <f t="shared" si="1412"/>
        <v>55722.3</v>
      </c>
      <c r="AB758" s="2">
        <f t="shared" si="1406"/>
        <v>55722.289027055398</v>
      </c>
      <c r="AC758" s="1">
        <f t="shared" si="1413"/>
        <v>6.5524867472073492E-2</v>
      </c>
      <c r="AD758" s="1" t="b">
        <f t="shared" si="1414"/>
        <v>1</v>
      </c>
      <c r="AM758" s="10">
        <f t="shared" si="1415"/>
        <v>0.24839792846818315</v>
      </c>
      <c r="AN758" s="10"/>
      <c r="AO758" s="1">
        <f t="shared" si="1416"/>
        <v>1794.614</v>
      </c>
      <c r="AP758"/>
      <c r="BB758" s="10" cm="1">
        <f t="array" ref="BB758">$C758*EXP(poly_from_str($AO758,BB$2950))</f>
        <v>113.01919619837541</v>
      </c>
      <c r="BF758" s="21">
        <f>INDEX([1]Pr3_line_class7_opt_lin!$A$2:$A$3624,MATCH($X758,[1]Pr3_line_class7_opt_lin!$AO$2:$AO$3624,0),1)</f>
        <v>36876</v>
      </c>
    </row>
    <row r="759" spans="1:58" hidden="1" x14ac:dyDescent="0.25">
      <c r="A759" s="1" t="s">
        <v>274</v>
      </c>
      <c r="B759" s="1">
        <v>4.0000000000000001E-3</v>
      </c>
      <c r="C759">
        <v>1</v>
      </c>
      <c r="E759" s="2">
        <v>55736.3</v>
      </c>
      <c r="N759">
        <v>8</v>
      </c>
      <c r="V759" s="11">
        <f t="shared" si="1407"/>
        <v>5.5736264912237676E-7</v>
      </c>
      <c r="W759" s="11">
        <f t="shared" si="1408"/>
        <v>1.7941628705170597E-6</v>
      </c>
      <c r="X759" s="10">
        <f t="shared" si="1409"/>
        <v>55736.268000376804</v>
      </c>
      <c r="Y759" s="8">
        <f t="shared" si="1410"/>
        <v>1794.1639005920517</v>
      </c>
      <c r="Z759" s="1">
        <f t="shared" si="1411"/>
        <v>1794.164</v>
      </c>
      <c r="AA759" s="2">
        <f t="shared" si="1412"/>
        <v>55736.3</v>
      </c>
      <c r="AB759" s="2">
        <f t="shared" si="1406"/>
        <v>55736.264912237675</v>
      </c>
      <c r="AC759" s="1">
        <f t="shared" si="1413"/>
        <v>6.553265613183569E-2</v>
      </c>
      <c r="AD759" s="1" t="b">
        <f t="shared" si="1414"/>
        <v>1</v>
      </c>
      <c r="AM759" s="10">
        <f t="shared" si="1415"/>
        <v>0.12426132728111812</v>
      </c>
      <c r="AN759" s="10"/>
      <c r="AO759" s="1">
        <f t="shared" si="1416"/>
        <v>1794.164</v>
      </c>
      <c r="AP759"/>
      <c r="BB759" s="10" cm="1">
        <f t="array" ref="BB759">$C759*EXP(poly_from_str($AO759,BB$2950))</f>
        <v>2.8279266491534321</v>
      </c>
      <c r="BF759" s="21" t="e">
        <f>INDEX([1]Pr3_line_class7_opt_lin!$A$2:$A$3624,MATCH($X759,[1]Pr3_line_class7_opt_lin!$AO$2:$AO$3624,0),1)</f>
        <v>#N/A</v>
      </c>
    </row>
    <row r="760" spans="1:58" hidden="1" x14ac:dyDescent="0.25">
      <c r="A760" s="1" t="s">
        <v>275</v>
      </c>
      <c r="B760" s="1">
        <v>4.0000000000000001E-3</v>
      </c>
      <c r="C760">
        <v>40</v>
      </c>
      <c r="E760" s="2">
        <v>55742.2</v>
      </c>
      <c r="F760">
        <v>19872</v>
      </c>
      <c r="G760" t="s">
        <v>4</v>
      </c>
      <c r="H760" t="s">
        <v>7</v>
      </c>
      <c r="I760">
        <v>75614</v>
      </c>
      <c r="J760" t="s">
        <v>6</v>
      </c>
      <c r="K760" t="s">
        <v>17</v>
      </c>
      <c r="L760">
        <v>19872.43</v>
      </c>
      <c r="M760">
        <v>75614.81</v>
      </c>
      <c r="N760">
        <v>8</v>
      </c>
      <c r="V760" s="11">
        <f t="shared" si="1407"/>
        <v>5.5742199018602844E-7</v>
      </c>
      <c r="W760" s="11">
        <f t="shared" si="1408"/>
        <v>1.7939729684153122E-6</v>
      </c>
      <c r="X760" s="10">
        <f t="shared" si="1409"/>
        <v>55742.199105010885</v>
      </c>
      <c r="Y760" s="8">
        <f t="shared" si="1410"/>
        <v>1793.9729972190962</v>
      </c>
      <c r="Z760" s="1">
        <f t="shared" si="1411"/>
        <v>1793.973</v>
      </c>
      <c r="AA760" s="2">
        <f t="shared" si="1412"/>
        <v>55742.2</v>
      </c>
      <c r="AB760" s="2">
        <f t="shared" si="1406"/>
        <v>55742.199018602849</v>
      </c>
      <c r="AC760" s="1">
        <f t="shared" si="1413"/>
        <v>6.5535963757147639E-2</v>
      </c>
      <c r="AD760" s="1" t="b">
        <f t="shared" si="1414"/>
        <v>1</v>
      </c>
      <c r="AF760" s="1" t="s">
        <v>1160</v>
      </c>
      <c r="AG760" s="1" t="s">
        <v>1256</v>
      </c>
      <c r="AH760" s="10">
        <v>19872.43</v>
      </c>
      <c r="AI760" s="10">
        <v>75614.81</v>
      </c>
      <c r="AJ760" s="10">
        <f>AI760-AH760</f>
        <v>55742.38</v>
      </c>
      <c r="AK760" s="1">
        <f>$A760-100000000/AJ760</f>
        <v>5.8245762020305847E-3</v>
      </c>
      <c r="AL760" s="10">
        <f>$X760-AJ760</f>
        <v>-0.18089498911285773</v>
      </c>
      <c r="AM760" s="10">
        <f t="shared" si="1415"/>
        <v>0.12428771224539054</v>
      </c>
      <c r="AN760" s="10">
        <f>AL760/AM760</f>
        <v>-1.4554535266986266</v>
      </c>
      <c r="AO760" s="1">
        <f t="shared" si="1416"/>
        <v>1793.973</v>
      </c>
      <c r="AP760" s="14">
        <v>98000000</v>
      </c>
      <c r="AQ760" s="10">
        <v>8.7999999999999995E-2</v>
      </c>
      <c r="AR760" s="14" cm="1">
        <f t="array" ref="AR760">SfromgA($AP760,$AO760,"")</f>
        <v>0.27925897713683251</v>
      </c>
      <c r="AS760" s="21">
        <f>(10^MAX(0.05, -0.312925054856973*((LN($AR760))^(1/3)) + 0.454808404431693)-1)*100</f>
        <v>522.56363520007869</v>
      </c>
      <c r="AU760" s="10"/>
      <c r="AV760" s="10"/>
      <c r="AW760" s="14">
        <f>IF($AP760="",$AT760,$AP760)</f>
        <v>98000000</v>
      </c>
      <c r="AX760" s="21">
        <f>IF($AP760="",$AV760,$AS760)</f>
        <v>522.56363520007869</v>
      </c>
      <c r="AY760" s="10">
        <f>LN(BB760*$AO760/$AW760)</f>
        <v>-6.1794987050796664</v>
      </c>
      <c r="AZ760" s="10">
        <f>EXP(AY$2950*$AI760+AY$2951)*$AW760/$AO760</f>
        <v>62.078356905034973</v>
      </c>
      <c r="BA760" s="10">
        <f>LN(AZ760/$C760)</f>
        <v>0.43951795403052407</v>
      </c>
      <c r="BB760" s="10" cm="1">
        <f t="array" ref="BB760">$C760*EXP(poly_from_str($AO760,BB$2950))</f>
        <v>113.15870916674905</v>
      </c>
      <c r="BC760" s="10">
        <f t="shared" ref="BC760" si="1475">LN(AZ760/BB760)</f>
        <v>-0.60039393107245698</v>
      </c>
      <c r="BD760" s="10">
        <f t="shared" ref="BD760" si="1476">LN($AX760/100+1)</f>
        <v>1.8286756623471394</v>
      </c>
      <c r="BE760" s="10">
        <f>ABS(LN($AZ760/$BB760))-BD760-LN(2)</f>
        <v>-1.9214289118346279</v>
      </c>
      <c r="BF760" s="21">
        <f>INDEX([1]Pr3_line_class7_opt_lin!$A$2:$A$3624,MATCH($X760,[1]Pr3_line_class7_opt_lin!$AO$2:$AO$3624,0),1)</f>
        <v>36940</v>
      </c>
    </row>
    <row r="761" spans="1:58" hidden="1" x14ac:dyDescent="0.25">
      <c r="A761" s="1" t="s">
        <v>276</v>
      </c>
      <c r="B761" s="1">
        <v>4.0000000000000001E-3</v>
      </c>
      <c r="C761">
        <v>100</v>
      </c>
      <c r="E761" s="2">
        <v>55750.8</v>
      </c>
      <c r="N761">
        <v>8</v>
      </c>
      <c r="V761" s="11">
        <f t="shared" si="1407"/>
        <v>5.5750838353231741E-7</v>
      </c>
      <c r="W761" s="11">
        <f t="shared" si="1408"/>
        <v>1.7936962339553872E-6</v>
      </c>
      <c r="X761" s="10">
        <f t="shared" si="1409"/>
        <v>55750.834974480036</v>
      </c>
      <c r="Y761" s="8">
        <f t="shared" si="1410"/>
        <v>1793.6951087059958</v>
      </c>
      <c r="Z761" s="1">
        <f t="shared" si="1411"/>
        <v>1793.6949999999999</v>
      </c>
      <c r="AA761" s="2">
        <f t="shared" si="1412"/>
        <v>55750.8</v>
      </c>
      <c r="AB761" s="2">
        <f t="shared" si="1406"/>
        <v>55750.838353231738</v>
      </c>
      <c r="AC761" s="1">
        <f t="shared" si="1413"/>
        <v>6.5540779885440881E-2</v>
      </c>
      <c r="AD761" s="1" t="b">
        <f t="shared" si="1414"/>
        <v>1</v>
      </c>
      <c r="AM761" s="10">
        <f t="shared" si="1415"/>
        <v>0.12432615355453409</v>
      </c>
      <c r="AN761" s="10"/>
      <c r="AO761" s="1">
        <f t="shared" si="1416"/>
        <v>1793.6949999999999</v>
      </c>
      <c r="AP761"/>
      <c r="BB761" s="10" cm="1">
        <f t="array" ref="BB761">$C761*EXP(poly_from_str($AO761,BB$2950))</f>
        <v>283.04857730922646</v>
      </c>
      <c r="BF761" s="21">
        <f>INDEX([1]Pr3_line_class7_opt_lin!$A$2:$A$3624,MATCH($X761,[1]Pr3_line_class7_opt_lin!$AO$2:$AO$3624,0),1)</f>
        <v>92417</v>
      </c>
    </row>
    <row r="762" spans="1:58" hidden="1" x14ac:dyDescent="0.25">
      <c r="A762" s="1" t="s">
        <v>277</v>
      </c>
      <c r="B762" s="1">
        <v>4.0000000000000001E-3</v>
      </c>
      <c r="C762">
        <v>40</v>
      </c>
      <c r="E762" s="2">
        <v>55756.800000000003</v>
      </c>
      <c r="N762">
        <v>8</v>
      </c>
      <c r="V762" s="11">
        <f t="shared" si="1407"/>
        <v>5.5756837739796226E-7</v>
      </c>
      <c r="W762" s="11">
        <f t="shared" si="1408"/>
        <v>1.7935032139577594E-6</v>
      </c>
      <c r="X762" s="10">
        <f t="shared" si="1409"/>
        <v>55756.834413780249</v>
      </c>
      <c r="Y762" s="8">
        <f t="shared" si="1410"/>
        <v>1793.5021069862801</v>
      </c>
      <c r="Z762" s="1">
        <f t="shared" si="1411"/>
        <v>1793.502</v>
      </c>
      <c r="AA762" s="2">
        <f t="shared" si="1412"/>
        <v>55756.800000000003</v>
      </c>
      <c r="AB762" s="2">
        <f t="shared" si="1406"/>
        <v>55756.837739796225</v>
      </c>
      <c r="AC762" s="1">
        <f t="shared" si="1413"/>
        <v>6.5544124773709828E-2</v>
      </c>
      <c r="AD762" s="1" t="b">
        <f t="shared" si="1414"/>
        <v>1</v>
      </c>
      <c r="AM762" s="10">
        <f t="shared" si="1415"/>
        <v>0.12435291401961081</v>
      </c>
      <c r="AN762" s="10"/>
      <c r="AO762" s="1">
        <f t="shared" si="1416"/>
        <v>1793.502</v>
      </c>
      <c r="AP762"/>
      <c r="BB762" s="10" cm="1">
        <f t="array" ref="BB762">$C762*EXP(poly_from_str($AO762,BB$2950))</f>
        <v>113.26166379204041</v>
      </c>
      <c r="BF762" s="21" t="e">
        <f>INDEX([1]Pr3_line_class7_opt_lin!$A$2:$A$3624,MATCH($X762,[1]Pr3_line_class7_opt_lin!$AO$2:$AO$3624,0),1)</f>
        <v>#N/A</v>
      </c>
    </row>
    <row r="763" spans="1:58" hidden="1" x14ac:dyDescent="0.25">
      <c r="A763" s="1" t="s">
        <v>278</v>
      </c>
      <c r="B763" s="1">
        <v>4.0000000000000001E-3</v>
      </c>
      <c r="C763">
        <v>10</v>
      </c>
      <c r="E763" s="2">
        <v>55773</v>
      </c>
      <c r="N763">
        <v>8</v>
      </c>
      <c r="V763" s="11">
        <f t="shared" si="1407"/>
        <v>5.5772977211719249E-7</v>
      </c>
      <c r="W763" s="11">
        <f t="shared" si="1408"/>
        <v>1.7929822674053755E-6</v>
      </c>
      <c r="X763" s="10">
        <f t="shared" si="1409"/>
        <v>55772.979222180198</v>
      </c>
      <c r="Y763" s="8">
        <f t="shared" si="1410"/>
        <v>1792.982935367944</v>
      </c>
      <c r="Z763" s="1">
        <f t="shared" si="1411"/>
        <v>1792.9829999999999</v>
      </c>
      <c r="AA763" s="2">
        <f t="shared" si="1412"/>
        <v>55773</v>
      </c>
      <c r="AB763" s="2">
        <f t="shared" si="1406"/>
        <v>55772.977211719241</v>
      </c>
      <c r="AC763" s="1">
        <f t="shared" si="1413"/>
        <v>6.5553124935294776E-2</v>
      </c>
      <c r="AD763" s="1" t="b">
        <f t="shared" si="1414"/>
        <v>1</v>
      </c>
      <c r="AM763" s="10">
        <f t="shared" si="1415"/>
        <v>0.12442505032116871</v>
      </c>
      <c r="AN763" s="10"/>
      <c r="AO763" s="1">
        <f t="shared" si="1416"/>
        <v>1792.9829999999999</v>
      </c>
      <c r="AP763"/>
      <c r="BB763" s="10" cm="1">
        <f t="array" ref="BB763">$C763*EXP(poly_from_str($AO763,BB$2950))</f>
        <v>28.343887069249625</v>
      </c>
      <c r="BF763" s="21" t="e">
        <f>INDEX([1]Pr3_line_class7_opt_lin!$A$2:$A$3624,MATCH($X763,[1]Pr3_line_class7_opt_lin!$AO$2:$AO$3624,0),1)</f>
        <v>#N/A</v>
      </c>
    </row>
    <row r="764" spans="1:58" hidden="1" x14ac:dyDescent="0.25">
      <c r="A764" s="1" t="s">
        <v>279</v>
      </c>
      <c r="B764" s="1">
        <v>4.0000000000000001E-3</v>
      </c>
      <c r="C764">
        <v>3</v>
      </c>
      <c r="E764" s="2">
        <v>55778.8</v>
      </c>
      <c r="N764">
        <v>8</v>
      </c>
      <c r="V764" s="11">
        <f t="shared" si="1407"/>
        <v>5.5778856912729509E-7</v>
      </c>
      <c r="W764" s="11">
        <f t="shared" si="1408"/>
        <v>1.7927958292397828E-6</v>
      </c>
      <c r="X764" s="10">
        <f t="shared" si="1409"/>
        <v>55778.851889774</v>
      </c>
      <c r="Y764" s="8">
        <f t="shared" si="1410"/>
        <v>1792.7941614433464</v>
      </c>
      <c r="Z764" s="1">
        <f t="shared" si="1411"/>
        <v>1792.7940000000001</v>
      </c>
      <c r="AA764" s="2">
        <f t="shared" si="1412"/>
        <v>55778.8</v>
      </c>
      <c r="AB764" s="2">
        <f t="shared" si="1406"/>
        <v>55778.856912729512</v>
      </c>
      <c r="AC764" s="1">
        <f t="shared" si="1413"/>
        <v>6.5556404392453763E-2</v>
      </c>
      <c r="AD764" s="1" t="b">
        <f t="shared" si="1414"/>
        <v>1</v>
      </c>
      <c r="AM764" s="10">
        <f t="shared" si="1415"/>
        <v>0.12445110815855027</v>
      </c>
      <c r="AN764" s="10"/>
      <c r="AO764" s="1">
        <f t="shared" si="1416"/>
        <v>1792.7940000000001</v>
      </c>
      <c r="AP764"/>
      <c r="BB764" s="10" cm="1">
        <f t="array" ref="BB764">$C764*EXP(poly_from_str($AO764,BB$2950))</f>
        <v>8.506285156157702</v>
      </c>
      <c r="BF764" s="21" t="e">
        <f>INDEX([1]Pr3_line_class7_opt_lin!$A$2:$A$3624,MATCH($X764,[1]Pr3_line_class7_opt_lin!$AO$2:$AO$3624,0),1)</f>
        <v>#N/A</v>
      </c>
    </row>
    <row r="765" spans="1:58" hidden="1" x14ac:dyDescent="0.25">
      <c r="A765" s="1" t="s">
        <v>280</v>
      </c>
      <c r="B765" s="1">
        <v>4.0000000000000001E-3</v>
      </c>
      <c r="C765">
        <v>1</v>
      </c>
      <c r="E765" s="2">
        <v>55785.9</v>
      </c>
      <c r="F765">
        <v>13352</v>
      </c>
      <c r="G765" t="s">
        <v>4</v>
      </c>
      <c r="H765" t="s">
        <v>12</v>
      </c>
      <c r="I765">
        <v>69138</v>
      </c>
      <c r="J765" t="s">
        <v>6</v>
      </c>
      <c r="K765" t="s">
        <v>5</v>
      </c>
      <c r="L765">
        <v>13352.1</v>
      </c>
      <c r="M765">
        <v>69138.28</v>
      </c>
      <c r="N765">
        <v>8</v>
      </c>
      <c r="O765" t="s">
        <v>1067</v>
      </c>
      <c r="P765" t="s">
        <v>1090</v>
      </c>
      <c r="V765" s="11">
        <f t="shared" si="1407"/>
        <v>5.5785858173381332E-7</v>
      </c>
      <c r="W765" s="11">
        <f t="shared" si="1408"/>
        <v>1.7925676559847561E-6</v>
      </c>
      <c r="X765" s="10">
        <f t="shared" si="1409"/>
        <v>55785.861866581632</v>
      </c>
      <c r="Y765" s="8">
        <f t="shared" si="1410"/>
        <v>1792.5688813262689</v>
      </c>
      <c r="Z765" s="1">
        <f t="shared" si="1411"/>
        <v>1792.569</v>
      </c>
      <c r="AA765" s="2">
        <f t="shared" si="1412"/>
        <v>55785.9</v>
      </c>
      <c r="AB765" s="2">
        <f t="shared" si="1406"/>
        <v>55785.858173381333</v>
      </c>
      <c r="AC765" s="1">
        <f t="shared" si="1413"/>
        <v>6.5560309860703089E-2</v>
      </c>
      <c r="AD765" s="1" t="b">
        <f t="shared" si="1414"/>
        <v>1</v>
      </c>
      <c r="AF765" s="1" t="s">
        <v>1179</v>
      </c>
      <c r="AG765" s="1" t="s">
        <v>1293</v>
      </c>
      <c r="AH765" s="10">
        <v>13352.1</v>
      </c>
      <c r="AI765" s="10">
        <v>69138.28</v>
      </c>
      <c r="AJ765" s="10">
        <f>AI765-AH765</f>
        <v>55786.18</v>
      </c>
      <c r="AK765" s="1">
        <f>$A765-100000000/AJ765</f>
        <v>1.0341206728980978E-2</v>
      </c>
      <c r="AL765" s="10">
        <f>$X765-AJ765</f>
        <v>-0.31813341836823383</v>
      </c>
      <c r="AM765" s="10">
        <f t="shared" si="1415"/>
        <v>0.12448257221897735</v>
      </c>
      <c r="AN765" s="10">
        <f>AL765/AM765</f>
        <v>-2.5556462458745246</v>
      </c>
      <c r="AO765" s="1">
        <f t="shared" si="1416"/>
        <v>1792.569</v>
      </c>
      <c r="AP765" s="14">
        <v>9320000</v>
      </c>
      <c r="AQ765" s="10">
        <v>1.7999999999999999E-2</v>
      </c>
      <c r="AR765" s="14" cm="1">
        <f t="array" ref="AR765">SfromgA($AP765,$AO765,"")</f>
        <v>2.6495792694093648E-2</v>
      </c>
      <c r="AS765" s="21">
        <f>(10^MAX(0.05, -0.312925054856973*((LN($AR765))^(1/3)) + 0.454808404431693)-1)*100</f>
        <v>762.51318670226385</v>
      </c>
      <c r="AU765" s="10"/>
      <c r="AV765" s="10"/>
      <c r="AW765" s="14">
        <f>IF($AP765="",$AT765,$AP765)</f>
        <v>9320000</v>
      </c>
      <c r="AX765" s="21">
        <f>IF($AP765="",$AV765,$AS765)</f>
        <v>762.51318670226385</v>
      </c>
      <c r="AY765" s="10">
        <f>LN(BB765*$AO765/$AW765)</f>
        <v>-7.5136379600368652</v>
      </c>
      <c r="AZ765" s="10">
        <f>EXP(AY$2950*$AI765+AY$2951)*$AW765/$AO765</f>
        <v>10.824110684673515</v>
      </c>
      <c r="BA765" s="10">
        <f>LN(AZ765/$C765)</f>
        <v>2.3817761166729583</v>
      </c>
      <c r="BB765" s="10" cm="1">
        <f t="array" ref="BB765">$C765*EXP(poly_from_str($AO765,BB$2950))</f>
        <v>2.8366681055689642</v>
      </c>
      <c r="BC765" s="10">
        <f t="shared" ref="BC765" si="1477">LN(AZ765/BB765)</f>
        <v>1.33914595550481</v>
      </c>
      <c r="BD765" s="10">
        <f t="shared" ref="BD765" si="1478">LN($AX765/100+1)</f>
        <v>2.15468025173071</v>
      </c>
      <c r="BE765" s="10">
        <f>ABS(LN($AZ765/$BB765))-BD765-LN(2)</f>
        <v>-1.5086814767858452</v>
      </c>
      <c r="BF765" s="21">
        <f>INDEX([1]Pr3_line_class7_opt_lin!$A$2:$A$3624,MATCH($X765,[1]Pr3_line_class7_opt_lin!$AO$2:$AO$3624,0),1)</f>
        <v>927</v>
      </c>
    </row>
    <row r="766" spans="1:58" hidden="1" x14ac:dyDescent="0.25">
      <c r="A766" s="1" t="s">
        <v>281</v>
      </c>
      <c r="B766" s="1">
        <v>4.0000000000000001E-3</v>
      </c>
      <c r="C766">
        <v>1</v>
      </c>
      <c r="E766" s="2">
        <v>55800.4</v>
      </c>
      <c r="N766">
        <v>8</v>
      </c>
      <c r="V766" s="11">
        <f t="shared" si="1407"/>
        <v>5.5800426426858748E-7</v>
      </c>
      <c r="W766" s="11">
        <f t="shared" si="1408"/>
        <v>1.7921018487322673E-6</v>
      </c>
      <c r="X766" s="10">
        <f t="shared" si="1409"/>
        <v>55800.424091206354</v>
      </c>
      <c r="Y766" s="8">
        <f t="shared" si="1410"/>
        <v>1792.1010750124228</v>
      </c>
      <c r="Z766" s="1">
        <f t="shared" si="1411"/>
        <v>1792.1010000000001</v>
      </c>
      <c r="AA766" s="2">
        <f t="shared" si="1412"/>
        <v>55800.4</v>
      </c>
      <c r="AB766" s="2">
        <f t="shared" si="1406"/>
        <v>55800.42642685875</v>
      </c>
      <c r="AC766" s="1">
        <f t="shared" si="1413"/>
        <v>6.5568437947096381E-2</v>
      </c>
      <c r="AD766" s="1" t="b">
        <f t="shared" si="1414"/>
        <v>1</v>
      </c>
      <c r="AM766" s="10">
        <f t="shared" si="1415"/>
        <v>0.12454744459157156</v>
      </c>
      <c r="AN766" s="10"/>
      <c r="AO766" s="1">
        <f t="shared" si="1416"/>
        <v>1792.1010000000001</v>
      </c>
      <c r="AP766"/>
      <c r="BB766" s="10" cm="1">
        <f t="array" ref="BB766">$C766*EXP(poly_from_str($AO766,BB$2950))</f>
        <v>2.839253749100886</v>
      </c>
      <c r="BF766" s="21" t="e">
        <f>INDEX([1]Pr3_line_class7_opt_lin!$A$2:$A$3624,MATCH($X766,[1]Pr3_line_class7_opt_lin!$AO$2:$AO$3624,0),1)</f>
        <v>#N/A</v>
      </c>
    </row>
    <row r="767" spans="1:58" hidden="1" x14ac:dyDescent="0.25">
      <c r="A767" s="1" t="s">
        <v>282</v>
      </c>
      <c r="B767" s="1">
        <v>4.0000000000000001E-3</v>
      </c>
      <c r="C767">
        <v>30</v>
      </c>
      <c r="E767" s="2">
        <v>55805.5</v>
      </c>
      <c r="N767">
        <v>8</v>
      </c>
      <c r="V767" s="11">
        <f t="shared" si="1407"/>
        <v>5.5805502199294835E-7</v>
      </c>
      <c r="W767" s="11">
        <f t="shared" si="1408"/>
        <v>1.7919380706202795E-6</v>
      </c>
      <c r="X767" s="10">
        <f t="shared" si="1409"/>
        <v>55805.502004852642</v>
      </c>
      <c r="Y767" s="8">
        <f t="shared" si="1410"/>
        <v>1791.9380062436203</v>
      </c>
      <c r="Z767" s="1">
        <f t="shared" si="1411"/>
        <v>1791.9380000000001</v>
      </c>
      <c r="AA767" s="2">
        <f t="shared" si="1412"/>
        <v>55805.5</v>
      </c>
      <c r="AB767" s="2">
        <f t="shared" si="1406"/>
        <v>55805.502199294839</v>
      </c>
      <c r="AC767" s="1">
        <f t="shared" si="1413"/>
        <v>6.5571270378577504E-2</v>
      </c>
      <c r="AD767" s="1" t="b">
        <f t="shared" si="1414"/>
        <v>1</v>
      </c>
      <c r="AM767" s="10">
        <f t="shared" si="1415"/>
        <v>0.12457015811930991</v>
      </c>
      <c r="AN767" s="10"/>
      <c r="AO767" s="1">
        <f t="shared" si="1416"/>
        <v>1791.9380000000001</v>
      </c>
      <c r="AP767"/>
      <c r="BB767" s="10" cm="1">
        <f t="array" ref="BB767">$C767*EXP(poly_from_str($AO767,BB$2950))</f>
        <v>85.204696298860526</v>
      </c>
      <c r="BF767" s="21">
        <f>INDEX([1]Pr3_line_class7_opt_lin!$A$2:$A$3624,MATCH($X767,[1]Pr3_line_class7_opt_lin!$AO$2:$AO$3624,0),1)</f>
        <v>27856</v>
      </c>
    </row>
    <row r="768" spans="1:58" hidden="1" x14ac:dyDescent="0.25">
      <c r="A768" s="1" t="s">
        <v>283</v>
      </c>
      <c r="B768" s="1">
        <v>4.0000000000000001E-3</v>
      </c>
      <c r="C768">
        <v>80</v>
      </c>
      <c r="E768" s="2">
        <v>55813.2</v>
      </c>
      <c r="N768">
        <v>8</v>
      </c>
      <c r="V768" s="11">
        <f t="shared" si="1407"/>
        <v>5.5813226618444042E-7</v>
      </c>
      <c r="W768" s="11">
        <f t="shared" si="1408"/>
        <v>1.7916908544932025E-6</v>
      </c>
      <c r="X768" s="10">
        <f t="shared" si="1409"/>
        <v>55813.224263890625</v>
      </c>
      <c r="Y768" s="8">
        <f t="shared" si="1410"/>
        <v>1791.6900755847716</v>
      </c>
      <c r="Z768" s="1">
        <f t="shared" si="1411"/>
        <v>1791.69</v>
      </c>
      <c r="AA768" s="2">
        <f t="shared" si="1412"/>
        <v>55813.2</v>
      </c>
      <c r="AB768" s="2">
        <f t="shared" si="1406"/>
        <v>55813.226618444038</v>
      </c>
      <c r="AC768" s="1">
        <f t="shared" si="1413"/>
        <v>6.5575581327808954E-2</v>
      </c>
      <c r="AD768" s="1" t="b">
        <f t="shared" si="1414"/>
        <v>1</v>
      </c>
      <c r="AM768" s="10">
        <f t="shared" si="1415"/>
        <v>0.12460459119602163</v>
      </c>
      <c r="AN768" s="10"/>
      <c r="AO768" s="1">
        <f t="shared" si="1416"/>
        <v>1791.69</v>
      </c>
      <c r="AP768"/>
      <c r="BB768" s="10" cm="1">
        <f t="array" ref="BB768">$C768*EXP(poly_from_str($AO768,BB$2950))</f>
        <v>227.32258796209194</v>
      </c>
      <c r="BF768" s="21" t="e">
        <f>INDEX([1]Pr3_line_class7_opt_lin!$A$2:$A$3624,MATCH($X768,[1]Pr3_line_class7_opt_lin!$AO$2:$AO$3624,0),1)</f>
        <v>#N/A</v>
      </c>
    </row>
    <row r="769" spans="1:58" hidden="1" x14ac:dyDescent="0.25">
      <c r="A769" s="1" t="s">
        <v>284</v>
      </c>
      <c r="B769" s="1">
        <v>4.0000000000000001E-3</v>
      </c>
      <c r="C769">
        <v>2</v>
      </c>
      <c r="E769" s="2">
        <v>55826.2</v>
      </c>
      <c r="N769">
        <v>8</v>
      </c>
      <c r="V769" s="11">
        <f t="shared" si="1407"/>
        <v>5.5826188511640322E-7</v>
      </c>
      <c r="W769" s="11">
        <f t="shared" si="1408"/>
        <v>1.791273631377382E-6</v>
      </c>
      <c r="X769" s="10">
        <f t="shared" si="1409"/>
        <v>55826.189528713352</v>
      </c>
      <c r="Y769" s="8">
        <f t="shared" si="1410"/>
        <v>1791.2739673655592</v>
      </c>
      <c r="Z769" s="1">
        <f t="shared" si="1411"/>
        <v>1791.2739999999999</v>
      </c>
      <c r="AA769" s="2">
        <f t="shared" si="1412"/>
        <v>55826.2</v>
      </c>
      <c r="AB769" s="2">
        <f t="shared" si="1406"/>
        <v>55826.188511640321</v>
      </c>
      <c r="AC769" s="1">
        <f t="shared" si="1413"/>
        <v>6.5582816618686007E-2</v>
      </c>
      <c r="AD769" s="1" t="b">
        <f t="shared" si="1414"/>
        <v>1</v>
      </c>
      <c r="AM769" s="10">
        <f t="shared" si="1415"/>
        <v>0.12466255860354139</v>
      </c>
      <c r="AN769" s="10"/>
      <c r="AO769" s="1">
        <f t="shared" si="1416"/>
        <v>1791.2739999999999</v>
      </c>
      <c r="AP769"/>
      <c r="BB769" s="10" cm="1">
        <f t="array" ref="BB769">$C769*EXP(poly_from_str($AO769,BB$2950))</f>
        <v>5.6876924490226735</v>
      </c>
      <c r="BF769" s="21" t="e">
        <f>INDEX([1]Pr3_line_class7_opt_lin!$A$2:$A$3624,MATCH($X769,[1]Pr3_line_class7_opt_lin!$AO$2:$AO$3624,0),1)</f>
        <v>#N/A</v>
      </c>
    </row>
    <row r="770" spans="1:58" hidden="1" x14ac:dyDescent="0.25">
      <c r="A770" s="1" t="s">
        <v>285</v>
      </c>
      <c r="B770" s="1">
        <v>4.0000000000000001E-3</v>
      </c>
      <c r="C770">
        <v>2</v>
      </c>
      <c r="E770" s="2">
        <v>55863.7</v>
      </c>
      <c r="N770">
        <v>8</v>
      </c>
      <c r="V770" s="11">
        <f t="shared" si="1407"/>
        <v>5.5863705964735478E-7</v>
      </c>
      <c r="W770" s="11">
        <f t="shared" si="1408"/>
        <v>1.7900711911312715E-6</v>
      </c>
      <c r="X770" s="10">
        <f t="shared" si="1409"/>
        <v>55863.705435378462</v>
      </c>
      <c r="Y770" s="8">
        <f t="shared" si="1410"/>
        <v>1790.0710169624738</v>
      </c>
      <c r="Z770" s="1">
        <f t="shared" si="1411"/>
        <v>1790.0709999999999</v>
      </c>
      <c r="AA770" s="2">
        <f t="shared" si="1412"/>
        <v>55863.7</v>
      </c>
      <c r="AB770" s="2">
        <f t="shared" ref="AB770:AB833" si="1479">100000000/Z770</f>
        <v>55863.705964735476</v>
      </c>
      <c r="AC770" s="1">
        <f t="shared" si="1413"/>
        <v>6.5603768220572109E-2</v>
      </c>
      <c r="AD770" s="1" t="b">
        <f t="shared" si="1414"/>
        <v>1</v>
      </c>
      <c r="AM770" s="10">
        <f t="shared" si="1415"/>
        <v>0.12483013243608773</v>
      </c>
      <c r="AN770" s="10"/>
      <c r="AO770" s="1">
        <f t="shared" si="1416"/>
        <v>1790.0709999999999</v>
      </c>
      <c r="AP770"/>
      <c r="BB770" s="10" cm="1">
        <f t="array" ref="BB770">$C770*EXP(poly_from_str($AO770,BB$2950))</f>
        <v>5.7011616180978004</v>
      </c>
      <c r="BF770" s="21" t="e">
        <f>INDEX([1]Pr3_line_class7_opt_lin!$A$2:$A$3624,MATCH($X770,[1]Pr3_line_class7_opt_lin!$AO$2:$AO$3624,0),1)</f>
        <v>#N/A</v>
      </c>
    </row>
    <row r="771" spans="1:58" hidden="1" x14ac:dyDescent="0.25">
      <c r="A771" s="1" t="s">
        <v>286</v>
      </c>
      <c r="B771" s="1">
        <v>4.0000000000000001E-3</v>
      </c>
      <c r="C771">
        <v>3</v>
      </c>
      <c r="E771" s="2">
        <v>55865.1</v>
      </c>
      <c r="N771">
        <v>8</v>
      </c>
      <c r="V771" s="11">
        <f t="shared" ref="V771:V834" si="1480">0.001/$A771</f>
        <v>5.5865079130091338E-7</v>
      </c>
      <c r="W771" s="11">
        <f t="shared" ref="W771:W834" si="1481">0.1/$E771</f>
        <v>1.7900263312873334E-6</v>
      </c>
      <c r="X771" s="10">
        <f t="shared" ref="X771:X834" si="1482">($E771/$W771^2+(100000000/$A771)/$V771^2)/(1/$W771^2+1/$V771^2)</f>
        <v>55865.080982416897</v>
      </c>
      <c r="Y771" s="8">
        <f t="shared" ref="Y771:Y834" si="1483">100000000/X771</f>
        <v>1790.0269406478481</v>
      </c>
      <c r="Z771" s="1">
        <f t="shared" ref="Z771:Z834" si="1484">ROUND($A771,3)+0</f>
        <v>1790.027</v>
      </c>
      <c r="AA771" s="2">
        <f t="shared" ref="AA771:AA834" si="1485">ROUND($E771,1)+0</f>
        <v>55865.1</v>
      </c>
      <c r="AB771" s="2">
        <f t="shared" si="1479"/>
        <v>55865.079130091333</v>
      </c>
      <c r="AC771" s="1">
        <f t="shared" ref="AC771:AC834" si="1486">0.0005/$Z771*AB771+0.05</f>
        <v>6.560453533105684E-2</v>
      </c>
      <c r="AD771" s="1" t="b">
        <f t="shared" ref="AD771:AD834" si="1487">ABS($E771-AB771)&lt;AC771</f>
        <v>1</v>
      </c>
      <c r="AM771" s="10">
        <f t="shared" ref="AM771:AM834" si="1488">$B771/$A771*$E771</f>
        <v>0.12483632928441862</v>
      </c>
      <c r="AN771" s="10"/>
      <c r="AO771" s="1">
        <f t="shared" ref="AO771:AO834" si="1489">$A771+0</f>
        <v>1790.027</v>
      </c>
      <c r="AP771"/>
      <c r="BB771" s="10" cm="1">
        <f t="array" ref="BB771">$C771*EXP(poly_from_str($AO771,BB$2950))</f>
        <v>8.5524850741615417</v>
      </c>
      <c r="BF771" s="21" t="e">
        <f>INDEX([1]Pr3_line_class7_opt_lin!$A$2:$A$3624,MATCH($X771,[1]Pr3_line_class7_opt_lin!$AO$2:$AO$3624,0),1)</f>
        <v>#N/A</v>
      </c>
    </row>
    <row r="772" spans="1:58" hidden="1" x14ac:dyDescent="0.25">
      <c r="A772" s="1" t="s">
        <v>287</v>
      </c>
      <c r="B772" s="1">
        <v>4.0000000000000001E-3</v>
      </c>
      <c r="C772">
        <v>1</v>
      </c>
      <c r="E772" s="2">
        <v>55867.3</v>
      </c>
      <c r="N772">
        <v>8</v>
      </c>
      <c r="V772" s="11">
        <f t="shared" si="1480"/>
        <v>5.5867326273565535E-7</v>
      </c>
      <c r="W772" s="11">
        <f t="shared" si="1481"/>
        <v>1.7899558417893831E-6</v>
      </c>
      <c r="X772" s="10">
        <f t="shared" si="1482"/>
        <v>55867.323941295726</v>
      </c>
      <c r="Y772" s="8">
        <f t="shared" si="1483"/>
        <v>1789.9550747245028</v>
      </c>
      <c r="Z772" s="1">
        <f t="shared" si="1484"/>
        <v>1789.9549999999999</v>
      </c>
      <c r="AA772" s="2">
        <f t="shared" si="1485"/>
        <v>55867.3</v>
      </c>
      <c r="AB772" s="2">
        <f t="shared" si="1479"/>
        <v>55867.326273565537</v>
      </c>
      <c r="AC772" s="1">
        <f t="shared" si="1486"/>
        <v>6.5605790724785132E-2</v>
      </c>
      <c r="AD772" s="1" t="b">
        <f t="shared" si="1487"/>
        <v>1</v>
      </c>
      <c r="AM772" s="10">
        <f t="shared" si="1488"/>
        <v>0.12484626708492672</v>
      </c>
      <c r="AN772" s="10"/>
      <c r="AO772" s="1">
        <f t="shared" si="1489"/>
        <v>1789.9549999999999</v>
      </c>
      <c r="AP772"/>
      <c r="BB772" s="10" cm="1">
        <f t="array" ref="BB772">$C772*EXP(poly_from_str($AO772,BB$2950))</f>
        <v>2.8512336268595893</v>
      </c>
      <c r="BF772" s="21">
        <f>INDEX([1]Pr3_line_class7_opt_lin!$A$2:$A$3624,MATCH($X772,[1]Pr3_line_class7_opt_lin!$AO$2:$AO$3624,0),1)</f>
        <v>933</v>
      </c>
    </row>
    <row r="773" spans="1:58" hidden="1" x14ac:dyDescent="0.25">
      <c r="A773" s="1" t="s">
        <v>288</v>
      </c>
      <c r="B773" s="1">
        <v>4.0000000000000001E-3</v>
      </c>
      <c r="C773">
        <v>5</v>
      </c>
      <c r="E773" s="2">
        <v>55876.7</v>
      </c>
      <c r="N773">
        <v>8</v>
      </c>
      <c r="V773" s="11">
        <f t="shared" si="1480"/>
        <v>5.5876660095571439E-7</v>
      </c>
      <c r="W773" s="11">
        <f t="shared" si="1481"/>
        <v>1.7896547219145012E-6</v>
      </c>
      <c r="X773" s="10">
        <f t="shared" si="1482"/>
        <v>55876.663640000166</v>
      </c>
      <c r="Y773" s="8">
        <f t="shared" si="1483"/>
        <v>1789.6558864766125</v>
      </c>
      <c r="Z773" s="1">
        <f t="shared" si="1484"/>
        <v>1789.6559999999999</v>
      </c>
      <c r="AA773" s="2">
        <f t="shared" si="1485"/>
        <v>55876.7</v>
      </c>
      <c r="AB773" s="2">
        <f t="shared" si="1479"/>
        <v>55876.660095571438</v>
      </c>
      <c r="AC773" s="1">
        <f t="shared" si="1486"/>
        <v>6.5611005717180135E-2</v>
      </c>
      <c r="AD773" s="1" t="b">
        <f t="shared" si="1487"/>
        <v>1</v>
      </c>
      <c r="AM773" s="10">
        <f t="shared" si="1488"/>
        <v>0.12488813492648866</v>
      </c>
      <c r="AN773" s="10"/>
      <c r="AO773" s="1">
        <f t="shared" si="1489"/>
        <v>1789.6559999999999</v>
      </c>
      <c r="AP773"/>
      <c r="BB773" s="10" cm="1">
        <f t="array" ref="BB773">$C773*EXP(poly_from_str($AO773,BB$2950))</f>
        <v>14.264595645390335</v>
      </c>
      <c r="BF773" s="21" t="e">
        <f>INDEX([1]Pr3_line_class7_opt_lin!$A$2:$A$3624,MATCH($X773,[1]Pr3_line_class7_opt_lin!$AO$2:$AO$3624,0),1)</f>
        <v>#N/A</v>
      </c>
    </row>
    <row r="774" spans="1:58" hidden="1" x14ac:dyDescent="0.25">
      <c r="A774" s="1" t="s">
        <v>289</v>
      </c>
      <c r="B774" s="1">
        <v>4.0000000000000001E-3</v>
      </c>
      <c r="C774">
        <v>1</v>
      </c>
      <c r="E774" s="2">
        <v>55889.4</v>
      </c>
      <c r="F774">
        <v>19872</v>
      </c>
      <c r="G774" t="s">
        <v>4</v>
      </c>
      <c r="H774" t="s">
        <v>7</v>
      </c>
      <c r="I774">
        <v>75762</v>
      </c>
      <c r="J774" t="s">
        <v>6</v>
      </c>
      <c r="K774" t="s">
        <v>5</v>
      </c>
      <c r="L774">
        <v>19872.43</v>
      </c>
      <c r="M774">
        <v>75762.23</v>
      </c>
      <c r="N774">
        <v>8</v>
      </c>
      <c r="V774" s="11">
        <f t="shared" si="1480"/>
        <v>5.588943281726894E-7</v>
      </c>
      <c r="W774" s="11">
        <f t="shared" si="1481"/>
        <v>1.789248050614249E-6</v>
      </c>
      <c r="X774" s="10">
        <f t="shared" si="1482"/>
        <v>55889.429899920317</v>
      </c>
      <c r="Y774" s="8">
        <f t="shared" si="1483"/>
        <v>1789.2470933961445</v>
      </c>
      <c r="Z774" s="1">
        <f t="shared" si="1484"/>
        <v>1789.2470000000001</v>
      </c>
      <c r="AA774" s="2">
        <f t="shared" si="1485"/>
        <v>55889.4</v>
      </c>
      <c r="AB774" s="2">
        <f t="shared" si="1479"/>
        <v>55889.432817268935</v>
      </c>
      <c r="AC774" s="1">
        <f t="shared" si="1486"/>
        <v>6.5618143503180099E-2</v>
      </c>
      <c r="AD774" s="1" t="b">
        <f t="shared" si="1487"/>
        <v>1</v>
      </c>
      <c r="AF774" s="1" t="s">
        <v>1160</v>
      </c>
      <c r="AG774" s="1" t="s">
        <v>1311</v>
      </c>
      <c r="AH774" s="10">
        <v>19872.43</v>
      </c>
      <c r="AI774" s="10">
        <v>75762.23</v>
      </c>
      <c r="AJ774" s="10">
        <f t="shared" ref="AJ774:AJ777" si="1490">AI774-AH774</f>
        <v>55889.799999999996</v>
      </c>
      <c r="AK774" s="1">
        <f t="shared" ref="AK774:AK777" si="1491">$A774-100000000/AJ774</f>
        <v>1.1754928448453938E-2</v>
      </c>
      <c r="AL774" s="10">
        <f t="shared" ref="AL774:AL777" si="1492">$X774-AJ774</f>
        <v>-0.37010007967910497</v>
      </c>
      <c r="AM774" s="10">
        <f t="shared" si="1488"/>
        <v>0.12494507465989883</v>
      </c>
      <c r="AN774" s="10">
        <f t="shared" ref="AN774:AN777" si="1493">AL774/AM774</f>
        <v>-2.9621021931958453</v>
      </c>
      <c r="AO774" s="1">
        <f t="shared" si="1489"/>
        <v>1789.2470000000001</v>
      </c>
      <c r="AP774" s="14">
        <v>14300000</v>
      </c>
      <c r="AQ774" s="10">
        <v>3.6999999999999998E-2</v>
      </c>
      <c r="AR774" s="14" cm="1">
        <f t="array" ref="AR774">SfromgA($AP774,$AO774,"")</f>
        <v>4.0427816939354329E-2</v>
      </c>
      <c r="AS774" s="21">
        <f t="shared" ref="AS774:AS777" si="1494">(10^MAX(0.05, -0.312925054856973*((LN($AR774))^(1/3)) + 0.454808404431693)-1)*100</f>
        <v>724.77224470038311</v>
      </c>
      <c r="AU774" s="10"/>
      <c r="AV774" s="10"/>
      <c r="AW774" s="14">
        <f t="shared" ref="AW774:AW777" si="1495">IF($AP774="",$AT774,$AP774)</f>
        <v>14300000</v>
      </c>
      <c r="AX774" s="21">
        <f t="shared" ref="AX774:AX777" si="1496">IF($AP774="",$AV774,$AS774)</f>
        <v>724.77224470038311</v>
      </c>
      <c r="AY774" s="10">
        <f t="shared" ref="AY774:AY777" si="1497">LN(BB774*$AO774/$AW774)</f>
        <v>-7.9370671001437767</v>
      </c>
      <c r="AZ774" s="10">
        <f t="shared" ref="AZ774:AZ777" si="1498">EXP(AY$2950*$AI774+AY$2951)*$AW774/$AO774</f>
        <v>8.9580007860737787</v>
      </c>
      <c r="BA774" s="10">
        <f t="shared" ref="BA774:BA777" si="1499">LN(AZ774/$C774)</f>
        <v>2.1925470755361403</v>
      </c>
      <c r="BB774" s="10" cm="1">
        <f t="array" ref="BB774">$C774*EXP(poly_from_str($AO774,BB$2950))</f>
        <v>2.8552312987466548</v>
      </c>
      <c r="BC774" s="10">
        <f t="shared" ref="BC774:BC777" si="1500">LN(AZ774/BB774)</f>
        <v>1.1433942203869094</v>
      </c>
      <c r="BD774" s="10">
        <f t="shared" ref="BD774:BD777" si="1501">LN($AX774/100+1)</f>
        <v>2.1099370952032337</v>
      </c>
      <c r="BE774" s="10">
        <f t="shared" ref="BE774:BE777" si="1502">ABS(LN($AZ774/$BB774))-BD774-LN(2)</f>
        <v>-1.6596900553762697</v>
      </c>
      <c r="BF774" s="21">
        <f>INDEX([1]Pr3_line_class7_opt_lin!$A$2:$A$3624,MATCH($X774,[1]Pr3_line_class7_opt_lin!$AO$2:$AO$3624,0),1)</f>
        <v>935</v>
      </c>
    </row>
    <row r="775" spans="1:58" hidden="1" x14ac:dyDescent="0.25">
      <c r="A775" s="1" t="s">
        <v>290</v>
      </c>
      <c r="B775" s="1">
        <v>4.0000000000000001E-3</v>
      </c>
      <c r="C775">
        <v>1</v>
      </c>
      <c r="E775" s="2">
        <v>55893.1</v>
      </c>
      <c r="F775">
        <v>18211</v>
      </c>
      <c r="G775" t="s">
        <v>4</v>
      </c>
      <c r="H775" t="s">
        <v>17</v>
      </c>
      <c r="I775">
        <v>74105</v>
      </c>
      <c r="J775" t="s">
        <v>6</v>
      </c>
      <c r="K775" t="s">
        <v>17</v>
      </c>
      <c r="L775">
        <v>18211.759999999998</v>
      </c>
      <c r="M775">
        <v>74105.2</v>
      </c>
      <c r="N775">
        <v>8</v>
      </c>
      <c r="V775" s="11">
        <f t="shared" si="1480"/>
        <v>5.5893118942233911E-7</v>
      </c>
      <c r="W775" s="11">
        <f t="shared" si="1481"/>
        <v>1.7891296063378128E-6</v>
      </c>
      <c r="X775" s="10">
        <f t="shared" si="1482"/>
        <v>55893.117257925296</v>
      </c>
      <c r="Y775" s="8">
        <f t="shared" si="1483"/>
        <v>1789.1290539144268</v>
      </c>
      <c r="Z775" s="1">
        <f t="shared" si="1484"/>
        <v>1789.1289999999999</v>
      </c>
      <c r="AA775" s="2">
        <f t="shared" si="1485"/>
        <v>55893.1</v>
      </c>
      <c r="AB775" s="2">
        <f t="shared" si="1479"/>
        <v>55893.118942233908</v>
      </c>
      <c r="AC775" s="1">
        <f t="shared" si="1486"/>
        <v>6.5620203725453533E-2</v>
      </c>
      <c r="AD775" s="1" t="b">
        <f t="shared" si="1487"/>
        <v>1</v>
      </c>
      <c r="AF775" s="1" t="s">
        <v>1188</v>
      </c>
      <c r="AG775" s="1" t="s">
        <v>1273</v>
      </c>
      <c r="AH775" s="10">
        <v>18211.759999999998</v>
      </c>
      <c r="AI775" s="10">
        <v>74105.2</v>
      </c>
      <c r="AJ775" s="10">
        <f t="shared" si="1490"/>
        <v>55893.440000000002</v>
      </c>
      <c r="AK775" s="1">
        <f t="shared" si="1491"/>
        <v>1.0276944128008836E-2</v>
      </c>
      <c r="AL775" s="10">
        <f t="shared" si="1492"/>
        <v>-0.32274207470618421</v>
      </c>
      <c r="AM775" s="10">
        <f t="shared" si="1488"/>
        <v>0.12496158745400697</v>
      </c>
      <c r="AN775" s="10">
        <f t="shared" si="1493"/>
        <v>-2.5827302716122409</v>
      </c>
      <c r="AO775" s="1">
        <f t="shared" si="1489"/>
        <v>1789.1289999999999</v>
      </c>
      <c r="AP775" s="14">
        <v>20200000</v>
      </c>
      <c r="AQ775" s="10">
        <v>4.1000000000000002E-2</v>
      </c>
      <c r="AR775" s="14" cm="1">
        <f t="array" ref="AR775">SfromgA($AP775,$AO775,"")</f>
        <v>5.7096527369204862E-2</v>
      </c>
      <c r="AS775" s="21">
        <f t="shared" si="1494"/>
        <v>692.77090574262434</v>
      </c>
      <c r="AU775" s="10"/>
      <c r="AV775" s="10"/>
      <c r="AW775" s="14">
        <f t="shared" si="1495"/>
        <v>20200000</v>
      </c>
      <c r="AX775" s="21">
        <f t="shared" si="1496"/>
        <v>692.77090574262434</v>
      </c>
      <c r="AY775" s="10">
        <f t="shared" si="1497"/>
        <v>-8.2823220144258674</v>
      </c>
      <c r="AZ775" s="10">
        <f t="shared" si="1498"/>
        <v>14.774884736383937</v>
      </c>
      <c r="BA775" s="10">
        <f t="shared" si="1499"/>
        <v>2.6929287620017615</v>
      </c>
      <c r="BB775" s="10" cm="1">
        <f t="array" ref="BB775">$C775*EXP(poly_from_str($AO775,BB$2950))</f>
        <v>2.8558997996734639</v>
      </c>
      <c r="BC775" s="10">
        <f t="shared" si="1500"/>
        <v>1.6435418022878334</v>
      </c>
      <c r="BD775" s="10">
        <f t="shared" si="1501"/>
        <v>2.0703640982496334</v>
      </c>
      <c r="BE775" s="10">
        <f t="shared" si="1502"/>
        <v>-1.1199694765217454</v>
      </c>
      <c r="BF775" s="21">
        <f>INDEX([1]Pr3_line_class7_opt_lin!$A$2:$A$3624,MATCH($X775,[1]Pr3_line_class7_opt_lin!$AO$2:$AO$3624,0),1)</f>
        <v>936</v>
      </c>
    </row>
    <row r="776" spans="1:58" hidden="1" x14ac:dyDescent="0.25">
      <c r="A776" s="1" t="s">
        <v>291</v>
      </c>
      <c r="B776" s="1">
        <v>4.0000000000000001E-3</v>
      </c>
      <c r="C776">
        <v>2</v>
      </c>
      <c r="E776" s="2">
        <v>55914</v>
      </c>
      <c r="F776">
        <v>36640</v>
      </c>
      <c r="G776" t="s">
        <v>4</v>
      </c>
      <c r="H776" t="s">
        <v>7</v>
      </c>
      <c r="I776">
        <v>92554</v>
      </c>
      <c r="J776" t="s">
        <v>6</v>
      </c>
      <c r="K776" t="s">
        <v>17</v>
      </c>
      <c r="L776">
        <v>36640.379999999997</v>
      </c>
      <c r="M776">
        <v>92554.8</v>
      </c>
      <c r="N776">
        <v>8</v>
      </c>
      <c r="V776" s="11">
        <f t="shared" si="1480"/>
        <v>5.5913964065213573E-7</v>
      </c>
      <c r="W776" s="11">
        <f t="shared" si="1481"/>
        <v>1.7884608505919807E-6</v>
      </c>
      <c r="X776" s="10">
        <f t="shared" si="1482"/>
        <v>55913.967264819075</v>
      </c>
      <c r="Y776" s="8">
        <f t="shared" si="1483"/>
        <v>1788.4618976575418</v>
      </c>
      <c r="Z776" s="1">
        <f t="shared" si="1484"/>
        <v>1788.462</v>
      </c>
      <c r="AA776" s="2">
        <f t="shared" si="1485"/>
        <v>55914</v>
      </c>
      <c r="AB776" s="2">
        <f t="shared" si="1479"/>
        <v>55913.964065213571</v>
      </c>
      <c r="AC776" s="1">
        <f t="shared" si="1486"/>
        <v>6.5631856887429979E-2</v>
      </c>
      <c r="AD776" s="1" t="b">
        <f t="shared" si="1487"/>
        <v>1</v>
      </c>
      <c r="AF776" s="1" t="s">
        <v>1407</v>
      </c>
      <c r="AG776" s="1" t="s">
        <v>1363</v>
      </c>
      <c r="AH776" s="10">
        <v>36640.379999999997</v>
      </c>
      <c r="AI776" s="10">
        <v>92554.8</v>
      </c>
      <c r="AJ776" s="10">
        <f t="shared" si="1490"/>
        <v>55914.420000000006</v>
      </c>
      <c r="AK776" s="1">
        <f t="shared" si="1491"/>
        <v>1.4583394408873573E-2</v>
      </c>
      <c r="AL776" s="10">
        <f t="shared" si="1492"/>
        <v>-0.45273518093017628</v>
      </c>
      <c r="AM776" s="10">
        <f t="shared" si="1488"/>
        <v>0.12505493546969407</v>
      </c>
      <c r="AN776" s="10">
        <f t="shared" si="1493"/>
        <v>-3.6202903886179891</v>
      </c>
      <c r="AO776" s="1">
        <f t="shared" si="1489"/>
        <v>1788.462</v>
      </c>
      <c r="AP776" s="14">
        <v>24100000</v>
      </c>
      <c r="AQ776" s="10">
        <v>8.8999999999999996E-2</v>
      </c>
      <c r="AR776" s="14" cm="1">
        <f t="array" ref="AR776">SfromgA($AP776,$AO776,"")</f>
        <v>6.8043955748531171E-2</v>
      </c>
      <c r="AS776" s="21">
        <f t="shared" si="1494"/>
        <v>676.0348535591063</v>
      </c>
      <c r="AU776" s="10"/>
      <c r="AV776" s="10"/>
      <c r="AW776" s="14">
        <f t="shared" si="1495"/>
        <v>24100000</v>
      </c>
      <c r="AX776" s="21">
        <f t="shared" si="1496"/>
        <v>676.0348535591063</v>
      </c>
      <c r="AY776" s="10">
        <f t="shared" si="1497"/>
        <v>-7.7647504808941372</v>
      </c>
      <c r="AZ776" s="10">
        <f t="shared" si="1498"/>
        <v>3.1431786687381975</v>
      </c>
      <c r="BA776" s="10">
        <f t="shared" si="1499"/>
        <v>0.45208742219981818</v>
      </c>
      <c r="BB776" s="10" cm="1">
        <f t="array" ref="BB776">$C776*EXP(poly_from_str($AO776,BB$2950))</f>
        <v>5.7193811326648545</v>
      </c>
      <c r="BC776" s="10">
        <f t="shared" si="1500"/>
        <v>-0.59862600318853409</v>
      </c>
      <c r="BD776" s="10">
        <f t="shared" si="1501"/>
        <v>2.0490272475667983</v>
      </c>
      <c r="BE776" s="10">
        <f t="shared" si="1502"/>
        <v>-2.1435484249382095</v>
      </c>
      <c r="BF776" s="21">
        <f>INDEX([1]Pr3_line_class7_opt_lin!$A$2:$A$3624,MATCH($X776,[1]Pr3_line_class7_opt_lin!$AO$2:$AO$3624,0),1)</f>
        <v>1874</v>
      </c>
    </row>
    <row r="777" spans="1:58" hidden="1" x14ac:dyDescent="0.25">
      <c r="A777" s="1" t="s">
        <v>292</v>
      </c>
      <c r="B777" s="1">
        <v>4.0000000000000001E-3</v>
      </c>
      <c r="C777">
        <v>3</v>
      </c>
      <c r="E777" s="2">
        <v>55935.6</v>
      </c>
      <c r="F777">
        <v>22527</v>
      </c>
      <c r="G777" t="s">
        <v>4</v>
      </c>
      <c r="H777" t="s">
        <v>7</v>
      </c>
      <c r="I777">
        <v>78463</v>
      </c>
      <c r="J777" t="s">
        <v>6</v>
      </c>
      <c r="K777" t="s">
        <v>7</v>
      </c>
      <c r="L777">
        <v>22527.7</v>
      </c>
      <c r="M777">
        <v>78463.600000000006</v>
      </c>
      <c r="N777">
        <v>8</v>
      </c>
      <c r="V777" s="11">
        <f t="shared" si="1480"/>
        <v>5.5935606929302987E-7</v>
      </c>
      <c r="W777" s="11">
        <f t="shared" si="1481"/>
        <v>1.7877702214689752E-6</v>
      </c>
      <c r="X777" s="10">
        <f t="shared" si="1482"/>
        <v>55935.606311453492</v>
      </c>
      <c r="Y777" s="8">
        <f t="shared" si="1483"/>
        <v>1787.7700197472211</v>
      </c>
      <c r="Z777" s="1">
        <f t="shared" si="1484"/>
        <v>1787.77</v>
      </c>
      <c r="AA777" s="2">
        <f t="shared" si="1485"/>
        <v>55935.6</v>
      </c>
      <c r="AB777" s="2">
        <f t="shared" si="1479"/>
        <v>55935.606929302987</v>
      </c>
      <c r="AC777" s="1">
        <f t="shared" si="1486"/>
        <v>6.5643960612747437E-2</v>
      </c>
      <c r="AD777" s="1" t="b">
        <f t="shared" si="1487"/>
        <v>1</v>
      </c>
      <c r="AF777" s="1" t="s">
        <v>1336</v>
      </c>
      <c r="AG777" s="1" t="s">
        <v>1422</v>
      </c>
      <c r="AH777" s="10">
        <v>22527.7</v>
      </c>
      <c r="AI777" s="10">
        <v>78463.600000000006</v>
      </c>
      <c r="AJ777" s="10">
        <f t="shared" si="1490"/>
        <v>55935.900000000009</v>
      </c>
      <c r="AK777" s="1">
        <f t="shared" si="1491"/>
        <v>9.3668466943199746E-3</v>
      </c>
      <c r="AL777" s="10">
        <f t="shared" si="1492"/>
        <v>-0.29368854651693255</v>
      </c>
      <c r="AM777" s="10">
        <f t="shared" si="1488"/>
        <v>0.12515166939818881</v>
      </c>
      <c r="AN777" s="10">
        <f t="shared" si="1493"/>
        <v>-2.3466610387954026</v>
      </c>
      <c r="AO777" s="1">
        <f t="shared" si="1489"/>
        <v>1787.77</v>
      </c>
      <c r="AP777" s="14">
        <v>33900000</v>
      </c>
      <c r="AQ777" s="10">
        <v>6.0999999999999999E-2</v>
      </c>
      <c r="AR777" s="14" cm="1">
        <f t="array" ref="AR777">SfromgA($AP777,$AO777,"")</f>
        <v>9.5602223655621654E-2</v>
      </c>
      <c r="AS777" s="21">
        <f t="shared" si="1494"/>
        <v>642.50449024772479</v>
      </c>
      <c r="AU777" s="10"/>
      <c r="AV777" s="10"/>
      <c r="AW777" s="14">
        <f t="shared" si="1495"/>
        <v>33900000</v>
      </c>
      <c r="AX777" s="21">
        <f t="shared" si="1496"/>
        <v>642.50449024772479</v>
      </c>
      <c r="AY777" s="10">
        <f t="shared" si="1497"/>
        <v>-7.6994936088237873</v>
      </c>
      <c r="AZ777" s="10">
        <f t="shared" si="1498"/>
        <v>16.51080317018662</v>
      </c>
      <c r="BA777" s="10">
        <f t="shared" si="1499"/>
        <v>1.705402615578351</v>
      </c>
      <c r="BB777" s="10" cm="1">
        <f t="array" ref="BB777">$C777*EXP(poly_from_str($AO777,BB$2950))</f>
        <v>8.5909356343944339</v>
      </c>
      <c r="BC777" s="10">
        <f t="shared" si="1500"/>
        <v>0.65330725283203683</v>
      </c>
      <c r="BD777" s="10">
        <f t="shared" si="1501"/>
        <v>2.0048587321421607</v>
      </c>
      <c r="BE777" s="10">
        <f t="shared" si="1502"/>
        <v>-2.0446986598700692</v>
      </c>
      <c r="BF777" s="21">
        <f>INDEX([1]Pr3_line_class7_opt_lin!$A$2:$A$3624,MATCH($X777,[1]Pr3_line_class7_opt_lin!$AO$2:$AO$3624,0),1)</f>
        <v>2817</v>
      </c>
    </row>
    <row r="778" spans="1:58" hidden="1" x14ac:dyDescent="0.25">
      <c r="A778" s="1" t="s">
        <v>293</v>
      </c>
      <c r="B778" s="1">
        <v>4.0000000000000001E-3</v>
      </c>
      <c r="C778">
        <v>1</v>
      </c>
      <c r="E778" s="2">
        <v>55939.8</v>
      </c>
      <c r="N778">
        <v>8</v>
      </c>
      <c r="V778" s="11">
        <f t="shared" si="1480"/>
        <v>5.5939831117649859E-7</v>
      </c>
      <c r="W778" s="11">
        <f t="shared" si="1481"/>
        <v>1.7876359944082747E-6</v>
      </c>
      <c r="X778" s="10">
        <f t="shared" si="1482"/>
        <v>55939.828342291417</v>
      </c>
      <c r="Y778" s="8">
        <f t="shared" si="1483"/>
        <v>1787.6350886904381</v>
      </c>
      <c r="Z778" s="1">
        <f t="shared" si="1484"/>
        <v>1787.635</v>
      </c>
      <c r="AA778" s="2">
        <f t="shared" si="1485"/>
        <v>55939.8</v>
      </c>
      <c r="AB778" s="2">
        <f t="shared" si="1479"/>
        <v>55939.831117649854</v>
      </c>
      <c r="AC778" s="1">
        <f t="shared" si="1486"/>
        <v>6.5646323527355943E-2</v>
      </c>
      <c r="AD778" s="1" t="b">
        <f t="shared" si="1487"/>
        <v>1</v>
      </c>
      <c r="AM778" s="10">
        <f t="shared" si="1488"/>
        <v>0.12517051859020439</v>
      </c>
      <c r="AN778" s="10"/>
      <c r="AO778" s="1">
        <f t="shared" si="1489"/>
        <v>1787.635</v>
      </c>
      <c r="AP778"/>
      <c r="BB778" s="10" cm="1">
        <f t="array" ref="BB778">$C778*EXP(poly_from_str($AO778,BB$2950))</f>
        <v>2.8644193189419576</v>
      </c>
      <c r="BF778" s="21" t="e">
        <f>INDEX([1]Pr3_line_class7_opt_lin!$A$2:$A$3624,MATCH($X778,[1]Pr3_line_class7_opt_lin!$AO$2:$AO$3624,0),1)</f>
        <v>#N/A</v>
      </c>
    </row>
    <row r="779" spans="1:58" hidden="1" x14ac:dyDescent="0.25">
      <c r="A779" s="1" t="s">
        <v>294</v>
      </c>
      <c r="B779" s="1">
        <v>4.0000000000000001E-3</v>
      </c>
      <c r="C779">
        <v>15</v>
      </c>
      <c r="E779" s="2">
        <v>55954.9</v>
      </c>
      <c r="F779">
        <v>12846</v>
      </c>
      <c r="G779" t="s">
        <v>4</v>
      </c>
      <c r="H779" t="s">
        <v>5</v>
      </c>
      <c r="I779">
        <v>68801</v>
      </c>
      <c r="J779" t="s">
        <v>6</v>
      </c>
      <c r="K779" t="s">
        <v>7</v>
      </c>
      <c r="L779">
        <v>12846.66</v>
      </c>
      <c r="M779">
        <v>68801.67</v>
      </c>
      <c r="N779">
        <v>8</v>
      </c>
      <c r="V779" s="11">
        <f t="shared" si="1480"/>
        <v>5.5954886931959975E-7</v>
      </c>
      <c r="W779" s="11">
        <f t="shared" si="1481"/>
        <v>1.7871535826174294E-6</v>
      </c>
      <c r="X779" s="10">
        <f t="shared" si="1482"/>
        <v>55954.888098632968</v>
      </c>
      <c r="Y779" s="8">
        <f t="shared" si="1483"/>
        <v>1787.1539627374054</v>
      </c>
      <c r="Z779" s="1">
        <f t="shared" si="1484"/>
        <v>1787.154</v>
      </c>
      <c r="AA779" s="2">
        <f t="shared" si="1485"/>
        <v>55954.9</v>
      </c>
      <c r="AB779" s="2">
        <f t="shared" si="1479"/>
        <v>55954.886931959976</v>
      </c>
      <c r="AC779" s="1">
        <f t="shared" si="1486"/>
        <v>6.5654746857842131E-2</v>
      </c>
      <c r="AD779" s="1" t="b">
        <f t="shared" si="1487"/>
        <v>1</v>
      </c>
      <c r="AF779" s="1" t="s">
        <v>1150</v>
      </c>
      <c r="AG779" s="1" t="s">
        <v>1263</v>
      </c>
      <c r="AH779" s="10">
        <v>12846.66</v>
      </c>
      <c r="AI779" s="10">
        <v>68801.67</v>
      </c>
      <c r="AJ779" s="10">
        <f t="shared" ref="AJ779:AJ780" si="1503">AI779-AH779</f>
        <v>55955.009999999995</v>
      </c>
      <c r="AK779" s="1">
        <f t="shared" ref="AK779:AK780" si="1504">$A779-100000000/AJ779</f>
        <v>3.9306853843754652E-3</v>
      </c>
      <c r="AL779" s="10">
        <f t="shared" ref="AL779:AL780" si="1505">$X779-AJ779</f>
        <v>-0.12190136702702148</v>
      </c>
      <c r="AM779" s="10">
        <f t="shared" si="1488"/>
        <v>0.1252380041115651</v>
      </c>
      <c r="AN779" s="10">
        <f t="shared" ref="AN779:AN780" si="1506">AL779/AM779</f>
        <v>-0.97335763127004749</v>
      </c>
      <c r="AO779" s="1">
        <f t="shared" si="1489"/>
        <v>1787.154</v>
      </c>
      <c r="AP779" s="14">
        <v>1950000</v>
      </c>
      <c r="AQ779" s="10">
        <v>4.0000000000000001E-3</v>
      </c>
      <c r="AR779" s="14" cm="1">
        <f t="array" ref="AR779">SfromgA($AP779,$AO779,"")</f>
        <v>5.4935603995545776E-3</v>
      </c>
      <c r="AS779" s="21">
        <f t="shared" ref="AS779:AS780" si="1507">(10^MAX(0.05, -0.312925054856973*((LN($AR779))^(1/3)) + 0.454808404431693)-1)*100</f>
        <v>893.320559330229</v>
      </c>
      <c r="AU779" s="10"/>
      <c r="AV779" s="10"/>
      <c r="AW779" s="14">
        <f t="shared" ref="AW779:AW780" si="1508">IF($AP779="",$AT779,$AP779)</f>
        <v>1950000</v>
      </c>
      <c r="AX779" s="21">
        <f t="shared" ref="AX779:AX780" si="1509">IF($AP779="",$AV779,$AS779)</f>
        <v>893.320559330229</v>
      </c>
      <c r="AY779" s="12"/>
      <c r="AZ779" s="10">
        <f t="shared" ref="AZ779:AZ780" si="1510">EXP(AY$2950*$AI779+AY$2951)*$AW779/$AO779</f>
        <v>2.3441742780385293</v>
      </c>
      <c r="BA779" s="12"/>
      <c r="BB779" s="10" cm="1">
        <f t="array" ref="BB779">$C779*EXP(poly_from_str($AO779,BB$2950))</f>
        <v>43.007766124548461</v>
      </c>
      <c r="BC779" s="12"/>
      <c r="BD779" s="10">
        <f t="shared" ref="BD779:BD780" si="1511">LN($AX779/100+1)</f>
        <v>2.2958832450258932</v>
      </c>
      <c r="BE779" s="10">
        <f t="shared" ref="BE779:BE780" si="1512">ABS(LN($AZ779/$BB779))-BD779-LN(2)</f>
        <v>-7.9582938302138362E-2</v>
      </c>
      <c r="BF779" s="21">
        <f>INDEX([1]Pr3_line_class7_opt_lin!$A$2:$A$3624,MATCH($X779,[1]Pr3_line_class7_opt_lin!$AO$2:$AO$3624,0),1)</f>
        <v>14107</v>
      </c>
    </row>
    <row r="780" spans="1:58" hidden="1" x14ac:dyDescent="0.25">
      <c r="A780" s="1" t="s">
        <v>295</v>
      </c>
      <c r="B780" s="1">
        <v>4.0000000000000001E-3</v>
      </c>
      <c r="C780">
        <v>4</v>
      </c>
      <c r="E780" s="2">
        <v>55960.800000000003</v>
      </c>
      <c r="F780">
        <v>23175</v>
      </c>
      <c r="G780" t="s">
        <v>4</v>
      </c>
      <c r="H780" t="s">
        <v>39</v>
      </c>
      <c r="I780">
        <v>79136</v>
      </c>
      <c r="J780" t="s">
        <v>6</v>
      </c>
      <c r="K780" t="s">
        <v>39</v>
      </c>
      <c r="L780">
        <v>23175.09</v>
      </c>
      <c r="M780">
        <v>79136.23</v>
      </c>
      <c r="N780">
        <v>8</v>
      </c>
      <c r="V780" s="11">
        <f t="shared" si="1480"/>
        <v>5.5960836368276029E-7</v>
      </c>
      <c r="W780" s="11">
        <f t="shared" si="1481"/>
        <v>1.7869651613272147E-6</v>
      </c>
      <c r="X780" s="10">
        <f t="shared" si="1482"/>
        <v>55960.833120179661</v>
      </c>
      <c r="Y780" s="8">
        <f t="shared" si="1483"/>
        <v>1786.9641037195292</v>
      </c>
      <c r="Z780" s="1">
        <f t="shared" si="1484"/>
        <v>1786.9639999999999</v>
      </c>
      <c r="AA780" s="2">
        <f t="shared" si="1485"/>
        <v>55960.800000000003</v>
      </c>
      <c r="AB780" s="2">
        <f t="shared" si="1479"/>
        <v>55960.836368276025</v>
      </c>
      <c r="AC780" s="1">
        <f t="shared" si="1486"/>
        <v>6.5658076035184823E-2</v>
      </c>
      <c r="AD780" s="1" t="b">
        <f t="shared" si="1487"/>
        <v>1</v>
      </c>
      <c r="AF780" s="1" t="s">
        <v>1156</v>
      </c>
      <c r="AG780" s="1" t="s">
        <v>1414</v>
      </c>
      <c r="AH780" s="10">
        <v>23175.09</v>
      </c>
      <c r="AI780" s="10">
        <v>79136.23</v>
      </c>
      <c r="AJ780" s="10">
        <f t="shared" si="1503"/>
        <v>55961.14</v>
      </c>
      <c r="AK780" s="1">
        <f t="shared" si="1504"/>
        <v>9.6956380803021602E-3</v>
      </c>
      <c r="AL780" s="10">
        <f t="shared" si="1505"/>
        <v>-0.30687982033850858</v>
      </c>
      <c r="AM780" s="10">
        <f t="shared" si="1488"/>
        <v>0.12526452687351286</v>
      </c>
      <c r="AN780" s="10">
        <f t="shared" si="1506"/>
        <v>-2.4498541446484974</v>
      </c>
      <c r="AO780" s="1">
        <f t="shared" si="1489"/>
        <v>1786.9639999999999</v>
      </c>
      <c r="AP780" s="14">
        <v>31900000</v>
      </c>
      <c r="AQ780" s="10">
        <v>0.124</v>
      </c>
      <c r="AR780" s="14" cm="1">
        <f t="array" ref="AR780">SfromgA($AP780,$AO780,"")</f>
        <v>8.9840353683120544E-2</v>
      </c>
      <c r="AS780" s="21">
        <f t="shared" si="1507"/>
        <v>648.75199067219592</v>
      </c>
      <c r="AU780" s="10"/>
      <c r="AV780" s="10"/>
      <c r="AW780" s="14">
        <f t="shared" si="1508"/>
        <v>31900000</v>
      </c>
      <c r="AX780" s="21">
        <f t="shared" si="1509"/>
        <v>648.75199067219592</v>
      </c>
      <c r="AY780" s="10">
        <f>LN(BB780*$AO780/$AW780)</f>
        <v>-7.3498364084129753</v>
      </c>
      <c r="AZ780" s="10">
        <f t="shared" si="1510"/>
        <v>14.596503695255119</v>
      </c>
      <c r="BA780" s="10">
        <f>LN(AZ780/$C780)</f>
        <v>1.2944876659884486</v>
      </c>
      <c r="BB780" s="10" cm="1">
        <f t="array" ref="BB780">$C780*EXP(poly_from_str($AO780,BB$2950))</f>
        <v>11.473118643638777</v>
      </c>
      <c r="BC780" s="10">
        <f t="shared" ref="BC780" si="1513">LN(AZ780/BB780)</f>
        <v>0.24077523722750266</v>
      </c>
      <c r="BD780" s="10">
        <f t="shared" si="1511"/>
        <v>2.0132376220987291</v>
      </c>
      <c r="BE780" s="10">
        <f t="shared" si="1512"/>
        <v>-2.4656095654311718</v>
      </c>
      <c r="BF780" s="21">
        <f>INDEX([1]Pr3_line_class7_opt_lin!$A$2:$A$3624,MATCH($X780,[1]Pr3_line_class7_opt_lin!$AO$2:$AO$3624,0),1)</f>
        <v>3764</v>
      </c>
    </row>
    <row r="781" spans="1:58" x14ac:dyDescent="0.25">
      <c r="A781" s="1" t="s">
        <v>296</v>
      </c>
      <c r="B781" s="1">
        <v>8.0000000000000002E-3</v>
      </c>
      <c r="C781">
        <v>10</v>
      </c>
      <c r="D781" t="s">
        <v>112</v>
      </c>
      <c r="E781" s="2">
        <v>55969.4</v>
      </c>
      <c r="N781">
        <v>8</v>
      </c>
      <c r="V781" s="11">
        <f t="shared" si="1480"/>
        <v>5.5969386984095179E-7</v>
      </c>
      <c r="W781" s="11">
        <f t="shared" si="1481"/>
        <v>1.7866905844979579E-6</v>
      </c>
      <c r="X781" s="10">
        <f t="shared" si="1482"/>
        <v>55969.388147210986</v>
      </c>
      <c r="Y781" s="8">
        <f t="shared" si="1483"/>
        <v>1786.6909628702651</v>
      </c>
      <c r="Z781" s="1">
        <f t="shared" si="1484"/>
        <v>1786.691</v>
      </c>
      <c r="AA781" s="2">
        <f t="shared" si="1485"/>
        <v>55969.4</v>
      </c>
      <c r="AB781" s="2">
        <f t="shared" si="1479"/>
        <v>55969.386984095181</v>
      </c>
      <c r="AC781" s="1">
        <f t="shared" si="1486"/>
        <v>6.566286139687702E-2</v>
      </c>
      <c r="AD781" s="1" t="b">
        <f t="shared" si="1487"/>
        <v>1</v>
      </c>
      <c r="AM781" s="10">
        <f t="shared" si="1488"/>
        <v>0.25060584062940933</v>
      </c>
      <c r="AN781" s="10"/>
      <c r="AO781" s="1">
        <f t="shared" si="1489"/>
        <v>1786.691</v>
      </c>
      <c r="AP781"/>
      <c r="BB781" s="10" cm="1">
        <f t="array" ref="BB781">$C781*EXP(poly_from_str($AO781,BB$2950))</f>
        <v>28.698563691004125</v>
      </c>
      <c r="BF781" s="21">
        <f>INDEX([1]Pr3_line_class7_opt_lin!$A$2:$A$3624,MATCH($X781,[1]Pr3_line_class7_opt_lin!$AO$2:$AO$3624,0),1)</f>
        <v>9416</v>
      </c>
    </row>
    <row r="782" spans="1:58" hidden="1" x14ac:dyDescent="0.25">
      <c r="A782" s="1" t="s">
        <v>297</v>
      </c>
      <c r="B782" s="1">
        <v>4.0000000000000001E-3</v>
      </c>
      <c r="C782">
        <v>70</v>
      </c>
      <c r="E782" s="2">
        <v>55986.6</v>
      </c>
      <c r="N782">
        <v>8</v>
      </c>
      <c r="V782" s="11">
        <f t="shared" si="1480"/>
        <v>5.5986621436941423E-7</v>
      </c>
      <c r="W782" s="11">
        <f t="shared" si="1481"/>
        <v>1.786141683902934E-6</v>
      </c>
      <c r="X782" s="10">
        <f t="shared" si="1482"/>
        <v>55986.619519165128</v>
      </c>
      <c r="Y782" s="8">
        <f t="shared" si="1483"/>
        <v>1786.141061182813</v>
      </c>
      <c r="Z782" s="1">
        <f t="shared" si="1484"/>
        <v>1786.1410000000001</v>
      </c>
      <c r="AA782" s="2">
        <f t="shared" si="1485"/>
        <v>55986.6</v>
      </c>
      <c r="AB782" s="2">
        <f t="shared" si="1479"/>
        <v>55986.621436941423</v>
      </c>
      <c r="AC782" s="1">
        <f t="shared" si="1486"/>
        <v>6.5672508899616955E-2</v>
      </c>
      <c r="AD782" s="1" t="b">
        <f t="shared" si="1487"/>
        <v>1</v>
      </c>
      <c r="AM782" s="10">
        <f t="shared" si="1488"/>
        <v>0.12538002318965857</v>
      </c>
      <c r="AN782" s="10"/>
      <c r="AO782" s="1">
        <f t="shared" si="1489"/>
        <v>1786.1410000000001</v>
      </c>
      <c r="AP782"/>
      <c r="BB782" s="10" cm="1">
        <f t="array" ref="BB782">$C782*EXP(poly_from_str($AO782,BB$2950))</f>
        <v>201.11305908287858</v>
      </c>
      <c r="BF782" s="21" t="e">
        <f>INDEX([1]Pr3_line_class7_opt_lin!$A$2:$A$3624,MATCH($X782,[1]Pr3_line_class7_opt_lin!$AO$2:$AO$3624,0),1)</f>
        <v>#N/A</v>
      </c>
    </row>
    <row r="783" spans="1:58" hidden="1" x14ac:dyDescent="0.25">
      <c r="A783" s="1" t="s">
        <v>298</v>
      </c>
      <c r="B783" s="1">
        <v>4.0000000000000001E-3</v>
      </c>
      <c r="C783">
        <v>10</v>
      </c>
      <c r="E783" s="2">
        <v>55994.6</v>
      </c>
      <c r="F783">
        <v>25409</v>
      </c>
      <c r="G783" t="s">
        <v>4</v>
      </c>
      <c r="H783" t="s">
        <v>7</v>
      </c>
      <c r="I783">
        <v>81404</v>
      </c>
      <c r="J783" t="s">
        <v>6</v>
      </c>
      <c r="K783" t="s">
        <v>17</v>
      </c>
      <c r="L783">
        <v>25409.74</v>
      </c>
      <c r="M783">
        <v>81404.52</v>
      </c>
      <c r="N783">
        <v>8</v>
      </c>
      <c r="V783" s="11">
        <f t="shared" si="1480"/>
        <v>5.5994646911755233E-7</v>
      </c>
      <c r="W783" s="11">
        <f t="shared" si="1481"/>
        <v>1.7858864961978479E-6</v>
      </c>
      <c r="X783" s="10">
        <f t="shared" si="1482"/>
        <v>55994.642712781402</v>
      </c>
      <c r="Y783" s="8">
        <f t="shared" si="1483"/>
        <v>1785.8851339214614</v>
      </c>
      <c r="Z783" s="1">
        <f t="shared" si="1484"/>
        <v>1785.885</v>
      </c>
      <c r="AA783" s="2">
        <f t="shared" si="1485"/>
        <v>55994.6</v>
      </c>
      <c r="AB783" s="2">
        <f t="shared" si="1479"/>
        <v>55994.646911755233</v>
      </c>
      <c r="AC783" s="1">
        <f t="shared" si="1486"/>
        <v>6.5677002413860708E-2</v>
      </c>
      <c r="AD783" s="1" t="b">
        <f t="shared" si="1487"/>
        <v>1</v>
      </c>
      <c r="AF783" s="1" t="s">
        <v>1267</v>
      </c>
      <c r="AG783" s="1" t="s">
        <v>1424</v>
      </c>
      <c r="AH783" s="10">
        <v>25409.74</v>
      </c>
      <c r="AI783" s="10">
        <v>81404.52</v>
      </c>
      <c r="AJ783" s="10">
        <f>AI783-AH783</f>
        <v>55994.78</v>
      </c>
      <c r="AK783" s="1">
        <f>$A783-100000000/AJ783</f>
        <v>4.2446867369108077E-3</v>
      </c>
      <c r="AL783" s="10">
        <f>$X783-AJ783</f>
        <v>-0.13728721859661164</v>
      </c>
      <c r="AM783" s="10">
        <f t="shared" si="1488"/>
        <v>0.12541591423859877</v>
      </c>
      <c r="AN783" s="10">
        <f>AL783/AM783</f>
        <v>-1.0946554863478346</v>
      </c>
      <c r="AO783" s="1">
        <f t="shared" si="1489"/>
        <v>1785.885</v>
      </c>
      <c r="AP783" s="14">
        <v>31700000</v>
      </c>
      <c r="AQ783" s="10">
        <v>7.8E-2</v>
      </c>
      <c r="AR783" s="14" cm="1">
        <f t="array" ref="AR783">SfromgA($AP783,$AO783,"")</f>
        <v>8.9115467718058727E-2</v>
      </c>
      <c r="AS783" s="21">
        <f>(10^MAX(0.05, -0.312925054856973*((LN($AR783))^(1/3)) + 0.454808404431693)-1)*100</f>
        <v>649.56208064352893</v>
      </c>
      <c r="AU783" s="10"/>
      <c r="AV783" s="10"/>
      <c r="AW783" s="14">
        <f>IF($AP783="",$AT783,$AP783)</f>
        <v>31700000</v>
      </c>
      <c r="AX783" s="21">
        <f>IF($AP783="",$AV783,$AS783)</f>
        <v>649.56208064352893</v>
      </c>
      <c r="AY783" s="10">
        <f>LN(BB783*$AO783/$AW783)</f>
        <v>-6.4256828221174773</v>
      </c>
      <c r="AZ783" s="10">
        <f>EXP(AY$2950*$AI783+AY$2951)*$AW783/$AO783</f>
        <v>11.740751710062646</v>
      </c>
      <c r="BA783" s="10">
        <f>LN(AZ783/$C783)</f>
        <v>0.16048074917402608</v>
      </c>
      <c r="BB783" s="10" cm="1">
        <f t="array" ref="BB783">$C783*EXP(poly_from_str($AO783,BB$2950))</f>
        <v>28.745322175451765</v>
      </c>
      <c r="BC783" s="10">
        <f t="shared" ref="BC783" si="1514">LN(AZ783/BB783)</f>
        <v>-0.8954092048962693</v>
      </c>
      <c r="BD783" s="10">
        <f t="shared" ref="BD783" si="1515">LN($AX783/100+1)</f>
        <v>2.0143189575353739</v>
      </c>
      <c r="BE783" s="10">
        <f>ABS(LN($AZ783/$BB783))-BD783-LN(2)</f>
        <v>-1.8120569331990501</v>
      </c>
      <c r="BF783" s="21">
        <f>INDEX([1]Pr3_line_class7_opt_lin!$A$2:$A$3624,MATCH($X783,[1]Pr3_line_class7_opt_lin!$AO$2:$AO$3624,0),1)</f>
        <v>9436</v>
      </c>
    </row>
    <row r="784" spans="1:58" hidden="1" x14ac:dyDescent="0.25">
      <c r="A784" s="1" t="s">
        <v>299</v>
      </c>
      <c r="B784" s="1">
        <v>4.0000000000000001E-3</v>
      </c>
      <c r="C784">
        <v>1</v>
      </c>
      <c r="E784" s="2">
        <v>56012</v>
      </c>
      <c r="N784">
        <v>8</v>
      </c>
      <c r="V784" s="11">
        <f t="shared" si="1480"/>
        <v>5.6012053793976464E-7</v>
      </c>
      <c r="W784" s="11">
        <f t="shared" si="1481"/>
        <v>1.7853317146325787E-6</v>
      </c>
      <c r="X784" s="10">
        <f t="shared" si="1482"/>
        <v>56012.048973537072</v>
      </c>
      <c r="Y784" s="8">
        <f t="shared" si="1483"/>
        <v>1785.330153646853</v>
      </c>
      <c r="Z784" s="1">
        <f t="shared" si="1484"/>
        <v>1785.33</v>
      </c>
      <c r="AA784" s="2">
        <f t="shared" si="1485"/>
        <v>56012</v>
      </c>
      <c r="AB784" s="2">
        <f t="shared" si="1479"/>
        <v>56012.053793976469</v>
      </c>
      <c r="AC784" s="1">
        <f t="shared" si="1486"/>
        <v>6.568675085109657E-2</v>
      </c>
      <c r="AD784" s="1" t="b">
        <f t="shared" si="1487"/>
        <v>1</v>
      </c>
      <c r="AM784" s="10">
        <f t="shared" si="1488"/>
        <v>0.12549388628432839</v>
      </c>
      <c r="AN784" s="10"/>
      <c r="AO784" s="1">
        <f t="shared" si="1489"/>
        <v>1785.33</v>
      </c>
      <c r="AP784"/>
      <c r="BB784" s="10" cm="1">
        <f t="array" ref="BB784">$C784*EXP(poly_from_str($AO784,BB$2950))</f>
        <v>2.8777701698649056</v>
      </c>
      <c r="BF784" s="21" t="e">
        <f>INDEX([1]Pr3_line_class7_opt_lin!$A$2:$A$3624,MATCH($X784,[1]Pr3_line_class7_opt_lin!$AO$2:$AO$3624,0),1)</f>
        <v>#N/A</v>
      </c>
    </row>
    <row r="785" spans="1:58" x14ac:dyDescent="0.25">
      <c r="A785" s="1" t="s">
        <v>300</v>
      </c>
      <c r="B785" s="1">
        <v>8.0000000000000002E-3</v>
      </c>
      <c r="C785">
        <v>10</v>
      </c>
      <c r="D785" t="s">
        <v>113</v>
      </c>
      <c r="E785" s="2">
        <v>56149.4</v>
      </c>
      <c r="N785">
        <v>8</v>
      </c>
      <c r="V785" s="11">
        <f t="shared" si="1480"/>
        <v>5.6149397825783017E-7</v>
      </c>
      <c r="W785" s="11">
        <f t="shared" si="1481"/>
        <v>1.7809629310375535E-6</v>
      </c>
      <c r="X785" s="10">
        <f t="shared" si="1482"/>
        <v>56149.398022357942</v>
      </c>
      <c r="Y785" s="8">
        <f t="shared" si="1483"/>
        <v>1780.962993764979</v>
      </c>
      <c r="Z785" s="1">
        <f t="shared" si="1484"/>
        <v>1780.963</v>
      </c>
      <c r="AA785" s="2">
        <f t="shared" si="1485"/>
        <v>56149.4</v>
      </c>
      <c r="AB785" s="2">
        <f t="shared" si="1479"/>
        <v>56149.397825783017</v>
      </c>
      <c r="AC785" s="1">
        <f t="shared" si="1486"/>
        <v>6.5763774380990236E-2</v>
      </c>
      <c r="AD785" s="1" t="b">
        <f t="shared" si="1487"/>
        <v>1</v>
      </c>
      <c r="AM785" s="10">
        <f t="shared" si="1488"/>
        <v>0.2522203998623217</v>
      </c>
      <c r="AN785" s="10"/>
      <c r="AO785" s="1">
        <f t="shared" si="1489"/>
        <v>1780.963</v>
      </c>
      <c r="AP785"/>
      <c r="BB785" s="10" cm="1">
        <f t="array" ref="BB785">$C785*EXP(poly_from_str($AO785,BB$2950))</f>
        <v>29.037828285501412</v>
      </c>
      <c r="BF785" s="21">
        <f>INDEX([1]Pr3_line_class7_opt_lin!$A$2:$A$3624,MATCH($X785,[1]Pr3_line_class7_opt_lin!$AO$2:$AO$3624,0),1)</f>
        <v>9561</v>
      </c>
    </row>
    <row r="786" spans="1:58" hidden="1" x14ac:dyDescent="0.25">
      <c r="A786" s="1" t="s">
        <v>301</v>
      </c>
      <c r="B786" s="1">
        <v>4.0000000000000001E-3</v>
      </c>
      <c r="C786">
        <v>5</v>
      </c>
      <c r="E786" s="2">
        <v>56161</v>
      </c>
      <c r="F786">
        <v>14859</v>
      </c>
      <c r="G786" t="s">
        <v>4</v>
      </c>
      <c r="H786" t="s">
        <v>12</v>
      </c>
      <c r="I786">
        <v>71021</v>
      </c>
      <c r="J786" t="s">
        <v>6</v>
      </c>
      <c r="K786" t="s">
        <v>5</v>
      </c>
      <c r="L786">
        <v>14859.96</v>
      </c>
      <c r="M786">
        <v>71021.100000000006</v>
      </c>
      <c r="N786">
        <v>8</v>
      </c>
      <c r="V786" s="11">
        <f t="shared" si="1480"/>
        <v>5.6160970821006005E-7</v>
      </c>
      <c r="W786" s="11">
        <f t="shared" si="1481"/>
        <v>1.7805950748740231E-6</v>
      </c>
      <c r="X786" s="10">
        <f t="shared" si="1482"/>
        <v>56160.973461113295</v>
      </c>
      <c r="Y786" s="8">
        <f t="shared" si="1483"/>
        <v>1780.5959162948184</v>
      </c>
      <c r="Z786" s="1">
        <f t="shared" si="1484"/>
        <v>1780.596</v>
      </c>
      <c r="AA786" s="2">
        <f t="shared" si="1485"/>
        <v>56161</v>
      </c>
      <c r="AB786" s="2">
        <f t="shared" si="1479"/>
        <v>56160.970821005998</v>
      </c>
      <c r="AC786" s="1">
        <f t="shared" si="1486"/>
        <v>6.5770273217789443E-2</v>
      </c>
      <c r="AD786" s="1" t="b">
        <f t="shared" si="1487"/>
        <v>1</v>
      </c>
      <c r="AF786" s="1" t="s">
        <v>1173</v>
      </c>
      <c r="AG786" s="1" t="s">
        <v>1240</v>
      </c>
      <c r="AH786" s="10">
        <v>14859.96</v>
      </c>
      <c r="AI786" s="10">
        <v>71021.100000000006</v>
      </c>
      <c r="AJ786" s="10">
        <f>AI786-AH786</f>
        <v>56161.140000000007</v>
      </c>
      <c r="AK786" s="1">
        <f>$A786-100000000/AJ786</f>
        <v>5.3638412612144748E-3</v>
      </c>
      <c r="AL786" s="10">
        <f>$X786-AJ786</f>
        <v>-0.16653888671135064</v>
      </c>
      <c r="AM786" s="10">
        <f t="shared" si="1488"/>
        <v>0.12616225129114073</v>
      </c>
      <c r="AN786" s="10">
        <f>AL786/AM786</f>
        <v>-1.3200373725658556</v>
      </c>
      <c r="AO786" s="1">
        <f t="shared" si="1489"/>
        <v>1780.596</v>
      </c>
      <c r="AP786" s="14">
        <v>17200000</v>
      </c>
      <c r="AQ786" s="10">
        <v>1.2E-2</v>
      </c>
      <c r="AR786" s="14" cm="1">
        <f t="array" ref="AR786">SfromgA($AP786,$AO786,"")</f>
        <v>4.792454375888254E-2</v>
      </c>
      <c r="AS786" s="21">
        <f>(10^MAX(0.05, -0.312925054856973*((LN($AR786))^(1/3)) + 0.454808404431693)-1)*100</f>
        <v>709.14869489646469</v>
      </c>
      <c r="AU786" s="10"/>
      <c r="AV786" s="10"/>
      <c r="AW786" s="14">
        <f>IF($AP786="",$AT786,$AP786)</f>
        <v>17200000</v>
      </c>
      <c r="AX786" s="21">
        <f>IF($AP786="",$AV786,$AS786)</f>
        <v>709.14869489646469</v>
      </c>
      <c r="AY786" s="10">
        <f>LN(BB786*$AO786/$AW786)</f>
        <v>-6.4994964420580441</v>
      </c>
      <c r="AZ786" s="10">
        <f>EXP(AY$2950*$AI786+AY$2951)*$AW786/$AO786</f>
        <v>16.86475408444872</v>
      </c>
      <c r="BA786" s="10">
        <f>LN(AZ786/$C786)</f>
        <v>1.2157879745589559</v>
      </c>
      <c r="BB786" s="10" cm="1">
        <f t="array" ref="BB786">$C786*EXP(poly_from_str($AO786,BB$2950))</f>
        <v>14.530066888139839</v>
      </c>
      <c r="BC786" s="10">
        <f t="shared" ref="BC786" si="1516">LN(AZ786/BB786)</f>
        <v>0.14900580597068036</v>
      </c>
      <c r="BD786" s="10">
        <f t="shared" ref="BD786" si="1517">LN($AX786/100+1)</f>
        <v>2.0908125150419874</v>
      </c>
      <c r="BE786" s="10">
        <f>ABS(LN($AZ786/$BB786))-BD786-LN(2)</f>
        <v>-2.6349538896312525</v>
      </c>
      <c r="BF786" s="21">
        <f>INDEX([1]Pr3_line_class7_opt_lin!$A$2:$A$3624,MATCH($X786,[1]Pr3_line_class7_opt_lin!$AO$2:$AO$3624,0),1)</f>
        <v>4785</v>
      </c>
    </row>
    <row r="787" spans="1:58" hidden="1" x14ac:dyDescent="0.25">
      <c r="A787" s="1" t="s">
        <v>302</v>
      </c>
      <c r="B787" s="1">
        <v>4.0000000000000001E-3</v>
      </c>
      <c r="C787">
        <v>10</v>
      </c>
      <c r="E787" s="2">
        <v>56173.1</v>
      </c>
      <c r="N787">
        <v>8</v>
      </c>
      <c r="V787" s="11">
        <f t="shared" si="1480"/>
        <v>5.6173148111739624E-7</v>
      </c>
      <c r="W787" s="11">
        <f t="shared" si="1481"/>
        <v>1.780211524733369E-6</v>
      </c>
      <c r="X787" s="10">
        <f t="shared" si="1482"/>
        <v>56173.143755178877</v>
      </c>
      <c r="Y787" s="8">
        <f t="shared" si="1483"/>
        <v>1780.210138065853</v>
      </c>
      <c r="Z787" s="1">
        <f t="shared" si="1484"/>
        <v>1780.21</v>
      </c>
      <c r="AA787" s="2">
        <f t="shared" si="1485"/>
        <v>56173.1</v>
      </c>
      <c r="AB787" s="2">
        <f t="shared" si="1479"/>
        <v>56173.148111739625</v>
      </c>
      <c r="AC787" s="1">
        <f t="shared" si="1486"/>
        <v>6.5777112843917185E-2</v>
      </c>
      <c r="AD787" s="1" t="b">
        <f t="shared" si="1487"/>
        <v>1</v>
      </c>
      <c r="AM787" s="10">
        <f t="shared" si="1488"/>
        <v>0.12621679464782243</v>
      </c>
      <c r="AN787" s="10"/>
      <c r="AO787" s="1">
        <f t="shared" si="1489"/>
        <v>1780.21</v>
      </c>
      <c r="AP787"/>
      <c r="BB787" s="10" cm="1">
        <f t="array" ref="BB787">$C787*EXP(poly_from_str($AO787,BB$2950))</f>
        <v>29.08367043468477</v>
      </c>
      <c r="BF787" s="21" t="e">
        <f>INDEX([1]Pr3_line_class7_opt_lin!$A$2:$A$3624,MATCH($X787,[1]Pr3_line_class7_opt_lin!$AO$2:$AO$3624,0),1)</f>
        <v>#N/A</v>
      </c>
    </row>
    <row r="788" spans="1:58" hidden="1" x14ac:dyDescent="0.25">
      <c r="A788" s="1" t="s">
        <v>303</v>
      </c>
      <c r="B788" s="1">
        <v>4.0000000000000001E-3</v>
      </c>
      <c r="C788">
        <v>4</v>
      </c>
      <c r="E788" s="2">
        <v>56196.800000000003</v>
      </c>
      <c r="N788">
        <v>8</v>
      </c>
      <c r="V788" s="11">
        <f t="shared" si="1480"/>
        <v>5.6196823755521343E-7</v>
      </c>
      <c r="W788" s="11">
        <f t="shared" si="1481"/>
        <v>1.7794607522136492E-6</v>
      </c>
      <c r="X788" s="10">
        <f t="shared" si="1482"/>
        <v>56196.821601136369</v>
      </c>
      <c r="Y788" s="8">
        <f t="shared" si="1483"/>
        <v>1779.4600682181263</v>
      </c>
      <c r="Z788" s="1">
        <f t="shared" si="1484"/>
        <v>1779.46</v>
      </c>
      <c r="AA788" s="2">
        <f t="shared" si="1485"/>
        <v>56196.800000000003</v>
      </c>
      <c r="AB788" s="2">
        <f t="shared" si="1479"/>
        <v>56196.823755521335</v>
      </c>
      <c r="AC788" s="1">
        <f t="shared" si="1486"/>
        <v>6.5790415001045641E-2</v>
      </c>
      <c r="AD788" s="1" t="b">
        <f t="shared" si="1487"/>
        <v>1</v>
      </c>
      <c r="AM788" s="10">
        <f t="shared" si="1488"/>
        <v>0.12632326660897128</v>
      </c>
      <c r="AN788" s="10"/>
      <c r="AO788" s="1">
        <f t="shared" si="1489"/>
        <v>1779.46</v>
      </c>
      <c r="AP788"/>
      <c r="BB788" s="10" cm="1">
        <f t="array" ref="BB788">$C788*EXP(poly_from_str($AO788,BB$2950))</f>
        <v>11.6518511779571</v>
      </c>
      <c r="BF788" s="21">
        <f>INDEX([1]Pr3_line_class7_opt_lin!$A$2:$A$3624,MATCH($X788,[1]Pr3_line_class7_opt_lin!$AO$2:$AO$3624,0),1)</f>
        <v>3840</v>
      </c>
    </row>
    <row r="789" spans="1:58" hidden="1" x14ac:dyDescent="0.25">
      <c r="A789" s="1" t="s">
        <v>304</v>
      </c>
      <c r="B789" s="1">
        <v>4.0000000000000001E-3</v>
      </c>
      <c r="C789">
        <v>2</v>
      </c>
      <c r="E789" s="2">
        <v>56210.6</v>
      </c>
      <c r="F789">
        <v>21611</v>
      </c>
      <c r="G789" t="s">
        <v>4</v>
      </c>
      <c r="H789" t="s">
        <v>17</v>
      </c>
      <c r="I789">
        <v>77822</v>
      </c>
      <c r="J789" t="s">
        <v>6</v>
      </c>
      <c r="K789" t="s">
        <v>17</v>
      </c>
      <c r="L789">
        <v>21611.19</v>
      </c>
      <c r="M789">
        <v>77822</v>
      </c>
      <c r="N789">
        <v>8</v>
      </c>
      <c r="V789" s="11">
        <f t="shared" si="1480"/>
        <v>5.6210564775649585E-7</v>
      </c>
      <c r="W789" s="11">
        <f t="shared" si="1481"/>
        <v>1.7790238851746825E-6</v>
      </c>
      <c r="X789" s="10">
        <f t="shared" si="1482"/>
        <v>56210.567972989047</v>
      </c>
      <c r="Y789" s="8">
        <f t="shared" si="1483"/>
        <v>1779.0248988064513</v>
      </c>
      <c r="Z789" s="1">
        <f t="shared" si="1484"/>
        <v>1779.0250000000001</v>
      </c>
      <c r="AA789" s="2">
        <f t="shared" si="1485"/>
        <v>56210.6</v>
      </c>
      <c r="AB789" s="2">
        <f t="shared" si="1479"/>
        <v>56210.564775649582</v>
      </c>
      <c r="AC789" s="1">
        <f t="shared" si="1486"/>
        <v>6.5798137961987496E-2</v>
      </c>
      <c r="AD789" s="1" t="b">
        <f t="shared" si="1487"/>
        <v>1</v>
      </c>
      <c r="AF789" s="1" t="s">
        <v>1301</v>
      </c>
      <c r="AG789" s="1" t="s">
        <v>1417</v>
      </c>
      <c r="AH789" s="10">
        <v>21611.19</v>
      </c>
      <c r="AI789" s="10">
        <v>77822</v>
      </c>
      <c r="AJ789" s="10">
        <f>AI789-AH789</f>
        <v>56210.81</v>
      </c>
      <c r="AK789" s="1">
        <f>$A789-100000000/AJ789</f>
        <v>7.7611450537915516E-3</v>
      </c>
      <c r="AL789" s="10">
        <f>$X789-AJ789</f>
        <v>-0.2420270109505509</v>
      </c>
      <c r="AM789" s="10">
        <f t="shared" si="1488"/>
        <v>0.12638518289512515</v>
      </c>
      <c r="AN789" s="10">
        <f>AL789/AM789</f>
        <v>-1.9149951395124041</v>
      </c>
      <c r="AO789" s="1">
        <f t="shared" si="1489"/>
        <v>1779.0250000000001</v>
      </c>
      <c r="AP789" s="14">
        <v>12200000</v>
      </c>
      <c r="AQ789" s="10">
        <v>3.2000000000000001E-2</v>
      </c>
      <c r="AR789" s="14" cm="1">
        <f t="array" ref="AR789">SfromgA($AP789,$AO789,"")</f>
        <v>3.39030947918856E-2</v>
      </c>
      <c r="AS789" s="21">
        <f>(10^MAX(0.05, -0.312925054856973*((LN($AR789))^(1/3)) + 0.454808404431693)-1)*100</f>
        <v>740.66771952414069</v>
      </c>
      <c r="AU789" s="10"/>
      <c r="AV789" s="10"/>
      <c r="AW789" s="14">
        <f>IF($AP789="",$AT789,$AP789)</f>
        <v>12200000</v>
      </c>
      <c r="AX789" s="21">
        <f>IF($AP789="",$AV789,$AS789)</f>
        <v>740.66771952414069</v>
      </c>
      <c r="AY789" s="10">
        <f>LN(BB789*$AO789/$AW789)</f>
        <v>-7.069888520812337</v>
      </c>
      <c r="AZ789" s="10">
        <f>EXP(AY$2950*$AI789+AY$2951)*$AW789/$AO789</f>
        <v>6.3402212528127144</v>
      </c>
      <c r="BA789" s="10">
        <f>LN(AZ789/$C789)</f>
        <v>1.1537664852002576</v>
      </c>
      <c r="BB789" s="10" cm="1">
        <f t="array" ref="BB789">$C789*EXP(poly_from_str($AO789,BB$2950))</f>
        <v>5.8312841879717707</v>
      </c>
      <c r="BC789" s="10">
        <f t="shared" ref="BC789" si="1518">LN(AZ789/BB789)</f>
        <v>8.3676417274822876E-2</v>
      </c>
      <c r="BD789" s="10">
        <f t="shared" ref="BD789" si="1519">LN($AX789/100+1)</f>
        <v>2.1290262942756599</v>
      </c>
      <c r="BE789" s="10">
        <f>ABS(LN($AZ789/$BB789))-BD789-LN(2)</f>
        <v>-2.7384970575607825</v>
      </c>
      <c r="BF789" s="21">
        <f>INDEX([1]Pr3_line_class7_opt_lin!$A$2:$A$3624,MATCH($X789,[1]Pr3_line_class7_opt_lin!$AO$2:$AO$3624,0),1)</f>
        <v>1922</v>
      </c>
    </row>
    <row r="790" spans="1:58" hidden="1" x14ac:dyDescent="0.25">
      <c r="A790" s="1" t="s">
        <v>305</v>
      </c>
      <c r="B790" s="1">
        <v>4.0000000000000001E-3</v>
      </c>
      <c r="C790">
        <v>1</v>
      </c>
      <c r="E790" s="2">
        <v>56219.8</v>
      </c>
      <c r="N790">
        <v>8</v>
      </c>
      <c r="V790" s="11">
        <f t="shared" si="1480"/>
        <v>5.6219824009462921E-7</v>
      </c>
      <c r="W790" s="11">
        <f t="shared" si="1481"/>
        <v>1.7787327596327272E-6</v>
      </c>
      <c r="X790" s="10">
        <f t="shared" si="1482"/>
        <v>56219.821828805121</v>
      </c>
      <c r="Y790" s="8">
        <f t="shared" si="1483"/>
        <v>1778.7320689935627</v>
      </c>
      <c r="Z790" s="1">
        <f t="shared" si="1484"/>
        <v>1778.732</v>
      </c>
      <c r="AA790" s="2">
        <f t="shared" si="1485"/>
        <v>56219.8</v>
      </c>
      <c r="AB790" s="2">
        <f t="shared" si="1479"/>
        <v>56219.824009462922</v>
      </c>
      <c r="AC790" s="1">
        <f t="shared" si="1486"/>
        <v>6.5803343058274927E-2</v>
      </c>
      <c r="AD790" s="1" t="b">
        <f t="shared" si="1487"/>
        <v>1</v>
      </c>
      <c r="AM790" s="10">
        <f t="shared" si="1488"/>
        <v>0.12642669047388816</v>
      </c>
      <c r="AN790" s="10"/>
      <c r="AO790" s="1">
        <f t="shared" si="1489"/>
        <v>1778.732</v>
      </c>
      <c r="AP790"/>
      <c r="BB790" s="10" cm="1">
        <f t="array" ref="BB790">$C790*EXP(poly_from_str($AO790,BB$2950))</f>
        <v>2.9174525104946158</v>
      </c>
      <c r="BF790" s="21" t="e">
        <f>INDEX([1]Pr3_line_class7_opt_lin!$A$2:$A$3624,MATCH($X790,[1]Pr3_line_class7_opt_lin!$AO$2:$AO$3624,0),1)</f>
        <v>#N/A</v>
      </c>
    </row>
    <row r="791" spans="1:58" hidden="1" x14ac:dyDescent="0.25">
      <c r="A791" s="1" t="s">
        <v>306</v>
      </c>
      <c r="B791" s="1">
        <v>4.0000000000000001E-3</v>
      </c>
      <c r="C791">
        <v>1</v>
      </c>
      <c r="E791" s="2">
        <v>56229.599999999999</v>
      </c>
      <c r="N791">
        <v>8</v>
      </c>
      <c r="V791" s="11">
        <f t="shared" si="1480"/>
        <v>5.6229623790079075E-7</v>
      </c>
      <c r="W791" s="11">
        <f t="shared" si="1481"/>
        <v>1.7784227524293256E-6</v>
      </c>
      <c r="X791" s="10">
        <f t="shared" si="1482"/>
        <v>56229.621627976761</v>
      </c>
      <c r="Y791" s="8">
        <f t="shared" si="1483"/>
        <v>1778.4220683826461</v>
      </c>
      <c r="Z791" s="1">
        <f t="shared" si="1484"/>
        <v>1778.422</v>
      </c>
      <c r="AA791" s="2">
        <f t="shared" si="1485"/>
        <v>56229.599999999999</v>
      </c>
      <c r="AB791" s="2">
        <f t="shared" si="1479"/>
        <v>56229.623790079066</v>
      </c>
      <c r="AC791" s="1">
        <f t="shared" si="1486"/>
        <v>6.5808852957869132E-2</v>
      </c>
      <c r="AD791" s="1" t="b">
        <f t="shared" si="1487"/>
        <v>1</v>
      </c>
      <c r="AM791" s="10">
        <f t="shared" si="1488"/>
        <v>0.12647077015466521</v>
      </c>
      <c r="AN791" s="10"/>
      <c r="AO791" s="1">
        <f t="shared" si="1489"/>
        <v>1778.422</v>
      </c>
      <c r="AP791"/>
      <c r="BB791" s="10" cm="1">
        <f t="array" ref="BB791">$C791*EXP(poly_from_str($AO791,BB$2950))</f>
        <v>2.9193730243810756</v>
      </c>
      <c r="BF791" s="21" t="e">
        <f>INDEX([1]Pr3_line_class7_opt_lin!$A$2:$A$3624,MATCH($X791,[1]Pr3_line_class7_opt_lin!$AO$2:$AO$3624,0),1)</f>
        <v>#N/A</v>
      </c>
    </row>
    <row r="792" spans="1:58" hidden="1" x14ac:dyDescent="0.25">
      <c r="A792" s="1" t="s">
        <v>307</v>
      </c>
      <c r="B792" s="1">
        <v>4.0000000000000001E-3</v>
      </c>
      <c r="C792">
        <v>4</v>
      </c>
      <c r="E792" s="2">
        <v>56251.9</v>
      </c>
      <c r="F792">
        <v>18211</v>
      </c>
      <c r="G792" t="s">
        <v>4</v>
      </c>
      <c r="H792" t="s">
        <v>17</v>
      </c>
      <c r="I792">
        <v>74463</v>
      </c>
      <c r="J792" t="s">
        <v>6</v>
      </c>
      <c r="K792" t="s">
        <v>18</v>
      </c>
      <c r="L792">
        <v>18211.759999999998</v>
      </c>
      <c r="M792">
        <v>74463.7</v>
      </c>
      <c r="N792">
        <v>8</v>
      </c>
      <c r="V792" s="11">
        <f t="shared" si="1480"/>
        <v>5.6251954755427759E-7</v>
      </c>
      <c r="W792" s="11">
        <f t="shared" si="1481"/>
        <v>1.7777177304233279E-6</v>
      </c>
      <c r="X792" s="10">
        <f t="shared" si="1482"/>
        <v>56251.949771931628</v>
      </c>
      <c r="Y792" s="8">
        <f t="shared" si="1483"/>
        <v>1777.7161574921549</v>
      </c>
      <c r="Z792" s="1">
        <f t="shared" si="1484"/>
        <v>1777.7159999999999</v>
      </c>
      <c r="AA792" s="2">
        <f t="shared" si="1485"/>
        <v>56251.9</v>
      </c>
      <c r="AB792" s="2">
        <f t="shared" si="1479"/>
        <v>56251.954755427752</v>
      </c>
      <c r="AC792" s="1">
        <f t="shared" si="1486"/>
        <v>6.5821412069033455E-2</v>
      </c>
      <c r="AD792" s="1" t="b">
        <f t="shared" si="1487"/>
        <v>1</v>
      </c>
      <c r="AF792" s="1" t="s">
        <v>1188</v>
      </c>
      <c r="AG792" s="1" t="s">
        <v>1258</v>
      </c>
      <c r="AH792" s="10">
        <v>18211.759999999998</v>
      </c>
      <c r="AI792" s="10">
        <v>74463.7</v>
      </c>
      <c r="AJ792" s="10">
        <f>AI792-AH792</f>
        <v>56251.94</v>
      </c>
      <c r="AK792" s="1">
        <f>$A792-100000000/AJ792</f>
        <v>-4.6631209511360794E-4</v>
      </c>
      <c r="AL792" s="10">
        <f>$X792-AJ792</f>
        <v>9.7719316254369915E-3</v>
      </c>
      <c r="AM792" s="10">
        <f t="shared" si="1488"/>
        <v>0.12657117334827386</v>
      </c>
      <c r="AN792" s="10">
        <f>AL792/AM792</f>
        <v>7.7205033080861921E-2</v>
      </c>
      <c r="AO792" s="1">
        <f t="shared" si="1489"/>
        <v>1777.7159999999999</v>
      </c>
      <c r="AP792" s="14">
        <v>19500000</v>
      </c>
      <c r="AQ792" s="10">
        <v>2.1999999999999999E-2</v>
      </c>
      <c r="AR792" s="14" cm="1">
        <f t="array" ref="AR792">SfromgA($AP792,$AO792,"")</f>
        <v>5.4069843796352587E-2</v>
      </c>
      <c r="AS792" s="21">
        <f>(10^MAX(0.05, -0.312925054856973*((LN($AR792))^(1/3)) + 0.454808404431693)-1)*100</f>
        <v>697.89871103002747</v>
      </c>
      <c r="AU792" s="10"/>
      <c r="AV792" s="10"/>
      <c r="AW792" s="14">
        <f>IF($AP792="",$AT792,$AP792)</f>
        <v>19500000</v>
      </c>
      <c r="AX792" s="21">
        <f>IF($AP792="",$AV792,$AS792)</f>
        <v>697.89871103002747</v>
      </c>
      <c r="AY792" s="10">
        <f>LN(BB792*$AO792/$AW792)</f>
        <v>-6.8436733506291665</v>
      </c>
      <c r="AZ792" s="10">
        <f>EXP(AY$2950*$AI792+AY$2951)*$AW792/$AO792</f>
        <v>13.881388189061251</v>
      </c>
      <c r="BA792" s="10">
        <f>LN(AZ792/$C792)</f>
        <v>1.2442546025788668</v>
      </c>
      <c r="BB792" s="10" cm="1">
        <f t="array" ref="BB792">$C792*EXP(poly_from_str($AO792,BB$2950))</f>
        <v>11.695065487350538</v>
      </c>
      <c r="BC792" s="10">
        <f t="shared" ref="BC792" si="1520">LN(AZ792/BB792)</f>
        <v>0.17138196407585254</v>
      </c>
      <c r="BD792" s="10">
        <f t="shared" ref="BD792" si="1521">LN($AX792/100+1)</f>
        <v>2.0768114748718092</v>
      </c>
      <c r="BE792" s="10">
        <f>ABS(LN($AZ792/$BB792))-BD792-LN(2)</f>
        <v>-2.5985766913559019</v>
      </c>
      <c r="BF792" s="21">
        <f>INDEX([1]Pr3_line_class7_opt_lin!$A$2:$A$3624,MATCH($X792,[1]Pr3_line_class7_opt_lin!$AO$2:$AO$3624,0),1)</f>
        <v>3858</v>
      </c>
    </row>
    <row r="793" spans="1:58" hidden="1" x14ac:dyDescent="0.25">
      <c r="A793" s="1" t="s">
        <v>308</v>
      </c>
      <c r="B793" s="1">
        <v>4.0000000000000001E-3</v>
      </c>
      <c r="C793">
        <v>2</v>
      </c>
      <c r="E793" s="2">
        <v>56260.3</v>
      </c>
      <c r="N793">
        <v>8</v>
      </c>
      <c r="V793" s="11">
        <f t="shared" si="1480"/>
        <v>5.6260309701752843E-7</v>
      </c>
      <c r="W793" s="11">
        <f t="shared" si="1481"/>
        <v>1.7774523065109855E-6</v>
      </c>
      <c r="X793" s="10">
        <f t="shared" si="1482"/>
        <v>56260.308818281846</v>
      </c>
      <c r="Y793" s="8">
        <f t="shared" si="1483"/>
        <v>1777.4520279118144</v>
      </c>
      <c r="Z793" s="1">
        <f t="shared" si="1484"/>
        <v>1777.452</v>
      </c>
      <c r="AA793" s="2">
        <f t="shared" si="1485"/>
        <v>56260.3</v>
      </c>
      <c r="AB793" s="2">
        <f t="shared" si="1479"/>
        <v>56260.309701752849</v>
      </c>
      <c r="AC793" s="1">
        <f t="shared" si="1486"/>
        <v>6.582611223868573E-2</v>
      </c>
      <c r="AD793" s="1" t="b">
        <f t="shared" si="1487"/>
        <v>1</v>
      </c>
      <c r="AM793" s="10">
        <f t="shared" si="1488"/>
        <v>0.12660887607654103</v>
      </c>
      <c r="AN793" s="10"/>
      <c r="AO793" s="1">
        <f t="shared" si="1489"/>
        <v>1777.452</v>
      </c>
      <c r="AP793"/>
      <c r="BB793" s="10" cm="1">
        <f t="array" ref="BB793">$C793*EXP(poly_from_str($AO793,BB$2950))</f>
        <v>5.8508324573633264</v>
      </c>
      <c r="BF793" s="21" t="e">
        <f>INDEX([1]Pr3_line_class7_opt_lin!$A$2:$A$3624,MATCH($X793,[1]Pr3_line_class7_opt_lin!$AO$2:$AO$3624,0),1)</f>
        <v>#N/A</v>
      </c>
    </row>
    <row r="794" spans="1:58" hidden="1" x14ac:dyDescent="0.25">
      <c r="A794" s="1" t="s">
        <v>309</v>
      </c>
      <c r="B794" s="1">
        <v>4.0000000000000001E-3</v>
      </c>
      <c r="C794">
        <v>20</v>
      </c>
      <c r="E794" s="2">
        <v>56278.400000000001</v>
      </c>
      <c r="N794">
        <v>8</v>
      </c>
      <c r="V794" s="11">
        <f t="shared" si="1480"/>
        <v>5.6278452275028294E-7</v>
      </c>
      <c r="W794" s="11">
        <f t="shared" si="1481"/>
        <v>1.7768806504804686E-6</v>
      </c>
      <c r="X794" s="10">
        <f t="shared" si="1482"/>
        <v>56278.447509129182</v>
      </c>
      <c r="Y794" s="8">
        <f t="shared" si="1483"/>
        <v>1776.8791504736969</v>
      </c>
      <c r="Z794" s="1">
        <f t="shared" si="1484"/>
        <v>1776.8789999999999</v>
      </c>
      <c r="AA794" s="2">
        <f t="shared" si="1485"/>
        <v>56278.400000000001</v>
      </c>
      <c r="AB794" s="2">
        <f t="shared" si="1479"/>
        <v>56278.452275028299</v>
      </c>
      <c r="AC794" s="1">
        <f t="shared" si="1486"/>
        <v>6.5836320952363192E-2</v>
      </c>
      <c r="AD794" s="1" t="b">
        <f t="shared" si="1487"/>
        <v>1</v>
      </c>
      <c r="AM794" s="10">
        <f t="shared" si="1488"/>
        <v>0.12669044994059811</v>
      </c>
      <c r="AN794" s="10"/>
      <c r="AO794" s="1">
        <f t="shared" si="1489"/>
        <v>1776.8789999999999</v>
      </c>
      <c r="AP794"/>
      <c r="BB794" s="10" cm="1">
        <f t="array" ref="BB794">$C794*EXP(poly_from_str($AO794,BB$2950))</f>
        <v>58.580208329499243</v>
      </c>
      <c r="BF794" s="21">
        <f>INDEX([1]Pr3_line_class7_opt_lin!$A$2:$A$3624,MATCH($X794,[1]Pr3_line_class7_opt_lin!$AO$2:$AO$3624,0),1)</f>
        <v>19332</v>
      </c>
    </row>
    <row r="795" spans="1:58" x14ac:dyDescent="0.25">
      <c r="A795" s="1" t="s">
        <v>310</v>
      </c>
      <c r="B795" s="1">
        <v>8.0000000000000002E-3</v>
      </c>
      <c r="C795">
        <v>15</v>
      </c>
      <c r="D795" t="s">
        <v>112</v>
      </c>
      <c r="E795" s="2">
        <v>56290</v>
      </c>
      <c r="N795">
        <v>8</v>
      </c>
      <c r="V795" s="11">
        <f t="shared" si="1480"/>
        <v>5.6289983478889851E-7</v>
      </c>
      <c r="W795" s="11">
        <f t="shared" si="1481"/>
        <v>1.7765144785930006E-6</v>
      </c>
      <c r="X795" s="10">
        <f t="shared" si="1482"/>
        <v>56289.98498624019</v>
      </c>
      <c r="Y795" s="8">
        <f t="shared" si="1483"/>
        <v>1776.5149524279409</v>
      </c>
      <c r="Z795" s="1">
        <f t="shared" si="1484"/>
        <v>1776.5150000000001</v>
      </c>
      <c r="AA795" s="2">
        <f t="shared" si="1485"/>
        <v>56290</v>
      </c>
      <c r="AB795" s="2">
        <f t="shared" si="1479"/>
        <v>56289.983478889844</v>
      </c>
      <c r="AC795" s="1">
        <f t="shared" si="1486"/>
        <v>6.584281120026847E-2</v>
      </c>
      <c r="AD795" s="1" t="b">
        <f t="shared" si="1487"/>
        <v>1</v>
      </c>
      <c r="AM795" s="10">
        <f t="shared" si="1488"/>
        <v>0.2534850536021368</v>
      </c>
      <c r="AN795" s="10"/>
      <c r="AO795" s="1">
        <f t="shared" si="1489"/>
        <v>1776.5150000000001</v>
      </c>
      <c r="AP795"/>
      <c r="BB795" s="10" cm="1">
        <f t="array" ref="BB795">$C795*EXP(poly_from_str($AO795,BB$2950))</f>
        <v>43.969546716753968</v>
      </c>
      <c r="BF795" s="21">
        <f>INDEX([1]Pr3_line_class7_opt_lin!$A$2:$A$3624,MATCH($X795,[1]Pr3_line_class7_opt_lin!$AO$2:$AO$3624,0),1)</f>
        <v>14513</v>
      </c>
    </row>
    <row r="796" spans="1:58" hidden="1" x14ac:dyDescent="0.25">
      <c r="A796" s="1" t="s">
        <v>311</v>
      </c>
      <c r="B796" s="1">
        <v>4.0000000000000001E-3</v>
      </c>
      <c r="C796">
        <v>5</v>
      </c>
      <c r="E796" s="2">
        <v>56354.2</v>
      </c>
      <c r="N796">
        <v>8</v>
      </c>
      <c r="V796" s="11">
        <f t="shared" si="1480"/>
        <v>5.6354188327807804E-7</v>
      </c>
      <c r="W796" s="11">
        <f t="shared" si="1481"/>
        <v>1.7744906324639515E-6</v>
      </c>
      <c r="X796" s="10">
        <f t="shared" si="1482"/>
        <v>56354.189397174356</v>
      </c>
      <c r="Y796" s="8">
        <f t="shared" si="1483"/>
        <v>1774.490966327591</v>
      </c>
      <c r="Z796" s="1">
        <f t="shared" si="1484"/>
        <v>1774.491</v>
      </c>
      <c r="AA796" s="2">
        <f t="shared" si="1485"/>
        <v>56354.2</v>
      </c>
      <c r="AB796" s="2">
        <f t="shared" si="1479"/>
        <v>56354.188327807802</v>
      </c>
      <c r="AC796" s="1">
        <f t="shared" si="1486"/>
        <v>6.5878972710430153E-2</v>
      </c>
      <c r="AD796" s="1" t="b">
        <f t="shared" si="1487"/>
        <v>1</v>
      </c>
      <c r="AM796" s="10">
        <f t="shared" si="1488"/>
        <v>0.12703180799451785</v>
      </c>
      <c r="AN796" s="10"/>
      <c r="AO796" s="1">
        <f t="shared" si="1489"/>
        <v>1774.491</v>
      </c>
      <c r="AP796"/>
      <c r="BB796" s="10" cm="1">
        <f t="array" ref="BB796">$C796*EXP(poly_from_str($AO796,BB$2950))</f>
        <v>14.72093939403476</v>
      </c>
      <c r="BF796" s="21" t="e">
        <f>INDEX([1]Pr3_line_class7_opt_lin!$A$2:$A$3624,MATCH($X796,[1]Pr3_line_class7_opt_lin!$AO$2:$AO$3624,0),1)</f>
        <v>#N/A</v>
      </c>
    </row>
    <row r="797" spans="1:58" hidden="1" x14ac:dyDescent="0.25">
      <c r="A797" s="1" t="s">
        <v>312</v>
      </c>
      <c r="B797" s="1">
        <v>4.0000000000000001E-3</v>
      </c>
      <c r="C797">
        <v>1</v>
      </c>
      <c r="E797" s="2">
        <v>56361.599999999999</v>
      </c>
      <c r="N797">
        <v>8</v>
      </c>
      <c r="V797" s="11">
        <f t="shared" si="1480"/>
        <v>5.6361620667129957E-7</v>
      </c>
      <c r="W797" s="11">
        <f t="shared" si="1481"/>
        <v>1.7742576505989895E-6</v>
      </c>
      <c r="X797" s="10">
        <f t="shared" si="1482"/>
        <v>56361.618772772279</v>
      </c>
      <c r="Y797" s="8">
        <f t="shared" si="1483"/>
        <v>1774.2570596341525</v>
      </c>
      <c r="Z797" s="1">
        <f t="shared" si="1484"/>
        <v>1774.2570000000001</v>
      </c>
      <c r="AA797" s="2">
        <f t="shared" si="1485"/>
        <v>56361.599999999999</v>
      </c>
      <c r="AB797" s="2">
        <f t="shared" si="1479"/>
        <v>56361.620667129959</v>
      </c>
      <c r="AC797" s="1">
        <f t="shared" si="1486"/>
        <v>6.5883161421127254E-2</v>
      </c>
      <c r="AD797" s="1" t="b">
        <f t="shared" si="1487"/>
        <v>1</v>
      </c>
      <c r="AM797" s="10">
        <f t="shared" si="1488"/>
        <v>0.12706524477570047</v>
      </c>
      <c r="AN797" s="10"/>
      <c r="AO797" s="1">
        <f t="shared" si="1489"/>
        <v>1774.2570000000001</v>
      </c>
      <c r="AP797"/>
      <c r="BB797" s="10" cm="1">
        <f t="array" ref="BB797">$C797*EXP(poly_from_str($AO797,BB$2950))</f>
        <v>2.9456926242707833</v>
      </c>
      <c r="BF797" s="21">
        <f>INDEX([1]Pr3_line_class7_opt_lin!$A$2:$A$3624,MATCH($X797,[1]Pr3_line_class7_opt_lin!$AO$2:$AO$3624,0),1)</f>
        <v>973</v>
      </c>
    </row>
    <row r="798" spans="1:58" hidden="1" x14ac:dyDescent="0.25">
      <c r="A798" s="1" t="s">
        <v>313</v>
      </c>
      <c r="B798" s="1">
        <v>4.0000000000000001E-3</v>
      </c>
      <c r="C798">
        <v>7</v>
      </c>
      <c r="E798" s="2">
        <v>56400.800000000003</v>
      </c>
      <c r="N798">
        <v>8</v>
      </c>
      <c r="V798" s="11">
        <f t="shared" si="1480"/>
        <v>5.6400847591937618E-7</v>
      </c>
      <c r="W798" s="11">
        <f t="shared" si="1481"/>
        <v>1.7730244961064383E-6</v>
      </c>
      <c r="X798" s="10">
        <f t="shared" si="1482"/>
        <v>56400.843218604779</v>
      </c>
      <c r="Y798" s="8">
        <f t="shared" si="1483"/>
        <v>1773.0231374805633</v>
      </c>
      <c r="Z798" s="1">
        <f t="shared" si="1484"/>
        <v>1773.0229999999999</v>
      </c>
      <c r="AA798" s="2">
        <f t="shared" si="1485"/>
        <v>56400.800000000003</v>
      </c>
      <c r="AB798" s="2">
        <f t="shared" si="1479"/>
        <v>56400.847591937614</v>
      </c>
      <c r="AC798" s="1">
        <f t="shared" si="1486"/>
        <v>6.5905278045444882E-2</v>
      </c>
      <c r="AD798" s="1" t="b">
        <f t="shared" si="1487"/>
        <v>1</v>
      </c>
      <c r="AM798" s="10">
        <f t="shared" si="1488"/>
        <v>0.12724211699453422</v>
      </c>
      <c r="AN798" s="10"/>
      <c r="AO798" s="1">
        <f t="shared" si="1489"/>
        <v>1773.0229999999999</v>
      </c>
      <c r="AP798"/>
      <c r="BB798" s="10" cm="1">
        <f t="array" ref="BB798">$C798*EXP(poly_from_str($AO798,BB$2950))</f>
        <v>20.675764189553483</v>
      </c>
      <c r="BF798" s="21" t="e">
        <f>INDEX([1]Pr3_line_class7_opt_lin!$A$2:$A$3624,MATCH($X798,[1]Pr3_line_class7_opt_lin!$AO$2:$AO$3624,0),1)</f>
        <v>#N/A</v>
      </c>
    </row>
    <row r="799" spans="1:58" hidden="1" x14ac:dyDescent="0.25">
      <c r="A799" s="1" t="s">
        <v>314</v>
      </c>
      <c r="B799" s="1">
        <v>4.0000000000000001E-3</v>
      </c>
      <c r="C799">
        <v>1</v>
      </c>
      <c r="E799" s="2">
        <v>56421</v>
      </c>
      <c r="F799">
        <v>38726</v>
      </c>
      <c r="G799" t="s">
        <v>4</v>
      </c>
      <c r="H799" t="s">
        <v>7</v>
      </c>
      <c r="I799">
        <v>95147</v>
      </c>
      <c r="J799" t="s">
        <v>6</v>
      </c>
      <c r="K799" t="s">
        <v>5</v>
      </c>
      <c r="L799">
        <v>38726.5</v>
      </c>
      <c r="M799">
        <v>95147.9</v>
      </c>
      <c r="N799">
        <v>8</v>
      </c>
      <c r="V799" s="11">
        <f t="shared" si="1480"/>
        <v>5.6420990865441573E-7</v>
      </c>
      <c r="W799" s="11">
        <f t="shared" si="1481"/>
        <v>1.7723897130501056E-6</v>
      </c>
      <c r="X799" s="10">
        <f t="shared" si="1482"/>
        <v>56420.991705928136</v>
      </c>
      <c r="Y799" s="8">
        <f t="shared" si="1483"/>
        <v>1772.3899735972388</v>
      </c>
      <c r="Z799" s="1">
        <f t="shared" si="1484"/>
        <v>1772.39</v>
      </c>
      <c r="AA799" s="2">
        <f t="shared" si="1485"/>
        <v>56421</v>
      </c>
      <c r="AB799" s="2">
        <f t="shared" si="1479"/>
        <v>56420.990865441578</v>
      </c>
      <c r="AC799" s="1">
        <f t="shared" si="1486"/>
        <v>6.5916641051191216E-2</v>
      </c>
      <c r="AD799" s="1" t="b">
        <f t="shared" si="1487"/>
        <v>1</v>
      </c>
      <c r="AF799" s="1" t="s">
        <v>1428</v>
      </c>
      <c r="AG799" s="1" t="s">
        <v>1365</v>
      </c>
      <c r="AH799" s="10">
        <v>38726.5</v>
      </c>
      <c r="AI799" s="10">
        <v>95147.9</v>
      </c>
      <c r="AJ799" s="10">
        <f>AI799-AH799</f>
        <v>56421.399999999994</v>
      </c>
      <c r="AK799" s="1">
        <f>$A799-100000000/AJ799</f>
        <v>1.2852321991204008E-2</v>
      </c>
      <c r="AL799" s="10">
        <f>$X799-AJ799</f>
        <v>-0.40829407185810851</v>
      </c>
      <c r="AM799" s="10">
        <f t="shared" si="1488"/>
        <v>0.12733314902476317</v>
      </c>
      <c r="AN799" s="10">
        <f>AL799/AM799</f>
        <v>-3.206502587780228</v>
      </c>
      <c r="AO799" s="1">
        <f t="shared" si="1489"/>
        <v>1772.39</v>
      </c>
      <c r="AP799" s="14">
        <v>40700000</v>
      </c>
      <c r="AQ799" s="10">
        <v>0.19900000000000001</v>
      </c>
      <c r="AR799" s="14" cm="1">
        <f t="array" ref="AR799">SfromgA($AP799,$AO799,"")</f>
        <v>0.1118421847876257</v>
      </c>
      <c r="AS799" s="21">
        <f>(10^MAX(0.05, -0.312925054856973*((LN($AR799))^(1/3)) + 0.454808404431693)-1)*100</f>
        <v>626.47335119791535</v>
      </c>
      <c r="AU799" s="10"/>
      <c r="AV799" s="10"/>
      <c r="AW799" s="14">
        <f>IF($AP799="",$AT799,$AP799)</f>
        <v>40700000</v>
      </c>
      <c r="AX799" s="21">
        <f>IF($AP799="",$AV799,$AS799)</f>
        <v>626.47335119791535</v>
      </c>
      <c r="AY799" s="10">
        <f>LN(BB799*$AO799/$AW799)</f>
        <v>-8.9572043450897727</v>
      </c>
      <c r="AZ799" s="10">
        <f>EXP(AY$2950*$AI799+AY$2951)*$AW799/$AO799</f>
        <v>4.2033639616471072</v>
      </c>
      <c r="BA799" s="10">
        <f>LN(AZ799/$C799)</f>
        <v>1.4358851479547579</v>
      </c>
      <c r="BB799" s="10" cm="1">
        <f t="array" ref="BB799">$C799*EXP(poly_from_str($AO799,BB$2950))</f>
        <v>2.9578128940554294</v>
      </c>
      <c r="BC799" s="10">
        <f t="shared" ref="BC799" si="1522">LN(AZ799/BB799)</f>
        <v>0.35143503987387098</v>
      </c>
      <c r="BD799" s="10">
        <f t="shared" ref="BD799" si="1523">LN($AX799/100+1)</f>
        <v>1.983031615272969</v>
      </c>
      <c r="BE799" s="10">
        <f>ABS(LN($AZ799/$BB799))-BD799-LN(2)</f>
        <v>-2.3247437559590431</v>
      </c>
      <c r="BF799" s="21">
        <f>INDEX([1]Pr3_line_class7_opt_lin!$A$2:$A$3624,MATCH($X799,[1]Pr3_line_class7_opt_lin!$AO$2:$AO$3624,0),1)</f>
        <v>978</v>
      </c>
    </row>
    <row r="800" spans="1:58" hidden="1" x14ac:dyDescent="0.25">
      <c r="A800" s="1" t="s">
        <v>315</v>
      </c>
      <c r="B800" s="1">
        <v>4.0000000000000001E-3</v>
      </c>
      <c r="C800">
        <v>3</v>
      </c>
      <c r="E800" s="2">
        <v>56429.3</v>
      </c>
      <c r="N800">
        <v>8</v>
      </c>
      <c r="V800" s="11">
        <f t="shared" si="1480"/>
        <v>5.6429300575748153E-7</v>
      </c>
      <c r="W800" s="11">
        <f t="shared" si="1481"/>
        <v>1.7721290180810324E-6</v>
      </c>
      <c r="X800" s="10">
        <f t="shared" si="1482"/>
        <v>56429.300522744241</v>
      </c>
      <c r="Y800" s="8">
        <f t="shared" si="1483"/>
        <v>1772.1290016645567</v>
      </c>
      <c r="Z800" s="1">
        <f t="shared" si="1484"/>
        <v>1772.1289999999999</v>
      </c>
      <c r="AA800" s="2">
        <f t="shared" si="1485"/>
        <v>56429.3</v>
      </c>
      <c r="AB800" s="2">
        <f t="shared" si="1479"/>
        <v>56429.300575748159</v>
      </c>
      <c r="AC800" s="1">
        <f t="shared" si="1486"/>
        <v>6.5921329817340654E-2</v>
      </c>
      <c r="AD800" s="1" t="b">
        <f t="shared" si="1487"/>
        <v>1</v>
      </c>
      <c r="AM800" s="10">
        <f t="shared" si="1488"/>
        <v>0.12737063723916262</v>
      </c>
      <c r="AN800" s="10"/>
      <c r="AO800" s="1">
        <f t="shared" si="1489"/>
        <v>1772.1289999999999</v>
      </c>
      <c r="AP800"/>
      <c r="BB800" s="10" cm="1">
        <f t="array" ref="BB800">$C800*EXP(poly_from_str($AO800,BB$2950))</f>
        <v>8.8785709871364293</v>
      </c>
      <c r="BF800" s="21">
        <f>INDEX([1]Pr3_line_class7_opt_lin!$A$2:$A$3624,MATCH($X800,[1]Pr3_line_class7_opt_lin!$AO$2:$AO$3624,0),1)</f>
        <v>2937</v>
      </c>
    </row>
    <row r="801" spans="1:58" hidden="1" x14ac:dyDescent="0.25">
      <c r="A801" s="1">
        <v>1771.9580000000001</v>
      </c>
      <c r="B801" s="1">
        <v>4.0000000000000001E-3</v>
      </c>
      <c r="C801">
        <v>4</v>
      </c>
      <c r="E801" s="2">
        <v>56434.7</v>
      </c>
      <c r="N801">
        <v>9</v>
      </c>
      <c r="V801" s="11">
        <f t="shared" si="1480"/>
        <v>5.6434746196015933E-7</v>
      </c>
      <c r="W801" s="11">
        <f t="shared" si="1481"/>
        <v>1.7719594504799354E-6</v>
      </c>
      <c r="X801" s="10">
        <f t="shared" si="1482"/>
        <v>56434.741941683234</v>
      </c>
      <c r="Y801" s="8">
        <f t="shared" si="1483"/>
        <v>1771.9581335790438</v>
      </c>
      <c r="Z801" s="1">
        <f t="shared" si="1484"/>
        <v>1771.9580000000001</v>
      </c>
      <c r="AA801" s="2">
        <f t="shared" si="1485"/>
        <v>56434.7</v>
      </c>
      <c r="AB801" s="2">
        <f t="shared" si="1479"/>
        <v>56434.746196015927</v>
      </c>
      <c r="AC801" s="1">
        <f t="shared" si="1486"/>
        <v>6.5924402891043676E-2</v>
      </c>
      <c r="AD801" s="1" t="b">
        <f t="shared" si="1487"/>
        <v>1</v>
      </c>
      <c r="AM801" s="10">
        <f t="shared" si="1488"/>
        <v>0.12739511884593202</v>
      </c>
      <c r="AN801" s="10"/>
      <c r="AO801" s="1">
        <f t="shared" si="1489"/>
        <v>1771.9580000000001</v>
      </c>
      <c r="AP801"/>
      <c r="BB801" s="10" cm="1">
        <f t="array" ref="BB801">$C801*EXP(poly_from_str($AO801,BB$2950))</f>
        <v>11.842586865571997</v>
      </c>
      <c r="BF801" s="21" t="e">
        <f>INDEX([1]Pr3_line_class7_opt_lin!$A$2:$A$3624,MATCH($X801,[1]Pr3_line_class7_opt_lin!$AO$2:$AO$3624,0),1)</f>
        <v>#N/A</v>
      </c>
    </row>
    <row r="802" spans="1:58" hidden="1" x14ac:dyDescent="0.25">
      <c r="A802" s="1">
        <v>1771.68</v>
      </c>
      <c r="B802" s="1">
        <v>4.0000000000000001E-3</v>
      </c>
      <c r="C802">
        <v>1</v>
      </c>
      <c r="E802" s="2">
        <v>56443.6</v>
      </c>
      <c r="N802">
        <v>9</v>
      </c>
      <c r="V802" s="11">
        <f t="shared" si="1480"/>
        <v>5.6443601553327917E-7</v>
      </c>
      <c r="W802" s="11">
        <f t="shared" si="1481"/>
        <v>1.771680048756635E-6</v>
      </c>
      <c r="X802" s="10">
        <f t="shared" si="1482"/>
        <v>56443.60141019545</v>
      </c>
      <c r="Y802" s="8">
        <f t="shared" si="1483"/>
        <v>1771.6800044927134</v>
      </c>
      <c r="Z802" s="1">
        <f t="shared" si="1484"/>
        <v>1771.68</v>
      </c>
      <c r="AA802" s="2">
        <f t="shared" si="1485"/>
        <v>56443.6</v>
      </c>
      <c r="AB802" s="2">
        <f t="shared" si="1479"/>
        <v>56443.601553327913</v>
      </c>
      <c r="AC802" s="1">
        <f t="shared" si="1486"/>
        <v>6.5929400781554209E-2</v>
      </c>
      <c r="AD802" s="1" t="b">
        <f t="shared" si="1487"/>
        <v>1</v>
      </c>
      <c r="AM802" s="10">
        <f t="shared" si="1488"/>
        <v>0.12743520274541678</v>
      </c>
      <c r="AN802" s="10"/>
      <c r="AO802" s="1">
        <f t="shared" si="1489"/>
        <v>1771.68</v>
      </c>
      <c r="AP802"/>
      <c r="BB802" s="10" cm="1">
        <f t="array" ref="BB802">$C802*EXP(poly_from_str($AO802,BB$2950))</f>
        <v>2.9624762403232103</v>
      </c>
      <c r="BF802" s="21" t="e">
        <f>INDEX([1]Pr3_line_class7_opt_lin!$A$2:$A$3624,MATCH($X802,[1]Pr3_line_class7_opt_lin!$AO$2:$AO$3624,0),1)</f>
        <v>#N/A</v>
      </c>
    </row>
    <row r="803" spans="1:58" hidden="1" x14ac:dyDescent="0.25">
      <c r="A803" s="1">
        <v>1771.5450000000001</v>
      </c>
      <c r="B803" s="1">
        <v>4.0000000000000001E-3</v>
      </c>
      <c r="C803">
        <v>15</v>
      </c>
      <c r="E803" s="2">
        <v>56447.9</v>
      </c>
      <c r="N803">
        <v>9</v>
      </c>
      <c r="V803" s="11">
        <f t="shared" si="1480"/>
        <v>5.6447902819290509E-7</v>
      </c>
      <c r="W803" s="11">
        <f t="shared" si="1481"/>
        <v>1.7715450884798196E-6</v>
      </c>
      <c r="X803" s="10">
        <f t="shared" si="1482"/>
        <v>56447.902559433162</v>
      </c>
      <c r="Y803" s="8">
        <f t="shared" si="1483"/>
        <v>1771.5450081552895</v>
      </c>
      <c r="Z803" s="1">
        <f t="shared" si="1484"/>
        <v>1771.5450000000001</v>
      </c>
      <c r="AA803" s="2">
        <f t="shared" si="1485"/>
        <v>56447.9</v>
      </c>
      <c r="AB803" s="2">
        <f t="shared" si="1479"/>
        <v>56447.902819290503</v>
      </c>
      <c r="AC803" s="1">
        <f t="shared" si="1486"/>
        <v>6.5931828663480324E-2</v>
      </c>
      <c r="AD803" s="1" t="b">
        <f t="shared" si="1487"/>
        <v>1</v>
      </c>
      <c r="AM803" s="10">
        <f t="shared" si="1488"/>
        <v>0.12745462294212115</v>
      </c>
      <c r="AN803" s="10"/>
      <c r="AO803" s="1">
        <f t="shared" si="1489"/>
        <v>1771.5450000000001</v>
      </c>
      <c r="AP803"/>
      <c r="BB803" s="10" cm="1">
        <f t="array" ref="BB803">$C803*EXP(poly_from_str($AO803,BB$2950))</f>
        <v>44.450495305060322</v>
      </c>
      <c r="BF803" s="21" t="e">
        <f>INDEX([1]Pr3_line_class7_opt_lin!$A$2:$A$3624,MATCH($X803,[1]Pr3_line_class7_opt_lin!$AO$2:$AO$3624,0),1)</f>
        <v>#N/A</v>
      </c>
    </row>
    <row r="804" spans="1:58" hidden="1" x14ac:dyDescent="0.25">
      <c r="A804" s="1">
        <v>1771.4829999999999</v>
      </c>
      <c r="B804" s="1">
        <v>4.0000000000000001E-3</v>
      </c>
      <c r="C804">
        <v>10</v>
      </c>
      <c r="E804" s="2">
        <v>56449.9</v>
      </c>
      <c r="N804">
        <v>9</v>
      </c>
      <c r="V804" s="11">
        <f t="shared" si="1480"/>
        <v>5.6449878435186796E-7</v>
      </c>
      <c r="W804" s="11">
        <f t="shared" si="1481"/>
        <v>1.7714823232636374E-6</v>
      </c>
      <c r="X804" s="10">
        <f t="shared" si="1482"/>
        <v>56449.880423095339</v>
      </c>
      <c r="Y804" s="8">
        <f t="shared" si="1483"/>
        <v>1771.4829376164098</v>
      </c>
      <c r="Z804" s="1">
        <f t="shared" si="1484"/>
        <v>1771.4829999999999</v>
      </c>
      <c r="AA804" s="2">
        <f t="shared" si="1485"/>
        <v>56449.9</v>
      </c>
      <c r="AB804" s="2">
        <f t="shared" si="1479"/>
        <v>56449.878435186794</v>
      </c>
      <c r="AC804" s="1">
        <f t="shared" si="1486"/>
        <v>6.5932943876736844E-2</v>
      </c>
      <c r="AD804" s="1" t="b">
        <f t="shared" si="1487"/>
        <v>1</v>
      </c>
      <c r="AM804" s="10">
        <f t="shared" si="1488"/>
        <v>0.12746359970713805</v>
      </c>
      <c r="AN804" s="10"/>
      <c r="AO804" s="1">
        <f t="shared" si="1489"/>
        <v>1771.4829999999999</v>
      </c>
      <c r="AP804"/>
      <c r="BB804" s="10" cm="1">
        <f t="array" ref="BB804">$C804*EXP(poly_from_str($AO804,BB$2950))</f>
        <v>29.637755143620947</v>
      </c>
      <c r="BF804" s="21" t="e">
        <f>INDEX([1]Pr3_line_class7_opt_lin!$A$2:$A$3624,MATCH($X804,[1]Pr3_line_class7_opt_lin!$AO$2:$AO$3624,0),1)</f>
        <v>#N/A</v>
      </c>
    </row>
    <row r="805" spans="1:58" hidden="1" x14ac:dyDescent="0.25">
      <c r="A805" s="1">
        <v>1771.328</v>
      </c>
      <c r="B805" s="1">
        <v>4.0000000000000001E-3</v>
      </c>
      <c r="C805">
        <v>4</v>
      </c>
      <c r="E805" s="2">
        <v>56454.8</v>
      </c>
      <c r="N805">
        <v>9</v>
      </c>
      <c r="V805" s="11">
        <f t="shared" si="1480"/>
        <v>5.6454818079994218E-7</v>
      </c>
      <c r="W805" s="11">
        <f t="shared" si="1481"/>
        <v>1.7713285672786017E-6</v>
      </c>
      <c r="X805" s="10">
        <f t="shared" si="1482"/>
        <v>56454.816412799126</v>
      </c>
      <c r="Y805" s="8">
        <f t="shared" si="1483"/>
        <v>1771.3280523099629</v>
      </c>
      <c r="Z805" s="1">
        <f t="shared" si="1484"/>
        <v>1771.328</v>
      </c>
      <c r="AA805" s="2">
        <f t="shared" si="1485"/>
        <v>56454.8</v>
      </c>
      <c r="AB805" s="2">
        <f t="shared" si="1479"/>
        <v>56454.81807999422</v>
      </c>
      <c r="AC805" s="1">
        <f t="shared" si="1486"/>
        <v>6.5935732422226209E-2</v>
      </c>
      <c r="AD805" s="1" t="b">
        <f t="shared" si="1487"/>
        <v>1</v>
      </c>
      <c r="AM805" s="10">
        <f t="shared" si="1488"/>
        <v>0.12748581854969832</v>
      </c>
      <c r="AN805" s="10"/>
      <c r="AO805" s="1">
        <f t="shared" si="1489"/>
        <v>1771.328</v>
      </c>
      <c r="AP805"/>
      <c r="BB805" s="10" cm="1">
        <f t="array" ref="BB805">$C805*EXP(poly_from_str($AO805,BB$2950))</f>
        <v>11.859197723812743</v>
      </c>
      <c r="BF805" s="21">
        <f>INDEX([1]Pr3_line_class7_opt_lin!$A$2:$A$3624,MATCH($X805,[1]Pr3_line_class7_opt_lin!$AO$2:$AO$3624,0),1)</f>
        <v>3924</v>
      </c>
    </row>
    <row r="806" spans="1:58" hidden="1" x14ac:dyDescent="0.25">
      <c r="A806" s="1">
        <v>1769.3979999999999</v>
      </c>
      <c r="B806" s="1">
        <v>4.0000000000000001E-3</v>
      </c>
      <c r="C806">
        <v>100</v>
      </c>
      <c r="E806" s="2">
        <v>56516.4</v>
      </c>
      <c r="F806">
        <v>23844</v>
      </c>
      <c r="G806" t="s">
        <v>4</v>
      </c>
      <c r="H806" t="s">
        <v>5</v>
      </c>
      <c r="I806">
        <v>80360</v>
      </c>
      <c r="J806" t="s">
        <v>6</v>
      </c>
      <c r="K806" t="s">
        <v>12</v>
      </c>
      <c r="L806">
        <v>23844.58</v>
      </c>
      <c r="M806">
        <v>80360.820000000007</v>
      </c>
      <c r="N806">
        <v>9</v>
      </c>
      <c r="V806" s="11">
        <f t="shared" si="1480"/>
        <v>5.6516397102291295E-7</v>
      </c>
      <c r="W806" s="11">
        <f t="shared" si="1481"/>
        <v>1.7693979092794305E-6</v>
      </c>
      <c r="X806" s="10">
        <f t="shared" si="1482"/>
        <v>56516.397370555045</v>
      </c>
      <c r="Y806" s="8">
        <f t="shared" si="1483"/>
        <v>1769.3979916012806</v>
      </c>
      <c r="Z806" s="1">
        <f t="shared" si="1484"/>
        <v>1769.3979999999999</v>
      </c>
      <c r="AA806" s="2">
        <f t="shared" si="1485"/>
        <v>56516.4</v>
      </c>
      <c r="AB806" s="2">
        <f t="shared" si="1479"/>
        <v>56516.397102291288</v>
      </c>
      <c r="AC806" s="1">
        <f t="shared" si="1486"/>
        <v>6.5970515707119398E-2</v>
      </c>
      <c r="AD806" s="1" t="b">
        <f t="shared" si="1487"/>
        <v>1</v>
      </c>
      <c r="AF806" s="1" t="s">
        <v>1268</v>
      </c>
      <c r="AG806" s="1" t="s">
        <v>1376</v>
      </c>
      <c r="AH806" s="10">
        <v>23844.58</v>
      </c>
      <c r="AI806" s="10">
        <v>80360.820000000007</v>
      </c>
      <c r="AJ806" s="10">
        <f t="shared" ref="AJ806:AJ807" si="1524">AI806-AH806</f>
        <v>56516.240000000005</v>
      </c>
      <c r="AK806" s="1">
        <f t="shared" ref="AK806:AK807" si="1525">$A806-100000000/AJ806</f>
        <v>-4.9185239497546718E-3</v>
      </c>
      <c r="AL806" s="10">
        <f t="shared" ref="AL806:AL807" si="1526">$X806-AJ806</f>
        <v>0.15737055503996089</v>
      </c>
      <c r="AM806" s="10">
        <f t="shared" si="1488"/>
        <v>0.12776413220767743</v>
      </c>
      <c r="AN806" s="10">
        <f t="shared" ref="AN806:AN807" si="1527">AL806/AM806</f>
        <v>1.2317271860318273</v>
      </c>
      <c r="AO806" s="1">
        <f t="shared" si="1489"/>
        <v>1769.3979999999999</v>
      </c>
      <c r="AP806" s="14">
        <v>753000</v>
      </c>
      <c r="AQ806" s="10">
        <v>8.0000000000000002E-3</v>
      </c>
      <c r="AR806" s="14" cm="1">
        <f t="array" ref="AR806">SfromgA($AP806,$AO806,"")</f>
        <v>2.0587562576482219E-3</v>
      </c>
      <c r="AS806" s="21">
        <f t="shared" ref="AS806:AS807" si="1528">(10^MAX(0.05, -0.312925054856973*((LN($AR806))^(1/3)) + 0.454808404431693)-1)*100</f>
        <v>969.63672737293257</v>
      </c>
      <c r="AU806" s="10"/>
      <c r="AV806" s="10"/>
      <c r="AW806" s="14">
        <f t="shared" ref="AW806:AW807" si="1529">IF($AP806="",$AT806,$AP806)</f>
        <v>753000</v>
      </c>
      <c r="AX806" s="21">
        <f t="shared" ref="AX806:AX807" si="1530">IF($AP806="",$AV806,$AS806)</f>
        <v>969.63672737293257</v>
      </c>
      <c r="AY806" s="12"/>
      <c r="AZ806" s="10">
        <f t="shared" ref="AZ806:AZ807" si="1531">EXP(AY$2950*$AI806+AY$2951)*$AW806/$AO806</f>
        <v>0.31033429516482774</v>
      </c>
      <c r="BA806" s="12"/>
      <c r="BB806" s="10" cm="1">
        <f t="array" ref="BB806">$C806*EXP(poly_from_str($AO806,BB$2950))</f>
        <v>297.76715468067914</v>
      </c>
      <c r="BC806" s="12"/>
      <c r="BD806" s="10">
        <f t="shared" ref="BD806:BD807" si="1532">LN($AX806/100+1)</f>
        <v>2.3699041766941673</v>
      </c>
      <c r="BE806" s="10">
        <f t="shared" ref="BE806:BE807" si="1533">ABS(LN($AZ806/$BB806))-BD806-LN(2)</f>
        <v>3.8033656547267842</v>
      </c>
      <c r="BF806" s="21">
        <f>INDEX([1]Pr3_line_class7_opt_lin!$A$2:$A$3624,MATCH($X806,[1]Pr3_line_class7_opt_lin!$AO$2:$AO$3624,0),1)</f>
        <v>98611</v>
      </c>
    </row>
    <row r="807" spans="1:58" hidden="1" x14ac:dyDescent="0.25">
      <c r="A807" s="1">
        <v>1769.0640000000001</v>
      </c>
      <c r="B807" s="1">
        <v>4.0000000000000001E-3</v>
      </c>
      <c r="C807">
        <v>20</v>
      </c>
      <c r="E807" s="2">
        <v>56527.1</v>
      </c>
      <c r="F807">
        <v>21294</v>
      </c>
      <c r="G807" t="s">
        <v>4</v>
      </c>
      <c r="H807" t="s">
        <v>7</v>
      </c>
      <c r="I807">
        <v>77822</v>
      </c>
      <c r="J807" t="s">
        <v>6</v>
      </c>
      <c r="K807" t="s">
        <v>17</v>
      </c>
      <c r="L807">
        <v>21294.89</v>
      </c>
      <c r="M807">
        <v>77822</v>
      </c>
      <c r="N807">
        <v>9</v>
      </c>
      <c r="V807" s="11">
        <f t="shared" si="1480"/>
        <v>5.6527067420963858E-7</v>
      </c>
      <c r="W807" s="11">
        <f t="shared" si="1481"/>
        <v>1.7690629804111658E-6</v>
      </c>
      <c r="X807" s="10">
        <f t="shared" si="1482"/>
        <v>56527.070439132454</v>
      </c>
      <c r="Y807" s="8">
        <f t="shared" si="1483"/>
        <v>1769.0639055437798</v>
      </c>
      <c r="Z807" s="1">
        <f t="shared" si="1484"/>
        <v>1769.0640000000001</v>
      </c>
      <c r="AA807" s="2">
        <f t="shared" si="1485"/>
        <v>56527.1</v>
      </c>
      <c r="AB807" s="2">
        <f t="shared" si="1479"/>
        <v>56527.067420963853</v>
      </c>
      <c r="AC807" s="1">
        <f t="shared" si="1486"/>
        <v>6.5976546756070967E-2</v>
      </c>
      <c r="AD807" s="1" t="b">
        <f t="shared" si="1487"/>
        <v>1</v>
      </c>
      <c r="AF807" s="1" t="s">
        <v>1209</v>
      </c>
      <c r="AG807" s="1" t="s">
        <v>1417</v>
      </c>
      <c r="AH807" s="10">
        <v>21294.89</v>
      </c>
      <c r="AI807" s="10">
        <v>77822</v>
      </c>
      <c r="AJ807" s="10">
        <f t="shared" si="1524"/>
        <v>56527.11</v>
      </c>
      <c r="AK807" s="1">
        <f t="shared" si="1525"/>
        <v>1.3325471620646567E-3</v>
      </c>
      <c r="AL807" s="10">
        <f t="shared" si="1526"/>
        <v>-3.9560867546242662E-2</v>
      </c>
      <c r="AM807" s="10">
        <f t="shared" si="1488"/>
        <v>0.12781244771246264</v>
      </c>
      <c r="AN807" s="10">
        <f t="shared" si="1527"/>
        <v>-0.30952280669283505</v>
      </c>
      <c r="AO807" s="1">
        <f t="shared" si="1489"/>
        <v>1769.0640000000001</v>
      </c>
      <c r="AP807" s="14">
        <v>133000000</v>
      </c>
      <c r="AQ807" s="10">
        <v>0.11</v>
      </c>
      <c r="AR807" s="14" cm="1">
        <f t="array" ref="AR807">SfromgA($AP807,$AO807,"")</f>
        <v>0.3634256997320805</v>
      </c>
      <c r="AS807" s="21">
        <f t="shared" si="1528"/>
        <v>487.48780152618735</v>
      </c>
      <c r="AU807" s="10"/>
      <c r="AV807" s="10"/>
      <c r="AW807" s="14">
        <f t="shared" si="1529"/>
        <v>133000000</v>
      </c>
      <c r="AX807" s="21">
        <f t="shared" si="1530"/>
        <v>487.48780152618735</v>
      </c>
      <c r="AY807" s="10">
        <f>LN(BB807*$AO807/$AW807)</f>
        <v>-7.1400242510741574</v>
      </c>
      <c r="AZ807" s="10">
        <f t="shared" si="1531"/>
        <v>69.507990036109277</v>
      </c>
      <c r="BA807" s="10">
        <f>LN(AZ807/$C807)</f>
        <v>1.2457094369571731</v>
      </c>
      <c r="BB807" s="10" cm="1">
        <f t="array" ref="BB807">$C807*EXP(poly_from_str($AO807,BB$2950))</f>
        <v>59.598449758793528</v>
      </c>
      <c r="BC807" s="10">
        <f t="shared" ref="BC807" si="1534">LN(AZ807/BB807)</f>
        <v>0.15381214753664363</v>
      </c>
      <c r="BD807" s="10">
        <f t="shared" si="1532"/>
        <v>1.77068529645498</v>
      </c>
      <c r="BE807" s="10">
        <f t="shared" si="1533"/>
        <v>-2.3100203294782817</v>
      </c>
      <c r="BF807" s="21">
        <f>INDEX([1]Pr3_line_class7_opt_lin!$A$2:$A$3624,MATCH($X807,[1]Pr3_line_class7_opt_lin!$AO$2:$AO$3624,0),1)</f>
        <v>19740</v>
      </c>
    </row>
    <row r="808" spans="1:58" hidden="1" x14ac:dyDescent="0.25">
      <c r="A808" s="1">
        <v>1768.6179999999999</v>
      </c>
      <c r="B808" s="1">
        <v>4.0000000000000001E-3</v>
      </c>
      <c r="C808">
        <v>7</v>
      </c>
      <c r="E808" s="2">
        <v>56541.3</v>
      </c>
      <c r="N808">
        <v>9</v>
      </c>
      <c r="V808" s="11">
        <f t="shared" si="1480"/>
        <v>5.6541322094426271E-7</v>
      </c>
      <c r="W808" s="11">
        <f t="shared" si="1481"/>
        <v>1.7686186911160514E-6</v>
      </c>
      <c r="X808" s="10">
        <f t="shared" si="1482"/>
        <v>56541.32004569663</v>
      </c>
      <c r="Y808" s="8">
        <f t="shared" si="1483"/>
        <v>1768.6180640844627</v>
      </c>
      <c r="Z808" s="1">
        <f t="shared" si="1484"/>
        <v>1768.6179999999999</v>
      </c>
      <c r="AA808" s="2">
        <f t="shared" si="1485"/>
        <v>56541.3</v>
      </c>
      <c r="AB808" s="2">
        <f t="shared" si="1479"/>
        <v>56541.322094426272</v>
      </c>
      <c r="AC808" s="1">
        <f t="shared" si="1486"/>
        <v>6.5984605520928288E-2</v>
      </c>
      <c r="AD808" s="1" t="b">
        <f t="shared" si="1487"/>
        <v>1</v>
      </c>
      <c r="AM808" s="10">
        <f t="shared" si="1488"/>
        <v>0.12787679419750336</v>
      </c>
      <c r="AN808" s="10"/>
      <c r="AO808" s="1">
        <f t="shared" si="1489"/>
        <v>1768.6179999999999</v>
      </c>
      <c r="AP808"/>
      <c r="BB808" s="10" cm="1">
        <f t="array" ref="BB808">$C808*EXP(poly_from_str($AO808,BB$2950))</f>
        <v>20.880573780254284</v>
      </c>
      <c r="BF808" s="21" t="e">
        <f>INDEX([1]Pr3_line_class7_opt_lin!$A$2:$A$3624,MATCH($X808,[1]Pr3_line_class7_opt_lin!$AO$2:$AO$3624,0),1)</f>
        <v>#N/A</v>
      </c>
    </row>
    <row r="809" spans="1:58" hidden="1" x14ac:dyDescent="0.25">
      <c r="A809" s="1">
        <v>1768.479</v>
      </c>
      <c r="B809" s="1">
        <v>4.0000000000000001E-3</v>
      </c>
      <c r="C809">
        <v>10</v>
      </c>
      <c r="E809" s="2">
        <v>56545.8</v>
      </c>
      <c r="N809">
        <v>9</v>
      </c>
      <c r="V809" s="11">
        <f t="shared" si="1480"/>
        <v>5.6545766164031347E-7</v>
      </c>
      <c r="W809" s="11">
        <f t="shared" si="1481"/>
        <v>1.7684779417746322E-6</v>
      </c>
      <c r="X809" s="10">
        <f t="shared" si="1482"/>
        <v>56545.769302408902</v>
      </c>
      <c r="Y809" s="8">
        <f t="shared" si="1483"/>
        <v>1768.4789018466834</v>
      </c>
      <c r="Z809" s="1">
        <f t="shared" si="1484"/>
        <v>1768.479</v>
      </c>
      <c r="AA809" s="2">
        <f t="shared" si="1485"/>
        <v>56545.8</v>
      </c>
      <c r="AB809" s="2">
        <f t="shared" si="1479"/>
        <v>56545.766164031353</v>
      </c>
      <c r="AC809" s="1">
        <f t="shared" si="1486"/>
        <v>6.5987118355386565E-2</v>
      </c>
      <c r="AD809" s="1" t="b">
        <f t="shared" si="1487"/>
        <v>1</v>
      </c>
      <c r="AM809" s="10">
        <f t="shared" si="1488"/>
        <v>0.12789702337432335</v>
      </c>
      <c r="AN809" s="10"/>
      <c r="AO809" s="1">
        <f t="shared" si="1489"/>
        <v>1768.479</v>
      </c>
      <c r="AP809"/>
      <c r="BB809" s="10" cm="1">
        <f t="array" ref="BB809">$C809*EXP(poly_from_str($AO809,BB$2950))</f>
        <v>29.838818234137644</v>
      </c>
      <c r="BF809" s="21" t="e">
        <f>INDEX([1]Pr3_line_class7_opt_lin!$A$2:$A$3624,MATCH($X809,[1]Pr3_line_class7_opt_lin!$AO$2:$AO$3624,0),1)</f>
        <v>#N/A</v>
      </c>
    </row>
    <row r="810" spans="1:58" hidden="1" x14ac:dyDescent="0.25">
      <c r="A810" s="1">
        <v>1768.114</v>
      </c>
      <c r="B810" s="1">
        <v>4.0000000000000001E-3</v>
      </c>
      <c r="C810">
        <v>5</v>
      </c>
      <c r="E810" s="2">
        <v>56557.4</v>
      </c>
      <c r="N810">
        <v>9</v>
      </c>
      <c r="V810" s="11">
        <f t="shared" si="1480"/>
        <v>5.6557439169646299E-7</v>
      </c>
      <c r="W810" s="11">
        <f t="shared" si="1481"/>
        <v>1.7681152245329525E-6</v>
      </c>
      <c r="X810" s="10">
        <f t="shared" si="1482"/>
        <v>56557.43553384189</v>
      </c>
      <c r="Y810" s="8">
        <f t="shared" si="1483"/>
        <v>1768.1141136635108</v>
      </c>
      <c r="Z810" s="1">
        <f t="shared" si="1484"/>
        <v>1768.114</v>
      </c>
      <c r="AA810" s="2">
        <f t="shared" si="1485"/>
        <v>56557.4</v>
      </c>
      <c r="AB810" s="2">
        <f t="shared" si="1479"/>
        <v>56557.439169646299</v>
      </c>
      <c r="AC810" s="1">
        <f t="shared" si="1486"/>
        <v>6.5993719627141206E-2</v>
      </c>
      <c r="AD810" s="1" t="b">
        <f t="shared" si="1487"/>
        <v>1</v>
      </c>
      <c r="AM810" s="10">
        <f t="shared" si="1488"/>
        <v>0.12794966840373415</v>
      </c>
      <c r="AN810" s="10"/>
      <c r="AO810" s="1">
        <f t="shared" si="1489"/>
        <v>1768.114</v>
      </c>
      <c r="AP810"/>
      <c r="BB810" s="10" cm="1">
        <f t="array" ref="BB810">$C810*EXP(poly_from_str($AO810,BB$2950))</f>
        <v>14.931815467300433</v>
      </c>
      <c r="BF810" s="21">
        <f>INDEX([1]Pr3_line_class7_opt_lin!$A$2:$A$3624,MATCH($X810,[1]Pr3_line_class7_opt_lin!$AO$2:$AO$3624,0),1)</f>
        <v>4947</v>
      </c>
    </row>
    <row r="811" spans="1:58" hidden="1" x14ac:dyDescent="0.25">
      <c r="A811" s="1">
        <v>1766.432</v>
      </c>
      <c r="B811" s="1">
        <v>4.0000000000000001E-3</v>
      </c>
      <c r="C811">
        <v>3</v>
      </c>
      <c r="E811" s="2">
        <v>56611.3</v>
      </c>
      <c r="F811">
        <v>22277</v>
      </c>
      <c r="G811" t="s">
        <v>4</v>
      </c>
      <c r="H811" t="s">
        <v>18</v>
      </c>
      <c r="I811">
        <v>78889</v>
      </c>
      <c r="J811" t="s">
        <v>6</v>
      </c>
      <c r="K811" t="s">
        <v>18</v>
      </c>
      <c r="L811">
        <v>22277.66</v>
      </c>
      <c r="M811">
        <v>78889.14</v>
      </c>
      <c r="N811">
        <v>9</v>
      </c>
      <c r="V811" s="11">
        <f t="shared" si="1480"/>
        <v>5.6611293273672583E-7</v>
      </c>
      <c r="W811" s="11">
        <f t="shared" si="1481"/>
        <v>1.7664317901196405E-6</v>
      </c>
      <c r="X811" s="10">
        <f t="shared" si="1482"/>
        <v>56611.293900184195</v>
      </c>
      <c r="Y811" s="8">
        <f t="shared" si="1483"/>
        <v>1766.431980451071</v>
      </c>
      <c r="Z811" s="1">
        <f t="shared" si="1484"/>
        <v>1766.432</v>
      </c>
      <c r="AA811" s="2">
        <f t="shared" si="1485"/>
        <v>56611.3</v>
      </c>
      <c r="AB811" s="2">
        <f t="shared" si="1479"/>
        <v>56611.293273672578</v>
      </c>
      <c r="AC811" s="1">
        <f t="shared" si="1486"/>
        <v>6.602419263058884E-2</v>
      </c>
      <c r="AD811" s="1" t="b">
        <f t="shared" si="1487"/>
        <v>1</v>
      </c>
      <c r="AF811" s="1" t="s">
        <v>1335</v>
      </c>
      <c r="AG811" s="1" t="s">
        <v>1427</v>
      </c>
      <c r="AH811" s="10">
        <v>22277.66</v>
      </c>
      <c r="AI811" s="10">
        <v>78889.14</v>
      </c>
      <c r="AJ811" s="10">
        <f>AI811-AH811</f>
        <v>56611.479999999996</v>
      </c>
      <c r="AK811" s="1">
        <f>$A811-100000000/AJ811</f>
        <v>5.8263687858470803E-3</v>
      </c>
      <c r="AL811" s="10">
        <f>$X811-AJ811</f>
        <v>-0.18609981580084423</v>
      </c>
      <c r="AM811" s="10">
        <f t="shared" si="1488"/>
        <v>0.12819355627615445</v>
      </c>
      <c r="AN811" s="10">
        <f>AL811/AM811</f>
        <v>-1.451709596073208</v>
      </c>
      <c r="AO811" s="1">
        <f t="shared" si="1489"/>
        <v>1766.432</v>
      </c>
      <c r="AP811" s="14">
        <v>15800000</v>
      </c>
      <c r="AQ811" s="10">
        <v>0.04</v>
      </c>
      <c r="AR811" s="14" cm="1">
        <f t="array" ref="AR811">SfromgA($AP811,$AO811,"")</f>
        <v>4.2981465361880765E-2</v>
      </c>
      <c r="AS811" s="21">
        <f>(10^MAX(0.05, -0.312925054856973*((LN($AR811))^(1/3)) + 0.454808404431693)-1)*100</f>
        <v>719.17753326168338</v>
      </c>
      <c r="AU811" s="10"/>
      <c r="AV811" s="10"/>
      <c r="AW811" s="14">
        <f>IF($AP811="",$AT811,$AP811)</f>
        <v>15800000</v>
      </c>
      <c r="AX811" s="21">
        <f>IF($AP811="",$AV811,$AS811)</f>
        <v>719.17753326168338</v>
      </c>
      <c r="AY811" s="10">
        <f>LN(BB811*$AO811/$AW811)</f>
        <v>-6.9022768250579967</v>
      </c>
      <c r="AZ811" s="10">
        <f>EXP(AY$2950*$AI811+AY$2951)*$AW811/$AO811</f>
        <v>7.4845385003864955</v>
      </c>
      <c r="BA811" s="10">
        <f>LN(AZ811/$C811)</f>
        <v>0.91422707070764553</v>
      </c>
      <c r="BB811" s="10" cm="1">
        <f t="array" ref="BB811">$C811*EXP(poly_from_str($AO811,BB$2950))</f>
        <v>8.9937213048113698</v>
      </c>
      <c r="BC811" s="10">
        <f t="shared" ref="BC811" si="1535">LN(AZ811/BB811)</f>
        <v>-0.1836873417027301</v>
      </c>
      <c r="BD811" s="10">
        <f t="shared" ref="BD811" si="1536">LN($AX811/100+1)</f>
        <v>2.1031306427034022</v>
      </c>
      <c r="BE811" s="10">
        <f>ABS(LN($AZ811/$BB811))-BD811-LN(2)</f>
        <v>-2.6125904815606176</v>
      </c>
      <c r="BF811" s="21">
        <f>INDEX([1]Pr3_line_class7_opt_lin!$A$2:$A$3624,MATCH($X811,[1]Pr3_line_class7_opt_lin!$AO$2:$AO$3624,0),1)</f>
        <v>2982</v>
      </c>
    </row>
    <row r="812" spans="1:58" hidden="1" x14ac:dyDescent="0.25">
      <c r="A812" s="1">
        <v>1765.5429999999999</v>
      </c>
      <c r="B812" s="1">
        <v>4.0000000000000001E-3</v>
      </c>
      <c r="C812">
        <v>2</v>
      </c>
      <c r="E812" s="2">
        <v>56639.8</v>
      </c>
      <c r="N812">
        <v>9</v>
      </c>
      <c r="V812" s="11">
        <f t="shared" si="1480"/>
        <v>5.66397986341879E-7</v>
      </c>
      <c r="W812" s="11">
        <f t="shared" si="1481"/>
        <v>1.7655429574256971E-6</v>
      </c>
      <c r="X812" s="10">
        <f t="shared" si="1482"/>
        <v>56639.798761636477</v>
      </c>
      <c r="Y812" s="8">
        <f t="shared" si="1483"/>
        <v>1765.5429960272465</v>
      </c>
      <c r="Z812" s="1">
        <f t="shared" si="1484"/>
        <v>1765.5429999999999</v>
      </c>
      <c r="AA812" s="2">
        <f t="shared" si="1485"/>
        <v>56639.8</v>
      </c>
      <c r="AB812" s="2">
        <f t="shared" si="1479"/>
        <v>56639.7986341879</v>
      </c>
      <c r="AC812" s="1">
        <f t="shared" si="1486"/>
        <v>6.6040333946606772E-2</v>
      </c>
      <c r="AD812" s="1" t="b">
        <f t="shared" si="1487"/>
        <v>1</v>
      </c>
      <c r="AM812" s="10">
        <f t="shared" si="1488"/>
        <v>0.12832267466722705</v>
      </c>
      <c r="AN812" s="10"/>
      <c r="AO812" s="1">
        <f t="shared" si="1489"/>
        <v>1765.5429999999999</v>
      </c>
      <c r="AP812"/>
      <c r="BB812" s="10" cm="1">
        <f t="array" ref="BB812">$C812*EXP(poly_from_str($AO812,BB$2950))</f>
        <v>6.0081648975689861</v>
      </c>
      <c r="BF812" s="21" t="e">
        <f>INDEX([1]Pr3_line_class7_opt_lin!$A$2:$A$3624,MATCH($X812,[1]Pr3_line_class7_opt_lin!$AO$2:$AO$3624,0),1)</f>
        <v>#N/A</v>
      </c>
    </row>
    <row r="813" spans="1:58" hidden="1" x14ac:dyDescent="0.25">
      <c r="A813" s="1">
        <v>1765.299</v>
      </c>
      <c r="B813" s="1">
        <v>4.0000000000000001E-3</v>
      </c>
      <c r="C813">
        <v>1</v>
      </c>
      <c r="E813" s="2">
        <v>56647.6</v>
      </c>
      <c r="F813">
        <v>22747</v>
      </c>
      <c r="G813" t="s">
        <v>4</v>
      </c>
      <c r="H813" t="s">
        <v>5</v>
      </c>
      <c r="I813">
        <v>79395</v>
      </c>
      <c r="J813" t="s">
        <v>6</v>
      </c>
      <c r="K813" t="s">
        <v>7</v>
      </c>
      <c r="L813">
        <v>22747.69</v>
      </c>
      <c r="M813">
        <v>79395.55</v>
      </c>
      <c r="N813">
        <v>9</v>
      </c>
      <c r="V813" s="11">
        <f t="shared" si="1480"/>
        <v>5.6647627399097837E-7</v>
      </c>
      <c r="W813" s="11">
        <f t="shared" si="1481"/>
        <v>1.7652998538331722E-6</v>
      </c>
      <c r="X813" s="10">
        <f t="shared" si="1482"/>
        <v>56647.624841115321</v>
      </c>
      <c r="Y813" s="8">
        <f t="shared" si="1483"/>
        <v>1765.2990797139153</v>
      </c>
      <c r="Z813" s="1">
        <f t="shared" si="1484"/>
        <v>1765.299</v>
      </c>
      <c r="AA813" s="2">
        <f t="shared" si="1485"/>
        <v>56647.6</v>
      </c>
      <c r="AB813" s="2">
        <f t="shared" si="1479"/>
        <v>56647.62739909783</v>
      </c>
      <c r="AC813" s="1">
        <f t="shared" si="1486"/>
        <v>6.60447684497351E-2</v>
      </c>
      <c r="AD813" s="1" t="b">
        <f t="shared" si="1487"/>
        <v>1</v>
      </c>
      <c r="AF813" s="1" t="s">
        <v>1178</v>
      </c>
      <c r="AG813" s="1" t="s">
        <v>1418</v>
      </c>
      <c r="AH813" s="10">
        <v>22747.69</v>
      </c>
      <c r="AI813" s="10">
        <v>79395.55</v>
      </c>
      <c r="AJ813" s="10">
        <f t="shared" ref="AJ813:AJ814" si="1537">AI813-AH813</f>
        <v>56647.86</v>
      </c>
      <c r="AK813" s="1">
        <f t="shared" ref="AK813:AK814" si="1538">$A813-100000000/AJ813</f>
        <v>7.2484669324239803E-3</v>
      </c>
      <c r="AL813" s="10">
        <f t="shared" ref="AL813:AL814" si="1539">$X813-AJ813</f>
        <v>-0.23515888467954937</v>
      </c>
      <c r="AM813" s="10">
        <f t="shared" si="1488"/>
        <v>0.12835808551412539</v>
      </c>
      <c r="AN813" s="10">
        <f t="shared" ref="AN813:AN814" si="1540">AL813/AM813</f>
        <v>-1.8320535378635801</v>
      </c>
      <c r="AO813" s="1">
        <f t="shared" si="1489"/>
        <v>1765.299</v>
      </c>
      <c r="AP813" s="14">
        <v>3860000</v>
      </c>
      <c r="AQ813" s="10">
        <v>6.0000000000000001E-3</v>
      </c>
      <c r="AR813" s="14" cm="1">
        <f t="array" ref="AR813">SfromgA($AP813,$AO813,"")</f>
        <v>1.0480342848331043E-2</v>
      </c>
      <c r="AS813" s="21">
        <f t="shared" ref="AS813:AS814" si="1541">(10^MAX(0.05, -0.312925054856973*((LN($AR813))^(1/3)) + 0.454808404431693)-1)*100</f>
        <v>841.14391461805531</v>
      </c>
      <c r="AU813" s="10"/>
      <c r="AV813" s="10"/>
      <c r="AW813" s="14">
        <f t="shared" ref="AW813:AW814" si="1542">IF($AP813="",$AT813,$AP813)</f>
        <v>3860000</v>
      </c>
      <c r="AX813" s="21">
        <f t="shared" ref="AX813:AX814" si="1543">IF($AP813="",$AV813,$AS813)</f>
        <v>841.14391461805531</v>
      </c>
      <c r="AY813" s="10">
        <f>LN(BB813*$AO813/$AW813)</f>
        <v>-6.5895631404160158</v>
      </c>
      <c r="AZ813" s="10">
        <f t="shared" ref="AZ813:AZ814" si="1544">EXP(AY$2950*$AI813+AY$2951)*$AW813/$AO813</f>
        <v>1.7450810355073358</v>
      </c>
      <c r="BA813" s="10">
        <f>LN(AZ813/$C813)</f>
        <v>0.55680099326230048</v>
      </c>
      <c r="BB813" s="10" cm="1">
        <f t="array" ref="BB813">$C813*EXP(poly_from_str($AO813,BB$2950))</f>
        <v>3.0057864300099344</v>
      </c>
      <c r="BC813" s="10">
        <f t="shared" ref="BC813" si="1545">LN(AZ813/BB813)</f>
        <v>-0.54373824764357404</v>
      </c>
      <c r="BD813" s="10">
        <f t="shared" ref="BD813:BD814" si="1546">LN($AX813/100+1)</f>
        <v>2.241925879861022</v>
      </c>
      <c r="BE813" s="10">
        <f t="shared" ref="BE813:BE814" si="1547">ABS(LN($AZ813/$BB813))-BD813-LN(2)</f>
        <v>-2.3913348127773935</v>
      </c>
      <c r="BF813" s="21">
        <f>INDEX([1]Pr3_line_class7_opt_lin!$A$2:$A$3624,MATCH($X813,[1]Pr3_line_class7_opt_lin!$AO$2:$AO$3624,0),1)</f>
        <v>997</v>
      </c>
    </row>
    <row r="814" spans="1:58" hidden="1" x14ac:dyDescent="0.25">
      <c r="A814" s="1">
        <v>1765.087</v>
      </c>
      <c r="B814" s="1">
        <v>4.0000000000000001E-3</v>
      </c>
      <c r="C814">
        <v>4</v>
      </c>
      <c r="E814" s="2">
        <v>56654.400000000001</v>
      </c>
      <c r="F814">
        <v>36642</v>
      </c>
      <c r="G814" t="s">
        <v>4</v>
      </c>
      <c r="H814" t="s">
        <v>39</v>
      </c>
      <c r="I814">
        <v>93296</v>
      </c>
      <c r="J814" t="s">
        <v>6</v>
      </c>
      <c r="K814" t="s">
        <v>12</v>
      </c>
      <c r="L814">
        <v>36642.129999999997</v>
      </c>
      <c r="M814">
        <v>93296.5</v>
      </c>
      <c r="N814">
        <v>9</v>
      </c>
      <c r="V814" s="11">
        <f t="shared" si="1480"/>
        <v>5.6654431198008934E-7</v>
      </c>
      <c r="W814" s="11">
        <f t="shared" si="1481"/>
        <v>1.7650879719845237E-6</v>
      </c>
      <c r="X814" s="10">
        <f t="shared" si="1482"/>
        <v>56654.42828409122</v>
      </c>
      <c r="Y814" s="8">
        <f t="shared" si="1483"/>
        <v>1765.0870907840469</v>
      </c>
      <c r="Z814" s="1">
        <f t="shared" si="1484"/>
        <v>1765.087</v>
      </c>
      <c r="AA814" s="2">
        <f t="shared" si="1485"/>
        <v>56654.400000000001</v>
      </c>
      <c r="AB814" s="2">
        <f t="shared" si="1479"/>
        <v>56654.431198008941</v>
      </c>
      <c r="AC814" s="1">
        <f t="shared" si="1486"/>
        <v>6.6048622871849649E-2</v>
      </c>
      <c r="AD814" s="1" t="b">
        <f t="shared" si="1487"/>
        <v>1</v>
      </c>
      <c r="AF814" s="1" t="s">
        <v>1356</v>
      </c>
      <c r="AG814" s="1" t="s">
        <v>1354</v>
      </c>
      <c r="AH814" s="10">
        <v>36642.129999999997</v>
      </c>
      <c r="AI814" s="10">
        <v>93296.5</v>
      </c>
      <c r="AJ814" s="10">
        <f t="shared" si="1537"/>
        <v>56654.37</v>
      </c>
      <c r="AK814" s="1">
        <f t="shared" si="1538"/>
        <v>-1.9066456832206313E-3</v>
      </c>
      <c r="AL814" s="10">
        <f t="shared" si="1539"/>
        <v>5.8284091217501555E-2</v>
      </c>
      <c r="AM814" s="10">
        <f t="shared" si="1488"/>
        <v>0.1283889122745791</v>
      </c>
      <c r="AN814" s="10">
        <f t="shared" si="1540"/>
        <v>0.45396514531451293</v>
      </c>
      <c r="AO814" s="1">
        <f t="shared" si="1489"/>
        <v>1765.087</v>
      </c>
      <c r="AP814" s="14">
        <v>1370000</v>
      </c>
      <c r="AQ814" s="10">
        <v>1.2E-2</v>
      </c>
      <c r="AR814" s="14" cm="1">
        <f t="array" ref="AR814">SfromgA($AP814,$AO814,"")</f>
        <v>3.7183672056251365E-3</v>
      </c>
      <c r="AS814" s="21">
        <f t="shared" si="1541"/>
        <v>924.04788688626945</v>
      </c>
      <c r="AU814" s="10"/>
      <c r="AV814" s="10"/>
      <c r="AW814" s="14">
        <f t="shared" si="1542"/>
        <v>1370000</v>
      </c>
      <c r="AX814" s="21">
        <f t="shared" si="1543"/>
        <v>924.04788688626945</v>
      </c>
      <c r="AY814" s="12"/>
      <c r="AZ814" s="10">
        <f t="shared" si="1544"/>
        <v>0.16891803964619542</v>
      </c>
      <c r="BA814" s="12"/>
      <c r="BB814" s="10" cm="1">
        <f t="array" ref="BB814">$C814*EXP(poly_from_str($AO814,BB$2950))</f>
        <v>12.029080507789185</v>
      </c>
      <c r="BC814" s="12"/>
      <c r="BD814" s="10">
        <f t="shared" si="1546"/>
        <v>2.3263483830553073</v>
      </c>
      <c r="BE814" s="10">
        <f t="shared" si="1547"/>
        <v>1.2461731843864166</v>
      </c>
      <c r="BF814" s="21">
        <f>INDEX([1]Pr3_line_class7_opt_lin!$A$2:$A$3624,MATCH($X814,[1]Pr3_line_class7_opt_lin!$AO$2:$AO$3624,0),1)</f>
        <v>3990</v>
      </c>
    </row>
    <row r="815" spans="1:58" x14ac:dyDescent="0.25">
      <c r="A815" s="1">
        <v>1764.8589999999999</v>
      </c>
      <c r="B815" s="1">
        <v>8.0000000000000002E-3</v>
      </c>
      <c r="C815">
        <v>10</v>
      </c>
      <c r="D815" t="s">
        <v>112</v>
      </c>
      <c r="E815" s="2">
        <v>56661.7</v>
      </c>
      <c r="N815">
        <v>9</v>
      </c>
      <c r="V815" s="11">
        <f t="shared" si="1480"/>
        <v>5.6661750315464299E-7</v>
      </c>
      <c r="W815" s="11">
        <f t="shared" si="1481"/>
        <v>1.7648605671908893E-6</v>
      </c>
      <c r="X815" s="10">
        <f t="shared" si="1482"/>
        <v>56661.745613762607</v>
      </c>
      <c r="Y815" s="8">
        <f t="shared" si="1483"/>
        <v>1764.8591464451977</v>
      </c>
      <c r="Z815" s="1">
        <f t="shared" si="1484"/>
        <v>1764.8589999999999</v>
      </c>
      <c r="AA815" s="2">
        <f t="shared" si="1485"/>
        <v>56661.7</v>
      </c>
      <c r="AB815" s="2">
        <f t="shared" si="1479"/>
        <v>56661.750315464298</v>
      </c>
      <c r="AC815" s="1">
        <f t="shared" si="1486"/>
        <v>6.6052769744060102E-2</v>
      </c>
      <c r="AD815" s="1" t="b">
        <f t="shared" si="1487"/>
        <v>1</v>
      </c>
      <c r="AM815" s="10">
        <f t="shared" si="1488"/>
        <v>0.25684408782797946</v>
      </c>
      <c r="AN815" s="10"/>
      <c r="AO815" s="1">
        <f t="shared" si="1489"/>
        <v>1764.8589999999999</v>
      </c>
      <c r="AP815"/>
      <c r="BB815" s="10" cm="1">
        <f t="array" ref="BB815">$C815*EXP(poly_from_str($AO815,BB$2950))</f>
        <v>30.088691207978776</v>
      </c>
      <c r="BF815" s="21" t="e">
        <f>INDEX([1]Pr3_line_class7_opt_lin!$A$2:$A$3624,MATCH($X815,[1]Pr3_line_class7_opt_lin!$AO$2:$AO$3624,0),1)</f>
        <v>#N/A</v>
      </c>
    </row>
    <row r="816" spans="1:58" hidden="1" x14ac:dyDescent="0.25">
      <c r="A816" s="1">
        <v>1763.1220000000001</v>
      </c>
      <c r="B816" s="1">
        <v>4.0000000000000001E-3</v>
      </c>
      <c r="C816">
        <v>20</v>
      </c>
      <c r="E816" s="2">
        <v>56717.599999999999</v>
      </c>
      <c r="N816">
        <v>9</v>
      </c>
      <c r="V816" s="11">
        <f t="shared" si="1480"/>
        <v>5.6717572578641745E-7</v>
      </c>
      <c r="W816" s="11">
        <f t="shared" si="1481"/>
        <v>1.7631211475802926E-6</v>
      </c>
      <c r="X816" s="10">
        <f t="shared" si="1482"/>
        <v>56717.575150186552</v>
      </c>
      <c r="Y816" s="8">
        <f t="shared" si="1483"/>
        <v>1763.1219200609828</v>
      </c>
      <c r="Z816" s="1">
        <f t="shared" si="1484"/>
        <v>1763.1220000000001</v>
      </c>
      <c r="AA816" s="2">
        <f t="shared" si="1485"/>
        <v>56717.599999999999</v>
      </c>
      <c r="AB816" s="2">
        <f t="shared" si="1479"/>
        <v>56717.572578641746</v>
      </c>
      <c r="AC816" s="1">
        <f t="shared" si="1486"/>
        <v>6.6084415196067475E-2</v>
      </c>
      <c r="AD816" s="1" t="b">
        <f t="shared" si="1487"/>
        <v>1</v>
      </c>
      <c r="AM816" s="10">
        <f t="shared" si="1488"/>
        <v>0.12867538377945484</v>
      </c>
      <c r="AN816" s="10"/>
      <c r="AO816" s="1">
        <f t="shared" si="1489"/>
        <v>1763.1220000000001</v>
      </c>
      <c r="AP816"/>
      <c r="BB816" s="10" cm="1">
        <f t="array" ref="BB816">$C816*EXP(poly_from_str($AO816,BB$2950))</f>
        <v>60.423301107727092</v>
      </c>
      <c r="BF816" s="21" t="e">
        <f>INDEX([1]Pr3_line_class7_opt_lin!$A$2:$A$3624,MATCH($X816,[1]Pr3_line_class7_opt_lin!$AO$2:$AO$3624,0),1)</f>
        <v>#N/A</v>
      </c>
    </row>
    <row r="817" spans="1:58" hidden="1" x14ac:dyDescent="0.25">
      <c r="A817" s="1">
        <v>1763.0050000000001</v>
      </c>
      <c r="B817" s="1">
        <v>4.0000000000000001E-3</v>
      </c>
      <c r="C817">
        <v>1</v>
      </c>
      <c r="E817" s="2">
        <v>56721.3</v>
      </c>
      <c r="N817">
        <v>9</v>
      </c>
      <c r="V817" s="11">
        <f t="shared" si="1480"/>
        <v>5.6721336581575206E-7</v>
      </c>
      <c r="W817" s="11">
        <f t="shared" si="1481"/>
        <v>1.763006137024363E-6</v>
      </c>
      <c r="X817" s="10">
        <f t="shared" si="1482"/>
        <v>56721.33315017703</v>
      </c>
      <c r="Y817" s="8">
        <f t="shared" si="1483"/>
        <v>1763.0051066542658</v>
      </c>
      <c r="Z817" s="1">
        <f t="shared" si="1484"/>
        <v>1763.0050000000001</v>
      </c>
      <c r="AA817" s="2">
        <f t="shared" si="1485"/>
        <v>56721.3</v>
      </c>
      <c r="AB817" s="2">
        <f t="shared" si="1479"/>
        <v>56721.336581575204</v>
      </c>
      <c r="AC817" s="1">
        <f t="shared" si="1486"/>
        <v>6.6086550118001713E-2</v>
      </c>
      <c r="AD817" s="1" t="b">
        <f t="shared" si="1487"/>
        <v>1</v>
      </c>
      <c r="AM817" s="10">
        <f t="shared" si="1488"/>
        <v>0.12869231794578007</v>
      </c>
      <c r="AN817" s="10"/>
      <c r="AO817" s="1">
        <f t="shared" si="1489"/>
        <v>1763.0050000000001</v>
      </c>
      <c r="AP817"/>
      <c r="BB817" s="10" cm="1">
        <f t="array" ref="BB817">$C817*EXP(poly_from_str($AO817,BB$2950))</f>
        <v>3.0220006038919816</v>
      </c>
      <c r="BF817" s="21" t="e">
        <f>INDEX([1]Pr3_line_class7_opt_lin!$A$2:$A$3624,MATCH($X817,[1]Pr3_line_class7_opt_lin!$AO$2:$AO$3624,0),1)</f>
        <v>#N/A</v>
      </c>
    </row>
    <row r="818" spans="1:58" hidden="1" x14ac:dyDescent="0.25">
      <c r="A818" s="1">
        <v>1762.665</v>
      </c>
      <c r="B818" s="1">
        <v>4.0000000000000001E-3</v>
      </c>
      <c r="C818">
        <v>7</v>
      </c>
      <c r="E818" s="2">
        <v>56732.3</v>
      </c>
      <c r="F818">
        <v>14859</v>
      </c>
      <c r="G818" t="s">
        <v>4</v>
      </c>
      <c r="H818" t="s">
        <v>12</v>
      </c>
      <c r="I818">
        <v>71592</v>
      </c>
      <c r="J818" t="s">
        <v>6</v>
      </c>
      <c r="K818" t="s">
        <v>5</v>
      </c>
      <c r="L818">
        <v>14859.96</v>
      </c>
      <c r="M818">
        <v>71592.34</v>
      </c>
      <c r="N818">
        <v>9</v>
      </c>
      <c r="V818" s="11">
        <f t="shared" si="1480"/>
        <v>5.6732277545648213E-7</v>
      </c>
      <c r="W818" s="11">
        <f t="shared" si="1481"/>
        <v>1.7626643023462825E-6</v>
      </c>
      <c r="X818" s="10">
        <f t="shared" si="1482"/>
        <v>56732.279653371865</v>
      </c>
      <c r="Y818" s="8">
        <f t="shared" si="1483"/>
        <v>1762.6649345132835</v>
      </c>
      <c r="Z818" s="1">
        <f t="shared" si="1484"/>
        <v>1762.665</v>
      </c>
      <c r="AA818" s="2">
        <f t="shared" si="1485"/>
        <v>56732.3</v>
      </c>
      <c r="AB818" s="2">
        <f t="shared" si="1479"/>
        <v>56732.277545648212</v>
      </c>
      <c r="AC818" s="1">
        <f t="shared" si="1486"/>
        <v>6.6092756577582304E-2</v>
      </c>
      <c r="AD818" s="1" t="b">
        <f t="shared" si="1487"/>
        <v>1</v>
      </c>
      <c r="AF818" s="1" t="s">
        <v>1173</v>
      </c>
      <c r="AG818" s="1" t="s">
        <v>1312</v>
      </c>
      <c r="AH818" s="10">
        <v>14859.96</v>
      </c>
      <c r="AI818" s="10">
        <v>71592.34</v>
      </c>
      <c r="AJ818" s="10">
        <f>AI818-AH818</f>
        <v>56732.38</v>
      </c>
      <c r="AK818" s="1">
        <f>$A818-100000000/AJ818</f>
        <v>3.1832385666348273E-3</v>
      </c>
      <c r="AL818" s="10">
        <f>$X818-AJ818</f>
        <v>-0.10034662813268369</v>
      </c>
      <c r="AM818" s="10">
        <f t="shared" si="1488"/>
        <v>0.12874210357611912</v>
      </c>
      <c r="AN818" s="10">
        <f>AL818/AM818</f>
        <v>-0.77943909059520278</v>
      </c>
      <c r="AO818" s="1">
        <f t="shared" si="1489"/>
        <v>1762.665</v>
      </c>
      <c r="AP818" s="14">
        <v>18200000</v>
      </c>
      <c r="AQ818" s="10">
        <v>1.2999999999999999E-2</v>
      </c>
      <c r="AR818" s="14" cm="1">
        <f t="array" ref="AR818">SfromgA($AP818,$AO818,"")</f>
        <v>4.9194221387146374E-2</v>
      </c>
      <c r="AS818" s="21">
        <f>(10^MAX(0.05, -0.312925054856973*((LN($AR818))^(1/3)) + 0.454808404431693)-1)*100</f>
        <v>706.72281585459143</v>
      </c>
      <c r="AU818" s="10"/>
      <c r="AV818" s="10"/>
      <c r="AW818" s="14">
        <f>IF($AP818="",$AT818,$AP818)</f>
        <v>18200000</v>
      </c>
      <c r="AX818" s="21">
        <f>IF($AP818="",$AV818,$AS818)</f>
        <v>706.72281585459143</v>
      </c>
      <c r="AY818" s="10">
        <f>LN(BB818*$AO818/$AW818)</f>
        <v>-6.1897158907516578</v>
      </c>
      <c r="AZ818" s="10">
        <f>EXP(AY$2950*$AI818+AY$2951)*$AW818/$AO818</f>
        <v>17.089463313876887</v>
      </c>
      <c r="BA818" s="10">
        <f>LN(AZ818/$C818)</f>
        <v>0.89255194406105653</v>
      </c>
      <c r="BB818" s="10" cm="1">
        <f t="array" ref="BB818">$C818*EXP(poly_from_str($AO818,BB$2950))</f>
        <v>21.171037965621302</v>
      </c>
      <c r="BC818" s="10">
        <f t="shared" ref="BC818" si="1548">LN(AZ818/BB818)</f>
        <v>-0.21417202085309614</v>
      </c>
      <c r="BD818" s="10">
        <f t="shared" ref="BD818" si="1549">LN($AX818/100+1)</f>
        <v>2.0878099485034274</v>
      </c>
      <c r="BE818" s="10">
        <f>ABS(LN($AZ818/$BB818))-BD818-LN(2)</f>
        <v>-2.5667851082102766</v>
      </c>
      <c r="BF818" s="21">
        <f>INDEX([1]Pr3_line_class7_opt_lin!$A$2:$A$3624,MATCH($X818,[1]Pr3_line_class7_opt_lin!$AO$2:$AO$3624,0),1)</f>
        <v>7028</v>
      </c>
    </row>
    <row r="819" spans="1:58" hidden="1" x14ac:dyDescent="0.25">
      <c r="A819" s="1">
        <v>1761.6679999999999</v>
      </c>
      <c r="B819" s="1">
        <v>4.0000000000000001E-3</v>
      </c>
      <c r="C819">
        <v>20</v>
      </c>
      <c r="E819" s="2">
        <v>56764.4</v>
      </c>
      <c r="N819">
        <v>9</v>
      </c>
      <c r="V819" s="11">
        <f t="shared" si="1480"/>
        <v>5.6764384662717379E-7</v>
      </c>
      <c r="W819" s="11">
        <f t="shared" si="1481"/>
        <v>1.7616675240115285E-6</v>
      </c>
      <c r="X819" s="10">
        <f t="shared" si="1482"/>
        <v>56764.386105337479</v>
      </c>
      <c r="Y819" s="8">
        <f t="shared" si="1483"/>
        <v>1761.6679552286594</v>
      </c>
      <c r="Z819" s="1">
        <f t="shared" si="1484"/>
        <v>1761.6679999999999</v>
      </c>
      <c r="AA819" s="2">
        <f t="shared" si="1485"/>
        <v>56764.4</v>
      </c>
      <c r="AB819" s="2">
        <f t="shared" si="1479"/>
        <v>56764.384662717384</v>
      </c>
      <c r="AC819" s="1">
        <f t="shared" si="1486"/>
        <v>6.6110976830684731E-2</v>
      </c>
      <c r="AD819" s="1" t="b">
        <f t="shared" si="1487"/>
        <v>1</v>
      </c>
      <c r="AM819" s="10">
        <f t="shared" si="1488"/>
        <v>0.12888784946993417</v>
      </c>
      <c r="AN819" s="10"/>
      <c r="AO819" s="1">
        <f t="shared" si="1489"/>
        <v>1761.6679999999999</v>
      </c>
      <c r="AP819"/>
      <c r="BB819" s="10" cm="1">
        <f t="array" ref="BB819">$C819*EXP(poly_from_str($AO819,BB$2950))</f>
        <v>60.632307023312173</v>
      </c>
      <c r="BF819" s="21" t="e">
        <f>INDEX([1]Pr3_line_class7_opt_lin!$A$2:$A$3624,MATCH($X819,[1]Pr3_line_class7_opt_lin!$AO$2:$AO$3624,0),1)</f>
        <v>#N/A</v>
      </c>
    </row>
    <row r="820" spans="1:58" hidden="1" x14ac:dyDescent="0.25">
      <c r="A820" s="1">
        <v>1761.0519999999999</v>
      </c>
      <c r="B820" s="1">
        <v>4.0000000000000001E-3</v>
      </c>
      <c r="C820">
        <v>2</v>
      </c>
      <c r="E820" s="2">
        <v>56784.2</v>
      </c>
      <c r="N820">
        <v>9</v>
      </c>
      <c r="V820" s="11">
        <f t="shared" si="1480"/>
        <v>5.6784240329076033E-7</v>
      </c>
      <c r="W820" s="11">
        <f t="shared" si="1481"/>
        <v>1.7610532507281957E-6</v>
      </c>
      <c r="X820" s="10">
        <f t="shared" si="1482"/>
        <v>56784.236530932118</v>
      </c>
      <c r="Y820" s="8">
        <f t="shared" si="1483"/>
        <v>1761.0521177920025</v>
      </c>
      <c r="Z820" s="1">
        <f t="shared" si="1484"/>
        <v>1761.0519999999999</v>
      </c>
      <c r="AA820" s="2">
        <f t="shared" si="1485"/>
        <v>56784.2</v>
      </c>
      <c r="AB820" s="2">
        <f t="shared" si="1479"/>
        <v>56784.240329076034</v>
      </c>
      <c r="AC820" s="1">
        <f t="shared" si="1486"/>
        <v>6.6122249748751333E-2</v>
      </c>
      <c r="AD820" s="1" t="b">
        <f t="shared" si="1487"/>
        <v>1</v>
      </c>
      <c r="AM820" s="10">
        <f t="shared" si="1488"/>
        <v>0.12897790638777276</v>
      </c>
      <c r="AN820" s="10"/>
      <c r="AO820" s="1">
        <f t="shared" si="1489"/>
        <v>1761.0519999999999</v>
      </c>
      <c r="AP820"/>
      <c r="BB820" s="10" cm="1">
        <f t="array" ref="BB820">$C820*EXP(poly_from_str($AO820,BB$2950))</f>
        <v>6.0721736552183385</v>
      </c>
      <c r="BF820" s="21">
        <f>INDEX([1]Pr3_line_class7_opt_lin!$A$2:$A$3624,MATCH($X820,[1]Pr3_line_class7_opt_lin!$AO$2:$AO$3624,0),1)</f>
        <v>2017</v>
      </c>
    </row>
    <row r="821" spans="1:58" hidden="1" x14ac:dyDescent="0.25">
      <c r="A821" s="1">
        <v>1760.8589999999999</v>
      </c>
      <c r="B821" s="1">
        <v>4.0000000000000001E-3</v>
      </c>
      <c r="C821">
        <v>10</v>
      </c>
      <c r="E821" s="2">
        <v>56790.5</v>
      </c>
      <c r="N821">
        <v>9</v>
      </c>
      <c r="V821" s="11">
        <f t="shared" si="1480"/>
        <v>5.6790464199575329E-7</v>
      </c>
      <c r="W821" s="11">
        <f t="shared" si="1481"/>
        <v>1.7608578899639906E-6</v>
      </c>
      <c r="X821" s="10">
        <f t="shared" si="1482"/>
        <v>56790.467572563655</v>
      </c>
      <c r="Y821" s="8">
        <f t="shared" si="1483"/>
        <v>1760.8588954163063</v>
      </c>
      <c r="Z821" s="1">
        <f t="shared" si="1484"/>
        <v>1760.8589999999999</v>
      </c>
      <c r="AA821" s="2">
        <f t="shared" si="1485"/>
        <v>56790.5</v>
      </c>
      <c r="AB821" s="2">
        <f t="shared" si="1479"/>
        <v>56790.464199575326</v>
      </c>
      <c r="AC821" s="1">
        <f t="shared" si="1486"/>
        <v>6.612578412001624E-2</v>
      </c>
      <c r="AD821" s="1" t="b">
        <f t="shared" si="1487"/>
        <v>1</v>
      </c>
      <c r="AM821" s="10">
        <f t="shared" si="1488"/>
        <v>0.12900635428503932</v>
      </c>
      <c r="AN821" s="10"/>
      <c r="AO821" s="1">
        <f t="shared" si="1489"/>
        <v>1760.8589999999999</v>
      </c>
      <c r="AP821"/>
      <c r="BB821" s="10" cm="1">
        <f t="array" ref="BB821">$C821*EXP(poly_from_str($AO821,BB$2950))</f>
        <v>30.374932530019905</v>
      </c>
      <c r="BF821" s="21" t="e">
        <f>INDEX([1]Pr3_line_class7_opt_lin!$A$2:$A$3624,MATCH($X821,[1]Pr3_line_class7_opt_lin!$AO$2:$AO$3624,0),1)</f>
        <v>#N/A</v>
      </c>
    </row>
    <row r="822" spans="1:58" x14ac:dyDescent="0.25">
      <c r="A822" s="1">
        <v>1760.518</v>
      </c>
      <c r="B822" s="1">
        <v>8.0000000000000002E-3</v>
      </c>
      <c r="C822">
        <v>10</v>
      </c>
      <c r="D822" t="s">
        <v>112</v>
      </c>
      <c r="E822" s="2">
        <v>56801.5</v>
      </c>
      <c r="N822">
        <v>9</v>
      </c>
      <c r="V822" s="11">
        <f t="shared" si="1480"/>
        <v>5.680146411453902E-7</v>
      </c>
      <c r="W822" s="11">
        <f t="shared" si="1481"/>
        <v>1.760516887758246E-6</v>
      </c>
      <c r="X822" s="10">
        <f t="shared" si="1482"/>
        <v>56801.467497912374</v>
      </c>
      <c r="Y822" s="8">
        <f t="shared" si="1483"/>
        <v>1760.517895134933</v>
      </c>
      <c r="Z822" s="1">
        <f t="shared" si="1484"/>
        <v>1760.518</v>
      </c>
      <c r="AA822" s="2">
        <f t="shared" si="1485"/>
        <v>56801.5</v>
      </c>
      <c r="AB822" s="2">
        <f t="shared" si="1479"/>
        <v>56801.464114539012</v>
      </c>
      <c r="AC822" s="1">
        <f t="shared" si="1486"/>
        <v>6.6132031627776325E-2</v>
      </c>
      <c r="AD822" s="1" t="b">
        <f t="shared" si="1487"/>
        <v>1</v>
      </c>
      <c r="AM822" s="10">
        <f t="shared" si="1488"/>
        <v>0.25811266911215908</v>
      </c>
      <c r="AN822" s="10"/>
      <c r="AO822" s="1">
        <f t="shared" si="1489"/>
        <v>1760.518</v>
      </c>
      <c r="AP822"/>
      <c r="BB822" s="10" cm="1">
        <f t="array" ref="BB822">$C822*EXP(poly_from_str($AO822,BB$2950))</f>
        <v>30.399845823246139</v>
      </c>
      <c r="BF822" s="21">
        <f>INDEX([1]Pr3_line_class7_opt_lin!$A$2:$A$3624,MATCH($X822,[1]Pr3_line_class7_opt_lin!$AO$2:$AO$3624,0),1)</f>
        <v>10098</v>
      </c>
    </row>
    <row r="823" spans="1:58" hidden="1" x14ac:dyDescent="0.25">
      <c r="A823" s="1">
        <v>1759.9159999999999</v>
      </c>
      <c r="B823" s="1">
        <v>4.0000000000000001E-3</v>
      </c>
      <c r="C823">
        <v>1</v>
      </c>
      <c r="E823" s="2">
        <v>56820.9</v>
      </c>
      <c r="N823">
        <v>9</v>
      </c>
      <c r="V823" s="11">
        <f t="shared" si="1480"/>
        <v>5.6820893724473221E-7</v>
      </c>
      <c r="W823" s="11">
        <f t="shared" si="1481"/>
        <v>1.7599158056278589E-6</v>
      </c>
      <c r="X823" s="10">
        <f t="shared" si="1482"/>
        <v>56820.894316878934</v>
      </c>
      <c r="Y823" s="8">
        <f t="shared" si="1483"/>
        <v>1759.9159816513923</v>
      </c>
      <c r="Z823" s="1">
        <f t="shared" si="1484"/>
        <v>1759.9159999999999</v>
      </c>
      <c r="AA823" s="2">
        <f t="shared" si="1485"/>
        <v>56820.9</v>
      </c>
      <c r="AB823" s="2">
        <f t="shared" si="1479"/>
        <v>56820.893724473215</v>
      </c>
      <c r="AC823" s="1">
        <f t="shared" si="1486"/>
        <v>6.6143069818239406E-2</v>
      </c>
      <c r="AD823" s="1" t="b">
        <f t="shared" si="1487"/>
        <v>1</v>
      </c>
      <c r="AM823" s="10">
        <f t="shared" si="1488"/>
        <v>0.12914457280915681</v>
      </c>
      <c r="AN823" s="10"/>
      <c r="AO823" s="1">
        <f t="shared" si="1489"/>
        <v>1759.9159999999999</v>
      </c>
      <c r="AP823"/>
      <c r="BB823" s="10" cm="1">
        <f t="array" ref="BB823">$C823*EXP(poly_from_str($AO823,BB$2950))</f>
        <v>3.0444028283420761</v>
      </c>
      <c r="BF823" s="21">
        <f>INDEX([1]Pr3_line_class7_opt_lin!$A$2:$A$3624,MATCH($X823,[1]Pr3_line_class7_opt_lin!$AO$2:$AO$3624,0),1)</f>
        <v>1011</v>
      </c>
    </row>
    <row r="824" spans="1:58" hidden="1" x14ac:dyDescent="0.25">
      <c r="A824" s="1">
        <v>1759.318</v>
      </c>
      <c r="B824" s="1">
        <v>4.0000000000000001E-3</v>
      </c>
      <c r="C824">
        <v>30</v>
      </c>
      <c r="E824" s="2">
        <v>56840.2</v>
      </c>
      <c r="N824">
        <v>9</v>
      </c>
      <c r="V824" s="11">
        <f t="shared" si="1480"/>
        <v>5.6840207398548761E-7</v>
      </c>
      <c r="W824" s="11">
        <f t="shared" si="1481"/>
        <v>1.7593182289998981E-6</v>
      </c>
      <c r="X824" s="10">
        <f t="shared" si="1482"/>
        <v>56840.206699270508</v>
      </c>
      <c r="Y824" s="8">
        <f t="shared" si="1483"/>
        <v>1759.3180216440594</v>
      </c>
      <c r="Z824" s="1">
        <f t="shared" si="1484"/>
        <v>1759.318</v>
      </c>
      <c r="AA824" s="2">
        <f t="shared" si="1485"/>
        <v>56840.2</v>
      </c>
      <c r="AB824" s="2">
        <f t="shared" si="1479"/>
        <v>56840.207398548759</v>
      </c>
      <c r="AC824" s="1">
        <f t="shared" si="1486"/>
        <v>6.6154045885550183E-2</v>
      </c>
      <c r="AD824" s="1" t="b">
        <f t="shared" si="1487"/>
        <v>1</v>
      </c>
      <c r="AM824" s="10">
        <f t="shared" si="1488"/>
        <v>0.12923235026299965</v>
      </c>
      <c r="AN824" s="10"/>
      <c r="AO824" s="1">
        <f t="shared" si="1489"/>
        <v>1759.318</v>
      </c>
      <c r="AP824"/>
      <c r="BB824" s="10" cm="1">
        <f t="array" ref="BB824">$C824*EXP(poly_from_str($AO824,BB$2950))</f>
        <v>91.464517865547876</v>
      </c>
      <c r="BF824" s="21">
        <f>INDEX([1]Pr3_line_class7_opt_lin!$A$2:$A$3624,MATCH($X824,[1]Pr3_line_class7_opt_lin!$AO$2:$AO$3624,0),1)</f>
        <v>30390</v>
      </c>
    </row>
    <row r="825" spans="1:58" x14ac:dyDescent="0.25">
      <c r="A825" s="1">
        <v>1759.278</v>
      </c>
      <c r="B825" s="1">
        <v>8.0000000000000002E-3</v>
      </c>
      <c r="C825">
        <v>10</v>
      </c>
      <c r="D825" t="s">
        <v>111</v>
      </c>
      <c r="E825" s="2">
        <v>56841.5</v>
      </c>
      <c r="N825">
        <v>9</v>
      </c>
      <c r="V825" s="11">
        <f t="shared" si="1480"/>
        <v>5.6841499751602646E-7</v>
      </c>
      <c r="W825" s="11">
        <f t="shared" si="1481"/>
        <v>1.7592779923119553E-6</v>
      </c>
      <c r="X825" s="10">
        <f t="shared" si="1482"/>
        <v>56841.499775082004</v>
      </c>
      <c r="Y825" s="8">
        <f t="shared" si="1483"/>
        <v>1759.2779992733001</v>
      </c>
      <c r="Z825" s="1">
        <f t="shared" si="1484"/>
        <v>1759.278</v>
      </c>
      <c r="AA825" s="2">
        <f t="shared" si="1485"/>
        <v>56841.5</v>
      </c>
      <c r="AB825" s="2">
        <f t="shared" si="1479"/>
        <v>56841.499751602649</v>
      </c>
      <c r="AC825" s="1">
        <f t="shared" si="1486"/>
        <v>6.6154780470057226E-2</v>
      </c>
      <c r="AD825" s="1" t="b">
        <f t="shared" si="1487"/>
        <v>1</v>
      </c>
      <c r="AM825" s="10">
        <f t="shared" si="1488"/>
        <v>0.25847648865045775</v>
      </c>
      <c r="AN825" s="10"/>
      <c r="AO825" s="1">
        <f t="shared" si="1489"/>
        <v>1759.278</v>
      </c>
      <c r="AP825"/>
      <c r="BB825" s="10" cm="1">
        <f t="array" ref="BB825">$C825*EXP(poly_from_str($AO825,BB$2950))</f>
        <v>30.491134557575819</v>
      </c>
      <c r="BF825" s="21" t="e">
        <f>INDEX([1]Pr3_line_class7_opt_lin!$A$2:$A$3624,MATCH($X825,[1]Pr3_line_class7_opt_lin!$AO$2:$AO$3624,0),1)</f>
        <v>#N/A</v>
      </c>
    </row>
    <row r="826" spans="1:58" hidden="1" x14ac:dyDescent="0.25">
      <c r="A826" s="1">
        <v>1758.3510000000001</v>
      </c>
      <c r="B826" s="1">
        <v>4.0000000000000001E-3</v>
      </c>
      <c r="C826">
        <v>5</v>
      </c>
      <c r="E826" s="2">
        <v>56871.5</v>
      </c>
      <c r="N826">
        <v>9</v>
      </c>
      <c r="V826" s="11">
        <f t="shared" si="1480"/>
        <v>5.6871466504696723E-7</v>
      </c>
      <c r="W826" s="11">
        <f t="shared" si="1481"/>
        <v>1.7583499643934133E-6</v>
      </c>
      <c r="X826" s="10">
        <f t="shared" si="1482"/>
        <v>56871.469676839231</v>
      </c>
      <c r="Y826" s="8">
        <f t="shared" si="1483"/>
        <v>1758.3509019237595</v>
      </c>
      <c r="Z826" s="1">
        <f t="shared" si="1484"/>
        <v>1758.3510000000001</v>
      </c>
      <c r="AA826" s="2">
        <f t="shared" si="1485"/>
        <v>56871.5</v>
      </c>
      <c r="AB826" s="2">
        <f t="shared" si="1479"/>
        <v>56871.466504696727</v>
      </c>
      <c r="AC826" s="1">
        <f t="shared" si="1486"/>
        <v>6.6171818511974206E-2</v>
      </c>
      <c r="AD826" s="1" t="b">
        <f t="shared" si="1487"/>
        <v>1</v>
      </c>
      <c r="AM826" s="10">
        <f t="shared" si="1488"/>
        <v>0.12937462429287439</v>
      </c>
      <c r="AN826" s="10"/>
      <c r="AO826" s="1">
        <f t="shared" si="1489"/>
        <v>1758.3510000000001</v>
      </c>
      <c r="AP826"/>
      <c r="BB826" s="10" cm="1">
        <f t="array" ref="BB826">$C826*EXP(poly_from_str($AO826,BB$2950))</f>
        <v>15.280050356858276</v>
      </c>
      <c r="BF826" s="21" t="e">
        <f>INDEX([1]Pr3_line_class7_opt_lin!$A$2:$A$3624,MATCH($X826,[1]Pr3_line_class7_opt_lin!$AO$2:$AO$3624,0),1)</f>
        <v>#N/A</v>
      </c>
    </row>
    <row r="827" spans="1:58" hidden="1" x14ac:dyDescent="0.25">
      <c r="A827" s="1">
        <v>1758.277</v>
      </c>
      <c r="B827" s="1">
        <v>4.0000000000000001E-3</v>
      </c>
      <c r="C827">
        <v>1</v>
      </c>
      <c r="E827" s="2">
        <v>56873.9</v>
      </c>
      <c r="N827">
        <v>9</v>
      </c>
      <c r="V827" s="11">
        <f t="shared" si="1480"/>
        <v>5.6873860034567933E-7</v>
      </c>
      <c r="W827" s="11">
        <f t="shared" si="1481"/>
        <v>1.7582757644543456E-6</v>
      </c>
      <c r="X827" s="10">
        <f t="shared" si="1482"/>
        <v>56873.863820035789</v>
      </c>
      <c r="Y827" s="8">
        <f t="shared" si="1483"/>
        <v>1758.2768829708302</v>
      </c>
      <c r="Z827" s="1">
        <f t="shared" si="1484"/>
        <v>1758.277</v>
      </c>
      <c r="AA827" s="2">
        <f t="shared" si="1485"/>
        <v>56873.9</v>
      </c>
      <c r="AB827" s="2">
        <f t="shared" si="1479"/>
        <v>56873.86003456793</v>
      </c>
      <c r="AC827" s="1">
        <f t="shared" si="1486"/>
        <v>6.6173179776158123E-2</v>
      </c>
      <c r="AD827" s="1" t="b">
        <f t="shared" si="1487"/>
        <v>1</v>
      </c>
      <c r="AM827" s="10">
        <f t="shared" si="1488"/>
        <v>0.12938552912880052</v>
      </c>
      <c r="AN827" s="10"/>
      <c r="AO827" s="1">
        <f t="shared" si="1489"/>
        <v>1758.277</v>
      </c>
      <c r="AP827"/>
      <c r="BB827" s="10" cm="1">
        <f t="array" ref="BB827">$C827*EXP(poly_from_str($AO827,BB$2950))</f>
        <v>3.0565632947432109</v>
      </c>
      <c r="BF827" s="21" t="e">
        <f>INDEX([1]Pr3_line_class7_opt_lin!$A$2:$A$3624,MATCH($X827,[1]Pr3_line_class7_opt_lin!$AO$2:$AO$3624,0),1)</f>
        <v>#N/A</v>
      </c>
    </row>
    <row r="828" spans="1:58" hidden="1" x14ac:dyDescent="0.25">
      <c r="A828" s="1">
        <v>1758.1959999999999</v>
      </c>
      <c r="B828" s="1">
        <v>4.0000000000000001E-3</v>
      </c>
      <c r="C828">
        <v>7</v>
      </c>
      <c r="E828" s="2">
        <v>56876.5</v>
      </c>
      <c r="F828">
        <v>14859</v>
      </c>
      <c r="G828" t="s">
        <v>4</v>
      </c>
      <c r="H828" t="s">
        <v>12</v>
      </c>
      <c r="I828">
        <v>71736</v>
      </c>
      <c r="J828" t="s">
        <v>6</v>
      </c>
      <c r="K828" t="s">
        <v>12</v>
      </c>
      <c r="L828">
        <v>14859.96</v>
      </c>
      <c r="M828">
        <v>71736.45</v>
      </c>
      <c r="N828">
        <v>9</v>
      </c>
      <c r="V828" s="11">
        <f t="shared" si="1480"/>
        <v>5.6876480210397474E-7</v>
      </c>
      <c r="W828" s="11">
        <f t="shared" si="1481"/>
        <v>1.7581953882534968E-6</v>
      </c>
      <c r="X828" s="10">
        <f t="shared" si="1482"/>
        <v>56876.482085151481</v>
      </c>
      <c r="Y828" s="8">
        <f t="shared" si="1483"/>
        <v>1758.1959420466092</v>
      </c>
      <c r="Z828" s="1">
        <f t="shared" si="1484"/>
        <v>1758.1959999999999</v>
      </c>
      <c r="AA828" s="2">
        <f t="shared" si="1485"/>
        <v>56876.5</v>
      </c>
      <c r="AB828" s="2">
        <f t="shared" si="1479"/>
        <v>56876.48021039748</v>
      </c>
      <c r="AC828" s="1">
        <f t="shared" si="1486"/>
        <v>6.6174670005618677E-2</v>
      </c>
      <c r="AD828" s="1" t="b">
        <f t="shared" si="1487"/>
        <v>1</v>
      </c>
      <c r="AF828" s="1" t="s">
        <v>1173</v>
      </c>
      <c r="AG828" s="1" t="s">
        <v>1239</v>
      </c>
      <c r="AH828" s="10">
        <v>14859.96</v>
      </c>
      <c r="AI828" s="10">
        <v>71736.45</v>
      </c>
      <c r="AJ828" s="10">
        <f>AI828-AH828</f>
        <v>56876.49</v>
      </c>
      <c r="AK828" s="1">
        <f>$A828-100000000/AJ828</f>
        <v>3.0262134646363847E-4</v>
      </c>
      <c r="AL828" s="10">
        <f>$X828-AJ828</f>
        <v>-7.9148485165205784E-3</v>
      </c>
      <c r="AM828" s="10">
        <f t="shared" si="1488"/>
        <v>0.12939740506746689</v>
      </c>
      <c r="AN828" s="10">
        <f>AL828/AM828</f>
        <v>-6.1166980221850915E-2</v>
      </c>
      <c r="AO828" s="1">
        <f t="shared" si="1489"/>
        <v>1758.1959999999999</v>
      </c>
      <c r="AP828" s="14">
        <v>44600000</v>
      </c>
      <c r="AQ828" s="10">
        <v>0.11</v>
      </c>
      <c r="AR828" s="14" cm="1">
        <f t="array" ref="AR828">SfromgA($AP828,$AO828,"")</f>
        <v>0.11963825822234034</v>
      </c>
      <c r="AS828" s="21">
        <f>(10^MAX(0.05, -0.312925054856973*((LN($AR828))^(1/3)) + 0.454808404431693)-1)*100</f>
        <v>619.46423760506764</v>
      </c>
      <c r="AU828" s="10"/>
      <c r="AV828" s="10"/>
      <c r="AW828" s="14">
        <f>IF($AP828="",$AT828,$AP828)</f>
        <v>44600000</v>
      </c>
      <c r="AX828" s="21">
        <f>IF($AP828="",$AV828,$AS828)</f>
        <v>619.46423760506764</v>
      </c>
      <c r="AY828" s="10">
        <f>LN(BB828*$AO828/$AW828)</f>
        <v>-7.0778012807051169</v>
      </c>
      <c r="AZ828" s="10">
        <f>EXP(AY$2950*$AI828+AY$2951)*$AW828/$AO828</f>
        <v>41.423241211790639</v>
      </c>
      <c r="BA828" s="10">
        <f>LN(AZ828/$C828)</f>
        <v>1.7779319561873796</v>
      </c>
      <c r="BB828" s="10" cm="1">
        <f t="array" ref="BB828">$C828*EXP(poly_from_str($AO828,BB$2950))</f>
        <v>21.400185151394872</v>
      </c>
      <c r="BC828" s="10">
        <f t="shared" ref="BC828" si="1550">LN(AZ828/BB828)</f>
        <v>0.66044253131797503</v>
      </c>
      <c r="BD828" s="10">
        <f t="shared" ref="BD828" si="1551">LN($AX828/100+1)</f>
        <v>1.9733366345940386</v>
      </c>
      <c r="BE828" s="10">
        <f>ABS(LN($AZ828/$BB828))-BD828-LN(2)</f>
        <v>-2.0060412838360091</v>
      </c>
      <c r="BF828" s="21">
        <f>INDEX([1]Pr3_line_class7_opt_lin!$A$2:$A$3624,MATCH($X828,[1]Pr3_line_class7_opt_lin!$AO$2:$AO$3624,0),1)</f>
        <v>7112</v>
      </c>
    </row>
    <row r="829" spans="1:58" hidden="1" x14ac:dyDescent="0.25">
      <c r="A829" s="1">
        <v>1755.5219999999999</v>
      </c>
      <c r="B829" s="1">
        <v>4.0000000000000001E-3</v>
      </c>
      <c r="C829">
        <v>20</v>
      </c>
      <c r="E829" s="2">
        <v>56963.1</v>
      </c>
      <c r="N829">
        <v>9</v>
      </c>
      <c r="V829" s="11">
        <f t="shared" si="1480"/>
        <v>5.6963114105092395E-7</v>
      </c>
      <c r="W829" s="11">
        <f t="shared" si="1481"/>
        <v>1.7555224346989545E-6</v>
      </c>
      <c r="X829" s="10">
        <f t="shared" si="1482"/>
        <v>56963.112761475182</v>
      </c>
      <c r="Y829" s="8">
        <f t="shared" si="1483"/>
        <v>1755.5220414083685</v>
      </c>
      <c r="Z829" s="1">
        <f t="shared" si="1484"/>
        <v>1755.5219999999999</v>
      </c>
      <c r="AA829" s="2">
        <f t="shared" si="1485"/>
        <v>56963.1</v>
      </c>
      <c r="AB829" s="2">
        <f t="shared" si="1479"/>
        <v>56963.114105092391</v>
      </c>
      <c r="AC829" s="1">
        <f t="shared" si="1486"/>
        <v>6.6223981842748886E-2</v>
      </c>
      <c r="AD829" s="1" t="b">
        <f t="shared" si="1487"/>
        <v>1</v>
      </c>
      <c r="AM829" s="10">
        <f t="shared" si="1488"/>
        <v>0.12979182260319155</v>
      </c>
      <c r="AN829" s="10"/>
      <c r="AO829" s="1">
        <f t="shared" si="1489"/>
        <v>1755.5219999999999</v>
      </c>
      <c r="AP829"/>
      <c r="BB829" s="10" cm="1">
        <f t="array" ref="BB829">$C829*EXP(poly_from_str($AO829,BB$2950))</f>
        <v>61.54894141648554</v>
      </c>
      <c r="BF829" s="21" t="e">
        <f>INDEX([1]Pr3_line_class7_opt_lin!$A$2:$A$3624,MATCH($X829,[1]Pr3_line_class7_opt_lin!$AO$2:$AO$3624,0),1)</f>
        <v>#N/A</v>
      </c>
    </row>
    <row r="830" spans="1:58" hidden="1" x14ac:dyDescent="0.25">
      <c r="A830" s="1">
        <v>1755.4449999999999</v>
      </c>
      <c r="B830" s="1">
        <v>4.0000000000000001E-3</v>
      </c>
      <c r="C830">
        <v>4</v>
      </c>
      <c r="E830" s="2">
        <v>56965.599999999999</v>
      </c>
      <c r="F830">
        <v>31254</v>
      </c>
      <c r="G830" t="s">
        <v>4</v>
      </c>
      <c r="H830" t="s">
        <v>7</v>
      </c>
      <c r="I830">
        <v>88220</v>
      </c>
      <c r="J830" t="s">
        <v>6</v>
      </c>
      <c r="K830" t="s">
        <v>5</v>
      </c>
      <c r="L830" s="4"/>
      <c r="M830" s="4"/>
      <c r="N830">
        <v>9</v>
      </c>
      <c r="P830" s="4" t="s">
        <v>1115</v>
      </c>
      <c r="V830" s="11">
        <f t="shared" si="1480"/>
        <v>5.6965612707888885E-7</v>
      </c>
      <c r="W830" s="11">
        <f t="shared" si="1481"/>
        <v>1.7554453916047582E-6</v>
      </c>
      <c r="X830" s="10">
        <f t="shared" si="1482"/>
        <v>56965.611497173697</v>
      </c>
      <c r="Y830" s="8">
        <f t="shared" si="1483"/>
        <v>1755.4450373092443</v>
      </c>
      <c r="Z830" s="1">
        <f t="shared" si="1484"/>
        <v>1755.4449999999999</v>
      </c>
      <c r="AA830" s="2">
        <f t="shared" si="1485"/>
        <v>56965.599999999999</v>
      </c>
      <c r="AB830" s="2">
        <f t="shared" si="1479"/>
        <v>56965.612707888882</v>
      </c>
      <c r="AC830" s="1">
        <f t="shared" si="1486"/>
        <v>6.6225405155925954E-2</v>
      </c>
      <c r="AD830" s="1" t="b">
        <f t="shared" si="1487"/>
        <v>1</v>
      </c>
      <c r="AF830" s="1"/>
      <c r="AG830" s="5"/>
      <c r="AH830" s="1"/>
      <c r="AI830" s="1"/>
      <c r="AJ830" s="10"/>
      <c r="AK830" s="10"/>
      <c r="AL830" s="12"/>
      <c r="AM830" s="10">
        <f t="shared" si="1488"/>
        <v>0.12980321229090061</v>
      </c>
      <c r="AN830" s="10"/>
      <c r="AO830" s="1">
        <f t="shared" si="1489"/>
        <v>1755.4449999999999</v>
      </c>
      <c r="AP830"/>
      <c r="BB830" s="10" cm="1">
        <f t="array" ref="BB830">$C830*EXP(poly_from_str($AO830,BB$2950))</f>
        <v>12.312155622126831</v>
      </c>
      <c r="BF830" s="21">
        <f>INDEX([1]Pr3_line_class7_opt_lin!$A$2:$A$3624,MATCH($X830,[1]Pr3_line_class7_opt_lin!$AO$2:$AO$3624,0),1)</f>
        <v>4094</v>
      </c>
    </row>
    <row r="831" spans="1:58" x14ac:dyDescent="0.25">
      <c r="A831" s="1">
        <v>1754.934</v>
      </c>
      <c r="B831" s="1">
        <v>8.0000000000000002E-3</v>
      </c>
      <c r="C831">
        <v>10</v>
      </c>
      <c r="D831" t="s">
        <v>112</v>
      </c>
      <c r="E831" s="2">
        <v>56982.2</v>
      </c>
      <c r="N831">
        <v>9</v>
      </c>
      <c r="V831" s="11">
        <f t="shared" si="1480"/>
        <v>5.698219990039512E-7</v>
      </c>
      <c r="W831" s="11">
        <f t="shared" si="1481"/>
        <v>1.7549339969323755E-6</v>
      </c>
      <c r="X831" s="10">
        <f t="shared" si="1482"/>
        <v>56982.199909894749</v>
      </c>
      <c r="Y831" s="8">
        <f t="shared" si="1483"/>
        <v>1754.933999707431</v>
      </c>
      <c r="Z831" s="1">
        <f t="shared" si="1484"/>
        <v>1754.934</v>
      </c>
      <c r="AA831" s="2">
        <f t="shared" si="1485"/>
        <v>56982.2</v>
      </c>
      <c r="AB831" s="2">
        <f t="shared" si="1479"/>
        <v>56982.199900395113</v>
      </c>
      <c r="AC831" s="1">
        <f t="shared" si="1486"/>
        <v>6.6234855527442946E-2</v>
      </c>
      <c r="AD831" s="1" t="b">
        <f t="shared" si="1487"/>
        <v>1</v>
      </c>
      <c r="AM831" s="10">
        <f t="shared" si="1488"/>
        <v>0.25975768889314355</v>
      </c>
      <c r="AN831" s="10"/>
      <c r="AO831" s="1">
        <f t="shared" si="1489"/>
        <v>1754.934</v>
      </c>
      <c r="AP831"/>
      <c r="BB831" s="10" cm="1">
        <f t="array" ref="BB831">$C831*EXP(poly_from_str($AO831,BB$2950))</f>
        <v>30.819779396017783</v>
      </c>
      <c r="BF831" s="21">
        <f>INDEX([1]Pr3_line_class7_opt_lin!$A$2:$A$3624,MATCH($X831,[1]Pr3_line_class7_opt_lin!$AO$2:$AO$3624,0),1)</f>
        <v>10249</v>
      </c>
    </row>
    <row r="832" spans="1:58" hidden="1" x14ac:dyDescent="0.25">
      <c r="A832" s="1">
        <v>1754.5830000000001</v>
      </c>
      <c r="B832" s="1">
        <v>4.0000000000000001E-3</v>
      </c>
      <c r="C832">
        <v>200</v>
      </c>
      <c r="E832" s="2">
        <v>56993.599999999999</v>
      </c>
      <c r="N832">
        <v>9</v>
      </c>
      <c r="V832" s="11">
        <f t="shared" si="1480"/>
        <v>5.699359904889082E-7</v>
      </c>
      <c r="W832" s="11">
        <f t="shared" si="1481"/>
        <v>1.7545829707195195E-6</v>
      </c>
      <c r="X832" s="10">
        <f t="shared" si="1482"/>
        <v>56993.599139666811</v>
      </c>
      <c r="Y832" s="8">
        <f t="shared" si="1483"/>
        <v>1754.5829972054053</v>
      </c>
      <c r="Z832" s="1">
        <f t="shared" si="1484"/>
        <v>1754.5830000000001</v>
      </c>
      <c r="AA832" s="2">
        <f t="shared" si="1485"/>
        <v>56993.599999999999</v>
      </c>
      <c r="AB832" s="2">
        <f t="shared" si="1479"/>
        <v>56993.599048890814</v>
      </c>
      <c r="AC832" s="1">
        <f t="shared" si="1486"/>
        <v>6.624135166272864E-2</v>
      </c>
      <c r="AD832" s="1" t="b">
        <f t="shared" si="1487"/>
        <v>1</v>
      </c>
      <c r="AM832" s="10">
        <f t="shared" si="1488"/>
        <v>0.12993081547011456</v>
      </c>
      <c r="AN832" s="10"/>
      <c r="AO832" s="1">
        <f t="shared" si="1489"/>
        <v>1754.5830000000001</v>
      </c>
      <c r="AP832"/>
      <c r="BB832" s="10" cm="1">
        <f t="array" ref="BB832">$C832*EXP(poly_from_str($AO832,BB$2950))</f>
        <v>616.93902988620232</v>
      </c>
      <c r="BF832" s="21">
        <f>INDEX([1]Pr3_line_class7_opt_lin!$A$2:$A$3624,MATCH($X832,[1]Pr3_line_class7_opt_lin!$AO$2:$AO$3624,0),1)</f>
        <v>205178</v>
      </c>
    </row>
    <row r="833" spans="1:58" hidden="1" x14ac:dyDescent="0.25">
      <c r="A833" s="1">
        <v>1753.297</v>
      </c>
      <c r="B833" s="1">
        <v>4.0000000000000001E-3</v>
      </c>
      <c r="C833">
        <v>10</v>
      </c>
      <c r="E833" s="2">
        <v>57035.4</v>
      </c>
      <c r="N833">
        <v>9</v>
      </c>
      <c r="V833" s="11">
        <f t="shared" si="1480"/>
        <v>5.7035402444651422E-7</v>
      </c>
      <c r="W833" s="11">
        <f t="shared" si="1481"/>
        <v>1.7532970751498193E-6</v>
      </c>
      <c r="X833" s="10">
        <f t="shared" si="1482"/>
        <v>57035.402210708708</v>
      </c>
      <c r="Y833" s="8">
        <f t="shared" si="1483"/>
        <v>1753.2970071915167</v>
      </c>
      <c r="Z833" s="1">
        <f t="shared" si="1484"/>
        <v>1753.297</v>
      </c>
      <c r="AA833" s="2">
        <f t="shared" si="1485"/>
        <v>57035.4</v>
      </c>
      <c r="AB833" s="2">
        <f t="shared" si="1479"/>
        <v>57035.402444651416</v>
      </c>
      <c r="AC833" s="1">
        <f t="shared" si="1486"/>
        <v>6.6265185660116743E-2</v>
      </c>
      <c r="AD833" s="1" t="b">
        <f t="shared" si="1487"/>
        <v>1</v>
      </c>
      <c r="AM833" s="10">
        <f t="shared" si="1488"/>
        <v>0.13012147970366686</v>
      </c>
      <c r="AN833" s="10"/>
      <c r="AO833" s="1">
        <f t="shared" si="1489"/>
        <v>1753.297</v>
      </c>
      <c r="AP833"/>
      <c r="BB833" s="10" cm="1">
        <f t="array" ref="BB833">$C833*EXP(poly_from_str($AO833,BB$2950))</f>
        <v>30.947315484215288</v>
      </c>
      <c r="BF833" s="21" t="e">
        <f>INDEX([1]Pr3_line_class7_opt_lin!$A$2:$A$3624,MATCH($X833,[1]Pr3_line_class7_opt_lin!$AO$2:$AO$3624,0),1)</f>
        <v>#N/A</v>
      </c>
    </row>
    <row r="834" spans="1:58" x14ac:dyDescent="0.25">
      <c r="A834" s="1">
        <v>1750.4860000000001</v>
      </c>
      <c r="B834" s="1">
        <v>8.0000000000000002E-3</v>
      </c>
      <c r="C834">
        <v>5</v>
      </c>
      <c r="D834" t="s">
        <v>111</v>
      </c>
      <c r="E834" s="2">
        <v>57127</v>
      </c>
      <c r="N834">
        <v>9</v>
      </c>
      <c r="V834" s="11">
        <f t="shared" si="1480"/>
        <v>5.7126992161034133E-7</v>
      </c>
      <c r="W834" s="11">
        <f t="shared" si="1481"/>
        <v>1.7504857597983441E-6</v>
      </c>
      <c r="X834" s="10">
        <f t="shared" si="1482"/>
        <v>57126.992915555202</v>
      </c>
      <c r="Y834" s="8">
        <f t="shared" si="1483"/>
        <v>1750.4859768799565</v>
      </c>
      <c r="Z834" s="1">
        <f t="shared" si="1484"/>
        <v>1750.4860000000001</v>
      </c>
      <c r="AA834" s="2">
        <f t="shared" si="1485"/>
        <v>57127</v>
      </c>
      <c r="AB834" s="2">
        <f t="shared" ref="AB834:AB897" si="1552">100000000/Z834</f>
        <v>57126.992161034133</v>
      </c>
      <c r="AC834" s="1">
        <f t="shared" si="1486"/>
        <v>6.6317466166834274E-2</v>
      </c>
      <c r="AD834" s="1" t="b">
        <f t="shared" si="1487"/>
        <v>1</v>
      </c>
      <c r="AM834" s="10">
        <f t="shared" si="1488"/>
        <v>0.26107949449467177</v>
      </c>
      <c r="AN834" s="10"/>
      <c r="AO834" s="1">
        <f t="shared" si="1489"/>
        <v>1750.4860000000001</v>
      </c>
      <c r="AP834"/>
      <c r="BB834" s="10" cm="1">
        <f t="array" ref="BB834">$C834*EXP(poly_from_str($AO834,BB$2950))</f>
        <v>15.585610147508632</v>
      </c>
      <c r="BF834" s="21" t="e">
        <f>INDEX([1]Pr3_line_class7_opt_lin!$A$2:$A$3624,MATCH($X834,[1]Pr3_line_class7_opt_lin!$AO$2:$AO$3624,0),1)</f>
        <v>#N/A</v>
      </c>
    </row>
    <row r="835" spans="1:58" x14ac:dyDescent="0.25">
      <c r="A835" s="1">
        <v>1750.462</v>
      </c>
      <c r="B835" s="1">
        <v>8.0000000000000002E-3</v>
      </c>
      <c r="C835">
        <v>5</v>
      </c>
      <c r="D835" t="s">
        <v>111</v>
      </c>
      <c r="E835" s="2">
        <v>57127.8</v>
      </c>
      <c r="F835">
        <v>71978</v>
      </c>
      <c r="G835" t="s">
        <v>6</v>
      </c>
      <c r="H835" t="s">
        <v>7</v>
      </c>
      <c r="I835">
        <v>129106</v>
      </c>
      <c r="J835" t="s">
        <v>4</v>
      </c>
      <c r="K835" t="s">
        <v>5</v>
      </c>
      <c r="L835">
        <v>71978.52</v>
      </c>
      <c r="M835">
        <v>129106.1</v>
      </c>
      <c r="N835">
        <v>9</v>
      </c>
      <c r="O835" t="s">
        <v>1079</v>
      </c>
      <c r="V835" s="11">
        <f t="shared" ref="V835:V898" si="1553">0.001/$A835</f>
        <v>5.7127775410148865E-7</v>
      </c>
      <c r="W835" s="11">
        <f t="shared" ref="W835:W898" si="1554">0.1/$E835</f>
        <v>1.7504612465384629E-6</v>
      </c>
      <c r="X835" s="10">
        <f t="shared" ref="X835:X898" si="1555">($E835/$W835^2+(100000000/$A835)/$V835^2)/(1/$W835^2+1/$V835^2)</f>
        <v>57127.777777105242</v>
      </c>
      <c r="Y835" s="8">
        <f t="shared" ref="Y835:Y898" si="1556">100000000/X835</f>
        <v>1750.4619274736851</v>
      </c>
      <c r="Z835" s="1">
        <f t="shared" ref="Z835:Z898" si="1557">ROUND($A835,3)+0</f>
        <v>1750.462</v>
      </c>
      <c r="AA835" s="2">
        <f t="shared" ref="AA835:AA898" si="1558">ROUND($E835,1)+0</f>
        <v>57127.8</v>
      </c>
      <c r="AB835" s="2">
        <f t="shared" si="1552"/>
        <v>57127.775410148861</v>
      </c>
      <c r="AC835" s="1">
        <f t="shared" ref="AC835:AC898" si="1559">0.0005/$Z835*AB835+0.05</f>
        <v>6.6317913616562044E-2</v>
      </c>
      <c r="AD835" s="1" t="b">
        <f t="shared" ref="AD835:AD898" si="1560">ABS($E835-AB835)&lt;AC835</f>
        <v>1</v>
      </c>
      <c r="AF835" s="1" t="s">
        <v>1246</v>
      </c>
      <c r="AG835" s="1" t="s">
        <v>1371</v>
      </c>
      <c r="AH835" s="10">
        <v>71978.52</v>
      </c>
      <c r="AI835" s="10">
        <v>129106.1</v>
      </c>
      <c r="AJ835" s="10">
        <f t="shared" ref="AJ835:AJ836" si="1561">AI835-AH835</f>
        <v>57127.58</v>
      </c>
      <c r="AK835" s="1">
        <f t="shared" ref="AK835:AK836" si="1562">$A835-100000000/AJ835</f>
        <v>-5.9876164891647932E-3</v>
      </c>
      <c r="AL835" s="10">
        <f t="shared" ref="AL835:AL836" si="1563">$X835-AJ835</f>
        <v>0.19777710524067516</v>
      </c>
      <c r="AM835" s="10">
        <f t="shared" ref="AM835:AM898" si="1564">$B835/$A835*$E835</f>
        <v>0.26108673024607221</v>
      </c>
      <c r="AN835" s="10">
        <f t="shared" ref="AN835:AN836" si="1565">AL835/AM835</f>
        <v>0.75751496467963642</v>
      </c>
      <c r="AO835" s="1">
        <f t="shared" ref="AO835:AO898" si="1566">$A835+0</f>
        <v>1750.462</v>
      </c>
      <c r="AP835" s="14">
        <v>638000</v>
      </c>
      <c r="AQ835" s="10">
        <v>2E-3</v>
      </c>
      <c r="AR835" s="14" cm="1">
        <f t="array" ref="AR835">SfromgA($AP835,$AO835,"")</f>
        <v>1.6889317519681931E-3</v>
      </c>
      <c r="AS835" s="21">
        <f t="shared" ref="AS835:AS836" si="1567">(10^MAX(0.05, -0.312925054856973*((LN($AR835))^(1/3)) + 0.454808404431693)-1)*100</f>
        <v>984.67913367242659</v>
      </c>
      <c r="AU835" s="10"/>
      <c r="AV835" s="10"/>
      <c r="AW835" s="14">
        <f t="shared" ref="AW835:AW836" si="1568">IF($AP835="",$AT835,$AP835)</f>
        <v>638000</v>
      </c>
      <c r="AX835" s="21">
        <f t="shared" ref="AX835:AX836" si="1569">IF($AP835="",$AV835,$AS835)</f>
        <v>984.67913367242659</v>
      </c>
      <c r="AY835" s="12"/>
      <c r="AZ835" s="10">
        <f t="shared" ref="AZ835:AZ836" si="1570">EXP(AY$2950*$AI835+AY$2951)*$AW835/$AO835</f>
        <v>2.7903446236774735E-3</v>
      </c>
      <c r="BA835" s="12"/>
      <c r="BB835" s="10" cm="1">
        <f t="array" ref="BB835">$C835*EXP(poly_from_str($AO835,BB$2950))</f>
        <v>15.586579602055393</v>
      </c>
      <c r="BC835" s="12"/>
      <c r="BD835" s="10">
        <f t="shared" ref="BD835:BD836" si="1571">LN($AX835/100+1)</f>
        <v>2.383869306915757</v>
      </c>
      <c r="BE835" s="10">
        <f t="shared" ref="BE835:BE836" si="1572">ABS(LN($AZ835/$BB835))-BD835-LN(2)</f>
        <v>5.5509839443510121</v>
      </c>
      <c r="BF835" s="21">
        <f>INDEX([1]Pr3_line_class7_opt_lin!$A$2:$A$3624,MATCH($X835,[1]Pr3_line_class7_opt_lin!$AO$2:$AO$3624,0),1)</f>
        <v>5186</v>
      </c>
    </row>
    <row r="836" spans="1:58" hidden="1" x14ac:dyDescent="0.25">
      <c r="A836" s="1">
        <v>1749.16</v>
      </c>
      <c r="B836" s="1">
        <v>4.0000000000000001E-3</v>
      </c>
      <c r="C836">
        <v>2</v>
      </c>
      <c r="E836" s="2">
        <v>57170.3</v>
      </c>
      <c r="F836">
        <v>35384</v>
      </c>
      <c r="G836" t="s">
        <v>4</v>
      </c>
      <c r="H836" t="s">
        <v>17</v>
      </c>
      <c r="I836">
        <v>92554</v>
      </c>
      <c r="J836" t="s">
        <v>6</v>
      </c>
      <c r="K836" t="s">
        <v>17</v>
      </c>
      <c r="L836">
        <v>35384.17</v>
      </c>
      <c r="M836">
        <v>92554.8</v>
      </c>
      <c r="N836">
        <v>9</v>
      </c>
      <c r="V836" s="11">
        <f t="shared" si="1553"/>
        <v>5.7170298886322579E-7</v>
      </c>
      <c r="W836" s="11">
        <f t="shared" si="1554"/>
        <v>1.7491599659263638E-6</v>
      </c>
      <c r="X836" s="10">
        <f t="shared" si="1555"/>
        <v>57170.298993810946</v>
      </c>
      <c r="Y836" s="8">
        <f t="shared" si="1556"/>
        <v>1749.1599967113282</v>
      </c>
      <c r="Z836" s="1">
        <f t="shared" si="1557"/>
        <v>1749.16</v>
      </c>
      <c r="AA836" s="2">
        <f t="shared" si="1558"/>
        <v>57170.3</v>
      </c>
      <c r="AB836" s="2">
        <f t="shared" si="1552"/>
        <v>57170.298886322576</v>
      </c>
      <c r="AC836" s="1">
        <f t="shared" si="1559"/>
        <v>6.6342215373757285E-2</v>
      </c>
      <c r="AD836" s="1" t="b">
        <f t="shared" si="1560"/>
        <v>1</v>
      </c>
      <c r="AF836" s="1" t="s">
        <v>1429</v>
      </c>
      <c r="AG836" s="1" t="s">
        <v>1363</v>
      </c>
      <c r="AH836" s="10">
        <v>35384.17</v>
      </c>
      <c r="AI836" s="10">
        <v>92554.8</v>
      </c>
      <c r="AJ836" s="10">
        <f t="shared" si="1561"/>
        <v>57170.630000000005</v>
      </c>
      <c r="AK836" s="1">
        <f t="shared" si="1562"/>
        <v>1.0130565292229221E-2</v>
      </c>
      <c r="AL836" s="10">
        <f t="shared" si="1563"/>
        <v>-0.33100618905882584</v>
      </c>
      <c r="AM836" s="10">
        <f t="shared" si="1564"/>
        <v>0.13073772553682911</v>
      </c>
      <c r="AN836" s="10">
        <f t="shared" si="1565"/>
        <v>-2.5318337740668486</v>
      </c>
      <c r="AO836" s="1">
        <f t="shared" si="1566"/>
        <v>1749.16</v>
      </c>
      <c r="AP836" s="14">
        <v>1430000</v>
      </c>
      <c r="AQ836" s="10">
        <v>1.7999999999999999E-2</v>
      </c>
      <c r="AR836" s="14" cm="1">
        <f t="array" ref="AR836">SfromgA($AP836,$AO836,"")</f>
        <v>3.7770958790121173E-3</v>
      </c>
      <c r="AS836" s="21">
        <f t="shared" si="1567"/>
        <v>922.82443743912791</v>
      </c>
      <c r="AU836" s="10"/>
      <c r="AV836" s="10"/>
      <c r="AW836" s="14">
        <f t="shared" si="1568"/>
        <v>1430000</v>
      </c>
      <c r="AX836" s="21">
        <f t="shared" si="1569"/>
        <v>922.82443743912791</v>
      </c>
      <c r="AY836" s="12"/>
      <c r="AZ836" s="10">
        <f t="shared" si="1570"/>
        <v>0.19069453325256733</v>
      </c>
      <c r="BA836" s="12"/>
      <c r="BB836" s="10" cm="1">
        <f t="array" ref="BB836">$C836*EXP(poly_from_str($AO836,BB$2950))</f>
        <v>6.2558098288084523</v>
      </c>
      <c r="BC836" s="12"/>
      <c r="BD836" s="10">
        <f t="shared" si="1571"/>
        <v>2.3251529498294041</v>
      </c>
      <c r="BE836" s="10">
        <f t="shared" si="1572"/>
        <v>0.4722929077105219</v>
      </c>
      <c r="BF836" s="21">
        <f>INDEX([1]Pr3_line_class7_opt_lin!$A$2:$A$3624,MATCH($X836,[1]Pr3_line_class7_opt_lin!$AO$2:$AO$3624,0),1)</f>
        <v>2082</v>
      </c>
    </row>
    <row r="837" spans="1:58" hidden="1" x14ac:dyDescent="0.25">
      <c r="A837" s="1">
        <v>1748.33</v>
      </c>
      <c r="B837" s="1">
        <v>4.0000000000000001E-3</v>
      </c>
      <c r="C837">
        <v>5</v>
      </c>
      <c r="E837" s="2">
        <v>57197.4</v>
      </c>
      <c r="N837">
        <v>9</v>
      </c>
      <c r="V837" s="11">
        <f t="shared" si="1553"/>
        <v>5.7197439842592647E-7</v>
      </c>
      <c r="W837" s="11">
        <f t="shared" si="1554"/>
        <v>1.7483312178525597E-6</v>
      </c>
      <c r="X837" s="10">
        <f t="shared" si="1555"/>
        <v>57197.43599052474</v>
      </c>
      <c r="Y837" s="8">
        <f t="shared" si="1556"/>
        <v>1748.3301177445417</v>
      </c>
      <c r="Z837" s="1">
        <f t="shared" si="1557"/>
        <v>1748.33</v>
      </c>
      <c r="AA837" s="2">
        <f t="shared" si="1558"/>
        <v>57197.4</v>
      </c>
      <c r="AB837" s="2">
        <f t="shared" si="1552"/>
        <v>57197.439842592648</v>
      </c>
      <c r="AC837" s="1">
        <f t="shared" si="1559"/>
        <v>6.6357735622735031E-2</v>
      </c>
      <c r="AD837" s="1" t="b">
        <f t="shared" si="1560"/>
        <v>1</v>
      </c>
      <c r="AM837" s="10">
        <f t="shared" si="1564"/>
        <v>0.13086179382610835</v>
      </c>
      <c r="AN837" s="10"/>
      <c r="AO837" s="1">
        <f t="shared" si="1566"/>
        <v>1748.33</v>
      </c>
      <c r="AP837"/>
      <c r="BB837" s="10" cm="1">
        <f t="array" ref="BB837">$C837*EXP(poly_from_str($AO837,BB$2950))</f>
        <v>15.67364035974882</v>
      </c>
      <c r="BF837" s="21">
        <f>INDEX([1]Pr3_line_class7_opt_lin!$A$2:$A$3624,MATCH($X837,[1]Pr3_line_class7_opt_lin!$AO$2:$AO$3624,0),1)</f>
        <v>5216</v>
      </c>
    </row>
    <row r="838" spans="1:58" hidden="1" x14ac:dyDescent="0.25">
      <c r="A838" s="1">
        <v>1747.9490000000001</v>
      </c>
      <c r="B838" s="1">
        <v>4.0000000000000001E-3</v>
      </c>
      <c r="C838">
        <v>100</v>
      </c>
      <c r="E838" s="2">
        <v>57209.9</v>
      </c>
      <c r="N838">
        <v>9</v>
      </c>
      <c r="V838" s="11">
        <f t="shared" si="1553"/>
        <v>5.7209907154041677E-7</v>
      </c>
      <c r="W838" s="11">
        <f t="shared" si="1554"/>
        <v>1.747949218579302E-6</v>
      </c>
      <c r="X838" s="10">
        <f t="shared" si="1555"/>
        <v>57209.906461827879</v>
      </c>
      <c r="Y838" s="8">
        <f t="shared" si="1556"/>
        <v>1747.9490211493865</v>
      </c>
      <c r="Z838" s="1">
        <f t="shared" si="1557"/>
        <v>1747.9490000000001</v>
      </c>
      <c r="AA838" s="2">
        <f t="shared" si="1558"/>
        <v>57209.9</v>
      </c>
      <c r="AB838" s="2">
        <f t="shared" si="1552"/>
        <v>57209.907154041677</v>
      </c>
      <c r="AC838" s="1">
        <f t="shared" si="1559"/>
        <v>6.6364867382870341E-2</v>
      </c>
      <c r="AD838" s="1" t="b">
        <f t="shared" si="1560"/>
        <v>1</v>
      </c>
      <c r="AM838" s="10">
        <f t="shared" si="1564"/>
        <v>0.13091892269168037</v>
      </c>
      <c r="AN838" s="10"/>
      <c r="AO838" s="1">
        <f t="shared" si="1566"/>
        <v>1747.9490000000001</v>
      </c>
      <c r="AP838"/>
      <c r="BB838" s="10" cm="1">
        <f t="array" ref="BB838">$C838*EXP(poly_from_str($AO838,BB$2950))</f>
        <v>313.78793660570062</v>
      </c>
      <c r="BF838" s="21">
        <f>INDEX([1]Pr3_line_class7_opt_lin!$A$2:$A$3624,MATCH($X838,[1]Pr3_line_class7_opt_lin!$AO$2:$AO$3624,0),1)</f>
        <v>104422</v>
      </c>
    </row>
    <row r="839" spans="1:58" hidden="1" x14ac:dyDescent="0.25">
      <c r="A839" s="1">
        <v>1746.2249999999999</v>
      </c>
      <c r="B839" s="1">
        <v>4.0000000000000001E-3</v>
      </c>
      <c r="C839">
        <v>1</v>
      </c>
      <c r="E839" s="2">
        <v>57266.400000000001</v>
      </c>
      <c r="N839">
        <v>9</v>
      </c>
      <c r="V839" s="11">
        <f t="shared" si="1553"/>
        <v>5.7266388924680382E-7</v>
      </c>
      <c r="W839" s="11">
        <f t="shared" si="1554"/>
        <v>1.7462246622801504E-6</v>
      </c>
      <c r="X839" s="10">
        <f t="shared" si="1555"/>
        <v>57266.390000138148</v>
      </c>
      <c r="Y839" s="8">
        <f t="shared" si="1556"/>
        <v>1746.2249672060482</v>
      </c>
      <c r="Z839" s="1">
        <f t="shared" si="1557"/>
        <v>1746.2249999999999</v>
      </c>
      <c r="AA839" s="2">
        <f t="shared" si="1558"/>
        <v>57266.400000000001</v>
      </c>
      <c r="AB839" s="2">
        <f t="shared" si="1552"/>
        <v>57266.388924680388</v>
      </c>
      <c r="AC839" s="1">
        <f t="shared" si="1559"/>
        <v>6.6397196502363781E-2</v>
      </c>
      <c r="AD839" s="1" t="b">
        <f t="shared" si="1560"/>
        <v>1</v>
      </c>
      <c r="AM839" s="10">
        <f t="shared" si="1564"/>
        <v>0.13117759738865267</v>
      </c>
      <c r="AN839" s="10"/>
      <c r="AO839" s="1">
        <f t="shared" si="1566"/>
        <v>1746.2249999999999</v>
      </c>
      <c r="AP839"/>
      <c r="BB839" s="10" cm="1">
        <f t="array" ref="BB839">$C839*EXP(poly_from_str($AO839,BB$2950))</f>
        <v>3.1522919343588978</v>
      </c>
      <c r="BF839" s="21" t="e">
        <f>INDEX([1]Pr3_line_class7_opt_lin!$A$2:$A$3624,MATCH($X839,[1]Pr3_line_class7_opt_lin!$AO$2:$AO$3624,0),1)</f>
        <v>#N/A</v>
      </c>
    </row>
    <row r="840" spans="1:58" hidden="1" x14ac:dyDescent="0.25">
      <c r="A840" s="1">
        <v>1745.8789999999999</v>
      </c>
      <c r="B840" s="1">
        <v>4.0000000000000001E-3</v>
      </c>
      <c r="C840">
        <v>3</v>
      </c>
      <c r="E840" s="2">
        <v>57277.7</v>
      </c>
      <c r="F840">
        <v>21611</v>
      </c>
      <c r="G840" t="s">
        <v>4</v>
      </c>
      <c r="H840" t="s">
        <v>17</v>
      </c>
      <c r="I840">
        <v>78889</v>
      </c>
      <c r="J840" t="s">
        <v>6</v>
      </c>
      <c r="K840" t="s">
        <v>18</v>
      </c>
      <c r="L840">
        <v>21611.19</v>
      </c>
      <c r="M840">
        <v>78889.14</v>
      </c>
      <c r="N840">
        <v>9</v>
      </c>
      <c r="V840" s="11">
        <f t="shared" si="1553"/>
        <v>5.727773803339178E-7</v>
      </c>
      <c r="W840" s="11">
        <f t="shared" si="1554"/>
        <v>1.7458801592941059E-6</v>
      </c>
      <c r="X840" s="10">
        <f t="shared" si="1555"/>
        <v>57277.734337559268</v>
      </c>
      <c r="Y840" s="8">
        <f t="shared" si="1556"/>
        <v>1745.879112652437</v>
      </c>
      <c r="Z840" s="1">
        <f t="shared" si="1557"/>
        <v>1745.8789999999999</v>
      </c>
      <c r="AA840" s="2">
        <f t="shared" si="1558"/>
        <v>57277.7</v>
      </c>
      <c r="AB840" s="2">
        <f t="shared" si="1552"/>
        <v>57277.738033391775</v>
      </c>
      <c r="AC840" s="1">
        <f t="shared" si="1559"/>
        <v>6.640369637110928E-2</v>
      </c>
      <c r="AD840" s="1" t="b">
        <f t="shared" si="1560"/>
        <v>1</v>
      </c>
      <c r="AF840" s="1" t="s">
        <v>1301</v>
      </c>
      <c r="AG840" s="1" t="s">
        <v>1427</v>
      </c>
      <c r="AH840" s="10">
        <v>21611.19</v>
      </c>
      <c r="AI840" s="10">
        <v>78889.14</v>
      </c>
      <c r="AJ840" s="10">
        <f>AI840-AH840</f>
        <v>57277.95</v>
      </c>
      <c r="AK840" s="1">
        <f>$A840-100000000/AJ840</f>
        <v>6.4609164605826663E-3</v>
      </c>
      <c r="AL840" s="10">
        <f>$X840-AJ840</f>
        <v>-0.21566244072892005</v>
      </c>
      <c r="AM840" s="10">
        <f t="shared" si="1564"/>
        <v>0.13122948383020816</v>
      </c>
      <c r="AN840" s="10">
        <f>AL840/AM840</f>
        <v>-1.6433992913357476</v>
      </c>
      <c r="AO840" s="1">
        <f t="shared" si="1566"/>
        <v>1745.8789999999999</v>
      </c>
      <c r="AP840" s="14">
        <v>27100000</v>
      </c>
      <c r="AQ840" s="10">
        <v>0.109</v>
      </c>
      <c r="AR840" s="14" cm="1">
        <f t="array" ref="AR840">SfromgA($AP840,$AO840,"")</f>
        <v>7.1177884211422141E-2</v>
      </c>
      <c r="AS840" s="21">
        <f>(10^MAX(0.05, -0.312925054856973*((LN($AR840))^(1/3)) + 0.454808404431693)-1)*100</f>
        <v>671.68095763274687</v>
      </c>
      <c r="AU840" s="10"/>
      <c r="AV840" s="10"/>
      <c r="AW840" s="14">
        <f>IF($AP840="",$AT840,$AP840)</f>
        <v>27100000</v>
      </c>
      <c r="AX840" s="21">
        <f>IF($AP840="",$AV840,$AS840)</f>
        <v>671.68095763274687</v>
      </c>
      <c r="AY840" s="10">
        <f>LN(BB840*$AO840/$AW840)</f>
        <v>-7.4023619111019645</v>
      </c>
      <c r="AZ840" s="10">
        <f>EXP(AY$2950*$AI840+AY$2951)*$AW840/$AO840</f>
        <v>12.9885303382788</v>
      </c>
      <c r="BA840" s="10">
        <f>LN(AZ840/$C840)</f>
        <v>1.4654543976830117</v>
      </c>
      <c r="BB840" s="10" cm="1">
        <f t="array" ref="BB840">$C840*EXP(poly_from_str($AO840,BB$2950))</f>
        <v>9.4656451312894401</v>
      </c>
      <c r="BC840" s="10">
        <f t="shared" ref="BC840" si="1573">LN(AZ840/BB840)</f>
        <v>0.31639774434123824</v>
      </c>
      <c r="BD840" s="10">
        <f t="shared" ref="BD840" si="1574">LN($AX840/100+1)</f>
        <v>2.0434010113031187</v>
      </c>
      <c r="BE840" s="10">
        <f>ABS(LN($AZ840/$BB840))-BD840-LN(2)</f>
        <v>-2.4201504475218258</v>
      </c>
      <c r="BF840" s="21">
        <f>INDEX([1]Pr3_line_class7_opt_lin!$A$2:$A$3624,MATCH($X840,[1]Pr3_line_class7_opt_lin!$AO$2:$AO$3624,0),1)</f>
        <v>3150</v>
      </c>
    </row>
    <row r="841" spans="1:58" x14ac:dyDescent="0.25">
      <c r="A841" s="1">
        <v>1745.4739999999999</v>
      </c>
      <c r="B841" s="1">
        <v>8.0000000000000002E-3</v>
      </c>
      <c r="C841">
        <v>10</v>
      </c>
      <c r="D841" t="s">
        <v>112</v>
      </c>
      <c r="E841" s="2">
        <v>57291</v>
      </c>
      <c r="N841">
        <v>9</v>
      </c>
      <c r="V841" s="11">
        <f t="shared" si="1553"/>
        <v>5.7291028110415856E-7</v>
      </c>
      <c r="W841" s="11">
        <f t="shared" si="1554"/>
        <v>1.7454748564346932E-6</v>
      </c>
      <c r="X841" s="10">
        <f t="shared" si="1555"/>
        <v>57291.025376541955</v>
      </c>
      <c r="Y841" s="8">
        <f t="shared" si="1556"/>
        <v>1745.4740832923792</v>
      </c>
      <c r="Z841" s="1">
        <f t="shared" si="1557"/>
        <v>1745.4739999999999</v>
      </c>
      <c r="AA841" s="2">
        <f t="shared" si="1558"/>
        <v>57291</v>
      </c>
      <c r="AB841" s="2">
        <f t="shared" si="1552"/>
        <v>57291.028110415857</v>
      </c>
      <c r="AC841" s="1">
        <f t="shared" si="1559"/>
        <v>6.6411309509742306E-2</v>
      </c>
      <c r="AD841" s="1" t="b">
        <f t="shared" si="1560"/>
        <v>1</v>
      </c>
      <c r="AM841" s="10">
        <f t="shared" si="1564"/>
        <v>0.26258082331790678</v>
      </c>
      <c r="AN841" s="10"/>
      <c r="AO841" s="1">
        <f t="shared" si="1566"/>
        <v>1745.4739999999999</v>
      </c>
      <c r="AP841"/>
      <c r="BB841" s="10" cm="1">
        <f t="array" ref="BB841">$C841*EXP(poly_from_str($AO841,BB$2950))</f>
        <v>31.586497264657304</v>
      </c>
      <c r="BF841" s="21">
        <f>INDEX([1]Pr3_line_class7_opt_lin!$A$2:$A$3624,MATCH($X841,[1]Pr3_line_class7_opt_lin!$AO$2:$AO$3624,0),1)</f>
        <v>10511</v>
      </c>
    </row>
    <row r="842" spans="1:58" hidden="1" x14ac:dyDescent="0.25">
      <c r="A842" s="1">
        <v>1745.329</v>
      </c>
      <c r="B842" s="1">
        <v>4.0000000000000001E-3</v>
      </c>
      <c r="C842">
        <v>2</v>
      </c>
      <c r="E842" s="2">
        <v>57295.8</v>
      </c>
      <c r="N842">
        <v>9</v>
      </c>
      <c r="V842" s="11">
        <f t="shared" si="1553"/>
        <v>5.7295787785569369E-7</v>
      </c>
      <c r="W842" s="11">
        <f t="shared" si="1554"/>
        <v>1.7453286279273524E-6</v>
      </c>
      <c r="X842" s="10">
        <f t="shared" si="1555"/>
        <v>57295.788973839743</v>
      </c>
      <c r="Y842" s="8">
        <f t="shared" si="1556"/>
        <v>1745.3289638032256</v>
      </c>
      <c r="Z842" s="1">
        <f t="shared" si="1557"/>
        <v>1745.329</v>
      </c>
      <c r="AA842" s="2">
        <f t="shared" si="1558"/>
        <v>57295.8</v>
      </c>
      <c r="AB842" s="2">
        <f t="shared" si="1552"/>
        <v>57295.787785569373</v>
      </c>
      <c r="AC842" s="1">
        <f t="shared" si="1559"/>
        <v>6.6414036489845008E-2</v>
      </c>
      <c r="AD842" s="1" t="b">
        <f t="shared" si="1560"/>
        <v>1</v>
      </c>
      <c r="AM842" s="10">
        <f t="shared" si="1564"/>
        <v>0.13131231991217704</v>
      </c>
      <c r="AN842" s="10"/>
      <c r="AO842" s="1">
        <f t="shared" si="1566"/>
        <v>1745.329</v>
      </c>
      <c r="AP842"/>
      <c r="BB842" s="10" cm="1">
        <f t="array" ref="BB842">$C842*EXP(poly_from_str($AO842,BB$2950))</f>
        <v>6.3197657652867578</v>
      </c>
      <c r="BF842" s="21" t="e">
        <f>INDEX([1]Pr3_line_class7_opt_lin!$A$2:$A$3624,MATCH($X842,[1]Pr3_line_class7_opt_lin!$AO$2:$AO$3624,0),1)</f>
        <v>#N/A</v>
      </c>
    </row>
    <row r="843" spans="1:58" hidden="1" x14ac:dyDescent="0.25">
      <c r="A843" s="1">
        <v>1744.5709999999999</v>
      </c>
      <c r="B843" s="1">
        <v>4.0000000000000001E-3</v>
      </c>
      <c r="C843">
        <v>4</v>
      </c>
      <c r="E843" s="2">
        <v>57320.7</v>
      </c>
      <c r="N843">
        <v>9</v>
      </c>
      <c r="V843" s="11">
        <f t="shared" si="1553"/>
        <v>5.7320682276617004E-7</v>
      </c>
      <c r="W843" s="11">
        <f t="shared" si="1554"/>
        <v>1.7445704605840474E-6</v>
      </c>
      <c r="X843" s="10">
        <f t="shared" si="1555"/>
        <v>57320.684003527742</v>
      </c>
      <c r="Y843" s="8">
        <f t="shared" si="1556"/>
        <v>1744.57094744099</v>
      </c>
      <c r="Z843" s="1">
        <f t="shared" si="1557"/>
        <v>1744.5709999999999</v>
      </c>
      <c r="AA843" s="2">
        <f t="shared" si="1558"/>
        <v>57320.7</v>
      </c>
      <c r="AB843" s="2">
        <f t="shared" si="1552"/>
        <v>57320.682276617008</v>
      </c>
      <c r="AC843" s="1">
        <f t="shared" si="1559"/>
        <v>6.6428303083284373E-2</v>
      </c>
      <c r="AD843" s="1" t="b">
        <f t="shared" si="1560"/>
        <v>1</v>
      </c>
      <c r="AM843" s="10">
        <f t="shared" si="1564"/>
        <v>0.1314264653029312</v>
      </c>
      <c r="AN843" s="10"/>
      <c r="AO843" s="1">
        <f t="shared" si="1566"/>
        <v>1744.5709999999999</v>
      </c>
      <c r="AP843"/>
      <c r="BB843" s="10" cm="1">
        <f t="array" ref="BB843">$C843*EXP(poly_from_str($AO843,BB$2950))</f>
        <v>12.665436559847494</v>
      </c>
      <c r="BF843" s="21" t="e">
        <f>INDEX([1]Pr3_line_class7_opt_lin!$A$2:$A$3624,MATCH($X843,[1]Pr3_line_class7_opt_lin!$AO$2:$AO$3624,0),1)</f>
        <v>#N/A</v>
      </c>
    </row>
    <row r="844" spans="1:58" hidden="1" x14ac:dyDescent="0.25">
      <c r="A844" s="1">
        <v>1743.9570000000001</v>
      </c>
      <c r="B844" s="1">
        <v>4.0000000000000001E-3</v>
      </c>
      <c r="C844">
        <v>3</v>
      </c>
      <c r="E844" s="2">
        <v>57340.9</v>
      </c>
      <c r="F844">
        <v>23647</v>
      </c>
      <c r="G844" t="s">
        <v>4</v>
      </c>
      <c r="H844" t="s">
        <v>39</v>
      </c>
      <c r="I844">
        <v>80988</v>
      </c>
      <c r="J844" t="s">
        <v>6</v>
      </c>
      <c r="K844" t="s">
        <v>39</v>
      </c>
      <c r="L844">
        <v>23647.77</v>
      </c>
      <c r="M844">
        <v>80988.759999999995</v>
      </c>
      <c r="N844">
        <v>9</v>
      </c>
      <c r="V844" s="11">
        <f t="shared" si="1553"/>
        <v>5.7340863335506548E-7</v>
      </c>
      <c r="W844" s="11">
        <f t="shared" si="1554"/>
        <v>1.7439558848919359E-6</v>
      </c>
      <c r="X844" s="10">
        <f t="shared" si="1555"/>
        <v>57340.866912524332</v>
      </c>
      <c r="Y844" s="8">
        <f t="shared" si="1556"/>
        <v>1743.9568912090881</v>
      </c>
      <c r="Z844" s="1">
        <f t="shared" si="1557"/>
        <v>1743.9570000000001</v>
      </c>
      <c r="AA844" s="2">
        <f t="shared" si="1558"/>
        <v>57340.9</v>
      </c>
      <c r="AB844" s="2">
        <f t="shared" si="1552"/>
        <v>57340.863335506547</v>
      </c>
      <c r="AC844" s="1">
        <f t="shared" si="1559"/>
        <v>6.6439873040306199E-2</v>
      </c>
      <c r="AD844" s="1" t="b">
        <f t="shared" si="1560"/>
        <v>1</v>
      </c>
      <c r="AF844" s="1" t="s">
        <v>1302</v>
      </c>
      <c r="AG844" s="1" t="s">
        <v>1364</v>
      </c>
      <c r="AH844" s="10">
        <v>23647.77</v>
      </c>
      <c r="AI844" s="10">
        <v>80988.759999999995</v>
      </c>
      <c r="AJ844" s="10">
        <f>AI844-AH844</f>
        <v>57340.989999999991</v>
      </c>
      <c r="AK844" s="1">
        <f>$A844-100000000/AJ844</f>
        <v>3.8523476835052861E-3</v>
      </c>
      <c r="AL844" s="10">
        <f>$X844-AJ844</f>
        <v>-0.1230874756583944</v>
      </c>
      <c r="AM844" s="10">
        <f t="shared" si="1564"/>
        <v>0.13151906841739791</v>
      </c>
      <c r="AN844" s="10">
        <f>AL844/AM844</f>
        <v>-0.93589072017873154</v>
      </c>
      <c r="AO844" s="1">
        <f t="shared" si="1566"/>
        <v>1743.9570000000001</v>
      </c>
      <c r="AP844" s="14">
        <v>26000000</v>
      </c>
      <c r="AQ844" s="10">
        <v>5.0999999999999997E-2</v>
      </c>
      <c r="AR844" s="14" cm="1">
        <f t="array" ref="AR844">SfromgA($AP844,$AO844,"")</f>
        <v>6.806346043619392E-2</v>
      </c>
      <c r="AS844" s="21">
        <f>(10^MAX(0.05, -0.312925054856973*((LN($AR844))^(1/3)) + 0.454808404431693)-1)*100</f>
        <v>676.00721803685485</v>
      </c>
      <c r="AU844" s="10"/>
      <c r="AV844" s="10"/>
      <c r="AW844" s="14">
        <f>IF($AP844="",$AT844,$AP844)</f>
        <v>26000000</v>
      </c>
      <c r="AX844" s="21">
        <f>IF($AP844="",$AV844,$AS844)</f>
        <v>676.00721803685485</v>
      </c>
      <c r="AY844" s="10">
        <f>LN(BB844*$AO844/$AW844)</f>
        <v>-7.3568334121699479</v>
      </c>
      <c r="AZ844" s="10">
        <f>EXP(AY$2950*$AI844+AY$2951)*$AW844/$AO844</f>
        <v>10.251937739611856</v>
      </c>
      <c r="BA844" s="10">
        <f>LN(AZ844/$C844)</f>
        <v>1.2288544468160405</v>
      </c>
      <c r="BB844" s="10" cm="1">
        <f t="array" ref="BB844">$C844*EXP(poly_from_str($AO844,BB$2950))</f>
        <v>9.5149261150371984</v>
      </c>
      <c r="BC844" s="10">
        <f t="shared" ref="BC844" si="1575">LN(AZ844/BB844)</f>
        <v>7.4604999870001104E-2</v>
      </c>
      <c r="BD844" s="10">
        <f t="shared" ref="BD844" si="1576">LN($AX844/100+1)</f>
        <v>2.0489916357457529</v>
      </c>
      <c r="BE844" s="10">
        <f>ABS(LN($AZ844/$BB844))-BD844-LN(2)</f>
        <v>-2.667533816435697</v>
      </c>
      <c r="BF844" s="21">
        <f>INDEX([1]Pr3_line_class7_opt_lin!$A$2:$A$3624,MATCH($X844,[1]Pr3_line_class7_opt_lin!$AO$2:$AO$3624,0),1)</f>
        <v>3166</v>
      </c>
    </row>
    <row r="845" spans="1:58" hidden="1" x14ac:dyDescent="0.25">
      <c r="A845" s="1">
        <v>1743.758</v>
      </c>
      <c r="B845" s="1">
        <v>4.0000000000000001E-3</v>
      </c>
      <c r="C845">
        <v>1</v>
      </c>
      <c r="E845" s="2">
        <v>57347.4</v>
      </c>
      <c r="N845">
        <v>9</v>
      </c>
      <c r="V845" s="11">
        <f t="shared" si="1553"/>
        <v>5.7347407151680451E-7</v>
      </c>
      <c r="W845" s="11">
        <f t="shared" si="1554"/>
        <v>1.7437582174605999E-6</v>
      </c>
      <c r="X845" s="10">
        <f t="shared" si="1555"/>
        <v>57347.406453670192</v>
      </c>
      <c r="Y845" s="8">
        <f t="shared" si="1556"/>
        <v>1743.7580212243422</v>
      </c>
      <c r="Z845" s="1">
        <f t="shared" si="1557"/>
        <v>1743.758</v>
      </c>
      <c r="AA845" s="2">
        <f t="shared" si="1558"/>
        <v>57347.4</v>
      </c>
      <c r="AB845" s="2">
        <f t="shared" si="1552"/>
        <v>57347.407151680447</v>
      </c>
      <c r="AC845" s="1">
        <f t="shared" si="1559"/>
        <v>6.6443625535103051E-2</v>
      </c>
      <c r="AD845" s="1" t="b">
        <f t="shared" si="1560"/>
        <v>1</v>
      </c>
      <c r="AM845" s="10">
        <f t="shared" si="1564"/>
        <v>0.13154898787561117</v>
      </c>
      <c r="AN845" s="10"/>
      <c r="AO845" s="1">
        <f t="shared" si="1566"/>
        <v>1743.758</v>
      </c>
      <c r="AP845"/>
      <c r="BB845" s="10" cm="1">
        <f t="array" ref="BB845">$C845*EXP(poly_from_str($AO845,BB$2950))</f>
        <v>3.173361396099819</v>
      </c>
      <c r="BF845" s="21" t="e">
        <f>INDEX([1]Pr3_line_class7_opt_lin!$A$2:$A$3624,MATCH($X845,[1]Pr3_line_class7_opt_lin!$AO$2:$AO$3624,0),1)</f>
        <v>#N/A</v>
      </c>
    </row>
    <row r="846" spans="1:58" hidden="1" x14ac:dyDescent="0.25">
      <c r="A846" s="1">
        <v>1743.377</v>
      </c>
      <c r="B846" s="1">
        <v>4.0000000000000001E-3</v>
      </c>
      <c r="C846">
        <v>400</v>
      </c>
      <c r="E846" s="2">
        <v>57359.9</v>
      </c>
      <c r="F846">
        <v>32760</v>
      </c>
      <c r="G846" t="s">
        <v>4</v>
      </c>
      <c r="H846" t="s">
        <v>39</v>
      </c>
      <c r="I846">
        <v>90119</v>
      </c>
      <c r="J846" t="s">
        <v>6</v>
      </c>
      <c r="K846" t="s">
        <v>12</v>
      </c>
      <c r="L846">
        <v>32760.11</v>
      </c>
      <c r="M846">
        <v>90119.8</v>
      </c>
      <c r="N846">
        <v>9</v>
      </c>
      <c r="V846" s="11">
        <f t="shared" si="1553"/>
        <v>5.7359939932670902E-7</v>
      </c>
      <c r="W846" s="11">
        <f t="shared" si="1554"/>
        <v>1.7433782136998148E-6</v>
      </c>
      <c r="X846" s="10">
        <f t="shared" si="1555"/>
        <v>57359.936032136116</v>
      </c>
      <c r="Y846" s="8">
        <f t="shared" si="1556"/>
        <v>1743.3771185514333</v>
      </c>
      <c r="Z846" s="1">
        <f t="shared" si="1557"/>
        <v>1743.377</v>
      </c>
      <c r="AA846" s="2">
        <f t="shared" si="1558"/>
        <v>57359.9</v>
      </c>
      <c r="AB846" s="2">
        <f t="shared" si="1552"/>
        <v>57359.939932670903</v>
      </c>
      <c r="AC846" s="1">
        <f t="shared" si="1559"/>
        <v>6.6450813545398071E-2</v>
      </c>
      <c r="AD846" s="1" t="b">
        <f t="shared" si="1560"/>
        <v>1</v>
      </c>
      <c r="AF846" s="1" t="s">
        <v>1430</v>
      </c>
      <c r="AG846" s="1" t="s">
        <v>1368</v>
      </c>
      <c r="AH846" s="10">
        <v>32760.11</v>
      </c>
      <c r="AI846" s="10">
        <v>90119.8</v>
      </c>
      <c r="AJ846" s="10">
        <f>AI846-AH846</f>
        <v>57359.69</v>
      </c>
      <c r="AK846" s="1">
        <f>$A846-100000000/AJ846</f>
        <v>-7.5963951339872438E-3</v>
      </c>
      <c r="AL846" s="10">
        <f>$X846-AJ846</f>
        <v>0.24603213611408137</v>
      </c>
      <c r="AM846" s="10">
        <f t="shared" si="1564"/>
        <v>0.13160641674176038</v>
      </c>
      <c r="AN846" s="10">
        <f>AL846/AM846</f>
        <v>1.8694539537296913</v>
      </c>
      <c r="AO846" s="1">
        <f t="shared" si="1566"/>
        <v>1743.377</v>
      </c>
      <c r="AP846" s="14">
        <v>2750000000</v>
      </c>
      <c r="AQ846" s="10">
        <v>0.55100000000000005</v>
      </c>
      <c r="AR846" s="14" cm="1">
        <f t="array" ref="AR846">SfromgA($AP846,$AO846,"")</f>
        <v>7.1918395569229787</v>
      </c>
      <c r="AS846" s="21">
        <f>(10^MAX(0.05, -0.312925054856973*((LN($AR846))^(1/3)) + 0.454808404431693)-1)*100</f>
        <v>15.433874807124548</v>
      </c>
      <c r="AT846" s="14" cm="1">
        <f t="array" ref="AT846">INDEX([2]Sheet1!$J$2:$J$216,MATCH($AF846&amp;$AG846,[2]Sheet1!$M$2:$M$216&amp;[2]Sheet1!$N$2:$N$216,0),1)</f>
        <v>1867909446.4702101</v>
      </c>
      <c r="AU846" s="14" cm="1">
        <f t="array" ref="AU846">SfromgA($AT846,$AO846,"")</f>
        <v>4.8849836530452952</v>
      </c>
      <c r="AV846" s="21">
        <f>(10^MAX(0.05, -0.312925054856973*((LN($AU846))^(1/3)) + 0.454808404431693)-1)*100</f>
        <v>22.989189677729115</v>
      </c>
      <c r="AW846" s="14">
        <f>IF($AP846="",$AT846,$AP846)</f>
        <v>2750000000</v>
      </c>
      <c r="AX846" s="21">
        <f>IF($AP846="",$AV846,$AS846)</f>
        <v>15.433874807124548</v>
      </c>
      <c r="AY846" s="10"/>
      <c r="AZ846" s="10">
        <f>EXP(AY$2950*$AI846+AY$2951)*$AW846/$AO846</f>
        <v>461.98166385374958</v>
      </c>
      <c r="BA846" s="10"/>
      <c r="BB846" s="10" cm="1">
        <f t="array" ref="BB846">$C846*EXP(poly_from_str($AO846,BB$2950))</f>
        <v>1270.6652188661499</v>
      </c>
      <c r="BC846" s="10"/>
      <c r="BD846" s="10">
        <f t="shared" ref="BD846" si="1577">LN($AX846/100+1)</f>
        <v>0.14352766753347393</v>
      </c>
      <c r="BE846" s="10">
        <f>ABS(LN($AZ846/$BB846))-BD846-LN(2)</f>
        <v>0.17509578694374262</v>
      </c>
      <c r="BF846" s="21">
        <f>INDEX([1]Pr3_line_class7_opt_lin!$A$2:$A$3624,MATCH($X846,[1]Pr3_line_class7_opt_lin!$AO$2:$AO$3624,0),1)</f>
        <v>422818</v>
      </c>
    </row>
    <row r="847" spans="1:58" hidden="1" x14ac:dyDescent="0.25">
      <c r="A847" s="1">
        <v>1742.5740000000001</v>
      </c>
      <c r="B847" s="1">
        <v>4.0000000000000001E-3</v>
      </c>
      <c r="C847">
        <v>2</v>
      </c>
      <c r="E847" s="2">
        <v>57386.400000000001</v>
      </c>
      <c r="N847">
        <v>9</v>
      </c>
      <c r="V847" s="11">
        <f t="shared" si="1553"/>
        <v>5.7386372113895875E-7</v>
      </c>
      <c r="W847" s="11">
        <f t="shared" si="1554"/>
        <v>1.7425731532209722E-6</v>
      </c>
      <c r="X847" s="10">
        <f t="shared" si="1555"/>
        <v>57386.374842287179</v>
      </c>
      <c r="Y847" s="8">
        <f t="shared" si="1556"/>
        <v>1742.5739171506521</v>
      </c>
      <c r="Z847" s="1">
        <f t="shared" si="1557"/>
        <v>1742.5740000000001</v>
      </c>
      <c r="AA847" s="2">
        <f t="shared" si="1558"/>
        <v>57386.400000000001</v>
      </c>
      <c r="AB847" s="2">
        <f t="shared" si="1552"/>
        <v>57386.372113895879</v>
      </c>
      <c r="AC847" s="1">
        <f t="shared" si="1559"/>
        <v>6.6465978521972641E-2</v>
      </c>
      <c r="AD847" s="1" t="b">
        <f t="shared" si="1560"/>
        <v>1</v>
      </c>
      <c r="AM847" s="10">
        <f t="shared" si="1564"/>
        <v>0.13172789218707498</v>
      </c>
      <c r="AN847" s="10"/>
      <c r="AO847" s="1">
        <f t="shared" si="1566"/>
        <v>1742.5740000000001</v>
      </c>
      <c r="AP847"/>
      <c r="BB847" s="10" cm="1">
        <f t="array" ref="BB847">$C847*EXP(poly_from_str($AO847,BB$2950))</f>
        <v>6.3673282723899947</v>
      </c>
      <c r="BF847" s="21" t="e">
        <f>INDEX([1]Pr3_line_class7_opt_lin!$A$2:$A$3624,MATCH($X847,[1]Pr3_line_class7_opt_lin!$AO$2:$AO$3624,0),1)</f>
        <v>#N/A</v>
      </c>
    </row>
    <row r="848" spans="1:58" hidden="1" x14ac:dyDescent="0.25">
      <c r="A848" s="1">
        <v>1742.0730000000001</v>
      </c>
      <c r="B848" s="1">
        <v>4.0000000000000001E-3</v>
      </c>
      <c r="C848">
        <v>10</v>
      </c>
      <c r="E848" s="2">
        <v>57402.9</v>
      </c>
      <c r="F848">
        <v>18211</v>
      </c>
      <c r="G848" t="s">
        <v>4</v>
      </c>
      <c r="H848" t="s">
        <v>17</v>
      </c>
      <c r="I848">
        <v>75614</v>
      </c>
      <c r="J848" t="s">
        <v>6</v>
      </c>
      <c r="K848" t="s">
        <v>17</v>
      </c>
      <c r="L848">
        <v>18211.759999999998</v>
      </c>
      <c r="M848">
        <v>75614.81</v>
      </c>
      <c r="N848">
        <v>9</v>
      </c>
      <c r="V848" s="11">
        <f t="shared" si="1553"/>
        <v>5.7402875769270286E-7</v>
      </c>
      <c r="W848" s="11">
        <f t="shared" si="1554"/>
        <v>1.7420722646416819E-6</v>
      </c>
      <c r="X848" s="10">
        <f t="shared" si="1555"/>
        <v>57402.878142478694</v>
      </c>
      <c r="Y848" s="8">
        <f t="shared" si="1556"/>
        <v>1742.0729279774391</v>
      </c>
      <c r="Z848" s="1">
        <f t="shared" si="1557"/>
        <v>1742.0730000000001</v>
      </c>
      <c r="AA848" s="2">
        <f t="shared" si="1558"/>
        <v>57402.9</v>
      </c>
      <c r="AB848" s="2">
        <f t="shared" si="1552"/>
        <v>57402.875769270286</v>
      </c>
      <c r="AC848" s="1">
        <f t="shared" si="1559"/>
        <v>6.647545073291139E-2</v>
      </c>
      <c r="AD848" s="1" t="b">
        <f t="shared" si="1560"/>
        <v>1</v>
      </c>
      <c r="AF848" s="1" t="s">
        <v>1188</v>
      </c>
      <c r="AG848" s="1" t="s">
        <v>1256</v>
      </c>
      <c r="AH848" s="10">
        <v>18211.759999999998</v>
      </c>
      <c r="AI848" s="10">
        <v>75614.81</v>
      </c>
      <c r="AJ848" s="10">
        <f t="shared" ref="AJ848:AJ850" si="1578">AI848-AH848</f>
        <v>57403.05</v>
      </c>
      <c r="AK848" s="1">
        <f t="shared" ref="AK848:AK850" si="1579">$A848-100000000/AJ848</f>
        <v>5.2875700857839547E-3</v>
      </c>
      <c r="AL848" s="10">
        <f t="shared" ref="AL848:AL850" si="1580">$X848-AJ848</f>
        <v>-0.17185752130899346</v>
      </c>
      <c r="AM848" s="10">
        <f t="shared" si="1564"/>
        <v>0.1318036614998338</v>
      </c>
      <c r="AN848" s="10">
        <f t="shared" ref="AN848:AN850" si="1581">AL848/AM848</f>
        <v>-1.3038903422968273</v>
      </c>
      <c r="AO848" s="1">
        <f t="shared" si="1566"/>
        <v>1742.0730000000001</v>
      </c>
      <c r="AP848" s="14">
        <v>25900000</v>
      </c>
      <c r="AQ848" s="10">
        <v>3.4000000000000002E-2</v>
      </c>
      <c r="AR848" s="14" cm="1">
        <f t="array" ref="AR848">SfromgA($AP848,$AO848,"")</f>
        <v>6.7582176357555562E-2</v>
      </c>
      <c r="AS848" s="21">
        <f t="shared" ref="AS848:AS850" si="1582">(10^MAX(0.05, -0.312925054856973*((LN($AR848))^(1/3)) + 0.454808404431693)-1)*100</f>
        <v>676.6911692038135</v>
      </c>
      <c r="AU848" s="10"/>
      <c r="AV848" s="10"/>
      <c r="AW848" s="14">
        <f t="shared" ref="AW848:AW850" si="1583">IF($AP848="",$AT848,$AP848)</f>
        <v>25900000</v>
      </c>
      <c r="AX848" s="21">
        <f t="shared" ref="AX848:AX850" si="1584">IF($AP848="",$AV848,$AS848)</f>
        <v>676.6911692038135</v>
      </c>
      <c r="AY848" s="10">
        <f t="shared" ref="AY848:AY850" si="1585">LN(BB848*$AO848/$AW848)</f>
        <v>-6.1449242864076785</v>
      </c>
      <c r="AZ848" s="10">
        <f t="shared" ref="AZ848:AZ850" si="1586">EXP(AY$2950*$AI848+AY$2951)*$AW848/$AO848</f>
        <v>16.895204565250147</v>
      </c>
      <c r="BA848" s="10">
        <f t="shared" ref="BA848:BA850" si="1587">LN(AZ848/$C848)</f>
        <v>0.52444473513383616</v>
      </c>
      <c r="BB848" s="10" cm="1">
        <f t="array" ref="BB848">$C848*EXP(poly_from_str($AO848,BB$2950))</f>
        <v>31.880616053488239</v>
      </c>
      <c r="BC848" s="10">
        <f t="shared" ref="BC848:BC850" si="1588">LN(AZ848/BB848)</f>
        <v>-0.63496834974444505</v>
      </c>
      <c r="BD848" s="10">
        <f t="shared" ref="BD848:BD850" si="1589">LN($AX848/100+1)</f>
        <v>2.0498726197369974</v>
      </c>
      <c r="BE848" s="10">
        <f t="shared" ref="BE848:BE850" si="1590">ABS(LN($AZ848/$BB848))-BD848-LN(2)</f>
        <v>-2.1080514505524977</v>
      </c>
      <c r="BF848" s="21">
        <f>INDEX([1]Pr3_line_class7_opt_lin!$A$2:$A$3624,MATCH($X848,[1]Pr3_line_class7_opt_lin!$AO$2:$AO$3624,0),1)</f>
        <v>10607</v>
      </c>
    </row>
    <row r="849" spans="1:58" hidden="1" x14ac:dyDescent="0.25">
      <c r="A849" s="1">
        <v>1741.5630000000001</v>
      </c>
      <c r="B849" s="1">
        <v>4.0000000000000001E-3</v>
      </c>
      <c r="C849">
        <v>1</v>
      </c>
      <c r="E849" s="2">
        <v>57419.7</v>
      </c>
      <c r="F849">
        <v>14558</v>
      </c>
      <c r="G849" t="s">
        <v>4</v>
      </c>
      <c r="H849" t="s">
        <v>5</v>
      </c>
      <c r="I849">
        <v>71978</v>
      </c>
      <c r="J849" t="s">
        <v>6</v>
      </c>
      <c r="K849" t="s">
        <v>7</v>
      </c>
      <c r="L849">
        <v>14558.82</v>
      </c>
      <c r="M849">
        <v>71978.52</v>
      </c>
      <c r="N849">
        <v>9</v>
      </c>
      <c r="V849" s="11">
        <f t="shared" si="1553"/>
        <v>5.7419685650188933E-7</v>
      </c>
      <c r="W849" s="11">
        <f t="shared" si="1554"/>
        <v>1.741562564764358E-6</v>
      </c>
      <c r="X849" s="10">
        <f t="shared" si="1555"/>
        <v>57419.687057124574</v>
      </c>
      <c r="Y849" s="8">
        <f t="shared" si="1556"/>
        <v>1741.5629573270569</v>
      </c>
      <c r="Z849" s="1">
        <f t="shared" si="1557"/>
        <v>1741.5630000000001</v>
      </c>
      <c r="AA849" s="2">
        <f t="shared" si="1558"/>
        <v>57419.7</v>
      </c>
      <c r="AB849" s="2">
        <f t="shared" si="1552"/>
        <v>57419.685650188934</v>
      </c>
      <c r="AC849" s="1">
        <f t="shared" si="1559"/>
        <v>6.6485101500832561E-2</v>
      </c>
      <c r="AD849" s="1" t="b">
        <f t="shared" si="1560"/>
        <v>1</v>
      </c>
      <c r="AF849" s="1" t="s">
        <v>1159</v>
      </c>
      <c r="AG849" s="1" t="s">
        <v>1246</v>
      </c>
      <c r="AH849" s="10">
        <v>14558.82</v>
      </c>
      <c r="AI849" s="10">
        <v>71978.52</v>
      </c>
      <c r="AJ849" s="10">
        <f t="shared" si="1578"/>
        <v>57419.700000000004</v>
      </c>
      <c r="AK849" s="1">
        <f t="shared" si="1579"/>
        <v>4.3523564227143652E-4</v>
      </c>
      <c r="AL849" s="10">
        <f t="shared" si="1580"/>
        <v>-1.2942875429871492E-2</v>
      </c>
      <c r="AM849" s="10">
        <f t="shared" si="1564"/>
        <v>0.13188084496512614</v>
      </c>
      <c r="AN849" s="10">
        <f t="shared" si="1581"/>
        <v>-9.8140677164254106E-2</v>
      </c>
      <c r="AO849" s="1">
        <f t="shared" si="1566"/>
        <v>1741.5630000000001</v>
      </c>
      <c r="AP849" s="14">
        <v>5310000</v>
      </c>
      <c r="AQ849" s="10">
        <v>8.9999999999999993E-3</v>
      </c>
      <c r="AR849" s="14" cm="1">
        <f t="array" ref="AR849">SfromgA($AP849,$AO849,"")</f>
        <v>1.3843485471369274E-2</v>
      </c>
      <c r="AS849" s="21">
        <f t="shared" si="1582"/>
        <v>818.06569512205419</v>
      </c>
      <c r="AU849" s="10"/>
      <c r="AV849" s="10"/>
      <c r="AW849" s="14">
        <f t="shared" si="1583"/>
        <v>5310000</v>
      </c>
      <c r="AX849" s="21">
        <f t="shared" si="1584"/>
        <v>818.06569512205419</v>
      </c>
      <c r="AY849" s="10">
        <f t="shared" si="1585"/>
        <v>-6.8617405632109438</v>
      </c>
      <c r="AZ849" s="10">
        <f t="shared" si="1586"/>
        <v>4.8674862064862783</v>
      </c>
      <c r="BA849" s="10">
        <f t="shared" si="1587"/>
        <v>1.5825776244618004</v>
      </c>
      <c r="BB849" s="10" cm="1">
        <f t="array" ref="BB849">$C849*EXP(poly_from_str($AO849,BB$2950))</f>
        <v>3.1925614760751886</v>
      </c>
      <c r="BC849" s="10">
        <f t="shared" si="1588"/>
        <v>0.42175405931694815</v>
      </c>
      <c r="BD849" s="10">
        <f t="shared" si="1589"/>
        <v>2.2170987653856518</v>
      </c>
      <c r="BE849" s="10">
        <f t="shared" si="1590"/>
        <v>-2.488491886628649</v>
      </c>
      <c r="BF849" s="21">
        <f>INDEX([1]Pr3_line_class7_opt_lin!$A$2:$A$3624,MATCH($X849,[1]Pr3_line_class7_opt_lin!$AO$2:$AO$3624,0),1)</f>
        <v>1062</v>
      </c>
    </row>
    <row r="850" spans="1:58" hidden="1" x14ac:dyDescent="0.25">
      <c r="A850" s="1">
        <v>1740.471</v>
      </c>
      <c r="B850" s="1">
        <v>4.0000000000000001E-3</v>
      </c>
      <c r="C850">
        <v>1</v>
      </c>
      <c r="E850" s="2">
        <v>57455.7</v>
      </c>
      <c r="F850">
        <v>21238</v>
      </c>
      <c r="G850" t="s">
        <v>4</v>
      </c>
      <c r="H850" t="s">
        <v>39</v>
      </c>
      <c r="I850">
        <v>78694</v>
      </c>
      <c r="J850" t="s">
        <v>6</v>
      </c>
      <c r="K850" t="s">
        <v>12</v>
      </c>
      <c r="L850">
        <v>21238.78</v>
      </c>
      <c r="M850">
        <v>78694.570000000007</v>
      </c>
      <c r="N850">
        <v>9</v>
      </c>
      <c r="V850" s="11">
        <f t="shared" si="1553"/>
        <v>5.745571170102806E-7</v>
      </c>
      <c r="W850" s="11">
        <f t="shared" si="1554"/>
        <v>1.7404713544522128E-6</v>
      </c>
      <c r="X850" s="10">
        <f t="shared" si="1555"/>
        <v>57455.710551196149</v>
      </c>
      <c r="Y850" s="8">
        <f t="shared" si="1556"/>
        <v>1740.4710348311608</v>
      </c>
      <c r="Z850" s="1">
        <f t="shared" si="1557"/>
        <v>1740.471</v>
      </c>
      <c r="AA850" s="2">
        <f t="shared" si="1558"/>
        <v>57455.7</v>
      </c>
      <c r="AB850" s="2">
        <f t="shared" si="1552"/>
        <v>57455.711701028056</v>
      </c>
      <c r="AC850" s="1">
        <f t="shared" si="1559"/>
        <v>6.6505794035358265E-2</v>
      </c>
      <c r="AD850" s="1" t="b">
        <f t="shared" si="1560"/>
        <v>1</v>
      </c>
      <c r="AF850" s="1" t="s">
        <v>1196</v>
      </c>
      <c r="AG850" s="1" t="s">
        <v>1416</v>
      </c>
      <c r="AH850" s="10">
        <v>21238.78</v>
      </c>
      <c r="AI850" s="10">
        <v>78694.570000000007</v>
      </c>
      <c r="AJ850" s="10">
        <f t="shared" si="1578"/>
        <v>57455.790000000008</v>
      </c>
      <c r="AK850" s="1">
        <f t="shared" si="1579"/>
        <v>2.3718599991298106E-3</v>
      </c>
      <c r="AL850" s="10">
        <f t="shared" si="1580"/>
        <v>-7.9448803859122563E-2</v>
      </c>
      <c r="AM850" s="10">
        <f t="shared" si="1564"/>
        <v>0.13204632539123032</v>
      </c>
      <c r="AN850" s="10">
        <f t="shared" si="1581"/>
        <v>-0.60167372036843558</v>
      </c>
      <c r="AO850" s="1">
        <f t="shared" si="1566"/>
        <v>1740.471</v>
      </c>
      <c r="AP850" s="14">
        <v>39800000</v>
      </c>
      <c r="AQ850" s="10">
        <v>4.4999999999999998E-2</v>
      </c>
      <c r="AR850" s="14" cm="1">
        <f t="array" ref="AR850">SfromgA($AP850,$AO850,"")</f>
        <v>0.10356590538407233</v>
      </c>
      <c r="AS850" s="21">
        <f t="shared" si="1582"/>
        <v>634.37759051701948</v>
      </c>
      <c r="AU850" s="10"/>
      <c r="AV850" s="10"/>
      <c r="AW850" s="14">
        <f t="shared" si="1583"/>
        <v>39800000</v>
      </c>
      <c r="AX850" s="21">
        <f t="shared" si="1584"/>
        <v>634.37759051701948</v>
      </c>
      <c r="AY850" s="10">
        <f t="shared" si="1585"/>
        <v>-8.8736044154401128</v>
      </c>
      <c r="AZ850" s="10">
        <f t="shared" si="1586"/>
        <v>19.485876069410793</v>
      </c>
      <c r="BA850" s="10">
        <f t="shared" si="1587"/>
        <v>2.9696898990019536</v>
      </c>
      <c r="BB850" s="10" cm="1">
        <f t="array" ref="BB850">$C850*EXP(poly_from_str($AO850,BB$2950))</f>
        <v>3.202276648759951</v>
      </c>
      <c r="BC850" s="10">
        <f t="shared" si="1588"/>
        <v>1.8058278894213131</v>
      </c>
      <c r="BD850" s="10">
        <f t="shared" si="1589"/>
        <v>1.9938531388507479</v>
      </c>
      <c r="BE850" s="10">
        <f t="shared" si="1590"/>
        <v>-0.88117242998938006</v>
      </c>
      <c r="BF850" s="21">
        <f>INDEX([1]Pr3_line_class7_opt_lin!$A$2:$A$3624,MATCH($X850,[1]Pr3_line_class7_opt_lin!$AO$2:$AO$3624,0),1)</f>
        <v>1065</v>
      </c>
    </row>
    <row r="851" spans="1:58" hidden="1" x14ac:dyDescent="0.25">
      <c r="A851" s="1">
        <v>1740.056</v>
      </c>
      <c r="B851" s="1">
        <v>4.0000000000000001E-3</v>
      </c>
      <c r="C851">
        <v>1</v>
      </c>
      <c r="E851" s="2">
        <v>57469.4</v>
      </c>
      <c r="N851">
        <v>9</v>
      </c>
      <c r="V851" s="11">
        <f t="shared" si="1553"/>
        <v>5.7469414777455438E-7</v>
      </c>
      <c r="W851" s="11">
        <f t="shared" si="1554"/>
        <v>1.7400564474311548E-6</v>
      </c>
      <c r="X851" s="10">
        <f t="shared" si="1555"/>
        <v>57469.413324061017</v>
      </c>
      <c r="Y851" s="8">
        <f t="shared" si="1556"/>
        <v>1740.056044005803</v>
      </c>
      <c r="Z851" s="1">
        <f t="shared" si="1557"/>
        <v>1740.056</v>
      </c>
      <c r="AA851" s="2">
        <f t="shared" si="1558"/>
        <v>57469.4</v>
      </c>
      <c r="AB851" s="2">
        <f t="shared" si="1552"/>
        <v>57469.414777455437</v>
      </c>
      <c r="AC851" s="1">
        <f t="shared" si="1559"/>
        <v>6.6513668174316073E-2</v>
      </c>
      <c r="AD851" s="1" t="b">
        <f t="shared" si="1560"/>
        <v>1</v>
      </c>
      <c r="AM851" s="10">
        <f t="shared" si="1564"/>
        <v>0.13210931142445989</v>
      </c>
      <c r="AN851" s="10"/>
      <c r="AO851" s="1">
        <f t="shared" si="1566"/>
        <v>1740.056</v>
      </c>
      <c r="AP851"/>
      <c r="BB851" s="10" cm="1">
        <f t="array" ref="BB851">$C851*EXP(poly_from_str($AO851,BB$2950))</f>
        <v>3.2059976832681114</v>
      </c>
      <c r="BF851" s="21" t="e">
        <f>INDEX([1]Pr3_line_class7_opt_lin!$A$2:$A$3624,MATCH($X851,[1]Pr3_line_class7_opt_lin!$AO$2:$AO$3624,0),1)</f>
        <v>#N/A</v>
      </c>
    </row>
    <row r="852" spans="1:58" hidden="1" x14ac:dyDescent="0.25">
      <c r="A852" s="1">
        <v>1739.84</v>
      </c>
      <c r="B852" s="1">
        <v>4.0000000000000001E-3</v>
      </c>
      <c r="C852">
        <v>200</v>
      </c>
      <c r="E852" s="2">
        <v>57476.6</v>
      </c>
      <c r="N852">
        <v>9</v>
      </c>
      <c r="V852" s="11">
        <f t="shared" si="1553"/>
        <v>5.7476549567776355E-7</v>
      </c>
      <c r="W852" s="11">
        <f t="shared" si="1554"/>
        <v>1.73983847339613E-6</v>
      </c>
      <c r="X852" s="10">
        <f t="shared" si="1555"/>
        <v>57476.554530125024</v>
      </c>
      <c r="Y852" s="8">
        <f t="shared" si="1556"/>
        <v>1739.8398497875735</v>
      </c>
      <c r="Z852" s="1">
        <f t="shared" si="1557"/>
        <v>1739.84</v>
      </c>
      <c r="AA852" s="2">
        <f t="shared" si="1558"/>
        <v>57476.6</v>
      </c>
      <c r="AB852" s="2">
        <f t="shared" si="1552"/>
        <v>57476.549567776347</v>
      </c>
      <c r="AC852" s="1">
        <f t="shared" si="1559"/>
        <v>6.6517768751085254E-2</v>
      </c>
      <c r="AD852" s="1" t="b">
        <f t="shared" si="1560"/>
        <v>1</v>
      </c>
      <c r="AM852" s="10">
        <f t="shared" si="1564"/>
        <v>0.13214226595549017</v>
      </c>
      <c r="AN852" s="10"/>
      <c r="AO852" s="1">
        <f t="shared" si="1566"/>
        <v>1739.84</v>
      </c>
      <c r="AP852"/>
      <c r="BB852" s="10" cm="1">
        <f t="array" ref="BB852">$C852*EXP(poly_from_str($AO852,BB$2950))</f>
        <v>641.58815276169196</v>
      </c>
      <c r="BF852" s="21">
        <f>INDEX([1]Pr3_line_class7_opt_lin!$A$2:$A$3624,MATCH($X852,[1]Pr3_line_class7_opt_lin!$AO$2:$AO$3624,0),1)</f>
        <v>213415</v>
      </c>
    </row>
    <row r="853" spans="1:58" hidden="1" x14ac:dyDescent="0.25">
      <c r="A853" s="1">
        <v>1738.971</v>
      </c>
      <c r="B853" s="1">
        <v>4.0000000000000001E-3</v>
      </c>
      <c r="C853">
        <v>30</v>
      </c>
      <c r="E853" s="2">
        <v>57505.3</v>
      </c>
      <c r="N853">
        <v>9</v>
      </c>
      <c r="V853" s="11">
        <f t="shared" si="1553"/>
        <v>5.7505271795791878E-7</v>
      </c>
      <c r="W853" s="11">
        <f t="shared" si="1554"/>
        <v>1.7389701470994847E-6</v>
      </c>
      <c r="X853" s="10">
        <f t="shared" si="1555"/>
        <v>57505.274575986383</v>
      </c>
      <c r="Y853" s="8">
        <f t="shared" si="1556"/>
        <v>1738.9709159263623</v>
      </c>
      <c r="Z853" s="1">
        <f t="shared" si="1557"/>
        <v>1738.971</v>
      </c>
      <c r="AA853" s="2">
        <f t="shared" si="1558"/>
        <v>57505.3</v>
      </c>
      <c r="AB853" s="2">
        <f t="shared" si="1552"/>
        <v>57505.271795791879</v>
      </c>
      <c r="AC853" s="1">
        <f t="shared" si="1559"/>
        <v>6.6534281421539485E-2</v>
      </c>
      <c r="AD853" s="1" t="b">
        <f t="shared" si="1560"/>
        <v>1</v>
      </c>
      <c r="AM853" s="10">
        <f t="shared" si="1564"/>
        <v>0.13227431624794203</v>
      </c>
      <c r="AN853" s="10"/>
      <c r="AO853" s="1">
        <f t="shared" si="1566"/>
        <v>1738.971</v>
      </c>
      <c r="AP853"/>
      <c r="BB853" s="10" cm="1">
        <f t="array" ref="BB853">$C853*EXP(poly_from_str($AO853,BB$2950))</f>
        <v>96.474068418964592</v>
      </c>
      <c r="BF853" s="21">
        <f>INDEX([1]Pr3_line_class7_opt_lin!$A$2:$A$3624,MATCH($X853,[1]Pr3_line_class7_opt_lin!$AO$2:$AO$3624,0),1)</f>
        <v>32087</v>
      </c>
    </row>
    <row r="854" spans="1:58" x14ac:dyDescent="0.25">
      <c r="A854" s="1">
        <v>1737.972</v>
      </c>
      <c r="B854" s="1">
        <v>8.0000000000000002E-3</v>
      </c>
      <c r="C854">
        <v>5</v>
      </c>
      <c r="D854" t="s">
        <v>112</v>
      </c>
      <c r="E854" s="2">
        <v>57538.3</v>
      </c>
      <c r="N854">
        <v>9</v>
      </c>
      <c r="V854" s="11">
        <f t="shared" si="1553"/>
        <v>5.7538326279134538E-7</v>
      </c>
      <c r="W854" s="11">
        <f t="shared" si="1554"/>
        <v>1.7379727937738864E-6</v>
      </c>
      <c r="X854" s="10">
        <f t="shared" si="1555"/>
        <v>57538.323683333867</v>
      </c>
      <c r="Y854" s="8">
        <f t="shared" si="1556"/>
        <v>1737.9720784073741</v>
      </c>
      <c r="Z854" s="1">
        <f t="shared" si="1557"/>
        <v>1737.972</v>
      </c>
      <c r="AA854" s="2">
        <f t="shared" si="1558"/>
        <v>57538.3</v>
      </c>
      <c r="AB854" s="2">
        <f t="shared" si="1552"/>
        <v>57538.326279134533</v>
      </c>
      <c r="AC854" s="1">
        <f t="shared" si="1559"/>
        <v>6.6553294955020714E-2</v>
      </c>
      <c r="AD854" s="1" t="b">
        <f t="shared" si="1560"/>
        <v>1</v>
      </c>
      <c r="AM854" s="10">
        <f t="shared" si="1564"/>
        <v>0.26485259831573815</v>
      </c>
      <c r="AN854" s="10"/>
      <c r="AO854" s="1">
        <f t="shared" si="1566"/>
        <v>1737.972</v>
      </c>
      <c r="AP854"/>
      <c r="BB854" s="10" cm="1">
        <f t="array" ref="BB854">$C854*EXP(poly_from_str($AO854,BB$2950))</f>
        <v>16.124640911833826</v>
      </c>
      <c r="BF854" s="21" t="e">
        <f>INDEX([1]Pr3_line_class7_opt_lin!$A$2:$A$3624,MATCH($X854,[1]Pr3_line_class7_opt_lin!$AO$2:$AO$3624,0),1)</f>
        <v>#N/A</v>
      </c>
    </row>
    <row r="855" spans="1:58" hidden="1" x14ac:dyDescent="0.25">
      <c r="A855" s="1">
        <v>1736.9960000000001</v>
      </c>
      <c r="B855" s="1">
        <v>4.0000000000000001E-3</v>
      </c>
      <c r="C855">
        <v>10</v>
      </c>
      <c r="E855" s="2">
        <v>57570.6</v>
      </c>
      <c r="N855">
        <v>9</v>
      </c>
      <c r="V855" s="11">
        <f t="shared" si="1553"/>
        <v>5.7570656466681561E-7</v>
      </c>
      <c r="W855" s="11">
        <f t="shared" si="1554"/>
        <v>1.7369977036890358E-6</v>
      </c>
      <c r="X855" s="10">
        <f t="shared" si="1555"/>
        <v>57570.65087771543</v>
      </c>
      <c r="Y855" s="8">
        <f t="shared" si="1556"/>
        <v>1736.9961686277932</v>
      </c>
      <c r="Z855" s="1">
        <f t="shared" si="1557"/>
        <v>1736.9960000000001</v>
      </c>
      <c r="AA855" s="2">
        <f t="shared" si="1558"/>
        <v>57570.6</v>
      </c>
      <c r="AB855" s="2">
        <f t="shared" si="1552"/>
        <v>57570.656466681554</v>
      </c>
      <c r="AC855" s="1">
        <f t="shared" si="1559"/>
        <v>6.6571902430023311E-2</v>
      </c>
      <c r="AD855" s="1" t="b">
        <f t="shared" si="1560"/>
        <v>1</v>
      </c>
      <c r="AM855" s="10">
        <f t="shared" si="1564"/>
        <v>0.13257508940722951</v>
      </c>
      <c r="AN855" s="10"/>
      <c r="AO855" s="1">
        <f t="shared" si="1566"/>
        <v>1736.9960000000001</v>
      </c>
      <c r="AP855"/>
      <c r="BB855" s="10" cm="1">
        <f t="array" ref="BB855">$C855*EXP(poly_from_str($AO855,BB$2950))</f>
        <v>32.339363645667007</v>
      </c>
      <c r="BF855" s="21">
        <f>INDEX([1]Pr3_line_class7_opt_lin!$A$2:$A$3624,MATCH($X855,[1]Pr3_line_class7_opt_lin!$AO$2:$AO$3624,0),1)</f>
        <v>10752</v>
      </c>
    </row>
    <row r="856" spans="1:58" hidden="1" x14ac:dyDescent="0.25">
      <c r="A856" s="1">
        <v>1736.7470000000001</v>
      </c>
      <c r="B856" s="1">
        <v>4.0000000000000001E-3</v>
      </c>
      <c r="C856">
        <v>5</v>
      </c>
      <c r="E856" s="2">
        <v>57578.9</v>
      </c>
      <c r="N856">
        <v>9</v>
      </c>
      <c r="V856" s="11">
        <f t="shared" si="1553"/>
        <v>5.7578910457308981E-7</v>
      </c>
      <c r="W856" s="11">
        <f t="shared" si="1554"/>
        <v>1.7367473154228372E-6</v>
      </c>
      <c r="X856" s="10">
        <f t="shared" si="1555"/>
        <v>57578.909421727767</v>
      </c>
      <c r="Y856" s="8">
        <f t="shared" si="1556"/>
        <v>1736.7470312361347</v>
      </c>
      <c r="Z856" s="1">
        <f t="shared" si="1557"/>
        <v>1736.7470000000001</v>
      </c>
      <c r="AA856" s="2">
        <f t="shared" si="1558"/>
        <v>57578.9</v>
      </c>
      <c r="AB856" s="2">
        <f t="shared" si="1552"/>
        <v>57578.910457308979</v>
      </c>
      <c r="AC856" s="1">
        <f t="shared" si="1559"/>
        <v>6.6576654647254027E-2</v>
      </c>
      <c r="AD856" s="1" t="b">
        <f t="shared" si="1560"/>
        <v>1</v>
      </c>
      <c r="AM856" s="10">
        <f t="shared" si="1564"/>
        <v>0.13261321309321392</v>
      </c>
      <c r="AN856" s="10"/>
      <c r="AO856" s="1">
        <f t="shared" si="1566"/>
        <v>1736.7470000000001</v>
      </c>
      <c r="AP856"/>
      <c r="BB856" s="10" cm="1">
        <f t="array" ref="BB856">$C856*EXP(poly_from_str($AO856,BB$2950))</f>
        <v>16.181246609495354</v>
      </c>
      <c r="BF856" s="21" t="e">
        <f>INDEX([1]Pr3_line_class7_opt_lin!$A$2:$A$3624,MATCH($X856,[1]Pr3_line_class7_opt_lin!$AO$2:$AO$3624,0),1)</f>
        <v>#N/A</v>
      </c>
    </row>
    <row r="857" spans="1:58" hidden="1" x14ac:dyDescent="0.25">
      <c r="A857" s="1">
        <v>1736.646</v>
      </c>
      <c r="B857" s="1">
        <v>4.0000000000000001E-3</v>
      </c>
      <c r="C857">
        <v>200</v>
      </c>
      <c r="E857" s="2">
        <v>57582.2</v>
      </c>
      <c r="N857">
        <v>9</v>
      </c>
      <c r="V857" s="11">
        <f t="shared" si="1553"/>
        <v>5.7582259136289153E-7</v>
      </c>
      <c r="W857" s="11">
        <f t="shared" si="1554"/>
        <v>1.7366477835164341E-6</v>
      </c>
      <c r="X857" s="10">
        <f t="shared" si="1555"/>
        <v>57582.253278838296</v>
      </c>
      <c r="Y857" s="8">
        <f t="shared" si="1556"/>
        <v>1736.6461766571817</v>
      </c>
      <c r="Z857" s="1">
        <f t="shared" si="1557"/>
        <v>1736.646</v>
      </c>
      <c r="AA857" s="2">
        <f t="shared" si="1558"/>
        <v>57582.2</v>
      </c>
      <c r="AB857" s="2">
        <f t="shared" si="1552"/>
        <v>57582.259136289147</v>
      </c>
      <c r="AC857" s="1">
        <f t="shared" si="1559"/>
        <v>6.6578582836193778E-2</v>
      </c>
      <c r="AD857" s="1" t="b">
        <f t="shared" si="1560"/>
        <v>1</v>
      </c>
      <c r="AM857" s="10">
        <f t="shared" si="1564"/>
        <v>0.13262852648150517</v>
      </c>
      <c r="AN857" s="10"/>
      <c r="AO857" s="1">
        <f t="shared" si="1566"/>
        <v>1736.646</v>
      </c>
      <c r="AP857"/>
      <c r="BB857" s="10" cm="1">
        <f t="array" ref="BB857">$C857*EXP(poly_from_str($AO857,BB$2950))</f>
        <v>647.43784607654754</v>
      </c>
      <c r="BF857" s="21">
        <f>INDEX([1]Pr3_line_class7_opt_lin!$A$2:$A$3624,MATCH($X857,[1]Pr3_line_class7_opt_lin!$AO$2:$AO$3624,0),1)</f>
        <v>215242</v>
      </c>
    </row>
    <row r="858" spans="1:58" hidden="1" x14ac:dyDescent="0.25">
      <c r="A858" s="1">
        <v>1735.8009999999999</v>
      </c>
      <c r="B858" s="1">
        <v>4.0000000000000001E-3</v>
      </c>
      <c r="C858">
        <v>4</v>
      </c>
      <c r="E858" s="2">
        <v>57610.3</v>
      </c>
      <c r="N858">
        <v>9</v>
      </c>
      <c r="V858" s="11">
        <f t="shared" si="1553"/>
        <v>5.7610290580544663E-7</v>
      </c>
      <c r="W858" s="11">
        <f t="shared" si="1554"/>
        <v>1.7358007161913755E-6</v>
      </c>
      <c r="X858" s="10">
        <f t="shared" si="1555"/>
        <v>57610.291515181627</v>
      </c>
      <c r="Y858" s="8">
        <f t="shared" si="1556"/>
        <v>1735.8009718393409</v>
      </c>
      <c r="Z858" s="1">
        <f t="shared" si="1557"/>
        <v>1735.8009999999999</v>
      </c>
      <c r="AA858" s="2">
        <f t="shared" si="1558"/>
        <v>57610.3</v>
      </c>
      <c r="AB858" s="2">
        <f t="shared" si="1552"/>
        <v>57610.290580544664</v>
      </c>
      <c r="AC858" s="1">
        <f t="shared" si="1559"/>
        <v>6.6594727903873968E-2</v>
      </c>
      <c r="AD858" s="1" t="b">
        <f t="shared" si="1560"/>
        <v>1</v>
      </c>
      <c r="AM858" s="10">
        <f t="shared" si="1564"/>
        <v>0.13275784493729409</v>
      </c>
      <c r="AN858" s="10"/>
      <c r="AO858" s="1">
        <f t="shared" si="1566"/>
        <v>1735.8009999999999</v>
      </c>
      <c r="AP858"/>
      <c r="BB858" s="10" cm="1">
        <f t="array" ref="BB858">$C858*EXP(poly_from_str($AO858,BB$2950))</f>
        <v>12.980367772105895</v>
      </c>
      <c r="BF858" s="21" t="e">
        <f>INDEX([1]Pr3_line_class7_opt_lin!$A$2:$A$3624,MATCH($X858,[1]Pr3_line_class7_opt_lin!$AO$2:$AO$3624,0),1)</f>
        <v>#N/A</v>
      </c>
    </row>
    <row r="859" spans="1:58" hidden="1" x14ac:dyDescent="0.25">
      <c r="A859" s="1">
        <v>1735.7570000000001</v>
      </c>
      <c r="B859" s="1">
        <v>4.0000000000000001E-3</v>
      </c>
      <c r="C859">
        <v>1</v>
      </c>
      <c r="E859" s="2">
        <v>57611.8</v>
      </c>
      <c r="N859">
        <v>9</v>
      </c>
      <c r="V859" s="11">
        <f t="shared" si="1553"/>
        <v>5.7611750953618505E-7</v>
      </c>
      <c r="W859" s="11">
        <f t="shared" si="1554"/>
        <v>1.7357555223061941E-6</v>
      </c>
      <c r="X859" s="10">
        <f t="shared" si="1555"/>
        <v>57611.755820652048</v>
      </c>
      <c r="Y859" s="8">
        <f t="shared" si="1556"/>
        <v>1735.7568533634774</v>
      </c>
      <c r="Z859" s="1">
        <f t="shared" si="1557"/>
        <v>1735.7570000000001</v>
      </c>
      <c r="AA859" s="2">
        <f t="shared" si="1558"/>
        <v>57611.8</v>
      </c>
      <c r="AB859" s="2">
        <f t="shared" si="1552"/>
        <v>57611.750953618503</v>
      </c>
      <c r="AC859" s="1">
        <f t="shared" si="1559"/>
        <v>6.6595569239708816E-2</v>
      </c>
      <c r="AD859" s="1" t="b">
        <f t="shared" si="1560"/>
        <v>1</v>
      </c>
      <c r="AM859" s="10">
        <f t="shared" si="1564"/>
        <v>0.13276466694358716</v>
      </c>
      <c r="AN859" s="10"/>
      <c r="AO859" s="1">
        <f t="shared" si="1566"/>
        <v>1735.7570000000001</v>
      </c>
      <c r="AP859"/>
      <c r="BB859" s="10" cm="1">
        <f t="array" ref="BB859">$C859*EXP(poly_from_str($AO859,BB$2950))</f>
        <v>3.2455053679565262</v>
      </c>
      <c r="BF859" s="21">
        <f>INDEX([1]Pr3_line_class7_opt_lin!$A$2:$A$3624,MATCH($X859,[1]Pr3_line_class7_opt_lin!$AO$2:$AO$3624,0),1)</f>
        <v>1079</v>
      </c>
    </row>
    <row r="860" spans="1:58" hidden="1" x14ac:dyDescent="0.25">
      <c r="A860" s="1">
        <v>1734.029</v>
      </c>
      <c r="B860" s="1">
        <v>4.0000000000000001E-3</v>
      </c>
      <c r="C860">
        <v>2</v>
      </c>
      <c r="E860" s="2">
        <v>57669.2</v>
      </c>
      <c r="F860">
        <v>13352</v>
      </c>
      <c r="G860" t="s">
        <v>4</v>
      </c>
      <c r="H860" t="s">
        <v>12</v>
      </c>
      <c r="I860">
        <v>71021</v>
      </c>
      <c r="J860" t="s">
        <v>6</v>
      </c>
      <c r="K860" t="s">
        <v>5</v>
      </c>
      <c r="L860">
        <v>13352.1</v>
      </c>
      <c r="M860">
        <v>71021.100000000006</v>
      </c>
      <c r="N860">
        <v>9</v>
      </c>
      <c r="V860" s="11">
        <f t="shared" si="1553"/>
        <v>5.7669162395784616E-7</v>
      </c>
      <c r="W860" s="11">
        <f t="shared" si="1554"/>
        <v>1.7340278692959154E-6</v>
      </c>
      <c r="X860" s="10">
        <f t="shared" si="1555"/>
        <v>57669.166140786234</v>
      </c>
      <c r="Y860" s="8">
        <f t="shared" si="1556"/>
        <v>1734.02888739318</v>
      </c>
      <c r="Z860" s="1">
        <f t="shared" si="1557"/>
        <v>1734.029</v>
      </c>
      <c r="AA860" s="2">
        <f t="shared" si="1558"/>
        <v>57669.2</v>
      </c>
      <c r="AB860" s="2">
        <f t="shared" si="1552"/>
        <v>57669.162395784617</v>
      </c>
      <c r="AC860" s="1">
        <f t="shared" si="1559"/>
        <v>6.6628661457156901E-2</v>
      </c>
      <c r="AD860" s="1" t="b">
        <f t="shared" si="1560"/>
        <v>1</v>
      </c>
      <c r="AF860" s="1" t="s">
        <v>1179</v>
      </c>
      <c r="AG860" s="1" t="s">
        <v>1240</v>
      </c>
      <c r="AH860" s="10">
        <v>13352.1</v>
      </c>
      <c r="AI860" s="10">
        <v>71021.100000000006</v>
      </c>
      <c r="AJ860" s="10">
        <f t="shared" ref="AJ860:AJ865" si="1591">AI860-AH860</f>
        <v>57669.000000000007</v>
      </c>
      <c r="AK860" s="1">
        <f t="shared" ref="AK860:AK865" si="1592">$A860-100000000/AJ860</f>
        <v>-4.8830220739546348E-3</v>
      </c>
      <c r="AL860" s="10">
        <f t="shared" ref="AL860:AL865" si="1593">$X860-AJ860</f>
        <v>0.166140786226606</v>
      </c>
      <c r="AM860" s="10">
        <f t="shared" si="1564"/>
        <v>0.13302937840139928</v>
      </c>
      <c r="AN860" s="10">
        <f t="shared" ref="AN860:AN865" si="1594">AL860/AM860</f>
        <v>1.2489029733364403</v>
      </c>
      <c r="AO860" s="1">
        <f t="shared" si="1566"/>
        <v>1734.029</v>
      </c>
      <c r="AP860" s="14">
        <v>224000</v>
      </c>
      <c r="AQ860" s="10">
        <v>1E-3</v>
      </c>
      <c r="AR860" s="14" cm="1">
        <f t="array" ref="AR860">SfromgA($AP860,$AO860,"")</f>
        <v>5.7643513922262001E-4</v>
      </c>
      <c r="AS860" s="21">
        <f t="shared" ref="AS860:AS865" si="1595">(10^MAX(0.05, -0.312925054856973*((LN($AR860))^(1/3)) + 0.454808404431693)-1)*100</f>
        <v>1064.6908372498099</v>
      </c>
      <c r="AU860" s="10"/>
      <c r="AV860" s="10"/>
      <c r="AW860" s="14">
        <f t="shared" ref="AW860:AW865" si="1596">IF($AP860="",$AT860,$AP860)</f>
        <v>224000</v>
      </c>
      <c r="AX860" s="21">
        <f t="shared" ref="AX860:AX865" si="1597">IF($AP860="",$AV860,$AS860)</f>
        <v>1064.6908372498099</v>
      </c>
      <c r="AY860" s="12"/>
      <c r="AZ860" s="10">
        <f t="shared" ref="AZ860:AZ865" si="1598">EXP(AY$2950*$AI860+AY$2951)*$AW860/$AO860</f>
        <v>0.22553223375186046</v>
      </c>
      <c r="BA860" s="12"/>
      <c r="BB860" s="10" cm="1">
        <f t="array" ref="BB860">$C860*EXP(poly_from_str($AO860,BB$2950))</f>
        <v>6.5237878985736666</v>
      </c>
      <c r="BC860" s="12"/>
      <c r="BD860" s="10">
        <f t="shared" ref="BD860:BD865" si="1599">LN($AX860/100+1)</f>
        <v>2.4550407690420979</v>
      </c>
      <c r="BE860" s="10">
        <f t="shared" ref="BE860:BE865" si="1600">ABS(LN($AZ860/$BB860))-BD860-LN(2)</f>
        <v>0.21655941046760729</v>
      </c>
      <c r="BF860" s="21">
        <f>INDEX([1]Pr3_line_class7_opt_lin!$A$2:$A$3624,MATCH($X860,[1]Pr3_line_class7_opt_lin!$AO$2:$AO$3624,0),1)</f>
        <v>2168</v>
      </c>
    </row>
    <row r="861" spans="1:58" hidden="1" x14ac:dyDescent="0.25">
      <c r="A861" s="1">
        <v>1732.3820000000001</v>
      </c>
      <c r="B861" s="1">
        <v>4.0000000000000001E-3</v>
      </c>
      <c r="C861">
        <v>20</v>
      </c>
      <c r="E861" s="2">
        <v>57724</v>
      </c>
      <c r="F861">
        <v>25979</v>
      </c>
      <c r="G861" t="s">
        <v>4</v>
      </c>
      <c r="H861" t="s">
        <v>46</v>
      </c>
      <c r="I861">
        <v>83703</v>
      </c>
      <c r="J861" t="s">
        <v>6</v>
      </c>
      <c r="K861" t="s">
        <v>39</v>
      </c>
      <c r="L861">
        <v>25979.34</v>
      </c>
      <c r="M861">
        <v>83703.429999999993</v>
      </c>
      <c r="N861">
        <v>9</v>
      </c>
      <c r="V861" s="11">
        <f t="shared" si="1553"/>
        <v>5.7723989281809674E-7</v>
      </c>
      <c r="W861" s="11">
        <f t="shared" si="1554"/>
        <v>1.73238167833137E-6</v>
      </c>
      <c r="X861" s="10">
        <f t="shared" si="1555"/>
        <v>57723.990352891546</v>
      </c>
      <c r="Y861" s="8">
        <f t="shared" si="1556"/>
        <v>1732.3819678552547</v>
      </c>
      <c r="Z861" s="1">
        <f t="shared" si="1557"/>
        <v>1732.3820000000001</v>
      </c>
      <c r="AA861" s="2">
        <f t="shared" si="1558"/>
        <v>57724</v>
      </c>
      <c r="AB861" s="2">
        <f t="shared" si="1552"/>
        <v>57723.989281809671</v>
      </c>
      <c r="AC861" s="1">
        <f t="shared" si="1559"/>
        <v>6.666029469303239E-2</v>
      </c>
      <c r="AD861" s="1" t="b">
        <f t="shared" si="1560"/>
        <v>1</v>
      </c>
      <c r="AF861" s="1" t="s">
        <v>1229</v>
      </c>
      <c r="AG861" s="1" t="s">
        <v>1385</v>
      </c>
      <c r="AH861" s="10">
        <v>25979.34</v>
      </c>
      <c r="AI861" s="10">
        <v>83703.429999999993</v>
      </c>
      <c r="AJ861" s="10">
        <f t="shared" si="1591"/>
        <v>57724.09</v>
      </c>
      <c r="AK861" s="1">
        <f t="shared" si="1592"/>
        <v>3.0226960702748329E-3</v>
      </c>
      <c r="AL861" s="10">
        <f t="shared" si="1593"/>
        <v>-9.9647108450881205E-2</v>
      </c>
      <c r="AM861" s="10">
        <f t="shared" si="1564"/>
        <v>0.13328238229212727</v>
      </c>
      <c r="AN861" s="10">
        <f t="shared" si="1594"/>
        <v>-0.74763901077694916</v>
      </c>
      <c r="AO861" s="1">
        <f t="shared" si="1566"/>
        <v>1732.3820000000001</v>
      </c>
      <c r="AP861" s="14">
        <v>76800000</v>
      </c>
      <c r="AQ861" s="10">
        <v>6.9000000000000006E-2</v>
      </c>
      <c r="AR861" s="14" cm="1">
        <f t="array" ref="AR861">SfromgA($AP861,$AO861,"")</f>
        <v>0.19707229210875365</v>
      </c>
      <c r="AS861" s="21">
        <f t="shared" si="1595"/>
        <v>564.72594692152597</v>
      </c>
      <c r="AU861" s="10"/>
      <c r="AV861" s="10"/>
      <c r="AW861" s="14">
        <f t="shared" si="1596"/>
        <v>76800000</v>
      </c>
      <c r="AX861" s="21">
        <f t="shared" si="1597"/>
        <v>564.72594692152597</v>
      </c>
      <c r="AY861" s="10">
        <f t="shared" ref="AY861:AY865" si="1601">LN(BB861*$AO861/$AW861)</f>
        <v>-6.5165593940820843</v>
      </c>
      <c r="AZ861" s="10">
        <f t="shared" si="1598"/>
        <v>23.65270438346127</v>
      </c>
      <c r="BA861" s="10">
        <f t="shared" ref="BA861:BA865" si="1602">LN(AZ861/$C861)</f>
        <v>0.16774518509852152</v>
      </c>
      <c r="BB861" s="10" cm="1">
        <f t="array" ref="BB861">$C861*EXP(poly_from_str($AO861,BB$2950))</f>
        <v>65.555898110181147</v>
      </c>
      <c r="BC861" s="10">
        <f t="shared" ref="BC861:BC865" si="1603">LN(AZ861/BB861)</f>
        <v>-1.0194257263069237</v>
      </c>
      <c r="BD861" s="10">
        <f t="shared" si="1599"/>
        <v>1.8942046598347015</v>
      </c>
      <c r="BE861" s="10">
        <f t="shared" si="1600"/>
        <v>-1.5679261140877232</v>
      </c>
      <c r="BF861" s="21">
        <f>INDEX([1]Pr3_line_class7_opt_lin!$A$2:$A$3624,MATCH($X861,[1]Pr3_line_class7_opt_lin!$AO$2:$AO$3624,0),1)</f>
        <v>21771</v>
      </c>
    </row>
    <row r="862" spans="1:58" hidden="1" x14ac:dyDescent="0.25">
      <c r="A862" s="1">
        <v>1731.5260000000001</v>
      </c>
      <c r="B862" s="1">
        <v>4.0000000000000001E-3</v>
      </c>
      <c r="C862">
        <v>2</v>
      </c>
      <c r="E862" s="2">
        <v>57752.5</v>
      </c>
      <c r="F862">
        <v>23651</v>
      </c>
      <c r="G862" t="s">
        <v>4</v>
      </c>
      <c r="H862" t="s">
        <v>7</v>
      </c>
      <c r="I862">
        <v>81404</v>
      </c>
      <c r="J862" t="s">
        <v>6</v>
      </c>
      <c r="K862" t="s">
        <v>17</v>
      </c>
      <c r="L862">
        <v>23651.88</v>
      </c>
      <c r="M862">
        <v>81404.52</v>
      </c>
      <c r="N862">
        <v>9</v>
      </c>
      <c r="V862" s="11">
        <f t="shared" si="1553"/>
        <v>5.7752525806716157E-7</v>
      </c>
      <c r="W862" s="11">
        <f t="shared" si="1554"/>
        <v>1.7315267737327389E-6</v>
      </c>
      <c r="X862" s="10">
        <f t="shared" si="1555"/>
        <v>57752.523223229851</v>
      </c>
      <c r="Y862" s="8">
        <f t="shared" si="1556"/>
        <v>1731.5260774576323</v>
      </c>
      <c r="Z862" s="1">
        <f t="shared" si="1557"/>
        <v>1731.5260000000001</v>
      </c>
      <c r="AA862" s="2">
        <f t="shared" si="1558"/>
        <v>57752.5</v>
      </c>
      <c r="AB862" s="2">
        <f t="shared" si="1552"/>
        <v>57752.525806716156</v>
      </c>
      <c r="AC862" s="1">
        <f t="shared" si="1559"/>
        <v>6.6676771185277081E-2</v>
      </c>
      <c r="AD862" s="1" t="b">
        <f t="shared" si="1560"/>
        <v>1</v>
      </c>
      <c r="AF862" s="1" t="s">
        <v>1241</v>
      </c>
      <c r="AG862" s="1" t="s">
        <v>1424</v>
      </c>
      <c r="AH862" s="10">
        <v>23651.88</v>
      </c>
      <c r="AI862" s="10">
        <v>81404.52</v>
      </c>
      <c r="AJ862" s="10">
        <f t="shared" si="1591"/>
        <v>57752.639999999999</v>
      </c>
      <c r="AK862" s="1">
        <f t="shared" si="1592"/>
        <v>3.4237160414249956E-3</v>
      </c>
      <c r="AL862" s="10">
        <f t="shared" si="1593"/>
        <v>-0.11677677014813526</v>
      </c>
      <c r="AM862" s="10">
        <f t="shared" si="1564"/>
        <v>0.133414109866095</v>
      </c>
      <c r="AN862" s="10">
        <f t="shared" si="1594"/>
        <v>-0.87529550109311294</v>
      </c>
      <c r="AO862" s="1">
        <f t="shared" si="1566"/>
        <v>1731.5260000000001</v>
      </c>
      <c r="AP862" s="14">
        <v>24000000</v>
      </c>
      <c r="AQ862" s="10">
        <v>6.6000000000000003E-2</v>
      </c>
      <c r="AR862" s="14" cm="1">
        <f t="array" ref="AR862">SfromgA($AP862,$AO862,"")</f>
        <v>6.1493845598925644E-2</v>
      </c>
      <c r="AS862" s="21">
        <f t="shared" si="1595"/>
        <v>685.73440586930212</v>
      </c>
      <c r="AU862" s="10"/>
      <c r="AV862" s="10"/>
      <c r="AW862" s="14">
        <f t="shared" si="1596"/>
        <v>24000000</v>
      </c>
      <c r="AX862" s="21">
        <f t="shared" si="1597"/>
        <v>685.73440586930212</v>
      </c>
      <c r="AY862" s="10">
        <f t="shared" si="1601"/>
        <v>-7.6539362783213134</v>
      </c>
      <c r="AZ862" s="10">
        <f t="shared" si="1598"/>
        <v>9.1679525255983965</v>
      </c>
      <c r="BA862" s="10">
        <f t="shared" si="1602"/>
        <v>1.5225668011266049</v>
      </c>
      <c r="BB862" s="10" cm="1">
        <f t="array" ref="BB862">$C862*EXP(poly_from_str($AO862,BB$2950))</f>
        <v>6.5723386652261055</v>
      </c>
      <c r="BC862" s="10">
        <f t="shared" si="1603"/>
        <v>0.33284425130756695</v>
      </c>
      <c r="BD862" s="10">
        <f t="shared" si="1599"/>
        <v>2.0614486433193129</v>
      </c>
      <c r="BE862" s="10">
        <f t="shared" si="1600"/>
        <v>-2.4217515725716914</v>
      </c>
      <c r="BF862" s="21">
        <f>INDEX([1]Pr3_line_class7_opt_lin!$A$2:$A$3624,MATCH($X862,[1]Pr3_line_class7_opt_lin!$AO$2:$AO$3624,0),1)</f>
        <v>2182</v>
      </c>
    </row>
    <row r="863" spans="1:58" hidden="1" x14ac:dyDescent="0.25">
      <c r="A863" s="1">
        <v>1731.442</v>
      </c>
      <c r="B863" s="1">
        <v>4.0000000000000001E-3</v>
      </c>
      <c r="C863">
        <v>2</v>
      </c>
      <c r="E863" s="2">
        <v>57755.3</v>
      </c>
      <c r="F863">
        <v>21611</v>
      </c>
      <c r="G863" t="s">
        <v>4</v>
      </c>
      <c r="H863" t="s">
        <v>17</v>
      </c>
      <c r="I863">
        <v>79366</v>
      </c>
      <c r="J863" t="s">
        <v>6</v>
      </c>
      <c r="K863" t="s">
        <v>17</v>
      </c>
      <c r="L863">
        <v>21611.19</v>
      </c>
      <c r="M863">
        <v>79366.649999999994</v>
      </c>
      <c r="N863">
        <v>9</v>
      </c>
      <c r="V863" s="11">
        <f t="shared" si="1553"/>
        <v>5.7755327640198173E-7</v>
      </c>
      <c r="W863" s="11">
        <f t="shared" si="1554"/>
        <v>1.7314428286235202E-6</v>
      </c>
      <c r="X863" s="10">
        <f t="shared" si="1555"/>
        <v>57755.324872680627</v>
      </c>
      <c r="Y863" s="8">
        <f t="shared" si="1556"/>
        <v>1731.4420829671744</v>
      </c>
      <c r="Z863" s="1">
        <f t="shared" si="1557"/>
        <v>1731.442</v>
      </c>
      <c r="AA863" s="2">
        <f t="shared" si="1558"/>
        <v>57755.3</v>
      </c>
      <c r="AB863" s="2">
        <f t="shared" si="1552"/>
        <v>57755.327640198171</v>
      </c>
      <c r="AC863" s="1">
        <f t="shared" si="1559"/>
        <v>6.66783893541332E-2</v>
      </c>
      <c r="AD863" s="1" t="b">
        <f t="shared" si="1560"/>
        <v>1</v>
      </c>
      <c r="AF863" s="1" t="s">
        <v>1301</v>
      </c>
      <c r="AG863" s="1" t="s">
        <v>1307</v>
      </c>
      <c r="AH863" s="10">
        <v>21611.19</v>
      </c>
      <c r="AI863" s="10">
        <v>79366.649999999994</v>
      </c>
      <c r="AJ863" s="10">
        <f t="shared" si="1591"/>
        <v>57755.459999999992</v>
      </c>
      <c r="AK863" s="1">
        <f t="shared" si="1592"/>
        <v>3.9679940214227827E-3</v>
      </c>
      <c r="AL863" s="10">
        <f t="shared" si="1593"/>
        <v>-0.13512731936498312</v>
      </c>
      <c r="AM863" s="10">
        <f t="shared" si="1564"/>
        <v>0.1334270509783175</v>
      </c>
      <c r="AN863" s="10">
        <f t="shared" si="1594"/>
        <v>-1.0127430560309838</v>
      </c>
      <c r="AO863" s="1">
        <f t="shared" si="1566"/>
        <v>1731.442</v>
      </c>
      <c r="AP863" s="14">
        <v>4460000</v>
      </c>
      <c r="AQ863" s="10">
        <v>1.6E-2</v>
      </c>
      <c r="AR863" s="14" cm="1">
        <f t="array" ref="AR863">SfromgA($AP863,$AO863,"")</f>
        <v>1.1425943255531484E-2</v>
      </c>
      <c r="AS863" s="21">
        <f t="shared" si="1595"/>
        <v>834.02282667370059</v>
      </c>
      <c r="AU863" s="10"/>
      <c r="AV863" s="10"/>
      <c r="AW863" s="14">
        <f t="shared" si="1596"/>
        <v>4460000</v>
      </c>
      <c r="AX863" s="21">
        <f t="shared" si="1597"/>
        <v>834.02282667370059</v>
      </c>
      <c r="AY863" s="10">
        <f t="shared" si="1601"/>
        <v>-5.9708284339802828</v>
      </c>
      <c r="AZ863" s="10">
        <f t="shared" si="1598"/>
        <v>2.0613261304222821</v>
      </c>
      <c r="BA863" s="10">
        <f t="shared" si="1602"/>
        <v>3.0202347753878981E-2</v>
      </c>
      <c r="BB863" s="10" cm="1">
        <f t="array" ref="BB863">$C863*EXP(poly_from_str($AO863,BB$2950))</f>
        <v>6.5739904575858743</v>
      </c>
      <c r="BC863" s="10">
        <f t="shared" si="1603"/>
        <v>-1.1597714953886458</v>
      </c>
      <c r="BD863" s="10">
        <f t="shared" si="1599"/>
        <v>2.2343306916355763</v>
      </c>
      <c r="BE863" s="10">
        <f t="shared" si="1600"/>
        <v>-1.7677063768068759</v>
      </c>
      <c r="BF863" s="21">
        <f>INDEX([1]Pr3_line_class7_opt_lin!$A$2:$A$3624,MATCH($X863,[1]Pr3_line_class7_opt_lin!$AO$2:$AO$3624,0),1)</f>
        <v>2183</v>
      </c>
    </row>
    <row r="864" spans="1:58" hidden="1" x14ac:dyDescent="0.25">
      <c r="A864" s="1">
        <v>1729.702</v>
      </c>
      <c r="B864" s="1">
        <v>4.0000000000000001E-3</v>
      </c>
      <c r="C864">
        <v>3</v>
      </c>
      <c r="E864" s="2">
        <v>57813.4</v>
      </c>
      <c r="F864">
        <v>23175</v>
      </c>
      <c r="G864" t="s">
        <v>4</v>
      </c>
      <c r="H864" t="s">
        <v>39</v>
      </c>
      <c r="I864">
        <v>80988</v>
      </c>
      <c r="J864" t="s">
        <v>6</v>
      </c>
      <c r="K864" t="s">
        <v>39</v>
      </c>
      <c r="L864">
        <v>23175.09</v>
      </c>
      <c r="M864">
        <v>80988.759999999995</v>
      </c>
      <c r="N864">
        <v>9</v>
      </c>
      <c r="V864" s="11">
        <f t="shared" si="1553"/>
        <v>5.7813426821498736E-7</v>
      </c>
      <c r="W864" s="11">
        <f t="shared" si="1554"/>
        <v>1.7297028024644806E-6</v>
      </c>
      <c r="X864" s="10">
        <f t="shared" si="1555"/>
        <v>57813.424126219739</v>
      </c>
      <c r="Y864" s="8">
        <f t="shared" si="1556"/>
        <v>1729.7020806392206</v>
      </c>
      <c r="Z864" s="1">
        <f t="shared" si="1557"/>
        <v>1729.702</v>
      </c>
      <c r="AA864" s="2">
        <f t="shared" si="1558"/>
        <v>57813.4</v>
      </c>
      <c r="AB864" s="2">
        <f t="shared" si="1552"/>
        <v>57813.426821498731</v>
      </c>
      <c r="AC864" s="1">
        <f t="shared" si="1559"/>
        <v>6.6711961604223949E-2</v>
      </c>
      <c r="AD864" s="1" t="b">
        <f t="shared" si="1560"/>
        <v>1</v>
      </c>
      <c r="AF864" s="1" t="s">
        <v>1156</v>
      </c>
      <c r="AG864" s="1" t="s">
        <v>1364</v>
      </c>
      <c r="AH864" s="10">
        <v>23175.09</v>
      </c>
      <c r="AI864" s="10">
        <v>80988.759999999995</v>
      </c>
      <c r="AJ864" s="10">
        <f t="shared" si="1591"/>
        <v>57813.67</v>
      </c>
      <c r="AK864" s="1">
        <f t="shared" si="1592"/>
        <v>7.275551612565323E-3</v>
      </c>
      <c r="AL864" s="10">
        <f t="shared" si="1593"/>
        <v>-0.24587378025898943</v>
      </c>
      <c r="AM864" s="10">
        <f t="shared" si="1564"/>
        <v>0.13369563080808142</v>
      </c>
      <c r="AN864" s="10">
        <f t="shared" si="1594"/>
        <v>-1.8390562112829139</v>
      </c>
      <c r="AO864" s="1">
        <f t="shared" si="1566"/>
        <v>1729.702</v>
      </c>
      <c r="AP864" s="14">
        <v>13600000</v>
      </c>
      <c r="AQ864" s="10">
        <v>4.4999999999999998E-2</v>
      </c>
      <c r="AR864" s="14" cm="1">
        <f t="array" ref="AR864">SfromgA($AP864,$AO864,"")</f>
        <v>3.4736505885671426E-2</v>
      </c>
      <c r="AS864" s="21">
        <f t="shared" si="1595"/>
        <v>738.49001604302271</v>
      </c>
      <c r="AU864" s="10"/>
      <c r="AV864" s="10"/>
      <c r="AW864" s="14">
        <f t="shared" si="1596"/>
        <v>13600000</v>
      </c>
      <c r="AX864" s="21">
        <f t="shared" si="1597"/>
        <v>738.49001604302271</v>
      </c>
      <c r="AY864" s="10">
        <f t="shared" si="1601"/>
        <v>-6.6760480445785495</v>
      </c>
      <c r="AZ864" s="10">
        <f t="shared" si="1598"/>
        <v>5.4067464700237773</v>
      </c>
      <c r="BA864" s="10">
        <f t="shared" si="1602"/>
        <v>0.58903523141914127</v>
      </c>
      <c r="BB864" s="10" cm="1">
        <f t="array" ref="BB864">$C864*EXP(poly_from_str($AO864,BB$2950))</f>
        <v>9.9128102745085549</v>
      </c>
      <c r="BC864" s="10">
        <f t="shared" si="1603"/>
        <v>-0.60618036772139783</v>
      </c>
      <c r="BD864" s="10">
        <f t="shared" si="1599"/>
        <v>2.1264324882788492</v>
      </c>
      <c r="BE864" s="10">
        <f t="shared" si="1600"/>
        <v>-2.2133993011173967</v>
      </c>
      <c r="BF864" s="21">
        <f>INDEX([1]Pr3_line_class7_opt_lin!$A$2:$A$3624,MATCH($X864,[1]Pr3_line_class7_opt_lin!$AO$2:$AO$3624,0),1)</f>
        <v>3289</v>
      </c>
    </row>
    <row r="865" spans="1:58" hidden="1" x14ac:dyDescent="0.25">
      <c r="A865" s="1">
        <v>1728.3019999999999</v>
      </c>
      <c r="B865" s="1">
        <v>4.0000000000000001E-3</v>
      </c>
      <c r="C865">
        <v>1</v>
      </c>
      <c r="E865" s="2">
        <v>57860.3</v>
      </c>
      <c r="F865">
        <v>21535</v>
      </c>
      <c r="G865" t="s">
        <v>4</v>
      </c>
      <c r="H865" t="s">
        <v>5</v>
      </c>
      <c r="I865">
        <v>79395</v>
      </c>
      <c r="J865" t="s">
        <v>6</v>
      </c>
      <c r="K865" t="s">
        <v>7</v>
      </c>
      <c r="L865">
        <v>21535.17</v>
      </c>
      <c r="M865">
        <v>79395.55</v>
      </c>
      <c r="N865">
        <v>9</v>
      </c>
      <c r="V865" s="11">
        <f t="shared" si="1553"/>
        <v>5.7860258218760382E-7</v>
      </c>
      <c r="W865" s="11">
        <f t="shared" si="1554"/>
        <v>1.7283007519836571E-6</v>
      </c>
      <c r="X865" s="10">
        <f t="shared" si="1555"/>
        <v>57860.26242959316</v>
      </c>
      <c r="Y865" s="8">
        <f t="shared" si="1556"/>
        <v>1728.3018742212632</v>
      </c>
      <c r="Z865" s="1">
        <f t="shared" si="1557"/>
        <v>1728.3019999999999</v>
      </c>
      <c r="AA865" s="2">
        <f t="shared" si="1558"/>
        <v>57860.3</v>
      </c>
      <c r="AB865" s="2">
        <f t="shared" si="1552"/>
        <v>57860.258218760384</v>
      </c>
      <c r="AC865" s="1">
        <f t="shared" si="1559"/>
        <v>6.6739047405708143E-2</v>
      </c>
      <c r="AD865" s="1" t="b">
        <f t="shared" si="1560"/>
        <v>1</v>
      </c>
      <c r="AF865" s="1" t="s">
        <v>1206</v>
      </c>
      <c r="AG865" s="1" t="s">
        <v>1418</v>
      </c>
      <c r="AH865" s="10">
        <v>21535.17</v>
      </c>
      <c r="AI865" s="10">
        <v>79395.55</v>
      </c>
      <c r="AJ865" s="10">
        <f t="shared" si="1591"/>
        <v>57860.380000000005</v>
      </c>
      <c r="AK865" s="1">
        <f t="shared" si="1592"/>
        <v>3.6376318303155131E-3</v>
      </c>
      <c r="AL865" s="10">
        <f t="shared" si="1593"/>
        <v>-0.11757040684460662</v>
      </c>
      <c r="AM865" s="10">
        <f t="shared" si="1564"/>
        <v>0.13391247594459765</v>
      </c>
      <c r="AN865" s="10">
        <f t="shared" si="1594"/>
        <v>-0.87796455121364436</v>
      </c>
      <c r="AO865" s="1">
        <f t="shared" si="1566"/>
        <v>1728.3019999999999</v>
      </c>
      <c r="AP865" s="14">
        <v>9790000</v>
      </c>
      <c r="AQ865" s="10">
        <v>1.2E-2</v>
      </c>
      <c r="AR865" s="14" cm="1">
        <f t="array" ref="AR865">SfromgA($AP865,$AO865,"")</f>
        <v>2.4944508391910966E-2</v>
      </c>
      <c r="AS865" s="21">
        <f t="shared" si="1595"/>
        <v>767.7909862960073</v>
      </c>
      <c r="AU865" s="10"/>
      <c r="AV865" s="10"/>
      <c r="AW865" s="14">
        <f t="shared" si="1596"/>
        <v>9790000</v>
      </c>
      <c r="AX865" s="21">
        <f t="shared" si="1597"/>
        <v>767.7909862960073</v>
      </c>
      <c r="AY865" s="10">
        <f t="shared" si="1601"/>
        <v>-7.4424933589377007</v>
      </c>
      <c r="AZ865" s="10">
        <f t="shared" si="1598"/>
        <v>4.5207410242942805</v>
      </c>
      <c r="BA865" s="10">
        <f t="shared" si="1602"/>
        <v>1.5086759238348229</v>
      </c>
      <c r="BB865" s="10" cm="1">
        <f t="array" ref="BB865">$C865*EXP(poly_from_str($AO865,BB$2950))</f>
        <v>3.3184040282202854</v>
      </c>
      <c r="BC865" s="10">
        <f t="shared" si="1603"/>
        <v>0.30919197087811118</v>
      </c>
      <c r="BD865" s="10">
        <f t="shared" si="1599"/>
        <v>2.1607807004773285</v>
      </c>
      <c r="BE865" s="10">
        <f t="shared" si="1600"/>
        <v>-2.5447359101591625</v>
      </c>
      <c r="BF865" s="21">
        <f>INDEX([1]Pr3_line_class7_opt_lin!$A$2:$A$3624,MATCH($X865,[1]Pr3_line_class7_opt_lin!$AO$2:$AO$3624,0),1)</f>
        <v>1100</v>
      </c>
    </row>
    <row r="866" spans="1:58" hidden="1" x14ac:dyDescent="0.25">
      <c r="A866" s="1">
        <v>1727.2809999999999</v>
      </c>
      <c r="B866" s="1">
        <v>4.0000000000000001E-3</v>
      </c>
      <c r="C866">
        <v>1</v>
      </c>
      <c r="E866" s="2">
        <v>57894.400000000001</v>
      </c>
      <c r="N866">
        <v>9</v>
      </c>
      <c r="V866" s="11">
        <f t="shared" si="1553"/>
        <v>5.7894459558114747E-7</v>
      </c>
      <c r="W866" s="11">
        <f t="shared" si="1554"/>
        <v>1.7272827769179749E-6</v>
      </c>
      <c r="X866" s="10">
        <f t="shared" si="1555"/>
        <v>57894.453542926443</v>
      </c>
      <c r="Y866" s="8">
        <f t="shared" si="1556"/>
        <v>1727.2811794631409</v>
      </c>
      <c r="Z866" s="1">
        <f t="shared" si="1557"/>
        <v>1727.2809999999999</v>
      </c>
      <c r="AA866" s="2">
        <f t="shared" si="1558"/>
        <v>57894.400000000001</v>
      </c>
      <c r="AB866" s="2">
        <f t="shared" si="1552"/>
        <v>57894.459558114751</v>
      </c>
      <c r="AC866" s="1">
        <f t="shared" si="1559"/>
        <v>6.6758842237630928E-2</v>
      </c>
      <c r="AD866" s="1" t="b">
        <f t="shared" si="1560"/>
        <v>1</v>
      </c>
      <c r="AM866" s="10">
        <f t="shared" si="1564"/>
        <v>0.13407059997765275</v>
      </c>
      <c r="AN866" s="10"/>
      <c r="AO866" s="1">
        <f t="shared" si="1566"/>
        <v>1727.2809999999999</v>
      </c>
      <c r="AP866"/>
      <c r="BB866" s="10" cm="1">
        <f t="array" ref="BB866">$C866*EXP(poly_from_str($AO866,BB$2950))</f>
        <v>3.3288460520588887</v>
      </c>
      <c r="BF866" s="21">
        <f>INDEX([1]Pr3_line_class7_opt_lin!$A$2:$A$3624,MATCH($X866,[1]Pr3_line_class7_opt_lin!$AO$2:$AO$3624,0),1)</f>
        <v>1103</v>
      </c>
    </row>
    <row r="867" spans="1:58" hidden="1" x14ac:dyDescent="0.25">
      <c r="A867" s="1">
        <v>1727.194</v>
      </c>
      <c r="B867" s="1">
        <v>4.0000000000000001E-3</v>
      </c>
      <c r="C867">
        <v>1</v>
      </c>
      <c r="E867" s="2">
        <v>57897.4</v>
      </c>
      <c r="F867">
        <v>21238</v>
      </c>
      <c r="G867" t="s">
        <v>4</v>
      </c>
      <c r="H867" t="s">
        <v>39</v>
      </c>
      <c r="I867">
        <v>79136</v>
      </c>
      <c r="J867" t="s">
        <v>6</v>
      </c>
      <c r="K867" t="s">
        <v>39</v>
      </c>
      <c r="L867">
        <v>21238.78</v>
      </c>
      <c r="M867">
        <v>79136.23</v>
      </c>
      <c r="N867">
        <v>9</v>
      </c>
      <c r="V867" s="11">
        <f t="shared" si="1553"/>
        <v>5.7897375743547052E-7</v>
      </c>
      <c r="W867" s="11">
        <f t="shared" si="1554"/>
        <v>1.7271932763820137E-6</v>
      </c>
      <c r="X867" s="10">
        <f t="shared" si="1555"/>
        <v>57897.378193825112</v>
      </c>
      <c r="Y867" s="8">
        <f t="shared" si="1556"/>
        <v>1727.1939269033296</v>
      </c>
      <c r="Z867" s="1">
        <f t="shared" si="1557"/>
        <v>1727.194</v>
      </c>
      <c r="AA867" s="2">
        <f t="shared" si="1558"/>
        <v>57897.4</v>
      </c>
      <c r="AB867" s="2">
        <f t="shared" si="1552"/>
        <v>57897.375743547047</v>
      </c>
      <c r="AC867" s="1">
        <f t="shared" si="1559"/>
        <v>6.6760530589947353E-2</v>
      </c>
      <c r="AD867" s="1" t="b">
        <f t="shared" si="1560"/>
        <v>1</v>
      </c>
      <c r="AF867" s="1" t="s">
        <v>1196</v>
      </c>
      <c r="AG867" s="1" t="s">
        <v>1414</v>
      </c>
      <c r="AH867" s="10">
        <v>21238.78</v>
      </c>
      <c r="AI867" s="10">
        <v>79136.23</v>
      </c>
      <c r="AJ867" s="10">
        <f>AI867-AH867</f>
        <v>57897.45</v>
      </c>
      <c r="AK867" s="1">
        <f>$A867-100000000/AJ867</f>
        <v>2.2152150049805641E-3</v>
      </c>
      <c r="AL867" s="10">
        <f>$X867-AJ867</f>
        <v>-7.1806174884841312E-2</v>
      </c>
      <c r="AM867" s="10">
        <f t="shared" si="1564"/>
        <v>0.13408430089497764</v>
      </c>
      <c r="AN867" s="10">
        <f>AL867/AM867</f>
        <v>-0.53553006881159004</v>
      </c>
      <c r="AO867" s="1">
        <f t="shared" si="1566"/>
        <v>1727.194</v>
      </c>
      <c r="AP867" s="14">
        <v>20000000</v>
      </c>
      <c r="AQ867" s="10">
        <v>0.04</v>
      </c>
      <c r="AR867" s="14" cm="1">
        <f t="array" ref="AR867">SfromgA($AP867,$AO867,"")</f>
        <v>5.086121346853556E-2</v>
      </c>
      <c r="AS867" s="21">
        <f>(10^MAX(0.05, -0.312925054856973*((LN($AR867))^(1/3)) + 0.454808404431693)-1)*100</f>
        <v>703.62140026685472</v>
      </c>
      <c r="AU867" s="10"/>
      <c r="AV867" s="10"/>
      <c r="AW867" s="14">
        <f>IF($AP867="",$AT867,$AP867)</f>
        <v>20000000</v>
      </c>
      <c r="AX867" s="21">
        <f>IF($AP867="",$AV867,$AS867)</f>
        <v>703.62140026685472</v>
      </c>
      <c r="AY867" s="10">
        <f>LN(BB867*$AO867/$AW867)</f>
        <v>-8.1540948670061724</v>
      </c>
      <c r="AZ867" s="10">
        <f>EXP(AY$2950*$AI867+AY$2951)*$AW867/$AO867</f>
        <v>9.4681000140132952</v>
      </c>
      <c r="BA867" s="10">
        <f>LN(AZ867/$C867)</f>
        <v>2.2479282549687056</v>
      </c>
      <c r="BB867" s="10" cm="1">
        <f t="array" ref="BB867">$C867*EXP(poly_from_str($AO867,BB$2950))</f>
        <v>3.3297411197317621</v>
      </c>
      <c r="BC867" s="10">
        <f t="shared" ref="BC867" si="1604">LN(AZ867/BB867)</f>
        <v>1.0450336958206992</v>
      </c>
      <c r="BD867" s="10">
        <f t="shared" ref="BD867" si="1605">LN($AX867/100+1)</f>
        <v>2.0839580770944375</v>
      </c>
      <c r="BE867" s="10">
        <f>ABS(LN($AZ867/$BB867))-BD867-LN(2)</f>
        <v>-1.7320715618336835</v>
      </c>
      <c r="BF867" s="21">
        <f>INDEX([1]Pr3_line_class7_opt_lin!$A$2:$A$3624,MATCH($X867,[1]Pr3_line_class7_opt_lin!$AO$2:$AO$3624,0),1)</f>
        <v>1104</v>
      </c>
    </row>
    <row r="868" spans="1:58" x14ac:dyDescent="0.25">
      <c r="A868" s="1">
        <v>1725.5530000000001</v>
      </c>
      <c r="B868" s="1">
        <v>8.0000000000000002E-3</v>
      </c>
      <c r="C868">
        <v>3</v>
      </c>
      <c r="D868" t="s">
        <v>113</v>
      </c>
      <c r="E868" s="2">
        <v>57952.4</v>
      </c>
      <c r="N868">
        <v>9</v>
      </c>
      <c r="V868" s="11">
        <f t="shared" si="1553"/>
        <v>5.7952436117580855E-7</v>
      </c>
      <c r="W868" s="11">
        <f t="shared" si="1554"/>
        <v>1.7255540754136153E-6</v>
      </c>
      <c r="X868" s="10">
        <f t="shared" si="1555"/>
        <v>57952.432456662027</v>
      </c>
      <c r="Y868" s="8">
        <f t="shared" si="1556"/>
        <v>1725.5531090050788</v>
      </c>
      <c r="Z868" s="1">
        <f t="shared" si="1557"/>
        <v>1725.5530000000001</v>
      </c>
      <c r="AA868" s="2">
        <f t="shared" si="1558"/>
        <v>57952.4</v>
      </c>
      <c r="AB868" s="2">
        <f t="shared" si="1552"/>
        <v>57952.436117580852</v>
      </c>
      <c r="AC868" s="1">
        <f t="shared" si="1559"/>
        <v>6.6792424259811453E-2</v>
      </c>
      <c r="AD868" s="1" t="b">
        <f t="shared" si="1560"/>
        <v>1</v>
      </c>
      <c r="AM868" s="10">
        <f t="shared" si="1564"/>
        <v>0.26867862070883941</v>
      </c>
      <c r="AN868" s="10"/>
      <c r="AO868" s="1">
        <f t="shared" si="1566"/>
        <v>1725.5530000000001</v>
      </c>
      <c r="AP868"/>
      <c r="BB868" s="10" cm="1">
        <f t="array" ref="BB868">$C868*EXP(poly_from_str($AO868,BB$2950))</f>
        <v>10.040344930989855</v>
      </c>
      <c r="BF868" s="21" t="e">
        <f>INDEX([1]Pr3_line_class7_opt_lin!$A$2:$A$3624,MATCH($X868,[1]Pr3_line_class7_opt_lin!$AO$2:$AO$3624,0),1)</f>
        <v>#N/A</v>
      </c>
    </row>
    <row r="869" spans="1:58" hidden="1" x14ac:dyDescent="0.25">
      <c r="A869" s="1">
        <v>1724.116</v>
      </c>
      <c r="B869" s="1">
        <v>4.0000000000000001E-3</v>
      </c>
      <c r="C869">
        <v>1</v>
      </c>
      <c r="E869" s="2">
        <v>58000.7</v>
      </c>
      <c r="N869">
        <v>9</v>
      </c>
      <c r="V869" s="11">
        <f t="shared" si="1553"/>
        <v>5.8000737769384432E-7</v>
      </c>
      <c r="W869" s="11">
        <f t="shared" si="1554"/>
        <v>1.7241171227243811E-6</v>
      </c>
      <c r="X869" s="10">
        <f t="shared" si="1555"/>
        <v>58000.733929557086</v>
      </c>
      <c r="Y869" s="8">
        <f t="shared" si="1556"/>
        <v>1724.1161141417929</v>
      </c>
      <c r="Z869" s="1">
        <f t="shared" si="1557"/>
        <v>1724.116</v>
      </c>
      <c r="AA869" s="2">
        <f t="shared" si="1558"/>
        <v>58000.7</v>
      </c>
      <c r="AB869" s="2">
        <f t="shared" si="1552"/>
        <v>58000.737769384425</v>
      </c>
      <c r="AC869" s="1">
        <f t="shared" si="1559"/>
        <v>6.6820427908964489E-2</v>
      </c>
      <c r="AD869" s="1" t="b">
        <f t="shared" si="1560"/>
        <v>1</v>
      </c>
      <c r="AM869" s="10">
        <f t="shared" si="1564"/>
        <v>0.13456333564562942</v>
      </c>
      <c r="AN869" s="10"/>
      <c r="AO869" s="1">
        <f t="shared" si="1566"/>
        <v>1724.116</v>
      </c>
      <c r="AP869"/>
      <c r="BB869" s="10" cm="1">
        <f t="array" ref="BB869">$C869*EXP(poly_from_str($AO869,BB$2950))</f>
        <v>3.3619531849540967</v>
      </c>
      <c r="BF869" s="21" t="e">
        <f>INDEX([1]Pr3_line_class7_opt_lin!$A$2:$A$3624,MATCH($X869,[1]Pr3_line_class7_opt_lin!$AO$2:$AO$3624,0),1)</f>
        <v>#N/A</v>
      </c>
    </row>
    <row r="870" spans="1:58" hidden="1" x14ac:dyDescent="0.25">
      <c r="A870" s="1">
        <v>1723.6410000000001</v>
      </c>
      <c r="B870" s="1">
        <v>4.0000000000000001E-3</v>
      </c>
      <c r="C870">
        <v>10</v>
      </c>
      <c r="E870" s="2">
        <v>58016.7</v>
      </c>
      <c r="N870">
        <v>9</v>
      </c>
      <c r="V870" s="11">
        <f t="shared" si="1553"/>
        <v>5.8016721579493645E-7</v>
      </c>
      <c r="W870" s="11">
        <f t="shared" si="1554"/>
        <v>1.7236416411136795E-6</v>
      </c>
      <c r="X870" s="10">
        <f t="shared" si="1555"/>
        <v>58016.719383438533</v>
      </c>
      <c r="Y870" s="8">
        <f t="shared" si="1556"/>
        <v>1723.6410652434447</v>
      </c>
      <c r="Z870" s="1">
        <f t="shared" si="1557"/>
        <v>1723.6410000000001</v>
      </c>
      <c r="AA870" s="2">
        <f t="shared" si="1558"/>
        <v>58016.7</v>
      </c>
      <c r="AB870" s="2">
        <f t="shared" si="1552"/>
        <v>58016.721579493642</v>
      </c>
      <c r="AC870" s="1">
        <f t="shared" si="1559"/>
        <v>6.6829699914162419E-2</v>
      </c>
      <c r="AD870" s="1" t="b">
        <f t="shared" si="1560"/>
        <v>1</v>
      </c>
      <c r="AM870" s="10">
        <f t="shared" si="1564"/>
        <v>0.13463754923444035</v>
      </c>
      <c r="AN870" s="10"/>
      <c r="AO870" s="1">
        <f t="shared" si="1566"/>
        <v>1723.6410000000001</v>
      </c>
      <c r="AP870"/>
      <c r="BB870" s="10" cm="1">
        <f t="array" ref="BB870">$C870*EXP(poly_from_str($AO870,BB$2950))</f>
        <v>33.67020142512002</v>
      </c>
      <c r="BF870" s="21">
        <f>INDEX([1]Pr3_line_class7_opt_lin!$A$2:$A$3624,MATCH($X870,[1]Pr3_line_class7_opt_lin!$AO$2:$AO$3624,0),1)</f>
        <v>11142</v>
      </c>
    </row>
    <row r="871" spans="1:58" hidden="1" x14ac:dyDescent="0.25">
      <c r="A871" s="1">
        <v>1722.693</v>
      </c>
      <c r="B871" s="1">
        <v>4.0000000000000001E-3</v>
      </c>
      <c r="C871">
        <v>2</v>
      </c>
      <c r="E871" s="2">
        <v>58048.6</v>
      </c>
      <c r="N871">
        <v>9</v>
      </c>
      <c r="V871" s="11">
        <f t="shared" si="1553"/>
        <v>5.8048648250152522E-7</v>
      </c>
      <c r="W871" s="11">
        <f t="shared" si="1554"/>
        <v>1.7226944319070574E-6</v>
      </c>
      <c r="X871" s="10">
        <f t="shared" si="1555"/>
        <v>58048.643330225386</v>
      </c>
      <c r="Y871" s="8">
        <f t="shared" si="1556"/>
        <v>1722.6931460072717</v>
      </c>
      <c r="Z871" s="1">
        <f t="shared" si="1557"/>
        <v>1722.693</v>
      </c>
      <c r="AA871" s="2">
        <f t="shared" si="1558"/>
        <v>58048.6</v>
      </c>
      <c r="AB871" s="2">
        <f t="shared" si="1552"/>
        <v>58048.648250152524</v>
      </c>
      <c r="AC871" s="1">
        <f t="shared" si="1559"/>
        <v>6.6848227818349676E-2</v>
      </c>
      <c r="AD871" s="1" t="b">
        <f t="shared" si="1560"/>
        <v>1</v>
      </c>
      <c r="AM871" s="10">
        <f t="shared" si="1564"/>
        <v>0.13478571051255214</v>
      </c>
      <c r="AN871" s="10"/>
      <c r="AO871" s="1">
        <f t="shared" si="1566"/>
        <v>1722.693</v>
      </c>
      <c r="AP871"/>
      <c r="BB871" s="10" cm="1">
        <f t="array" ref="BB871">$C871*EXP(poly_from_str($AO871,BB$2950))</f>
        <v>6.7544218847357289</v>
      </c>
      <c r="BF871" s="21" t="e">
        <f>INDEX([1]Pr3_line_class7_opt_lin!$A$2:$A$3624,MATCH($X871,[1]Pr3_line_class7_opt_lin!$AO$2:$AO$3624,0),1)</f>
        <v>#N/A</v>
      </c>
    </row>
    <row r="872" spans="1:58" hidden="1" x14ac:dyDescent="0.25">
      <c r="A872" s="1">
        <v>1722.011</v>
      </c>
      <c r="B872" s="1">
        <v>4.0000000000000001E-3</v>
      </c>
      <c r="C872">
        <v>15</v>
      </c>
      <c r="E872" s="2">
        <v>58071.6</v>
      </c>
      <c r="F872">
        <v>21294</v>
      </c>
      <c r="G872" t="s">
        <v>4</v>
      </c>
      <c r="H872" t="s">
        <v>7</v>
      </c>
      <c r="I872">
        <v>79366</v>
      </c>
      <c r="J872" t="s">
        <v>6</v>
      </c>
      <c r="K872" t="s">
        <v>17</v>
      </c>
      <c r="L872">
        <v>21294.89</v>
      </c>
      <c r="M872">
        <v>79366.649999999994</v>
      </c>
      <c r="N872">
        <v>9</v>
      </c>
      <c r="V872" s="11">
        <f t="shared" si="1553"/>
        <v>5.8071638334482186E-7</v>
      </c>
      <c r="W872" s="11">
        <f t="shared" si="1554"/>
        <v>1.7220121367415398E-6</v>
      </c>
      <c r="X872" s="10">
        <f t="shared" si="1555"/>
        <v>58071.634420062437</v>
      </c>
      <c r="Y872" s="8">
        <f t="shared" si="1556"/>
        <v>1722.0111160751533</v>
      </c>
      <c r="Z872" s="1">
        <f t="shared" si="1557"/>
        <v>1722.011</v>
      </c>
      <c r="AA872" s="2">
        <f t="shared" si="1558"/>
        <v>58071.6</v>
      </c>
      <c r="AB872" s="2">
        <f t="shared" si="1552"/>
        <v>58071.638334482188</v>
      </c>
      <c r="AC872" s="1">
        <f t="shared" si="1559"/>
        <v>6.686157589425451E-2</v>
      </c>
      <c r="AD872" s="1" t="b">
        <f t="shared" si="1560"/>
        <v>1</v>
      </c>
      <c r="AF872" s="1" t="s">
        <v>1209</v>
      </c>
      <c r="AG872" s="1" t="s">
        <v>1307</v>
      </c>
      <c r="AH872" s="10">
        <v>21294.89</v>
      </c>
      <c r="AI872" s="10">
        <v>79366.649999999994</v>
      </c>
      <c r="AJ872" s="10">
        <f>AI872-AH872</f>
        <v>58071.759999999995</v>
      </c>
      <c r="AK872" s="1">
        <f>$A872-100000000/AJ872</f>
        <v>3.6077666663913988E-3</v>
      </c>
      <c r="AL872" s="10">
        <f>$X872-AJ872</f>
        <v>-0.12557993755763164</v>
      </c>
      <c r="AM872" s="10">
        <f t="shared" si="1564"/>
        <v>0.13489251810818861</v>
      </c>
      <c r="AN872" s="10">
        <f>AL872/AM872</f>
        <v>-0.9309629571664757</v>
      </c>
      <c r="AO872" s="1">
        <f t="shared" si="1566"/>
        <v>1722.011</v>
      </c>
      <c r="AP872" s="14">
        <v>64300000</v>
      </c>
      <c r="AQ872" s="10">
        <v>9.7000000000000003E-2</v>
      </c>
      <c r="AR872" s="14" cm="1">
        <f t="array" ref="AR872">SfromgA($AP872,$AO872,"")</f>
        <v>0.16205114235605306</v>
      </c>
      <c r="AS872" s="21">
        <f>(10^MAX(0.05, -0.312925054856973*((LN($AR872))^(1/3)) + 0.454808404431693)-1)*100</f>
        <v>586.84186739576785</v>
      </c>
      <c r="AU872" s="10"/>
      <c r="AV872" s="10"/>
      <c r="AW872" s="14">
        <f>IF($AP872="",$AT872,$AP872)</f>
        <v>64300000</v>
      </c>
      <c r="AX872" s="21">
        <f>IF($AP872="",$AV872,$AS872)</f>
        <v>586.84186739576785</v>
      </c>
      <c r="AY872" s="10">
        <f>LN(BB872*$AO872/$AW872)</f>
        <v>-6.6005340127228012</v>
      </c>
      <c r="AZ872" s="10">
        <f>EXP(AY$2950*$AI872+AY$2951)*$AW872/$AO872</f>
        <v>29.880980877477281</v>
      </c>
      <c r="BA872" s="10">
        <f>LN(AZ872/$C872)</f>
        <v>0.68917198584841355</v>
      </c>
      <c r="BB872" s="10" cm="1">
        <f t="array" ref="BB872">$C872*EXP(poly_from_str($AO872,BB$2950))</f>
        <v>50.769110245139899</v>
      </c>
      <c r="BC872" s="10">
        <f t="shared" ref="BC872" si="1606">LN(AZ872/BB872)</f>
        <v>-0.53006591664612746</v>
      </c>
      <c r="BD872" s="10">
        <f t="shared" ref="BD872" si="1607">LN($AX872/100+1)</f>
        <v>1.9269339012759097</v>
      </c>
      <c r="BE872" s="10">
        <f>ABS(LN($AZ872/$BB872))-BD872-LN(2)</f>
        <v>-2.0900151651897274</v>
      </c>
      <c r="BF872" s="21">
        <f>INDEX([1]Pr3_line_class7_opt_lin!$A$2:$A$3624,MATCH($X872,[1]Pr3_line_class7_opt_lin!$AO$2:$AO$3624,0),1)</f>
        <v>16786</v>
      </c>
    </row>
    <row r="873" spans="1:58" hidden="1" x14ac:dyDescent="0.25">
      <c r="A873" s="1">
        <v>1721.8</v>
      </c>
      <c r="B873" s="1">
        <v>4.0000000000000001E-3</v>
      </c>
      <c r="C873">
        <v>1</v>
      </c>
      <c r="E873" s="2">
        <v>58078.8</v>
      </c>
      <c r="N873">
        <v>9</v>
      </c>
      <c r="V873" s="11">
        <f t="shared" si="1553"/>
        <v>5.8078754791497277E-7</v>
      </c>
      <c r="W873" s="11">
        <f t="shared" si="1554"/>
        <v>1.7217986597519233E-6</v>
      </c>
      <c r="X873" s="10">
        <f t="shared" si="1555"/>
        <v>58078.759409882645</v>
      </c>
      <c r="Y873" s="8">
        <f t="shared" si="1556"/>
        <v>1721.799863083578</v>
      </c>
      <c r="Z873" s="1">
        <f t="shared" si="1557"/>
        <v>1721.8</v>
      </c>
      <c r="AA873" s="2">
        <f t="shared" si="1558"/>
        <v>58078.8</v>
      </c>
      <c r="AB873" s="2">
        <f t="shared" si="1552"/>
        <v>58078.754791497275</v>
      </c>
      <c r="AC873" s="1">
        <f t="shared" si="1559"/>
        <v>6.6865708790654343E-2</v>
      </c>
      <c r="AD873" s="1" t="b">
        <f t="shared" si="1560"/>
        <v>1</v>
      </c>
      <c r="AM873" s="10">
        <f t="shared" si="1564"/>
        <v>0.13492577535137648</v>
      </c>
      <c r="AN873" s="10"/>
      <c r="AO873" s="1">
        <f t="shared" si="1566"/>
        <v>1721.8</v>
      </c>
      <c r="AP873"/>
      <c r="BB873" s="10" cm="1">
        <f t="array" ref="BB873">$C873*EXP(poly_from_str($AO873,BB$2950))</f>
        <v>3.3869067956590144</v>
      </c>
      <c r="BF873" s="21" t="e">
        <f>INDEX([1]Pr3_line_class7_opt_lin!$A$2:$A$3624,MATCH($X873,[1]Pr3_line_class7_opt_lin!$AO$2:$AO$3624,0),1)</f>
        <v>#N/A</v>
      </c>
    </row>
    <row r="874" spans="1:58" hidden="1" x14ac:dyDescent="0.25">
      <c r="A874" s="1">
        <v>1721.473</v>
      </c>
      <c r="B874" s="1">
        <v>4.0000000000000001E-3</v>
      </c>
      <c r="C874">
        <v>1</v>
      </c>
      <c r="E874" s="2">
        <v>58089.8</v>
      </c>
      <c r="N874">
        <v>9</v>
      </c>
      <c r="V874" s="11">
        <f t="shared" si="1553"/>
        <v>5.8089787060267572E-7</v>
      </c>
      <c r="W874" s="11">
        <f t="shared" si="1554"/>
        <v>1.7214726165350889E-6</v>
      </c>
      <c r="X874" s="10">
        <f t="shared" si="1555"/>
        <v>58089.788383058294</v>
      </c>
      <c r="Y874" s="8">
        <f t="shared" si="1556"/>
        <v>1721.4729607995041</v>
      </c>
      <c r="Z874" s="1">
        <f t="shared" si="1557"/>
        <v>1721.473</v>
      </c>
      <c r="AA874" s="2">
        <f t="shared" si="1558"/>
        <v>58089.8</v>
      </c>
      <c r="AB874" s="2">
        <f t="shared" si="1552"/>
        <v>58089.787060267576</v>
      </c>
      <c r="AC874" s="1">
        <f t="shared" si="1559"/>
        <v>6.687211680353615E-2</v>
      </c>
      <c r="AD874" s="1" t="b">
        <f t="shared" si="1560"/>
        <v>1</v>
      </c>
      <c r="AM874" s="10">
        <f t="shared" si="1564"/>
        <v>0.13497696449494126</v>
      </c>
      <c r="AN874" s="10"/>
      <c r="AO874" s="1">
        <f t="shared" si="1566"/>
        <v>1721.473</v>
      </c>
      <c r="AP874"/>
      <c r="BB874" s="10" cm="1">
        <f t="array" ref="BB874">$C874*EXP(poly_from_str($AO874,BB$2950))</f>
        <v>3.3904808248165539</v>
      </c>
      <c r="BF874" s="21" t="e">
        <f>INDEX([1]Pr3_line_class7_opt_lin!$A$2:$A$3624,MATCH($X874,[1]Pr3_line_class7_opt_lin!$AO$2:$AO$3624,0),1)</f>
        <v>#N/A</v>
      </c>
    </row>
    <row r="875" spans="1:58" x14ac:dyDescent="0.25">
      <c r="A875" s="1">
        <v>1721.1020000000001</v>
      </c>
      <c r="B875" s="1">
        <v>8.0000000000000002E-3</v>
      </c>
      <c r="C875">
        <v>5</v>
      </c>
      <c r="D875" t="s">
        <v>112</v>
      </c>
      <c r="E875" s="2">
        <v>58102.3</v>
      </c>
      <c r="N875">
        <v>9</v>
      </c>
      <c r="V875" s="11">
        <f t="shared" si="1553"/>
        <v>5.8102308869549857E-7</v>
      </c>
      <c r="W875" s="11">
        <f t="shared" si="1554"/>
        <v>1.7211022627331448E-6</v>
      </c>
      <c r="X875" s="10">
        <f t="shared" si="1555"/>
        <v>58102.307962140469</v>
      </c>
      <c r="Y875" s="8">
        <f t="shared" si="1556"/>
        <v>1721.1020268792097</v>
      </c>
      <c r="Z875" s="1">
        <f t="shared" si="1557"/>
        <v>1721.1020000000001</v>
      </c>
      <c r="AA875" s="2">
        <f t="shared" si="1558"/>
        <v>58102.3</v>
      </c>
      <c r="AB875" s="2">
        <f t="shared" si="1552"/>
        <v>58102.308869549852</v>
      </c>
      <c r="AC875" s="1">
        <f t="shared" si="1559"/>
        <v>6.6879391479862854E-2</v>
      </c>
      <c r="AD875" s="1" t="b">
        <f t="shared" si="1560"/>
        <v>1</v>
      </c>
      <c r="AM875" s="10">
        <f t="shared" si="1564"/>
        <v>0.27007022245049972</v>
      </c>
      <c r="AN875" s="10"/>
      <c r="AO875" s="1">
        <f t="shared" si="1566"/>
        <v>1721.1020000000001</v>
      </c>
      <c r="AP875"/>
      <c r="BB875" s="10" cm="1">
        <f t="array" ref="BB875">$C875*EXP(poly_from_str($AO875,BB$2950))</f>
        <v>16.972755903767116</v>
      </c>
      <c r="BF875" s="21">
        <f>INDEX([1]Pr3_line_class7_opt_lin!$A$2:$A$3624,MATCH($X875,[1]Pr3_line_class7_opt_lin!$AO$2:$AO$3624,0),1)</f>
        <v>5609</v>
      </c>
    </row>
    <row r="876" spans="1:58" hidden="1" x14ac:dyDescent="0.25">
      <c r="A876" s="1">
        <v>1720.0340000000001</v>
      </c>
      <c r="B876" s="1">
        <v>4.0000000000000001E-3</v>
      </c>
      <c r="C876">
        <v>2</v>
      </c>
      <c r="E876" s="2">
        <v>58138.400000000001</v>
      </c>
      <c r="N876">
        <v>9</v>
      </c>
      <c r="V876" s="11">
        <f t="shared" si="1553"/>
        <v>5.8138385636562997E-7</v>
      </c>
      <c r="W876" s="11">
        <f t="shared" si="1554"/>
        <v>1.7200335750553851E-6</v>
      </c>
      <c r="X876" s="10">
        <f t="shared" si="1555"/>
        <v>58138.387109310315</v>
      </c>
      <c r="Y876" s="8">
        <f t="shared" si="1556"/>
        <v>1720.0339564285218</v>
      </c>
      <c r="Z876" s="1">
        <f t="shared" si="1557"/>
        <v>1720.0340000000001</v>
      </c>
      <c r="AA876" s="2">
        <f t="shared" si="1558"/>
        <v>58138.400000000001</v>
      </c>
      <c r="AB876" s="2">
        <f t="shared" si="1552"/>
        <v>58138.385636562998</v>
      </c>
      <c r="AC876" s="1">
        <f t="shared" si="1559"/>
        <v>6.6900359422128575E-2</v>
      </c>
      <c r="AD876" s="1" t="b">
        <f t="shared" si="1560"/>
        <v>1</v>
      </c>
      <c r="AM876" s="10">
        <f t="shared" si="1564"/>
        <v>0.13520290877971017</v>
      </c>
      <c r="AN876" s="10"/>
      <c r="AO876" s="1">
        <f t="shared" si="1566"/>
        <v>1720.0340000000001</v>
      </c>
      <c r="AP876"/>
      <c r="BB876" s="10" cm="1">
        <f t="array" ref="BB876">$C876*EXP(poly_from_str($AO876,BB$2950))</f>
        <v>6.8127214928512227</v>
      </c>
      <c r="BF876" s="21">
        <f>INDEX([1]Pr3_line_class7_opt_lin!$A$2:$A$3624,MATCH($X876,[1]Pr3_line_class7_opt_lin!$AO$2:$AO$3624,0),1)</f>
        <v>2250</v>
      </c>
    </row>
    <row r="877" spans="1:58" hidden="1" x14ac:dyDescent="0.25">
      <c r="A877" s="1">
        <v>1719.94</v>
      </c>
      <c r="B877" s="1">
        <v>4.0000000000000001E-3</v>
      </c>
      <c r="C877">
        <v>4</v>
      </c>
      <c r="E877" s="2">
        <v>58141.599999999999</v>
      </c>
      <c r="N877">
        <v>9</v>
      </c>
      <c r="V877" s="11">
        <f t="shared" si="1553"/>
        <v>5.8141563077781787E-7</v>
      </c>
      <c r="W877" s="11">
        <f t="shared" si="1554"/>
        <v>1.7199389077699962E-6</v>
      </c>
      <c r="X877" s="10">
        <f t="shared" si="1555"/>
        <v>58141.566864327098</v>
      </c>
      <c r="Y877" s="8">
        <f t="shared" si="1556"/>
        <v>1719.939887986666</v>
      </c>
      <c r="Z877" s="1">
        <f t="shared" si="1557"/>
        <v>1719.94</v>
      </c>
      <c r="AA877" s="2">
        <f t="shared" si="1558"/>
        <v>58141.599999999999</v>
      </c>
      <c r="AB877" s="2">
        <f t="shared" si="1552"/>
        <v>58141.563077781779</v>
      </c>
      <c r="AC877" s="1">
        <f t="shared" si="1559"/>
        <v>6.6902206785638393E-2</v>
      </c>
      <c r="AD877" s="1" t="b">
        <f t="shared" si="1560"/>
        <v>1</v>
      </c>
      <c r="AM877" s="10">
        <f t="shared" si="1564"/>
        <v>0.13521774015372628</v>
      </c>
      <c r="AN877" s="10"/>
      <c r="AO877" s="1">
        <f t="shared" si="1566"/>
        <v>1719.94</v>
      </c>
      <c r="AP877"/>
      <c r="BB877" s="10" cm="1">
        <f t="array" ref="BB877">$C877*EXP(poly_from_str($AO877,BB$2950))</f>
        <v>13.629627049473296</v>
      </c>
      <c r="BF877" s="21" t="e">
        <f>INDEX([1]Pr3_line_class7_opt_lin!$A$2:$A$3624,MATCH($X877,[1]Pr3_line_class7_opt_lin!$AO$2:$AO$3624,0),1)</f>
        <v>#N/A</v>
      </c>
    </row>
    <row r="878" spans="1:58" hidden="1" x14ac:dyDescent="0.25">
      <c r="A878" s="1">
        <v>1717.77</v>
      </c>
      <c r="B878" s="1">
        <v>4.0000000000000001E-3</v>
      </c>
      <c r="C878">
        <v>200</v>
      </c>
      <c r="E878" s="2">
        <v>58215</v>
      </c>
      <c r="F878">
        <v>30733</v>
      </c>
      <c r="G878" t="s">
        <v>4</v>
      </c>
      <c r="H878" t="s">
        <v>12</v>
      </c>
      <c r="I878">
        <v>88948</v>
      </c>
      <c r="J878" t="s">
        <v>6</v>
      </c>
      <c r="K878" t="s">
        <v>5</v>
      </c>
      <c r="L878">
        <v>30733.53</v>
      </c>
      <c r="M878">
        <v>88948.6</v>
      </c>
      <c r="N878">
        <v>9</v>
      </c>
      <c r="V878" s="11">
        <f t="shared" si="1553"/>
        <v>5.8215011322819702E-7</v>
      </c>
      <c r="W878" s="11">
        <f t="shared" si="1554"/>
        <v>1.71777033410633E-6</v>
      </c>
      <c r="X878" s="10">
        <f t="shared" si="1555"/>
        <v>58215.010156340431</v>
      </c>
      <c r="Y878" s="8">
        <f t="shared" si="1556"/>
        <v>1717.7700344196985</v>
      </c>
      <c r="Z878" s="1">
        <f t="shared" si="1557"/>
        <v>1717.77</v>
      </c>
      <c r="AA878" s="2">
        <f t="shared" si="1558"/>
        <v>58215</v>
      </c>
      <c r="AB878" s="2">
        <f t="shared" si="1552"/>
        <v>58215.011322819701</v>
      </c>
      <c r="AC878" s="1">
        <f t="shared" si="1559"/>
        <v>6.6944937716580138E-2</v>
      </c>
      <c r="AD878" s="1" t="b">
        <f t="shared" si="1560"/>
        <v>1</v>
      </c>
      <c r="AF878" s="1" t="s">
        <v>1431</v>
      </c>
      <c r="AG878" s="1" t="s">
        <v>1423</v>
      </c>
      <c r="AH878" s="10">
        <v>30733.53</v>
      </c>
      <c r="AI878" s="10">
        <v>88948.6</v>
      </c>
      <c r="AJ878" s="10">
        <f>AI878-AH878</f>
        <v>58215.070000000007</v>
      </c>
      <c r="AK878" s="1">
        <f>$A878-100000000/AJ878</f>
        <v>1.7314056310624437E-3</v>
      </c>
      <c r="AL878" s="10">
        <f>$X878-AJ878</f>
        <v>-5.9843659575562924E-2</v>
      </c>
      <c r="AM878" s="10">
        <f t="shared" si="1564"/>
        <v>0.13555947536631796</v>
      </c>
      <c r="AN878" s="10">
        <f>AL878/AM878</f>
        <v>-0.44145685437221815</v>
      </c>
      <c r="AO878" s="1">
        <f t="shared" si="1566"/>
        <v>1717.77</v>
      </c>
      <c r="AP878" s="14">
        <v>494000000</v>
      </c>
      <c r="AQ878" s="10">
        <v>0.33500000000000002</v>
      </c>
      <c r="AR878" s="14" cm="1">
        <f t="array" ref="AR878">SfromgA($AP878,$AO878,"")</f>
        <v>1.2358203717918725</v>
      </c>
      <c r="AS878" s="21">
        <f>(10^MAX(0.05, -0.312925054856973*((LN($AR878))^(1/3)) + 0.454808404431693)-1)*100</f>
        <v>85.480114083918508</v>
      </c>
      <c r="AU878" s="10"/>
      <c r="AV878" s="10"/>
      <c r="AW878" s="14">
        <f>IF($AP878="",$AT878,$AP878)</f>
        <v>494000000</v>
      </c>
      <c r="AX878" s="21">
        <f>IF($AP878="",$AV878,$AS878)</f>
        <v>85.480114083918508</v>
      </c>
      <c r="AY878" s="10"/>
      <c r="AZ878" s="10">
        <f>EXP(AY$2950*$AI878+AY$2951)*$AW878/$AO878</f>
        <v>93.970491344710766</v>
      </c>
      <c r="BA878" s="10"/>
      <c r="BB878" s="10" cm="1">
        <f t="array" ref="BB878">$C878*EXP(poly_from_str($AO878,BB$2950))</f>
        <v>686.3710447977378</v>
      </c>
      <c r="BC878" s="10"/>
      <c r="BD878" s="10">
        <f t="shared" ref="BD878" si="1608">LN($AX878/100+1)</f>
        <v>0.61777748860894177</v>
      </c>
      <c r="BE878" s="10">
        <f>ABS(LN($AZ878/$BB878))-BD878-LN(2)</f>
        <v>0.67751288284116729</v>
      </c>
      <c r="BF878" s="21">
        <f>INDEX([1]Pr3_line_class7_opt_lin!$A$2:$A$3624,MATCH($X878,[1]Pr3_line_class7_opt_lin!$AO$2:$AO$3624,0),1)</f>
        <v>226367</v>
      </c>
    </row>
    <row r="879" spans="1:58" hidden="1" x14ac:dyDescent="0.25">
      <c r="A879" s="1">
        <v>1717.152</v>
      </c>
      <c r="B879" s="1">
        <v>4.0000000000000001E-3</v>
      </c>
      <c r="C879">
        <v>1</v>
      </c>
      <c r="E879" s="2">
        <v>58236</v>
      </c>
      <c r="N879">
        <v>9</v>
      </c>
      <c r="V879" s="11">
        <f t="shared" si="1553"/>
        <v>5.8235962803525839E-7</v>
      </c>
      <c r="W879" s="11">
        <f t="shared" si="1554"/>
        <v>1.7171509032213752E-6</v>
      </c>
      <c r="X879" s="10">
        <f t="shared" si="1555"/>
        <v>58235.966640470309</v>
      </c>
      <c r="Y879" s="8">
        <f t="shared" si="1556"/>
        <v>1717.151886863441</v>
      </c>
      <c r="Z879" s="1">
        <f t="shared" si="1557"/>
        <v>1717.152</v>
      </c>
      <c r="AA879" s="2">
        <f t="shared" si="1558"/>
        <v>58236</v>
      </c>
      <c r="AB879" s="2">
        <f t="shared" si="1552"/>
        <v>58235.962803525836</v>
      </c>
      <c r="AC879" s="1">
        <f t="shared" si="1559"/>
        <v>6.6957136818268231E-2</v>
      </c>
      <c r="AD879" s="1" t="b">
        <f t="shared" si="1560"/>
        <v>1</v>
      </c>
      <c r="AM879" s="10">
        <f t="shared" si="1564"/>
        <v>0.13565718119304523</v>
      </c>
      <c r="AN879" s="10"/>
      <c r="AO879" s="1">
        <f t="shared" si="1566"/>
        <v>1717.152</v>
      </c>
      <c r="AP879"/>
      <c r="BB879" s="10" cm="1">
        <f t="array" ref="BB879">$C879*EXP(poly_from_str($AO879,BB$2950))</f>
        <v>3.4389248874519796</v>
      </c>
      <c r="BF879" s="21" t="e">
        <f>INDEX([1]Pr3_line_class7_opt_lin!$A$2:$A$3624,MATCH($X879,[1]Pr3_line_class7_opt_lin!$AO$2:$AO$3624,0),1)</f>
        <v>#N/A</v>
      </c>
    </row>
    <row r="880" spans="1:58" hidden="1" x14ac:dyDescent="0.25">
      <c r="A880" s="1">
        <v>1715.471</v>
      </c>
      <c r="B880" s="1">
        <v>4.0000000000000001E-3</v>
      </c>
      <c r="C880">
        <v>5</v>
      </c>
      <c r="E880" s="2">
        <v>58293</v>
      </c>
      <c r="N880">
        <v>9</v>
      </c>
      <c r="V880" s="11">
        <f t="shared" si="1553"/>
        <v>5.8293028561835207E-7</v>
      </c>
      <c r="W880" s="11">
        <f t="shared" si="1554"/>
        <v>1.7154718405297378E-6</v>
      </c>
      <c r="X880" s="10">
        <f t="shared" si="1555"/>
        <v>58293.025605221483</v>
      </c>
      <c r="Y880" s="8">
        <f t="shared" si="1556"/>
        <v>1715.471087008438</v>
      </c>
      <c r="Z880" s="1">
        <f t="shared" si="1557"/>
        <v>1715.471</v>
      </c>
      <c r="AA880" s="2">
        <f t="shared" si="1558"/>
        <v>58293</v>
      </c>
      <c r="AB880" s="2">
        <f t="shared" si="1552"/>
        <v>58293.028561835206</v>
      </c>
      <c r="AC880" s="1">
        <f t="shared" si="1559"/>
        <v>6.699038589455468E-2</v>
      </c>
      <c r="AD880" s="1" t="b">
        <f t="shared" si="1560"/>
        <v>1</v>
      </c>
      <c r="AM880" s="10">
        <f t="shared" si="1564"/>
        <v>0.13592302055820238</v>
      </c>
      <c r="AN880" s="10"/>
      <c r="AO880" s="1">
        <f t="shared" si="1566"/>
        <v>1715.471</v>
      </c>
      <c r="AP880"/>
      <c r="BB880" s="10" cm="1">
        <f t="array" ref="BB880">$C880*EXP(poly_from_str($AO880,BB$2950))</f>
        <v>17.291996804827527</v>
      </c>
      <c r="BF880" s="21">
        <f>INDEX([1]Pr3_line_class7_opt_lin!$A$2:$A$3624,MATCH($X880,[1]Pr3_line_class7_opt_lin!$AO$2:$AO$3624,0),1)</f>
        <v>5694</v>
      </c>
    </row>
    <row r="881" spans="1:58" hidden="1" x14ac:dyDescent="0.25">
      <c r="A881" s="1">
        <v>1713.1469999999999</v>
      </c>
      <c r="B881" s="1">
        <v>4.0000000000000001E-3</v>
      </c>
      <c r="C881">
        <v>4</v>
      </c>
      <c r="E881" s="2">
        <v>58372.1</v>
      </c>
      <c r="N881">
        <v>9</v>
      </c>
      <c r="V881" s="11">
        <f t="shared" si="1553"/>
        <v>5.8372107005411683E-7</v>
      </c>
      <c r="W881" s="11">
        <f t="shared" si="1554"/>
        <v>1.7131472055999356E-6</v>
      </c>
      <c r="X881" s="10">
        <f t="shared" si="1555"/>
        <v>58372.106276704479</v>
      </c>
      <c r="Y881" s="8">
        <f t="shared" si="1556"/>
        <v>1713.1470213866285</v>
      </c>
      <c r="Z881" s="1">
        <f t="shared" si="1557"/>
        <v>1713.1469999999999</v>
      </c>
      <c r="AA881" s="2">
        <f t="shared" si="1558"/>
        <v>58372.1</v>
      </c>
      <c r="AB881" s="2">
        <f t="shared" si="1552"/>
        <v>58372.107005411679</v>
      </c>
      <c r="AC881" s="1">
        <f t="shared" si="1559"/>
        <v>6.7036514381256157E-2</v>
      </c>
      <c r="AD881" s="1" t="b">
        <f t="shared" si="1560"/>
        <v>1</v>
      </c>
      <c r="AM881" s="10">
        <f t="shared" si="1564"/>
        <v>0.13629209869322365</v>
      </c>
      <c r="AN881" s="10"/>
      <c r="AO881" s="1">
        <f t="shared" si="1566"/>
        <v>1713.1469999999999</v>
      </c>
      <c r="AP881"/>
      <c r="BB881" s="10" cm="1">
        <f t="array" ref="BB881">$C881*EXP(poly_from_str($AO881,BB$2950))</f>
        <v>13.943695800530625</v>
      </c>
      <c r="BF881" s="21" t="e">
        <f>INDEX([1]Pr3_line_class7_opt_lin!$A$2:$A$3624,MATCH($X881,[1]Pr3_line_class7_opt_lin!$AO$2:$AO$3624,0),1)</f>
        <v>#N/A</v>
      </c>
    </row>
    <row r="882" spans="1:58" x14ac:dyDescent="0.25">
      <c r="A882" s="1">
        <v>1712.848</v>
      </c>
      <c r="B882" s="1">
        <v>8.0000000000000002E-3</v>
      </c>
      <c r="C882">
        <v>60</v>
      </c>
      <c r="D882" t="s">
        <v>112</v>
      </c>
      <c r="E882" s="2">
        <v>58382.3</v>
      </c>
      <c r="F882">
        <v>38448</v>
      </c>
      <c r="G882" t="s">
        <v>4</v>
      </c>
      <c r="H882" t="s">
        <v>5</v>
      </c>
      <c r="I882">
        <v>96830</v>
      </c>
      <c r="J882" t="s">
        <v>6</v>
      </c>
      <c r="K882" t="s">
        <v>7</v>
      </c>
      <c r="L882">
        <v>38448.379999999997</v>
      </c>
      <c r="M882">
        <v>96830.5</v>
      </c>
      <c r="N882">
        <v>9</v>
      </c>
      <c r="V882" s="11">
        <f t="shared" si="1553"/>
        <v>5.8382296619431498E-7</v>
      </c>
      <c r="W882" s="11">
        <f t="shared" si="1554"/>
        <v>1.7128479008192552E-6</v>
      </c>
      <c r="X882" s="10">
        <f t="shared" si="1555"/>
        <v>58382.296971300442</v>
      </c>
      <c r="Y882" s="8">
        <f t="shared" si="1556"/>
        <v>1712.8479896766992</v>
      </c>
      <c r="Z882" s="1">
        <f t="shared" si="1557"/>
        <v>1712.848</v>
      </c>
      <c r="AA882" s="2">
        <f t="shared" si="1558"/>
        <v>58382.3</v>
      </c>
      <c r="AB882" s="2">
        <f t="shared" si="1552"/>
        <v>58382.296619431501</v>
      </c>
      <c r="AC882" s="1">
        <f t="shared" si="1559"/>
        <v>6.7042462792796409E-2</v>
      </c>
      <c r="AD882" s="1" t="b">
        <f t="shared" si="1560"/>
        <v>1</v>
      </c>
      <c r="AF882" s="1" t="s">
        <v>1426</v>
      </c>
      <c r="AG882" s="1" t="s">
        <v>1384</v>
      </c>
      <c r="AH882" s="10">
        <v>38448.379999999997</v>
      </c>
      <c r="AI882" s="10">
        <v>96830.5</v>
      </c>
      <c r="AJ882" s="10">
        <f>AI882-AH882</f>
        <v>58382.12</v>
      </c>
      <c r="AK882" s="1">
        <f>$A882-100000000/AJ882</f>
        <v>-5.1817618134464283E-3</v>
      </c>
      <c r="AL882" s="10">
        <f>$X882-AJ882</f>
        <v>0.17697130043961806</v>
      </c>
      <c r="AM882" s="10">
        <f t="shared" si="1564"/>
        <v>0.27267942047397087</v>
      </c>
      <c r="AN882" s="10">
        <f>AL882/AM882</f>
        <v>0.64900864220705357</v>
      </c>
      <c r="AO882" s="1">
        <f t="shared" si="1566"/>
        <v>1712.848</v>
      </c>
      <c r="AP882" s="14">
        <v>828000000</v>
      </c>
      <c r="AQ882" s="10">
        <v>0.40799999999999997</v>
      </c>
      <c r="AR882" s="14" cm="1">
        <f t="array" ref="AR882">SfromgA($AP882,$AO882,"")</f>
        <v>2.0536204075439</v>
      </c>
      <c r="AS882" s="21">
        <f>(10^MAX(0.05, -0.312925054856973*((LN($AR882))^(1/3)) + 0.454808404431693)-1)*100</f>
        <v>49.413909857241833</v>
      </c>
      <c r="AU882" s="10"/>
      <c r="AV882" s="10"/>
      <c r="AW882" s="14">
        <f>IF($AP882="",$AT882,$AP882)</f>
        <v>828000000</v>
      </c>
      <c r="AX882" s="21">
        <f>IF($AP882="",$AV882,$AS882)</f>
        <v>49.413909857241833</v>
      </c>
      <c r="AY882" s="10">
        <f>LN(BB882*$AO882/$AW882)</f>
        <v>-7.744503119056291</v>
      </c>
      <c r="AZ882" s="10">
        <f>EXP(AY$2950*$AI882+AY$2951)*$AW882/$AO882</f>
        <v>75.607750290234364</v>
      </c>
      <c r="BA882" s="10">
        <f>LN(AZ882/$C882)</f>
        <v>0.23121423277546335</v>
      </c>
      <c r="BB882" s="10" cm="1">
        <f t="array" ref="BB882">$C882*EXP(poly_from_str($AO882,BB$2950))</f>
        <v>209.37100716122126</v>
      </c>
      <c r="BC882" s="10">
        <f t="shared" ref="BC882" si="1609">LN(AZ882/BB882)</f>
        <v>-1.0185490371251626</v>
      </c>
      <c r="BD882" s="10">
        <f t="shared" ref="BD882" si="1610">LN($AX882/100+1)</f>
        <v>0.40155018717745811</v>
      </c>
      <c r="BE882" s="10">
        <f>ABS(LN($AZ882/$BB882))-BD882-LN(2)</f>
        <v>-7.6148330612240689E-2</v>
      </c>
      <c r="BF882" s="21">
        <f>INDEX([1]Pr3_line_class7_opt_lin!$A$2:$A$3624,MATCH($X882,[1]Pr3_line_class7_opt_lin!$AO$2:$AO$3624,0),1)</f>
        <v>68808</v>
      </c>
    </row>
    <row r="883" spans="1:58" hidden="1" x14ac:dyDescent="0.25">
      <c r="A883" s="1">
        <v>1712.3810000000001</v>
      </c>
      <c r="B883" s="1">
        <v>4.0000000000000001E-3</v>
      </c>
      <c r="C883">
        <v>1</v>
      </c>
      <c r="E883" s="2">
        <v>58398.2</v>
      </c>
      <c r="N883">
        <v>9</v>
      </c>
      <c r="V883" s="11">
        <f t="shared" si="1553"/>
        <v>5.839821862073919E-7</v>
      </c>
      <c r="W883" s="11">
        <f t="shared" si="1554"/>
        <v>1.7123815460065553E-6</v>
      </c>
      <c r="X883" s="10">
        <f t="shared" si="1555"/>
        <v>58398.216680692436</v>
      </c>
      <c r="Y883" s="8">
        <f t="shared" si="1556"/>
        <v>1712.3810568869974</v>
      </c>
      <c r="Z883" s="1">
        <f t="shared" si="1557"/>
        <v>1712.3810000000001</v>
      </c>
      <c r="AA883" s="2">
        <f t="shared" si="1558"/>
        <v>58398.2</v>
      </c>
      <c r="AB883" s="2">
        <f t="shared" si="1552"/>
        <v>58398.218620739193</v>
      </c>
      <c r="AC883" s="1">
        <f t="shared" si="1559"/>
        <v>6.7051759690378243E-2</v>
      </c>
      <c r="AD883" s="1" t="b">
        <f t="shared" si="1560"/>
        <v>1</v>
      </c>
      <c r="AM883" s="10">
        <f t="shared" si="1564"/>
        <v>0.13641403402630606</v>
      </c>
      <c r="AN883" s="10"/>
      <c r="AO883" s="1">
        <f t="shared" si="1566"/>
        <v>1712.3810000000001</v>
      </c>
      <c r="AP883"/>
      <c r="BB883" s="10" cm="1">
        <f t="array" ref="BB883">$C883*EXP(poly_from_str($AO883,BB$2950))</f>
        <v>3.4951521888885742</v>
      </c>
      <c r="BF883" s="21" t="e">
        <f>INDEX([1]Pr3_line_class7_opt_lin!$A$2:$A$3624,MATCH($X883,[1]Pr3_line_class7_opt_lin!$AO$2:$AO$3624,0),1)</f>
        <v>#N/A</v>
      </c>
    </row>
    <row r="884" spans="1:58" hidden="1" x14ac:dyDescent="0.25">
      <c r="A884" s="1">
        <v>1712.058</v>
      </c>
      <c r="B884" s="1">
        <v>4.0000000000000001E-3</v>
      </c>
      <c r="C884">
        <v>1</v>
      </c>
      <c r="E884" s="2">
        <v>58409.2</v>
      </c>
      <c r="N884">
        <v>9</v>
      </c>
      <c r="V884" s="11">
        <f t="shared" si="1553"/>
        <v>5.8409236135691668E-7</v>
      </c>
      <c r="W884" s="11">
        <f t="shared" si="1554"/>
        <v>1.7120590591893061E-6</v>
      </c>
      <c r="X884" s="10">
        <f t="shared" si="1555"/>
        <v>58409.232368263576</v>
      </c>
      <c r="Y884" s="8">
        <f t="shared" si="1556"/>
        <v>1712.0581104286966</v>
      </c>
      <c r="Z884" s="1">
        <f t="shared" si="1557"/>
        <v>1712.058</v>
      </c>
      <c r="AA884" s="2">
        <f t="shared" si="1558"/>
        <v>58409.2</v>
      </c>
      <c r="AB884" s="2">
        <f t="shared" si="1552"/>
        <v>58409.236135691666</v>
      </c>
      <c r="AC884" s="1">
        <f t="shared" si="1559"/>
        <v>6.7058194329774945E-2</v>
      </c>
      <c r="AD884" s="1" t="b">
        <f t="shared" si="1560"/>
        <v>1</v>
      </c>
      <c r="AM884" s="10">
        <f t="shared" si="1564"/>
        <v>0.13646547021187366</v>
      </c>
      <c r="AN884" s="10"/>
      <c r="AO884" s="1">
        <f t="shared" si="1566"/>
        <v>1712.058</v>
      </c>
      <c r="AP884"/>
      <c r="BB884" s="10" cm="1">
        <f t="array" ref="BB884">$C884*EXP(poly_from_str($AO884,BB$2950))</f>
        <v>3.4990670020706425</v>
      </c>
      <c r="BF884" s="21">
        <f>INDEX([1]Pr3_line_class7_opt_lin!$A$2:$A$3624,MATCH($X884,[1]Pr3_line_class7_opt_lin!$AO$2:$AO$3624,0),1)</f>
        <v>1149</v>
      </c>
    </row>
    <row r="885" spans="1:58" x14ac:dyDescent="0.25">
      <c r="A885" s="1">
        <v>1711.4079999999999</v>
      </c>
      <c r="B885" s="1">
        <v>8.0000000000000002E-3</v>
      </c>
      <c r="C885">
        <v>2</v>
      </c>
      <c r="D885" t="s">
        <v>112</v>
      </c>
      <c r="E885" s="2">
        <v>58431.4</v>
      </c>
      <c r="N885">
        <v>9</v>
      </c>
      <c r="V885" s="11">
        <f t="shared" si="1553"/>
        <v>5.8431420210727081E-7</v>
      </c>
      <c r="W885" s="11">
        <f t="shared" si="1554"/>
        <v>1.7114085919556952E-6</v>
      </c>
      <c r="X885" s="10">
        <f t="shared" si="1555"/>
        <v>58431.418100731273</v>
      </c>
      <c r="Y885" s="8">
        <f t="shared" si="1556"/>
        <v>1711.4080618000353</v>
      </c>
      <c r="Z885" s="1">
        <f t="shared" si="1557"/>
        <v>1711.4079999999999</v>
      </c>
      <c r="AA885" s="2">
        <f t="shared" si="1558"/>
        <v>58431.4</v>
      </c>
      <c r="AB885" s="2">
        <f t="shared" si="1552"/>
        <v>58431.420210727076</v>
      </c>
      <c r="AC885" s="1">
        <f t="shared" si="1559"/>
        <v>6.7071154339212832E-2</v>
      </c>
      <c r="AD885" s="1" t="b">
        <f t="shared" si="1560"/>
        <v>1</v>
      </c>
      <c r="AM885" s="10">
        <f t="shared" si="1564"/>
        <v>0.27313837495208626</v>
      </c>
      <c r="AN885" s="10"/>
      <c r="AO885" s="1">
        <f t="shared" si="1566"/>
        <v>1711.4079999999999</v>
      </c>
      <c r="AP885"/>
      <c r="BB885" s="10" cm="1">
        <f t="array" ref="BB885">$C885*EXP(poly_from_str($AO885,BB$2950))</f>
        <v>7.0139754850548393</v>
      </c>
      <c r="BF885" s="21">
        <f>INDEX([1]Pr3_line_class7_opt_lin!$A$2:$A$3624,MATCH($X885,[1]Pr3_line_class7_opt_lin!$AO$2:$AO$3624,0),1)</f>
        <v>2302</v>
      </c>
    </row>
    <row r="886" spans="1:58" hidden="1" x14ac:dyDescent="0.25">
      <c r="A886" s="1">
        <v>1710.1389999999999</v>
      </c>
      <c r="B886" s="1">
        <v>4.0000000000000001E-3</v>
      </c>
      <c r="C886">
        <v>2</v>
      </c>
      <c r="E886" s="2">
        <v>58474.8</v>
      </c>
      <c r="N886">
        <v>9</v>
      </c>
      <c r="V886" s="11">
        <f t="shared" si="1553"/>
        <v>5.8474778950716872E-7</v>
      </c>
      <c r="W886" s="11">
        <f t="shared" si="1554"/>
        <v>1.7101383843980655E-6</v>
      </c>
      <c r="X886" s="10">
        <f t="shared" si="1555"/>
        <v>58474.781154106953</v>
      </c>
      <c r="Y886" s="8">
        <f t="shared" si="1556"/>
        <v>1710.1389355601982</v>
      </c>
      <c r="Z886" s="1">
        <f t="shared" si="1557"/>
        <v>1710.1389999999999</v>
      </c>
      <c r="AA886" s="2">
        <f t="shared" si="1558"/>
        <v>58474.8</v>
      </c>
      <c r="AB886" s="2">
        <f t="shared" si="1552"/>
        <v>58474.778950716878</v>
      </c>
      <c r="AC886" s="1">
        <f t="shared" si="1559"/>
        <v>6.7096498866676013E-2</v>
      </c>
      <c r="AD886" s="1" t="b">
        <f t="shared" si="1560"/>
        <v>1</v>
      </c>
      <c r="AM886" s="10">
        <f t="shared" si="1564"/>
        <v>0.13677204016749517</v>
      </c>
      <c r="AN886" s="10"/>
      <c r="AO886" s="1">
        <f t="shared" si="1566"/>
        <v>1710.1389999999999</v>
      </c>
      <c r="AP886"/>
      <c r="BB886" s="10" cm="1">
        <f t="array" ref="BB886">$C886*EXP(poly_from_str($AO886,BB$2950))</f>
        <v>7.0452344711661619</v>
      </c>
      <c r="BF886" s="21">
        <f>INDEX([1]Pr3_line_class7_opt_lin!$A$2:$A$3624,MATCH($X886,[1]Pr3_line_class7_opt_lin!$AO$2:$AO$3624,0),1)</f>
        <v>2310</v>
      </c>
    </row>
    <row r="887" spans="1:58" x14ac:dyDescent="0.25">
      <c r="A887" s="1">
        <v>1709.377</v>
      </c>
      <c r="B887" s="1">
        <v>8.0000000000000002E-3</v>
      </c>
      <c r="C887">
        <v>5</v>
      </c>
      <c r="D887" t="s">
        <v>112</v>
      </c>
      <c r="E887" s="2">
        <v>58500.800000000003</v>
      </c>
      <c r="N887">
        <v>9</v>
      </c>
      <c r="V887" s="11">
        <f t="shared" si="1553"/>
        <v>5.8500845629723581E-7</v>
      </c>
      <c r="W887" s="11">
        <f t="shared" si="1554"/>
        <v>1.70937833328775E-6</v>
      </c>
      <c r="X887" s="10">
        <f t="shared" si="1555"/>
        <v>58500.840845690844</v>
      </c>
      <c r="Y887" s="8">
        <f t="shared" si="1556"/>
        <v>1709.3771397879998</v>
      </c>
      <c r="Z887" s="1">
        <f t="shared" si="1557"/>
        <v>1709.377</v>
      </c>
      <c r="AA887" s="2">
        <f t="shared" si="1558"/>
        <v>58500.800000000003</v>
      </c>
      <c r="AB887" s="2">
        <f t="shared" si="1552"/>
        <v>58500.845629723583</v>
      </c>
      <c r="AC887" s="1">
        <f t="shared" si="1559"/>
        <v>6.7111744696963738E-2</v>
      </c>
      <c r="AD887" s="1" t="b">
        <f t="shared" si="1560"/>
        <v>1</v>
      </c>
      <c r="AM887" s="10">
        <f t="shared" si="1564"/>
        <v>0.27378770160122667</v>
      </c>
      <c r="AN887" s="10"/>
      <c r="AO887" s="1">
        <f t="shared" si="1566"/>
        <v>1709.377</v>
      </c>
      <c r="AP887"/>
      <c r="BB887" s="10" cm="1">
        <f t="array" ref="BB887">$C887*EXP(poly_from_str($AO887,BB$2950))</f>
        <v>17.660544549004413</v>
      </c>
      <c r="BF887" s="21" t="e">
        <f>INDEX([1]Pr3_line_class7_opt_lin!$A$2:$A$3624,MATCH($X887,[1]Pr3_line_class7_opt_lin!$AO$2:$AO$3624,0),1)</f>
        <v>#N/A</v>
      </c>
    </row>
    <row r="888" spans="1:58" hidden="1" x14ac:dyDescent="0.25">
      <c r="A888" s="1">
        <v>1707.5139999999999</v>
      </c>
      <c r="B888" s="1">
        <v>4.0000000000000001E-3</v>
      </c>
      <c r="C888">
        <v>1</v>
      </c>
      <c r="E888" s="2">
        <v>58564.7</v>
      </c>
      <c r="F888">
        <v>24461</v>
      </c>
      <c r="G888" t="s">
        <v>4</v>
      </c>
      <c r="H888" t="s">
        <v>17</v>
      </c>
      <c r="I888">
        <v>83025</v>
      </c>
      <c r="J888" t="s">
        <v>6</v>
      </c>
      <c r="K888" t="s">
        <v>18</v>
      </c>
      <c r="L888">
        <v>24461.24</v>
      </c>
      <c r="M888">
        <v>83025.91</v>
      </c>
      <c r="N888">
        <v>9</v>
      </c>
      <c r="V888" s="11">
        <f t="shared" si="1553"/>
        <v>5.8564673554653146E-7</v>
      </c>
      <c r="W888" s="11">
        <f t="shared" si="1554"/>
        <v>1.7075132289587416E-6</v>
      </c>
      <c r="X888" s="10">
        <f t="shared" si="1555"/>
        <v>58564.676338157231</v>
      </c>
      <c r="Y888" s="8">
        <f t="shared" si="1556"/>
        <v>1707.5139188440455</v>
      </c>
      <c r="Z888" s="1">
        <f t="shared" si="1557"/>
        <v>1707.5139999999999</v>
      </c>
      <c r="AA888" s="2">
        <f t="shared" si="1558"/>
        <v>58564.7</v>
      </c>
      <c r="AB888" s="2">
        <f t="shared" si="1552"/>
        <v>58564.673554653142</v>
      </c>
      <c r="AC888" s="1">
        <f t="shared" si="1559"/>
        <v>6.7149104942815452E-2</v>
      </c>
      <c r="AD888" s="1" t="b">
        <f t="shared" si="1560"/>
        <v>1</v>
      </c>
      <c r="AF888" s="1" t="s">
        <v>1386</v>
      </c>
      <c r="AG888" s="1" t="s">
        <v>1432</v>
      </c>
      <c r="AH888" s="10">
        <v>24461.24</v>
      </c>
      <c r="AI888" s="10">
        <v>83025.91</v>
      </c>
      <c r="AJ888" s="10">
        <f t="shared" ref="AJ888:AJ893" si="1611">AI888-AH888</f>
        <v>58564.67</v>
      </c>
      <c r="AK888" s="1">
        <f t="shared" ref="AK888:AK893" si="1612">$A888-100000000/AJ888</f>
        <v>-1.0363961769144225E-4</v>
      </c>
      <c r="AL888" s="10">
        <f t="shared" ref="AL888:AL893" si="1613">$X888-AJ888</f>
        <v>6.338157232676167E-3</v>
      </c>
      <c r="AM888" s="10">
        <f t="shared" si="1564"/>
        <v>0.1371929014930478</v>
      </c>
      <c r="AN888" s="10">
        <f t="shared" ref="AN888:AN893" si="1614">AL888/AM888</f>
        <v>4.6198871542908151E-2</v>
      </c>
      <c r="AO888" s="1">
        <f t="shared" si="1566"/>
        <v>1707.5139999999999</v>
      </c>
      <c r="AP888" s="14">
        <v>17300000</v>
      </c>
      <c r="AQ888" s="10">
        <v>0.152</v>
      </c>
      <c r="AR888" s="14" cm="1">
        <f t="array" ref="AR888">SfromgA($AP888,$AO888,"")</f>
        <v>4.2508157647626131E-2</v>
      </c>
      <c r="AS888" s="21">
        <f t="shared" ref="AS888:AS893" si="1615">(10^MAX(0.05, -0.312925054856973*((LN($AR888))^(1/3)) + 0.454808404431693)-1)*100</f>
        <v>720.19146210229087</v>
      </c>
      <c r="AU888" s="10"/>
      <c r="AV888" s="10"/>
      <c r="AW888" s="14">
        <f t="shared" ref="AW888:AW893" si="1616">IF($AP888="",$AT888,$AP888)</f>
        <v>17300000</v>
      </c>
      <c r="AX888" s="21">
        <f t="shared" ref="AX888:AX893" si="1617">IF($AP888="",$AV888,$AS888)</f>
        <v>720.19146210229087</v>
      </c>
      <c r="AY888" s="10">
        <f t="shared" ref="AY888:AY893" si="1618">LN(BB888*$AO888/$AW888)</f>
        <v>-7.9548832676197652</v>
      </c>
      <c r="AZ888" s="10">
        <f t="shared" ref="AZ888:AZ893" si="1619">EXP(AY$2950*$AI888+AY$2951)*$AW888/$AO888</f>
        <v>5.7590357821771407</v>
      </c>
      <c r="BA888" s="10">
        <f t="shared" ref="BA888:BA893" si="1620">LN(AZ888/$C888)</f>
        <v>1.7507700617674558</v>
      </c>
      <c r="BB888" s="10" cm="1">
        <f t="array" ref="BB888">$C888*EXP(poly_from_str($AO888,BB$2950))</f>
        <v>3.5556575156019048</v>
      </c>
      <c r="BC888" s="10">
        <f t="shared" ref="BC888:BC893" si="1621">LN(AZ888/BB888)</f>
        <v>0.48223006045206912</v>
      </c>
      <c r="BD888" s="10">
        <f t="shared" ref="BD888:BD893" si="1622">LN($AX888/100+1)</f>
        <v>2.104367617384221</v>
      </c>
      <c r="BE888" s="10">
        <f t="shared" ref="BE888:BE893" si="1623">ABS(LN($AZ888/$BB888))-BD888-LN(2)</f>
        <v>-2.3152847374920973</v>
      </c>
      <c r="BF888" s="21">
        <f>INDEX([1]Pr3_line_class7_opt_lin!$A$2:$A$3624,MATCH($X888,[1]Pr3_line_class7_opt_lin!$AO$2:$AO$3624,0),1)</f>
        <v>1163</v>
      </c>
    </row>
    <row r="889" spans="1:58" hidden="1" x14ac:dyDescent="0.25">
      <c r="A889" s="1">
        <v>1706.7429999999999</v>
      </c>
      <c r="B889" s="1">
        <v>4.0000000000000001E-3</v>
      </c>
      <c r="C889">
        <v>10</v>
      </c>
      <c r="E889" s="2">
        <v>58591.1</v>
      </c>
      <c r="F889">
        <v>19872</v>
      </c>
      <c r="G889" t="s">
        <v>4</v>
      </c>
      <c r="H889" t="s">
        <v>7</v>
      </c>
      <c r="I889">
        <v>78463</v>
      </c>
      <c r="J889" t="s">
        <v>6</v>
      </c>
      <c r="K889" t="s">
        <v>7</v>
      </c>
      <c r="L889">
        <v>19872.43</v>
      </c>
      <c r="M889">
        <v>78463.600000000006</v>
      </c>
      <c r="N889">
        <v>9</v>
      </c>
      <c r="V889" s="11">
        <f t="shared" si="1553"/>
        <v>5.8591129420188042E-7</v>
      </c>
      <c r="W889" s="11">
        <f t="shared" si="1554"/>
        <v>1.7067438570021729E-6</v>
      </c>
      <c r="X889" s="10">
        <f t="shared" si="1555"/>
        <v>58591.126318563496</v>
      </c>
      <c r="Y889" s="8">
        <f t="shared" si="1556"/>
        <v>1706.7430903494492</v>
      </c>
      <c r="Z889" s="1">
        <f t="shared" si="1557"/>
        <v>1706.7429999999999</v>
      </c>
      <c r="AA889" s="2">
        <f t="shared" si="1558"/>
        <v>58591.1</v>
      </c>
      <c r="AB889" s="2">
        <f t="shared" si="1552"/>
        <v>58591.129420188045</v>
      </c>
      <c r="AC889" s="1">
        <f t="shared" si="1559"/>
        <v>6.7164602233666132E-2</v>
      </c>
      <c r="AD889" s="1" t="b">
        <f t="shared" si="1560"/>
        <v>1</v>
      </c>
      <c r="AF889" s="1" t="s">
        <v>1160</v>
      </c>
      <c r="AG889" s="1" t="s">
        <v>1422</v>
      </c>
      <c r="AH889" s="10">
        <v>19872.43</v>
      </c>
      <c r="AI889" s="10">
        <v>78463.600000000006</v>
      </c>
      <c r="AJ889" s="10">
        <f t="shared" si="1611"/>
        <v>58591.170000000006</v>
      </c>
      <c r="AK889" s="1">
        <f t="shared" si="1612"/>
        <v>1.1820776066997496E-3</v>
      </c>
      <c r="AL889" s="10">
        <f t="shared" si="1613"/>
        <v>-4.3681436509359628E-2</v>
      </c>
      <c r="AM889" s="10">
        <f t="shared" si="1564"/>
        <v>0.13731674891884718</v>
      </c>
      <c r="AN889" s="10">
        <f t="shared" si="1614"/>
        <v>-0.31810712715879197</v>
      </c>
      <c r="AO889" s="1">
        <f t="shared" si="1566"/>
        <v>1706.7429999999999</v>
      </c>
      <c r="AP889" s="14">
        <v>67300000</v>
      </c>
      <c r="AQ889" s="10">
        <v>0.08</v>
      </c>
      <c r="AR889" s="14" cm="1">
        <f t="array" ref="AR889">SfromgA($AP889,$AO889,"")</f>
        <v>0.16514020337064686</v>
      </c>
      <c r="AS889" s="21">
        <f t="shared" si="1615"/>
        <v>584.74800335223949</v>
      </c>
      <c r="AU889" s="10"/>
      <c r="AV889" s="10"/>
      <c r="AW889" s="14">
        <f t="shared" si="1616"/>
        <v>67300000</v>
      </c>
      <c r="AX889" s="21">
        <f t="shared" si="1617"/>
        <v>584.74800335223949</v>
      </c>
      <c r="AY889" s="10">
        <f t="shared" si="1618"/>
        <v>-7.0084259391043711</v>
      </c>
      <c r="AZ889" s="10">
        <f t="shared" si="1619"/>
        <v>34.334211733168402</v>
      </c>
      <c r="BA889" s="10">
        <f t="shared" si="1620"/>
        <v>1.2335571907014191</v>
      </c>
      <c r="BB889" s="10" cm="1">
        <f t="array" ref="BB889">$C889*EXP(poly_from_str($AO889,BB$2950))</f>
        <v>35.655474610521182</v>
      </c>
      <c r="BC889" s="10">
        <f t="shared" si="1621"/>
        <v>-3.7760416887379321E-2</v>
      </c>
      <c r="BD889" s="10">
        <f t="shared" si="1622"/>
        <v>1.9238807062724068</v>
      </c>
      <c r="BE889" s="10">
        <f t="shared" si="1623"/>
        <v>-2.5792674699449729</v>
      </c>
      <c r="BF889" s="21">
        <f>INDEX([1]Pr3_line_class7_opt_lin!$A$2:$A$3624,MATCH($X889,[1]Pr3_line_class7_opt_lin!$AO$2:$AO$3624,0),1)</f>
        <v>11656</v>
      </c>
    </row>
    <row r="890" spans="1:58" x14ac:dyDescent="0.25">
      <c r="A890" s="1">
        <v>1705.7049999999999</v>
      </c>
      <c r="B890" s="1">
        <v>8.0000000000000002E-3</v>
      </c>
      <c r="C890">
        <v>50</v>
      </c>
      <c r="D890" t="s">
        <v>112</v>
      </c>
      <c r="E890" s="2">
        <v>58626.8</v>
      </c>
      <c r="F890">
        <v>28885</v>
      </c>
      <c r="G890" t="s">
        <v>4</v>
      </c>
      <c r="H890" t="s">
        <v>5</v>
      </c>
      <c r="I890">
        <v>87511</v>
      </c>
      <c r="J890" t="s">
        <v>6</v>
      </c>
      <c r="K890" t="s">
        <v>7</v>
      </c>
      <c r="L890">
        <v>28885.14</v>
      </c>
      <c r="M890">
        <v>87511.6</v>
      </c>
      <c r="N890">
        <v>9</v>
      </c>
      <c r="V890" s="11">
        <f t="shared" si="1553"/>
        <v>5.8626784819180346E-7</v>
      </c>
      <c r="W890" s="11">
        <f t="shared" si="1554"/>
        <v>1.7057045583248617E-6</v>
      </c>
      <c r="X890" s="10">
        <f t="shared" si="1555"/>
        <v>58626.786423108402</v>
      </c>
      <c r="Y890" s="8">
        <f t="shared" si="1556"/>
        <v>1705.7049533348443</v>
      </c>
      <c r="Z890" s="1">
        <f t="shared" si="1557"/>
        <v>1705.7049999999999</v>
      </c>
      <c r="AA890" s="2">
        <f t="shared" si="1558"/>
        <v>58626.8</v>
      </c>
      <c r="AB890" s="2">
        <f t="shared" si="1552"/>
        <v>58626.784819180342</v>
      </c>
      <c r="AC890" s="1">
        <f t="shared" si="1559"/>
        <v>6.7185499491172376E-2</v>
      </c>
      <c r="AD890" s="1" t="b">
        <f t="shared" si="1560"/>
        <v>1</v>
      </c>
      <c r="AF890" s="1" t="s">
        <v>1367</v>
      </c>
      <c r="AG890" s="1" t="s">
        <v>1360</v>
      </c>
      <c r="AH890" s="10">
        <v>28885.14</v>
      </c>
      <c r="AI890" s="10">
        <v>87511.6</v>
      </c>
      <c r="AJ890" s="10">
        <f t="shared" si="1611"/>
        <v>58626.460000000006</v>
      </c>
      <c r="AK890" s="1">
        <f t="shared" si="1612"/>
        <v>-9.4504375667838758E-3</v>
      </c>
      <c r="AL890" s="10">
        <f t="shared" si="1613"/>
        <v>0.32642310839582933</v>
      </c>
      <c r="AM890" s="10">
        <f t="shared" si="1564"/>
        <v>0.27496806305896981</v>
      </c>
      <c r="AN890" s="10">
        <f t="shared" si="1614"/>
        <v>1.1871309881025145</v>
      </c>
      <c r="AO890" s="1">
        <f t="shared" si="1566"/>
        <v>1705.7049999999999</v>
      </c>
      <c r="AP890" s="14">
        <v>324000000</v>
      </c>
      <c r="AQ890" s="10">
        <v>0.28599999999999998</v>
      </c>
      <c r="AR890" s="14" cm="1">
        <f t="array" ref="AR890">SfromgA($AP890,$AO890,"")</f>
        <v>0.79357894674728513</v>
      </c>
      <c r="AS890" s="21">
        <f t="shared" si="1615"/>
        <v>343.47459232328993</v>
      </c>
      <c r="AU890" s="10"/>
      <c r="AV890" s="10"/>
      <c r="AW890" s="14">
        <f t="shared" si="1616"/>
        <v>324000000</v>
      </c>
      <c r="AX890" s="21">
        <f t="shared" si="1617"/>
        <v>343.47459232328993</v>
      </c>
      <c r="AY890" s="10">
        <f t="shared" si="1618"/>
        <v>-6.9674144045819171</v>
      </c>
      <c r="AZ890" s="10">
        <f t="shared" si="1619"/>
        <v>70.99165668203193</v>
      </c>
      <c r="BA890" s="10">
        <f t="shared" si="1620"/>
        <v>0.3505393531874727</v>
      </c>
      <c r="BB890" s="10" cm="1">
        <f t="array" ref="BB890">$C890*EXP(poly_from_str($AO890,BB$2950))</f>
        <v>178.94989942516904</v>
      </c>
      <c r="BC890" s="10">
        <f t="shared" si="1621"/>
        <v>-0.92454351656870315</v>
      </c>
      <c r="BD890" s="10">
        <f t="shared" si="1622"/>
        <v>1.4894703251087171</v>
      </c>
      <c r="BE890" s="10">
        <f t="shared" si="1623"/>
        <v>-1.2580739890999593</v>
      </c>
      <c r="BF890" s="21">
        <f>INDEX([1]Pr3_line_class7_opt_lin!$A$2:$A$3624,MATCH($X890,[1]Pr3_line_class7_opt_lin!$AO$2:$AO$3624,0),1)</f>
        <v>58444</v>
      </c>
    </row>
    <row r="891" spans="1:58" hidden="1" x14ac:dyDescent="0.25">
      <c r="A891" s="1">
        <v>1702.2660000000001</v>
      </c>
      <c r="B891" s="1">
        <v>4.0000000000000001E-3</v>
      </c>
      <c r="C891">
        <v>1</v>
      </c>
      <c r="E891" s="2">
        <v>58745.2</v>
      </c>
      <c r="F891">
        <v>21418</v>
      </c>
      <c r="G891" t="s">
        <v>4</v>
      </c>
      <c r="H891" t="s">
        <v>17</v>
      </c>
      <c r="I891">
        <v>80164</v>
      </c>
      <c r="J891" t="s">
        <v>6</v>
      </c>
      <c r="K891" t="s">
        <v>18</v>
      </c>
      <c r="L891">
        <v>21418.84</v>
      </c>
      <c r="M891">
        <v>80164.039999999994</v>
      </c>
      <c r="N891">
        <v>9</v>
      </c>
      <c r="V891" s="11">
        <f t="shared" si="1553"/>
        <v>5.8745225481798968E-7</v>
      </c>
      <c r="W891" s="11">
        <f t="shared" si="1554"/>
        <v>1.7022667383888388E-6</v>
      </c>
      <c r="X891" s="10">
        <f t="shared" si="1555"/>
        <v>58745.222770025306</v>
      </c>
      <c r="Y891" s="8">
        <f t="shared" si="1556"/>
        <v>1702.2660785793275</v>
      </c>
      <c r="Z891" s="1">
        <f t="shared" si="1557"/>
        <v>1702.2660000000001</v>
      </c>
      <c r="AA891" s="2">
        <f t="shared" si="1558"/>
        <v>58745.2</v>
      </c>
      <c r="AB891" s="2">
        <f t="shared" si="1552"/>
        <v>58745.225481798967</v>
      </c>
      <c r="AC891" s="1">
        <f t="shared" si="1559"/>
        <v>6.7255007584537008E-2</v>
      </c>
      <c r="AD891" s="1" t="b">
        <f t="shared" si="1560"/>
        <v>1</v>
      </c>
      <c r="AF891" s="1" t="s">
        <v>1247</v>
      </c>
      <c r="AG891" s="1" t="s">
        <v>1296</v>
      </c>
      <c r="AH891" s="10">
        <v>21418.84</v>
      </c>
      <c r="AI891" s="10">
        <v>80164.039999999994</v>
      </c>
      <c r="AJ891" s="10">
        <f t="shared" si="1611"/>
        <v>58745.2</v>
      </c>
      <c r="AK891" s="1">
        <f t="shared" si="1612"/>
        <v>-7.3838883849930426E-4</v>
      </c>
      <c r="AL891" s="10">
        <f t="shared" si="1613"/>
        <v>2.277002530900063E-2</v>
      </c>
      <c r="AM891" s="10">
        <f t="shared" si="1564"/>
        <v>0.13804000079893505</v>
      </c>
      <c r="AN891" s="10">
        <f t="shared" si="1614"/>
        <v>0.16495237016237613</v>
      </c>
      <c r="AO891" s="1">
        <f t="shared" si="1566"/>
        <v>1702.2660000000001</v>
      </c>
      <c r="AP891" s="14">
        <v>14300000</v>
      </c>
      <c r="AQ891" s="10">
        <v>0.1</v>
      </c>
      <c r="AR891" s="14" cm="1">
        <f t="array" ref="AR891">SfromgA($AP891,$AO891,"")</f>
        <v>3.4813819403693033E-2</v>
      </c>
      <c r="AS891" s="21">
        <f t="shared" si="1615"/>
        <v>738.29041009956381</v>
      </c>
      <c r="AU891" s="10"/>
      <c r="AV891" s="10"/>
      <c r="AW891" s="14">
        <f t="shared" si="1616"/>
        <v>14300000</v>
      </c>
      <c r="AX891" s="21">
        <f t="shared" si="1617"/>
        <v>738.29041009956381</v>
      </c>
      <c r="AY891" s="10">
        <f t="shared" si="1618"/>
        <v>-7.7482832148722993</v>
      </c>
      <c r="AZ891" s="10">
        <f t="shared" si="1619"/>
        <v>6.239610068307206</v>
      </c>
      <c r="BA891" s="10">
        <f t="shared" si="1620"/>
        <v>1.8309176913754817</v>
      </c>
      <c r="BB891" s="10" cm="1">
        <f t="array" ref="BB891">$C891*EXP(poly_from_str($AO891,BB$2950))</f>
        <v>3.6246991679619733</v>
      </c>
      <c r="BC891" s="10">
        <f t="shared" si="1621"/>
        <v>0.54314639466097159</v>
      </c>
      <c r="BD891" s="10">
        <f t="shared" si="1622"/>
        <v>2.1261944058903746</v>
      </c>
      <c r="BE891" s="10">
        <f t="shared" si="1623"/>
        <v>-2.2761951917893484</v>
      </c>
      <c r="BF891" s="21">
        <f>INDEX([1]Pr3_line_class7_opt_lin!$A$2:$A$3624,MATCH($X891,[1]Pr3_line_class7_opt_lin!$AO$2:$AO$3624,0),1)</f>
        <v>1180</v>
      </c>
    </row>
    <row r="892" spans="1:58" hidden="1" x14ac:dyDescent="0.25">
      <c r="A892" s="1">
        <v>1700.952</v>
      </c>
      <c r="B892" s="1">
        <v>4.0000000000000001E-3</v>
      </c>
      <c r="C892">
        <v>20</v>
      </c>
      <c r="E892" s="2">
        <v>58790.6</v>
      </c>
      <c r="F892">
        <v>28720</v>
      </c>
      <c r="G892" t="s">
        <v>4</v>
      </c>
      <c r="H892" t="s">
        <v>5</v>
      </c>
      <c r="I892">
        <v>87511</v>
      </c>
      <c r="J892" t="s">
        <v>6</v>
      </c>
      <c r="K892" t="s">
        <v>7</v>
      </c>
      <c r="L892">
        <v>28720.71</v>
      </c>
      <c r="M892">
        <v>87511.6</v>
      </c>
      <c r="N892">
        <v>9</v>
      </c>
      <c r="V892" s="11">
        <f t="shared" si="1553"/>
        <v>5.8790606672028368E-7</v>
      </c>
      <c r="W892" s="11">
        <f t="shared" si="1554"/>
        <v>1.7009521930376627E-6</v>
      </c>
      <c r="X892" s="10">
        <f t="shared" si="1555"/>
        <v>58790.605960028362</v>
      </c>
      <c r="Y892" s="8">
        <f t="shared" si="1556"/>
        <v>1700.9520205998529</v>
      </c>
      <c r="Z892" s="1">
        <f t="shared" si="1557"/>
        <v>1700.952</v>
      </c>
      <c r="AA892" s="2">
        <f t="shared" si="1558"/>
        <v>58790.6</v>
      </c>
      <c r="AB892" s="2">
        <f t="shared" si="1552"/>
        <v>58790.606672028371</v>
      </c>
      <c r="AC892" s="1">
        <f t="shared" si="1559"/>
        <v>6.7281677164325732E-2</v>
      </c>
      <c r="AD892" s="1" t="b">
        <f t="shared" si="1560"/>
        <v>1</v>
      </c>
      <c r="AF892" s="1" t="s">
        <v>1370</v>
      </c>
      <c r="AG892" s="1" t="s">
        <v>1360</v>
      </c>
      <c r="AH892" s="10">
        <v>28720.71</v>
      </c>
      <c r="AI892" s="10">
        <v>87511.6</v>
      </c>
      <c r="AJ892" s="10">
        <f t="shared" si="1611"/>
        <v>58790.890000000007</v>
      </c>
      <c r="AK892" s="1">
        <f t="shared" si="1612"/>
        <v>8.1973122028102807E-3</v>
      </c>
      <c r="AL892" s="10">
        <f t="shared" si="1613"/>
        <v>-0.28403997164423345</v>
      </c>
      <c r="AM892" s="10">
        <f t="shared" si="1564"/>
        <v>0.13825340162450203</v>
      </c>
      <c r="AN892" s="10">
        <f t="shared" si="1614"/>
        <v>-2.0544881233062862</v>
      </c>
      <c r="AO892" s="1">
        <f t="shared" si="1566"/>
        <v>1700.952</v>
      </c>
      <c r="AP892" s="14">
        <v>201000000</v>
      </c>
      <c r="AQ892" s="10">
        <v>0.21199999999999999</v>
      </c>
      <c r="AR892" s="14" cm="1">
        <f t="array" ref="AR892">SfromgA($AP892,$AO892,"")</f>
        <v>0.48820878722396222</v>
      </c>
      <c r="AS892" s="21">
        <f t="shared" si="1615"/>
        <v>443.11108360586235</v>
      </c>
      <c r="AU892" s="10"/>
      <c r="AV892" s="10"/>
      <c r="AW892" s="14">
        <f t="shared" si="1616"/>
        <v>201000000</v>
      </c>
      <c r="AX892" s="21">
        <f t="shared" si="1617"/>
        <v>443.11108360586235</v>
      </c>
      <c r="AY892" s="10">
        <f t="shared" si="1618"/>
        <v>-7.3914326112968833</v>
      </c>
      <c r="AZ892" s="10">
        <f t="shared" si="1619"/>
        <v>44.164185223896041</v>
      </c>
      <c r="BA892" s="10">
        <f t="shared" si="1620"/>
        <v>0.7921818980159171</v>
      </c>
      <c r="BB892" s="10" cm="1">
        <f t="array" ref="BB892">$C892*EXP(poly_from_str($AO892,BB$2950))</f>
        <v>72.852691768528587</v>
      </c>
      <c r="BC892" s="10">
        <f t="shared" si="1621"/>
        <v>-0.50052530985373689</v>
      </c>
      <c r="BD892" s="10">
        <f t="shared" si="1622"/>
        <v>1.6921436868832487</v>
      </c>
      <c r="BE892" s="10">
        <f t="shared" si="1623"/>
        <v>-1.8847655575894571</v>
      </c>
      <c r="BF892" s="21">
        <f>INDEX([1]Pr3_line_class7_opt_lin!$A$2:$A$3624,MATCH($X892,[1]Pr3_line_class7_opt_lin!$AO$2:$AO$3624,0),1)</f>
        <v>23676</v>
      </c>
    </row>
    <row r="893" spans="1:58" hidden="1" x14ac:dyDescent="0.25">
      <c r="A893" s="1">
        <v>1700.1279999999999</v>
      </c>
      <c r="B893" s="1">
        <v>4.0000000000000001E-3</v>
      </c>
      <c r="C893">
        <v>1</v>
      </c>
      <c r="E893" s="2">
        <v>58819.1</v>
      </c>
      <c r="F893">
        <v>24788</v>
      </c>
      <c r="G893" t="s">
        <v>4</v>
      </c>
      <c r="H893" t="s">
        <v>5</v>
      </c>
      <c r="I893">
        <v>83607</v>
      </c>
      <c r="J893" t="s">
        <v>6</v>
      </c>
      <c r="K893" t="s">
        <v>12</v>
      </c>
      <c r="L893">
        <v>24788.02</v>
      </c>
      <c r="M893">
        <v>83607.320000000007</v>
      </c>
      <c r="N893">
        <v>9</v>
      </c>
      <c r="V893" s="11">
        <f t="shared" si="1553"/>
        <v>5.8819100679478258E-7</v>
      </c>
      <c r="W893" s="11">
        <f t="shared" si="1554"/>
        <v>1.7001280196398791E-6</v>
      </c>
      <c r="X893" s="10">
        <f t="shared" si="1555"/>
        <v>58819.100606842636</v>
      </c>
      <c r="Y893" s="8">
        <f t="shared" si="1556"/>
        <v>1700.1280020994855</v>
      </c>
      <c r="Z893" s="1">
        <f t="shared" si="1557"/>
        <v>1700.1279999999999</v>
      </c>
      <c r="AA893" s="2">
        <f t="shared" si="1558"/>
        <v>58819.1</v>
      </c>
      <c r="AB893" s="2">
        <f t="shared" si="1552"/>
        <v>58819.100679478252</v>
      </c>
      <c r="AC893" s="1">
        <f t="shared" si="1559"/>
        <v>6.7298433023712995E-2</v>
      </c>
      <c r="AD893" s="1" t="b">
        <f t="shared" si="1560"/>
        <v>1</v>
      </c>
      <c r="AF893" s="1" t="s">
        <v>1228</v>
      </c>
      <c r="AG893" s="1" t="s">
        <v>1387</v>
      </c>
      <c r="AH893" s="10">
        <v>24788.02</v>
      </c>
      <c r="AI893" s="10">
        <v>83607.320000000007</v>
      </c>
      <c r="AJ893" s="10">
        <f t="shared" si="1611"/>
        <v>58819.3</v>
      </c>
      <c r="AK893" s="1">
        <f t="shared" si="1612"/>
        <v>5.7612110310856224E-3</v>
      </c>
      <c r="AL893" s="10">
        <f t="shared" si="1613"/>
        <v>-0.19939315736701246</v>
      </c>
      <c r="AM893" s="10">
        <f t="shared" si="1564"/>
        <v>0.13838746259105197</v>
      </c>
      <c r="AN893" s="10">
        <f t="shared" si="1614"/>
        <v>-1.4408325265435213</v>
      </c>
      <c r="AO893" s="1">
        <f t="shared" si="1566"/>
        <v>1700.1279999999999</v>
      </c>
      <c r="AP893" s="14">
        <v>27000000</v>
      </c>
      <c r="AQ893" s="10">
        <v>0.182</v>
      </c>
      <c r="AR893" s="14" cm="1">
        <f t="array" ref="AR893">SfromgA($AP893,$AO893,"")</f>
        <v>6.5485022937076656E-2</v>
      </c>
      <c r="AS893" s="21">
        <f t="shared" si="1615"/>
        <v>679.72221454865598</v>
      </c>
      <c r="AU893" s="10"/>
      <c r="AV893" s="10"/>
      <c r="AW893" s="14">
        <f t="shared" si="1616"/>
        <v>27000000</v>
      </c>
      <c r="AX893" s="21">
        <f t="shared" si="1617"/>
        <v>679.72221454865598</v>
      </c>
      <c r="AY893" s="10">
        <f t="shared" si="1618"/>
        <v>-8.3770610442742566</v>
      </c>
      <c r="AZ893" s="10">
        <f t="shared" si="1619"/>
        <v>8.5496253923615058</v>
      </c>
      <c r="BA893" s="10">
        <f t="shared" si="1620"/>
        <v>2.14588746822993</v>
      </c>
      <c r="BB893" s="10" cm="1">
        <f t="array" ref="BB893">$C893*EXP(poly_from_str($AO893,BB$2950))</f>
        <v>3.6540186369494587</v>
      </c>
      <c r="BC893" s="10">
        <f t="shared" si="1621"/>
        <v>0.85005990986307756</v>
      </c>
      <c r="BD893" s="10">
        <f t="shared" si="1622"/>
        <v>2.0537675350703166</v>
      </c>
      <c r="BE893" s="10">
        <f t="shared" si="1623"/>
        <v>-1.8968548057671843</v>
      </c>
      <c r="BF893" s="21">
        <f>INDEX([1]Pr3_line_class7_opt_lin!$A$2:$A$3624,MATCH($X893,[1]Pr3_line_class7_opt_lin!$AO$2:$AO$3624,0),1)</f>
        <v>1186</v>
      </c>
    </row>
    <row r="894" spans="1:58" hidden="1" x14ac:dyDescent="0.25">
      <c r="A894" s="1">
        <v>1699.4159999999999</v>
      </c>
      <c r="B894" s="1">
        <v>4.0000000000000001E-3</v>
      </c>
      <c r="C894">
        <v>3</v>
      </c>
      <c r="E894" s="2">
        <v>58843.7</v>
      </c>
      <c r="N894">
        <v>9</v>
      </c>
      <c r="V894" s="11">
        <f t="shared" si="1553"/>
        <v>5.8843743968516243E-7</v>
      </c>
      <c r="W894" s="11">
        <f t="shared" si="1554"/>
        <v>1.6994172698181795E-6</v>
      </c>
      <c r="X894" s="10">
        <f t="shared" si="1555"/>
        <v>58843.739261289687</v>
      </c>
      <c r="Y894" s="8">
        <f t="shared" si="1556"/>
        <v>1699.4161359454076</v>
      </c>
      <c r="Z894" s="1">
        <f t="shared" si="1557"/>
        <v>1699.4159999999999</v>
      </c>
      <c r="AA894" s="2">
        <f t="shared" si="1558"/>
        <v>58843.7</v>
      </c>
      <c r="AB894" s="2">
        <f t="shared" si="1552"/>
        <v>58843.743968516246</v>
      </c>
      <c r="AC894" s="1">
        <f t="shared" si="1559"/>
        <v>6.7312931021161454E-2</v>
      </c>
      <c r="AD894" s="1" t="b">
        <f t="shared" si="1560"/>
        <v>1</v>
      </c>
      <c r="AM894" s="10">
        <f t="shared" si="1564"/>
        <v>0.13850334467840716</v>
      </c>
      <c r="AN894" s="10"/>
      <c r="AO894" s="1">
        <f t="shared" si="1566"/>
        <v>1699.4159999999999</v>
      </c>
      <c r="AP894"/>
      <c r="BB894" s="10" cm="1">
        <f t="array" ref="BB894">$C894*EXP(poly_from_str($AO894,BB$2950))</f>
        <v>10.991824127851688</v>
      </c>
      <c r="BF894" s="21">
        <f>INDEX([1]Pr3_line_class7_opt_lin!$A$2:$A$3624,MATCH($X894,[1]Pr3_line_class7_opt_lin!$AO$2:$AO$3624,0),1)</f>
        <v>3566</v>
      </c>
    </row>
    <row r="895" spans="1:58" hidden="1" x14ac:dyDescent="0.25">
      <c r="A895" s="1">
        <v>1698.6890000000001</v>
      </c>
      <c r="B895" s="1">
        <v>4.0000000000000001E-3</v>
      </c>
      <c r="C895">
        <v>10</v>
      </c>
      <c r="E895" s="2">
        <v>58868.9</v>
      </c>
      <c r="N895">
        <v>9</v>
      </c>
      <c r="V895" s="11">
        <f t="shared" si="1553"/>
        <v>5.8868927743689391E-7</v>
      </c>
      <c r="W895" s="11">
        <f t="shared" si="1554"/>
        <v>1.6986898005568306E-6</v>
      </c>
      <c r="X895" s="10">
        <f t="shared" si="1555"/>
        <v>58868.924768933095</v>
      </c>
      <c r="Y895" s="8">
        <f t="shared" si="1556"/>
        <v>1698.6890858379159</v>
      </c>
      <c r="Z895" s="1">
        <f t="shared" si="1557"/>
        <v>1698.6890000000001</v>
      </c>
      <c r="AA895" s="2">
        <f t="shared" si="1558"/>
        <v>58868.9</v>
      </c>
      <c r="AB895" s="2">
        <f t="shared" si="1552"/>
        <v>58868.927743689397</v>
      </c>
      <c r="AC895" s="1">
        <f t="shared" si="1559"/>
        <v>6.7327753268458621E-2</v>
      </c>
      <c r="AD895" s="1" t="b">
        <f t="shared" si="1560"/>
        <v>1</v>
      </c>
      <c r="AM895" s="10">
        <f t="shared" si="1564"/>
        <v>0.13862196081801906</v>
      </c>
      <c r="AN895" s="10"/>
      <c r="AO895" s="1">
        <f t="shared" si="1566"/>
        <v>1698.6890000000001</v>
      </c>
      <c r="AP895"/>
      <c r="BB895" s="10" cm="1">
        <f t="array" ref="BB895">$C895*EXP(poly_from_str($AO895,BB$2950))</f>
        <v>36.741562846377775</v>
      </c>
      <c r="BF895" s="21">
        <f>INDEX([1]Pr3_line_class7_opt_lin!$A$2:$A$3624,MATCH($X895,[1]Pr3_line_class7_opt_lin!$AO$2:$AO$3624,0),1)</f>
        <v>11910</v>
      </c>
    </row>
    <row r="896" spans="1:58" hidden="1" x14ac:dyDescent="0.25">
      <c r="A896" s="1">
        <v>1697.558</v>
      </c>
      <c r="B896" s="1">
        <v>4.0000000000000001E-3</v>
      </c>
      <c r="C896">
        <v>3</v>
      </c>
      <c r="E896" s="2">
        <v>58908.1</v>
      </c>
      <c r="N896">
        <v>9</v>
      </c>
      <c r="V896" s="11">
        <f t="shared" si="1553"/>
        <v>5.8908149235548945E-7</v>
      </c>
      <c r="W896" s="11">
        <f t="shared" si="1554"/>
        <v>1.6975594188235575E-6</v>
      </c>
      <c r="X896" s="10">
        <f t="shared" si="1555"/>
        <v>58908.143943809075</v>
      </c>
      <c r="Y896" s="8">
        <f t="shared" si="1556"/>
        <v>1697.5581524922491</v>
      </c>
      <c r="Z896" s="1">
        <f t="shared" si="1557"/>
        <v>1697.558</v>
      </c>
      <c r="AA896" s="2">
        <f t="shared" si="1558"/>
        <v>58908.1</v>
      </c>
      <c r="AB896" s="2">
        <f t="shared" si="1552"/>
        <v>58908.149235548946</v>
      </c>
      <c r="AC896" s="1">
        <f t="shared" si="1559"/>
        <v>6.7350850231788537E-2</v>
      </c>
      <c r="AD896" s="1" t="b">
        <f t="shared" si="1560"/>
        <v>1</v>
      </c>
      <c r="AM896" s="10">
        <f t="shared" si="1564"/>
        <v>0.13880668583930564</v>
      </c>
      <c r="AN896" s="10"/>
      <c r="AO896" s="1">
        <f t="shared" si="1566"/>
        <v>1697.558</v>
      </c>
      <c r="AP896"/>
      <c r="BB896" s="10" cm="1">
        <f t="array" ref="BB896">$C896*EXP(poly_from_str($AO896,BB$2950))</f>
        <v>11.070649707970857</v>
      </c>
      <c r="BF896" s="21" t="e">
        <f>INDEX([1]Pr3_line_class7_opt_lin!$A$2:$A$3624,MATCH($X896,[1]Pr3_line_class7_opt_lin!$AO$2:$AO$3624,0),1)</f>
        <v>#N/A</v>
      </c>
    </row>
    <row r="897" spans="1:58" hidden="1" x14ac:dyDescent="0.25">
      <c r="A897" s="1">
        <v>1696.079</v>
      </c>
      <c r="B897" s="1">
        <v>4.0000000000000001E-3</v>
      </c>
      <c r="C897">
        <v>15</v>
      </c>
      <c r="E897" s="2">
        <v>58959.5</v>
      </c>
      <c r="N897">
        <v>9</v>
      </c>
      <c r="V897" s="11">
        <f t="shared" si="1553"/>
        <v>5.8959517805479585E-7</v>
      </c>
      <c r="W897" s="11">
        <f t="shared" si="1554"/>
        <v>1.6960795122075323E-6</v>
      </c>
      <c r="X897" s="10">
        <f t="shared" si="1555"/>
        <v>58959.515885816661</v>
      </c>
      <c r="Y897" s="8">
        <f t="shared" si="1556"/>
        <v>1696.0790552226374</v>
      </c>
      <c r="Z897" s="1">
        <f t="shared" si="1557"/>
        <v>1696.079</v>
      </c>
      <c r="AA897" s="2">
        <f t="shared" si="1558"/>
        <v>58959.5</v>
      </c>
      <c r="AB897" s="2">
        <f t="shared" si="1552"/>
        <v>58959.517805479583</v>
      </c>
      <c r="AC897" s="1">
        <f t="shared" si="1559"/>
        <v>6.7381123699273321E-2</v>
      </c>
      <c r="AD897" s="1" t="b">
        <f t="shared" si="1560"/>
        <v>1</v>
      </c>
      <c r="AM897" s="10">
        <f t="shared" si="1564"/>
        <v>0.13904894760208694</v>
      </c>
      <c r="AN897" s="10"/>
      <c r="AO897" s="1">
        <f t="shared" si="1566"/>
        <v>1696.079</v>
      </c>
      <c r="AP897"/>
      <c r="BB897" s="10" cm="1">
        <f t="array" ref="BB897">$C897*EXP(poly_from_str($AO897,BB$2950))</f>
        <v>55.67299903623195</v>
      </c>
      <c r="BF897" s="21">
        <f>INDEX([1]Pr3_line_class7_opt_lin!$A$2:$A$3624,MATCH($X897,[1]Pr3_line_class7_opt_lin!$AO$2:$AO$3624,0),1)</f>
        <v>17990</v>
      </c>
    </row>
    <row r="898" spans="1:58" hidden="1" x14ac:dyDescent="0.25">
      <c r="A898" s="1">
        <v>1694.896</v>
      </c>
      <c r="B898" s="1">
        <v>4.0000000000000001E-3</v>
      </c>
      <c r="C898">
        <v>1</v>
      </c>
      <c r="E898" s="2">
        <v>59000.7</v>
      </c>
      <c r="F898">
        <v>25409</v>
      </c>
      <c r="G898" t="s">
        <v>4</v>
      </c>
      <c r="H898" t="s">
        <v>7</v>
      </c>
      <c r="I898">
        <v>84410</v>
      </c>
      <c r="J898" t="s">
        <v>6</v>
      </c>
      <c r="K898" t="s">
        <v>5</v>
      </c>
      <c r="L898">
        <v>25409.74</v>
      </c>
      <c r="M898">
        <v>84410.63</v>
      </c>
      <c r="N898">
        <v>9</v>
      </c>
      <c r="V898" s="11">
        <f t="shared" si="1553"/>
        <v>5.9000670247614012E-7</v>
      </c>
      <c r="W898" s="11">
        <f t="shared" si="1554"/>
        <v>1.6948951453118355E-6</v>
      </c>
      <c r="X898" s="10">
        <f t="shared" si="1555"/>
        <v>59000.673463309904</v>
      </c>
      <c r="Y898" s="8">
        <f t="shared" si="1556"/>
        <v>1694.8959076235951</v>
      </c>
      <c r="Z898" s="1">
        <f t="shared" si="1557"/>
        <v>1694.896</v>
      </c>
      <c r="AA898" s="2">
        <f t="shared" si="1558"/>
        <v>59000.7</v>
      </c>
      <c r="AB898" s="2">
        <f t="shared" ref="AB898:AB960" si="1624">100000000/Z898</f>
        <v>59000.670247614013</v>
      </c>
      <c r="AC898" s="1">
        <f t="shared" si="1559"/>
        <v>6.7405395448338429E-2</v>
      </c>
      <c r="AD898" s="1" t="b">
        <f t="shared" si="1560"/>
        <v>1</v>
      </c>
      <c r="AF898" s="1" t="s">
        <v>1267</v>
      </c>
      <c r="AG898" s="1" t="s">
        <v>1235</v>
      </c>
      <c r="AH898" s="10">
        <v>25409.74</v>
      </c>
      <c r="AI898" s="10">
        <v>84410.63</v>
      </c>
      <c r="AJ898" s="10">
        <f t="shared" ref="AJ898:AJ899" si="1625">AI898-AH898</f>
        <v>59000.89</v>
      </c>
      <c r="AK898" s="1">
        <f t="shared" ref="AK898:AK899" si="1626">$A898-100000000/AJ898</f>
        <v>6.3127427399649605E-3</v>
      </c>
      <c r="AL898" s="10">
        <f t="shared" ref="AL898:AL899" si="1627">$X898-AJ898</f>
        <v>-0.21653669009538135</v>
      </c>
      <c r="AM898" s="10">
        <f t="shared" si="1564"/>
        <v>0.139243233803136</v>
      </c>
      <c r="AN898" s="10">
        <f t="shared" ref="AN898:AN899" si="1628">AL898/AM898</f>
        <v>-1.5550966763779983</v>
      </c>
      <c r="AO898" s="1">
        <f t="shared" si="1566"/>
        <v>1694.896</v>
      </c>
      <c r="AP898" s="14">
        <v>26700000</v>
      </c>
      <c r="AQ898" s="10">
        <v>0.27400000000000002</v>
      </c>
      <c r="AR898" s="14" cm="1">
        <f t="array" ref="AR898">SfromgA($AP898,$AO898,"")</f>
        <v>6.4161393179397286E-2</v>
      </c>
      <c r="AS898" s="21">
        <f t="shared" ref="AS898:AS899" si="1629">(10^MAX(0.05, -0.312925054856973*((LN($AR898))^(1/3)) + 0.454808404431693)-1)*100</f>
        <v>681.67946077775116</v>
      </c>
      <c r="AU898" s="10"/>
      <c r="AV898" s="10"/>
      <c r="AW898" s="14">
        <f t="shared" ref="AW898:AW899" si="1630">IF($AP898="",$AT898,$AP898)</f>
        <v>26700000</v>
      </c>
      <c r="AX898" s="21">
        <f t="shared" ref="AX898:AX899" si="1631">IF($AP898="",$AV898,$AS898)</f>
        <v>681.67946077775116</v>
      </c>
      <c r="AY898" s="10">
        <f t="shared" ref="AY898:AY899" si="1632">LN(BB898*$AO898/$AW898)</f>
        <v>-8.3486989614074716</v>
      </c>
      <c r="AZ898" s="10">
        <f t="shared" ref="AZ898:AZ899" si="1633">EXP(AY$2950*$AI898+AY$2951)*$AW898/$AO898</f>
        <v>7.8672302183835123</v>
      </c>
      <c r="BA898" s="10">
        <f t="shared" ref="BA898:BA899" si="1634">LN(AZ898/$C898)</f>
        <v>2.0627060587276884</v>
      </c>
      <c r="BB898" s="10" cm="1">
        <f t="array" ref="BB898">$C898*EXP(poly_from_str($AO898,BB$2950))</f>
        <v>3.7288448759552972</v>
      </c>
      <c r="BC898" s="10">
        <f t="shared" ref="BC898:BC899" si="1635">LN(AZ898/BB898)</f>
        <v>0.74660755776466592</v>
      </c>
      <c r="BD898" s="10">
        <f t="shared" ref="BD898:BD899" si="1636">LN($AX898/100+1)</f>
        <v>2.0562745738229595</v>
      </c>
      <c r="BE898" s="10">
        <f t="shared" ref="BE898:BE899" si="1637">ABS(LN($AZ898/$BB898))-BD898-LN(2)</f>
        <v>-2.0028141966182389</v>
      </c>
      <c r="BF898" s="21">
        <f>INDEX([1]Pr3_line_class7_opt_lin!$A$2:$A$3624,MATCH($X898,[1]Pr3_line_class7_opt_lin!$AO$2:$AO$3624,0),1)</f>
        <v>1203</v>
      </c>
    </row>
    <row r="899" spans="1:58" hidden="1" x14ac:dyDescent="0.25">
      <c r="A899" s="1">
        <v>1694.547</v>
      </c>
      <c r="B899" s="1">
        <v>4.0000000000000001E-3</v>
      </c>
      <c r="C899">
        <v>100</v>
      </c>
      <c r="E899" s="2">
        <v>59012.800000000003</v>
      </c>
      <c r="F899">
        <v>25979</v>
      </c>
      <c r="G899" t="s">
        <v>4</v>
      </c>
      <c r="H899" t="s">
        <v>46</v>
      </c>
      <c r="I899">
        <v>84992</v>
      </c>
      <c r="J899" t="s">
        <v>6</v>
      </c>
      <c r="K899" t="s">
        <v>46</v>
      </c>
      <c r="L899">
        <v>25979.34</v>
      </c>
      <c r="M899">
        <v>84992.04</v>
      </c>
      <c r="N899">
        <v>9</v>
      </c>
      <c r="V899" s="11">
        <f t="shared" ref="V899:V961" si="1638">0.001/$A899</f>
        <v>5.9012821715774183E-7</v>
      </c>
      <c r="W899" s="11">
        <f t="shared" ref="W899:W961" si="1639">0.1/$E899</f>
        <v>1.6945476235664127E-6</v>
      </c>
      <c r="X899" s="10">
        <f t="shared" ref="X899:X961" si="1640">($E899/$W899^2+(100000000/$A899)/$V899^2)/(1/$W899^2+1/$V899^2)</f>
        <v>59012.819366969648</v>
      </c>
      <c r="Y899" s="8">
        <f t="shared" ref="Y899:Y961" si="1641">100000000/X899</f>
        <v>1694.5470674456792</v>
      </c>
      <c r="Z899" s="1">
        <f t="shared" ref="Z899:Z961" si="1642">ROUND($A899,3)+0</f>
        <v>1694.547</v>
      </c>
      <c r="AA899" s="2">
        <f t="shared" ref="AA899:AA961" si="1643">ROUND($E899,1)+0</f>
        <v>59012.800000000003</v>
      </c>
      <c r="AB899" s="2">
        <f t="shared" si="1624"/>
        <v>59012.821715774182</v>
      </c>
      <c r="AC899" s="1">
        <f t="shared" ref="AC899:AC961" si="1644">0.0005/$Z899*AB899+0.05</f>
        <v>6.741256563428874E-2</v>
      </c>
      <c r="AD899" s="1" t="b">
        <f t="shared" ref="AD899:AD961" si="1645">ABS($E899-AB899)&lt;AC899</f>
        <v>1</v>
      </c>
      <c r="AF899" s="1" t="s">
        <v>1229</v>
      </c>
      <c r="AG899" s="1" t="s">
        <v>1361</v>
      </c>
      <c r="AH899" s="10">
        <v>25979.34</v>
      </c>
      <c r="AI899" s="10">
        <v>84992.04</v>
      </c>
      <c r="AJ899" s="10">
        <f t="shared" si="1625"/>
        <v>59012.7</v>
      </c>
      <c r="AK899" s="1">
        <f t="shared" si="1626"/>
        <v>-3.4950629271861544E-3</v>
      </c>
      <c r="AL899" s="10">
        <f t="shared" si="1627"/>
        <v>0.11936696965130977</v>
      </c>
      <c r="AM899" s="10">
        <f t="shared" ref="AM899:AM961" si="1646">$B899/$A899*$E899</f>
        <v>0.13930047381394556</v>
      </c>
      <c r="AN899" s="10">
        <f t="shared" si="1628"/>
        <v>0.85690282583489519</v>
      </c>
      <c r="AO899" s="1">
        <f t="shared" ref="AO899:AO961" si="1647">$A899+0</f>
        <v>1694.547</v>
      </c>
      <c r="AP899" s="14">
        <v>225000000</v>
      </c>
      <c r="AQ899" s="10">
        <v>0.219</v>
      </c>
      <c r="AR899" s="14" cm="1">
        <f t="array" ref="AR899">SfromgA($AP899,$AO899,"")</f>
        <v>0.5403519646557694</v>
      </c>
      <c r="AS899" s="21">
        <f t="shared" si="1629"/>
        <v>426.01490033646127</v>
      </c>
      <c r="AU899" s="10"/>
      <c r="AV899" s="10"/>
      <c r="AW899" s="14">
        <f t="shared" si="1630"/>
        <v>225000000</v>
      </c>
      <c r="AX899" s="21">
        <f t="shared" si="1631"/>
        <v>426.01490033646127</v>
      </c>
      <c r="AY899" s="10">
        <f t="shared" si="1632"/>
        <v>-5.8737908194679171</v>
      </c>
      <c r="AZ899" s="10">
        <f t="shared" si="1633"/>
        <v>62.802878086346809</v>
      </c>
      <c r="BA899" s="10">
        <f t="shared" si="1634"/>
        <v>-0.46516928416364628</v>
      </c>
      <c r="BB899" s="10" cm="1">
        <f t="array" ref="BB899">$C899*EXP(poly_from_str($AO899,BB$2950))</f>
        <v>373.39969460940534</v>
      </c>
      <c r="BC899" s="10">
        <f t="shared" si="1635"/>
        <v>-1.7826485114183686</v>
      </c>
      <c r="BD899" s="10">
        <f t="shared" si="1636"/>
        <v>1.6601593539842565</v>
      </c>
      <c r="BE899" s="10">
        <f t="shared" si="1637"/>
        <v>-0.57065802312583325</v>
      </c>
      <c r="BF899" s="21">
        <f>INDEX([1]Pr3_line_class7_opt_lin!$A$2:$A$3624,MATCH($X899,[1]Pr3_line_class7_opt_lin!$AO$2:$AO$3624,0),1)</f>
        <v>120423</v>
      </c>
    </row>
    <row r="900" spans="1:58" hidden="1" x14ac:dyDescent="0.25">
      <c r="A900" s="1">
        <v>1692.7660000000001</v>
      </c>
      <c r="B900" s="1">
        <v>4.0000000000000001E-3</v>
      </c>
      <c r="C900">
        <v>30</v>
      </c>
      <c r="E900" s="2">
        <v>59074.9</v>
      </c>
      <c r="N900">
        <v>9</v>
      </c>
      <c r="V900" s="11">
        <f t="shared" si="1638"/>
        <v>5.9074910531047998E-7</v>
      </c>
      <c r="W900" s="11">
        <f t="shared" si="1639"/>
        <v>1.6927663017626775E-6</v>
      </c>
      <c r="X900" s="10">
        <f t="shared" si="1640"/>
        <v>59074.90938771666</v>
      </c>
      <c r="Y900" s="8">
        <f t="shared" si="1641"/>
        <v>1692.7660327616654</v>
      </c>
      <c r="Z900" s="1">
        <f t="shared" si="1642"/>
        <v>1692.7660000000001</v>
      </c>
      <c r="AA900" s="2">
        <f t="shared" si="1643"/>
        <v>59074.9</v>
      </c>
      <c r="AB900" s="2">
        <f t="shared" si="1624"/>
        <v>59074.910531048001</v>
      </c>
      <c r="AC900" s="1">
        <f t="shared" si="1644"/>
        <v>6.744922527125663E-2</v>
      </c>
      <c r="AD900" s="1" t="b">
        <f t="shared" si="1645"/>
        <v>1</v>
      </c>
      <c r="AM900" s="10">
        <f t="shared" si="1646"/>
        <v>0.13959377728522429</v>
      </c>
      <c r="AN900" s="10"/>
      <c r="AO900" s="1">
        <f t="shared" si="1647"/>
        <v>1692.7660000000001</v>
      </c>
      <c r="AP900"/>
      <c r="BB900" s="10" cm="1">
        <f t="array" ref="BB900">$C900*EXP(poly_from_str($AO900,BB$2950))</f>
        <v>112.81836598744729</v>
      </c>
      <c r="BF900" s="21">
        <f>INDEX([1]Pr3_line_class7_opt_lin!$A$2:$A$3624,MATCH($X900,[1]Pr3_line_class7_opt_lin!$AO$2:$AO$3624,0),1)</f>
        <v>36299</v>
      </c>
    </row>
    <row r="901" spans="1:58" hidden="1" x14ac:dyDescent="0.25">
      <c r="A901" s="1">
        <v>1691.7260000000001</v>
      </c>
      <c r="B901" s="1">
        <v>4.0000000000000001E-3</v>
      </c>
      <c r="C901">
        <v>10</v>
      </c>
      <c r="E901" s="2">
        <v>59111.199999999997</v>
      </c>
      <c r="N901">
        <v>10</v>
      </c>
      <c r="V901" s="11">
        <f t="shared" si="1638"/>
        <v>5.9111227231833053E-7</v>
      </c>
      <c r="W901" s="11">
        <f t="shared" si="1639"/>
        <v>1.6917267793582266E-6</v>
      </c>
      <c r="X901" s="10">
        <f t="shared" si="1640"/>
        <v>59111.224268852828</v>
      </c>
      <c r="Y901" s="8">
        <f t="shared" si="1641"/>
        <v>1691.7260847986274</v>
      </c>
      <c r="Z901" s="1">
        <f t="shared" si="1642"/>
        <v>1691.7260000000001</v>
      </c>
      <c r="AA901" s="2">
        <f t="shared" si="1643"/>
        <v>59111.199999999997</v>
      </c>
      <c r="AB901" s="2">
        <f t="shared" si="1624"/>
        <v>59111.227231833051</v>
      </c>
      <c r="AC901" s="1">
        <f t="shared" si="1644"/>
        <v>6.7470685924267013E-2</v>
      </c>
      <c r="AD901" s="1" t="b">
        <f t="shared" si="1645"/>
        <v>1</v>
      </c>
      <c r="AM901" s="10">
        <f t="shared" si="1646"/>
        <v>0.13976542300585318</v>
      </c>
      <c r="AN901" s="10"/>
      <c r="AO901" s="1">
        <f t="shared" si="1647"/>
        <v>1691.7260000000001</v>
      </c>
      <c r="AP901"/>
      <c r="BB901" s="10" cm="1">
        <f t="array" ref="BB901">$C901*EXP(poly_from_str($AO901,BB$2950))</f>
        <v>37.764076399892559</v>
      </c>
      <c r="BF901" s="21">
        <f>INDEX([1]Pr3_line_class7_opt_lin!$A$2:$A$3624,MATCH($X901,[1]Pr3_line_class7_opt_lin!$AO$2:$AO$3624,0),1)</f>
        <v>12133</v>
      </c>
    </row>
    <row r="902" spans="1:58" hidden="1" x14ac:dyDescent="0.25">
      <c r="A902" s="1">
        <v>1689.8</v>
      </c>
      <c r="B902" s="1">
        <v>4.0000000000000001E-3</v>
      </c>
      <c r="C902">
        <v>2</v>
      </c>
      <c r="E902" s="2">
        <v>59178.6</v>
      </c>
      <c r="N902">
        <v>10</v>
      </c>
      <c r="V902" s="11">
        <f t="shared" si="1638"/>
        <v>5.9178601017871936E-7</v>
      </c>
      <c r="W902" s="11">
        <f t="shared" si="1639"/>
        <v>1.6898000290645605E-6</v>
      </c>
      <c r="X902" s="10">
        <f t="shared" si="1640"/>
        <v>59178.600906670988</v>
      </c>
      <c r="Y902" s="8">
        <f t="shared" si="1641"/>
        <v>1689.8000031752586</v>
      </c>
      <c r="Z902" s="1">
        <f t="shared" si="1642"/>
        <v>1689.8</v>
      </c>
      <c r="AA902" s="2">
        <f t="shared" si="1643"/>
        <v>59178.6</v>
      </c>
      <c r="AB902" s="2">
        <f t="shared" si="1624"/>
        <v>59178.601017871937</v>
      </c>
      <c r="AC902" s="1">
        <f t="shared" si="1644"/>
        <v>6.7510534092162372E-2</v>
      </c>
      <c r="AD902" s="1" t="b">
        <f t="shared" si="1645"/>
        <v>1</v>
      </c>
      <c r="AM902" s="10">
        <f t="shared" si="1646"/>
        <v>0.14008427032784945</v>
      </c>
      <c r="AN902" s="10"/>
      <c r="AO902" s="1">
        <f t="shared" si="1647"/>
        <v>1689.8</v>
      </c>
      <c r="AP902"/>
      <c r="BB902" s="10" cm="1">
        <f t="array" ref="BB902">$C902*EXP(poly_from_str($AO902,BB$2950))</f>
        <v>7.6123280496445762</v>
      </c>
      <c r="BF902" s="21">
        <f>INDEX([1]Pr3_line_class7_opt_lin!$A$2:$A$3624,MATCH($X902,[1]Pr3_line_class7_opt_lin!$AO$2:$AO$3624,0),1)</f>
        <v>2439</v>
      </c>
    </row>
    <row r="903" spans="1:58" hidden="1" x14ac:dyDescent="0.25">
      <c r="A903" s="1">
        <v>1687.085</v>
      </c>
      <c r="B903" s="1">
        <v>4.0000000000000001E-3</v>
      </c>
      <c r="C903">
        <v>1</v>
      </c>
      <c r="E903" s="2">
        <v>59273.8</v>
      </c>
      <c r="N903">
        <v>10</v>
      </c>
      <c r="V903" s="11">
        <f t="shared" si="1638"/>
        <v>5.9273836232317874E-7</v>
      </c>
      <c r="W903" s="11">
        <f t="shared" si="1639"/>
        <v>1.6870860312650783E-6</v>
      </c>
      <c r="X903" s="10">
        <f t="shared" si="1640"/>
        <v>59273.832251261563</v>
      </c>
      <c r="Y903" s="8">
        <f t="shared" si="1641"/>
        <v>1687.0851133110536</v>
      </c>
      <c r="Z903" s="1">
        <f t="shared" si="1642"/>
        <v>1687.085</v>
      </c>
      <c r="AA903" s="2">
        <f t="shared" si="1643"/>
        <v>59273.8</v>
      </c>
      <c r="AB903" s="2">
        <f t="shared" si="1624"/>
        <v>59273.836232317874</v>
      </c>
      <c r="AC903" s="1">
        <f t="shared" si="1644"/>
        <v>6.7566938308478194E-2</v>
      </c>
      <c r="AD903" s="1" t="b">
        <f t="shared" si="1645"/>
        <v>1</v>
      </c>
      <c r="AM903" s="10">
        <f t="shared" si="1646"/>
        <v>0.14053542056268653</v>
      </c>
      <c r="AN903" s="10"/>
      <c r="AO903" s="1">
        <f t="shared" si="1647"/>
        <v>1687.085</v>
      </c>
      <c r="AP903"/>
      <c r="BB903" s="10" cm="1">
        <f t="array" ref="BB903">$C903*EXP(poly_from_str($AO903,BB$2950))</f>
        <v>3.8492514505042936</v>
      </c>
      <c r="BF903" s="21">
        <f>INDEX([1]Pr3_line_class7_opt_lin!$A$2:$A$3624,MATCH($X903,[1]Pr3_line_class7_opt_lin!$AO$2:$AO$3624,0),1)</f>
        <v>1228</v>
      </c>
    </row>
    <row r="904" spans="1:58" hidden="1" x14ac:dyDescent="0.25">
      <c r="A904" s="1">
        <v>1685.905</v>
      </c>
      <c r="B904" s="1">
        <v>4.0000000000000001E-3</v>
      </c>
      <c r="C904">
        <v>1</v>
      </c>
      <c r="E904" s="2">
        <v>59315.3</v>
      </c>
      <c r="F904">
        <v>20848</v>
      </c>
      <c r="G904" t="s">
        <v>4</v>
      </c>
      <c r="H904" t="s">
        <v>17</v>
      </c>
      <c r="I904">
        <v>80164</v>
      </c>
      <c r="J904" t="s">
        <v>6</v>
      </c>
      <c r="K904" t="s">
        <v>18</v>
      </c>
      <c r="L904">
        <v>20848.39</v>
      </c>
      <c r="M904">
        <v>80164.039999999994</v>
      </c>
      <c r="N904">
        <v>10</v>
      </c>
      <c r="V904" s="11">
        <f t="shared" si="1638"/>
        <v>5.931532322402508E-7</v>
      </c>
      <c r="W904" s="11">
        <f t="shared" si="1639"/>
        <v>1.6859056600910726E-6</v>
      </c>
      <c r="X904" s="10">
        <f t="shared" si="1640"/>
        <v>59315.320665900981</v>
      </c>
      <c r="Y904" s="8">
        <f t="shared" si="1641"/>
        <v>1685.905072708942</v>
      </c>
      <c r="Z904" s="1">
        <f t="shared" si="1642"/>
        <v>1685.905</v>
      </c>
      <c r="AA904" s="2">
        <f t="shared" si="1643"/>
        <v>59315.3</v>
      </c>
      <c r="AB904" s="2">
        <f t="shared" si="1624"/>
        <v>59315.32322402508</v>
      </c>
      <c r="AC904" s="1">
        <f t="shared" si="1644"/>
        <v>6.7591537845852839E-2</v>
      </c>
      <c r="AD904" s="1" t="b">
        <f t="shared" si="1645"/>
        <v>1</v>
      </c>
      <c r="AF904" s="1" t="s">
        <v>1271</v>
      </c>
      <c r="AG904" s="1" t="s">
        <v>1296</v>
      </c>
      <c r="AH904" s="10">
        <v>20848.39</v>
      </c>
      <c r="AI904" s="10">
        <v>80164.039999999994</v>
      </c>
      <c r="AJ904" s="10">
        <f t="shared" ref="AJ904:AJ905" si="1648">AI904-AH904</f>
        <v>59315.649999999994</v>
      </c>
      <c r="AK904" s="1">
        <f t="shared" ref="AK904:AK905" si="1649">$A904-100000000/AJ904</f>
        <v>9.2878228592780943E-3</v>
      </c>
      <c r="AL904" s="10">
        <f t="shared" ref="AL904:AL905" si="1650">$X904-AJ904</f>
        <v>-0.32933409901306732</v>
      </c>
      <c r="AM904" s="10">
        <f t="shared" si="1646"/>
        <v>0.14073224766520059</v>
      </c>
      <c r="AN904" s="10">
        <f t="shared" ref="AN904:AN905" si="1651">AL904/AM904</f>
        <v>-2.3401466577621002</v>
      </c>
      <c r="AO904" s="1">
        <f t="shared" si="1647"/>
        <v>1685.905</v>
      </c>
      <c r="AP904" s="14">
        <v>19700000</v>
      </c>
      <c r="AQ904" s="10">
        <v>8.8999999999999996E-2</v>
      </c>
      <c r="AR904" s="14" cm="1">
        <f t="array" ref="AR904">SfromgA($AP904,$AO904,"")</f>
        <v>4.6590662083605662E-2</v>
      </c>
      <c r="AS904" s="21">
        <f t="shared" ref="AS904:AS905" si="1652">(10^MAX(0.05, -0.312925054856973*((LN($AR904))^(1/3)) + 0.454808404431693)-1)*100</f>
        <v>711.76001361940985</v>
      </c>
      <c r="AU904" s="10"/>
      <c r="AV904" s="10"/>
      <c r="AW904" s="14">
        <f t="shared" ref="AW904:AW905" si="1653">IF($AP904="",$AT904,$AP904)</f>
        <v>19700000</v>
      </c>
      <c r="AX904" s="21">
        <f t="shared" ref="AX904:AX905" si="1654">IF($AP904="",$AV904,$AS904)</f>
        <v>711.76001361940985</v>
      </c>
      <c r="AY904" s="10">
        <f t="shared" ref="AY904:AY905" si="1655">LN(BB904*$AO904/$AW904)</f>
        <v>-8.0132290346469333</v>
      </c>
      <c r="AZ904" s="10">
        <f t="shared" ref="AZ904:AZ905" si="1656">EXP(AY$2950*$AI904+AY$2951)*$AW904/$AO904</f>
        <v>8.6792453435440695</v>
      </c>
      <c r="BA904" s="10">
        <f t="shared" ref="BA904:BA905" si="1657">LN(AZ904/$C904)</f>
        <v>2.1609345829045745</v>
      </c>
      <c r="BB904" s="10" cm="1">
        <f t="array" ref="BB904">$C904*EXP(poly_from_str($AO904,BB$2950))</f>
        <v>3.868405352354046</v>
      </c>
      <c r="BC904" s="10">
        <f t="shared" ref="BC904:BC905" si="1658">LN(AZ904/BB904)</f>
        <v>0.80809221443560464</v>
      </c>
      <c r="BD904" s="10">
        <f t="shared" ref="BD904:BD905" si="1659">LN($AX904/100+1)</f>
        <v>2.0940345607603672</v>
      </c>
      <c r="BE904" s="10">
        <f t="shared" ref="BE904:BE905" si="1660">ABS(LN($AZ904/$BB904))-BD904-LN(2)</f>
        <v>-1.979089526884708</v>
      </c>
      <c r="BF904" s="21">
        <f>INDEX([1]Pr3_line_class7_opt_lin!$A$2:$A$3624,MATCH($X904,[1]Pr3_line_class7_opt_lin!$AO$2:$AO$3624,0),1)</f>
        <v>1232</v>
      </c>
    </row>
    <row r="905" spans="1:58" hidden="1" x14ac:dyDescent="0.25">
      <c r="A905" s="1">
        <v>1685.0329999999999</v>
      </c>
      <c r="B905" s="5">
        <f>0.004*6</f>
        <v>2.4E-2</v>
      </c>
      <c r="C905">
        <v>2</v>
      </c>
      <c r="E905" s="2">
        <v>59346</v>
      </c>
      <c r="F905">
        <v>35801</v>
      </c>
      <c r="G905" t="s">
        <v>4</v>
      </c>
      <c r="H905" t="s">
        <v>7</v>
      </c>
      <c r="I905">
        <v>95147</v>
      </c>
      <c r="J905" t="s">
        <v>6</v>
      </c>
      <c r="K905" t="s">
        <v>5</v>
      </c>
      <c r="L905">
        <v>35801.120000000003</v>
      </c>
      <c r="M905">
        <v>95147.9</v>
      </c>
      <c r="N905">
        <v>10</v>
      </c>
      <c r="P905" s="4" t="s">
        <v>1144</v>
      </c>
      <c r="V905" s="11">
        <f t="shared" si="1638"/>
        <v>5.934601874265964E-7</v>
      </c>
      <c r="W905" s="11">
        <f t="shared" si="1639"/>
        <v>1.6850335321672903E-6</v>
      </c>
      <c r="X905" s="10">
        <f t="shared" si="1640"/>
        <v>59346.016674352373</v>
      </c>
      <c r="Y905" s="8">
        <f t="shared" si="1641"/>
        <v>1685.0330587261992</v>
      </c>
      <c r="Z905" s="1">
        <f t="shared" si="1642"/>
        <v>1685.0329999999999</v>
      </c>
      <c r="AA905" s="2">
        <f t="shared" si="1643"/>
        <v>59346</v>
      </c>
      <c r="AB905" s="2">
        <f t="shared" si="1624"/>
        <v>59346.018742659646</v>
      </c>
      <c r="AC905" s="1">
        <f t="shared" si="1644"/>
        <v>6.7609749703020555E-2</v>
      </c>
      <c r="AD905" s="1" t="b">
        <f t="shared" si="1645"/>
        <v>1</v>
      </c>
      <c r="AF905" s="1" t="s">
        <v>1433</v>
      </c>
      <c r="AG905" s="1" t="s">
        <v>1365</v>
      </c>
      <c r="AH905" s="10">
        <v>35801.120000000003</v>
      </c>
      <c r="AI905" s="10">
        <v>95147.9</v>
      </c>
      <c r="AJ905" s="10">
        <f t="shared" si="1648"/>
        <v>59346.779999999992</v>
      </c>
      <c r="AK905" s="1">
        <f t="shared" si="1649"/>
        <v>2.1614378066942663E-2</v>
      </c>
      <c r="AL905" s="10">
        <f t="shared" si="1650"/>
        <v>-0.76332564761833055</v>
      </c>
      <c r="AM905" s="10">
        <f t="shared" si="1646"/>
        <v>0.84526771879245099</v>
      </c>
      <c r="AN905" s="12">
        <f t="shared" si="1651"/>
        <v>-0.90305784859359961</v>
      </c>
      <c r="AO905" s="1">
        <f t="shared" si="1647"/>
        <v>1685.0329999999999</v>
      </c>
      <c r="AP905" s="14">
        <v>85300000</v>
      </c>
      <c r="AQ905" s="10">
        <v>0.23899999999999999</v>
      </c>
      <c r="AR905" s="14" cm="1">
        <f t="array" ref="AR905">SfromgA($AP905,$AO905,"")</f>
        <v>0.20142233342996987</v>
      </c>
      <c r="AS905" s="21">
        <f t="shared" si="1652"/>
        <v>562.19664506645279</v>
      </c>
      <c r="AU905" s="10"/>
      <c r="AV905" s="10"/>
      <c r="AW905" s="14">
        <f t="shared" si="1653"/>
        <v>85300000</v>
      </c>
      <c r="AX905" s="21">
        <f t="shared" si="1654"/>
        <v>562.19664506645279</v>
      </c>
      <c r="AY905" s="10">
        <f t="shared" si="1655"/>
        <v>-8.7824589890525058</v>
      </c>
      <c r="AZ905" s="10">
        <f t="shared" si="1656"/>
        <v>9.2662176895024366</v>
      </c>
      <c r="BA905" s="10">
        <f t="shared" si="1657"/>
        <v>1.5332280995216414</v>
      </c>
      <c r="BB905" s="10" cm="1">
        <f t="array" ref="BB905">$C905*EXP(poly_from_str($AO905,BB$2950))</f>
        <v>7.7654592329175403</v>
      </c>
      <c r="BC905" s="10">
        <f t="shared" si="1658"/>
        <v>0.17668968383660436</v>
      </c>
      <c r="BD905" s="10">
        <f t="shared" si="1659"/>
        <v>1.8903923727673893</v>
      </c>
      <c r="BE905" s="10">
        <f t="shared" si="1660"/>
        <v>-2.4068498694907303</v>
      </c>
      <c r="BF905" s="21">
        <f>INDEX([1]Pr3_line_class7_opt_lin!$A$2:$A$3624,MATCH($X905,[1]Pr3_line_class7_opt_lin!$AO$2:$AO$3624,0),1)</f>
        <v>2470</v>
      </c>
    </row>
    <row r="906" spans="1:58" hidden="1" x14ac:dyDescent="0.25">
      <c r="A906" s="1">
        <v>1684.5830000000001</v>
      </c>
      <c r="B906" s="1">
        <v>4.0000000000000001E-3</v>
      </c>
      <c r="C906">
        <v>1</v>
      </c>
      <c r="E906" s="2">
        <v>59361.9</v>
      </c>
      <c r="N906">
        <v>10</v>
      </c>
      <c r="V906" s="11">
        <f t="shared" si="1638"/>
        <v>5.9361871751050554E-7</v>
      </c>
      <c r="W906" s="11">
        <f t="shared" si="1639"/>
        <v>1.6845821983460773E-6</v>
      </c>
      <c r="X906" s="10">
        <f t="shared" si="1640"/>
        <v>59361.874871373271</v>
      </c>
      <c r="Y906" s="8">
        <f t="shared" si="1641"/>
        <v>1684.5829114508663</v>
      </c>
      <c r="Z906" s="1">
        <f t="shared" si="1642"/>
        <v>1684.5830000000001</v>
      </c>
      <c r="AA906" s="2">
        <f t="shared" si="1643"/>
        <v>59361.9</v>
      </c>
      <c r="AB906" s="2">
        <f t="shared" si="1624"/>
        <v>59361.871751050552</v>
      </c>
      <c r="AC906" s="1">
        <f t="shared" si="1644"/>
        <v>6.7619159088940867E-2</v>
      </c>
      <c r="AD906" s="1" t="b">
        <f t="shared" si="1645"/>
        <v>1</v>
      </c>
      <c r="AM906" s="10">
        <f t="shared" si="1646"/>
        <v>0.14095333978794752</v>
      </c>
      <c r="AN906" s="10"/>
      <c r="AO906" s="1">
        <f t="shared" si="1647"/>
        <v>1684.5830000000001</v>
      </c>
      <c r="AP906"/>
      <c r="BB906" s="10" cm="1">
        <f t="array" ref="BB906">$C906*EXP(poly_from_str($AO906,BB$2950))</f>
        <v>3.8901788304519553</v>
      </c>
      <c r="BF906" s="21" t="e">
        <f>INDEX([1]Pr3_line_class7_opt_lin!$A$2:$A$3624,MATCH($X906,[1]Pr3_line_class7_opt_lin!$AO$2:$AO$3624,0),1)</f>
        <v>#N/A</v>
      </c>
    </row>
    <row r="907" spans="1:58" hidden="1" x14ac:dyDescent="0.25">
      <c r="A907" s="1">
        <v>1683.8869999999999</v>
      </c>
      <c r="B907" s="1">
        <v>4.0000000000000001E-3</v>
      </c>
      <c r="C907">
        <v>5</v>
      </c>
      <c r="E907" s="2">
        <v>59386.400000000001</v>
      </c>
      <c r="F907">
        <v>30733</v>
      </c>
      <c r="G907" t="s">
        <v>4</v>
      </c>
      <c r="H907" t="s">
        <v>12</v>
      </c>
      <c r="I907">
        <v>90119</v>
      </c>
      <c r="J907" t="s">
        <v>6</v>
      </c>
      <c r="K907" t="s">
        <v>12</v>
      </c>
      <c r="L907">
        <v>30733.53</v>
      </c>
      <c r="M907">
        <v>90119.8</v>
      </c>
      <c r="N907">
        <v>10</v>
      </c>
      <c r="V907" s="11">
        <f t="shared" si="1638"/>
        <v>5.9386407757765219E-7</v>
      </c>
      <c r="W907" s="11">
        <f t="shared" si="1639"/>
        <v>1.6838872199695554E-6</v>
      </c>
      <c r="X907" s="10">
        <f t="shared" si="1640"/>
        <v>59386.406899598041</v>
      </c>
      <c r="Y907" s="8">
        <f t="shared" si="1641"/>
        <v>1683.8870243331198</v>
      </c>
      <c r="Z907" s="1">
        <f t="shared" si="1642"/>
        <v>1683.8869999999999</v>
      </c>
      <c r="AA907" s="2">
        <f t="shared" si="1643"/>
        <v>59386.400000000001</v>
      </c>
      <c r="AB907" s="2">
        <f t="shared" si="1624"/>
        <v>59386.407757765221</v>
      </c>
      <c r="AC907" s="1">
        <f t="shared" si="1644"/>
        <v>6.7633727131857793E-2</v>
      </c>
      <c r="AD907" s="1" t="b">
        <f t="shared" si="1645"/>
        <v>1</v>
      </c>
      <c r="AF907" s="1" t="s">
        <v>1431</v>
      </c>
      <c r="AG907" s="1" t="s">
        <v>1368</v>
      </c>
      <c r="AH907" s="10">
        <v>30733.53</v>
      </c>
      <c r="AI907" s="10">
        <v>90119.8</v>
      </c>
      <c r="AJ907" s="10">
        <f>AI907-AH907</f>
        <v>59386.270000000004</v>
      </c>
      <c r="AK907" s="1">
        <f>$A907-100000000/AJ907</f>
        <v>-3.9060966448687395E-3</v>
      </c>
      <c r="AL907" s="10">
        <f>$X907-AJ907</f>
        <v>0.13689959803741658</v>
      </c>
      <c r="AM907" s="10">
        <f t="shared" si="1646"/>
        <v>0.14106979862662994</v>
      </c>
      <c r="AN907" s="10">
        <f>AL907/AM907</f>
        <v>0.97043874287897269</v>
      </c>
      <c r="AO907" s="1">
        <f t="shared" si="1647"/>
        <v>1683.8869999999999</v>
      </c>
      <c r="AP907" s="14">
        <v>105000000</v>
      </c>
      <c r="AQ907" s="10">
        <v>0.377</v>
      </c>
      <c r="AR907" s="14" cm="1">
        <f t="array" ref="AR907">SfromgA($AP907,$AO907,"")</f>
        <v>0.24743520517367426</v>
      </c>
      <c r="AS907" s="21">
        <f>(10^MAX(0.05, -0.312925054856973*((LN($AR907))^(1/3)) + 0.454808404431693)-1)*100</f>
        <v>537.66287323075176</v>
      </c>
      <c r="AU907" s="10"/>
      <c r="AV907" s="10"/>
      <c r="AW907" s="14">
        <f>IF($AP907="",$AT907,$AP907)</f>
        <v>105000000</v>
      </c>
      <c r="AX907" s="21">
        <f>IF($AP907="",$AV907,$AS907)</f>
        <v>537.66287323075176</v>
      </c>
      <c r="AY907" s="10">
        <f>LN(BB907*$AO907/$AW907)</f>
        <v>-8.0697406767114526</v>
      </c>
      <c r="AZ907" s="10">
        <f>EXP(AY$2950*$AI907+AY$2951)*$AW907/$AO907</f>
        <v>18.262478259442183</v>
      </c>
      <c r="BA907" s="10">
        <f>LN(AZ907/$C907)</f>
        <v>1.2954106741939422</v>
      </c>
      <c r="BB907" s="10" cm="1">
        <f t="array" ref="BB907">$C907*EXP(poly_from_str($AO907,BB$2950))</f>
        <v>19.508887695636432</v>
      </c>
      <c r="BC907" s="10">
        <f t="shared" ref="BC907" si="1661">LN(AZ907/BB907)</f>
        <v>-6.6021554369246394E-2</v>
      </c>
      <c r="BD907" s="10">
        <f t="shared" ref="BD907" si="1662">LN($AX907/100+1)</f>
        <v>1.8526395458339238</v>
      </c>
      <c r="BE907" s="10">
        <f>ABS(LN($AZ907/$BB907))-BD907-LN(2)</f>
        <v>-2.4797651720246225</v>
      </c>
      <c r="BF907" s="21">
        <f>INDEX([1]Pr3_line_class7_opt_lin!$A$2:$A$3624,MATCH($X907,[1]Pr3_line_class7_opt_lin!$AO$2:$AO$3624,0),1)</f>
        <v>6195</v>
      </c>
    </row>
    <row r="908" spans="1:58" x14ac:dyDescent="0.25">
      <c r="A908" s="1">
        <v>1681.0730000000001</v>
      </c>
      <c r="B908" s="1">
        <v>8.0000000000000002E-3</v>
      </c>
      <c r="C908">
        <v>1</v>
      </c>
      <c r="D908" t="s">
        <v>112</v>
      </c>
      <c r="E908" s="2">
        <v>59485.8</v>
      </c>
      <c r="N908">
        <v>10</v>
      </c>
      <c r="V908" s="11">
        <f t="shared" si="1638"/>
        <v>5.9485816499342976E-7</v>
      </c>
      <c r="W908" s="11">
        <f t="shared" si="1639"/>
        <v>1.681073466272623E-6</v>
      </c>
      <c r="X908" s="10">
        <f t="shared" si="1640"/>
        <v>59485.814663291196</v>
      </c>
      <c r="Y908" s="8">
        <f t="shared" si="1641"/>
        <v>1681.0730518869432</v>
      </c>
      <c r="Z908" s="1">
        <f t="shared" si="1642"/>
        <v>1681.0730000000001</v>
      </c>
      <c r="AA908" s="2">
        <f t="shared" si="1643"/>
        <v>59485.8</v>
      </c>
      <c r="AB908" s="2">
        <f t="shared" si="1624"/>
        <v>59485.816499342975</v>
      </c>
      <c r="AC908" s="1">
        <f t="shared" si="1644"/>
        <v>6.7692811822967519E-2</v>
      </c>
      <c r="AD908" s="1" t="b">
        <f t="shared" si="1645"/>
        <v>1</v>
      </c>
      <c r="AM908" s="10">
        <f t="shared" si="1646"/>
        <v>0.28308491064932934</v>
      </c>
      <c r="AN908" s="10"/>
      <c r="AO908" s="1">
        <f t="shared" si="1647"/>
        <v>1681.0730000000001</v>
      </c>
      <c r="AP908"/>
      <c r="BB908" s="10" cm="1">
        <f t="array" ref="BB908">$C908*EXP(poly_from_str($AO908,BB$2950))</f>
        <v>3.9496461848969027</v>
      </c>
      <c r="BF908" s="21">
        <f>INDEX([1]Pr3_line_class7_opt_lin!$A$2:$A$3624,MATCH($X908,[1]Pr3_line_class7_opt_lin!$AO$2:$AO$3624,0),1)</f>
        <v>1248</v>
      </c>
    </row>
    <row r="909" spans="1:58" hidden="1" x14ac:dyDescent="0.25">
      <c r="A909" s="1">
        <v>1680.8409999999999</v>
      </c>
      <c r="B909" s="1">
        <v>4.0000000000000001E-3</v>
      </c>
      <c r="C909">
        <v>8</v>
      </c>
      <c r="E909" s="2">
        <v>59494</v>
      </c>
      <c r="F909">
        <v>19872</v>
      </c>
      <c r="G909" t="s">
        <v>4</v>
      </c>
      <c r="H909" t="s">
        <v>7</v>
      </c>
      <c r="I909">
        <v>79366</v>
      </c>
      <c r="J909" t="s">
        <v>6</v>
      </c>
      <c r="K909" t="s">
        <v>17</v>
      </c>
      <c r="L909">
        <v>19872.43</v>
      </c>
      <c r="M909">
        <v>79366.649999999994</v>
      </c>
      <c r="N909">
        <v>10</v>
      </c>
      <c r="V909" s="11">
        <f t="shared" si="1638"/>
        <v>5.9494027097149584E-7</v>
      </c>
      <c r="W909" s="11">
        <f t="shared" si="1639"/>
        <v>1.6808417655561907E-6</v>
      </c>
      <c r="X909" s="10">
        <f t="shared" si="1640"/>
        <v>59494.024080291922</v>
      </c>
      <c r="Y909" s="8">
        <f t="shared" si="1641"/>
        <v>1680.8410852330653</v>
      </c>
      <c r="Z909" s="1">
        <f t="shared" si="1642"/>
        <v>1680.8409999999999</v>
      </c>
      <c r="AA909" s="2">
        <f t="shared" si="1643"/>
        <v>59494</v>
      </c>
      <c r="AB909" s="2">
        <f t="shared" si="1624"/>
        <v>59494.027097149585</v>
      </c>
      <c r="AC909" s="1">
        <f t="shared" si="1644"/>
        <v>6.7697696301181845E-2</v>
      </c>
      <c r="AD909" s="1" t="b">
        <f t="shared" si="1645"/>
        <v>1</v>
      </c>
      <c r="AF909" s="1" t="s">
        <v>1160</v>
      </c>
      <c r="AG909" s="1" t="s">
        <v>1307</v>
      </c>
      <c r="AH909" s="10">
        <v>19872.43</v>
      </c>
      <c r="AI909" s="10">
        <v>79366.649999999994</v>
      </c>
      <c r="AJ909" s="10">
        <f>AI909-AH909</f>
        <v>59494.219999999994</v>
      </c>
      <c r="AK909" s="1">
        <f>$A909-100000000/AJ909</f>
        <v>5.449924715094312E-3</v>
      </c>
      <c r="AL909" s="10">
        <f>$X909-AJ909</f>
        <v>-0.19591970807232428</v>
      </c>
      <c r="AM909" s="10">
        <f t="shared" si="1646"/>
        <v>0.14158150592471269</v>
      </c>
      <c r="AN909" s="10">
        <f>AL909/AM909</f>
        <v>-1.3837944920327832</v>
      </c>
      <c r="AO909" s="1">
        <f t="shared" si="1647"/>
        <v>1680.8409999999999</v>
      </c>
      <c r="AP909" s="14">
        <v>41200000</v>
      </c>
      <c r="AQ909" s="10">
        <v>0.10100000000000001</v>
      </c>
      <c r="AR909" s="14" cm="1">
        <f t="array" ref="AR909">SfromgA($AP909,$AO909,"")</f>
        <v>9.6562938922047176E-2</v>
      </c>
      <c r="AS909" s="21">
        <f>(10^MAX(0.05, -0.312925054856973*((LN($AR909))^(1/3)) + 0.454808404431693)-1)*100</f>
        <v>641.49423340400199</v>
      </c>
      <c r="AU909" s="10"/>
      <c r="AV909" s="10"/>
      <c r="AW909" s="14">
        <f>IF($AP909="",$AT909,$AP909)</f>
        <v>41200000</v>
      </c>
      <c r="AX909" s="21">
        <f>IF($AP909="",$AV909,$AS909)</f>
        <v>641.49423340400199</v>
      </c>
      <c r="AY909" s="10">
        <f>LN(BB909*$AO909/$AW909)</f>
        <v>-6.6528150960286538</v>
      </c>
      <c r="AZ909" s="10">
        <f>EXP(AY$2950*$AI909+AY$2951)*$AW909/$AO909</f>
        <v>19.615093424700305</v>
      </c>
      <c r="BA909" s="10">
        <f>LN(AZ909/$C909)</f>
        <v>0.89685780089158662</v>
      </c>
      <c r="BB909" s="10" cm="1">
        <f t="array" ref="BB909">$C909*EXP(poly_from_str($AO909,BB$2950))</f>
        <v>31.62930853129091</v>
      </c>
      <c r="BC909" s="10">
        <f t="shared" ref="BC909" si="1663">LN(AZ909/BB909)</f>
        <v>-0.47778483334027472</v>
      </c>
      <c r="BD909" s="10">
        <f t="shared" ref="BD909" si="1664">LN($AX909/100+1)</f>
        <v>2.0034971986264143</v>
      </c>
      <c r="BE909" s="10">
        <f>ABS(LN($AZ909/$BB909))-BD909-LN(2)</f>
        <v>-2.2188595458460849</v>
      </c>
      <c r="BF909" s="21">
        <f>INDEX([1]Pr3_line_class7_opt_lin!$A$2:$A$3624,MATCH($X909,[1]Pr3_line_class7_opt_lin!$AO$2:$AO$3624,0),1)</f>
        <v>9993</v>
      </c>
    </row>
    <row r="910" spans="1:58" hidden="1" x14ac:dyDescent="0.25">
      <c r="A910" s="1">
        <v>1679.8720000000001</v>
      </c>
      <c r="B910" s="1">
        <v>4.0000000000000001E-3</v>
      </c>
      <c r="C910">
        <v>1</v>
      </c>
      <c r="E910" s="2">
        <v>59528.3</v>
      </c>
      <c r="N910">
        <v>10</v>
      </c>
      <c r="V910" s="11">
        <f t="shared" si="1638"/>
        <v>5.9528345016763178E-7</v>
      </c>
      <c r="W910" s="11">
        <f t="shared" si="1639"/>
        <v>1.6798732703604841E-6</v>
      </c>
      <c r="X910" s="10">
        <f t="shared" si="1640"/>
        <v>59528.339994547445</v>
      </c>
      <c r="Y910" s="8">
        <f t="shared" si="1641"/>
        <v>1679.8721417254303</v>
      </c>
      <c r="Z910" s="1">
        <f t="shared" si="1642"/>
        <v>1679.8720000000001</v>
      </c>
      <c r="AA910" s="2">
        <f t="shared" si="1643"/>
        <v>59528.3</v>
      </c>
      <c r="AB910" s="2">
        <f t="shared" si="1624"/>
        <v>59528.345016763182</v>
      </c>
      <c r="AC910" s="1">
        <f t="shared" si="1644"/>
        <v>6.7718119302173974E-2</v>
      </c>
      <c r="AD910" s="1" t="b">
        <f t="shared" si="1645"/>
        <v>1</v>
      </c>
      <c r="AM910" s="10">
        <f t="shared" si="1646"/>
        <v>0.14174484722645533</v>
      </c>
      <c r="AN910" s="10"/>
      <c r="AO910" s="1">
        <f t="shared" si="1647"/>
        <v>1679.8720000000001</v>
      </c>
      <c r="AP910"/>
      <c r="BB910" s="10" cm="1">
        <f t="array" ref="BB910">$C910*EXP(poly_from_str($AO910,BB$2950))</f>
        <v>3.970561866221554</v>
      </c>
      <c r="BF910" s="21" t="e">
        <f>INDEX([1]Pr3_line_class7_opt_lin!$A$2:$A$3624,MATCH($X910,[1]Pr3_line_class7_opt_lin!$AO$2:$AO$3624,0),1)</f>
        <v>#N/A</v>
      </c>
    </row>
    <row r="911" spans="1:58" x14ac:dyDescent="0.25">
      <c r="A911" s="1">
        <v>1677.3140000000001</v>
      </c>
      <c r="B911" s="1">
        <v>8.0000000000000002E-3</v>
      </c>
      <c r="C911">
        <v>20</v>
      </c>
      <c r="D911" t="s">
        <v>112</v>
      </c>
      <c r="E911" s="2">
        <v>59619.1</v>
      </c>
      <c r="N911">
        <v>10</v>
      </c>
      <c r="V911" s="11">
        <f t="shared" si="1638"/>
        <v>5.9619129155304249E-7</v>
      </c>
      <c r="W911" s="11">
        <f t="shared" si="1639"/>
        <v>1.6773148202505574E-6</v>
      </c>
      <c r="X911" s="10">
        <f t="shared" si="1640"/>
        <v>59619.125884985973</v>
      </c>
      <c r="Y911" s="8">
        <f t="shared" si="1641"/>
        <v>1677.3140920065591</v>
      </c>
      <c r="Z911" s="1">
        <f t="shared" si="1642"/>
        <v>1677.3140000000001</v>
      </c>
      <c r="AA911" s="2">
        <f t="shared" si="1643"/>
        <v>59619.1</v>
      </c>
      <c r="AB911" s="2">
        <f t="shared" si="1624"/>
        <v>59619.129155304254</v>
      </c>
      <c r="AC911" s="1">
        <f t="shared" si="1644"/>
        <v>6.7772202806184248E-2</v>
      </c>
      <c r="AD911" s="1" t="b">
        <f t="shared" si="1645"/>
        <v>1</v>
      </c>
      <c r="AM911" s="10">
        <f t="shared" si="1646"/>
        <v>0.28435510584183998</v>
      </c>
      <c r="AN911" s="10"/>
      <c r="AO911" s="1">
        <f t="shared" si="1647"/>
        <v>1677.3140000000001</v>
      </c>
      <c r="AP911"/>
      <c r="BB911" s="10" cm="1">
        <f t="array" ref="BB911">$C911*EXP(poly_from_str($AO911,BB$2950))</f>
        <v>80.322147812984767</v>
      </c>
      <c r="BF911" s="21" t="e">
        <f>INDEX([1]Pr3_line_class7_opt_lin!$A$2:$A$3624,MATCH($X911,[1]Pr3_line_class7_opt_lin!$AO$2:$AO$3624,0),1)</f>
        <v>#N/A</v>
      </c>
    </row>
    <row r="912" spans="1:58" hidden="1" x14ac:dyDescent="0.25">
      <c r="A912" s="1">
        <v>1676.9</v>
      </c>
      <c r="B912" s="1">
        <v>4.0000000000000001E-3</v>
      </c>
      <c r="C912">
        <v>30</v>
      </c>
      <c r="E912" s="2">
        <v>59633.8</v>
      </c>
      <c r="F912">
        <v>71592</v>
      </c>
      <c r="G912" t="s">
        <v>6</v>
      </c>
      <c r="H912" t="s">
        <v>5</v>
      </c>
      <c r="I912">
        <v>131226</v>
      </c>
      <c r="J912" t="s">
        <v>4</v>
      </c>
      <c r="K912" t="s">
        <v>5</v>
      </c>
      <c r="L912">
        <v>71592.34</v>
      </c>
      <c r="M912">
        <v>131226.29999999999</v>
      </c>
      <c r="N912">
        <v>10</v>
      </c>
      <c r="V912" s="11">
        <f t="shared" si="1638"/>
        <v>5.9633848172222555E-7</v>
      </c>
      <c r="W912" s="11">
        <f t="shared" si="1639"/>
        <v>1.6769013546009142E-6</v>
      </c>
      <c r="X912" s="10">
        <f t="shared" si="1640"/>
        <v>59633.842764061847</v>
      </c>
      <c r="Y912" s="8">
        <f t="shared" si="1641"/>
        <v>1676.9001520771474</v>
      </c>
      <c r="Z912" s="1">
        <f t="shared" si="1642"/>
        <v>1676.9</v>
      </c>
      <c r="AA912" s="2">
        <f t="shared" si="1643"/>
        <v>59633.8</v>
      </c>
      <c r="AB912" s="2">
        <f t="shared" si="1624"/>
        <v>59633.848172222548</v>
      </c>
      <c r="AC912" s="1">
        <f t="shared" si="1644"/>
        <v>6.778097923913845E-2</v>
      </c>
      <c r="AD912" s="1" t="b">
        <f t="shared" si="1645"/>
        <v>1</v>
      </c>
      <c r="AF912" s="1" t="s">
        <v>1312</v>
      </c>
      <c r="AG912" s="1" t="s">
        <v>1362</v>
      </c>
      <c r="AH912" s="10">
        <v>71592.34</v>
      </c>
      <c r="AI912" s="10">
        <v>131226.29999999999</v>
      </c>
      <c r="AJ912" s="10">
        <f>AI912-AH912</f>
        <v>59633.959999999992</v>
      </c>
      <c r="AK912" s="1">
        <f>$A912-100000000/AJ912</f>
        <v>3.1445840591004526E-3</v>
      </c>
      <c r="AL912" s="10">
        <f>$X912-AJ912</f>
        <v>-0.11723593814531341</v>
      </c>
      <c r="AM912" s="10">
        <f t="shared" si="1646"/>
        <v>0.14224771900530742</v>
      </c>
      <c r="AN912" s="10">
        <f>AL912/AM912</f>
        <v>-0.8241674380798979</v>
      </c>
      <c r="AO912" s="1">
        <f t="shared" si="1647"/>
        <v>1676.9</v>
      </c>
      <c r="AP912" s="14">
        <v>741000</v>
      </c>
      <c r="AQ912" s="10">
        <v>6.0000000000000001E-3</v>
      </c>
      <c r="AR912" s="14" cm="1">
        <f t="array" ref="AR912">SfromgA($AP912,$AO912,"")</f>
        <v>1.7245391659737599E-3</v>
      </c>
      <c r="AS912" s="21">
        <f>(10^MAX(0.05, -0.312925054856973*((LN($AR912))^(1/3)) + 0.454808404431693)-1)*100</f>
        <v>983.09908619698717</v>
      </c>
      <c r="AU912" s="10"/>
      <c r="AV912" s="10"/>
      <c r="AW912" s="14">
        <f>IF($AP912="",$AT912,$AP912)</f>
        <v>741000</v>
      </c>
      <c r="AX912" s="21">
        <f>IF($AP912="",$AV912,$AS912)</f>
        <v>983.09908619698717</v>
      </c>
      <c r="AY912" s="12"/>
      <c r="AZ912" s="10">
        <f>EXP(AY$2950*$AI912+AY$2951)*$AW912/$AO912</f>
        <v>2.7747825125191555E-3</v>
      </c>
      <c r="BA912" s="12"/>
      <c r="BB912" s="10" cm="1">
        <f t="array" ref="BB912">$C912*EXP(poly_from_str($AO912,BB$2950))</f>
        <v>120.70826293292245</v>
      </c>
      <c r="BC912" s="12"/>
      <c r="BD912" s="10">
        <f t="shared" ref="BD912" si="1665">LN($AX912/100+1)</f>
        <v>2.3824115491610525</v>
      </c>
      <c r="BE912" s="10">
        <f>ABS(LN($AZ912/$BB912))-BD912-LN(2)</f>
        <v>7.6050007631949104</v>
      </c>
      <c r="BF912" s="21">
        <f>INDEX([1]Pr3_line_class7_opt_lin!$A$2:$A$3624,MATCH($X912,[1]Pr3_line_class7_opt_lin!$AO$2:$AO$3624,0),1)</f>
        <v>37869</v>
      </c>
    </row>
    <row r="913" spans="1:58" hidden="1" x14ac:dyDescent="0.25">
      <c r="A913" s="1">
        <v>1676.3630000000001</v>
      </c>
      <c r="B913" s="1">
        <v>4.0000000000000001E-3</v>
      </c>
      <c r="C913">
        <v>3</v>
      </c>
      <c r="E913" s="2">
        <v>59653</v>
      </c>
      <c r="N913">
        <v>10</v>
      </c>
      <c r="V913" s="11">
        <f t="shared" si="1638"/>
        <v>5.9652951061315479E-7</v>
      </c>
      <c r="W913" s="11">
        <f t="shared" si="1639"/>
        <v>1.6763616247296868E-6</v>
      </c>
      <c r="X913" s="10">
        <f t="shared" si="1640"/>
        <v>59652.956561792351</v>
      </c>
      <c r="Y913" s="8">
        <f t="shared" si="1641"/>
        <v>1676.3628454260033</v>
      </c>
      <c r="Z913" s="1">
        <f t="shared" si="1642"/>
        <v>1676.3630000000001</v>
      </c>
      <c r="AA913" s="2">
        <f t="shared" si="1643"/>
        <v>59653</v>
      </c>
      <c r="AB913" s="2">
        <f t="shared" si="1624"/>
        <v>59652.951061315478</v>
      </c>
      <c r="AC913" s="1">
        <f t="shared" si="1644"/>
        <v>6.7792372851618501E-2</v>
      </c>
      <c r="AD913" s="1" t="b">
        <f t="shared" si="1645"/>
        <v>1</v>
      </c>
      <c r="AM913" s="10">
        <f t="shared" si="1646"/>
        <v>0.1423390995864261</v>
      </c>
      <c r="AN913" s="10"/>
      <c r="AO913" s="1">
        <f t="shared" si="1647"/>
        <v>1676.3630000000001</v>
      </c>
      <c r="AP913"/>
      <c r="BB913" s="10" cm="1">
        <f t="array" ref="BB913">$C913*EXP(poly_from_str($AO913,BB$2950))</f>
        <v>12.100180938122666</v>
      </c>
      <c r="BF913" s="21" t="e">
        <f>INDEX([1]Pr3_line_class7_opt_lin!$A$2:$A$3624,MATCH($X913,[1]Pr3_line_class7_opt_lin!$AO$2:$AO$3624,0),1)</f>
        <v>#N/A</v>
      </c>
    </row>
    <row r="914" spans="1:58" x14ac:dyDescent="0.25">
      <c r="A914" s="1">
        <v>1674.0740000000001</v>
      </c>
      <c r="B914" s="1">
        <v>8.0000000000000002E-3</v>
      </c>
      <c r="C914">
        <v>4</v>
      </c>
      <c r="D914" t="s">
        <v>112</v>
      </c>
      <c r="E914" s="2">
        <v>59734.5</v>
      </c>
      <c r="N914">
        <v>10</v>
      </c>
      <c r="V914" s="11">
        <f t="shared" si="1638"/>
        <v>5.973451591745646E-7</v>
      </c>
      <c r="W914" s="11">
        <f t="shared" si="1639"/>
        <v>1.6740744460906177E-6</v>
      </c>
      <c r="X914" s="10">
        <f t="shared" si="1640"/>
        <v>59734.514119715517</v>
      </c>
      <c r="Y914" s="8">
        <f t="shared" si="1641"/>
        <v>1674.0740503821185</v>
      </c>
      <c r="Z914" s="1">
        <f t="shared" si="1642"/>
        <v>1674.0740000000001</v>
      </c>
      <c r="AA914" s="2">
        <f t="shared" si="1643"/>
        <v>59734.5</v>
      </c>
      <c r="AB914" s="2">
        <f t="shared" si="1624"/>
        <v>59734.515917456454</v>
      </c>
      <c r="AC914" s="1">
        <f t="shared" si="1644"/>
        <v>6.7841061959464294E-2</v>
      </c>
      <c r="AD914" s="1" t="b">
        <f t="shared" si="1645"/>
        <v>1</v>
      </c>
      <c r="AM914" s="10">
        <f t="shared" si="1646"/>
        <v>0.28545691528570422</v>
      </c>
      <c r="AN914" s="10"/>
      <c r="AO914" s="1">
        <f t="shared" si="1647"/>
        <v>1674.0740000000001</v>
      </c>
      <c r="AP914"/>
      <c r="BB914" s="10" cm="1">
        <f t="array" ref="BB914">$C914*EXP(poly_from_str($AO914,BB$2950))</f>
        <v>16.303229237062947</v>
      </c>
      <c r="BF914" s="21" t="e">
        <f>INDEX([1]Pr3_line_class7_opt_lin!$A$2:$A$3624,MATCH($X914,[1]Pr3_line_class7_opt_lin!$AO$2:$AO$3624,0),1)</f>
        <v>#N/A</v>
      </c>
    </row>
    <row r="915" spans="1:58" hidden="1" x14ac:dyDescent="0.25">
      <c r="A915" s="1">
        <v>1673.663</v>
      </c>
      <c r="B915" s="1">
        <v>4.0000000000000001E-3</v>
      </c>
      <c r="C915">
        <v>1</v>
      </c>
      <c r="E915" s="2">
        <v>59749.2</v>
      </c>
      <c r="N915">
        <v>10</v>
      </c>
      <c r="V915" s="11">
        <f t="shared" si="1638"/>
        <v>5.9749184871745392E-7</v>
      </c>
      <c r="W915" s="11">
        <f t="shared" si="1639"/>
        <v>1.6736625762353305E-6</v>
      </c>
      <c r="X915" s="10">
        <f t="shared" si="1640"/>
        <v>59749.186581843438</v>
      </c>
      <c r="Y915" s="8">
        <f t="shared" si="1641"/>
        <v>1673.6629520976269</v>
      </c>
      <c r="Z915" s="1">
        <f t="shared" si="1642"/>
        <v>1673.663</v>
      </c>
      <c r="AA915" s="2">
        <f t="shared" si="1643"/>
        <v>59749.2</v>
      </c>
      <c r="AB915" s="2">
        <f t="shared" si="1624"/>
        <v>59749.18487174539</v>
      </c>
      <c r="AC915" s="1">
        <f t="shared" si="1644"/>
        <v>6.784982546419005E-2</v>
      </c>
      <c r="AD915" s="1" t="b">
        <f t="shared" si="1645"/>
        <v>1</v>
      </c>
      <c r="AM915" s="10">
        <f t="shared" si="1646"/>
        <v>0.14279863986955557</v>
      </c>
      <c r="AN915" s="10"/>
      <c r="AO915" s="1">
        <f t="shared" si="1647"/>
        <v>1673.663</v>
      </c>
      <c r="AP915"/>
      <c r="BB915" s="10" cm="1">
        <f t="array" ref="BB915">$C915*EXP(poly_from_str($AO915,BB$2950))</f>
        <v>4.0835455867378387</v>
      </c>
      <c r="BF915" s="21">
        <f>INDEX([1]Pr3_line_class7_opt_lin!$A$2:$A$3624,MATCH($X915,[1]Pr3_line_class7_opt_lin!$AO$2:$AO$3624,0),1)</f>
        <v>1273</v>
      </c>
    </row>
    <row r="916" spans="1:58" hidden="1" x14ac:dyDescent="0.25">
      <c r="A916" s="1">
        <v>1672.914</v>
      </c>
      <c r="B916" s="1">
        <v>4.0000000000000001E-3</v>
      </c>
      <c r="C916">
        <v>4</v>
      </c>
      <c r="E916" s="2">
        <v>59775.9</v>
      </c>
      <c r="F916">
        <v>19360</v>
      </c>
      <c r="G916" t="s">
        <v>4</v>
      </c>
      <c r="H916" t="s">
        <v>39</v>
      </c>
      <c r="I916">
        <v>79136</v>
      </c>
      <c r="J916" t="s">
        <v>6</v>
      </c>
      <c r="K916" t="s">
        <v>39</v>
      </c>
      <c r="L916">
        <v>19360.099999999999</v>
      </c>
      <c r="M916">
        <v>79136.23</v>
      </c>
      <c r="N916">
        <v>10</v>
      </c>
      <c r="V916" s="11">
        <f t="shared" si="1638"/>
        <v>5.9775935881940133E-7</v>
      </c>
      <c r="W916" s="11">
        <f t="shared" si="1639"/>
        <v>1.6729150042073813E-6</v>
      </c>
      <c r="X916" s="10">
        <f t="shared" si="1640"/>
        <v>59775.931819405501</v>
      </c>
      <c r="Y916" s="8">
        <f t="shared" si="1641"/>
        <v>1672.9141136957778</v>
      </c>
      <c r="Z916" s="1">
        <f t="shared" si="1642"/>
        <v>1672.914</v>
      </c>
      <c r="AA916" s="2">
        <f t="shared" si="1643"/>
        <v>59775.9</v>
      </c>
      <c r="AB916" s="2">
        <f t="shared" si="1624"/>
        <v>59775.935881940139</v>
      </c>
      <c r="AC916" s="1">
        <f t="shared" si="1644"/>
        <v>6.7865812552809102E-2</v>
      </c>
      <c r="AD916" s="1" t="b">
        <f t="shared" si="1645"/>
        <v>1</v>
      </c>
      <c r="AF916" s="1" t="s">
        <v>1187</v>
      </c>
      <c r="AG916" s="1" t="s">
        <v>1414</v>
      </c>
      <c r="AH916" s="10">
        <v>19360.099999999999</v>
      </c>
      <c r="AI916" s="10">
        <v>79136.23</v>
      </c>
      <c r="AJ916" s="10">
        <f>AI916-AH916</f>
        <v>59776.13</v>
      </c>
      <c r="AK916" s="1">
        <f>$A916-100000000/AJ916</f>
        <v>5.4326504575783474E-3</v>
      </c>
      <c r="AL916" s="10">
        <f>$X916-AJ916</f>
        <v>-0.19818059449607972</v>
      </c>
      <c r="AM916" s="10">
        <f t="shared" si="1646"/>
        <v>0.14292641462741063</v>
      </c>
      <c r="AN916" s="10">
        <f>AL916/AM916</f>
        <v>-1.3865917997922854</v>
      </c>
      <c r="AO916" s="1">
        <f t="shared" si="1647"/>
        <v>1672.914</v>
      </c>
      <c r="AP916" s="14">
        <v>72400000</v>
      </c>
      <c r="AQ916" s="10">
        <v>7.0000000000000007E-2</v>
      </c>
      <c r="AR916" s="14" cm="1">
        <f t="array" ref="AR916">SfromgA($AP916,$AO916,"")</f>
        <v>0.16729877962921413</v>
      </c>
      <c r="AS916" s="21">
        <f>(10^MAX(0.05, -0.312925054856973*((LN($AR916))^(1/3)) + 0.454808404431693)-1)*100</f>
        <v>583.30319841085168</v>
      </c>
      <c r="AU916" s="10"/>
      <c r="AV916" s="10"/>
      <c r="AW916" s="14">
        <f>IF($AP916="",$AT916,$AP916)</f>
        <v>72400000</v>
      </c>
      <c r="AX916" s="21">
        <f>IF($AP916="",$AV916,$AS916)</f>
        <v>583.30319841085168</v>
      </c>
      <c r="AY916" s="10">
        <f>LN(BB916*$AO916/$AW916)</f>
        <v>-7.8786633053454773</v>
      </c>
      <c r="AZ916" s="10">
        <f>EXP(AY$2950*$AI916+AY$2951)*$AW916/$AO916</f>
        <v>35.386606148842873</v>
      </c>
      <c r="BA916" s="10">
        <f>LN(AZ916/$C916)</f>
        <v>2.1800390300473063</v>
      </c>
      <c r="BB916" s="10" cm="1">
        <f t="array" ref="BB916">$C916*EXP(poly_from_str($AO916,BB$2950))</f>
        <v>16.390981204450561</v>
      </c>
      <c r="BC916" s="10">
        <f t="shared" ref="BC916" si="1666">LN(AZ916/BB916)</f>
        <v>0.769602134160005</v>
      </c>
      <c r="BD916" s="10">
        <f t="shared" ref="BD916" si="1667">LN($AX916/100+1)</f>
        <v>1.9217684966172657</v>
      </c>
      <c r="BE916" s="10">
        <f>ABS(LN($AZ916/$BB916))-BD916-LN(2)</f>
        <v>-1.8453135430172058</v>
      </c>
      <c r="BF916" s="21">
        <f>INDEX([1]Pr3_line_class7_opt_lin!$A$2:$A$3624,MATCH($X916,[1]Pr3_line_class7_opt_lin!$AO$2:$AO$3624,0),1)</f>
        <v>5103</v>
      </c>
    </row>
    <row r="917" spans="1:58" hidden="1" x14ac:dyDescent="0.25">
      <c r="A917" s="1">
        <v>1671.4269999999999</v>
      </c>
      <c r="B917" s="1">
        <v>4.0000000000000001E-3</v>
      </c>
      <c r="C917">
        <v>20</v>
      </c>
      <c r="E917" s="2">
        <v>59829.1</v>
      </c>
      <c r="N917">
        <v>10</v>
      </c>
      <c r="V917" s="11">
        <f t="shared" si="1638"/>
        <v>5.9829116078656143E-7</v>
      </c>
      <c r="W917" s="11">
        <f t="shared" si="1639"/>
        <v>1.6714274491844272E-6</v>
      </c>
      <c r="X917" s="10">
        <f t="shared" si="1640"/>
        <v>59829.114252487867</v>
      </c>
      <c r="Y917" s="8">
        <f t="shared" si="1641"/>
        <v>1671.4270510170843</v>
      </c>
      <c r="Z917" s="1">
        <f t="shared" si="1642"/>
        <v>1671.4269999999999</v>
      </c>
      <c r="AA917" s="2">
        <f t="shared" si="1643"/>
        <v>59829.1</v>
      </c>
      <c r="AB917" s="2">
        <f t="shared" si="1624"/>
        <v>59829.116078656145</v>
      </c>
      <c r="AC917" s="1">
        <f t="shared" si="1644"/>
        <v>6.7897615653766563E-2</v>
      </c>
      <c r="AD917" s="1" t="b">
        <f t="shared" si="1645"/>
        <v>1</v>
      </c>
      <c r="AM917" s="10">
        <f t="shared" si="1646"/>
        <v>0.14318088675126103</v>
      </c>
      <c r="AN917" s="10"/>
      <c r="AO917" s="1">
        <f t="shared" si="1647"/>
        <v>1671.4269999999999</v>
      </c>
      <c r="AP917"/>
      <c r="BB917" s="10" cm="1">
        <f t="array" ref="BB917">$C917*EXP(poly_from_str($AO917,BB$2950))</f>
        <v>82.526284425654822</v>
      </c>
      <c r="BF917" s="21" t="e">
        <f>INDEX([1]Pr3_line_class7_opt_lin!$A$2:$A$3624,MATCH($X917,[1]Pr3_line_class7_opt_lin!$AO$2:$AO$3624,0),1)</f>
        <v>#N/A</v>
      </c>
    </row>
    <row r="918" spans="1:58" hidden="1" x14ac:dyDescent="0.25">
      <c r="A918" s="1">
        <v>1667.796</v>
      </c>
      <c r="B918" s="1">
        <v>4.0000000000000001E-3</v>
      </c>
      <c r="C918">
        <v>4</v>
      </c>
      <c r="E918" s="2">
        <v>59959.4</v>
      </c>
      <c r="F918">
        <v>23647</v>
      </c>
      <c r="G918" t="s">
        <v>4</v>
      </c>
      <c r="H918" t="s">
        <v>39</v>
      </c>
      <c r="I918">
        <v>83607</v>
      </c>
      <c r="J918" t="s">
        <v>6</v>
      </c>
      <c r="K918" t="s">
        <v>12</v>
      </c>
      <c r="L918">
        <v>23647.77</v>
      </c>
      <c r="M918">
        <v>83607.320000000007</v>
      </c>
      <c r="N918">
        <v>10</v>
      </c>
      <c r="V918" s="11">
        <f t="shared" si="1638"/>
        <v>5.9959371529851369E-7</v>
      </c>
      <c r="W918" s="11">
        <f t="shared" si="1639"/>
        <v>1.6677952080908082E-6</v>
      </c>
      <c r="X918" s="10">
        <f t="shared" si="1640"/>
        <v>59959.374788432571</v>
      </c>
      <c r="Y918" s="8">
        <f t="shared" si="1641"/>
        <v>1667.7959093611514</v>
      </c>
      <c r="Z918" s="1">
        <f t="shared" si="1642"/>
        <v>1667.796</v>
      </c>
      <c r="AA918" s="2">
        <f t="shared" si="1643"/>
        <v>59959.4</v>
      </c>
      <c r="AB918" s="2">
        <f t="shared" si="1624"/>
        <v>59959.371529851371</v>
      </c>
      <c r="AC918" s="1">
        <f t="shared" si="1644"/>
        <v>6.7975631171273754E-2</v>
      </c>
      <c r="AD918" s="1" t="b">
        <f t="shared" si="1645"/>
        <v>1</v>
      </c>
      <c r="AF918" s="1" t="s">
        <v>1302</v>
      </c>
      <c r="AG918" s="1" t="s">
        <v>1387</v>
      </c>
      <c r="AH918" s="10">
        <v>23647.77</v>
      </c>
      <c r="AI918" s="10">
        <v>83607.320000000007</v>
      </c>
      <c r="AJ918" s="10">
        <f>AI918-AH918</f>
        <v>59959.55</v>
      </c>
      <c r="AK918" s="1">
        <f>$A918-100000000/AJ918</f>
        <v>4.9642100384517107E-3</v>
      </c>
      <c r="AL918" s="10">
        <f>$X918-AJ918</f>
        <v>-0.17521156743168831</v>
      </c>
      <c r="AM918" s="10">
        <f t="shared" si="1646"/>
        <v>0.14380511765227882</v>
      </c>
      <c r="AN918" s="10">
        <f>AL918/AM918</f>
        <v>-1.2183959117181793</v>
      </c>
      <c r="AO918" s="1">
        <f t="shared" si="1647"/>
        <v>1667.796</v>
      </c>
      <c r="AP918" s="14">
        <v>39400000</v>
      </c>
      <c r="AQ918" s="10">
        <v>7.0999999999999994E-2</v>
      </c>
      <c r="AR918" s="14" cm="1">
        <f t="array" ref="AR918">SfromgA($AP918,$AO918,"")</f>
        <v>9.0210764942286942E-2</v>
      </c>
      <c r="AS918" s="21">
        <f>(10^MAX(0.05, -0.312925054856973*((LN($AR918))^(1/3)) + 0.454808404431693)-1)*100</f>
        <v>648.34020132572357</v>
      </c>
      <c r="AU918" s="10"/>
      <c r="AV918" s="10"/>
      <c r="AW918" s="14">
        <f>IF($AP918="",$AT918,$AP918)</f>
        <v>39400000</v>
      </c>
      <c r="AX918" s="21">
        <f>IF($AP918="",$AV918,$AS918)</f>
        <v>648.34020132572357</v>
      </c>
      <c r="AY918" s="10">
        <f>LN(BB918*$AO918/$AW918)</f>
        <v>-7.2490571311715364</v>
      </c>
      <c r="AZ918" s="10">
        <f>EXP(AY$2950*$AI918+AY$2951)*$AW918/$AO918</f>
        <v>12.717982878160701</v>
      </c>
      <c r="BA918" s="10">
        <f>LN(AZ918/$C918)</f>
        <v>1.1567226054561932</v>
      </c>
      <c r="BB918" s="10" cm="1">
        <f t="array" ref="BB918">$C918*EXP(poly_from_str($AO918,BB$2950))</f>
        <v>16.792980468121002</v>
      </c>
      <c r="BC918" s="10">
        <f t="shared" ref="BC918" si="1668">LN(AZ918/BB918)</f>
        <v>-0.27794400323964202</v>
      </c>
      <c r="BD918" s="10">
        <f t="shared" ref="BD918" si="1669">LN($AX918/100+1)</f>
        <v>2.0126875031961546</v>
      </c>
      <c r="BE918" s="10">
        <f>ABS(LN($AZ918/$BB918))-BD918-LN(2)</f>
        <v>-2.427890680516458</v>
      </c>
      <c r="BF918" s="21">
        <f>INDEX([1]Pr3_line_class7_opt_lin!$A$2:$A$3624,MATCH($X918,[1]Pr3_line_class7_opt_lin!$AO$2:$AO$3624,0),1)</f>
        <v>5173</v>
      </c>
    </row>
    <row r="919" spans="1:58" hidden="1" x14ac:dyDescent="0.25">
      <c r="A919" s="1">
        <v>1666.1980000000001</v>
      </c>
      <c r="B919" s="1">
        <v>4.0000000000000001E-3</v>
      </c>
      <c r="C919">
        <v>7</v>
      </c>
      <c r="E919" s="2">
        <v>60016.9</v>
      </c>
      <c r="N919">
        <v>10</v>
      </c>
      <c r="V919" s="11">
        <f t="shared" si="1638"/>
        <v>6.00168767457409E-7</v>
      </c>
      <c r="W919" s="11">
        <f t="shared" si="1639"/>
        <v>1.6661973544118407E-6</v>
      </c>
      <c r="X919" s="10">
        <f t="shared" si="1640"/>
        <v>60016.879416382464</v>
      </c>
      <c r="Y919" s="8">
        <f t="shared" si="1641"/>
        <v>1666.197925857231</v>
      </c>
      <c r="Z919" s="1">
        <f t="shared" si="1642"/>
        <v>1666.1980000000001</v>
      </c>
      <c r="AA919" s="2">
        <f t="shared" si="1643"/>
        <v>60016.9</v>
      </c>
      <c r="AB919" s="2">
        <f t="shared" si="1624"/>
        <v>60016.876745740898</v>
      </c>
      <c r="AC919" s="1">
        <f t="shared" si="1644"/>
        <v>6.8010127471567275E-2</v>
      </c>
      <c r="AD919" s="1" t="b">
        <f t="shared" si="1645"/>
        <v>1</v>
      </c>
      <c r="AM919" s="10">
        <f t="shared" si="1646"/>
        <v>0.14408107559845829</v>
      </c>
      <c r="AN919" s="10"/>
      <c r="AO919" s="1">
        <f t="shared" si="1647"/>
        <v>1666.1980000000001</v>
      </c>
      <c r="AP919"/>
      <c r="BB919" s="10" cm="1">
        <f t="array" ref="BB919">$C919*EXP(poly_from_str($AO919,BB$2950))</f>
        <v>29.616358171007477</v>
      </c>
      <c r="BF919" s="21">
        <f>INDEX([1]Pr3_line_class7_opt_lin!$A$2:$A$3624,MATCH($X919,[1]Pr3_line_class7_opt_lin!$AO$2:$AO$3624,0),1)</f>
        <v>9092</v>
      </c>
    </row>
    <row r="920" spans="1:58" hidden="1" x14ac:dyDescent="0.25">
      <c r="A920" s="1">
        <v>1666.1179999999999</v>
      </c>
      <c r="B920" s="1">
        <v>4.0000000000000001E-3</v>
      </c>
      <c r="C920">
        <v>1</v>
      </c>
      <c r="E920" s="2">
        <v>60019.8</v>
      </c>
      <c r="N920">
        <v>10</v>
      </c>
      <c r="V920" s="11">
        <f t="shared" si="1638"/>
        <v>6.0019758504499684E-7</v>
      </c>
      <c r="W920" s="11">
        <f t="shared" si="1639"/>
        <v>1.6661168481067915E-6</v>
      </c>
      <c r="X920" s="10">
        <f t="shared" si="1640"/>
        <v>60019.763270874224</v>
      </c>
      <c r="Y920" s="8">
        <f t="shared" si="1641"/>
        <v>1666.1178676878751</v>
      </c>
      <c r="Z920" s="1">
        <f t="shared" si="1642"/>
        <v>1666.1179999999999</v>
      </c>
      <c r="AA920" s="2">
        <f t="shared" si="1643"/>
        <v>60019.8</v>
      </c>
      <c r="AB920" s="2">
        <f t="shared" si="1624"/>
        <v>60019.758504499681</v>
      </c>
      <c r="AC920" s="1">
        <f t="shared" si="1644"/>
        <v>6.8011857054692315E-2</v>
      </c>
      <c r="AD920" s="1" t="b">
        <f t="shared" si="1645"/>
        <v>1</v>
      </c>
      <c r="AM920" s="10">
        <f t="shared" si="1646"/>
        <v>0.14409495605953482</v>
      </c>
      <c r="AN920" s="10"/>
      <c r="AO920" s="1">
        <f t="shared" si="1647"/>
        <v>1666.1179999999999</v>
      </c>
      <c r="AP920"/>
      <c r="BB920" s="10" cm="1">
        <f t="array" ref="BB920">$C920*EXP(poly_from_str($AO920,BB$2950))</f>
        <v>4.2325600810292245</v>
      </c>
      <c r="BF920" s="21">
        <f>INDEX([1]Pr3_line_class7_opt_lin!$A$2:$A$3624,MATCH($X920,[1]Pr3_line_class7_opt_lin!$AO$2:$AO$3624,0),1)</f>
        <v>1299</v>
      </c>
    </row>
    <row r="921" spans="1:58" hidden="1" x14ac:dyDescent="0.25">
      <c r="A921" s="1">
        <v>1665.1289999999999</v>
      </c>
      <c r="B921" s="1">
        <v>4.0000000000000001E-3</v>
      </c>
      <c r="C921">
        <v>8</v>
      </c>
      <c r="E921" s="2">
        <v>60055.4</v>
      </c>
      <c r="F921">
        <v>23647</v>
      </c>
      <c r="G921" t="s">
        <v>4</v>
      </c>
      <c r="H921" t="s">
        <v>39</v>
      </c>
      <c r="I921">
        <v>83703</v>
      </c>
      <c r="J921" t="s">
        <v>6</v>
      </c>
      <c r="K921" t="s">
        <v>39</v>
      </c>
      <c r="L921">
        <v>23647.77</v>
      </c>
      <c r="M921">
        <v>83703.429999999993</v>
      </c>
      <c r="N921">
        <v>10</v>
      </c>
      <c r="V921" s="11">
        <f t="shared" si="1638"/>
        <v>6.0055407118607637E-7</v>
      </c>
      <c r="W921" s="11">
        <f t="shared" si="1639"/>
        <v>1.6651291973744244E-6</v>
      </c>
      <c r="X921" s="10">
        <f t="shared" si="1640"/>
        <v>60055.40629921043</v>
      </c>
      <c r="Y921" s="8">
        <f t="shared" si="1641"/>
        <v>1665.1290227190543</v>
      </c>
      <c r="Z921" s="1">
        <f t="shared" si="1642"/>
        <v>1665.1289999999999</v>
      </c>
      <c r="AA921" s="2">
        <f t="shared" si="1643"/>
        <v>60055.4</v>
      </c>
      <c r="AB921" s="2">
        <f t="shared" si="1624"/>
        <v>60055.407118607633</v>
      </c>
      <c r="AC921" s="1">
        <f t="shared" si="1644"/>
        <v>6.8033259620908546E-2</v>
      </c>
      <c r="AD921" s="1" t="b">
        <f t="shared" si="1645"/>
        <v>1</v>
      </c>
      <c r="AF921" s="1" t="s">
        <v>1302</v>
      </c>
      <c r="AG921" s="1" t="s">
        <v>1385</v>
      </c>
      <c r="AH921" s="10">
        <v>23647.77</v>
      </c>
      <c r="AI921" s="10">
        <v>83703.429999999993</v>
      </c>
      <c r="AJ921" s="10">
        <f>AI921-AH921</f>
        <v>60055.659999999989</v>
      </c>
      <c r="AK921" s="1">
        <f>$A921-100000000/AJ921</f>
        <v>7.0114979998834315E-3</v>
      </c>
      <c r="AL921" s="10">
        <f>$X921-AJ921</f>
        <v>-0.25370078955893405</v>
      </c>
      <c r="AM921" s="10">
        <f t="shared" si="1646"/>
        <v>0.14426605986683316</v>
      </c>
      <c r="AN921" s="10">
        <f>AL921/AM921</f>
        <v>-1.7585618529619245</v>
      </c>
      <c r="AO921" s="1">
        <f t="shared" si="1647"/>
        <v>1665.1289999999999</v>
      </c>
      <c r="AP921" s="14">
        <v>62400000</v>
      </c>
      <c r="AQ921" s="10">
        <v>0.107</v>
      </c>
      <c r="AR921" s="14" cm="1">
        <f t="array" ref="AR921">SfromgA($AP921,$AO921,"")</f>
        <v>0.1421875605664257</v>
      </c>
      <c r="AS921" s="21">
        <f>(10^MAX(0.05, -0.312925054856973*((LN($AR921))^(1/3)) + 0.454808404431693)-1)*100</f>
        <v>601.12691437597812</v>
      </c>
      <c r="AU921" s="10"/>
      <c r="AV921" s="10"/>
      <c r="AW921" s="14">
        <f>IF($AP921="",$AT921,$AP921)</f>
        <v>62400000</v>
      </c>
      <c r="AX921" s="21">
        <f>IF($AP921="",$AV921,$AS921)</f>
        <v>601.12691437597812</v>
      </c>
      <c r="AY921" s="10">
        <f>LN(BB921*$AO921/$AW921)</f>
        <v>-7.0043254192453777</v>
      </c>
      <c r="AZ921" s="10">
        <f>EXP(AY$2950*$AI921+AY$2951)*$AW921/$AO921</f>
        <v>19.994012146655841</v>
      </c>
      <c r="BA921" s="10">
        <f>LN(AZ921/$C921)</f>
        <v>0.91599129438001503</v>
      </c>
      <c r="BB921" s="10" cm="1">
        <f t="array" ref="BB921">$C921*EXP(poly_from_str($AO921,BB$2950))</f>
        <v>34.024897539513269</v>
      </c>
      <c r="BC921" s="10">
        <f t="shared" ref="BC921" si="1670">LN(AZ921/BB921)</f>
        <v>-0.53165970114363015</v>
      </c>
      <c r="BD921" s="10">
        <f t="shared" ref="BD921" si="1671">LN($AX921/100+1)</f>
        <v>1.9475187322713094</v>
      </c>
      <c r="BE921" s="10">
        <f>ABS(LN($AZ921/$BB921))-BD921-LN(2)</f>
        <v>-2.1090062116876247</v>
      </c>
      <c r="BF921" s="21">
        <f>INDEX([1]Pr3_line_class7_opt_lin!$A$2:$A$3624,MATCH($X921,[1]Pr3_line_class7_opt_lin!$AO$2:$AO$3624,0),1)</f>
        <v>10421</v>
      </c>
    </row>
    <row r="922" spans="1:58" hidden="1" x14ac:dyDescent="0.25">
      <c r="A922" s="1">
        <v>1663.6389999999999</v>
      </c>
      <c r="B922" s="1">
        <v>4.0000000000000001E-3</v>
      </c>
      <c r="C922">
        <v>1</v>
      </c>
      <c r="E922" s="2">
        <v>60109.2</v>
      </c>
      <c r="N922">
        <v>10</v>
      </c>
      <c r="V922" s="11">
        <f t="shared" si="1638"/>
        <v>6.0109194362478881E-7</v>
      </c>
      <c r="W922" s="11">
        <f t="shared" si="1639"/>
        <v>1.6636388439706403E-6</v>
      </c>
      <c r="X922" s="10">
        <f t="shared" si="1640"/>
        <v>60109.195013452867</v>
      </c>
      <c r="Y922" s="8">
        <f t="shared" si="1641"/>
        <v>1663.6389819830274</v>
      </c>
      <c r="Z922" s="1">
        <f t="shared" si="1642"/>
        <v>1663.6389999999999</v>
      </c>
      <c r="AA922" s="2">
        <f t="shared" si="1643"/>
        <v>60109.2</v>
      </c>
      <c r="AB922" s="2">
        <f t="shared" si="1624"/>
        <v>60109.194362478884</v>
      </c>
      <c r="AC922" s="1">
        <f t="shared" si="1644"/>
        <v>6.8065576234531314E-2</v>
      </c>
      <c r="AD922" s="1" t="b">
        <f t="shared" si="1645"/>
        <v>1</v>
      </c>
      <c r="AM922" s="10">
        <f t="shared" si="1646"/>
        <v>0.14452462343092462</v>
      </c>
      <c r="AN922" s="10"/>
      <c r="AO922" s="1">
        <f t="shared" si="1647"/>
        <v>1663.6389999999999</v>
      </c>
      <c r="AP922"/>
      <c r="BB922" s="10" cm="1">
        <f t="array" ref="BB922">$C922*EXP(poly_from_str($AO922,BB$2950))</f>
        <v>4.2845424355640844</v>
      </c>
      <c r="BF922" s="21">
        <f>INDEX([1]Pr3_line_class7_opt_lin!$A$2:$A$3624,MATCH($X922,[1]Pr3_line_class7_opt_lin!$AO$2:$AO$3624,0),1)</f>
        <v>1308</v>
      </c>
    </row>
    <row r="923" spans="1:58" hidden="1" x14ac:dyDescent="0.25">
      <c r="A923" s="1">
        <v>1660.981</v>
      </c>
      <c r="B923" s="1">
        <v>4.0000000000000001E-3</v>
      </c>
      <c r="C923">
        <v>3</v>
      </c>
      <c r="E923" s="2">
        <v>60205.4</v>
      </c>
      <c r="F923">
        <v>71021</v>
      </c>
      <c r="G923" t="s">
        <v>6</v>
      </c>
      <c r="H923" t="s">
        <v>5</v>
      </c>
      <c r="I923">
        <v>131226</v>
      </c>
      <c r="J923" t="s">
        <v>4</v>
      </c>
      <c r="K923" t="s">
        <v>5</v>
      </c>
      <c r="L923">
        <v>71021.100000000006</v>
      </c>
      <c r="M923">
        <v>131226.29999999999</v>
      </c>
      <c r="N923">
        <v>10</v>
      </c>
      <c r="V923" s="11">
        <f t="shared" si="1638"/>
        <v>6.0205384649192253E-7</v>
      </c>
      <c r="W923" s="11">
        <f t="shared" si="1639"/>
        <v>1.6609805764931385E-6</v>
      </c>
      <c r="X923" s="10">
        <f t="shared" si="1640"/>
        <v>60205.386431829051</v>
      </c>
      <c r="Y923" s="8">
        <f t="shared" si="1641"/>
        <v>1660.9809508195856</v>
      </c>
      <c r="Z923" s="1">
        <f t="shared" si="1642"/>
        <v>1660.981</v>
      </c>
      <c r="AA923" s="2">
        <f t="shared" si="1643"/>
        <v>60205.4</v>
      </c>
      <c r="AB923" s="2">
        <f t="shared" si="1624"/>
        <v>60205.384649192252</v>
      </c>
      <c r="AC923" s="1">
        <f t="shared" si="1644"/>
        <v>6.8123441703785981E-2</v>
      </c>
      <c r="AD923" s="1" t="b">
        <f t="shared" si="1645"/>
        <v>1</v>
      </c>
      <c r="AF923" s="1" t="s">
        <v>1240</v>
      </c>
      <c r="AG923" s="1" t="s">
        <v>1362</v>
      </c>
      <c r="AH923" s="10">
        <v>71021.100000000006</v>
      </c>
      <c r="AI923" s="10">
        <v>131226.29999999999</v>
      </c>
      <c r="AJ923" s="10">
        <f>AI923-AH923</f>
        <v>60205.199999999983</v>
      </c>
      <c r="AK923" s="1">
        <f>$A923-100000000/AJ923</f>
        <v>-5.0942244197358377E-3</v>
      </c>
      <c r="AL923" s="10">
        <f>$X923-AJ923</f>
        <v>0.18643182906816946</v>
      </c>
      <c r="AM923" s="10">
        <f t="shared" si="1646"/>
        <v>0.14498757059833917</v>
      </c>
      <c r="AN923" s="10">
        <f>AL923/AM923</f>
        <v>1.2858469750116983</v>
      </c>
      <c r="AO923" s="1">
        <f t="shared" si="1647"/>
        <v>1660.981</v>
      </c>
      <c r="AP923" s="14">
        <v>1050000</v>
      </c>
      <c r="AQ923" s="10">
        <v>4.0000000000000001E-3</v>
      </c>
      <c r="AR923" s="14" cm="1">
        <f t="array" ref="AR923">SfromgA($AP923,$AO923,"")</f>
        <v>2.374743199692898E-3</v>
      </c>
      <c r="AS923" s="21">
        <f>(10^MAX(0.05, -0.312925054856973*((LN($AR923))^(1/3)) + 0.454808404431693)-1)*100</f>
        <v>958.72189773462537</v>
      </c>
      <c r="AU923" s="10"/>
      <c r="AV923" s="10"/>
      <c r="AW923" s="14">
        <f>IF($AP923="",$AT923,$AP923)</f>
        <v>1050000</v>
      </c>
      <c r="AX923" s="21">
        <f>IF($AP923="",$AV923,$AS923)</f>
        <v>958.72189773462537</v>
      </c>
      <c r="AY923" s="12"/>
      <c r="AZ923" s="10">
        <f>EXP(AY$2950*$AI923+AY$2951)*$AW923/$AO923</f>
        <v>3.9695615476933888E-3</v>
      </c>
      <c r="BA923" s="12"/>
      <c r="BB923" s="10" cm="1">
        <f t="array" ref="BB923">$C923*EXP(poly_from_str($AO923,BB$2950))</f>
        <v>13.026114689017303</v>
      </c>
      <c r="BC923" s="12"/>
      <c r="BD923" s="10">
        <f t="shared" ref="BD923" si="1672">LN($AX923/100+1)</f>
        <v>2.3596475167542401</v>
      </c>
      <c r="BE923" s="10">
        <f>ABS(LN($AZ923/$BB923))-BD923-LN(2)</f>
        <v>5.0432610991633116</v>
      </c>
      <c r="BF923" s="21">
        <f>INDEX([1]Pr3_line_class7_opt_lin!$A$2:$A$3624,MATCH($X923,[1]Pr3_line_class7_opt_lin!$AO$2:$AO$3624,0),1)</f>
        <v>3951</v>
      </c>
    </row>
    <row r="924" spans="1:58" hidden="1" x14ac:dyDescent="0.25">
      <c r="A924" s="1">
        <v>1657.2059999999999</v>
      </c>
      <c r="B924" s="1">
        <v>4.0000000000000001E-3</v>
      </c>
      <c r="C924">
        <v>2</v>
      </c>
      <c r="E924" s="2">
        <v>60342.5</v>
      </c>
      <c r="N924">
        <v>10</v>
      </c>
      <c r="V924" s="11">
        <f t="shared" si="1638"/>
        <v>6.0342528327799932E-7</v>
      </c>
      <c r="W924" s="11">
        <f t="shared" si="1639"/>
        <v>1.6572067779757219E-6</v>
      </c>
      <c r="X924" s="10">
        <f t="shared" si="1640"/>
        <v>60342.525011637947</v>
      </c>
      <c r="Y924" s="8">
        <f t="shared" si="1641"/>
        <v>1657.2060910728135</v>
      </c>
      <c r="Z924" s="1">
        <f t="shared" si="1642"/>
        <v>1657.2059999999999</v>
      </c>
      <c r="AA924" s="2">
        <f t="shared" si="1643"/>
        <v>60342.5</v>
      </c>
      <c r="AB924" s="2">
        <f t="shared" si="1624"/>
        <v>60342.528327799926</v>
      </c>
      <c r="AC924" s="1">
        <f t="shared" si="1644"/>
        <v>6.8206103624956688E-2</v>
      </c>
      <c r="AD924" s="1" t="b">
        <f t="shared" si="1645"/>
        <v>1</v>
      </c>
      <c r="AM924" s="10">
        <f t="shared" si="1646"/>
        <v>0.14564876062481069</v>
      </c>
      <c r="AN924" s="10"/>
      <c r="AO924" s="1">
        <f t="shared" si="1647"/>
        <v>1657.2059999999999</v>
      </c>
      <c r="AP924"/>
      <c r="BB924" s="10" cm="1">
        <f t="array" ref="BB924">$C924*EXP(poly_from_str($AO924,BB$2950))</f>
        <v>8.8539181558221589</v>
      </c>
      <c r="BF924" s="21">
        <f>INDEX([1]Pr3_line_class7_opt_lin!$A$2:$A$3624,MATCH($X924,[1]Pr3_line_class7_opt_lin!$AO$2:$AO$3624,0),1)</f>
        <v>2661</v>
      </c>
    </row>
    <row r="925" spans="1:58" hidden="1" x14ac:dyDescent="0.25">
      <c r="A925" s="1">
        <v>1654.182</v>
      </c>
      <c r="B925" s="1">
        <v>4.0000000000000001E-3</v>
      </c>
      <c r="C925">
        <v>3</v>
      </c>
      <c r="E925" s="2">
        <v>60452.800000000003</v>
      </c>
      <c r="F925">
        <v>18241</v>
      </c>
      <c r="G925" t="s">
        <v>4</v>
      </c>
      <c r="H925" t="s">
        <v>12</v>
      </c>
      <c r="I925">
        <v>78694</v>
      </c>
      <c r="J925" t="s">
        <v>6</v>
      </c>
      <c r="K925" t="s">
        <v>12</v>
      </c>
      <c r="L925">
        <v>18241.54</v>
      </c>
      <c r="M925">
        <v>78694.570000000007</v>
      </c>
      <c r="N925">
        <v>10</v>
      </c>
      <c r="V925" s="11">
        <f t="shared" si="1638"/>
        <v>6.0452840134882373E-7</v>
      </c>
      <c r="W925" s="11">
        <f t="shared" si="1639"/>
        <v>1.6541830982187756E-6</v>
      </c>
      <c r="X925" s="10">
        <f t="shared" si="1640"/>
        <v>60452.835406147802</v>
      </c>
      <c r="Y925" s="8">
        <f t="shared" si="1641"/>
        <v>1654.1821293932296</v>
      </c>
      <c r="Z925" s="1">
        <f t="shared" si="1642"/>
        <v>1654.182</v>
      </c>
      <c r="AA925" s="2">
        <f t="shared" si="1643"/>
        <v>60452.800000000003</v>
      </c>
      <c r="AB925" s="2">
        <f t="shared" si="1624"/>
        <v>60452.840134882375</v>
      </c>
      <c r="AC925" s="1">
        <f t="shared" si="1644"/>
        <v>6.8272729401868237E-2</v>
      </c>
      <c r="AD925" s="1" t="b">
        <f t="shared" si="1645"/>
        <v>1</v>
      </c>
      <c r="AF925" s="1" t="s">
        <v>1153</v>
      </c>
      <c r="AG925" s="1" t="s">
        <v>1416</v>
      </c>
      <c r="AH925" s="10">
        <v>18241.54</v>
      </c>
      <c r="AI925" s="10">
        <v>78694.570000000007</v>
      </c>
      <c r="AJ925" s="10">
        <f>AI925-AH925</f>
        <v>60453.030000000006</v>
      </c>
      <c r="AK925" s="1">
        <f>$A925-100000000/AJ925</f>
        <v>5.1952972416984267E-3</v>
      </c>
      <c r="AL925" s="10">
        <f>$X925-AJ925</f>
        <v>-0.19459385220397962</v>
      </c>
      <c r="AM925" s="10">
        <f t="shared" si="1646"/>
        <v>0.14618173816424068</v>
      </c>
      <c r="AN925" s="10">
        <f>AL925/AM925</f>
        <v>-1.3311775783192981</v>
      </c>
      <c r="AO925" s="1">
        <f t="shared" si="1647"/>
        <v>1654.182</v>
      </c>
      <c r="AP925" s="14">
        <v>51000000</v>
      </c>
      <c r="AQ925" s="10">
        <v>3.6999999999999998E-2</v>
      </c>
      <c r="AR925" s="14" cm="1">
        <f t="array" ref="AR925">SfromgA($AP925,$AO925,"")</f>
        <v>0.11393401661493122</v>
      </c>
      <c r="AS925" s="21">
        <f>(10^MAX(0.05, -0.312925054856973*((LN($AR925))^(1/3)) + 0.454808404431693)-1)*100</f>
        <v>624.55358303631203</v>
      </c>
      <c r="AU925" s="10"/>
      <c r="AV925" s="10"/>
      <c r="AW925" s="14">
        <f>IF($AP925="",$AT925,$AP925)</f>
        <v>51000000</v>
      </c>
      <c r="AX925" s="21">
        <f>IF($AP925="",$AV925,$AS925)</f>
        <v>624.55358303631203</v>
      </c>
      <c r="AY925" s="10">
        <f>LN(BB925*$AO925/$AW925)</f>
        <v>-7.734057279260548</v>
      </c>
      <c r="AZ925" s="10">
        <f>EXP(AY$2950*$AI925+AY$2951)*$AW925/$AO925</f>
        <v>26.271843040874352</v>
      </c>
      <c r="BA925" s="10">
        <f>LN(AZ925/$C925)</f>
        <v>2.1698854701959047</v>
      </c>
      <c r="BB925" s="10" cm="1">
        <f t="array" ref="BB925">$C925*EXP(poly_from_str($AO925,BB$2950))</f>
        <v>13.49362033029078</v>
      </c>
      <c r="BC925" s="10">
        <f t="shared" ref="BC925" si="1673">LN(AZ925/BB925)</f>
        <v>0.66628075324174729</v>
      </c>
      <c r="BD925" s="10">
        <f t="shared" ref="BD925" si="1674">LN($AX925/100+1)</f>
        <v>1.9803855316800929</v>
      </c>
      <c r="BE925" s="10">
        <f>ABS(LN($AZ925/$BB925))-BD925-LN(2)</f>
        <v>-2.0072519589982911</v>
      </c>
      <c r="BF925" s="21">
        <f>INDEX([1]Pr3_line_class7_opt_lin!$A$2:$A$3624,MATCH($X925,[1]Pr3_line_class7_opt_lin!$AO$2:$AO$3624,0),1)</f>
        <v>4024</v>
      </c>
    </row>
    <row r="926" spans="1:58" hidden="1" x14ac:dyDescent="0.25">
      <c r="A926" s="1">
        <v>1653.3510000000001</v>
      </c>
      <c r="B926" s="1">
        <v>4.0000000000000001E-3</v>
      </c>
      <c r="C926">
        <v>2</v>
      </c>
      <c r="E926" s="2">
        <v>60483.199999999997</v>
      </c>
      <c r="N926">
        <v>10</v>
      </c>
      <c r="V926" s="11">
        <f t="shared" si="1638"/>
        <v>6.0483224675220199E-7</v>
      </c>
      <c r="W926" s="11">
        <f t="shared" si="1639"/>
        <v>1.6533516745145761E-6</v>
      </c>
      <c r="X926" s="10">
        <f t="shared" si="1640"/>
        <v>60483.221762799207</v>
      </c>
      <c r="Y926" s="8">
        <f t="shared" si="1641"/>
        <v>1653.3510796130568</v>
      </c>
      <c r="Z926" s="1">
        <f t="shared" si="1642"/>
        <v>1653.3510000000001</v>
      </c>
      <c r="AA926" s="2">
        <f t="shared" si="1643"/>
        <v>60483.199999999997</v>
      </c>
      <c r="AB926" s="2">
        <f t="shared" si="1624"/>
        <v>60483.224675220197</v>
      </c>
      <c r="AC926" s="1">
        <f t="shared" si="1644"/>
        <v>6.8291102335565831E-2</v>
      </c>
      <c r="AD926" s="1" t="b">
        <f t="shared" si="1645"/>
        <v>1</v>
      </c>
      <c r="AM926" s="10">
        <f t="shared" si="1646"/>
        <v>0.14632875898705114</v>
      </c>
      <c r="AN926" s="10"/>
      <c r="AO926" s="1">
        <f t="shared" si="1647"/>
        <v>1653.3510000000001</v>
      </c>
      <c r="AP926"/>
      <c r="BB926" s="10" cm="1">
        <f t="array" ref="BB926">$C926*EXP(poly_from_str($AO926,BB$2950))</f>
        <v>9.0356543211858451</v>
      </c>
      <c r="BF926" s="21" t="e">
        <f>INDEX([1]Pr3_line_class7_opt_lin!$A$2:$A$3624,MATCH($X926,[1]Pr3_line_class7_opt_lin!$AO$2:$AO$3624,0),1)</f>
        <v>#N/A</v>
      </c>
    </row>
    <row r="927" spans="1:58" x14ac:dyDescent="0.25">
      <c r="A927" s="1">
        <v>1649.1869999999999</v>
      </c>
      <c r="B927" s="1">
        <v>8.0000000000000002E-3</v>
      </c>
      <c r="C927">
        <v>400</v>
      </c>
      <c r="D927" t="s">
        <v>114</v>
      </c>
      <c r="E927" s="2">
        <v>60635.9</v>
      </c>
      <c r="N927">
        <v>10</v>
      </c>
      <c r="V927" s="11">
        <f t="shared" si="1638"/>
        <v>6.0635937586216725E-7</v>
      </c>
      <c r="W927" s="11">
        <f t="shared" si="1639"/>
        <v>1.649188022277232E-6</v>
      </c>
      <c r="X927" s="10">
        <f t="shared" si="1640"/>
        <v>60635.933110291211</v>
      </c>
      <c r="Y927" s="8">
        <f t="shared" si="1641"/>
        <v>1649.187121737026</v>
      </c>
      <c r="Z927" s="1">
        <f t="shared" si="1642"/>
        <v>1649.1869999999999</v>
      </c>
      <c r="AA927" s="2">
        <f t="shared" si="1643"/>
        <v>60635.9</v>
      </c>
      <c r="AB927" s="2">
        <f t="shared" si="1624"/>
        <v>60635.937586216729</v>
      </c>
      <c r="AC927" s="1">
        <f t="shared" si="1644"/>
        <v>6.838358463479785E-2</v>
      </c>
      <c r="AD927" s="1" t="b">
        <f t="shared" si="1645"/>
        <v>1</v>
      </c>
      <c r="AM927" s="10">
        <f t="shared" si="1646"/>
        <v>0.2941371718307263</v>
      </c>
      <c r="AN927" s="10"/>
      <c r="AO927" s="1">
        <f t="shared" si="1647"/>
        <v>1649.1869999999999</v>
      </c>
      <c r="AP927"/>
      <c r="BB927" s="10" cm="1">
        <f t="array" ref="BB927">$C927*EXP(poly_from_str($AO927,BB$2950))</f>
        <v>1848.3828130617198</v>
      </c>
      <c r="BF927" s="21">
        <f>INDEX([1]Pr3_line_class7_opt_lin!$A$2:$A$3624,MATCH($X927,[1]Pr3_line_class7_opt_lin!$AO$2:$AO$3624,0),1)</f>
        <v>543700</v>
      </c>
    </row>
    <row r="928" spans="1:58" hidden="1" x14ac:dyDescent="0.25">
      <c r="A928" s="1">
        <v>1648.067</v>
      </c>
      <c r="B928" s="1">
        <v>4.0000000000000001E-3</v>
      </c>
      <c r="C928">
        <v>3</v>
      </c>
      <c r="E928" s="2">
        <v>60677.2</v>
      </c>
      <c r="F928">
        <v>18211</v>
      </c>
      <c r="G928" t="s">
        <v>4</v>
      </c>
      <c r="H928" t="s">
        <v>17</v>
      </c>
      <c r="I928">
        <v>78889</v>
      </c>
      <c r="J928" t="s">
        <v>6</v>
      </c>
      <c r="K928" t="s">
        <v>18</v>
      </c>
      <c r="L928">
        <v>18211.759999999998</v>
      </c>
      <c r="M928">
        <v>78889.14</v>
      </c>
      <c r="N928">
        <v>10</v>
      </c>
      <c r="V928" s="11">
        <f t="shared" si="1638"/>
        <v>6.0677144800545122E-7</v>
      </c>
      <c r="W928" s="11">
        <f t="shared" si="1639"/>
        <v>1.6480655007152606E-6</v>
      </c>
      <c r="X928" s="10">
        <f t="shared" si="1640"/>
        <v>60677.151389698956</v>
      </c>
      <c r="Y928" s="8">
        <f t="shared" si="1641"/>
        <v>1648.0668210303756</v>
      </c>
      <c r="Z928" s="1">
        <f t="shared" si="1642"/>
        <v>1648.067</v>
      </c>
      <c r="AA928" s="2">
        <f t="shared" si="1643"/>
        <v>60677.2</v>
      </c>
      <c r="AB928" s="2">
        <f t="shared" si="1624"/>
        <v>60677.144800545124</v>
      </c>
      <c r="AC928" s="1">
        <f t="shared" si="1644"/>
        <v>6.8408579505731607E-2</v>
      </c>
      <c r="AD928" s="1" t="b">
        <f t="shared" si="1645"/>
        <v>1</v>
      </c>
      <c r="AF928" s="1" t="s">
        <v>1188</v>
      </c>
      <c r="AG928" s="1" t="s">
        <v>1427</v>
      </c>
      <c r="AH928" s="10">
        <v>18211.759999999998</v>
      </c>
      <c r="AI928" s="10">
        <v>78889.14</v>
      </c>
      <c r="AJ928" s="10">
        <f>AI928-AH928</f>
        <v>60677.380000000005</v>
      </c>
      <c r="AK928" s="1">
        <f>$A928-100000000/AJ928</f>
        <v>6.3882860467856517E-3</v>
      </c>
      <c r="AL928" s="10">
        <f>$X928-AJ928</f>
        <v>-0.22861030104832025</v>
      </c>
      <c r="AM928" s="10">
        <f t="shared" si="1646"/>
        <v>0.14726877001966546</v>
      </c>
      <c r="AN928" s="10">
        <f>AL928/AM928</f>
        <v>-1.5523338791910388</v>
      </c>
      <c r="AO928" s="1">
        <f t="shared" si="1647"/>
        <v>1648.067</v>
      </c>
      <c r="AP928" s="14">
        <v>29100000</v>
      </c>
      <c r="AQ928" s="10">
        <v>7.2999999999999995E-2</v>
      </c>
      <c r="AR928" s="14" cm="1">
        <f t="array" ref="AR928">SfromgA($AP928,$AO928,"")</f>
        <v>6.4291112228638425E-2</v>
      </c>
      <c r="AS928" s="21">
        <f>(10^MAX(0.05, -0.312925054856973*((LN($AR928))^(1/3)) + 0.454808404431693)-1)*100</f>
        <v>681.48608447212848</v>
      </c>
      <c r="AU928" s="10"/>
      <c r="AV928" s="10"/>
      <c r="AW928" s="14">
        <f>IF($AP928="",$AT928,$AP928)</f>
        <v>29100000</v>
      </c>
      <c r="AX928" s="21">
        <f>IF($AP928="",$AV928,$AS928)</f>
        <v>681.48608447212848</v>
      </c>
      <c r="AY928" s="10">
        <f>LN(BB928*$AO928/$AW928)</f>
        <v>-7.1434931288544234</v>
      </c>
      <c r="AZ928" s="10">
        <f>EXP(AY$2950*$AI928+AY$2951)*$AW928/$AO928</f>
        <v>14.774846889034714</v>
      </c>
      <c r="BA928" s="10">
        <f>LN(AZ928/$C928)</f>
        <v>1.5943139117300675</v>
      </c>
      <c r="BB928" s="10" cm="1">
        <f t="array" ref="BB928">$C928*EXP(poly_from_str($AO928,BB$2950))</f>
        <v>13.948852381225546</v>
      </c>
      <c r="BC928" s="10">
        <f t="shared" ref="BC928" si="1675">LN(AZ928/BB928)</f>
        <v>5.7528962093697213E-2</v>
      </c>
      <c r="BD928" s="10">
        <f t="shared" ref="BD928" si="1676">LN($AX928/100+1)</f>
        <v>2.0560271575372093</v>
      </c>
      <c r="BE928" s="10">
        <f>ABS(LN($AZ928/$BB928))-BD928-LN(2)</f>
        <v>-2.6916453760034575</v>
      </c>
      <c r="BF928" s="21">
        <f>INDEX([1]Pr3_line_class7_opt_lin!$A$2:$A$3624,MATCH($X928,[1]Pr3_line_class7_opt_lin!$AO$2:$AO$3624,0),1)</f>
        <v>4090</v>
      </c>
    </row>
    <row r="929" spans="1:58" hidden="1" x14ac:dyDescent="0.25">
      <c r="A929" s="1">
        <v>1645.0429999999999</v>
      </c>
      <c r="B929" s="1">
        <v>4.0000000000000001E-3</v>
      </c>
      <c r="C929">
        <v>1</v>
      </c>
      <c r="E929" s="2">
        <v>60788.7</v>
      </c>
      <c r="N929">
        <v>10</v>
      </c>
      <c r="V929" s="11">
        <f t="shared" si="1638"/>
        <v>6.0788684551102923E-7</v>
      </c>
      <c r="W929" s="11">
        <f t="shared" si="1639"/>
        <v>1.6450425819272333E-6</v>
      </c>
      <c r="X929" s="10">
        <f t="shared" si="1640"/>
        <v>60788.686407197914</v>
      </c>
      <c r="Y929" s="8">
        <f t="shared" si="1641"/>
        <v>1645.0429497709811</v>
      </c>
      <c r="Z929" s="1">
        <f t="shared" si="1642"/>
        <v>1645.0429999999999</v>
      </c>
      <c r="AA929" s="2">
        <f t="shared" si="1643"/>
        <v>60788.7</v>
      </c>
      <c r="AB929" s="2">
        <f t="shared" si="1624"/>
        <v>60788.684551102924</v>
      </c>
      <c r="AC929" s="1">
        <f t="shared" si="1644"/>
        <v>6.8476320847267499E-2</v>
      </c>
      <c r="AD929" s="1" t="b">
        <f t="shared" si="1645"/>
        <v>1</v>
      </c>
      <c r="AM929" s="10">
        <f t="shared" si="1646"/>
        <v>0.14781060434286519</v>
      </c>
      <c r="AN929" s="10"/>
      <c r="AO929" s="1">
        <f t="shared" si="1647"/>
        <v>1645.0429999999999</v>
      </c>
      <c r="AP929"/>
      <c r="BB929" s="10" cm="1">
        <f t="array" ref="BB929">$C929*EXP(poly_from_str($AO929,BB$2950))</f>
        <v>4.7290306351374838</v>
      </c>
      <c r="BF929" s="21">
        <f>INDEX([1]Pr3_line_class7_opt_lin!$A$2:$A$3624,MATCH($X929,[1]Pr3_line_class7_opt_lin!$AO$2:$AO$3624,0),1)</f>
        <v>1374</v>
      </c>
    </row>
    <row r="930" spans="1:58" x14ac:dyDescent="0.25">
      <c r="A930" s="1">
        <v>1630.1469999999999</v>
      </c>
      <c r="B930" s="1">
        <v>8.0000000000000002E-3</v>
      </c>
      <c r="C930">
        <v>5</v>
      </c>
      <c r="D930" t="s">
        <v>112</v>
      </c>
      <c r="E930" s="2">
        <v>61344.2</v>
      </c>
      <c r="F930">
        <v>23647</v>
      </c>
      <c r="G930" t="s">
        <v>4</v>
      </c>
      <c r="H930" t="s">
        <v>39</v>
      </c>
      <c r="I930">
        <v>84992</v>
      </c>
      <c r="J930" t="s">
        <v>6</v>
      </c>
      <c r="K930" t="s">
        <v>46</v>
      </c>
      <c r="L930">
        <v>23647.77</v>
      </c>
      <c r="M930">
        <v>84992.04</v>
      </c>
      <c r="N930">
        <v>10</v>
      </c>
      <c r="V930" s="11">
        <f t="shared" si="1638"/>
        <v>6.1344160986708569E-7</v>
      </c>
      <c r="W930" s="11">
        <f t="shared" si="1639"/>
        <v>1.6301459632695513E-6</v>
      </c>
      <c r="X930" s="10">
        <f t="shared" si="1640"/>
        <v>61344.165826073346</v>
      </c>
      <c r="Y930" s="8">
        <f t="shared" si="1641"/>
        <v>1630.1468713997349</v>
      </c>
      <c r="Z930" s="1">
        <f t="shared" si="1642"/>
        <v>1630.1469999999999</v>
      </c>
      <c r="AA930" s="2">
        <f t="shared" si="1643"/>
        <v>61344.2</v>
      </c>
      <c r="AB930" s="2">
        <f t="shared" si="1624"/>
        <v>61344.160986708564</v>
      </c>
      <c r="AC930" s="1">
        <f t="shared" si="1644"/>
        <v>6.8815530435816091E-2</v>
      </c>
      <c r="AD930" s="1" t="b">
        <f t="shared" si="1645"/>
        <v>1</v>
      </c>
      <c r="AF930" s="1" t="s">
        <v>1302</v>
      </c>
      <c r="AG930" s="1" t="s">
        <v>1361</v>
      </c>
      <c r="AH930" s="10">
        <v>23647.77</v>
      </c>
      <c r="AI930" s="10">
        <v>84992.04</v>
      </c>
      <c r="AJ930" s="10">
        <f t="shared" ref="AJ930:AJ934" si="1677">AI930-AH930</f>
        <v>61344.26999999999</v>
      </c>
      <c r="AK930" s="1">
        <f t="shared" ref="AK930:AK934" si="1678">$A930-100000000/AJ930</f>
        <v>2.8968914289180248E-3</v>
      </c>
      <c r="AL930" s="10">
        <f t="shared" ref="AL930:AL934" si="1679">$X930-AJ930</f>
        <v>-0.10417392664385261</v>
      </c>
      <c r="AM930" s="10">
        <f t="shared" si="1646"/>
        <v>0.30104867843206778</v>
      </c>
      <c r="AN930" s="10">
        <f t="shared" ref="AN930:AN934" si="1680">AL930/AM930</f>
        <v>-0.34603681765492172</v>
      </c>
      <c r="AO930" s="1">
        <f t="shared" si="1647"/>
        <v>1630.1469999999999</v>
      </c>
      <c r="AP930" s="14">
        <v>2520000</v>
      </c>
      <c r="AQ930" s="10">
        <v>0.14699999999999999</v>
      </c>
      <c r="AR930" s="14" cm="1">
        <f t="array" ref="AR930">SfromgA($AP930,$AO930,"")</f>
        <v>5.3878340165148097E-3</v>
      </c>
      <c r="AS930" s="21">
        <f t="shared" ref="AS930:AS934" si="1681">(10^MAX(0.05, -0.312925054856973*((LN($AR930))^(1/3)) + 0.454808404431693)-1)*100</f>
        <v>894.86366573699331</v>
      </c>
      <c r="AU930" s="10"/>
      <c r="AV930" s="10"/>
      <c r="AW930" s="14">
        <f t="shared" ref="AW930:AW934" si="1682">IF($AP930="",$AT930,$AP930)</f>
        <v>2520000</v>
      </c>
      <c r="AX930" s="21">
        <f t="shared" ref="AX930:AX934" si="1683">IF($AP930="",$AV930,$AS930)</f>
        <v>894.86366573699331</v>
      </c>
      <c r="AY930" s="12"/>
      <c r="AZ930" s="10">
        <f t="shared" ref="AZ930:AZ934" si="1684">EXP(AY$2950*$AI930+AY$2951)*$AW930/$AO930</f>
        <v>0.7311801947363944</v>
      </c>
      <c r="BA930" s="12"/>
      <c r="BB930" s="10" cm="1">
        <f t="array" ref="BB930">$C930*EXP(poly_from_str($AO930,BB$2950))</f>
        <v>25.838576713295378</v>
      </c>
      <c r="BC930" s="12"/>
      <c r="BD930" s="10">
        <f t="shared" ref="BD930:BD934" si="1685">LN($AX930/100+1)</f>
        <v>2.2974355224226857</v>
      </c>
      <c r="BE930" s="10">
        <f t="shared" ref="BE930:BE934" si="1686">ABS(LN($AZ930/$BB930))-BD930-LN(2)</f>
        <v>0.57438123884217751</v>
      </c>
      <c r="BF930" s="21">
        <f>INDEX([1]Pr3_line_class7_opt_lin!$A$2:$A$3624,MATCH($X930,[1]Pr3_line_class7_opt_lin!$AO$2:$AO$3624,0),1)</f>
        <v>7151</v>
      </c>
    </row>
    <row r="931" spans="1:58" x14ac:dyDescent="0.25">
      <c r="A931" s="1">
        <v>1627.434</v>
      </c>
      <c r="B931" s="1">
        <v>8.0000000000000002E-3</v>
      </c>
      <c r="C931">
        <v>200</v>
      </c>
      <c r="D931" t="s">
        <v>112</v>
      </c>
      <c r="E931" s="2">
        <v>61446.400000000001</v>
      </c>
      <c r="F931">
        <v>35384</v>
      </c>
      <c r="G931" t="s">
        <v>4</v>
      </c>
      <c r="H931" t="s">
        <v>17</v>
      </c>
      <c r="I931">
        <v>96830</v>
      </c>
      <c r="J931" t="s">
        <v>6</v>
      </c>
      <c r="K931" t="s">
        <v>7</v>
      </c>
      <c r="L931">
        <v>35384.17</v>
      </c>
      <c r="M931">
        <v>96830.5</v>
      </c>
      <c r="N931">
        <v>10</v>
      </c>
      <c r="V931" s="11">
        <f t="shared" si="1638"/>
        <v>6.1446424248233729E-7</v>
      </c>
      <c r="W931" s="11">
        <f t="shared" si="1639"/>
        <v>1.6274346422247684E-6</v>
      </c>
      <c r="X931" s="10">
        <f t="shared" si="1640"/>
        <v>61446.421222792953</v>
      </c>
      <c r="Y931" s="8">
        <f t="shared" si="1641"/>
        <v>1627.4340801300559</v>
      </c>
      <c r="Z931" s="1">
        <f t="shared" si="1642"/>
        <v>1627.434</v>
      </c>
      <c r="AA931" s="2">
        <f t="shared" si="1643"/>
        <v>61446.400000000001</v>
      </c>
      <c r="AB931" s="2">
        <f t="shared" si="1624"/>
        <v>61446.424248233721</v>
      </c>
      <c r="AC931" s="1">
        <f t="shared" si="1644"/>
        <v>6.8878315264469636E-2</v>
      </c>
      <c r="AD931" s="1" t="b">
        <f t="shared" si="1645"/>
        <v>1</v>
      </c>
      <c r="AF931" s="1" t="s">
        <v>1429</v>
      </c>
      <c r="AG931" s="1" t="s">
        <v>1384</v>
      </c>
      <c r="AH931" s="10">
        <v>35384.17</v>
      </c>
      <c r="AI931" s="10">
        <v>96830.5</v>
      </c>
      <c r="AJ931" s="10">
        <f t="shared" si="1677"/>
        <v>61446.33</v>
      </c>
      <c r="AK931" s="1">
        <f t="shared" si="1678"/>
        <v>-2.4962073405276897E-3</v>
      </c>
      <c r="AL931" s="10">
        <f t="shared" si="1679"/>
        <v>9.1222792951157317E-2</v>
      </c>
      <c r="AM931" s="10">
        <f t="shared" si="1646"/>
        <v>0.30205292503413356</v>
      </c>
      <c r="AN931" s="10">
        <f t="shared" si="1680"/>
        <v>0.30200930165085693</v>
      </c>
      <c r="AO931" s="1">
        <f t="shared" si="1647"/>
        <v>1627.434</v>
      </c>
      <c r="AP931" s="14">
        <v>15000000</v>
      </c>
      <c r="AQ931" s="10">
        <v>0.11899999999999999</v>
      </c>
      <c r="AR931" s="14" cm="1">
        <f t="array" ref="AR931">SfromgA($AP931,$AO931,"")</f>
        <v>3.191058557513294E-2</v>
      </c>
      <c r="AS931" s="21">
        <f t="shared" si="1681"/>
        <v>746.07840140950645</v>
      </c>
      <c r="AU931" s="10"/>
      <c r="AV931" s="10"/>
      <c r="AW931" s="14">
        <f t="shared" si="1682"/>
        <v>15000000</v>
      </c>
      <c r="AX931" s="21">
        <f t="shared" si="1683"/>
        <v>746.07840140950645</v>
      </c>
      <c r="AY931" s="12"/>
      <c r="AZ931" s="10">
        <f t="shared" si="1684"/>
        <v>1.4415930439335807</v>
      </c>
      <c r="BA931" s="12"/>
      <c r="BB931" s="10" cm="1">
        <f t="array" ref="BB931">$C931*EXP(poly_from_str($AO931,BB$2950))</f>
        <v>1051.4041430972159</v>
      </c>
      <c r="BC931" s="12"/>
      <c r="BD931" s="10">
        <f t="shared" si="1685"/>
        <v>2.1354418423851316</v>
      </c>
      <c r="BE931" s="10">
        <f t="shared" si="1686"/>
        <v>3.7635440233653155</v>
      </c>
      <c r="BF931" s="21">
        <f>INDEX([1]Pr3_line_class7_opt_lin!$A$2:$A$3624,MATCH($X931,[1]Pr3_line_class7_opt_lin!$AO$2:$AO$3624,0),1)</f>
        <v>288104</v>
      </c>
    </row>
    <row r="932" spans="1:58" hidden="1" x14ac:dyDescent="0.25">
      <c r="A932" s="1">
        <v>1624.9690000000001</v>
      </c>
      <c r="B932" s="1">
        <v>4.0000000000000001E-3</v>
      </c>
      <c r="C932">
        <v>1</v>
      </c>
      <c r="E932" s="2">
        <v>61539.6</v>
      </c>
      <c r="F932">
        <v>35291</v>
      </c>
      <c r="G932" t="s">
        <v>4</v>
      </c>
      <c r="H932" t="s">
        <v>5</v>
      </c>
      <c r="I932">
        <v>96830</v>
      </c>
      <c r="J932" t="s">
        <v>6</v>
      </c>
      <c r="K932" t="s">
        <v>7</v>
      </c>
      <c r="L932">
        <v>35291</v>
      </c>
      <c r="M932">
        <v>96830.5</v>
      </c>
      <c r="N932">
        <v>10</v>
      </c>
      <c r="V932" s="11">
        <f t="shared" si="1638"/>
        <v>6.1539635525354637E-7</v>
      </c>
      <c r="W932" s="11">
        <f t="shared" si="1639"/>
        <v>1.6249699380561461E-6</v>
      </c>
      <c r="X932" s="10">
        <f t="shared" si="1640"/>
        <v>61539.631069298754</v>
      </c>
      <c r="Y932" s="8">
        <f t="shared" si="1641"/>
        <v>1624.9691176632448</v>
      </c>
      <c r="Z932" s="1">
        <f t="shared" si="1642"/>
        <v>1624.9690000000001</v>
      </c>
      <c r="AA932" s="2">
        <f t="shared" si="1643"/>
        <v>61539.6</v>
      </c>
      <c r="AB932" s="2">
        <f t="shared" si="1624"/>
        <v>61539.635525354635</v>
      </c>
      <c r="AC932" s="1">
        <f t="shared" si="1644"/>
        <v>6.8935633702967458E-2</v>
      </c>
      <c r="AD932" s="1" t="b">
        <f t="shared" si="1645"/>
        <v>1</v>
      </c>
      <c r="AF932" s="1" t="s">
        <v>1411</v>
      </c>
      <c r="AG932" s="1" t="s">
        <v>1384</v>
      </c>
      <c r="AH932" s="10">
        <v>35291</v>
      </c>
      <c r="AI932" s="10">
        <v>96830.5</v>
      </c>
      <c r="AJ932" s="10">
        <f t="shared" si="1677"/>
        <v>61539.5</v>
      </c>
      <c r="AK932" s="1">
        <f t="shared" si="1678"/>
        <v>-3.5785877362286556E-3</v>
      </c>
      <c r="AL932" s="10">
        <f t="shared" si="1679"/>
        <v>0.13106929875357309</v>
      </c>
      <c r="AM932" s="10">
        <f t="shared" si="1646"/>
        <v>0.15148498217504455</v>
      </c>
      <c r="AN932" s="10">
        <f t="shared" si="1680"/>
        <v>0.86522965426446929</v>
      </c>
      <c r="AO932" s="1">
        <f t="shared" si="1647"/>
        <v>1624.9690000000001</v>
      </c>
      <c r="AP932" s="14">
        <v>87400000</v>
      </c>
      <c r="AQ932" s="10">
        <v>5.5E-2</v>
      </c>
      <c r="AR932" s="14" cm="1">
        <f t="array" ref="AR932">SfromgA($AP932,$AO932,"")</f>
        <v>0.18508875461285915</v>
      </c>
      <c r="AS932" s="21">
        <f t="shared" si="1681"/>
        <v>571.92202048285492</v>
      </c>
      <c r="AU932" s="10"/>
      <c r="AV932" s="10"/>
      <c r="AW932" s="14">
        <f t="shared" si="1682"/>
        <v>87400000</v>
      </c>
      <c r="AX932" s="21">
        <f t="shared" si="1683"/>
        <v>571.92202048285492</v>
      </c>
      <c r="AY932" s="10">
        <f t="shared" ref="AY932:AY934" si="1687">LN(BB932*$AO932/$AW932)</f>
        <v>-9.2173608467437251</v>
      </c>
      <c r="AZ932" s="10">
        <f t="shared" si="1684"/>
        <v>8.4124240507337529</v>
      </c>
      <c r="BA932" s="10">
        <f t="shared" ref="BA932:BA934" si="1688">LN(AZ932/$C932)</f>
        <v>2.1297096667855162</v>
      </c>
      <c r="BB932" s="10" cm="1">
        <f t="array" ref="BB932">$C932*EXP(poly_from_str($AO932,BB$2950))</f>
        <v>5.3409363082369952</v>
      </c>
      <c r="BC932" s="10">
        <f t="shared" ref="BC932:BC934" si="1689">LN(AZ932/BB932)</f>
        <v>0.4543086905622718</v>
      </c>
      <c r="BD932" s="10">
        <f t="shared" si="1685"/>
        <v>1.9049721068536538</v>
      </c>
      <c r="BE932" s="10">
        <f t="shared" si="1686"/>
        <v>-2.1438105968513272</v>
      </c>
      <c r="BF932" s="21">
        <f>INDEX([1]Pr3_line_class7_opt_lin!$A$2:$A$3624,MATCH($X932,[1]Pr3_line_class7_opt_lin!$AO$2:$AO$3624,0),1)</f>
        <v>1450</v>
      </c>
    </row>
    <row r="933" spans="1:58" hidden="1" x14ac:dyDescent="0.25">
      <c r="A933" s="1">
        <v>1622.6220000000001</v>
      </c>
      <c r="B933" s="1">
        <v>4.0000000000000001E-3</v>
      </c>
      <c r="C933">
        <v>1</v>
      </c>
      <c r="E933" s="2">
        <v>61628.6</v>
      </c>
      <c r="F933">
        <v>19360</v>
      </c>
      <c r="G933" t="s">
        <v>4</v>
      </c>
      <c r="H933" t="s">
        <v>39</v>
      </c>
      <c r="I933">
        <v>80988</v>
      </c>
      <c r="J933" t="s">
        <v>6</v>
      </c>
      <c r="K933" t="s">
        <v>39</v>
      </c>
      <c r="L933">
        <v>19360.099999999999</v>
      </c>
      <c r="M933">
        <v>80988.759999999995</v>
      </c>
      <c r="N933">
        <v>10</v>
      </c>
      <c r="V933" s="11">
        <f t="shared" si="1638"/>
        <v>6.1628647953743998E-7</v>
      </c>
      <c r="W933" s="11">
        <f t="shared" si="1639"/>
        <v>1.6226232625761417E-6</v>
      </c>
      <c r="X933" s="10">
        <f t="shared" si="1640"/>
        <v>61628.641908279009</v>
      </c>
      <c r="Y933" s="8">
        <f t="shared" si="1641"/>
        <v>1622.6221591711937</v>
      </c>
      <c r="Z933" s="1">
        <f t="shared" si="1642"/>
        <v>1622.6220000000001</v>
      </c>
      <c r="AA933" s="2">
        <f t="shared" si="1643"/>
        <v>61628.6</v>
      </c>
      <c r="AB933" s="2">
        <f t="shared" si="1624"/>
        <v>61628.647953744003</v>
      </c>
      <c r="AC933" s="1">
        <f t="shared" si="1644"/>
        <v>6.8990451243032574E-2</v>
      </c>
      <c r="AD933" s="1" t="b">
        <f t="shared" si="1645"/>
        <v>1</v>
      </c>
      <c r="AF933" s="1" t="s">
        <v>1187</v>
      </c>
      <c r="AG933" s="1" t="s">
        <v>1364</v>
      </c>
      <c r="AH933" s="10">
        <v>19360.099999999999</v>
      </c>
      <c r="AI933" s="10">
        <v>80988.759999999995</v>
      </c>
      <c r="AJ933" s="10">
        <f t="shared" si="1677"/>
        <v>61628.659999999996</v>
      </c>
      <c r="AK933" s="1">
        <f t="shared" si="1678"/>
        <v>3.1716607168164046E-4</v>
      </c>
      <c r="AL933" s="10">
        <f t="shared" si="1679"/>
        <v>-1.8091720987285953E-2</v>
      </c>
      <c r="AM933" s="10">
        <f t="shared" si="1646"/>
        <v>0.15192349173128428</v>
      </c>
      <c r="AN933" s="10">
        <f t="shared" si="1680"/>
        <v>-0.11908442059300355</v>
      </c>
      <c r="AO933" s="1">
        <f t="shared" si="1647"/>
        <v>1622.6220000000001</v>
      </c>
      <c r="AP933" s="14">
        <v>13600000</v>
      </c>
      <c r="AQ933" s="10">
        <v>2.1000000000000001E-2</v>
      </c>
      <c r="AR933" s="14" cm="1">
        <f t="array" ref="AR933">SfromgA($AP933,$AO933,"")</f>
        <v>2.867638141847826E-2</v>
      </c>
      <c r="AS933" s="21">
        <f t="shared" si="1681"/>
        <v>755.55492586824982</v>
      </c>
      <c r="AU933" s="10"/>
      <c r="AV933" s="10"/>
      <c r="AW933" s="14">
        <f t="shared" si="1682"/>
        <v>13600000</v>
      </c>
      <c r="AX933" s="21">
        <f t="shared" si="1683"/>
        <v>755.55492586824982</v>
      </c>
      <c r="AY933" s="10">
        <f t="shared" si="1687"/>
        <v>-7.3430616996742017</v>
      </c>
      <c r="AZ933" s="10">
        <f t="shared" si="1684"/>
        <v>5.7635482464141781</v>
      </c>
      <c r="BA933" s="10">
        <f t="shared" si="1688"/>
        <v>1.7515533000509045</v>
      </c>
      <c r="BB933" s="10" cm="1">
        <f t="array" ref="BB933">$C933*EXP(poly_from_str($AO933,BB$2950))</f>
        <v>5.4233842050558367</v>
      </c>
      <c r="BC933" s="10">
        <f t="shared" si="1689"/>
        <v>6.0833287374254738E-2</v>
      </c>
      <c r="BD933" s="10">
        <f t="shared" si="1685"/>
        <v>2.1465801085190441</v>
      </c>
      <c r="BE933" s="10">
        <f t="shared" si="1686"/>
        <v>-2.7788940017047348</v>
      </c>
      <c r="BF933" s="21">
        <f>INDEX([1]Pr3_line_class7_opt_lin!$A$2:$A$3624,MATCH($X933,[1]Pr3_line_class7_opt_lin!$AO$2:$AO$3624,0),1)</f>
        <v>1459</v>
      </c>
    </row>
    <row r="934" spans="1:58" hidden="1" x14ac:dyDescent="0.25">
      <c r="A934" s="1">
        <v>1621.248</v>
      </c>
      <c r="B934" s="1">
        <v>4.0000000000000001E-3</v>
      </c>
      <c r="C934">
        <v>100</v>
      </c>
      <c r="E934" s="2">
        <v>61680.9</v>
      </c>
      <c r="F934">
        <v>33466</v>
      </c>
      <c r="G934" t="s">
        <v>4</v>
      </c>
      <c r="H934" t="s">
        <v>12</v>
      </c>
      <c r="I934">
        <v>95147</v>
      </c>
      <c r="J934" t="s">
        <v>6</v>
      </c>
      <c r="K934" t="s">
        <v>5</v>
      </c>
      <c r="L934">
        <v>33466.410000000003</v>
      </c>
      <c r="M934">
        <v>95147.9</v>
      </c>
      <c r="N934">
        <v>10</v>
      </c>
      <c r="V934" s="11">
        <f t="shared" si="1638"/>
        <v>6.1680877940944264E-7</v>
      </c>
      <c r="W934" s="11">
        <f t="shared" si="1639"/>
        <v>1.6212474201900427E-6</v>
      </c>
      <c r="X934" s="10">
        <f t="shared" si="1640"/>
        <v>61680.880730151577</v>
      </c>
      <c r="Y934" s="8">
        <f t="shared" si="1641"/>
        <v>1621.2479266872208</v>
      </c>
      <c r="Z934" s="1">
        <f t="shared" si="1642"/>
        <v>1621.248</v>
      </c>
      <c r="AA934" s="2">
        <f t="shared" si="1643"/>
        <v>61680.9</v>
      </c>
      <c r="AB934" s="2">
        <f t="shared" si="1624"/>
        <v>61680.877940944258</v>
      </c>
      <c r="AC934" s="1">
        <f t="shared" si="1644"/>
        <v>6.9022653517828325E-2</v>
      </c>
      <c r="AD934" s="1" t="b">
        <f t="shared" si="1645"/>
        <v>1</v>
      </c>
      <c r="AF934" s="1" t="s">
        <v>1434</v>
      </c>
      <c r="AG934" s="1" t="s">
        <v>1365</v>
      </c>
      <c r="AH934" s="10">
        <v>33466.410000000003</v>
      </c>
      <c r="AI934" s="10">
        <v>95147.9</v>
      </c>
      <c r="AJ934" s="10">
        <f t="shared" si="1677"/>
        <v>61681.489999999991</v>
      </c>
      <c r="AK934" s="1">
        <f t="shared" si="1678"/>
        <v>1.6087476485836305E-2</v>
      </c>
      <c r="AL934" s="10">
        <f t="shared" si="1679"/>
        <v>-0.6092698484135326</v>
      </c>
      <c r="AM934" s="10">
        <f t="shared" si="1646"/>
        <v>0.15218128256750357</v>
      </c>
      <c r="AN934" s="10">
        <f t="shared" si="1680"/>
        <v>-4.0035794030272855</v>
      </c>
      <c r="AO934" s="1">
        <f t="shared" si="1647"/>
        <v>1621.248</v>
      </c>
      <c r="AP934" s="14">
        <v>2490000000</v>
      </c>
      <c r="AQ934" s="10">
        <v>0.51600000000000001</v>
      </c>
      <c r="AR934" s="14" cm="1">
        <f t="array" ref="AR934">SfromgA($AP934,$AO934,"")</f>
        <v>5.2369818291074353</v>
      </c>
      <c r="AS934" s="21">
        <f t="shared" si="1681"/>
        <v>21.50856597997679</v>
      </c>
      <c r="AU934" s="10"/>
      <c r="AV934" s="10"/>
      <c r="AW934" s="14">
        <f t="shared" si="1682"/>
        <v>2490000000</v>
      </c>
      <c r="AX934" s="21">
        <f t="shared" si="1683"/>
        <v>21.50856597997679</v>
      </c>
      <c r="AY934" s="10">
        <f t="shared" si="1687"/>
        <v>-7.9396287434391173</v>
      </c>
      <c r="AZ934" s="10">
        <f t="shared" si="1684"/>
        <v>281.13296435982875</v>
      </c>
      <c r="BA934" s="10">
        <f t="shared" si="1688"/>
        <v>1.0336575542051791</v>
      </c>
      <c r="BB934" s="10" cm="1">
        <f t="array" ref="BB934">$C934*EXP(poly_from_str($AO934,BB$2950))</f>
        <v>547.28424007769945</v>
      </c>
      <c r="BC934" s="10">
        <f t="shared" si="1689"/>
        <v>-0.66614056177678382</v>
      </c>
      <c r="BD934" s="10">
        <f t="shared" si="1685"/>
        <v>0.19481457620018322</v>
      </c>
      <c r="BE934" s="10">
        <f t="shared" si="1686"/>
        <v>-0.22182119498334468</v>
      </c>
      <c r="BF934" s="21">
        <f>INDEX([1]Pr3_line_class7_opt_lin!$A$2:$A$3624,MATCH($X934,[1]Pr3_line_class7_opt_lin!$AO$2:$AO$3624,0),1)</f>
        <v>146451</v>
      </c>
    </row>
    <row r="935" spans="1:58" hidden="1" x14ac:dyDescent="0.25">
      <c r="A935" s="1">
        <v>1614.502</v>
      </c>
      <c r="B935" s="1">
        <v>4.0000000000000001E-3</v>
      </c>
      <c r="C935">
        <v>2</v>
      </c>
      <c r="E935" s="2">
        <v>61938.6</v>
      </c>
      <c r="N935">
        <v>10</v>
      </c>
      <c r="V935" s="11">
        <f t="shared" si="1638"/>
        <v>6.1938603978192663E-7</v>
      </c>
      <c r="W935" s="11">
        <f t="shared" si="1639"/>
        <v>1.6145021036962412E-6</v>
      </c>
      <c r="X935" s="10">
        <f t="shared" si="1640"/>
        <v>61938.603467804896</v>
      </c>
      <c r="Y935" s="8">
        <f t="shared" si="1641"/>
        <v>1614.5020133038527</v>
      </c>
      <c r="Z935" s="1">
        <f t="shared" si="1642"/>
        <v>1614.502</v>
      </c>
      <c r="AA935" s="2">
        <f t="shared" si="1643"/>
        <v>61938.6</v>
      </c>
      <c r="AB935" s="2">
        <f t="shared" si="1624"/>
        <v>61938.603978192659</v>
      </c>
      <c r="AC935" s="1">
        <f t="shared" si="1644"/>
        <v>6.9181953313836919E-2</v>
      </c>
      <c r="AD935" s="1" t="b">
        <f t="shared" si="1645"/>
        <v>1</v>
      </c>
      <c r="AM935" s="10">
        <f t="shared" si="1646"/>
        <v>0.15345561665454735</v>
      </c>
      <c r="AN935" s="10"/>
      <c r="AO935" s="1">
        <f t="shared" si="1647"/>
        <v>1614.502</v>
      </c>
      <c r="AP935"/>
      <c r="BB935" s="10" cm="1">
        <f t="array" ref="BB935">$C935*EXP(poly_from_str($AO935,BB$2950))</f>
        <v>11.458271304717167</v>
      </c>
      <c r="BF935" s="21" t="e">
        <f>INDEX([1]Pr3_line_class7_opt_lin!$A$2:$A$3624,MATCH($X935,[1]Pr3_line_class7_opt_lin!$AO$2:$AO$3624,0),1)</f>
        <v>#N/A</v>
      </c>
    </row>
    <row r="936" spans="1:58" x14ac:dyDescent="0.25">
      <c r="A936" s="1">
        <v>1611.809</v>
      </c>
      <c r="B936" s="1">
        <v>8.0000000000000002E-3</v>
      </c>
      <c r="C936">
        <v>100</v>
      </c>
      <c r="D936" t="s">
        <v>111</v>
      </c>
      <c r="E936" s="2">
        <v>62042.1</v>
      </c>
      <c r="N936">
        <v>10</v>
      </c>
      <c r="V936" s="11">
        <f t="shared" si="1638"/>
        <v>6.2042090595101529E-7</v>
      </c>
      <c r="W936" s="11">
        <f t="shared" si="1639"/>
        <v>1.6118087556675226E-6</v>
      </c>
      <c r="X936" s="10">
        <f t="shared" si="1640"/>
        <v>62042.091808757526</v>
      </c>
      <c r="Y936" s="8">
        <f t="shared" si="1641"/>
        <v>1611.8089684700885</v>
      </c>
      <c r="Z936" s="1">
        <f t="shared" si="1642"/>
        <v>1611.809</v>
      </c>
      <c r="AA936" s="2">
        <f t="shared" si="1643"/>
        <v>62042.1</v>
      </c>
      <c r="AB936" s="2">
        <f t="shared" si="1624"/>
        <v>62042.09059510153</v>
      </c>
      <c r="AC936" s="1">
        <f t="shared" si="1644"/>
        <v>6.9246105027053931E-2</v>
      </c>
      <c r="AD936" s="1" t="b">
        <f t="shared" si="1645"/>
        <v>1</v>
      </c>
      <c r="AM936" s="10">
        <f t="shared" si="1646"/>
        <v>0.30793772711282785</v>
      </c>
      <c r="AN936" s="10"/>
      <c r="AO936" s="1">
        <f t="shared" si="1647"/>
        <v>1611.809</v>
      </c>
      <c r="AP936"/>
      <c r="BB936" s="10" cm="1">
        <f t="array" ref="BB936">$C936*EXP(poly_from_str($AO936,BB$2950))</f>
        <v>583.80559425358706</v>
      </c>
      <c r="BF936" s="21" t="e">
        <f>INDEX([1]Pr3_line_class7_opt_lin!$A$2:$A$3624,MATCH($X936,[1]Pr3_line_class7_opt_lin!$AO$2:$AO$3624,0),1)</f>
        <v>#N/A</v>
      </c>
    </row>
    <row r="937" spans="1:58" hidden="1" x14ac:dyDescent="0.25">
      <c r="A937" s="1">
        <v>1604.7660000000001</v>
      </c>
      <c r="B937" s="1">
        <v>4.0000000000000001E-3</v>
      </c>
      <c r="C937">
        <v>1</v>
      </c>
      <c r="E937" s="2">
        <v>62314.400000000001</v>
      </c>
      <c r="N937">
        <v>10</v>
      </c>
      <c r="V937" s="11">
        <f t="shared" si="1638"/>
        <v>6.2314381037484586E-7</v>
      </c>
      <c r="W937" s="11">
        <f t="shared" si="1639"/>
        <v>1.6047655116634358E-6</v>
      </c>
      <c r="X937" s="10">
        <f t="shared" si="1640"/>
        <v>62314.383522080585</v>
      </c>
      <c r="Y937" s="8">
        <f t="shared" si="1641"/>
        <v>1604.76593601485</v>
      </c>
      <c r="Z937" s="1">
        <f t="shared" si="1642"/>
        <v>1604.7660000000001</v>
      </c>
      <c r="AA937" s="2">
        <f t="shared" si="1643"/>
        <v>62314.400000000001</v>
      </c>
      <c r="AB937" s="2">
        <f t="shared" si="1624"/>
        <v>62314.381037484593</v>
      </c>
      <c r="AC937" s="1">
        <f t="shared" si="1644"/>
        <v>6.9415410420424095E-2</v>
      </c>
      <c r="AD937" s="1" t="b">
        <f t="shared" si="1645"/>
        <v>1</v>
      </c>
      <c r="AM937" s="10">
        <f t="shared" si="1646"/>
        <v>0.15532333062888917</v>
      </c>
      <c r="AN937" s="10"/>
      <c r="AO937" s="1">
        <f t="shared" si="1647"/>
        <v>1604.7660000000001</v>
      </c>
      <c r="AP937"/>
      <c r="BB937" s="10" cm="1">
        <f t="array" ref="BB937">$C937*EXP(poly_from_str($AO937,BB$2950))</f>
        <v>6.1423445878849696</v>
      </c>
      <c r="BF937" s="21" t="e">
        <f>INDEX([1]Pr3_line_class7_opt_lin!$A$2:$A$3624,MATCH($X937,[1]Pr3_line_class7_opt_lin!$AO$2:$AO$3624,0),1)</f>
        <v>#N/A</v>
      </c>
    </row>
    <row r="938" spans="1:58" hidden="1" x14ac:dyDescent="0.25">
      <c r="A938" s="1">
        <v>1594.5719999999999</v>
      </c>
      <c r="B938" s="1">
        <v>4.0000000000000001E-3</v>
      </c>
      <c r="C938">
        <v>10</v>
      </c>
      <c r="E938" s="2">
        <v>62712.7</v>
      </c>
      <c r="F938">
        <v>31254</v>
      </c>
      <c r="G938" t="s">
        <v>4</v>
      </c>
      <c r="H938" t="s">
        <v>7</v>
      </c>
      <c r="I938">
        <v>93967</v>
      </c>
      <c r="J938" t="s">
        <v>6</v>
      </c>
      <c r="K938" t="s">
        <v>7</v>
      </c>
      <c r="L938">
        <v>31254.71</v>
      </c>
      <c r="M938">
        <v>93967.4</v>
      </c>
      <c r="N938">
        <v>10</v>
      </c>
      <c r="V938" s="11">
        <f t="shared" si="1638"/>
        <v>6.2712753014602045E-7</v>
      </c>
      <c r="W938" s="11">
        <f t="shared" si="1639"/>
        <v>1.5945733479821473E-6</v>
      </c>
      <c r="X938" s="10">
        <f t="shared" si="1640"/>
        <v>62712.745912970684</v>
      </c>
      <c r="Y938" s="8">
        <f t="shared" si="1641"/>
        <v>1594.5721805703506</v>
      </c>
      <c r="Z938" s="1">
        <f t="shared" si="1642"/>
        <v>1594.5719999999999</v>
      </c>
      <c r="AA938" s="2">
        <f t="shared" si="1643"/>
        <v>62712.7</v>
      </c>
      <c r="AB938" s="2">
        <f t="shared" si="1624"/>
        <v>62712.753014602044</v>
      </c>
      <c r="AC938" s="1">
        <f t="shared" si="1644"/>
        <v>6.9664446953352388E-2</v>
      </c>
      <c r="AD938" s="1" t="b">
        <f t="shared" si="1645"/>
        <v>1</v>
      </c>
      <c r="AF938" s="1" t="s">
        <v>1308</v>
      </c>
      <c r="AG938" s="5" t="s">
        <v>1472</v>
      </c>
      <c r="AH938" s="10">
        <v>31254.71</v>
      </c>
      <c r="AI938" s="10">
        <v>93967.4</v>
      </c>
      <c r="AJ938" s="10">
        <f>AI938-AH938</f>
        <v>62712.689999999995</v>
      </c>
      <c r="AK938" s="1">
        <f>$A938-100000000/AJ938</f>
        <v>-1.6022486040583317E-3</v>
      </c>
      <c r="AL938" s="10">
        <f>$X938-AJ938</f>
        <v>5.5912970688950736E-2</v>
      </c>
      <c r="AM938" s="10">
        <f t="shared" si="1646"/>
        <v>0.15731544263915334</v>
      </c>
      <c r="AN938" s="10">
        <f>AL938/AM938</f>
        <v>0.35541946646142464</v>
      </c>
      <c r="AO938" s="1">
        <f t="shared" si="1647"/>
        <v>1594.5719999999999</v>
      </c>
      <c r="BB938" s="10" cm="1">
        <f t="array" ref="BB938">$C938*EXP(poly_from_str($AO938,BB$2950))</f>
        <v>66.381813685900013</v>
      </c>
      <c r="BF938" s="21">
        <f>INDEX([1]Pr3_line_class7_opt_lin!$A$2:$A$3624,MATCH($X938,[1]Pr3_line_class7_opt_lin!$AO$2:$AO$3624,0),1)</f>
        <v>15726</v>
      </c>
    </row>
    <row r="939" spans="1:58" hidden="1" x14ac:dyDescent="0.25">
      <c r="A939" s="1">
        <v>1589.5530000000001</v>
      </c>
      <c r="B939" s="1">
        <v>4.0000000000000001E-3</v>
      </c>
      <c r="C939">
        <v>2</v>
      </c>
      <c r="E939" s="2">
        <v>62910.8</v>
      </c>
      <c r="N939">
        <v>10</v>
      </c>
      <c r="V939" s="11">
        <f t="shared" si="1638"/>
        <v>6.2910767995782459E-7</v>
      </c>
      <c r="W939" s="11">
        <f t="shared" si="1639"/>
        <v>1.5895521913566509E-6</v>
      </c>
      <c r="X939" s="10">
        <f t="shared" si="1640"/>
        <v>62910.772329990017</v>
      </c>
      <c r="Y939" s="8">
        <f t="shared" si="1641"/>
        <v>1589.5528904885068</v>
      </c>
      <c r="Z939" s="1">
        <f t="shared" si="1642"/>
        <v>1589.5530000000001</v>
      </c>
      <c r="AA939" s="2">
        <f t="shared" si="1643"/>
        <v>62910.8</v>
      </c>
      <c r="AB939" s="2">
        <f t="shared" si="1624"/>
        <v>62910.767995782458</v>
      </c>
      <c r="AC939" s="1">
        <f t="shared" si="1644"/>
        <v>6.9788823649095832E-2</v>
      </c>
      <c r="AD939" s="1" t="b">
        <f t="shared" si="1645"/>
        <v>1</v>
      </c>
      <c r="AM939" s="10">
        <f t="shared" si="1646"/>
        <v>0.15831066972916286</v>
      </c>
      <c r="AN939" s="10"/>
      <c r="AO939" s="1">
        <f t="shared" si="1647"/>
        <v>1589.5530000000001</v>
      </c>
      <c r="AP939"/>
      <c r="BB939" s="10" cm="1">
        <f t="array" ref="BB939">$C939*EXP(poly_from_str($AO939,BB$2950))</f>
        <v>13.818902872993817</v>
      </c>
      <c r="BF939" s="21" t="e">
        <f>INDEX([1]Pr3_line_class7_opt_lin!$A$2:$A$3624,MATCH($X939,[1]Pr3_line_class7_opt_lin!$AO$2:$AO$3624,0),1)</f>
        <v>#N/A</v>
      </c>
    </row>
    <row r="940" spans="1:58" hidden="1" x14ac:dyDescent="0.25">
      <c r="A940" s="1">
        <v>1580.105</v>
      </c>
      <c r="B940" s="1">
        <v>4.0000000000000001E-3</v>
      </c>
      <c r="C940">
        <v>3</v>
      </c>
      <c r="E940" s="2">
        <v>63286.9</v>
      </c>
      <c r="F940">
        <v>29267</v>
      </c>
      <c r="G940" t="s">
        <v>4</v>
      </c>
      <c r="H940" t="s">
        <v>17</v>
      </c>
      <c r="I940">
        <v>92554</v>
      </c>
      <c r="J940" t="s">
        <v>6</v>
      </c>
      <c r="K940" t="s">
        <v>17</v>
      </c>
      <c r="L940">
        <v>29267.86</v>
      </c>
      <c r="M940">
        <v>92554.8</v>
      </c>
      <c r="N940">
        <v>10</v>
      </c>
      <c r="V940" s="11">
        <f t="shared" si="1638"/>
        <v>6.3286933463282503E-7</v>
      </c>
      <c r="W940" s="11">
        <f t="shared" si="1639"/>
        <v>1.5801058354888611E-6</v>
      </c>
      <c r="X940" s="10">
        <f t="shared" si="1640"/>
        <v>63286.928837241612</v>
      </c>
      <c r="Y940" s="8">
        <f t="shared" si="1641"/>
        <v>1580.1051154998429</v>
      </c>
      <c r="Z940" s="1">
        <f t="shared" si="1642"/>
        <v>1580.105</v>
      </c>
      <c r="AA940" s="2">
        <f t="shared" si="1643"/>
        <v>63286.9</v>
      </c>
      <c r="AB940" s="2">
        <f t="shared" si="1624"/>
        <v>63286.933463282505</v>
      </c>
      <c r="AC940" s="1">
        <f t="shared" si="1644"/>
        <v>7.0026179735929742E-2</v>
      </c>
      <c r="AD940" s="1" t="b">
        <f t="shared" si="1645"/>
        <v>1</v>
      </c>
      <c r="AF940" s="1" t="s">
        <v>1269</v>
      </c>
      <c r="AG940" s="1" t="s">
        <v>1363</v>
      </c>
      <c r="AH940" s="10">
        <v>29267.86</v>
      </c>
      <c r="AI940" s="10">
        <v>92554.8</v>
      </c>
      <c r="AJ940" s="10">
        <f>AI940-AH940</f>
        <v>63286.94</v>
      </c>
      <c r="AK940" s="1">
        <f>$A940-100000000/AJ940</f>
        <v>1.6320428835570056E-4</v>
      </c>
      <c r="AL940" s="10">
        <f>$X940-AJ940</f>
        <v>-1.1162758390128147E-2</v>
      </c>
      <c r="AM940" s="10">
        <f t="shared" si="1646"/>
        <v>0.16020935317589655</v>
      </c>
      <c r="AN940" s="10">
        <f>AL940/AM940</f>
        <v>-6.9676071770119224E-2</v>
      </c>
      <c r="AO940" s="1">
        <f t="shared" si="1647"/>
        <v>1580.105</v>
      </c>
      <c r="AP940" s="14">
        <v>140000000</v>
      </c>
      <c r="AQ940" s="10">
        <v>8.8999999999999996E-2</v>
      </c>
      <c r="AR940" s="14" cm="1">
        <f t="array" ref="AR940">SfromgA($AP940,$AO940,"")</f>
        <v>0.27259584858804309</v>
      </c>
      <c r="AS940" s="21">
        <f>(10^MAX(0.05, -0.312925054856973*((LN($AR940))^(1/3)) + 0.454808404431693)-1)*100</f>
        <v>525.62198372680405</v>
      </c>
      <c r="AU940" s="10"/>
      <c r="AV940" s="10"/>
      <c r="AW940" s="14">
        <f>IF($AP940="",$AT940,$AP940)</f>
        <v>140000000</v>
      </c>
      <c r="AX940" s="21">
        <f>IF($AP940="",$AV940,$AS940)</f>
        <v>525.62198372680405</v>
      </c>
      <c r="AY940" s="10">
        <f>LN(BB940*$AO940/$AW940)</f>
        <v>-8.281626537607206</v>
      </c>
      <c r="AZ940" s="10">
        <f>EXP(AY$2950*$AI940+AY$2951)*$AW940/$AO940</f>
        <v>20.666828293131044</v>
      </c>
      <c r="BA940" s="10">
        <f>LN(AZ940/$C940)</f>
        <v>1.9299176283136641</v>
      </c>
      <c r="BB940" s="10" cm="1">
        <f t="array" ref="BB940">$C940*EXP(poly_from_str($AO940,BB$2950))</f>
        <v>22.427320109877112</v>
      </c>
      <c r="BC940" s="10">
        <f t="shared" ref="BC940" si="1690">LN(AZ940/BB940)</f>
        <v>-8.1749946475465088E-2</v>
      </c>
      <c r="BD940" s="10">
        <f t="shared" ref="BD940" si="1691">LN($AX940/100+1)</f>
        <v>1.8335761428538739</v>
      </c>
      <c r="BE940" s="10">
        <f>ABS(LN($AZ940/$BB940))-BD940-LN(2)</f>
        <v>-2.4449733769383539</v>
      </c>
      <c r="BF940" s="21">
        <f>INDEX([1]Pr3_line_class7_opt_lin!$A$2:$A$3624,MATCH($X940,[1]Pr3_line_class7_opt_lin!$AO$2:$AO$3624,0),1)</f>
        <v>4904</v>
      </c>
    </row>
    <row r="941" spans="1:58" hidden="1" x14ac:dyDescent="0.25">
      <c r="A941" s="1">
        <v>1579.856</v>
      </c>
      <c r="B941" s="1">
        <v>4.0000000000000001E-3</v>
      </c>
      <c r="C941">
        <v>1</v>
      </c>
      <c r="E941" s="2">
        <v>63296.9</v>
      </c>
      <c r="N941">
        <v>10</v>
      </c>
      <c r="V941" s="11">
        <f t="shared" si="1638"/>
        <v>6.3296908072634471E-7</v>
      </c>
      <c r="W941" s="11">
        <f t="shared" si="1639"/>
        <v>1.5798562014885406E-6</v>
      </c>
      <c r="X941" s="10">
        <f t="shared" si="1640"/>
        <v>63296.906956047824</v>
      </c>
      <c r="Y941" s="8">
        <f t="shared" si="1641"/>
        <v>1579.8560278693888</v>
      </c>
      <c r="Z941" s="1">
        <f t="shared" si="1642"/>
        <v>1579.856</v>
      </c>
      <c r="AA941" s="2">
        <f t="shared" si="1643"/>
        <v>63296.9</v>
      </c>
      <c r="AB941" s="2">
        <f t="shared" si="1624"/>
        <v>63296.908072634469</v>
      </c>
      <c r="AC941" s="1">
        <f t="shared" si="1644"/>
        <v>7.0032492857777698E-2</v>
      </c>
      <c r="AD941" s="1" t="b">
        <f t="shared" si="1645"/>
        <v>1</v>
      </c>
      <c r="AM941" s="10">
        <f t="shared" si="1646"/>
        <v>0.16025992242330947</v>
      </c>
      <c r="AN941" s="10"/>
      <c r="AO941" s="1">
        <f t="shared" si="1647"/>
        <v>1579.856</v>
      </c>
      <c r="AP941"/>
      <c r="BB941" s="10" cm="1">
        <f t="array" ref="BB941">$C941*EXP(poly_from_str($AO941,BB$2950))</f>
        <v>7.4917660977963525</v>
      </c>
      <c r="BF941" s="21">
        <f>INDEX([1]Pr3_line_class7_opt_lin!$A$2:$A$3624,MATCH($X941,[1]Pr3_line_class7_opt_lin!$AO$2:$AO$3624,0),1)</f>
        <v>1636</v>
      </c>
    </row>
    <row r="942" spans="1:58" hidden="1" x14ac:dyDescent="0.25">
      <c r="A942" s="1">
        <v>1574.825</v>
      </c>
      <c r="B942" s="1">
        <v>4.0000000000000001E-3</v>
      </c>
      <c r="C942">
        <v>1</v>
      </c>
      <c r="E942" s="2">
        <v>63499.1</v>
      </c>
      <c r="N942">
        <v>10</v>
      </c>
      <c r="V942" s="11">
        <f t="shared" si="1638"/>
        <v>6.3499118949724568E-7</v>
      </c>
      <c r="W942" s="11">
        <f t="shared" si="1639"/>
        <v>1.574825469967291E-6</v>
      </c>
      <c r="X942" s="10">
        <f t="shared" si="1640"/>
        <v>63499.116299698697</v>
      </c>
      <c r="Y942" s="8">
        <f t="shared" si="1641"/>
        <v>1574.8250657225997</v>
      </c>
      <c r="Z942" s="1">
        <f t="shared" si="1642"/>
        <v>1574.825</v>
      </c>
      <c r="AA942" s="2">
        <f t="shared" si="1643"/>
        <v>63499.1</v>
      </c>
      <c r="AB942" s="2">
        <f t="shared" si="1624"/>
        <v>63499.118949724572</v>
      </c>
      <c r="AC942" s="1">
        <f t="shared" si="1644"/>
        <v>7.0160690536956352E-2</v>
      </c>
      <c r="AD942" s="1" t="b">
        <f t="shared" si="1645"/>
        <v>1</v>
      </c>
      <c r="AM942" s="10">
        <f t="shared" si="1646"/>
        <v>0.1612854761640182</v>
      </c>
      <c r="AN942" s="10"/>
      <c r="AO942" s="1">
        <f t="shared" si="1647"/>
        <v>1574.825</v>
      </c>
      <c r="AP942"/>
      <c r="BB942" s="10" cm="1">
        <f t="array" ref="BB942">$C942*EXP(poly_from_str($AO942,BB$2950))</f>
        <v>7.8276581217786205</v>
      </c>
      <c r="BF942" s="21" t="e">
        <f>INDEX([1]Pr3_line_class7_opt_lin!$A$2:$A$3624,MATCH($X942,[1]Pr3_line_class7_opt_lin!$AO$2:$AO$3624,0),1)</f>
        <v>#N/A</v>
      </c>
    </row>
    <row r="943" spans="1:58" x14ac:dyDescent="0.25">
      <c r="A943" s="1">
        <v>1573.3879999999999</v>
      </c>
      <c r="B943" s="1">
        <v>8.0000000000000002E-3</v>
      </c>
      <c r="C943">
        <v>10</v>
      </c>
      <c r="D943" t="s">
        <v>112</v>
      </c>
      <c r="E943" s="2">
        <v>63557.1</v>
      </c>
      <c r="F943">
        <v>28885</v>
      </c>
      <c r="G943" t="s">
        <v>4</v>
      </c>
      <c r="H943" t="s">
        <v>5</v>
      </c>
      <c r="I943">
        <v>92441</v>
      </c>
      <c r="J943" t="s">
        <v>6</v>
      </c>
      <c r="K943" t="s">
        <v>7</v>
      </c>
      <c r="L943">
        <v>28885.14</v>
      </c>
      <c r="M943">
        <v>92441.7</v>
      </c>
      <c r="N943">
        <v>10</v>
      </c>
      <c r="V943" s="11">
        <f t="shared" si="1638"/>
        <v>6.3557113693507261E-7</v>
      </c>
      <c r="W943" s="11">
        <f t="shared" si="1639"/>
        <v>1.5733883389896645E-6</v>
      </c>
      <c r="X943" s="10">
        <f t="shared" si="1640"/>
        <v>63557.111772514552</v>
      </c>
      <c r="Y943" s="8">
        <f t="shared" si="1641"/>
        <v>1573.3880475551325</v>
      </c>
      <c r="Z943" s="1">
        <f t="shared" si="1642"/>
        <v>1573.3879999999999</v>
      </c>
      <c r="AA943" s="2">
        <f t="shared" si="1643"/>
        <v>63557.1</v>
      </c>
      <c r="AB943" s="2">
        <f t="shared" si="1624"/>
        <v>63557.113693507265</v>
      </c>
      <c r="AC943" s="1">
        <f t="shared" si="1644"/>
        <v>7.0197533505247045E-2</v>
      </c>
      <c r="AD943" s="1" t="b">
        <f t="shared" si="1645"/>
        <v>1</v>
      </c>
      <c r="AF943" s="1" t="s">
        <v>1367</v>
      </c>
      <c r="AG943" s="1" t="s">
        <v>1352</v>
      </c>
      <c r="AH943" s="10">
        <v>28885.14</v>
      </c>
      <c r="AI943" s="10">
        <v>92441.7</v>
      </c>
      <c r="AJ943" s="10">
        <f t="shared" ref="AJ943:AJ944" si="1692">AI943-AH943</f>
        <v>63556.56</v>
      </c>
      <c r="AK943" s="1">
        <f t="shared" ref="AK943:AK944" si="1693">$A943-100000000/AJ943</f>
        <v>-1.3707077916251365E-2</v>
      </c>
      <c r="AL943" s="10">
        <f t="shared" ref="AL943:AL944" si="1694">$X943-AJ943</f>
        <v>0.55177251455461374</v>
      </c>
      <c r="AM943" s="10">
        <f t="shared" si="1646"/>
        <v>0.32316046645836882</v>
      </c>
      <c r="AN943" s="10">
        <f t="shared" ref="AN943:AN944" si="1695">AL943/AM943</f>
        <v>1.7074257894280391</v>
      </c>
      <c r="AO943" s="1">
        <f t="shared" si="1647"/>
        <v>1573.3879999999999</v>
      </c>
      <c r="AP943" s="14">
        <v>311000000</v>
      </c>
      <c r="AQ943" s="10">
        <v>0.13200000000000001</v>
      </c>
      <c r="AR943" s="14" cm="1">
        <f t="array" ref="AR943">SfromgA($AP943,$AO943,"")</f>
        <v>0.59786241154533593</v>
      </c>
      <c r="AS943" s="21">
        <f t="shared" ref="AS943:AS944" si="1696">(10^MAX(0.05, -0.312925054856973*((LN($AR943))^(1/3)) + 0.454808404431693)-1)*100</f>
        <v>407.6192965865913</v>
      </c>
      <c r="AU943" s="10"/>
      <c r="AV943" s="10"/>
      <c r="AW943" s="14">
        <f t="shared" ref="AW943:AW944" si="1697">IF($AP943="",$AT943,$AP943)</f>
        <v>311000000</v>
      </c>
      <c r="AX943" s="21">
        <f t="shared" ref="AX943:AX944" si="1698">IF($AP943="",$AV943,$AS943)</f>
        <v>407.6192965865913</v>
      </c>
      <c r="AY943" s="10">
        <f t="shared" ref="AY943:AY944" si="1699">LN(BB943*$AO943/$AW943)</f>
        <v>-7.8213007852696954</v>
      </c>
      <c r="AZ943" s="10">
        <f t="shared" ref="AZ943:AZ944" si="1700">EXP(AY$2950*$AI943+AY$2951)*$AW943/$AO943</f>
        <v>46.595901916325118</v>
      </c>
      <c r="BA943" s="10">
        <f t="shared" ref="BA943:BA944" si="1701">LN(AZ943/$C943)</f>
        <v>1.5389275025606943</v>
      </c>
      <c r="BB943" s="10" cm="1">
        <f t="array" ref="BB943">$C943*EXP(poly_from_str($AO943,BB$2950))</f>
        <v>79.282399031774005</v>
      </c>
      <c r="BC943" s="10">
        <f t="shared" ref="BC943:BC944" si="1702">LN(AZ943/BB943)</f>
        <v>-0.53150355424848983</v>
      </c>
      <c r="BD943" s="10">
        <f t="shared" ref="BD943:BD944" si="1703">LN($AX943/100+1)</f>
        <v>1.624561564469591</v>
      </c>
      <c r="BE943" s="10">
        <f t="shared" ref="BE943:BE944" si="1704">ABS(LN($AZ943/$BB943))-BD943-LN(2)</f>
        <v>-1.7862051907810463</v>
      </c>
      <c r="BF943" s="21">
        <f>INDEX([1]Pr3_line_class7_opt_lin!$A$2:$A$3624,MATCH($X943,[1]Pr3_line_class7_opt_lin!$AO$2:$AO$3624,0),1)</f>
        <v>16641</v>
      </c>
    </row>
    <row r="944" spans="1:58" hidden="1" x14ac:dyDescent="0.25">
      <c r="A944" s="1">
        <v>1569.3409999999999</v>
      </c>
      <c r="B944" s="1">
        <v>4.0000000000000001E-3</v>
      </c>
      <c r="C944">
        <v>1</v>
      </c>
      <c r="E944" s="2">
        <v>63721</v>
      </c>
      <c r="F944">
        <v>28720</v>
      </c>
      <c r="G944" t="s">
        <v>4</v>
      </c>
      <c r="H944" t="s">
        <v>5</v>
      </c>
      <c r="I944">
        <v>92441</v>
      </c>
      <c r="J944" t="s">
        <v>6</v>
      </c>
      <c r="K944" t="s">
        <v>7</v>
      </c>
      <c r="L944">
        <v>28720.71</v>
      </c>
      <c r="M944">
        <v>92441.7</v>
      </c>
      <c r="N944">
        <v>10</v>
      </c>
      <c r="V944" s="11">
        <f t="shared" si="1638"/>
        <v>6.3721014107195318E-7</v>
      </c>
      <c r="W944" s="11">
        <f t="shared" si="1639"/>
        <v>1.5693413474364811E-6</v>
      </c>
      <c r="X944" s="10">
        <f t="shared" si="1640"/>
        <v>63721.012110575779</v>
      </c>
      <c r="Y944" s="8">
        <f t="shared" si="1641"/>
        <v>1569.3410491733698</v>
      </c>
      <c r="Z944" s="1">
        <f t="shared" si="1642"/>
        <v>1569.3409999999999</v>
      </c>
      <c r="AA944" s="2">
        <f t="shared" si="1643"/>
        <v>63721</v>
      </c>
      <c r="AB944" s="2">
        <f t="shared" si="1624"/>
        <v>63721.014107195319</v>
      </c>
      <c r="AC944" s="1">
        <f t="shared" si="1644"/>
        <v>7.0301838194246929E-2</v>
      </c>
      <c r="AD944" s="1" t="b">
        <f t="shared" si="1645"/>
        <v>1</v>
      </c>
      <c r="AF944" s="1" t="s">
        <v>1370</v>
      </c>
      <c r="AG944" s="1" t="s">
        <v>1352</v>
      </c>
      <c r="AH944" s="10">
        <v>28720.71</v>
      </c>
      <c r="AI944" s="10">
        <v>92441.7</v>
      </c>
      <c r="AJ944" s="10">
        <f t="shared" si="1692"/>
        <v>63720.99</v>
      </c>
      <c r="AK944" s="1">
        <f t="shared" si="1693"/>
        <v>-5.9371974612076883E-4</v>
      </c>
      <c r="AL944" s="10">
        <f t="shared" si="1694"/>
        <v>2.2110575780970976E-2</v>
      </c>
      <c r="AM944" s="10">
        <f t="shared" si="1646"/>
        <v>0.16241466959698372</v>
      </c>
      <c r="AN944" s="10">
        <f t="shared" si="1695"/>
        <v>0.13613656842596933</v>
      </c>
      <c r="AO944" s="1">
        <f t="shared" si="1647"/>
        <v>1569.3409999999999</v>
      </c>
      <c r="AP944" s="14">
        <v>145000000</v>
      </c>
      <c r="AQ944" s="10">
        <v>9.5000000000000001E-2</v>
      </c>
      <c r="AR944" s="14" cm="1">
        <f t="array" ref="AR944">SfromgA($AP944,$AO944,"")</f>
        <v>0.2766007322314849</v>
      </c>
      <c r="AS944" s="21">
        <f t="shared" si="1696"/>
        <v>523.7777018959049</v>
      </c>
      <c r="AU944" s="10"/>
      <c r="AV944" s="10"/>
      <c r="AW944" s="14">
        <f t="shared" si="1697"/>
        <v>145000000</v>
      </c>
      <c r="AX944" s="21">
        <f t="shared" si="1698"/>
        <v>523.7777018959049</v>
      </c>
      <c r="AY944" s="10">
        <f t="shared" si="1699"/>
        <v>-9.3268636669155764</v>
      </c>
      <c r="AZ944" s="10">
        <f t="shared" si="1700"/>
        <v>21.780801047413718</v>
      </c>
      <c r="BA944" s="10">
        <f t="shared" si="1701"/>
        <v>3.0810288958649248</v>
      </c>
      <c r="BB944" s="10" cm="1">
        <f t="array" ref="BB944">$C944*EXP(poly_from_str($AO944,BB$2950))</f>
        <v>8.2232833898461006</v>
      </c>
      <c r="BC944" s="10">
        <f t="shared" si="1702"/>
        <v>0.97405932739739076</v>
      </c>
      <c r="BD944" s="10">
        <f t="shared" si="1703"/>
        <v>1.8306238719486219</v>
      </c>
      <c r="BE944" s="10">
        <f t="shared" si="1704"/>
        <v>-1.5497117251111763</v>
      </c>
      <c r="BF944" s="21">
        <f>INDEX([1]Pr3_line_class7_opt_lin!$A$2:$A$3624,MATCH($X944,[1]Pr3_line_class7_opt_lin!$AO$2:$AO$3624,0),1)</f>
        <v>1682</v>
      </c>
    </row>
    <row r="945" spans="1:58" hidden="1" x14ac:dyDescent="0.25">
      <c r="A945" s="1">
        <v>1531.171</v>
      </c>
      <c r="B945" s="1">
        <v>4.0000000000000001E-3</v>
      </c>
      <c r="C945">
        <v>5</v>
      </c>
      <c r="E945" s="2">
        <v>65309.5</v>
      </c>
      <c r="N945">
        <v>10</v>
      </c>
      <c r="V945" s="11">
        <f t="shared" si="1638"/>
        <v>6.5309491885622181E-7</v>
      </c>
      <c r="W945" s="11">
        <f t="shared" si="1639"/>
        <v>1.5311708097596828E-6</v>
      </c>
      <c r="X945" s="10">
        <f t="shared" si="1640"/>
        <v>65309.493134640019</v>
      </c>
      <c r="Y945" s="8">
        <f t="shared" si="1641"/>
        <v>1531.1709707169694</v>
      </c>
      <c r="Z945" s="1">
        <f t="shared" si="1642"/>
        <v>1531.171</v>
      </c>
      <c r="AA945" s="2">
        <f t="shared" si="1643"/>
        <v>65309.5</v>
      </c>
      <c r="AB945" s="2">
        <f t="shared" si="1624"/>
        <v>65309.491885622178</v>
      </c>
      <c r="AC945" s="1">
        <f t="shared" si="1644"/>
        <v>7.1326648651790753E-2</v>
      </c>
      <c r="AD945" s="1" t="b">
        <f t="shared" si="1645"/>
        <v>1</v>
      </c>
      <c r="AM945" s="10">
        <f t="shared" si="1646"/>
        <v>0.17061321041216168</v>
      </c>
      <c r="AN945" s="10"/>
      <c r="AO945" s="1">
        <f t="shared" si="1647"/>
        <v>1531.171</v>
      </c>
      <c r="AP945"/>
      <c r="BB945" s="10" cm="1">
        <f t="array" ref="BB945">$C945*EXP(poly_from_str($AO945,BB$2950))</f>
        <v>60.666839641169226</v>
      </c>
      <c r="BF945" s="21" t="e">
        <f>INDEX([1]Pr3_line_class7_opt_lin!$A$2:$A$3624,MATCH($X945,[1]Pr3_line_class7_opt_lin!$AO$2:$AO$3624,0),1)</f>
        <v>#N/A</v>
      </c>
    </row>
    <row r="946" spans="1:58" hidden="1" x14ac:dyDescent="0.25">
      <c r="A946" s="1">
        <v>1529.8510000000001</v>
      </c>
      <c r="B946" s="1">
        <v>4.0000000000000001E-3</v>
      </c>
      <c r="C946">
        <v>1</v>
      </c>
      <c r="E946" s="2">
        <v>65365.8</v>
      </c>
      <c r="F946">
        <v>18241</v>
      </c>
      <c r="G946" t="s">
        <v>4</v>
      </c>
      <c r="H946" t="s">
        <v>12</v>
      </c>
      <c r="I946">
        <v>83607</v>
      </c>
      <c r="J946" t="s">
        <v>6</v>
      </c>
      <c r="K946" t="s">
        <v>12</v>
      </c>
      <c r="L946">
        <v>18241.54</v>
      </c>
      <c r="M946">
        <v>83607.320000000007</v>
      </c>
      <c r="N946">
        <v>10</v>
      </c>
      <c r="V946" s="11">
        <f t="shared" si="1638"/>
        <v>6.5365842817372408E-7</v>
      </c>
      <c r="W946" s="11">
        <f t="shared" si="1639"/>
        <v>1.5298520021173152E-6</v>
      </c>
      <c r="X946" s="10">
        <f t="shared" si="1640"/>
        <v>65365.836207392473</v>
      </c>
      <c r="Y946" s="8">
        <f t="shared" si="1641"/>
        <v>1529.8511547029</v>
      </c>
      <c r="Z946" s="1">
        <f t="shared" si="1642"/>
        <v>1529.8510000000001</v>
      </c>
      <c r="AA946" s="2">
        <f t="shared" si="1643"/>
        <v>65365.8</v>
      </c>
      <c r="AB946" s="2">
        <f t="shared" si="1624"/>
        <v>65365.842817372402</v>
      </c>
      <c r="AC946" s="1">
        <f t="shared" si="1644"/>
        <v>7.1363467036127184E-2</v>
      </c>
      <c r="AD946" s="1" t="b">
        <f t="shared" si="1645"/>
        <v>1</v>
      </c>
      <c r="AF946" s="1" t="s">
        <v>1153</v>
      </c>
      <c r="AG946" s="1" t="s">
        <v>1387</v>
      </c>
      <c r="AH946" s="10">
        <v>18241.54</v>
      </c>
      <c r="AI946" s="10">
        <v>83607.320000000007</v>
      </c>
      <c r="AJ946" s="10">
        <f>AI946-AH946</f>
        <v>65365.780000000006</v>
      </c>
      <c r="AK946" s="1">
        <f>$A946-100000000/AJ946</f>
        <v>-1.4702068879159924E-3</v>
      </c>
      <c r="AL946" s="10">
        <f>$X946-AJ946</f>
        <v>5.6207392466603778E-2</v>
      </c>
      <c r="AM946" s="10">
        <f t="shared" si="1646"/>
        <v>0.17090762433727205</v>
      </c>
      <c r="AN946" s="10">
        <f>AL946/AM946</f>
        <v>0.32887586311353284</v>
      </c>
      <c r="AO946" s="1">
        <f t="shared" si="1647"/>
        <v>1529.8510000000001</v>
      </c>
      <c r="AP946" s="14">
        <v>31800000</v>
      </c>
      <c r="AQ946" s="10">
        <v>0.14000000000000001</v>
      </c>
      <c r="AR946" s="14" cm="1">
        <f t="array" ref="AR946">SfromgA($AP946,$AO946,"")</f>
        <v>5.6196320932093882E-2</v>
      </c>
      <c r="AS946" s="21">
        <f>(10^MAX(0.05, -0.312925054856973*((LN($AR946))^(1/3)) + 0.454808404431693)-1)*100</f>
        <v>694.27031780336631</v>
      </c>
      <c r="AU946" s="10"/>
      <c r="AV946" s="10"/>
      <c r="AW946" s="14">
        <f>IF($AP946="",$AT946,$AP946)</f>
        <v>31800000</v>
      </c>
      <c r="AX946" s="21">
        <f>IF($AP946="",$AV946,$AS946)</f>
        <v>694.27031780336631</v>
      </c>
      <c r="AY946" s="10">
        <f>LN(BB946*$AO946/$AW946)</f>
        <v>-7.4311341963674735</v>
      </c>
      <c r="AZ946" s="10">
        <f>EXP(AY$2950*$AI946+AY$2951)*$AW946/$AO946</f>
        <v>11.190330859532994</v>
      </c>
      <c r="BA946" s="10">
        <f>LN(AZ946/$C946)</f>
        <v>2.4150500893159479</v>
      </c>
      <c r="BB946" s="10" cm="1">
        <f t="array" ref="BB946">$C946*EXP(poly_from_str($AO946,BB$2950))</f>
        <v>12.31621919346529</v>
      </c>
      <c r="BC946" s="10">
        <f t="shared" ref="BC946" si="1705">LN(AZ946/BB946)</f>
        <v>-9.586693804370526E-2</v>
      </c>
      <c r="BD946" s="10">
        <f t="shared" ref="BD946" si="1706">LN($AX946/100+1)</f>
        <v>2.0722536679528401</v>
      </c>
      <c r="BE946" s="10">
        <f>ABS(LN($AZ946/$BB946))-BD946-LN(2)</f>
        <v>-2.6695339104690801</v>
      </c>
      <c r="BF946" s="21">
        <f>INDEX([1]Pr3_line_class7_opt_lin!$A$2:$A$3624,MATCH($X946,[1]Pr3_line_class7_opt_lin!$AO$2:$AO$3624,0),1)</f>
        <v>1869</v>
      </c>
    </row>
    <row r="947" spans="1:58" x14ac:dyDescent="0.25">
      <c r="A947" s="1">
        <v>1522.489</v>
      </c>
      <c r="B947" s="1">
        <v>8.0000000000000002E-3</v>
      </c>
      <c r="C947">
        <v>2</v>
      </c>
      <c r="D947" t="s">
        <v>112</v>
      </c>
      <c r="E947" s="2">
        <v>65681.899999999994</v>
      </c>
      <c r="N947">
        <v>10</v>
      </c>
      <c r="V947" s="11">
        <f t="shared" si="1638"/>
        <v>6.5681919540962203E-7</v>
      </c>
      <c r="W947" s="11">
        <f t="shared" si="1639"/>
        <v>1.5224894529543149E-6</v>
      </c>
      <c r="X947" s="10">
        <f t="shared" si="1640"/>
        <v>65681.916474751706</v>
      </c>
      <c r="Y947" s="8">
        <f t="shared" si="1641"/>
        <v>1522.4890710739271</v>
      </c>
      <c r="Z947" s="1">
        <f t="shared" si="1642"/>
        <v>1522.489</v>
      </c>
      <c r="AA947" s="2">
        <f t="shared" si="1643"/>
        <v>65681.899999999994</v>
      </c>
      <c r="AB947" s="2">
        <f t="shared" si="1624"/>
        <v>65681.919540962204</v>
      </c>
      <c r="AC947" s="1">
        <f t="shared" si="1644"/>
        <v>7.1570572772927166E-2</v>
      </c>
      <c r="AD947" s="1" t="b">
        <f t="shared" si="1645"/>
        <v>1</v>
      </c>
      <c r="AM947" s="10">
        <f t="shared" si="1646"/>
        <v>0.345129061687802</v>
      </c>
      <c r="AN947" s="10"/>
      <c r="AO947" s="1">
        <f t="shared" si="1647"/>
        <v>1522.489</v>
      </c>
      <c r="AP947"/>
      <c r="BB947" s="17" cm="1">
        <f t="array" ref="BB947">$C947*EXP(poly_from_str($AO947,BB$2951))</f>
        <v>0.11074578916942546</v>
      </c>
      <c r="BF947" s="21">
        <f>INDEX([1]Pr3_line_class7_opt_lin!$A$2:$A$3624,MATCH($X947,[1]Pr3_line_class7_opt_lin!$AO$2:$AO$3624,0),1)</f>
        <v>94</v>
      </c>
    </row>
    <row r="948" spans="1:58" x14ac:dyDescent="0.25">
      <c r="A948" s="1">
        <v>1522.241</v>
      </c>
      <c r="B948" s="1">
        <v>8.0000000000000002E-3</v>
      </c>
      <c r="C948">
        <v>100</v>
      </c>
      <c r="D948" s="4" t="s">
        <v>112</v>
      </c>
      <c r="E948" s="2">
        <v>65692.600000000006</v>
      </c>
      <c r="F948">
        <v>27604</v>
      </c>
      <c r="G948" t="s">
        <v>4</v>
      </c>
      <c r="H948" t="s">
        <v>5</v>
      </c>
      <c r="I948">
        <v>93296</v>
      </c>
      <c r="J948" t="s">
        <v>6</v>
      </c>
      <c r="K948" t="s">
        <v>12</v>
      </c>
      <c r="L948">
        <v>27604.26</v>
      </c>
      <c r="M948">
        <v>93296.5</v>
      </c>
      <c r="N948">
        <v>10</v>
      </c>
      <c r="P948" s="4" t="s">
        <v>1483</v>
      </c>
      <c r="V948" s="11">
        <f t="shared" si="1638"/>
        <v>6.5692620288114697E-7</v>
      </c>
      <c r="W948" s="11">
        <f t="shared" si="1639"/>
        <v>1.5222414701199222E-6</v>
      </c>
      <c r="X948" s="10">
        <f t="shared" si="1640"/>
        <v>65692.617102917822</v>
      </c>
      <c r="Y948" s="8">
        <f t="shared" si="1641"/>
        <v>1522.2410738079482</v>
      </c>
      <c r="Z948" s="1">
        <f t="shared" si="1642"/>
        <v>1522.241</v>
      </c>
      <c r="AA948" s="2">
        <f t="shared" si="1643"/>
        <v>65692.600000000006</v>
      </c>
      <c r="AB948" s="2">
        <f t="shared" si="1624"/>
        <v>65692.620288114689</v>
      </c>
      <c r="AC948" s="1">
        <f t="shared" si="1644"/>
        <v>7.1577601801592089E-2</v>
      </c>
      <c r="AD948" s="1" t="b">
        <f t="shared" si="1645"/>
        <v>1</v>
      </c>
      <c r="AF948" s="1" t="s">
        <v>1272</v>
      </c>
      <c r="AG948" s="1" t="s">
        <v>1354</v>
      </c>
      <c r="AH948" s="10">
        <v>27604.26</v>
      </c>
      <c r="AI948" s="10">
        <v>93296.5</v>
      </c>
      <c r="AJ948" s="10">
        <f t="shared" ref="AJ948" si="1707">AI948-AH948</f>
        <v>65692.240000000005</v>
      </c>
      <c r="AK948" s="1">
        <f>$A948-100000000/AJ948</f>
        <v>-8.8121543731176644E-3</v>
      </c>
      <c r="AL948" s="10">
        <f>$X948-AJ948</f>
        <v>0.3771029178169556</v>
      </c>
      <c r="AM948" s="10">
        <f t="shared" si="1646"/>
        <v>0.34524152220312032</v>
      </c>
      <c r="AN948" s="10">
        <f>AL948/AM948</f>
        <v>1.0922872643201065</v>
      </c>
      <c r="AO948" s="1">
        <f t="shared" si="1647"/>
        <v>1522.241</v>
      </c>
      <c r="AP948" s="14">
        <v>2870000</v>
      </c>
      <c r="AQ948" s="10">
        <v>8.7999999999999995E-2</v>
      </c>
      <c r="AR948" s="14" cm="1">
        <f t="array" ref="AR948">SfromgA($AP948,$AO948,"")</f>
        <v>4.9964955132544885E-3</v>
      </c>
      <c r="AS948" s="21">
        <f>(10^MAX(0.05, -0.312925054856973*((LN($AR948))^(1/3)) + 0.454808404431693)-1)*100</f>
        <v>900.83791721502246</v>
      </c>
      <c r="AU948" s="10"/>
      <c r="AV948" s="10"/>
      <c r="AW948" s="14">
        <f>IF($AP948="",$AT948,$AP948)</f>
        <v>2870000</v>
      </c>
      <c r="AX948" s="21">
        <f>IF($AP948="",$AV948,$AS948)</f>
        <v>900.83791721502246</v>
      </c>
      <c r="AY948" s="12"/>
      <c r="AZ948" s="10">
        <f>EXP(AY$2950*$AI948+AY$2951)*$AW948/$AO948</f>
        <v>0.41031752224732343</v>
      </c>
      <c r="BA948" s="12"/>
      <c r="BB948" s="17" cm="1">
        <f t="array" ref="BB948">$C948*EXP(poly_from_str($AO948,BB$2951))</f>
        <v>5.5537895607505918</v>
      </c>
      <c r="BC948" s="12"/>
      <c r="BD948" s="10">
        <f t="shared" ref="BD948" si="1708">LN($AX948/100+1)</f>
        <v>2.3034226593524174</v>
      </c>
      <c r="BE948" s="10">
        <f>ABS(LN($AZ948/$BB948))-BD948-LN(2)</f>
        <v>-0.39126536691406411</v>
      </c>
      <c r="BF948" s="21">
        <f>INDEX([1]Pr3_line_class7_opt_lin!$A$2:$A$3624,MATCH($X948,[1]Pr3_line_class7_opt_lin!$AO$2:$AO$3624,0),1)</f>
        <v>4700</v>
      </c>
    </row>
    <row r="949" spans="1:58" hidden="1" x14ac:dyDescent="0.25">
      <c r="A949" s="1">
        <v>1521.4169999999999</v>
      </c>
      <c r="B949" s="1">
        <v>4.0000000000000001E-3</v>
      </c>
      <c r="C949">
        <v>3</v>
      </c>
      <c r="E949" s="2">
        <v>65728.2</v>
      </c>
      <c r="N949">
        <v>10</v>
      </c>
      <c r="V949" s="11">
        <f t="shared" si="1638"/>
        <v>6.5728199435131861E-7</v>
      </c>
      <c r="W949" s="11">
        <f t="shared" si="1639"/>
        <v>1.5214169869249426E-6</v>
      </c>
      <c r="X949" s="10">
        <f t="shared" si="1640"/>
        <v>65728.199523977208</v>
      </c>
      <c r="Y949" s="8">
        <f t="shared" si="1641"/>
        <v>1521.416997943488</v>
      </c>
      <c r="Z949" s="1">
        <f t="shared" si="1642"/>
        <v>1521.4169999999999</v>
      </c>
      <c r="AA949" s="2">
        <f t="shared" si="1643"/>
        <v>65728.2</v>
      </c>
      <c r="AB949" s="2">
        <f t="shared" si="1624"/>
        <v>65728.199435131857</v>
      </c>
      <c r="AC949" s="1">
        <f t="shared" si="1644"/>
        <v>7.1600981004922348E-2</v>
      </c>
      <c r="AD949" s="1" t="b">
        <f t="shared" si="1645"/>
        <v>1</v>
      </c>
      <c r="AM949" s="10">
        <f t="shared" si="1646"/>
        <v>0.17280784952448935</v>
      </c>
      <c r="AN949" s="10"/>
      <c r="AO949" s="1">
        <f t="shared" si="1647"/>
        <v>1521.4169999999999</v>
      </c>
      <c r="AP949"/>
      <c r="BB949" s="17" cm="1">
        <f t="array" ref="BB949">$C949*EXP(poly_from_str($AO949,BB$2951))</f>
        <v>0.16826714957503003</v>
      </c>
      <c r="BF949" s="21" t="e">
        <f>INDEX([1]Pr3_line_class7_opt_lin!$A$2:$A$3624,MATCH($X949,[1]Pr3_line_class7_opt_lin!$AO$2:$AO$3624,0),1)</f>
        <v>#N/A</v>
      </c>
    </row>
    <row r="950" spans="1:58" hidden="1" x14ac:dyDescent="0.25">
      <c r="A950" s="1">
        <v>1521.2360000000001</v>
      </c>
      <c r="B950" s="1">
        <v>4.0000000000000001E-3</v>
      </c>
      <c r="C950">
        <v>10</v>
      </c>
      <c r="E950" s="2">
        <v>65736</v>
      </c>
      <c r="N950">
        <v>10</v>
      </c>
      <c r="V950" s="11">
        <f t="shared" si="1638"/>
        <v>6.5736019920643473E-7</v>
      </c>
      <c r="W950" s="11">
        <f t="shared" si="1639"/>
        <v>1.5212364609954971E-6</v>
      </c>
      <c r="X950" s="10">
        <f t="shared" si="1640"/>
        <v>65736.016786167704</v>
      </c>
      <c r="Y950" s="8">
        <f t="shared" si="1641"/>
        <v>1521.2360725367557</v>
      </c>
      <c r="Z950" s="1">
        <f t="shared" si="1642"/>
        <v>1521.2360000000001</v>
      </c>
      <c r="AA950" s="2">
        <f t="shared" si="1643"/>
        <v>65736</v>
      </c>
      <c r="AB950" s="2">
        <f t="shared" si="1624"/>
        <v>65736.019920643477</v>
      </c>
      <c r="AC950" s="1">
        <f t="shared" si="1644"/>
        <v>7.160612157503618E-2</v>
      </c>
      <c r="AD950" s="1" t="b">
        <f t="shared" si="1645"/>
        <v>1</v>
      </c>
      <c r="AM950" s="10">
        <f t="shared" si="1646"/>
        <v>0.17284892022013676</v>
      </c>
      <c r="AN950" s="10"/>
      <c r="AO950" s="1">
        <f t="shared" si="1647"/>
        <v>1521.2360000000001</v>
      </c>
      <c r="AP950"/>
      <c r="BB950" s="17" cm="1">
        <f t="array" ref="BB950">$C950*EXP(poly_from_str($AO950,BB$2951))</f>
        <v>0.56210720627463895</v>
      </c>
      <c r="BF950" s="21" t="e">
        <f>INDEX([1]Pr3_line_class7_opt_lin!$A$2:$A$3624,MATCH($X950,[1]Pr3_line_class7_opt_lin!$AO$2:$AO$3624,0),1)</f>
        <v>#N/A</v>
      </c>
    </row>
    <row r="951" spans="1:58" hidden="1" x14ac:dyDescent="0.25">
      <c r="A951" s="1">
        <v>1520.1279999999999</v>
      </c>
      <c r="B951" s="1">
        <v>4.0000000000000001E-3</v>
      </c>
      <c r="C951">
        <v>1</v>
      </c>
      <c r="E951" s="2">
        <v>65783.899999999994</v>
      </c>
      <c r="F951">
        <v>13352</v>
      </c>
      <c r="G951" t="s">
        <v>4</v>
      </c>
      <c r="H951" t="s">
        <v>12</v>
      </c>
      <c r="I951">
        <v>79136</v>
      </c>
      <c r="J951" t="s">
        <v>6</v>
      </c>
      <c r="K951" t="s">
        <v>39</v>
      </c>
      <c r="L951">
        <v>13352.1</v>
      </c>
      <c r="M951">
        <v>79136.23</v>
      </c>
      <c r="N951">
        <v>10</v>
      </c>
      <c r="V951" s="11">
        <f t="shared" si="1638"/>
        <v>6.5783933984506577E-7</v>
      </c>
      <c r="W951" s="11">
        <f t="shared" si="1639"/>
        <v>1.5201287853106917E-6</v>
      </c>
      <c r="X951" s="10">
        <f t="shared" si="1640"/>
        <v>65783.928623964573</v>
      </c>
      <c r="Y951" s="8">
        <f t="shared" si="1641"/>
        <v>1520.128123870832</v>
      </c>
      <c r="Z951" s="1">
        <f t="shared" si="1642"/>
        <v>1520.1279999999999</v>
      </c>
      <c r="AA951" s="2">
        <f t="shared" si="1643"/>
        <v>65783.899999999994</v>
      </c>
      <c r="AB951" s="2">
        <f t="shared" si="1624"/>
        <v>65783.93398450657</v>
      </c>
      <c r="AC951" s="1">
        <f t="shared" si="1644"/>
        <v>7.1637629852389598E-2</v>
      </c>
      <c r="AD951" s="1" t="b">
        <f t="shared" si="1645"/>
        <v>1</v>
      </c>
      <c r="AF951" s="1" t="s">
        <v>1179</v>
      </c>
      <c r="AG951" s="1" t="s">
        <v>1414</v>
      </c>
      <c r="AH951" s="10">
        <v>13352.1</v>
      </c>
      <c r="AI951" s="10">
        <v>79136.23</v>
      </c>
      <c r="AJ951" s="10">
        <f>AI951-AH951</f>
        <v>65784.12999999999</v>
      </c>
      <c r="AK951" s="1">
        <f>$A951-100000000/AJ951</f>
        <v>4.5294912310964719E-3</v>
      </c>
      <c r="AL951" s="10">
        <f>$X951-AJ951</f>
        <v>-0.2013760354166152</v>
      </c>
      <c r="AM951" s="10">
        <f t="shared" si="1646"/>
        <v>0.17310094939373527</v>
      </c>
      <c r="AN951" s="10">
        <f>AL951/AM951</f>
        <v>-1.1633444884150546</v>
      </c>
      <c r="AO951" s="1">
        <f t="shared" si="1647"/>
        <v>1520.1279999999999</v>
      </c>
      <c r="BB951" s="17" cm="1">
        <f t="array" ref="BB951">$C951*EXP(poly_from_str($AO951,BB$2951))</f>
        <v>5.6960300474182934E-2</v>
      </c>
      <c r="BF951" s="21">
        <f>INDEX([1]Pr3_line_class7_opt_lin!$A$2:$A$3624,MATCH($X951,[1]Pr3_line_class7_opt_lin!$AO$2:$AO$3624,0),1)</f>
        <v>48</v>
      </c>
    </row>
    <row r="952" spans="1:58" hidden="1" x14ac:dyDescent="0.25">
      <c r="A952" s="1">
        <v>1520.03</v>
      </c>
      <c r="B952" s="1">
        <v>4.0000000000000001E-3</v>
      </c>
      <c r="C952">
        <v>3</v>
      </c>
      <c r="E952" s="2">
        <v>65788.2</v>
      </c>
      <c r="N952">
        <v>10</v>
      </c>
      <c r="V952" s="11">
        <f t="shared" si="1638"/>
        <v>6.5788175233383555E-7</v>
      </c>
      <c r="W952" s="11">
        <f t="shared" si="1639"/>
        <v>1.5200294277697217E-6</v>
      </c>
      <c r="X952" s="10">
        <f t="shared" si="1640"/>
        <v>65788.179140797234</v>
      </c>
      <c r="Y952" s="8">
        <f t="shared" si="1641"/>
        <v>1520.0299097195561</v>
      </c>
      <c r="Z952" s="1">
        <f t="shared" si="1642"/>
        <v>1520.03</v>
      </c>
      <c r="AA952" s="2">
        <f t="shared" si="1643"/>
        <v>65788.2</v>
      </c>
      <c r="AB952" s="2">
        <f t="shared" si="1624"/>
        <v>65788.175233383547</v>
      </c>
      <c r="AC952" s="1">
        <f t="shared" si="1644"/>
        <v>7.1640420002691912E-2</v>
      </c>
      <c r="AD952" s="1" t="b">
        <f t="shared" si="1645"/>
        <v>1</v>
      </c>
      <c r="AM952" s="10">
        <f t="shared" si="1646"/>
        <v>0.17312342519555535</v>
      </c>
      <c r="AN952" s="10"/>
      <c r="AO952" s="1">
        <f t="shared" si="1647"/>
        <v>1520.03</v>
      </c>
      <c r="AP952"/>
      <c r="BB952" s="17" cm="1">
        <f t="array" ref="BB952">$C952*EXP(poly_from_str($AO952,BB$2951))</f>
        <v>0.17108098428516999</v>
      </c>
      <c r="BF952" s="21" t="e">
        <f>INDEX([1]Pr3_line_class7_opt_lin!$A$2:$A$3624,MATCH($X952,[1]Pr3_line_class7_opt_lin!$AO$2:$AO$3624,0),1)</f>
        <v>#N/A</v>
      </c>
    </row>
    <row r="953" spans="1:58" hidden="1" x14ac:dyDescent="0.25">
      <c r="A953" s="1">
        <v>1519.2470000000001</v>
      </c>
      <c r="B953" s="1">
        <v>4.0000000000000001E-3</v>
      </c>
      <c r="C953">
        <v>100</v>
      </c>
      <c r="E953" s="2">
        <v>65822.100000000006</v>
      </c>
      <c r="N953">
        <v>10</v>
      </c>
      <c r="V953" s="11">
        <f t="shared" si="1638"/>
        <v>6.5822081597001675E-7</v>
      </c>
      <c r="W953" s="11">
        <f t="shared" si="1639"/>
        <v>1.5192465752384077E-6</v>
      </c>
      <c r="X953" s="10">
        <f t="shared" si="1640"/>
        <v>65822.084505474297</v>
      </c>
      <c r="Y953" s="8">
        <f t="shared" si="1641"/>
        <v>1519.2469328692134</v>
      </c>
      <c r="Z953" s="1">
        <f t="shared" si="1642"/>
        <v>1519.2470000000001</v>
      </c>
      <c r="AA953" s="2">
        <f t="shared" si="1643"/>
        <v>65822.100000000006</v>
      </c>
      <c r="AB953" s="2">
        <f t="shared" si="1624"/>
        <v>65822.08159700167</v>
      </c>
      <c r="AC953" s="1">
        <f t="shared" si="1644"/>
        <v>7.1662732128811732E-2</v>
      </c>
      <c r="AD953" s="1" t="b">
        <f t="shared" si="1645"/>
        <v>1</v>
      </c>
      <c r="AM953" s="10">
        <f t="shared" si="1646"/>
        <v>0.17330190548344018</v>
      </c>
      <c r="AN953" s="10"/>
      <c r="AO953" s="1">
        <f t="shared" si="1647"/>
        <v>1519.2470000000001</v>
      </c>
      <c r="AP953"/>
      <c r="BB953" s="17" cm="1">
        <f t="array" ref="BB953">$C953*EXP(poly_from_str($AO953,BB$2951))</f>
        <v>5.7562188746743468</v>
      </c>
      <c r="BF953" s="21">
        <f>INDEX([1]Pr3_line_class7_opt_lin!$A$2:$A$3624,MATCH($X953,[1]Pr3_line_class7_opt_lin!$AO$2:$AO$3624,0),1)</f>
        <v>4785</v>
      </c>
    </row>
    <row r="954" spans="1:58" x14ac:dyDescent="0.25">
      <c r="A954" s="1">
        <v>1518.9659999999999</v>
      </c>
      <c r="B954" s="1">
        <v>8.0000000000000002E-3</v>
      </c>
      <c r="C954">
        <v>4</v>
      </c>
      <c r="D954" t="s">
        <v>112</v>
      </c>
      <c r="E954" s="2">
        <v>65834.2</v>
      </c>
      <c r="N954">
        <v>10</v>
      </c>
      <c r="V954" s="11">
        <f t="shared" si="1638"/>
        <v>6.5834258304662525E-7</v>
      </c>
      <c r="W954" s="11">
        <f t="shared" si="1639"/>
        <v>1.5189673452400121E-6</v>
      </c>
      <c r="X954" s="10">
        <f t="shared" si="1640"/>
        <v>65834.249084270967</v>
      </c>
      <c r="Y954" s="8">
        <f t="shared" si="1641"/>
        <v>1518.9662127382246</v>
      </c>
      <c r="Z954" s="1">
        <f t="shared" si="1642"/>
        <v>1518.9659999999999</v>
      </c>
      <c r="AA954" s="2">
        <f t="shared" si="1643"/>
        <v>65834.2</v>
      </c>
      <c r="AB954" s="2">
        <f t="shared" si="1624"/>
        <v>65834.258304662522</v>
      </c>
      <c r="AC954" s="1">
        <f t="shared" si="1644"/>
        <v>7.1670747832625142E-2</v>
      </c>
      <c r="AD954" s="1" t="b">
        <f t="shared" si="1645"/>
        <v>1</v>
      </c>
      <c r="AM954" s="10">
        <f t="shared" si="1646"/>
        <v>0.34673165824646507</v>
      </c>
      <c r="AN954" s="10"/>
      <c r="AO954" s="1">
        <f t="shared" si="1647"/>
        <v>1518.9659999999999</v>
      </c>
      <c r="AP954"/>
      <c r="BB954" s="17" cm="1">
        <f t="array" ref="BB954">$C954*EXP(poly_from_str($AO954,BB$2951))</f>
        <v>0.23102106167212971</v>
      </c>
      <c r="BF954" s="21">
        <f>INDEX([1]Pr3_line_class7_opt_lin!$A$2:$A$3624,MATCH($X954,[1]Pr3_line_class7_opt_lin!$AO$2:$AO$3624,0),1)</f>
        <v>192</v>
      </c>
    </row>
    <row r="955" spans="1:58" hidden="1" x14ac:dyDescent="0.25">
      <c r="A955" s="1">
        <v>1518.655</v>
      </c>
      <c r="B955" s="1">
        <v>4.0000000000000001E-3</v>
      </c>
      <c r="C955">
        <v>2</v>
      </c>
      <c r="E955" s="2">
        <v>65847.7</v>
      </c>
      <c r="F955">
        <v>12846</v>
      </c>
      <c r="G955" t="s">
        <v>4</v>
      </c>
      <c r="H955" t="s">
        <v>5</v>
      </c>
      <c r="I955">
        <v>78694</v>
      </c>
      <c r="J955" t="s">
        <v>6</v>
      </c>
      <c r="K955" t="s">
        <v>12</v>
      </c>
      <c r="L955">
        <v>12846.66</v>
      </c>
      <c r="M955">
        <v>78694.570000000007</v>
      </c>
      <c r="N955">
        <v>10</v>
      </c>
      <c r="V955" s="11">
        <f t="shared" si="1638"/>
        <v>6.5847740270173281E-7</v>
      </c>
      <c r="W955" s="11">
        <f t="shared" si="1639"/>
        <v>1.5186559287568133E-6</v>
      </c>
      <c r="X955" s="10">
        <f t="shared" si="1640"/>
        <v>65847.733897388985</v>
      </c>
      <c r="Y955" s="8">
        <f t="shared" si="1641"/>
        <v>1518.6551469763674</v>
      </c>
      <c r="Z955" s="1">
        <f t="shared" si="1642"/>
        <v>1518.655</v>
      </c>
      <c r="AA955" s="2">
        <f t="shared" si="1643"/>
        <v>65847.7</v>
      </c>
      <c r="AB955" s="2">
        <f t="shared" si="1624"/>
        <v>65847.740270173279</v>
      </c>
      <c r="AC955" s="1">
        <f t="shared" si="1644"/>
        <v>7.1679624493441008E-2</v>
      </c>
      <c r="AD955" s="1" t="b">
        <f t="shared" si="1645"/>
        <v>1</v>
      </c>
      <c r="AF955" s="1" t="s">
        <v>1150</v>
      </c>
      <c r="AG955" s="1" t="s">
        <v>1416</v>
      </c>
      <c r="AH955" s="10">
        <v>12846.66</v>
      </c>
      <c r="AI955" s="10">
        <v>78694.570000000007</v>
      </c>
      <c r="AJ955" s="10">
        <f t="shared" ref="AJ955:AJ956" si="1709">AI955-AH955</f>
        <v>65847.91</v>
      </c>
      <c r="AK955" s="1">
        <f t="shared" ref="AK955:AK956" si="1710">$A955-100000000/AJ955</f>
        <v>3.9144909837887099E-3</v>
      </c>
      <c r="AL955" s="10">
        <f t="shared" ref="AL955:AL956" si="1711">$X955-AJ955</f>
        <v>-0.17610261101799551</v>
      </c>
      <c r="AM955" s="10">
        <f t="shared" si="1646"/>
        <v>0.17343688987953157</v>
      </c>
      <c r="AN955" s="10">
        <f t="shared" ref="AN955:AN956" si="1712">AL955/AM955</f>
        <v>-1.0153699777499212</v>
      </c>
      <c r="AO955" s="1">
        <f t="shared" si="1647"/>
        <v>1518.655</v>
      </c>
      <c r="AP955" s="14">
        <v>733000</v>
      </c>
      <c r="AQ955" s="10">
        <v>3.0000000000000001E-3</v>
      </c>
      <c r="AR955" s="14" cm="1">
        <f t="array" ref="AR955">SfromgA($AP955,$AO955,"")</f>
        <v>1.2671111355989318E-3</v>
      </c>
      <c r="AS955" s="21">
        <f>(10^MAX(0.05, -0.312925054856973*((LN($AR955))^(1/3)) + 0.454808404431693)-1)*100</f>
        <v>1006.3281045937699</v>
      </c>
      <c r="AU955" s="10"/>
      <c r="AV955" s="10"/>
      <c r="AW955" s="14">
        <f>IF($AP955="",$AT955,$AP955)</f>
        <v>733000</v>
      </c>
      <c r="AX955" s="21">
        <f>IF($AP955="",$AV955,$AS955)</f>
        <v>1006.3281045937699</v>
      </c>
      <c r="AY955" s="10">
        <f>LN(BB955*$AO955/$AW955)</f>
        <v>-8.3340103674598556</v>
      </c>
      <c r="AZ955" s="10">
        <f>EXP(AY$2950*$AI955+AY$2951)*$AW955/$AO955</f>
        <v>0.41129033658038922</v>
      </c>
      <c r="BA955" s="10">
        <f>LN(AZ955/$C955)</f>
        <v>-1.5816030794020637</v>
      </c>
      <c r="BB955" s="17" cm="1">
        <f t="array" ref="BB955">$C955*EXP(poly_from_str($AO955,BB$2951))</f>
        <v>0.11593915628303848</v>
      </c>
      <c r="BC955" s="10">
        <f t="shared" ref="BC955" si="1713">LN(AZ955/BB955)</f>
        <v>1.2662338414410546</v>
      </c>
      <c r="BD955" s="10">
        <f t="shared" ref="BD955" si="1714">LN($AX955/100+1)</f>
        <v>2.4036316108643887</v>
      </c>
      <c r="BE955" s="10">
        <f>ABS(LN($AZ955/$BB955))-BD955-LN(2)</f>
        <v>-1.8305449499832793</v>
      </c>
      <c r="BF955" s="21">
        <f>INDEX([1]Pr3_line_class7_opt_lin!$A$2:$A$3624,MATCH($X955,[1]Pr3_line_class7_opt_lin!$AO$2:$AO$3624,0),1)</f>
        <v>96</v>
      </c>
    </row>
    <row r="956" spans="1:58" hidden="1" x14ac:dyDescent="0.25">
      <c r="A956" s="1">
        <v>1518.56</v>
      </c>
      <c r="B956" s="1">
        <v>4.0000000000000001E-3</v>
      </c>
      <c r="C956">
        <v>2</v>
      </c>
      <c r="E956" s="2">
        <v>65851.899999999994</v>
      </c>
      <c r="F956">
        <v>15045</v>
      </c>
      <c r="G956" t="s">
        <v>4</v>
      </c>
      <c r="H956" t="s">
        <v>17</v>
      </c>
      <c r="I956">
        <v>80897</v>
      </c>
      <c r="J956" t="s">
        <v>6</v>
      </c>
      <c r="K956" t="s">
        <v>18</v>
      </c>
      <c r="L956">
        <v>15045.8</v>
      </c>
      <c r="M956">
        <v>80897.850000000006</v>
      </c>
      <c r="N956">
        <v>10</v>
      </c>
      <c r="V956" s="11">
        <f t="shared" si="1638"/>
        <v>6.58518596565167E-7</v>
      </c>
      <c r="W956" s="11">
        <f t="shared" si="1639"/>
        <v>1.5185590696699717E-6</v>
      </c>
      <c r="X956" s="10">
        <f t="shared" si="1640"/>
        <v>65851.866042260372</v>
      </c>
      <c r="Y956" s="8">
        <f t="shared" si="1641"/>
        <v>1518.5598527432023</v>
      </c>
      <c r="Z956" s="1">
        <f t="shared" si="1642"/>
        <v>1518.56</v>
      </c>
      <c r="AA956" s="2">
        <f t="shared" si="1643"/>
        <v>65851.899999999994</v>
      </c>
      <c r="AB956" s="2">
        <f t="shared" si="1624"/>
        <v>65851.859656516695</v>
      </c>
      <c r="AC956" s="1">
        <f t="shared" si="1644"/>
        <v>7.1682337101107857E-2</v>
      </c>
      <c r="AD956" s="1" t="b">
        <f t="shared" si="1645"/>
        <v>1</v>
      </c>
      <c r="AF956" s="1" t="s">
        <v>1165</v>
      </c>
      <c r="AG956" s="1" t="s">
        <v>1415</v>
      </c>
      <c r="AH956" s="10">
        <v>15045.8</v>
      </c>
      <c r="AI956" s="10">
        <v>80897.850000000006</v>
      </c>
      <c r="AJ956" s="10">
        <f t="shared" si="1709"/>
        <v>65852.05</v>
      </c>
      <c r="AK956" s="1">
        <f t="shared" si="1710"/>
        <v>4.3893546214803791E-3</v>
      </c>
      <c r="AL956" s="10">
        <f t="shared" si="1711"/>
        <v>-0.18395773963129614</v>
      </c>
      <c r="AM956" s="10">
        <f t="shared" si="1646"/>
        <v>0.17345880307659886</v>
      </c>
      <c r="AN956" s="10">
        <f t="shared" si="1712"/>
        <v>-1.0605269745235182</v>
      </c>
      <c r="AO956" s="1">
        <f t="shared" si="1647"/>
        <v>1518.56</v>
      </c>
      <c r="BB956" s="17" cm="1">
        <f t="array" ref="BB956">$C956*EXP(poly_from_str($AO956,BB$2951))</f>
        <v>0.11607034827529997</v>
      </c>
      <c r="BF956" s="21">
        <f>INDEX([1]Pr3_line_class7_opt_lin!$A$2:$A$3624,MATCH($X956,[1]Pr3_line_class7_opt_lin!$AO$2:$AO$3624,0),1)</f>
        <v>96</v>
      </c>
    </row>
    <row r="957" spans="1:58" hidden="1" x14ac:dyDescent="0.25">
      <c r="A957" s="1">
        <v>1518.374</v>
      </c>
      <c r="B957" s="1">
        <v>4.0000000000000001E-3</v>
      </c>
      <c r="C957">
        <v>1</v>
      </c>
      <c r="E957" s="2">
        <v>65859.899999999994</v>
      </c>
      <c r="N957">
        <v>10</v>
      </c>
      <c r="V957" s="11">
        <f t="shared" si="1638"/>
        <v>6.585992647397808E-7</v>
      </c>
      <c r="W957" s="11">
        <f t="shared" si="1639"/>
        <v>1.5183746103471157E-6</v>
      </c>
      <c r="X957" s="10">
        <f t="shared" si="1640"/>
        <v>65859.922281839259</v>
      </c>
      <c r="Y957" s="8">
        <f t="shared" si="1641"/>
        <v>1518.3740966480734</v>
      </c>
      <c r="Z957" s="1">
        <f t="shared" si="1642"/>
        <v>1518.374</v>
      </c>
      <c r="AA957" s="2">
        <f t="shared" si="1643"/>
        <v>65859.899999999994</v>
      </c>
      <c r="AB957" s="2">
        <f t="shared" si="1624"/>
        <v>65859.926473978077</v>
      </c>
      <c r="AC957" s="1">
        <f t="shared" si="1644"/>
        <v>7.1687649575788992E-2</v>
      </c>
      <c r="AD957" s="1" t="b">
        <f t="shared" si="1645"/>
        <v>1</v>
      </c>
      <c r="AM957" s="10">
        <f t="shared" si="1646"/>
        <v>0.17350112686334193</v>
      </c>
      <c r="AN957" s="10"/>
      <c r="AO957" s="1">
        <f t="shared" si="1647"/>
        <v>1518.374</v>
      </c>
      <c r="AP957"/>
      <c r="BB957" s="17" cm="1">
        <f t="array" ref="BB957">$C957*EXP(poly_from_str($AO957,BB$2951))</f>
        <v>5.8163781536888275E-2</v>
      </c>
      <c r="BF957" s="21">
        <f>INDEX([1]Pr3_line_class7_opt_lin!$A$2:$A$3624,MATCH($X957,[1]Pr3_line_class7_opt_lin!$AO$2:$AO$3624,0),1)</f>
        <v>48</v>
      </c>
    </row>
    <row r="958" spans="1:58" hidden="1" x14ac:dyDescent="0.25">
      <c r="A958" s="1">
        <v>1518.212</v>
      </c>
      <c r="B958" s="1">
        <v>4.0000000000000001E-3</v>
      </c>
      <c r="C958">
        <v>1</v>
      </c>
      <c r="E958" s="2">
        <v>65867</v>
      </c>
      <c r="N958">
        <v>10</v>
      </c>
      <c r="V958" s="11">
        <f t="shared" si="1638"/>
        <v>6.5866954022231415E-7</v>
      </c>
      <c r="W958" s="11">
        <f t="shared" si="1639"/>
        <v>1.5182109402280355E-6</v>
      </c>
      <c r="X958" s="10">
        <f t="shared" si="1640"/>
        <v>65866.961305413046</v>
      </c>
      <c r="Y958" s="8">
        <f t="shared" si="1641"/>
        <v>1518.2118321250362</v>
      </c>
      <c r="Z958" s="1">
        <f t="shared" si="1642"/>
        <v>1518.212</v>
      </c>
      <c r="AA958" s="2">
        <f t="shared" si="1643"/>
        <v>65867</v>
      </c>
      <c r="AB958" s="2">
        <f t="shared" si="1624"/>
        <v>65866.95402223141</v>
      </c>
      <c r="AC958" s="1">
        <f t="shared" si="1644"/>
        <v>7.1692278160833733E-2</v>
      </c>
      <c r="AD958" s="1" t="b">
        <f t="shared" si="1645"/>
        <v>1</v>
      </c>
      <c r="AM958" s="10">
        <f t="shared" si="1646"/>
        <v>0.17353834642329266</v>
      </c>
      <c r="AN958" s="10"/>
      <c r="AO958" s="1">
        <f t="shared" si="1647"/>
        <v>1518.212</v>
      </c>
      <c r="AP958"/>
      <c r="BB958" s="17" cm="1">
        <f t="array" ref="BB958">$C958*EXP(poly_from_str($AO958,BB$2951))</f>
        <v>5.8275985915971919E-2</v>
      </c>
      <c r="BF958" s="21" t="e">
        <f>INDEX([1]Pr3_line_class7_opt_lin!$A$2:$A$3624,MATCH($X958,[1]Pr3_line_class7_opt_lin!$AO$2:$AO$3624,0),1)</f>
        <v>#N/A</v>
      </c>
    </row>
    <row r="959" spans="1:58" x14ac:dyDescent="0.25">
      <c r="A959" s="1">
        <v>1518.1420000000001</v>
      </c>
      <c r="B959" s="1">
        <v>8.0000000000000002E-3</v>
      </c>
      <c r="C959">
        <v>40</v>
      </c>
      <c r="D959" t="s">
        <v>112</v>
      </c>
      <c r="E959" s="2">
        <v>65870</v>
      </c>
      <c r="N959">
        <v>10</v>
      </c>
      <c r="V959" s="11">
        <f t="shared" si="1638"/>
        <v>6.586999108120321E-7</v>
      </c>
      <c r="W959" s="11">
        <f t="shared" si="1639"/>
        <v>1.518141794443601E-6</v>
      </c>
      <c r="X959" s="10">
        <f t="shared" si="1640"/>
        <v>65869.992494217367</v>
      </c>
      <c r="Y959" s="8">
        <f t="shared" si="1641"/>
        <v>1518.1419674334843</v>
      </c>
      <c r="Z959" s="1">
        <f t="shared" si="1642"/>
        <v>1518.1420000000001</v>
      </c>
      <c r="AA959" s="2">
        <f t="shared" si="1643"/>
        <v>65870</v>
      </c>
      <c r="AB959" s="2">
        <f t="shared" si="1624"/>
        <v>65869.991081203203</v>
      </c>
      <c r="AC959" s="1">
        <f t="shared" si="1644"/>
        <v>7.1694278625188956E-2</v>
      </c>
      <c r="AD959" s="1" t="b">
        <f t="shared" si="1645"/>
        <v>1</v>
      </c>
      <c r="AM959" s="10">
        <f t="shared" si="1646"/>
        <v>0.34710850500150842</v>
      </c>
      <c r="AN959" s="10"/>
      <c r="AO959" s="1">
        <f t="shared" si="1647"/>
        <v>1518.1420000000001</v>
      </c>
      <c r="AP959"/>
      <c r="BB959" s="17" cm="1">
        <f t="array" ref="BB959">$C959*EXP(poly_from_str($AO959,BB$2951))</f>
        <v>2.3329809800802628</v>
      </c>
      <c r="BF959" s="21">
        <f>INDEX([1]Pr3_line_class7_opt_lin!$A$2:$A$3624,MATCH($X959,[1]Pr3_line_class7_opt_lin!$AO$2:$AO$3624,0),1)</f>
        <v>1926</v>
      </c>
    </row>
    <row r="960" spans="1:58" x14ac:dyDescent="0.25">
      <c r="A960" s="1">
        <v>1517.6220000000001</v>
      </c>
      <c r="B960" s="1">
        <v>8.0000000000000002E-3</v>
      </c>
      <c r="C960">
        <v>20</v>
      </c>
      <c r="D960" t="s">
        <v>112</v>
      </c>
      <c r="E960" s="2">
        <v>65892.600000000006</v>
      </c>
      <c r="N960">
        <v>10</v>
      </c>
      <c r="V960" s="11">
        <f t="shared" si="1638"/>
        <v>6.5892560861663839E-7</v>
      </c>
      <c r="W960" s="11">
        <f t="shared" si="1639"/>
        <v>1.5176210985755608E-6</v>
      </c>
      <c r="X960" s="10">
        <f t="shared" si="1640"/>
        <v>65892.567069549783</v>
      </c>
      <c r="Y960" s="8">
        <f t="shared" si="1641"/>
        <v>1517.6218570214412</v>
      </c>
      <c r="Z960" s="1">
        <f t="shared" si="1642"/>
        <v>1517.6220000000001</v>
      </c>
      <c r="AA960" s="2">
        <f t="shared" si="1643"/>
        <v>65892.600000000006</v>
      </c>
      <c r="AB960" s="2">
        <f t="shared" si="1624"/>
        <v>65892.560861663835</v>
      </c>
      <c r="AC960" s="1">
        <f t="shared" si="1644"/>
        <v>7.1709147884540358E-2</v>
      </c>
      <c r="AD960" s="1" t="b">
        <f t="shared" si="1645"/>
        <v>1</v>
      </c>
      <c r="AM960" s="10">
        <f t="shared" si="1646"/>
        <v>0.34734657246666167</v>
      </c>
      <c r="AN960" s="10"/>
      <c r="AO960" s="1">
        <f t="shared" si="1647"/>
        <v>1517.6220000000001</v>
      </c>
      <c r="AP960"/>
      <c r="BB960" s="17" cm="1">
        <f t="array" ref="BB960">$C960*EXP(poly_from_str($AO960,BB$2951))</f>
        <v>1.1737228339296455</v>
      </c>
      <c r="BF960" s="21">
        <f>INDEX([1]Pr3_line_class7_opt_lin!$A$2:$A$3624,MATCH($X960,[1]Pr3_line_class7_opt_lin!$AO$2:$AO$3624,0),1)</f>
        <v>966</v>
      </c>
    </row>
    <row r="961" spans="1:58" hidden="1" x14ac:dyDescent="0.25">
      <c r="A961" s="1">
        <v>1517.441</v>
      </c>
      <c r="B961" s="1">
        <v>4.0000000000000001E-3</v>
      </c>
      <c r="C961">
        <v>10</v>
      </c>
      <c r="E961" s="2">
        <v>65900.399999999994</v>
      </c>
      <c r="F961">
        <v>21611</v>
      </c>
      <c r="G961" t="s">
        <v>4</v>
      </c>
      <c r="H961" t="s">
        <v>17</v>
      </c>
      <c r="I961">
        <v>87511</v>
      </c>
      <c r="J961" t="s">
        <v>6</v>
      </c>
      <c r="K961" t="s">
        <v>7</v>
      </c>
      <c r="L961">
        <v>21611.19</v>
      </c>
      <c r="M961">
        <v>87511.6</v>
      </c>
      <c r="N961">
        <v>10</v>
      </c>
      <c r="V961" s="11">
        <f t="shared" si="1638"/>
        <v>6.5900420510583281E-7</v>
      </c>
      <c r="W961" s="11">
        <f t="shared" si="1639"/>
        <v>1.5174414722824143E-6</v>
      </c>
      <c r="X961" s="10">
        <f t="shared" si="1640"/>
        <v>65900.417256017565</v>
      </c>
      <c r="Y961" s="8">
        <f t="shared" si="1641"/>
        <v>1517.4410749405188</v>
      </c>
      <c r="Z961" s="1">
        <f t="shared" si="1642"/>
        <v>1517.441</v>
      </c>
      <c r="AA961" s="2">
        <f t="shared" si="1643"/>
        <v>65900.399999999994</v>
      </c>
      <c r="AB961" s="2">
        <f t="shared" ref="AB961:AB1024" si="1715">100000000/Z961</f>
        <v>65900.420510583281</v>
      </c>
      <c r="AC961" s="1">
        <f t="shared" si="1644"/>
        <v>7.1714327117358534E-2</v>
      </c>
      <c r="AD961" s="1" t="b">
        <f t="shared" si="1645"/>
        <v>1</v>
      </c>
      <c r="AF961" s="1" t="s">
        <v>1301</v>
      </c>
      <c r="AG961" s="1" t="s">
        <v>1360</v>
      </c>
      <c r="AH961" s="10">
        <v>21611.19</v>
      </c>
      <c r="AI961" s="10">
        <v>87511.6</v>
      </c>
      <c r="AJ961" s="10">
        <f>AI961-AH961</f>
        <v>65900.41</v>
      </c>
      <c r="AK961" s="1">
        <f>$A961-100000000/AJ961</f>
        <v>-2.4201958672165347E-4</v>
      </c>
      <c r="AL961" s="10">
        <f>$X961-AJ961</f>
        <v>7.2560175613034517E-3</v>
      </c>
      <c r="AM961" s="10">
        <f t="shared" si="1646"/>
        <v>0.17371456287262568</v>
      </c>
      <c r="AN961" s="10">
        <f>AL961/AM961</f>
        <v>4.1769771292138859E-2</v>
      </c>
      <c r="AO961" s="1">
        <f t="shared" si="1647"/>
        <v>1517.441</v>
      </c>
      <c r="AP961" s="14">
        <v>1860000</v>
      </c>
      <c r="AQ961" s="10">
        <v>3.3000000000000002E-2</v>
      </c>
      <c r="AR961" s="14" cm="1">
        <f t="array" ref="AR961">SfromgA($AP961,$AO961,"")</f>
        <v>3.207611387505986E-3</v>
      </c>
      <c r="AS961" s="21">
        <f>(10^MAX(0.05, -0.312925054856973*((LN($AR961))^(1/3)) + 0.454808404431693)-1)*100</f>
        <v>935.5437593919753</v>
      </c>
      <c r="AU961" s="10"/>
      <c r="AV961" s="10"/>
      <c r="AW961" s="14">
        <f>IF($AP961="",$AT961,$AP961)</f>
        <v>1860000</v>
      </c>
      <c r="AX961" s="21">
        <f>IF($AP961="",$AV961,$AS961)</f>
        <v>935.5437593919753</v>
      </c>
      <c r="AY961" s="10">
        <f>LN(BB961*$AO961/$AW961)</f>
        <v>-7.6421231042919624</v>
      </c>
      <c r="AZ961" s="10">
        <f>EXP(AY$2950*$AI961+AY$2951)*$AW961/$AO961</f>
        <v>0.45810744885213101</v>
      </c>
      <c r="BA961" s="10">
        <f>LN(AZ961/$C961)</f>
        <v>-3.0832366108966904</v>
      </c>
      <c r="BB961" s="17" cm="1">
        <f t="array" ref="BB961">$C961*EXP(poly_from_str($AO961,BB$2951))</f>
        <v>0.5881244516316273</v>
      </c>
      <c r="BC961" s="10">
        <f t="shared" ref="BC961" si="1716">LN(AZ961/BB961)</f>
        <v>-0.24983481685865808</v>
      </c>
      <c r="BD961" s="10">
        <f t="shared" ref="BD961" si="1717">LN($AX961/100+1)</f>
        <v>2.3375117531453582</v>
      </c>
      <c r="BE961" s="10">
        <f>ABS(LN($AZ961/$BB961))-BD961-LN(2)</f>
        <v>-2.7808241168466457</v>
      </c>
      <c r="BF961" s="21">
        <f>INDEX([1]Pr3_line_class7_opt_lin!$A$2:$A$3624,MATCH($X961,[1]Pr3_line_class7_opt_lin!$AO$2:$AO$3624,0),1)</f>
        <v>484</v>
      </c>
    </row>
    <row r="962" spans="1:58" x14ac:dyDescent="0.25">
      <c r="A962" s="1">
        <v>1517.3409999999999</v>
      </c>
      <c r="B962" s="1">
        <v>8.0000000000000002E-3</v>
      </c>
      <c r="C962">
        <v>100</v>
      </c>
      <c r="D962" t="s">
        <v>112</v>
      </c>
      <c r="E962" s="2">
        <v>65904.800000000003</v>
      </c>
      <c r="N962">
        <v>10</v>
      </c>
      <c r="V962" s="11">
        <f t="shared" ref="V962:V1025" si="1718">0.001/$A962</f>
        <v>6.5904763662222274E-7</v>
      </c>
      <c r="W962" s="11">
        <f t="shared" ref="W962:W1025" si="1719">0.1/$E962</f>
        <v>1.5173401633871889E-6</v>
      </c>
      <c r="X962" s="10">
        <f t="shared" ref="X962:X1025" si="1720">($E962/$W962^2+(100000000/$A962)/$V962^2)/(1/$W962^2+1/$V962^2)</f>
        <v>65904.769429493128</v>
      </c>
      <c r="Y962" s="8">
        <f t="shared" ref="Y962:Y1025" si="1721">100000000/X962</f>
        <v>1517.3408672187672</v>
      </c>
      <c r="Z962" s="1">
        <f t="shared" ref="Z962:Z1025" si="1722">ROUND($A962,3)+0</f>
        <v>1517.3409999999999</v>
      </c>
      <c r="AA962" s="2">
        <f t="shared" ref="AA962:AA1025" si="1723">ROUND($E962,1)+0</f>
        <v>65904.800000000003</v>
      </c>
      <c r="AB962" s="2">
        <f t="shared" si="1715"/>
        <v>65904.763662222278</v>
      </c>
      <c r="AC962" s="1">
        <f t="shared" ref="AC962:AC1025" si="1724">0.0005/$Z962*AB962+0.05</f>
        <v>7.1717189366866871E-2</v>
      </c>
      <c r="AD962" s="1" t="b">
        <f t="shared" ref="AD962:AD1025" si="1725">ABS($E962-AB962)&lt;AC962</f>
        <v>1</v>
      </c>
      <c r="AM962" s="10">
        <f t="shared" ref="AM962:AM1025" si="1726">$B962/$A962*$E962</f>
        <v>0.34747522145648213</v>
      </c>
      <c r="AN962" s="10"/>
      <c r="AO962" s="1">
        <f t="shared" ref="AO962:AO1025" si="1727">$A962+0</f>
        <v>1517.3409999999999</v>
      </c>
      <c r="AP962"/>
      <c r="BB962" s="17" cm="1">
        <f t="array" ref="BB962">$C962*EXP(poly_from_str($AO962,BB$2951))</f>
        <v>5.8882322124436399</v>
      </c>
      <c r="BF962" s="21">
        <f>INDEX([1]Pr3_line_class7_opt_lin!$A$2:$A$3624,MATCH($X962,[1]Pr3_line_class7_opt_lin!$AO$2:$AO$3624,0),1)</f>
        <v>4839</v>
      </c>
    </row>
    <row r="963" spans="1:58" hidden="1" x14ac:dyDescent="0.25">
      <c r="A963" s="1">
        <v>1516.7529999999999</v>
      </c>
      <c r="B963" s="1">
        <v>4.0000000000000001E-3</v>
      </c>
      <c r="C963">
        <v>5</v>
      </c>
      <c r="E963" s="2">
        <v>65930.3</v>
      </c>
      <c r="F963">
        <v>65295</v>
      </c>
      <c r="G963" t="s">
        <v>6</v>
      </c>
      <c r="H963" t="s">
        <v>7</v>
      </c>
      <c r="I963">
        <v>131226</v>
      </c>
      <c r="J963" t="s">
        <v>4</v>
      </c>
      <c r="K963" t="s">
        <v>5</v>
      </c>
      <c r="L963">
        <v>65295.9</v>
      </c>
      <c r="M963">
        <v>131226.29999999999</v>
      </c>
      <c r="N963">
        <v>10</v>
      </c>
      <c r="V963" s="11">
        <f t="shared" si="1718"/>
        <v>6.5930312977788743E-7</v>
      </c>
      <c r="W963" s="11">
        <f t="shared" si="1719"/>
        <v>1.5167532985592362E-6</v>
      </c>
      <c r="X963" s="10">
        <f t="shared" si="1720"/>
        <v>65930.310915362032</v>
      </c>
      <c r="Y963" s="8">
        <f t="shared" si="1721"/>
        <v>1516.7530474469459</v>
      </c>
      <c r="Z963" s="1">
        <f t="shared" si="1722"/>
        <v>1516.7529999999999</v>
      </c>
      <c r="AA963" s="2">
        <f t="shared" si="1723"/>
        <v>65930.3</v>
      </c>
      <c r="AB963" s="2">
        <f t="shared" si="1715"/>
        <v>65930.312977788737</v>
      </c>
      <c r="AC963" s="1">
        <f t="shared" si="1724"/>
        <v>7.17340308467459E-2</v>
      </c>
      <c r="AD963" s="1" t="b">
        <f t="shared" si="1725"/>
        <v>1</v>
      </c>
      <c r="AF963" s="1" t="s">
        <v>1275</v>
      </c>
      <c r="AG963" s="1" t="s">
        <v>1362</v>
      </c>
      <c r="AH963" s="10">
        <v>65295.9</v>
      </c>
      <c r="AI963" s="10">
        <v>131226.29999999999</v>
      </c>
      <c r="AJ963" s="10">
        <f>AI963-AH963</f>
        <v>65930.399999999994</v>
      </c>
      <c r="AK963" s="1">
        <f>$A963-100000000/AJ963</f>
        <v>2.0019778430651058E-3</v>
      </c>
      <c r="AL963" s="10">
        <f>$X963-AJ963</f>
        <v>-8.9084637962514535E-2</v>
      </c>
      <c r="AM963" s="10">
        <f t="shared" si="1726"/>
        <v>0.17387221254878021</v>
      </c>
      <c r="AN963" s="10">
        <f>AL963/AM963</f>
        <v>-0.51235695834676087</v>
      </c>
      <c r="AO963" s="1">
        <f t="shared" si="1727"/>
        <v>1516.7529999999999</v>
      </c>
      <c r="AP963" s="14">
        <v>289000000</v>
      </c>
      <c r="AQ963" s="10">
        <v>0.42899999999999999</v>
      </c>
      <c r="AR963" s="14" cm="1">
        <f t="array" ref="AR963">SfromgA($AP963,$AO963,"")</f>
        <v>0.4977093396810941</v>
      </c>
      <c r="AS963" s="21">
        <f>(10^MAX(0.05, -0.312925054856973*((LN($AR963))^(1/3)) + 0.454808404431693)-1)*100</f>
        <v>439.95348036489804</v>
      </c>
      <c r="AU963" s="10"/>
      <c r="AV963" s="10"/>
      <c r="AW963" s="14">
        <f>IF($AP963="",$AT963,$AP963)</f>
        <v>289000000</v>
      </c>
      <c r="AX963" s="21">
        <f>IF($AP963="",$AV963,$AS963)</f>
        <v>439.95348036489804</v>
      </c>
      <c r="AY963" s="10">
        <f>LN(BB963*$AO963/$AW963)</f>
        <v>-13.373409497581147</v>
      </c>
      <c r="AZ963" s="10">
        <f>EXP(AY$2950*$AI963+AY$2951)*$AW963/$AO963</f>
        <v>1.1964674433541671</v>
      </c>
      <c r="BA963" s="10">
        <f>LN(AZ963/$C963)</f>
        <v>-1.4300644943384091</v>
      </c>
      <c r="BB963" s="17" cm="1">
        <f t="array" ref="BB963">$C963*EXP(poly_from_str($AO963,BB$2951))</f>
        <v>0.29647292020347266</v>
      </c>
      <c r="BC963" s="10">
        <f t="shared" ref="BC963" si="1728">LN(AZ963/BB963)</f>
        <v>1.3951728143338835</v>
      </c>
      <c r="BD963" s="10">
        <f t="shared" ref="BD963" si="1729">LN($AX963/100+1)</f>
        <v>1.6863128023869109</v>
      </c>
      <c r="BE963" s="10">
        <f>ABS(LN($AZ963/$BB963))-BD963-LN(2)</f>
        <v>-0.98428716861297272</v>
      </c>
      <c r="BF963" s="21">
        <f>INDEX([1]Pr3_line_class7_opt_lin!$A$2:$A$3624,MATCH($X963,[1]Pr3_line_class7_opt_lin!$AO$2:$AO$3624,0),1)</f>
        <v>243</v>
      </c>
    </row>
    <row r="964" spans="1:58" x14ac:dyDescent="0.25">
      <c r="A964" s="1">
        <v>1516.5329999999999</v>
      </c>
      <c r="B964" s="1">
        <v>8.0000000000000002E-3</v>
      </c>
      <c r="C964">
        <v>40</v>
      </c>
      <c r="D964" t="s">
        <v>114</v>
      </c>
      <c r="E964" s="2">
        <v>65939.899999999994</v>
      </c>
      <c r="N964">
        <v>10</v>
      </c>
      <c r="V964" s="11">
        <f t="shared" si="1718"/>
        <v>6.593987733864018E-7</v>
      </c>
      <c r="W964" s="11">
        <f t="shared" si="1719"/>
        <v>1.5165324788178328E-6</v>
      </c>
      <c r="X964" s="10">
        <f t="shared" si="1720"/>
        <v>65939.880941738549</v>
      </c>
      <c r="Y964" s="8">
        <f t="shared" si="1721"/>
        <v>1516.5329171333417</v>
      </c>
      <c r="Z964" s="1">
        <f t="shared" si="1722"/>
        <v>1516.5329999999999</v>
      </c>
      <c r="AA964" s="2">
        <f t="shared" si="1723"/>
        <v>65939.899999999994</v>
      </c>
      <c r="AB964" s="2">
        <f t="shared" si="1715"/>
        <v>65939.877338640174</v>
      </c>
      <c r="AC964" s="1">
        <f t="shared" si="1724"/>
        <v>7.1740337117174563E-2</v>
      </c>
      <c r="AD964" s="1" t="b">
        <f t="shared" si="1725"/>
        <v>1</v>
      </c>
      <c r="AM964" s="10">
        <f t="shared" si="1726"/>
        <v>0.34784551341777592</v>
      </c>
      <c r="AN964" s="10"/>
      <c r="AO964" s="1">
        <f t="shared" si="1727"/>
        <v>1516.5329999999999</v>
      </c>
      <c r="AP964"/>
      <c r="BB964" s="17" cm="1">
        <f t="array" ref="BB964">$C964*EXP(poly_from_str($AO964,BB$2951))</f>
        <v>2.3779776679680742</v>
      </c>
      <c r="BF964" s="21">
        <f>INDEX([1]Pr3_line_class7_opt_lin!$A$2:$A$3624,MATCH($X964,[1]Pr3_line_class7_opt_lin!$AO$2:$AO$3624,0),1)</f>
        <v>1945</v>
      </c>
    </row>
    <row r="965" spans="1:58" hidden="1" x14ac:dyDescent="0.25">
      <c r="A965" s="1">
        <v>1516.365</v>
      </c>
      <c r="B965" s="1">
        <v>4.0000000000000001E-3</v>
      </c>
      <c r="C965">
        <v>1</v>
      </c>
      <c r="E965" s="2">
        <v>65947.199999999997</v>
      </c>
      <c r="N965">
        <v>10</v>
      </c>
      <c r="V965" s="11">
        <f t="shared" si="1718"/>
        <v>6.5947182901214421E-7</v>
      </c>
      <c r="W965" s="11">
        <f t="shared" si="1719"/>
        <v>1.516364606836985E-6</v>
      </c>
      <c r="X965" s="10">
        <f t="shared" si="1720"/>
        <v>65947.185620890625</v>
      </c>
      <c r="Y965" s="8">
        <f t="shared" si="1721"/>
        <v>1516.3649374647791</v>
      </c>
      <c r="Z965" s="1">
        <f t="shared" si="1722"/>
        <v>1516.365</v>
      </c>
      <c r="AA965" s="2">
        <f t="shared" si="1723"/>
        <v>65947.199999999997</v>
      </c>
      <c r="AB965" s="2">
        <f t="shared" si="1715"/>
        <v>65947.182901214415</v>
      </c>
      <c r="AC965" s="1">
        <f t="shared" si="1724"/>
        <v>7.1745154663031135E-2</v>
      </c>
      <c r="AD965" s="1" t="b">
        <f t="shared" si="1725"/>
        <v>1</v>
      </c>
      <c r="AM965" s="10">
        <f t="shared" si="1726"/>
        <v>0.1739612824089187</v>
      </c>
      <c r="AN965" s="10"/>
      <c r="AO965" s="1">
        <f t="shared" si="1727"/>
        <v>1516.365</v>
      </c>
      <c r="AP965"/>
      <c r="BB965" s="17" cm="1">
        <f t="array" ref="BB965">$C965*EXP(poly_from_str($AO965,BB$2951))</f>
        <v>5.9567920818615137E-2</v>
      </c>
      <c r="BF965" s="21">
        <f>INDEX([1]Pr3_line_class7_opt_lin!$A$2:$A$3624,MATCH($X965,[1]Pr3_line_class7_opt_lin!$AO$2:$AO$3624,0),1)</f>
        <v>49</v>
      </c>
    </row>
    <row r="966" spans="1:58" hidden="1" x14ac:dyDescent="0.25">
      <c r="A966" s="1">
        <v>1515.694</v>
      </c>
      <c r="B966" s="1">
        <v>4.0000000000000001E-3</v>
      </c>
      <c r="C966">
        <v>15</v>
      </c>
      <c r="E966" s="2">
        <v>65976.399999999994</v>
      </c>
      <c r="F966">
        <v>21535</v>
      </c>
      <c r="G966" t="s">
        <v>4</v>
      </c>
      <c r="H966" t="s">
        <v>5</v>
      </c>
      <c r="I966">
        <v>87511</v>
      </c>
      <c r="J966" t="s">
        <v>6</v>
      </c>
      <c r="K966" t="s">
        <v>7</v>
      </c>
      <c r="L966">
        <v>21535.17</v>
      </c>
      <c r="M966">
        <v>87511.6</v>
      </c>
      <c r="N966">
        <v>10</v>
      </c>
      <c r="V966" s="11">
        <f t="shared" si="1718"/>
        <v>6.5976377817686156E-7</v>
      </c>
      <c r="W966" s="11">
        <f t="shared" si="1719"/>
        <v>1.5156934903995976E-6</v>
      </c>
      <c r="X966" s="10">
        <f t="shared" si="1720"/>
        <v>65976.381351188102</v>
      </c>
      <c r="Y966" s="8">
        <f t="shared" si="1721"/>
        <v>1515.6939188238641</v>
      </c>
      <c r="Z966" s="1">
        <f t="shared" si="1722"/>
        <v>1515.694</v>
      </c>
      <c r="AA966" s="2">
        <f t="shared" si="1723"/>
        <v>65976.399999999994</v>
      </c>
      <c r="AB966" s="2">
        <f t="shared" si="1715"/>
        <v>65976.377817686152</v>
      </c>
      <c r="AC966" s="1">
        <f t="shared" si="1724"/>
        <v>7.1764412149710355E-2</v>
      </c>
      <c r="AD966" s="1" t="b">
        <f t="shared" si="1725"/>
        <v>1</v>
      </c>
      <c r="AF966" s="1" t="s">
        <v>1206</v>
      </c>
      <c r="AG966" s="1" t="s">
        <v>1360</v>
      </c>
      <c r="AH966" s="10">
        <v>21535.17</v>
      </c>
      <c r="AI966" s="10">
        <v>87511.6</v>
      </c>
      <c r="AJ966" s="10">
        <f>AI966-AH966</f>
        <v>65976.430000000008</v>
      </c>
      <c r="AK966" s="1">
        <f>$A966-100000000/AJ966</f>
        <v>1.1987981163201766E-3</v>
      </c>
      <c r="AL966" s="10">
        <f>$X966-AJ966</f>
        <v>-4.8648811905877665E-2</v>
      </c>
      <c r="AM966" s="10">
        <f t="shared" si="1726"/>
        <v>0.17411535573803155</v>
      </c>
      <c r="AN966" s="10">
        <f>AL966/AM966</f>
        <v>-0.27940563714020217</v>
      </c>
      <c r="AO966" s="1">
        <f t="shared" si="1727"/>
        <v>1515.694</v>
      </c>
      <c r="AP966" s="14">
        <v>4650000</v>
      </c>
      <c r="AQ966" s="10">
        <v>3.5999999999999997E-2</v>
      </c>
      <c r="AR966" s="14" cm="1">
        <f t="array" ref="AR966">SfromgA($AP966,$AO966,"")</f>
        <v>7.9913638932883474E-3</v>
      </c>
      <c r="AS966" s="21">
        <f>(10^MAX(0.05, -0.312925054856973*((LN($AR966))^(1/3)) + 0.454808404431693)-1)*100</f>
        <v>863.26577868066408</v>
      </c>
      <c r="AU966" s="10"/>
      <c r="AV966" s="10"/>
      <c r="AW966" s="14">
        <f>IF($AP966="",$AT966,$AP966)</f>
        <v>4650000</v>
      </c>
      <c r="AX966" s="21">
        <f>IF($AP966="",$AV966,$AS966)</f>
        <v>863.26577868066408</v>
      </c>
      <c r="AY966" s="10">
        <f>LN(BB966*$AO966/$AW966)</f>
        <v>-8.1333919710125926</v>
      </c>
      <c r="AZ966" s="10">
        <f>EXP(AY$2950*$AI966+AY$2951)*$AW966/$AO966</f>
        <v>1.1465886671281051</v>
      </c>
      <c r="BA966" s="10">
        <f>LN(AZ966/$C966)</f>
        <v>-2.5712590435520686</v>
      </c>
      <c r="BB966" s="17" cm="1">
        <f t="array" ref="BB966">$C966*EXP(poly_from_str($AO966,BB$2951))</f>
        <v>0.90064609280931096</v>
      </c>
      <c r="BC966" s="10">
        <f t="shared" ref="BC966" si="1730">LN(AZ966/BB966)</f>
        <v>0.24143404986197164</v>
      </c>
      <c r="BD966" s="10">
        <f t="shared" ref="BD966" si="1731">LN($AX966/100+1)</f>
        <v>2.2651591780543114</v>
      </c>
      <c r="BE966" s="10">
        <f>ABS(LN($AZ966/$BB966))-BD966-LN(2)</f>
        <v>-2.716872308752285</v>
      </c>
      <c r="BF966" s="21">
        <f>INDEX([1]Pr3_line_class7_opt_lin!$A$2:$A$3624,MATCH($X966,[1]Pr3_line_class7_opt_lin!$AO$2:$AO$3624,0),1)</f>
        <v>733</v>
      </c>
    </row>
    <row r="967" spans="1:58" x14ac:dyDescent="0.25">
      <c r="A967" s="1">
        <v>1514.893</v>
      </c>
      <c r="B967" s="1">
        <v>8.0000000000000002E-3</v>
      </c>
      <c r="C967">
        <v>50</v>
      </c>
      <c r="D967" t="s">
        <v>113</v>
      </c>
      <c r="E967" s="2">
        <v>66011.3</v>
      </c>
      <c r="N967">
        <v>10</v>
      </c>
      <c r="V967" s="11">
        <f t="shared" si="1718"/>
        <v>6.6011262841666049E-7</v>
      </c>
      <c r="W967" s="11">
        <f t="shared" si="1719"/>
        <v>1.5148921472535763E-6</v>
      </c>
      <c r="X967" s="10">
        <f t="shared" si="1720"/>
        <v>66011.268771284784</v>
      </c>
      <c r="Y967" s="8">
        <f t="shared" si="1721"/>
        <v>1514.8928639211442</v>
      </c>
      <c r="Z967" s="1">
        <f t="shared" si="1722"/>
        <v>1514.893</v>
      </c>
      <c r="AA967" s="2">
        <f t="shared" si="1723"/>
        <v>66011.3</v>
      </c>
      <c r="AB967" s="2">
        <f t="shared" si="1715"/>
        <v>66011.262841666045</v>
      </c>
      <c r="AC967" s="1">
        <f t="shared" si="1724"/>
        <v>7.1787434109757603E-2</v>
      </c>
      <c r="AD967" s="1" t="b">
        <f t="shared" si="1725"/>
        <v>1</v>
      </c>
      <c r="AM967" s="10">
        <f t="shared" si="1726"/>
        <v>0.3485991419856056</v>
      </c>
      <c r="AN967" s="10"/>
      <c r="AO967" s="1">
        <f t="shared" si="1727"/>
        <v>1514.893</v>
      </c>
      <c r="AP967"/>
      <c r="BB967" s="17" cm="1">
        <f t="array" ref="BB967">$C967*EXP(poly_from_str($AO967,BB$2951))</f>
        <v>3.0307180479553</v>
      </c>
      <c r="BF967" s="21">
        <f>INDEX([1]Pr3_line_class7_opt_lin!$A$2:$A$3624,MATCH($X967,[1]Pr3_line_class7_opt_lin!$AO$2:$AO$3624,0),1)</f>
        <v>2455</v>
      </c>
    </row>
    <row r="968" spans="1:58" x14ac:dyDescent="0.25">
      <c r="A968" s="1">
        <v>1513.7460000000001</v>
      </c>
      <c r="B968" s="1">
        <v>8.0000000000000002E-3</v>
      </c>
      <c r="C968">
        <v>10</v>
      </c>
      <c r="D968" t="s">
        <v>112</v>
      </c>
      <c r="E968" s="2">
        <v>66061.3</v>
      </c>
      <c r="N968">
        <v>10</v>
      </c>
      <c r="V968" s="11">
        <f t="shared" si="1718"/>
        <v>6.6061281086787341E-7</v>
      </c>
      <c r="W968" s="11">
        <f t="shared" si="1719"/>
        <v>1.5137455666176718E-6</v>
      </c>
      <c r="X968" s="10">
        <f t="shared" si="1720"/>
        <v>66061.284112594207</v>
      </c>
      <c r="Y968" s="8">
        <f t="shared" si="1721"/>
        <v>1513.7459306658493</v>
      </c>
      <c r="Z968" s="1">
        <f t="shared" si="1722"/>
        <v>1513.7460000000001</v>
      </c>
      <c r="AA968" s="2">
        <f t="shared" si="1723"/>
        <v>66061.3</v>
      </c>
      <c r="AB968" s="2">
        <f t="shared" si="1715"/>
        <v>66061.281086787349</v>
      </c>
      <c r="AC968" s="1">
        <f t="shared" si="1724"/>
        <v>7.1820464294137631E-2</v>
      </c>
      <c r="AD968" s="1" t="b">
        <f t="shared" si="1725"/>
        <v>1</v>
      </c>
      <c r="AM968" s="10">
        <f t="shared" si="1726"/>
        <v>0.3491275286606868</v>
      </c>
      <c r="AN968" s="10"/>
      <c r="AO968" s="1">
        <f t="shared" si="1727"/>
        <v>1513.7460000000001</v>
      </c>
      <c r="AP968"/>
      <c r="BB968" s="17" cm="1">
        <f t="array" ref="BB968">$C968*EXP(poly_from_str($AO968,BB$2951))</f>
        <v>0.61440199469523793</v>
      </c>
      <c r="BF968" s="21" t="e">
        <f>INDEX([1]Pr3_line_class7_opt_lin!$A$2:$A$3624,MATCH($X968,[1]Pr3_line_class7_opt_lin!$AO$2:$AO$3624,0),1)</f>
        <v>#N/A</v>
      </c>
    </row>
    <row r="969" spans="1:58" hidden="1" x14ac:dyDescent="0.25">
      <c r="A969" s="1">
        <v>1513.6020000000001</v>
      </c>
      <c r="B969" s="1">
        <v>4.0000000000000001E-3</v>
      </c>
      <c r="C969">
        <v>5</v>
      </c>
      <c r="E969" s="2">
        <v>66067.600000000006</v>
      </c>
      <c r="N969">
        <v>10</v>
      </c>
      <c r="V969" s="11">
        <f t="shared" si="1718"/>
        <v>6.6067565978374761E-7</v>
      </c>
      <c r="W969" s="11">
        <f t="shared" si="1719"/>
        <v>1.5136012205680243E-6</v>
      </c>
      <c r="X969" s="10">
        <f t="shared" si="1720"/>
        <v>66067.571423024405</v>
      </c>
      <c r="Y969" s="8">
        <f t="shared" si="1721"/>
        <v>1513.6018752635762</v>
      </c>
      <c r="Z969" s="1">
        <f t="shared" si="1722"/>
        <v>1513.6020000000001</v>
      </c>
      <c r="AA969" s="2">
        <f t="shared" si="1723"/>
        <v>66067.600000000006</v>
      </c>
      <c r="AB969" s="2">
        <f t="shared" si="1715"/>
        <v>66067.565978374754</v>
      </c>
      <c r="AC969" s="1">
        <f t="shared" si="1724"/>
        <v>7.1824616371534505E-2</v>
      </c>
      <c r="AD969" s="1" t="b">
        <f t="shared" si="1725"/>
        <v>1</v>
      </c>
      <c r="AM969" s="10">
        <f t="shared" si="1726"/>
        <v>0.1745970208813149</v>
      </c>
      <c r="AN969" s="10"/>
      <c r="AO969" s="1">
        <f t="shared" si="1727"/>
        <v>1513.6020000000001</v>
      </c>
      <c r="AP969"/>
      <c r="BB969" s="17" cm="1">
        <f t="array" ref="BB969">$C969*EXP(poly_from_str($AO969,BB$2951))</f>
        <v>0.30772264677765271</v>
      </c>
      <c r="BF969" s="21">
        <f>INDEX([1]Pr3_line_class7_opt_lin!$A$2:$A$3624,MATCH($X969,[1]Pr3_line_class7_opt_lin!$AO$2:$AO$3624,0),1)</f>
        <v>247</v>
      </c>
    </row>
    <row r="970" spans="1:58" x14ac:dyDescent="0.25">
      <c r="A970" s="1">
        <v>1513.53</v>
      </c>
      <c r="B970" s="1">
        <v>8.0000000000000002E-3</v>
      </c>
      <c r="C970">
        <v>5</v>
      </c>
      <c r="D970" t="s">
        <v>114</v>
      </c>
      <c r="E970" s="2">
        <v>66070.7</v>
      </c>
      <c r="F970">
        <v>18921</v>
      </c>
      <c r="G970" t="s">
        <v>4</v>
      </c>
      <c r="H970" t="s">
        <v>46</v>
      </c>
      <c r="I970">
        <v>84992</v>
      </c>
      <c r="J970" t="s">
        <v>6</v>
      </c>
      <c r="K970" t="s">
        <v>46</v>
      </c>
      <c r="L970">
        <v>18921.240000000002</v>
      </c>
      <c r="M970">
        <v>84992.04</v>
      </c>
      <c r="N970">
        <v>10</v>
      </c>
      <c r="V970" s="11">
        <f t="shared" si="1718"/>
        <v>6.6070708872635496E-7</v>
      </c>
      <c r="W970" s="11">
        <f t="shared" si="1719"/>
        <v>1.5135302032519711E-6</v>
      </c>
      <c r="X970" s="10">
        <f t="shared" si="1720"/>
        <v>66070.707452478149</v>
      </c>
      <c r="Y970" s="8">
        <f t="shared" si="1721"/>
        <v>1513.5300325325825</v>
      </c>
      <c r="Z970" s="1">
        <f t="shared" si="1722"/>
        <v>1513.53</v>
      </c>
      <c r="AA970" s="2">
        <f t="shared" si="1723"/>
        <v>66070.7</v>
      </c>
      <c r="AB970" s="2">
        <f t="shared" si="1715"/>
        <v>66070.7088726355</v>
      </c>
      <c r="AC970" s="1">
        <f t="shared" si="1724"/>
        <v>7.1826692854662783E-2</v>
      </c>
      <c r="AD970" s="1" t="b">
        <f t="shared" si="1725"/>
        <v>1</v>
      </c>
      <c r="AF970" s="1" t="s">
        <v>1297</v>
      </c>
      <c r="AG970" s="1" t="s">
        <v>1361</v>
      </c>
      <c r="AH970" s="10">
        <v>18921.240000000002</v>
      </c>
      <c r="AI970" s="10">
        <v>84992.04</v>
      </c>
      <c r="AJ970" s="10">
        <f t="shared" ref="AJ970:AJ971" si="1732">AI970-AH970</f>
        <v>66070.799999999988</v>
      </c>
      <c r="AK970" s="1">
        <f t="shared" ref="AK970:AK971" si="1733">$A970-100000000/AJ970</f>
        <v>2.0875182376585144E-3</v>
      </c>
      <c r="AL970" s="10">
        <f t="shared" ref="AL970:AL971" si="1734">$X970-AJ970</f>
        <v>-9.2547521839151159E-2</v>
      </c>
      <c r="AM970" s="10">
        <f t="shared" si="1726"/>
        <v>0.34922703877689903</v>
      </c>
      <c r="AN970" s="10">
        <f t="shared" ref="AN970:AN971" si="1735">AL970/AM970</f>
        <v>-0.26500674794048357</v>
      </c>
      <c r="AO970" s="1">
        <f t="shared" si="1727"/>
        <v>1513.53</v>
      </c>
      <c r="AP970" s="14">
        <v>2750000</v>
      </c>
      <c r="AQ970" s="10">
        <v>0.02</v>
      </c>
      <c r="AR970" s="14" cm="1">
        <f t="array" ref="AR970">SfromgA($AP970,$AO970,"")</f>
        <v>4.7058616458456985E-3</v>
      </c>
      <c r="AS970" s="21">
        <f t="shared" ref="AS970:AS971" si="1736">(10^MAX(0.05, -0.312925054856973*((LN($AR970))^(1/3)) + 0.454808404431693)-1)*100</f>
        <v>905.57079508780146</v>
      </c>
      <c r="AU970" s="10"/>
      <c r="AV970" s="10"/>
      <c r="AW970" s="14">
        <f t="shared" ref="AW970:AW971" si="1737">IF($AP970="",$AT970,$AP970)</f>
        <v>2750000</v>
      </c>
      <c r="AX970" s="21">
        <f t="shared" ref="AX970:AX971" si="1738">IF($AP970="",$AV970,$AS970)</f>
        <v>905.57079508780146</v>
      </c>
      <c r="AY970" s="10">
        <f>LN(BB970*$AO970/$AW970)</f>
        <v>-8.682619795645385</v>
      </c>
      <c r="AZ970" s="10">
        <f t="shared" ref="AZ970:AZ971" si="1739">EXP(AY$2950*$AI970+AY$2951)*$AW970/$AO970</f>
        <v>0.85939398123623578</v>
      </c>
      <c r="BA970" s="10">
        <f>LN(AZ970/$C970)</f>
        <v>-1.7609657235485103</v>
      </c>
      <c r="BB970" s="17" cm="1">
        <f t="array" ref="BB970">$C970*EXP(poly_from_str($AO970,BB$2951))</f>
        <v>0.30798374423058894</v>
      </c>
      <c r="BC970" s="10">
        <f t="shared" ref="BC970" si="1740">LN(AZ970/BB970)</f>
        <v>1.0261804647590989</v>
      </c>
      <c r="BD970" s="10">
        <f t="shared" ref="BD970:BD971" si="1741">LN($AX970/100+1)</f>
        <v>2.3081404285907552</v>
      </c>
      <c r="BE970" s="10">
        <f t="shared" ref="BE970:BE971" si="1742">ABS(LN($AZ970/$BB970))-BD970-LN(2)</f>
        <v>-1.9751071443916017</v>
      </c>
      <c r="BF970" s="21">
        <f>INDEX([1]Pr3_line_class7_opt_lin!$A$2:$A$3624,MATCH($X970,[1]Pr3_line_class7_opt_lin!$AO$2:$AO$3624,0),1)</f>
        <v>247</v>
      </c>
    </row>
    <row r="971" spans="1:58" hidden="1" x14ac:dyDescent="0.25">
      <c r="A971" s="1">
        <v>1512.6780000000001</v>
      </c>
      <c r="B971" s="1">
        <v>4.0000000000000001E-3</v>
      </c>
      <c r="C971">
        <v>1</v>
      </c>
      <c r="E971" s="2">
        <v>66107.899999999994</v>
      </c>
      <c r="F971">
        <v>26446</v>
      </c>
      <c r="G971" t="s">
        <v>4</v>
      </c>
      <c r="H971" t="s">
        <v>7</v>
      </c>
      <c r="I971">
        <v>92554</v>
      </c>
      <c r="J971" t="s">
        <v>6</v>
      </c>
      <c r="K971" t="s">
        <v>17</v>
      </c>
      <c r="L971">
        <v>26446.97</v>
      </c>
      <c r="M971">
        <v>92554.8</v>
      </c>
      <c r="N971">
        <v>10</v>
      </c>
      <c r="V971" s="11">
        <f t="shared" si="1718"/>
        <v>6.6107922505648919E-7</v>
      </c>
      <c r="W971" s="11">
        <f t="shared" si="1719"/>
        <v>1.5126785149732484E-6</v>
      </c>
      <c r="X971" s="10">
        <f t="shared" si="1720"/>
        <v>66107.918896567615</v>
      </c>
      <c r="Y971" s="8">
        <f t="shared" si="1721"/>
        <v>1512.6780825828127</v>
      </c>
      <c r="Z971" s="1">
        <f t="shared" si="1722"/>
        <v>1512.6780000000001</v>
      </c>
      <c r="AA971" s="2">
        <f t="shared" si="1723"/>
        <v>66107.899999999994</v>
      </c>
      <c r="AB971" s="2">
        <f t="shared" si="1715"/>
        <v>66107.922505648923</v>
      </c>
      <c r="AC971" s="1">
        <f t="shared" si="1724"/>
        <v>7.1851287090064414E-2</v>
      </c>
      <c r="AD971" s="1" t="b">
        <f t="shared" si="1725"/>
        <v>1</v>
      </c>
      <c r="AF971" s="1" t="s">
        <v>1225</v>
      </c>
      <c r="AG971" s="1" t="s">
        <v>1363</v>
      </c>
      <c r="AH971" s="10">
        <v>26446.97</v>
      </c>
      <c r="AI971" s="10">
        <v>92554.8</v>
      </c>
      <c r="AJ971" s="10">
        <f t="shared" si="1732"/>
        <v>66107.83</v>
      </c>
      <c r="AK971" s="1">
        <f t="shared" si="1733"/>
        <v>-2.1167123468330828E-3</v>
      </c>
      <c r="AL971" s="10">
        <f t="shared" si="1734"/>
        <v>8.8896567613119259E-2</v>
      </c>
      <c r="AM971" s="10">
        <f t="shared" si="1726"/>
        <v>0.17481023720844752</v>
      </c>
      <c r="AN971" s="10">
        <f t="shared" si="1735"/>
        <v>0.50853181731637986</v>
      </c>
      <c r="AO971" s="1">
        <f t="shared" si="1727"/>
        <v>1512.6780000000001</v>
      </c>
      <c r="AP971" s="14">
        <v>9550000</v>
      </c>
      <c r="AQ971" s="10">
        <v>3.2000000000000001E-2</v>
      </c>
      <c r="AR971" s="14" cm="1">
        <f t="array" ref="AR971">SfromgA($AP971,$AO971,"")</f>
        <v>1.6314591482398028E-2</v>
      </c>
      <c r="AS971" s="21">
        <f t="shared" si="1736"/>
        <v>804.25247648775235</v>
      </c>
      <c r="AU971" s="10"/>
      <c r="AV971" s="10"/>
      <c r="AW971" s="14">
        <f t="shared" si="1737"/>
        <v>9550000</v>
      </c>
      <c r="AX971" s="21">
        <f t="shared" si="1738"/>
        <v>804.25247648775235</v>
      </c>
      <c r="AY971" s="12"/>
      <c r="AZ971" s="10">
        <f t="shared" si="1739"/>
        <v>1.472612978803747</v>
      </c>
      <c r="BA971" s="12"/>
      <c r="BB971" s="17" cm="1">
        <f t="array" ref="BB971">$C971*EXP(poly_from_str($AO971,BB$2951))</f>
        <v>6.2217447251453631E-2</v>
      </c>
      <c r="BC971" s="12"/>
      <c r="BD971" s="10">
        <f t="shared" si="1741"/>
        <v>2.2019384235605783</v>
      </c>
      <c r="BE971" s="10">
        <f t="shared" si="1742"/>
        <v>0.26907257145826657</v>
      </c>
      <c r="BF971" s="21">
        <f>INDEX([1]Pr3_line_class7_opt_lin!$A$2:$A$3624,MATCH($X971,[1]Pr3_line_class7_opt_lin!$AO$2:$AO$3624,0),1)</f>
        <v>50</v>
      </c>
    </row>
    <row r="972" spans="1:58" hidden="1" x14ac:dyDescent="0.25">
      <c r="A972" s="1">
        <v>1512.6320000000001</v>
      </c>
      <c r="B972" s="1">
        <v>4.0000000000000001E-3</v>
      </c>
      <c r="C972">
        <v>1</v>
      </c>
      <c r="E972" s="2">
        <v>66109.899999999994</v>
      </c>
      <c r="N972">
        <v>10</v>
      </c>
      <c r="V972" s="11">
        <f t="shared" si="1718"/>
        <v>6.6109932885196131E-7</v>
      </c>
      <c r="W972" s="11">
        <f t="shared" si="1719"/>
        <v>1.5126327524319355E-6</v>
      </c>
      <c r="X972" s="10">
        <f t="shared" si="1720"/>
        <v>66109.927611078572</v>
      </c>
      <c r="Y972" s="8">
        <f t="shared" si="1721"/>
        <v>1512.6321206747502</v>
      </c>
      <c r="Z972" s="1">
        <f t="shared" si="1722"/>
        <v>1512.6320000000001</v>
      </c>
      <c r="AA972" s="2">
        <f t="shared" si="1723"/>
        <v>66109.899999999994</v>
      </c>
      <c r="AB972" s="2">
        <f t="shared" si="1715"/>
        <v>66109.932885196133</v>
      </c>
      <c r="AC972" s="1">
        <f t="shared" si="1724"/>
        <v>7.1852616130425692E-2</v>
      </c>
      <c r="AD972" s="1" t="b">
        <f t="shared" si="1725"/>
        <v>1</v>
      </c>
      <c r="AM972" s="10">
        <f t="shared" si="1726"/>
        <v>0.17482084208188109</v>
      </c>
      <c r="AN972" s="10"/>
      <c r="AO972" s="1">
        <f t="shared" si="1727"/>
        <v>1512.6320000000001</v>
      </c>
      <c r="AP972"/>
      <c r="BB972" s="17" cm="1">
        <f t="array" ref="BB972">$C972*EXP(poly_from_str($AO972,BB$2951))</f>
        <v>6.2251104677863482E-2</v>
      </c>
      <c r="BF972" s="21">
        <f>INDEX([1]Pr3_line_class7_opt_lin!$A$2:$A$3624,MATCH($X972,[1]Pr3_line_class7_opt_lin!$AO$2:$AO$3624,0),1)</f>
        <v>50</v>
      </c>
    </row>
    <row r="973" spans="1:58" x14ac:dyDescent="0.25">
      <c r="A973" s="1">
        <v>1512.2059999999999</v>
      </c>
      <c r="B973" s="1">
        <v>8.0000000000000002E-3</v>
      </c>
      <c r="C973">
        <v>100</v>
      </c>
      <c r="D973" t="s">
        <v>114</v>
      </c>
      <c r="E973" s="2">
        <v>66128.600000000006</v>
      </c>
      <c r="F973">
        <v>14859</v>
      </c>
      <c r="G973" t="s">
        <v>4</v>
      </c>
      <c r="H973" t="s">
        <v>12</v>
      </c>
      <c r="I973">
        <v>80988</v>
      </c>
      <c r="J973" t="s">
        <v>6</v>
      </c>
      <c r="K973" t="s">
        <v>39</v>
      </c>
      <c r="L973">
        <v>14859.96</v>
      </c>
      <c r="M973">
        <v>80988.759999999995</v>
      </c>
      <c r="N973">
        <v>10</v>
      </c>
      <c r="V973" s="11">
        <f t="shared" si="1718"/>
        <v>6.6128556559093144E-7</v>
      </c>
      <c r="W973" s="11">
        <f t="shared" si="1719"/>
        <v>1.5122050066083357E-6</v>
      </c>
      <c r="X973" s="10">
        <f t="shared" si="1720"/>
        <v>66128.56353273899</v>
      </c>
      <c r="Y973" s="8">
        <f t="shared" si="1721"/>
        <v>1512.2058405289858</v>
      </c>
      <c r="Z973" s="1">
        <f t="shared" si="1722"/>
        <v>1512.2059999999999</v>
      </c>
      <c r="AA973" s="2">
        <f t="shared" si="1723"/>
        <v>66128.600000000006</v>
      </c>
      <c r="AB973" s="2">
        <f t="shared" si="1715"/>
        <v>66128.556559093136</v>
      </c>
      <c r="AC973" s="1">
        <f t="shared" si="1724"/>
        <v>7.1864929962945912E-2</v>
      </c>
      <c r="AD973" s="1" t="b">
        <f t="shared" si="1725"/>
        <v>1</v>
      </c>
      <c r="AF973" s="1" t="s">
        <v>1173</v>
      </c>
      <c r="AG973" s="1" t="s">
        <v>1364</v>
      </c>
      <c r="AH973" s="10">
        <v>14859.96</v>
      </c>
      <c r="AI973" s="10">
        <v>80988.759999999995</v>
      </c>
      <c r="AJ973" s="10">
        <f>AI973-AH973</f>
        <v>66128.799999999988</v>
      </c>
      <c r="AK973" s="1">
        <f>$A973-100000000/AJ973</f>
        <v>5.5669057956038159E-3</v>
      </c>
      <c r="AL973" s="10">
        <f>$X973-AJ973</f>
        <v>-0.23646726099832449</v>
      </c>
      <c r="AM973" s="10">
        <f t="shared" si="1726"/>
        <v>0.34983910922189176</v>
      </c>
      <c r="AN973" s="10">
        <f>AL973/AM973</f>
        <v>-0.67593146324969877</v>
      </c>
      <c r="AO973" s="1">
        <f t="shared" si="1727"/>
        <v>1512.2059999999999</v>
      </c>
      <c r="AP973" s="14">
        <v>3620000</v>
      </c>
      <c r="AQ973" s="10">
        <v>0.02</v>
      </c>
      <c r="AR973" s="14" cm="1">
        <f t="array" ref="AR973">SfromgA($AP973,$AO973,"")</f>
        <v>6.1783826335314604E-3</v>
      </c>
      <c r="AS973" s="21">
        <f>(10^MAX(0.05, -0.312925054856973*((LN($AR973))^(1/3)) + 0.454808404431693)-1)*100</f>
        <v>883.96084338600861</v>
      </c>
      <c r="AU973" s="10"/>
      <c r="AV973" s="10"/>
      <c r="AW973" s="14">
        <f>IF($AP973="",$AT973,$AP973)</f>
        <v>3620000</v>
      </c>
      <c r="AX973" s="21">
        <f>IF($AP973="",$AV973,$AS973)</f>
        <v>883.96084338600861</v>
      </c>
      <c r="AY973" s="10">
        <f>LN(BB973*$AO973/$AW973)</f>
        <v>-5.9470626495744394</v>
      </c>
      <c r="AZ973" s="10">
        <f>EXP(AY$2950*$AI973+AY$2951)*$AW973/$AO973</f>
        <v>1.6461370819570931</v>
      </c>
      <c r="BA973" s="10">
        <f>LN(AZ973/$C973)</f>
        <v>-4.1067388053315188</v>
      </c>
      <c r="BB973" s="17" cm="1">
        <f t="array" ref="BB973">$C973*EXP(poly_from_str($AO973,BB$2951))</f>
        <v>6.2563512225687736</v>
      </c>
      <c r="BC973" s="10">
        <f t="shared" ref="BC973" si="1743">LN(AZ973/BB973)</f>
        <v>-1.3351657627255076</v>
      </c>
      <c r="BD973" s="10">
        <f t="shared" ref="BD973" si="1744">LN($AX973/100+1)</f>
        <v>2.2864159169654856</v>
      </c>
      <c r="BE973" s="10">
        <f>ABS(LN($AZ973/$BB973))-BD973-LN(2)</f>
        <v>-1.6443973347999234</v>
      </c>
      <c r="BF973" s="21">
        <f>INDEX([1]Pr3_line_class7_opt_lin!$A$2:$A$3624,MATCH($X973,[1]Pr3_line_class7_opt_lin!$AO$2:$AO$3624,0),1)</f>
        <v>4989</v>
      </c>
    </row>
    <row r="974" spans="1:58" hidden="1" x14ac:dyDescent="0.25">
      <c r="A974" s="1">
        <v>1511.9880000000001</v>
      </c>
      <c r="B974" s="1">
        <v>4.0000000000000001E-3</v>
      </c>
      <c r="C974">
        <v>10</v>
      </c>
      <c r="E974" s="2">
        <v>66138.100000000006</v>
      </c>
      <c r="N974">
        <v>10</v>
      </c>
      <c r="V974" s="11">
        <f t="shared" si="1718"/>
        <v>6.6138091043050601E-7</v>
      </c>
      <c r="W974" s="11">
        <f t="shared" si="1719"/>
        <v>1.5119877952345167E-6</v>
      </c>
      <c r="X974" s="10">
        <f t="shared" si="1720"/>
        <v>66138.092481620537</v>
      </c>
      <c r="Y974" s="8">
        <f t="shared" si="1721"/>
        <v>1511.9879671127426</v>
      </c>
      <c r="Z974" s="1">
        <f t="shared" si="1722"/>
        <v>1511.9880000000001</v>
      </c>
      <c r="AA974" s="2">
        <f t="shared" si="1723"/>
        <v>66138.100000000006</v>
      </c>
      <c r="AB974" s="2">
        <f t="shared" si="1715"/>
        <v>66138.091043050605</v>
      </c>
      <c r="AC974" s="1">
        <f t="shared" si="1724"/>
        <v>7.1871235434094252E-2</v>
      </c>
      <c r="AD974" s="1" t="b">
        <f t="shared" si="1725"/>
        <v>1</v>
      </c>
      <c r="AM974" s="10">
        <f t="shared" si="1726"/>
        <v>0.17496990716857541</v>
      </c>
      <c r="AN974" s="10"/>
      <c r="AO974" s="1">
        <f t="shared" si="1727"/>
        <v>1511.9880000000001</v>
      </c>
      <c r="AP974"/>
      <c r="BB974" s="17" cm="1">
        <f t="array" ref="BB974">$C974*EXP(poly_from_str($AO974,BB$2951))</f>
        <v>0.62723879601594545</v>
      </c>
      <c r="BF974" s="21" t="e">
        <f>INDEX([1]Pr3_line_class7_opt_lin!$A$2:$A$3624,MATCH($X974,[1]Pr3_line_class7_opt_lin!$AO$2:$AO$3624,0),1)</f>
        <v>#N/A</v>
      </c>
    </row>
    <row r="975" spans="1:58" hidden="1" x14ac:dyDescent="0.25">
      <c r="A975" s="1">
        <v>1511.2739999999999</v>
      </c>
      <c r="B975" s="1">
        <v>4.0000000000000001E-3</v>
      </c>
      <c r="C975">
        <v>4</v>
      </c>
      <c r="E975" s="2">
        <v>66169.3</v>
      </c>
      <c r="F975">
        <v>18241</v>
      </c>
      <c r="G975" t="s">
        <v>4</v>
      </c>
      <c r="H975" t="s">
        <v>12</v>
      </c>
      <c r="I975">
        <v>84410</v>
      </c>
      <c r="J975" t="s">
        <v>6</v>
      </c>
      <c r="K975" t="s">
        <v>5</v>
      </c>
      <c r="L975">
        <v>18241.54</v>
      </c>
      <c r="M975">
        <v>84410.63</v>
      </c>
      <c r="N975">
        <v>10</v>
      </c>
      <c r="V975" s="11">
        <f t="shared" si="1718"/>
        <v>6.616933792283862E-7</v>
      </c>
      <c r="W975" s="11">
        <f t="shared" si="1719"/>
        <v>1.5112748661388288E-6</v>
      </c>
      <c r="X975" s="10">
        <f t="shared" si="1720"/>
        <v>66169.331822417342</v>
      </c>
      <c r="Y975" s="8">
        <f t="shared" si="1721"/>
        <v>1511.2741393305298</v>
      </c>
      <c r="Z975" s="1">
        <f t="shared" si="1722"/>
        <v>1511.2739999999999</v>
      </c>
      <c r="AA975" s="2">
        <f t="shared" si="1723"/>
        <v>66169.3</v>
      </c>
      <c r="AB975" s="2">
        <f t="shared" si="1715"/>
        <v>66169.337922838618</v>
      </c>
      <c r="AC975" s="1">
        <f t="shared" si="1724"/>
        <v>7.1891906405734049E-2</v>
      </c>
      <c r="AD975" s="1" t="b">
        <f t="shared" si="1725"/>
        <v>1</v>
      </c>
      <c r="AF975" s="1" t="s">
        <v>1153</v>
      </c>
      <c r="AG975" s="1" t="s">
        <v>1235</v>
      </c>
      <c r="AH975" s="10">
        <v>18241.54</v>
      </c>
      <c r="AI975" s="10">
        <v>84410.63</v>
      </c>
      <c r="AJ975" s="10">
        <f>AI975-AH975</f>
        <v>66169.09</v>
      </c>
      <c r="AK975" s="1">
        <f>$A975-100000000/AJ975</f>
        <v>-5.6624526650921325E-3</v>
      </c>
      <c r="AL975" s="10">
        <f>$X975-AJ975</f>
        <v>0.24182241734524723</v>
      </c>
      <c r="AM975" s="10">
        <f t="shared" si="1726"/>
        <v>0.17513515087270742</v>
      </c>
      <c r="AN975" s="10">
        <f>AL975/AM975</f>
        <v>1.3807760243459621</v>
      </c>
      <c r="AO975" s="1">
        <f t="shared" si="1727"/>
        <v>1511.2739999999999</v>
      </c>
      <c r="AP975" s="14">
        <v>2680000</v>
      </c>
      <c r="AQ975" s="10">
        <v>0.02</v>
      </c>
      <c r="AR975" s="14" cm="1">
        <f t="array" ref="AR975">SfromgA($AP975,$AO975,"")</f>
        <v>4.565599230377298E-3</v>
      </c>
      <c r="AS975" s="21">
        <f>(10^MAX(0.05, -0.312925054856973*((LN($AR975))^(1/3)) + 0.454808404431693)-1)*100</f>
        <v>907.95558215517929</v>
      </c>
      <c r="AU975" s="10"/>
      <c r="AV975" s="10"/>
      <c r="AW975" s="14">
        <f>IF($AP975="",$AT975,$AP975)</f>
        <v>2680000</v>
      </c>
      <c r="AX975" s="21">
        <f>IF($AP975="",$AV975,$AS975)</f>
        <v>907.95558215517929</v>
      </c>
      <c r="AY975" s="10">
        <f>LN(BB975*$AO975/$AW975)</f>
        <v>-8.8549614358163851</v>
      </c>
      <c r="AZ975" s="10">
        <f>EXP(AY$2950*$AI975+AY$2951)*$AW975/$AO975</f>
        <v>0.88561555458096997</v>
      </c>
      <c r="BA975" s="10">
        <f>LN(AZ975/$C975)</f>
        <v>-1.5077666949718598</v>
      </c>
      <c r="BB975" s="17" cm="1">
        <f t="array" ref="BB975">$C975*EXP(poly_from_str($AO975,BB$2951))</f>
        <v>0.25300592639936476</v>
      </c>
      <c r="BC975" s="10">
        <f t="shared" ref="BC975" si="1745">LN(AZ975/BB975)</f>
        <v>1.2528700321735791</v>
      </c>
      <c r="BD975" s="10">
        <f t="shared" ref="BD975" si="1746">LN($AX975/100+1)</f>
        <v>2.310509196350075</v>
      </c>
      <c r="BE975" s="10">
        <f>ABS(LN($AZ975/$BB975))-BD975-LN(2)</f>
        <v>-1.7507863447364413</v>
      </c>
      <c r="BF975" s="21">
        <f>INDEX([1]Pr3_line_class7_opt_lin!$A$2:$A$3624,MATCH($X975,[1]Pr3_line_class7_opt_lin!$AO$2:$AO$3624,0),1)</f>
        <v>201</v>
      </c>
    </row>
    <row r="976" spans="1:58" x14ac:dyDescent="0.25">
      <c r="A976" s="1">
        <v>1510.693</v>
      </c>
      <c r="B976" s="1">
        <v>8.0000000000000002E-3</v>
      </c>
      <c r="C976">
        <v>10</v>
      </c>
      <c r="D976" t="s">
        <v>112</v>
      </c>
      <c r="E976" s="2">
        <v>66194.8</v>
      </c>
      <c r="N976">
        <v>10</v>
      </c>
      <c r="V976" s="11">
        <f t="shared" si="1718"/>
        <v>6.6194786101477929E-7</v>
      </c>
      <c r="W976" s="11">
        <f t="shared" si="1719"/>
        <v>1.5106926828089215E-6</v>
      </c>
      <c r="X976" s="10">
        <f t="shared" si="1720"/>
        <v>66194.788340140483</v>
      </c>
      <c r="Y976" s="8">
        <f t="shared" si="1721"/>
        <v>1510.6929489093941</v>
      </c>
      <c r="Z976" s="1">
        <f t="shared" si="1722"/>
        <v>1510.693</v>
      </c>
      <c r="AA976" s="2">
        <f t="shared" si="1723"/>
        <v>66194.8</v>
      </c>
      <c r="AB976" s="2">
        <f t="shared" si="1715"/>
        <v>66194.786101477934</v>
      </c>
      <c r="AC976" s="1">
        <f t="shared" si="1724"/>
        <v>7.1908748535102082E-2</v>
      </c>
      <c r="AD976" s="1" t="b">
        <f t="shared" si="1725"/>
        <v>1</v>
      </c>
      <c r="AM976" s="10">
        <f t="shared" si="1726"/>
        <v>0.35054005016240891</v>
      </c>
      <c r="AN976" s="10"/>
      <c r="AO976" s="1">
        <f t="shared" si="1727"/>
        <v>1510.693</v>
      </c>
      <c r="AP976"/>
      <c r="BB976" s="17" cm="1">
        <f t="array" ref="BB976">$C976*EXP(poly_from_str($AO976,BB$2951))</f>
        <v>0.63683484354212072</v>
      </c>
      <c r="BF976" s="21" t="e">
        <f>INDEX([1]Pr3_line_class7_opt_lin!$A$2:$A$3624,MATCH($X976,[1]Pr3_line_class7_opt_lin!$AO$2:$AO$3624,0),1)</f>
        <v>#N/A</v>
      </c>
    </row>
    <row r="977" spans="1:58" hidden="1" x14ac:dyDescent="0.25">
      <c r="A977" s="1">
        <v>1509.9870000000001</v>
      </c>
      <c r="B977" s="1">
        <v>4.0000000000000001E-3</v>
      </c>
      <c r="C977">
        <v>4</v>
      </c>
      <c r="E977" s="2">
        <v>66225.7</v>
      </c>
      <c r="N977">
        <v>10</v>
      </c>
      <c r="V977" s="11">
        <f t="shared" si="1718"/>
        <v>6.6225735718254523E-7</v>
      </c>
      <c r="W977" s="11">
        <f t="shared" si="1719"/>
        <v>1.509987814398338E-6</v>
      </c>
      <c r="X977" s="10">
        <f t="shared" si="1720"/>
        <v>66225.729956021343</v>
      </c>
      <c r="Y977" s="8">
        <f t="shared" si="1721"/>
        <v>1509.9871313824281</v>
      </c>
      <c r="Z977" s="1">
        <f t="shared" si="1722"/>
        <v>1509.9870000000001</v>
      </c>
      <c r="AA977" s="2">
        <f t="shared" si="1723"/>
        <v>66225.7</v>
      </c>
      <c r="AB977" s="2">
        <f t="shared" si="1715"/>
        <v>66225.735718254524</v>
      </c>
      <c r="AC977" s="1">
        <f t="shared" si="1724"/>
        <v>7.1929240357120464E-2</v>
      </c>
      <c r="AD977" s="1" t="b">
        <f t="shared" si="1725"/>
        <v>1</v>
      </c>
      <c r="AM977" s="10">
        <f t="shared" si="1726"/>
        <v>0.17543382823825635</v>
      </c>
      <c r="AN977" s="10"/>
      <c r="AO977" s="1">
        <f t="shared" si="1727"/>
        <v>1509.9870000000001</v>
      </c>
      <c r="AP977"/>
      <c r="BB977" s="17" cm="1">
        <f t="array" ref="BB977">$C977*EXP(poly_from_str($AO977,BB$2951))</f>
        <v>0.25684672408340892</v>
      </c>
      <c r="BF977" s="21" t="e">
        <f>INDEX([1]Pr3_line_class7_opt_lin!$A$2:$A$3624,MATCH($X977,[1]Pr3_line_class7_opt_lin!$AO$2:$AO$3624,0),1)</f>
        <v>#N/A</v>
      </c>
    </row>
    <row r="978" spans="1:58" x14ac:dyDescent="0.25">
      <c r="A978" s="1">
        <v>1509.5650000000001</v>
      </c>
      <c r="B978" s="1">
        <v>8.0000000000000002E-3</v>
      </c>
      <c r="C978">
        <v>50</v>
      </c>
      <c r="D978" t="s">
        <v>112</v>
      </c>
      <c r="E978" s="2">
        <v>66244.2</v>
      </c>
      <c r="N978">
        <v>10</v>
      </c>
      <c r="V978" s="11">
        <f t="shared" si="1718"/>
        <v>6.6244249171118832E-7</v>
      </c>
      <c r="W978" s="11">
        <f t="shared" si="1719"/>
        <v>1.5095661205056444E-6</v>
      </c>
      <c r="X978" s="10">
        <f t="shared" si="1720"/>
        <v>66244.241231169406</v>
      </c>
      <c r="Y978" s="8">
        <f t="shared" si="1721"/>
        <v>1509.5651809345165</v>
      </c>
      <c r="Z978" s="1">
        <f t="shared" si="1722"/>
        <v>1509.5650000000001</v>
      </c>
      <c r="AA978" s="2">
        <f t="shared" si="1723"/>
        <v>66244.2</v>
      </c>
      <c r="AB978" s="2">
        <f t="shared" si="1715"/>
        <v>66244.249171118834</v>
      </c>
      <c r="AC978" s="1">
        <f t="shared" si="1724"/>
        <v>7.194150274122639E-2</v>
      </c>
      <c r="AD978" s="1" t="b">
        <f t="shared" si="1725"/>
        <v>1</v>
      </c>
      <c r="AM978" s="10">
        <f t="shared" si="1726"/>
        <v>0.3510637832753144</v>
      </c>
      <c r="AN978" s="10"/>
      <c r="AO978" s="1">
        <f t="shared" si="1727"/>
        <v>1509.5650000000001</v>
      </c>
      <c r="AP978"/>
      <c r="BB978" s="17" cm="1">
        <f t="array" ref="BB978">$C978*EXP(poly_from_str($AO978,BB$2951))</f>
        <v>3.2264555508056709</v>
      </c>
      <c r="BF978" s="21">
        <f>INDEX([1]Pr3_line_class7_opt_lin!$A$2:$A$3624,MATCH($X978,[1]Pr3_line_class7_opt_lin!$AO$2:$AO$3624,0),1)</f>
        <v>2534</v>
      </c>
    </row>
    <row r="979" spans="1:58" x14ac:dyDescent="0.25">
      <c r="A979" s="1">
        <v>1509.155</v>
      </c>
      <c r="B979" s="1">
        <v>8.0000000000000002E-3</v>
      </c>
      <c r="C979">
        <v>2</v>
      </c>
      <c r="D979" t="s">
        <v>111</v>
      </c>
      <c r="E979" s="2">
        <v>66262.2</v>
      </c>
      <c r="F979">
        <v>28885</v>
      </c>
      <c r="G979" t="s">
        <v>4</v>
      </c>
      <c r="H979" t="s">
        <v>5</v>
      </c>
      <c r="I979">
        <v>95147</v>
      </c>
      <c r="J979" t="s">
        <v>6</v>
      </c>
      <c r="K979" t="s">
        <v>5</v>
      </c>
      <c r="L979">
        <v>28885.14</v>
      </c>
      <c r="M979">
        <v>95147.9</v>
      </c>
      <c r="N979">
        <v>10</v>
      </c>
      <c r="V979" s="11">
        <f t="shared" si="1718"/>
        <v>6.6262246091355761E-7</v>
      </c>
      <c r="W979" s="11">
        <f t="shared" si="1719"/>
        <v>1.5091560497538568E-6</v>
      </c>
      <c r="X979" s="10">
        <f t="shared" si="1720"/>
        <v>66262.238641929696</v>
      </c>
      <c r="Y979" s="8">
        <f t="shared" si="1721"/>
        <v>1509.1551696643339</v>
      </c>
      <c r="Z979" s="1">
        <f t="shared" si="1722"/>
        <v>1509.155</v>
      </c>
      <c r="AA979" s="2">
        <f t="shared" si="1723"/>
        <v>66262.2</v>
      </c>
      <c r="AB979" s="2">
        <f t="shared" si="1715"/>
        <v>66262.246091355759</v>
      </c>
      <c r="AC979" s="1">
        <f t="shared" si="1724"/>
        <v>7.1953426285356961E-2</v>
      </c>
      <c r="AD979" s="1" t="b">
        <f t="shared" si="1725"/>
        <v>1</v>
      </c>
      <c r="AF979" s="1" t="s">
        <v>1367</v>
      </c>
      <c r="AG979" s="1" t="s">
        <v>1365</v>
      </c>
      <c r="AH979" s="10">
        <v>28885.14</v>
      </c>
      <c r="AI979" s="10">
        <v>95147.9</v>
      </c>
      <c r="AJ979" s="10">
        <f t="shared" ref="AJ979:AJ980" si="1747">AI979-AH979</f>
        <v>66262.759999999995</v>
      </c>
      <c r="AK979" s="1">
        <f t="shared" ref="AK979:AK980" si="1748">$A979-100000000/AJ979</f>
        <v>1.1704429456131038E-2</v>
      </c>
      <c r="AL979" s="10">
        <f t="shared" ref="AL979:AL980" si="1749">$X979-AJ979</f>
        <v>-0.52135807029844727</v>
      </c>
      <c r="AM979" s="10">
        <f t="shared" si="1726"/>
        <v>0.35125457623637069</v>
      </c>
      <c r="AN979" s="10">
        <f t="shared" ref="AN979:AN980" si="1750">AL979/AM979</f>
        <v>-1.4842741008094607</v>
      </c>
      <c r="AO979" s="1">
        <f t="shared" si="1727"/>
        <v>1509.155</v>
      </c>
      <c r="AP979" s="14">
        <v>1270000</v>
      </c>
      <c r="AQ979" s="10">
        <v>3.0000000000000001E-3</v>
      </c>
      <c r="AR979" s="14" cm="1">
        <f t="array" ref="AR979">SfromgA($AP979,$AO979,"")</f>
        <v>2.154460924247566E-3</v>
      </c>
      <c r="AS979" s="21">
        <f t="shared" ref="AS979:AS980" si="1751">(10^MAX(0.05, -0.312925054856973*((LN($AR979))^(1/3)) + 0.454808404431693)-1)*100</f>
        <v>966.16962769386134</v>
      </c>
      <c r="AU979" s="10"/>
      <c r="AV979" s="10"/>
      <c r="AW979" s="14">
        <f t="shared" ref="AW979:AW980" si="1752">IF($AP979="",$AT979,$AP979)</f>
        <v>1270000</v>
      </c>
      <c r="AX979" s="21">
        <f t="shared" ref="AX979:AX980" si="1753">IF($AP979="",$AV979,$AS979)</f>
        <v>966.16962769386134</v>
      </c>
      <c r="AY979" s="10">
        <f t="shared" ref="AY979:AY980" si="1754">LN(BB979*$AO979/$AW979)</f>
        <v>-8.7779270699413185</v>
      </c>
      <c r="AZ979" s="10">
        <f t="shared" ref="AZ979:AZ980" si="1755">EXP(AY$2950*$AI979+AY$2951)*$AW979/$AO979</f>
        <v>0.15403937655984312</v>
      </c>
      <c r="BA979" s="10">
        <f t="shared" ref="BA979:BA980" si="1756">LN(AZ979/$C979)</f>
        <v>-2.5636941978650345</v>
      </c>
      <c r="BB979" s="17" cm="1">
        <f t="array" ref="BB979">$C979*EXP(poly_from_str($AO979,BB$2951))</f>
        <v>0.12967748676425345</v>
      </c>
      <c r="BC979" s="10">
        <f t="shared" ref="BC979:BC980" si="1757">LN(AZ979/BB979)</f>
        <v>0.17215776472541727</v>
      </c>
      <c r="BD979" s="10">
        <f t="shared" ref="BD979:BD980" si="1758">LN($AX979/100+1)</f>
        <v>2.3666575314949725</v>
      </c>
      <c r="BE979" s="10">
        <f t="shared" ref="BE979:BE980" si="1759">ABS(LN($AZ979/$BB979))-BD979-LN(2)</f>
        <v>-2.8876469473295008</v>
      </c>
      <c r="BF979" s="21">
        <f>INDEX([1]Pr3_line_class7_opt_lin!$A$2:$A$3624,MATCH($X979,[1]Pr3_line_class7_opt_lin!$AO$2:$AO$3624,0),1)</f>
        <v>102</v>
      </c>
    </row>
    <row r="980" spans="1:58" x14ac:dyDescent="0.25">
      <c r="A980" s="1">
        <v>1508.867</v>
      </c>
      <c r="B980" s="1">
        <v>8.0000000000000002E-3</v>
      </c>
      <c r="C980">
        <v>7</v>
      </c>
      <c r="D980" t="s">
        <v>114</v>
      </c>
      <c r="E980" s="2">
        <v>66274.899999999994</v>
      </c>
      <c r="F980">
        <v>23844</v>
      </c>
      <c r="G980" t="s">
        <v>4</v>
      </c>
      <c r="H980" t="s">
        <v>5</v>
      </c>
      <c r="I980">
        <v>90119</v>
      </c>
      <c r="J980" t="s">
        <v>6</v>
      </c>
      <c r="K980" t="s">
        <v>12</v>
      </c>
      <c r="L980">
        <v>23844.58</v>
      </c>
      <c r="M980">
        <v>90119.8</v>
      </c>
      <c r="N980">
        <v>10</v>
      </c>
      <c r="V980" s="11">
        <f t="shared" si="1718"/>
        <v>6.6274893678501815E-7</v>
      </c>
      <c r="W980" s="11">
        <f t="shared" si="1719"/>
        <v>1.5088668560797529E-6</v>
      </c>
      <c r="X980" s="10">
        <f t="shared" si="1720"/>
        <v>66274.894700857156</v>
      </c>
      <c r="Y980" s="8">
        <f t="shared" si="1721"/>
        <v>1508.8669767242448</v>
      </c>
      <c r="Z980" s="1">
        <f t="shared" si="1722"/>
        <v>1508.867</v>
      </c>
      <c r="AA980" s="2">
        <f t="shared" si="1723"/>
        <v>66274.899999999994</v>
      </c>
      <c r="AB980" s="2">
        <f t="shared" si="1715"/>
        <v>66274.893678501816</v>
      </c>
      <c r="AC980" s="1">
        <f t="shared" si="1724"/>
        <v>7.1961807660483601E-2</v>
      </c>
      <c r="AD980" s="1" t="b">
        <f t="shared" si="1725"/>
        <v>1</v>
      </c>
      <c r="AF980" s="1" t="s">
        <v>1268</v>
      </c>
      <c r="AG980" s="1" t="s">
        <v>1368</v>
      </c>
      <c r="AH980" s="10">
        <v>23844.58</v>
      </c>
      <c r="AI980" s="10">
        <v>90119.8</v>
      </c>
      <c r="AJ980" s="10">
        <f t="shared" si="1747"/>
        <v>66275.22</v>
      </c>
      <c r="AK980" s="1">
        <f t="shared" si="1748"/>
        <v>7.4292584770319081E-3</v>
      </c>
      <c r="AL980" s="10">
        <f t="shared" si="1749"/>
        <v>-0.32529914284532424</v>
      </c>
      <c r="AM980" s="10">
        <f t="shared" si="1726"/>
        <v>0.35138895608426718</v>
      </c>
      <c r="AN980" s="10">
        <f t="shared" si="1750"/>
        <v>-0.92575232434827492</v>
      </c>
      <c r="AO980" s="1">
        <f t="shared" si="1727"/>
        <v>1508.867</v>
      </c>
      <c r="AP980" s="14">
        <v>2970000</v>
      </c>
      <c r="AQ980" s="10">
        <v>9.8000000000000004E-2</v>
      </c>
      <c r="AR980" s="14" cm="1">
        <f t="array" ref="AR980">SfromgA($AP980,$AO980,"")</f>
        <v>5.0355010418409512E-3</v>
      </c>
      <c r="AS980" s="21">
        <f t="shared" si="1751"/>
        <v>900.22280887958937</v>
      </c>
      <c r="AU980" s="10"/>
      <c r="AV980" s="10"/>
      <c r="AW980" s="14">
        <f t="shared" si="1752"/>
        <v>2970000</v>
      </c>
      <c r="AX980" s="21">
        <f t="shared" si="1753"/>
        <v>900.22280887958937</v>
      </c>
      <c r="AY980" s="10">
        <f t="shared" si="1754"/>
        <v>-8.3715400199961341</v>
      </c>
      <c r="AZ980" s="10">
        <f t="shared" si="1755"/>
        <v>0.57648610762851005</v>
      </c>
      <c r="BA980" s="10">
        <f t="shared" si="1756"/>
        <v>-2.4967141864009825</v>
      </c>
      <c r="BB980" s="17" cm="1">
        <f t="array" ref="BB980">$C980*EXP(poly_from_str($AO980,BB$2951))</f>
        <v>0.45539877000788176</v>
      </c>
      <c r="BC980" s="10">
        <f t="shared" si="1757"/>
        <v>0.23577778891543485</v>
      </c>
      <c r="BD980" s="10">
        <f t="shared" si="1758"/>
        <v>2.302807877055423</v>
      </c>
      <c r="BE980" s="10">
        <f t="shared" si="1759"/>
        <v>-2.7601772686999335</v>
      </c>
      <c r="BF980" s="21">
        <f>INDEX([1]Pr3_line_class7_opt_lin!$A$2:$A$3624,MATCH($X980,[1]Pr3_line_class7_opt_lin!$AO$2:$AO$3624,0),1)</f>
        <v>356</v>
      </c>
    </row>
    <row r="981" spans="1:58" hidden="1" x14ac:dyDescent="0.25">
      <c r="A981" s="1">
        <v>1508.327</v>
      </c>
      <c r="B981" s="1">
        <v>4.0000000000000001E-3</v>
      </c>
      <c r="C981">
        <v>3</v>
      </c>
      <c r="E981" s="2">
        <v>66298.600000000006</v>
      </c>
      <c r="N981">
        <v>10</v>
      </c>
      <c r="V981" s="11">
        <f t="shared" si="1718"/>
        <v>6.6298620922386191E-7</v>
      </c>
      <c r="W981" s="11">
        <f t="shared" si="1719"/>
        <v>1.5083274759949682E-6</v>
      </c>
      <c r="X981" s="10">
        <f t="shared" si="1720"/>
        <v>66298.617534615856</v>
      </c>
      <c r="Y981" s="8">
        <f t="shared" si="1721"/>
        <v>1508.3270770734846</v>
      </c>
      <c r="Z981" s="1">
        <f t="shared" si="1722"/>
        <v>1508.327</v>
      </c>
      <c r="AA981" s="2">
        <f t="shared" si="1723"/>
        <v>66298.600000000006</v>
      </c>
      <c r="AB981" s="2">
        <f t="shared" si="1715"/>
        <v>66298.620922386195</v>
      </c>
      <c r="AC981" s="1">
        <f t="shared" si="1724"/>
        <v>7.1977535681051322E-2</v>
      </c>
      <c r="AD981" s="1" t="b">
        <f t="shared" si="1725"/>
        <v>1</v>
      </c>
      <c r="AM981" s="10">
        <f t="shared" si="1726"/>
        <v>0.17582022996339655</v>
      </c>
      <c r="AN981" s="10"/>
      <c r="AO981" s="1">
        <f t="shared" si="1727"/>
        <v>1508.327</v>
      </c>
      <c r="AP981"/>
      <c r="BB981" s="17" cm="1">
        <f t="array" ref="BB981">$C981*EXP(poly_from_str($AO981,BB$2951))</f>
        <v>0.19640326674537795</v>
      </c>
      <c r="BF981" s="21" t="e">
        <f>INDEX([1]Pr3_line_class7_opt_lin!$A$2:$A$3624,MATCH($X981,[1]Pr3_line_class7_opt_lin!$AO$2:$AO$3624,0),1)</f>
        <v>#N/A</v>
      </c>
    </row>
    <row r="982" spans="1:58" x14ac:dyDescent="0.25">
      <c r="A982" s="1">
        <v>1508.0740000000001</v>
      </c>
      <c r="B982" s="1">
        <v>8.0000000000000002E-3</v>
      </c>
      <c r="C982">
        <v>20</v>
      </c>
      <c r="D982" t="s">
        <v>112</v>
      </c>
      <c r="E982" s="2">
        <v>66309.7</v>
      </c>
      <c r="N982">
        <v>10</v>
      </c>
      <c r="V982" s="11">
        <f t="shared" si="1718"/>
        <v>6.6309743421078802E-7</v>
      </c>
      <c r="W982" s="11">
        <f t="shared" si="1719"/>
        <v>1.5080749875206796E-6</v>
      </c>
      <c r="X982" s="10">
        <f t="shared" si="1720"/>
        <v>66309.736386350633</v>
      </c>
      <c r="Y982" s="8">
        <f t="shared" si="1721"/>
        <v>1508.0741599899386</v>
      </c>
      <c r="Z982" s="1">
        <f t="shared" si="1722"/>
        <v>1508.0740000000001</v>
      </c>
      <c r="AA982" s="2">
        <f t="shared" si="1723"/>
        <v>66309.7</v>
      </c>
      <c r="AB982" s="2">
        <f t="shared" si="1715"/>
        <v>66309.743421078805</v>
      </c>
      <c r="AC982" s="1">
        <f t="shared" si="1724"/>
        <v>7.1984910362846516E-2</v>
      </c>
      <c r="AD982" s="1" t="b">
        <f t="shared" si="1725"/>
        <v>1</v>
      </c>
      <c r="AM982" s="10">
        <f t="shared" si="1726"/>
        <v>0.3517583354662967</v>
      </c>
      <c r="AN982" s="10"/>
      <c r="AO982" s="1">
        <f t="shared" si="1727"/>
        <v>1508.0740000000001</v>
      </c>
      <c r="AP982"/>
      <c r="BB982" s="17" cm="1">
        <f t="array" ref="BB982">$C982*EXP(poly_from_str($AO982,BB$2951))</f>
        <v>1.3132189136035004</v>
      </c>
      <c r="BF982" s="21">
        <f>INDEX([1]Pr3_line_class7_opt_lin!$A$2:$A$3624,MATCH($X982,[1]Pr3_line_class7_opt_lin!$AO$2:$AO$3624,0),1)</f>
        <v>1023</v>
      </c>
    </row>
    <row r="983" spans="1:58" hidden="1" x14ac:dyDescent="0.25">
      <c r="A983" s="1">
        <v>1506.8630000000001</v>
      </c>
      <c r="B983" s="1">
        <v>4.0000000000000001E-3</v>
      </c>
      <c r="C983">
        <v>3</v>
      </c>
      <c r="E983" s="2">
        <v>66363</v>
      </c>
      <c r="F983">
        <v>27604</v>
      </c>
      <c r="G983" t="s">
        <v>4</v>
      </c>
      <c r="H983" t="s">
        <v>5</v>
      </c>
      <c r="I983">
        <v>93967</v>
      </c>
      <c r="J983" t="s">
        <v>6</v>
      </c>
      <c r="K983" t="s">
        <v>7</v>
      </c>
      <c r="L983">
        <v>27604.26</v>
      </c>
      <c r="M983">
        <v>93967.4</v>
      </c>
      <c r="N983">
        <v>10</v>
      </c>
      <c r="V983" s="11">
        <f t="shared" si="1718"/>
        <v>6.636303366663061E-7</v>
      </c>
      <c r="W983" s="11">
        <f t="shared" si="1719"/>
        <v>1.5068637644470563E-6</v>
      </c>
      <c r="X983" s="10">
        <f t="shared" si="1720"/>
        <v>66363.028197533815</v>
      </c>
      <c r="Y983" s="8">
        <f t="shared" si="1721"/>
        <v>1506.8631241832963</v>
      </c>
      <c r="Z983" s="1">
        <f t="shared" si="1722"/>
        <v>1506.8630000000001</v>
      </c>
      <c r="AA983" s="2">
        <f t="shared" si="1723"/>
        <v>66363</v>
      </c>
      <c r="AB983" s="2">
        <f t="shared" si="1715"/>
        <v>66363.03366663061</v>
      </c>
      <c r="AC983" s="1">
        <f t="shared" si="1724"/>
        <v>7.2020261187191736E-2</v>
      </c>
      <c r="AD983" s="1" t="b">
        <f t="shared" si="1725"/>
        <v>1</v>
      </c>
      <c r="AF983" s="1" t="s">
        <v>1272</v>
      </c>
      <c r="AG983" s="5" t="s">
        <v>1472</v>
      </c>
      <c r="AH983" s="10">
        <v>27604.26</v>
      </c>
      <c r="AI983" s="10">
        <v>93967.4</v>
      </c>
      <c r="AJ983" s="10">
        <f t="shared" ref="AJ983:AJ984" si="1760">AI983-AH983</f>
        <v>66363.14</v>
      </c>
      <c r="AK983" s="1">
        <f t="shared" ref="AK983:AK984" si="1761">$A983-100000000/AJ983</f>
        <v>2.4144400040313485E-3</v>
      </c>
      <c r="AL983" s="10">
        <f t="shared" ref="AL983:AL984" si="1762">$X983-AJ983</f>
        <v>-0.11180246618459933</v>
      </c>
      <c r="AM983" s="10">
        <f t="shared" si="1726"/>
        <v>0.17616200012874428</v>
      </c>
      <c r="AN983" s="10">
        <f t="shared" ref="AN983:AN984" si="1763">AL983/AM983</f>
        <v>-0.63465711165229077</v>
      </c>
      <c r="AO983" s="1">
        <f t="shared" si="1727"/>
        <v>1506.8630000000001</v>
      </c>
      <c r="BB983" s="17" cm="1">
        <f t="array" ref="BB983">$C983*EXP(poly_from_str($AO983,BB$2951))</f>
        <v>0.19977637120658276</v>
      </c>
      <c r="BF983" s="21">
        <f>INDEX([1]Pr3_line_class7_opt_lin!$A$2:$A$3624,MATCH($X983,[1]Pr3_line_class7_opt_lin!$AO$2:$AO$3624,0),1)</f>
        <v>155</v>
      </c>
    </row>
    <row r="984" spans="1:58" hidden="1" x14ac:dyDescent="0.25">
      <c r="A984" s="1">
        <v>1506.8050000000001</v>
      </c>
      <c r="B984" s="1">
        <v>4.0000000000000001E-3</v>
      </c>
      <c r="C984">
        <v>1</v>
      </c>
      <c r="E984" s="2">
        <v>66365.600000000006</v>
      </c>
      <c r="F984">
        <v>44903</v>
      </c>
      <c r="G984" t="s">
        <v>4</v>
      </c>
      <c r="H984" t="s">
        <v>17</v>
      </c>
      <c r="I984">
        <v>111268</v>
      </c>
      <c r="J984" t="s">
        <v>6</v>
      </c>
      <c r="K984" t="s">
        <v>18</v>
      </c>
      <c r="L984">
        <v>44903.42</v>
      </c>
      <c r="M984">
        <v>111268.7</v>
      </c>
      <c r="N984">
        <v>10</v>
      </c>
      <c r="V984" s="11">
        <f t="shared" si="1718"/>
        <v>6.6365588115250483E-7</v>
      </c>
      <c r="W984" s="11">
        <f t="shared" si="1719"/>
        <v>1.5068047301614088E-6</v>
      </c>
      <c r="X984" s="10">
        <f t="shared" si="1720"/>
        <v>66365.590046162513</v>
      </c>
      <c r="Y984" s="8">
        <f t="shared" si="1721"/>
        <v>1506.8049561593907</v>
      </c>
      <c r="Z984" s="1">
        <f t="shared" si="1722"/>
        <v>1506.8050000000001</v>
      </c>
      <c r="AA984" s="2">
        <f t="shared" si="1723"/>
        <v>66365.600000000006</v>
      </c>
      <c r="AB984" s="2">
        <f t="shared" si="1715"/>
        <v>66365.588115250473</v>
      </c>
      <c r="AC984" s="1">
        <f t="shared" si="1724"/>
        <v>7.2021956429415376E-2</v>
      </c>
      <c r="AD984" s="1" t="b">
        <f t="shared" si="1725"/>
        <v>1</v>
      </c>
      <c r="AF984" s="1" t="s">
        <v>1366</v>
      </c>
      <c r="AG984" s="1" t="s">
        <v>1348</v>
      </c>
      <c r="AH984" s="10">
        <v>44903.42</v>
      </c>
      <c r="AI984" s="10">
        <v>111268.6</v>
      </c>
      <c r="AJ984" s="10">
        <f t="shared" si="1760"/>
        <v>66365.180000000008</v>
      </c>
      <c r="AK984" s="1">
        <f t="shared" si="1761"/>
        <v>-9.2661558362578944E-3</v>
      </c>
      <c r="AL984" s="10">
        <f t="shared" si="1762"/>
        <v>0.41004616250575054</v>
      </c>
      <c r="AM984" s="10">
        <f t="shared" si="1726"/>
        <v>0.17617568298485872</v>
      </c>
      <c r="AN984" s="10">
        <f t="shared" si="1763"/>
        <v>2.3274844493776796</v>
      </c>
      <c r="AO984" s="1">
        <f t="shared" si="1727"/>
        <v>1506.8050000000001</v>
      </c>
      <c r="AP984" s="14">
        <v>15900000</v>
      </c>
      <c r="AQ984" s="10">
        <v>0.20899999999999999</v>
      </c>
      <c r="AR984" s="14" cm="1">
        <f t="array" ref="AR984">SfromgA($AP984,$AO984,"")</f>
        <v>2.6847363449758604E-2</v>
      </c>
      <c r="AS984" s="21">
        <f>(10^MAX(0.05, -0.312925054856973*((LN($AR984))^(1/3)) + 0.454808404431693)-1)*100</f>
        <v>761.35661284803359</v>
      </c>
      <c r="AU984" s="10"/>
      <c r="AV984" s="10"/>
      <c r="AW984" s="14">
        <f>IF($AP984="",$AT984,$AP984)</f>
        <v>15900000</v>
      </c>
      <c r="AX984" s="21">
        <f>IF($AP984="",$AV984,$AS984)</f>
        <v>761.35661284803359</v>
      </c>
      <c r="AY984" s="10">
        <f>LN(BB984*$AO984/$AW984)</f>
        <v>-11.972578308373198</v>
      </c>
      <c r="AZ984" s="10">
        <f>EXP(AY$2950*$AI984+AY$2951)*$AW984/$AO984</f>
        <v>0.42801961154616647</v>
      </c>
      <c r="BA984" s="10">
        <f>LN(AZ984/$C984)</f>
        <v>-0.84858626308055929</v>
      </c>
      <c r="BB984" s="17" cm="1">
        <f t="array" ref="BB984">$C984*EXP(poly_from_str($AO984,BB$2951))</f>
        <v>6.6636990994580383E-2</v>
      </c>
      <c r="BC984" s="10">
        <f t="shared" ref="BC984" si="1764">LN(AZ984/BB984)</f>
        <v>1.8599091722049756</v>
      </c>
      <c r="BD984" s="10">
        <f t="shared" ref="BD984" si="1765">LN($AX984/100+1)</f>
        <v>2.1533384171814092</v>
      </c>
      <c r="BE984" s="10">
        <f>ABS(LN($AZ984/$BB984))-BD984-LN(2)</f>
        <v>-0.98657642553637881</v>
      </c>
      <c r="BF984" s="21">
        <f>INDEX([1]Pr3_line_class7_opt_lin!$A$2:$A$3624,MATCH($X984,[1]Pr3_line_class7_opt_lin!$AO$2:$AO$3624,0),1)</f>
        <v>52</v>
      </c>
    </row>
    <row r="985" spans="1:58" hidden="1" x14ac:dyDescent="0.25">
      <c r="A985" s="1">
        <v>1506.425</v>
      </c>
      <c r="B985" s="1">
        <v>4.0000000000000001E-3</v>
      </c>
      <c r="C985">
        <v>2</v>
      </c>
      <c r="E985" s="2">
        <v>66382.3</v>
      </c>
      <c r="N985">
        <v>10</v>
      </c>
      <c r="V985" s="11">
        <f t="shared" si="1718"/>
        <v>6.6382329024013807E-7</v>
      </c>
      <c r="W985" s="11">
        <f t="shared" si="1719"/>
        <v>1.5064256586469587E-6</v>
      </c>
      <c r="X985" s="10">
        <f t="shared" si="1720"/>
        <v>66382.324304509166</v>
      </c>
      <c r="Y985" s="8">
        <f t="shared" si="1721"/>
        <v>1506.4251071004949</v>
      </c>
      <c r="Z985" s="1">
        <f t="shared" si="1722"/>
        <v>1506.425</v>
      </c>
      <c r="AA985" s="2">
        <f t="shared" si="1723"/>
        <v>66382.3</v>
      </c>
      <c r="AB985" s="2">
        <f t="shared" si="1715"/>
        <v>66382.329024013816</v>
      </c>
      <c r="AC985" s="1">
        <f t="shared" si="1724"/>
        <v>7.2033068033262135E-2</v>
      </c>
      <c r="AD985" s="1" t="b">
        <f t="shared" si="1725"/>
        <v>1</v>
      </c>
      <c r="AM985" s="10">
        <f t="shared" si="1726"/>
        <v>0.17626446719883168</v>
      </c>
      <c r="AN985" s="10"/>
      <c r="AO985" s="1">
        <f t="shared" si="1727"/>
        <v>1506.425</v>
      </c>
      <c r="AP985"/>
      <c r="BB985" s="17" cm="1">
        <f t="array" ref="BB985">$C985*EXP(poly_from_str($AO985,BB$2951))</f>
        <v>0.13386311930189998</v>
      </c>
      <c r="BF985" s="21" t="e">
        <f>INDEX([1]Pr3_line_class7_opt_lin!$A$2:$A$3624,MATCH($X985,[1]Pr3_line_class7_opt_lin!$AO$2:$AO$3624,0),1)</f>
        <v>#N/A</v>
      </c>
    </row>
    <row r="986" spans="1:58" hidden="1" x14ac:dyDescent="0.25">
      <c r="A986" s="1">
        <v>1505.7739999999999</v>
      </c>
      <c r="B986" s="1">
        <v>4.0000000000000001E-3</v>
      </c>
      <c r="C986">
        <v>3</v>
      </c>
      <c r="E986" s="2">
        <v>66411</v>
      </c>
      <c r="N986">
        <v>10</v>
      </c>
      <c r="V986" s="11">
        <f t="shared" si="1718"/>
        <v>6.6411028481033679E-7</v>
      </c>
      <c r="W986" s="11">
        <f t="shared" si="1719"/>
        <v>1.5057746457665147E-6</v>
      </c>
      <c r="X986" s="10">
        <f t="shared" si="1720"/>
        <v>66411.023843112169</v>
      </c>
      <c r="Y986" s="8">
        <f t="shared" si="1721"/>
        <v>1505.7741051581681</v>
      </c>
      <c r="Z986" s="1">
        <f t="shared" si="1722"/>
        <v>1505.7739999999999</v>
      </c>
      <c r="AA986" s="2">
        <f t="shared" si="1723"/>
        <v>66411</v>
      </c>
      <c r="AB986" s="2">
        <f t="shared" si="1715"/>
        <v>66411.028481033674</v>
      </c>
      <c r="AC986" s="1">
        <f t="shared" si="1724"/>
        <v>7.2052123519543335E-2</v>
      </c>
      <c r="AD986" s="1" t="b">
        <f t="shared" si="1725"/>
        <v>1</v>
      </c>
      <c r="AM986" s="10">
        <f t="shared" si="1726"/>
        <v>0.17641691249815711</v>
      </c>
      <c r="AN986" s="10"/>
      <c r="AO986" s="1">
        <f t="shared" si="1727"/>
        <v>1505.7739999999999</v>
      </c>
      <c r="AP986"/>
      <c r="BB986" s="17" cm="1">
        <f t="array" ref="BB986">$C986*EXP(poly_from_str($AO986,BB$2951))</f>
        <v>0.20231601262283977</v>
      </c>
      <c r="BF986" s="21" t="e">
        <f>INDEX([1]Pr3_line_class7_opt_lin!$A$2:$A$3624,MATCH($X986,[1]Pr3_line_class7_opt_lin!$AO$2:$AO$3624,0),1)</f>
        <v>#N/A</v>
      </c>
    </row>
    <row r="987" spans="1:58" hidden="1" x14ac:dyDescent="0.25">
      <c r="A987" s="1">
        <v>1505.654</v>
      </c>
      <c r="B987" s="1">
        <v>4.0000000000000001E-3</v>
      </c>
      <c r="C987">
        <v>300</v>
      </c>
      <c r="E987" s="2">
        <v>66416.3</v>
      </c>
      <c r="N987">
        <v>10</v>
      </c>
      <c r="V987" s="11">
        <f t="shared" si="1718"/>
        <v>6.6416321412489194E-7</v>
      </c>
      <c r="W987" s="11">
        <f t="shared" si="1719"/>
        <v>1.5056544854199947E-6</v>
      </c>
      <c r="X987" s="10">
        <f t="shared" si="1720"/>
        <v>66416.31792469557</v>
      </c>
      <c r="Y987" s="8">
        <f t="shared" si="1721"/>
        <v>1505.6540790680751</v>
      </c>
      <c r="Z987" s="1">
        <f t="shared" si="1722"/>
        <v>1505.654</v>
      </c>
      <c r="AA987" s="2">
        <f t="shared" si="1723"/>
        <v>66416.3</v>
      </c>
      <c r="AB987" s="2">
        <f t="shared" si="1715"/>
        <v>66416.321412489197</v>
      </c>
      <c r="AC987" s="1">
        <f t="shared" si="1724"/>
        <v>7.2055638749835352E-2</v>
      </c>
      <c r="AD987" s="1" t="b">
        <f t="shared" si="1725"/>
        <v>1</v>
      </c>
      <c r="AM987" s="10">
        <f t="shared" si="1726"/>
        <v>0.17644505311313224</v>
      </c>
      <c r="AN987" s="10"/>
      <c r="AO987" s="1">
        <f t="shared" si="1727"/>
        <v>1505.654</v>
      </c>
      <c r="AP987"/>
      <c r="BB987" s="17" cm="1">
        <f t="array" ref="BB987">$C987*EXP(poly_from_str($AO987,BB$2951))</f>
        <v>20.259746615083028</v>
      </c>
      <c r="BF987" s="21" t="e">
        <f>INDEX([1]Pr3_line_class7_opt_lin!$A$2:$A$3624,MATCH($X987,[1]Pr3_line_class7_opt_lin!$AO$2:$AO$3624,0),1)</f>
        <v>#N/A</v>
      </c>
    </row>
    <row r="988" spans="1:58" hidden="1" x14ac:dyDescent="0.25">
      <c r="A988" s="1">
        <v>1505.4090000000001</v>
      </c>
      <c r="B988" s="1">
        <v>4.0000000000000001E-3</v>
      </c>
      <c r="C988">
        <v>5</v>
      </c>
      <c r="E988" s="2">
        <v>66427.100000000006</v>
      </c>
      <c r="F988">
        <v>28720</v>
      </c>
      <c r="G988" t="s">
        <v>4</v>
      </c>
      <c r="H988" t="s">
        <v>5</v>
      </c>
      <c r="I988">
        <v>95147</v>
      </c>
      <c r="J988" t="s">
        <v>6</v>
      </c>
      <c r="K988" t="s">
        <v>5</v>
      </c>
      <c r="L988">
        <v>28720.71</v>
      </c>
      <c r="M988">
        <v>95147.9</v>
      </c>
      <c r="N988">
        <v>10</v>
      </c>
      <c r="V988" s="11">
        <f t="shared" si="1718"/>
        <v>6.6427130434320507E-7</v>
      </c>
      <c r="W988" s="11">
        <f t="shared" si="1719"/>
        <v>1.5054096897200088E-6</v>
      </c>
      <c r="X988" s="10">
        <f t="shared" si="1720"/>
        <v>66427.125474296583</v>
      </c>
      <c r="Y988" s="8">
        <f t="shared" si="1721"/>
        <v>1505.4091124068609</v>
      </c>
      <c r="Z988" s="1">
        <f t="shared" si="1722"/>
        <v>1505.4090000000001</v>
      </c>
      <c r="AA988" s="2">
        <f t="shared" si="1723"/>
        <v>66427.100000000006</v>
      </c>
      <c r="AB988" s="2">
        <f t="shared" si="1715"/>
        <v>66427.130434320497</v>
      </c>
      <c r="AC988" s="1">
        <f t="shared" si="1724"/>
        <v>7.2062818288691155E-2</v>
      </c>
      <c r="AD988" s="1" t="b">
        <f t="shared" si="1725"/>
        <v>1</v>
      </c>
      <c r="AF988" s="1" t="s">
        <v>1370</v>
      </c>
      <c r="AG988" s="1" t="s">
        <v>1365</v>
      </c>
      <c r="AH988" s="10">
        <v>28720.71</v>
      </c>
      <c r="AI988" s="10">
        <v>95147.9</v>
      </c>
      <c r="AJ988" s="10">
        <f>AI988-AH988</f>
        <v>66427.19</v>
      </c>
      <c r="AK988" s="1">
        <f>$A988-100000000/AJ988</f>
        <v>1.349909728332932E-3</v>
      </c>
      <c r="AL988" s="10">
        <f>$X988-AJ988</f>
        <v>-6.4525703419349156E-2</v>
      </c>
      <c r="AM988" s="10">
        <f t="shared" si="1726"/>
        <v>0.17650246544294609</v>
      </c>
      <c r="AN988" s="10">
        <f>AL988/AM988</f>
        <v>-0.3655796153182172</v>
      </c>
      <c r="AO988" s="1">
        <f t="shared" si="1727"/>
        <v>1505.4090000000001</v>
      </c>
      <c r="AP988" s="14">
        <v>14200000</v>
      </c>
      <c r="AQ988" s="10">
        <v>3.6999999999999998E-2</v>
      </c>
      <c r="AR988" s="14" cm="1">
        <f t="array" ref="AR988">SfromgA($AP988,$AO988,"")</f>
        <v>2.391031119966985E-2</v>
      </c>
      <c r="AS988" s="21">
        <f>(10^MAX(0.05, -0.312925054856973*((LN($AR988))^(1/3)) + 0.454808404431693)-1)*100</f>
        <v>771.4799537346463</v>
      </c>
      <c r="AU988" s="10"/>
      <c r="AV988" s="10"/>
      <c r="AW988" s="14">
        <f>IF($AP988="",$AT988,$AP988)</f>
        <v>14200000</v>
      </c>
      <c r="AX988" s="21">
        <f>IF($AP988="",$AV988,$AS988)</f>
        <v>771.4799537346463</v>
      </c>
      <c r="AY988" s="10">
        <f>LN(BB988*$AO988/$AW988)</f>
        <v>-10.234803992584988</v>
      </c>
      <c r="AZ988" s="10">
        <f>EXP(AY$2950*$AI988+AY$2951)*$AW988/$AO988</f>
        <v>1.7266158148241402</v>
      </c>
      <c r="BA988" s="10">
        <f>LN(AZ988/$C988)</f>
        <v>-1.0632745961385541</v>
      </c>
      <c r="BB988" s="17" cm="1">
        <f t="array" ref="BB988">$C988*EXP(poly_from_str($AO988,BB$2951))</f>
        <v>0.33862181948075437</v>
      </c>
      <c r="BC988" s="10">
        <f t="shared" ref="BC988" si="1766">LN(AZ988/BB988)</f>
        <v>1.6290346873690862</v>
      </c>
      <c r="BD988" s="10">
        <f t="shared" ref="BD988" si="1767">LN($AX988/100+1)</f>
        <v>2.1650226766817839</v>
      </c>
      <c r="BE988" s="10">
        <f>ABS(LN($AZ988/$BB988))-BD988-LN(2)</f>
        <v>-1.2291351698726429</v>
      </c>
      <c r="BF988" s="21">
        <f>INDEX([1]Pr3_line_class7_opt_lin!$A$2:$A$3624,MATCH($X988,[1]Pr3_line_class7_opt_lin!$AO$2:$AO$3624,0),1)</f>
        <v>260</v>
      </c>
    </row>
    <row r="989" spans="1:58" x14ac:dyDescent="0.25">
      <c r="A989" s="1">
        <v>1505.329</v>
      </c>
      <c r="B989" s="1">
        <v>8.0000000000000002E-3</v>
      </c>
      <c r="C989">
        <v>20</v>
      </c>
      <c r="D989" t="s">
        <v>112</v>
      </c>
      <c r="E989" s="2">
        <v>66430.7</v>
      </c>
      <c r="N989">
        <v>10</v>
      </c>
      <c r="V989" s="11">
        <f t="shared" si="1718"/>
        <v>6.6430660672849595E-7</v>
      </c>
      <c r="W989" s="11">
        <f t="shared" si="1719"/>
        <v>1.5053281088412438E-6</v>
      </c>
      <c r="X989" s="10">
        <f t="shared" si="1720"/>
        <v>66430.667083331457</v>
      </c>
      <c r="Y989" s="8">
        <f t="shared" si="1721"/>
        <v>1505.3288547375078</v>
      </c>
      <c r="Z989" s="1">
        <f t="shared" si="1722"/>
        <v>1505.329</v>
      </c>
      <c r="AA989" s="2">
        <f t="shared" si="1723"/>
        <v>66430.7</v>
      </c>
      <c r="AB989" s="2">
        <f t="shared" si="1715"/>
        <v>66430.660672849597</v>
      </c>
      <c r="AC989" s="1">
        <f t="shared" si="1724"/>
        <v>7.2065163387156433E-2</v>
      </c>
      <c r="AD989" s="1" t="b">
        <f t="shared" si="1725"/>
        <v>1</v>
      </c>
      <c r="AM989" s="10">
        <f t="shared" si="1726"/>
        <v>0.35304282319678953</v>
      </c>
      <c r="AN989" s="10"/>
      <c r="AO989" s="1">
        <f t="shared" si="1727"/>
        <v>1505.329</v>
      </c>
      <c r="AP989"/>
      <c r="BB989" s="17" cm="1">
        <f t="array" ref="BB989">$C989*EXP(poly_from_str($AO989,BB$2951))</f>
        <v>1.3557422634750198</v>
      </c>
      <c r="BF989" s="21" t="e">
        <f>INDEX([1]Pr3_line_class7_opt_lin!$A$2:$A$3624,MATCH($X989,[1]Pr3_line_class7_opt_lin!$AO$2:$AO$3624,0),1)</f>
        <v>#N/A</v>
      </c>
    </row>
    <row r="990" spans="1:58" hidden="1" x14ac:dyDescent="0.25">
      <c r="A990" s="1">
        <v>1504.7829999999999</v>
      </c>
      <c r="B990" s="1">
        <v>4.0000000000000001E-3</v>
      </c>
      <c r="C990">
        <v>30</v>
      </c>
      <c r="E990" s="2">
        <v>66454.8</v>
      </c>
      <c r="F990">
        <v>67049</v>
      </c>
      <c r="G990" t="s">
        <v>6</v>
      </c>
      <c r="H990" t="s">
        <v>5</v>
      </c>
      <c r="I990">
        <v>133503</v>
      </c>
      <c r="J990" t="s">
        <v>4</v>
      </c>
      <c r="K990" t="s">
        <v>12</v>
      </c>
      <c r="L990">
        <v>67049.179999999993</v>
      </c>
      <c r="M990">
        <v>133503.9</v>
      </c>
      <c r="N990">
        <v>10</v>
      </c>
      <c r="V990" s="11">
        <f t="shared" si="1718"/>
        <v>6.6454764574028285E-7</v>
      </c>
      <c r="W990" s="11">
        <f t="shared" si="1719"/>
        <v>1.5047821978246868E-6</v>
      </c>
      <c r="X990" s="10">
        <f t="shared" si="1720"/>
        <v>66454.77035561901</v>
      </c>
      <c r="Y990" s="8">
        <f t="shared" si="1721"/>
        <v>1504.7828690832969</v>
      </c>
      <c r="Z990" s="1">
        <f t="shared" si="1722"/>
        <v>1504.7829999999999</v>
      </c>
      <c r="AA990" s="2">
        <f t="shared" si="1723"/>
        <v>66454.8</v>
      </c>
      <c r="AB990" s="2">
        <f t="shared" si="1715"/>
        <v>66454.76457402829</v>
      </c>
      <c r="AC990" s="1">
        <f t="shared" si="1724"/>
        <v>7.2081178672947624E-2</v>
      </c>
      <c r="AD990" s="1" t="b">
        <f t="shared" si="1725"/>
        <v>1</v>
      </c>
      <c r="AF990" s="1" t="s">
        <v>1284</v>
      </c>
      <c r="AG990" s="5" t="s">
        <v>1475</v>
      </c>
      <c r="AH990" s="10">
        <v>67049.179999999993</v>
      </c>
      <c r="AI990" s="10">
        <v>133503.9</v>
      </c>
      <c r="AJ990" s="10">
        <f>AI990-AH990</f>
        <v>66454.720000000001</v>
      </c>
      <c r="AK990" s="1">
        <f>$A990-100000000/AJ990</f>
        <v>-1.0093224379943422E-3</v>
      </c>
      <c r="AL990" s="10">
        <f>$X990-AJ990</f>
        <v>5.0355619008769281E-2</v>
      </c>
      <c r="AM990" s="10">
        <f t="shared" si="1726"/>
        <v>0.17664952355256541</v>
      </c>
      <c r="AN990" s="10">
        <f>AL990/AM990</f>
        <v>0.28505946688152267</v>
      </c>
      <c r="AO990" s="1">
        <f t="shared" si="1727"/>
        <v>1504.7829999999999</v>
      </c>
      <c r="BB990" s="17" cm="1">
        <f t="array" ref="BB990">$C990*EXP(poly_from_str($AO990,BB$2951))</f>
        <v>2.0464993022106217</v>
      </c>
      <c r="BF990" s="21">
        <f>INDEX([1]Pr3_line_class7_opt_lin!$A$2:$A$3624,MATCH($X990,[1]Pr3_line_class7_opt_lin!$AO$2:$AO$3624,0),1)</f>
        <v>1564</v>
      </c>
    </row>
    <row r="991" spans="1:58" x14ac:dyDescent="0.25">
      <c r="A991" s="1">
        <v>1504.761</v>
      </c>
      <c r="B991" s="1">
        <v>8.0000000000000002E-3</v>
      </c>
      <c r="C991">
        <v>400</v>
      </c>
      <c r="D991" t="s">
        <v>114</v>
      </c>
      <c r="E991" s="2">
        <v>66455.7</v>
      </c>
      <c r="N991">
        <v>10</v>
      </c>
      <c r="V991" s="11">
        <f t="shared" si="1718"/>
        <v>6.6455736160094528E-7</v>
      </c>
      <c r="W991" s="11">
        <f t="shared" si="1719"/>
        <v>1.5047618187755152E-6</v>
      </c>
      <c r="X991" s="10">
        <f t="shared" si="1720"/>
        <v>66455.730258415308</v>
      </c>
      <c r="Y991" s="8">
        <f t="shared" si="1721"/>
        <v>1504.7611336320688</v>
      </c>
      <c r="Z991" s="1">
        <f t="shared" si="1722"/>
        <v>1504.761</v>
      </c>
      <c r="AA991" s="2">
        <f t="shared" si="1723"/>
        <v>66455.7</v>
      </c>
      <c r="AB991" s="2">
        <f t="shared" si="1715"/>
        <v>66455.73616009453</v>
      </c>
      <c r="AC991" s="1">
        <f t="shared" si="1724"/>
        <v>7.2081824342900475E-2</v>
      </c>
      <c r="AD991" s="1" t="b">
        <f t="shared" si="1725"/>
        <v>1</v>
      </c>
      <c r="AM991" s="10">
        <f t="shared" si="1726"/>
        <v>0.3533089972427515</v>
      </c>
      <c r="AN991" s="10"/>
      <c r="AO991" s="1">
        <f t="shared" si="1727"/>
        <v>1504.761</v>
      </c>
      <c r="AP991"/>
      <c r="BB991" s="17" cm="1">
        <f t="array" ref="BB991">$C991*EXP(poly_from_str($AO991,BB$2951))</f>
        <v>27.293598739614904</v>
      </c>
      <c r="BF991" s="21" t="e">
        <f>INDEX([1]Pr3_line_class7_opt_lin!$A$2:$A$3624,MATCH($X991,[1]Pr3_line_class7_opt_lin!$AO$2:$AO$3624,0),1)</f>
        <v>#N/A</v>
      </c>
    </row>
    <row r="992" spans="1:58" hidden="1" x14ac:dyDescent="0.25">
      <c r="A992" s="1">
        <v>1504.662</v>
      </c>
      <c r="B992" s="1">
        <v>4.0000000000000001E-3</v>
      </c>
      <c r="C992">
        <v>2</v>
      </c>
      <c r="E992" s="2">
        <v>66460.100000000006</v>
      </c>
      <c r="F992">
        <v>69408</v>
      </c>
      <c r="G992" t="s">
        <v>6</v>
      </c>
      <c r="H992" t="s">
        <v>12</v>
      </c>
      <c r="I992">
        <v>135868</v>
      </c>
      <c r="J992" t="s">
        <v>4</v>
      </c>
      <c r="K992" t="s">
        <v>5</v>
      </c>
      <c r="L992">
        <v>69408.509999999995</v>
      </c>
      <c r="M992">
        <v>135868.79999999999</v>
      </c>
      <c r="N992">
        <v>10</v>
      </c>
      <c r="V992" s="11">
        <f t="shared" si="1718"/>
        <v>6.6460108648985618E-7</v>
      </c>
      <c r="W992" s="11">
        <f t="shared" si="1719"/>
        <v>1.5046621958137288E-6</v>
      </c>
      <c r="X992" s="10">
        <f t="shared" si="1720"/>
        <v>66460.107237075164</v>
      </c>
      <c r="Y992" s="8">
        <f t="shared" si="1721"/>
        <v>1504.6620319657625</v>
      </c>
      <c r="Z992" s="1">
        <f t="shared" si="1722"/>
        <v>1504.662</v>
      </c>
      <c r="AA992" s="2">
        <f t="shared" si="1723"/>
        <v>66460.100000000006</v>
      </c>
      <c r="AB992" s="2">
        <f t="shared" si="1715"/>
        <v>66460.108648985624</v>
      </c>
      <c r="AC992" s="1">
        <f t="shared" si="1724"/>
        <v>7.2084730208174866E-2</v>
      </c>
      <c r="AD992" s="1" t="b">
        <f t="shared" si="1725"/>
        <v>1</v>
      </c>
      <c r="AF992" s="1" t="s">
        <v>1276</v>
      </c>
      <c r="AG992" s="1" t="s">
        <v>1369</v>
      </c>
      <c r="AH992" s="10">
        <v>69408.509999999995</v>
      </c>
      <c r="AI992" s="10">
        <v>135868.79999999999</v>
      </c>
      <c r="AJ992" s="10">
        <f t="shared" ref="AJ992:AJ993" si="1768">AI992-AH992</f>
        <v>66460.289999999994</v>
      </c>
      <c r="AK992" s="1">
        <f t="shared" ref="AK992:AK993" si="1769">$A992-100000000/AJ992</f>
        <v>4.1057897881273675E-3</v>
      </c>
      <c r="AL992" s="10">
        <f t="shared" ref="AL992:AL993" si="1770">$X992-AJ992</f>
        <v>-0.18276292482914869</v>
      </c>
      <c r="AM992" s="10">
        <f t="shared" si="1726"/>
        <v>0.17667781867289797</v>
      </c>
      <c r="AN992" s="10">
        <f t="shared" ref="AN992:AN993" si="1771">AL992/AM992</f>
        <v>-1.0344418229858083</v>
      </c>
      <c r="AO992" s="1">
        <f t="shared" si="1727"/>
        <v>1504.662</v>
      </c>
      <c r="AP992" s="14">
        <v>194000000</v>
      </c>
      <c r="AQ992" s="10">
        <v>0.372</v>
      </c>
      <c r="AR992" s="14" cm="1">
        <f t="array" ref="AR992">SfromgA($AP992,$AO992,"")</f>
        <v>0.32617595983590941</v>
      </c>
      <c r="AS992" s="21">
        <f>(10^MAX(0.05, -0.312925054856973*((LN($AR992))^(1/3)) + 0.454808404431693)-1)*100</f>
        <v>502.29809024529908</v>
      </c>
      <c r="AU992" s="10"/>
      <c r="AV992" s="10"/>
      <c r="AW992" s="14">
        <f>IF($AP992="",$AT992,$AP992)</f>
        <v>194000000</v>
      </c>
      <c r="AX992" s="21">
        <f>IF($AP992="",$AV992,$AS992)</f>
        <v>502.29809024529908</v>
      </c>
      <c r="AY992" s="10">
        <f>LN(BB992*$AO992/$AW992)</f>
        <v>-13.757565871558343</v>
      </c>
      <c r="AZ992" s="10">
        <f t="shared" ref="AZ992:AZ993" si="1772">EXP(AY$2950*$AI992+AY$2951)*$AW992/$AO992</f>
        <v>0.52458162889017901</v>
      </c>
      <c r="BA992" s="10">
        <f>LN(AZ992/$C992)</f>
        <v>-1.3383014119939829</v>
      </c>
      <c r="BB992" s="17" cm="1">
        <f t="array" ref="BB992">$C992*EXP(poly_from_str($AO992,BB$2951))</f>
        <v>0.13662426369054512</v>
      </c>
      <c r="BC992" s="10">
        <f t="shared" ref="BC992" si="1773">LN(AZ992/BB992)</f>
        <v>1.3453664903391478</v>
      </c>
      <c r="BD992" s="10">
        <f t="shared" ref="BD992:BD993" si="1774">LN($AX992/100+1)</f>
        <v>1.7955823032866736</v>
      </c>
      <c r="BE992" s="10">
        <f t="shared" ref="BE992:BE993" si="1775">ABS(LN($AZ992/$BB992))-BD992-LN(2)</f>
        <v>-1.1433629935074712</v>
      </c>
      <c r="BF992" s="21">
        <f>INDEX([1]Pr3_line_class7_opt_lin!$A$2:$A$3624,MATCH($X992,[1]Pr3_line_class7_opt_lin!$AO$2:$AO$3624,0),1)</f>
        <v>104</v>
      </c>
    </row>
    <row r="993" spans="1:58" x14ac:dyDescent="0.25">
      <c r="A993" s="1">
        <v>1504.3979999999999</v>
      </c>
      <c r="B993" s="1">
        <v>8.0000000000000002E-3</v>
      </c>
      <c r="C993">
        <v>400</v>
      </c>
      <c r="D993" t="s">
        <v>113</v>
      </c>
      <c r="E993" s="2">
        <v>66471.8</v>
      </c>
      <c r="F993">
        <v>23647</v>
      </c>
      <c r="G993" t="s">
        <v>4</v>
      </c>
      <c r="H993" t="s">
        <v>39</v>
      </c>
      <c r="I993">
        <v>90119</v>
      </c>
      <c r="J993" t="s">
        <v>6</v>
      </c>
      <c r="K993" t="s">
        <v>12</v>
      </c>
      <c r="L993">
        <v>23647.77</v>
      </c>
      <c r="M993">
        <v>90119.8</v>
      </c>
      <c r="N993">
        <v>10</v>
      </c>
      <c r="V993" s="11">
        <f t="shared" si="1718"/>
        <v>6.6471771432825624E-7</v>
      </c>
      <c r="W993" s="11">
        <f t="shared" si="1719"/>
        <v>1.5043973534641757E-6</v>
      </c>
      <c r="X993" s="10">
        <f t="shared" si="1720"/>
        <v>66471.776099040377</v>
      </c>
      <c r="Y993" s="8">
        <f t="shared" si="1721"/>
        <v>1504.3978943936124</v>
      </c>
      <c r="Z993" s="1">
        <f t="shared" si="1722"/>
        <v>1504.3979999999999</v>
      </c>
      <c r="AA993" s="2">
        <f t="shared" si="1723"/>
        <v>66471.8</v>
      </c>
      <c r="AB993" s="2">
        <f t="shared" si="1715"/>
        <v>66471.771432825626</v>
      </c>
      <c r="AC993" s="1">
        <f t="shared" si="1724"/>
        <v>7.2092481987089063E-2</v>
      </c>
      <c r="AD993" s="1" t="b">
        <f t="shared" si="1725"/>
        <v>1</v>
      </c>
      <c r="AF993" s="1" t="s">
        <v>1302</v>
      </c>
      <c r="AG993" s="1" t="s">
        <v>1368</v>
      </c>
      <c r="AH993" s="10">
        <v>23647.77</v>
      </c>
      <c r="AI993" s="10">
        <v>90119.8</v>
      </c>
      <c r="AJ993" s="10">
        <f t="shared" si="1768"/>
        <v>66472.03</v>
      </c>
      <c r="AK993" s="1">
        <f t="shared" si="1769"/>
        <v>5.8519040262581257E-3</v>
      </c>
      <c r="AL993" s="10">
        <f t="shared" si="1770"/>
        <v>-0.2539009596221149</v>
      </c>
      <c r="AM993" s="10">
        <f t="shared" si="1726"/>
        <v>0.35347986370627987</v>
      </c>
      <c r="AN993" s="10">
        <f t="shared" si="1771"/>
        <v>-0.71828974063736495</v>
      </c>
      <c r="AO993" s="1">
        <f t="shared" si="1727"/>
        <v>1504.3979999999999</v>
      </c>
      <c r="AT993" s="14" cm="1">
        <f t="array" ref="AT993">INDEX([2]Sheet1!$J$2:$J$216,MATCH($AF993&amp;$AG993,[2]Sheet1!$M$2:$M$216&amp;[2]Sheet1!$N$2:$N$216,0),1)</f>
        <v>28146.222164030914</v>
      </c>
      <c r="AU993" s="14" cm="1">
        <f t="array" ref="AU993">SfromgA($AT993,$AO993,"")</f>
        <v>4.7297884169860304E-5</v>
      </c>
      <c r="AV993" s="21">
        <f>(10^MAX(0.05, -0.312925054856973*((LN($AU993))^(1/3)) + 0.454808404431693)-1)*100</f>
        <v>1242.9609207168251</v>
      </c>
      <c r="AW993" s="14">
        <f>IF($AP993="",$AT993,$AP993)</f>
        <v>28146.222164030914</v>
      </c>
      <c r="AX993" s="21">
        <f>IF($AP993="",$AV993,$AS993)</f>
        <v>1242.9609207168251</v>
      </c>
      <c r="AY993" s="12"/>
      <c r="AZ993" s="10">
        <f t="shared" si="1772"/>
        <v>5.4794973458171647E-3</v>
      </c>
      <c r="BA993" s="12"/>
      <c r="BB993" s="17" cm="1">
        <f t="array" ref="BB993">$C993*EXP(poly_from_str($AO993,BB$2951))</f>
        <v>27.408339272114489</v>
      </c>
      <c r="BC993" s="12"/>
      <c r="BD993" s="10">
        <f t="shared" si="1774"/>
        <v>2.5974619116135078</v>
      </c>
      <c r="BE993" s="10">
        <f t="shared" si="1775"/>
        <v>5.2269801353565466</v>
      </c>
      <c r="BF993" s="21">
        <f>INDEX([1]Pr3_line_class7_opt_lin!$A$2:$A$3624,MATCH($X993,[1]Pr3_line_class7_opt_lin!$AO$2:$AO$3624,0),1)</f>
        <v>20905</v>
      </c>
    </row>
    <row r="994" spans="1:58" hidden="1" x14ac:dyDescent="0.25">
      <c r="A994" s="1">
        <v>1504.269</v>
      </c>
      <c r="B994" s="1">
        <v>4.0000000000000001E-3</v>
      </c>
      <c r="C994">
        <v>1</v>
      </c>
      <c r="E994" s="2">
        <v>66477.5</v>
      </c>
      <c r="N994">
        <v>10</v>
      </c>
      <c r="V994" s="11">
        <f t="shared" si="1718"/>
        <v>6.6477471781975166E-7</v>
      </c>
      <c r="W994" s="11">
        <f t="shared" si="1719"/>
        <v>1.5042683614756874E-6</v>
      </c>
      <c r="X994" s="10">
        <f t="shared" si="1720"/>
        <v>66477.476392482058</v>
      </c>
      <c r="Y994" s="8">
        <f t="shared" si="1721"/>
        <v>1504.2688956722943</v>
      </c>
      <c r="Z994" s="1">
        <f t="shared" si="1722"/>
        <v>1504.269</v>
      </c>
      <c r="AA994" s="2">
        <f t="shared" si="1723"/>
        <v>66477.5</v>
      </c>
      <c r="AB994" s="2">
        <f t="shared" si="1715"/>
        <v>66477.471781975168</v>
      </c>
      <c r="AC994" s="1">
        <f t="shared" si="1724"/>
        <v>7.209627127261653E-2</v>
      </c>
      <c r="AD994" s="1" t="b">
        <f t="shared" si="1725"/>
        <v>1</v>
      </c>
      <c r="AM994" s="10">
        <f t="shared" si="1726"/>
        <v>0.17677024521545015</v>
      </c>
      <c r="AN994" s="10"/>
      <c r="AO994" s="1">
        <f t="shared" si="1727"/>
        <v>1504.269</v>
      </c>
      <c r="AP994"/>
      <c r="BB994" s="17" cm="1">
        <f t="array" ref="BB994">$C994*EXP(poly_from_str($AO994,BB$2951))</f>
        <v>6.8623023279303724E-2</v>
      </c>
      <c r="BF994" s="21" t="e">
        <f>INDEX([1]Pr3_line_class7_opt_lin!$A$2:$A$3624,MATCH($X994,[1]Pr3_line_class7_opt_lin!$AO$2:$AO$3624,0),1)</f>
        <v>#N/A</v>
      </c>
    </row>
    <row r="995" spans="1:58" hidden="1" x14ac:dyDescent="0.25">
      <c r="A995" s="1">
        <v>1504.086</v>
      </c>
      <c r="B995" s="1">
        <v>4.0000000000000001E-3</v>
      </c>
      <c r="C995">
        <v>8</v>
      </c>
      <c r="E995" s="2">
        <v>66485.600000000006</v>
      </c>
      <c r="F995">
        <v>46673</v>
      </c>
      <c r="G995" t="s">
        <v>4</v>
      </c>
      <c r="H995" t="s">
        <v>7</v>
      </c>
      <c r="I995">
        <v>113158</v>
      </c>
      <c r="J995" t="s">
        <v>6</v>
      </c>
      <c r="K995" t="s">
        <v>5</v>
      </c>
      <c r="L995" s="4"/>
      <c r="M995" s="4"/>
      <c r="N995">
        <v>10</v>
      </c>
      <c r="P995" s="4" t="s">
        <v>1114</v>
      </c>
      <c r="V995" s="11">
        <f t="shared" si="1718"/>
        <v>6.6485560001223334E-7</v>
      </c>
      <c r="W995" s="11">
        <f t="shared" si="1719"/>
        <v>1.5040850951183413E-6</v>
      </c>
      <c r="X995" s="10">
        <f t="shared" si="1720"/>
        <v>66485.566539235282</v>
      </c>
      <c r="Y995" s="8">
        <f t="shared" si="1721"/>
        <v>1504.0858520922247</v>
      </c>
      <c r="Z995" s="1">
        <f t="shared" si="1722"/>
        <v>1504.086</v>
      </c>
      <c r="AA995" s="2">
        <f t="shared" si="1723"/>
        <v>66485.600000000006</v>
      </c>
      <c r="AB995" s="2">
        <f t="shared" si="1715"/>
        <v>66485.560001223334</v>
      </c>
      <c r="AC995" s="1">
        <f t="shared" si="1724"/>
        <v>7.210164844338135E-2</v>
      </c>
      <c r="AD995" s="1" t="b">
        <f t="shared" si="1725"/>
        <v>1</v>
      </c>
      <c r="AF995" s="5"/>
      <c r="AG995" s="1"/>
      <c r="AH995" s="1"/>
      <c r="AI995" s="1"/>
      <c r="AJ995" s="10"/>
      <c r="AK995" s="10"/>
      <c r="AL995" s="12"/>
      <c r="AM995" s="10">
        <f t="shared" si="1726"/>
        <v>0.17681329392069337</v>
      </c>
      <c r="AN995" s="10"/>
      <c r="AO995" s="1">
        <f t="shared" si="1727"/>
        <v>1504.086</v>
      </c>
      <c r="AP995"/>
      <c r="BB995" s="17" cm="1">
        <f t="array" ref="BB995">$C995*EXP(poly_from_str($AO995,BB$2951))</f>
        <v>0.55014545706698448</v>
      </c>
      <c r="BF995" s="21" t="e">
        <f>INDEX([1]Pr3_line_class7_opt_lin!$A$2:$A$3624,MATCH($X995,[1]Pr3_line_class7_opt_lin!$AO$2:$AO$3624,0),1)</f>
        <v>#N/A</v>
      </c>
    </row>
    <row r="996" spans="1:58" hidden="1" x14ac:dyDescent="0.25">
      <c r="A996" s="1">
        <v>1503.607</v>
      </c>
      <c r="B996" s="1">
        <v>4.0000000000000001E-3</v>
      </c>
      <c r="C996">
        <v>20</v>
      </c>
      <c r="E996" s="2">
        <v>66506.7</v>
      </c>
      <c r="F996">
        <v>25934</v>
      </c>
      <c r="G996" t="s">
        <v>4</v>
      </c>
      <c r="H996" t="s">
        <v>17</v>
      </c>
      <c r="I996">
        <v>92441</v>
      </c>
      <c r="J996" t="s">
        <v>6</v>
      </c>
      <c r="K996" t="s">
        <v>7</v>
      </c>
      <c r="L996">
        <v>25934.98</v>
      </c>
      <c r="M996">
        <v>92441.7</v>
      </c>
      <c r="N996">
        <v>10</v>
      </c>
      <c r="V996" s="11">
        <f t="shared" si="1718"/>
        <v>6.6506740125578035E-7</v>
      </c>
      <c r="W996" s="11">
        <f t="shared" si="1719"/>
        <v>1.5036079071732624E-6</v>
      </c>
      <c r="X996" s="10">
        <f t="shared" si="1720"/>
        <v>66506.733559859582</v>
      </c>
      <c r="Y996" s="8">
        <f t="shared" si="1721"/>
        <v>1503.6071484400102</v>
      </c>
      <c r="Z996" s="1">
        <f t="shared" si="1722"/>
        <v>1503.607</v>
      </c>
      <c r="AA996" s="2">
        <f t="shared" si="1723"/>
        <v>66506.7</v>
      </c>
      <c r="AB996" s="2">
        <f t="shared" si="1715"/>
        <v>66506.740125578028</v>
      </c>
      <c r="AC996" s="1">
        <f t="shared" si="1724"/>
        <v>7.2115732410655858E-2</v>
      </c>
      <c r="AD996" s="1" t="b">
        <f t="shared" si="1725"/>
        <v>1</v>
      </c>
      <c r="AF996" s="1" t="s">
        <v>1257</v>
      </c>
      <c r="AG996" s="1" t="s">
        <v>1352</v>
      </c>
      <c r="AH996" s="10">
        <v>25934.98</v>
      </c>
      <c r="AI996" s="10">
        <v>92441.7</v>
      </c>
      <c r="AJ996" s="10">
        <f t="shared" ref="AJ996:AJ997" si="1776">AI996-AH996</f>
        <v>66506.720000000001</v>
      </c>
      <c r="AK996" s="1">
        <f t="shared" ref="AK996:AK997" si="1777">$A996-100000000/AJ996</f>
        <v>-4.5500605051529419E-4</v>
      </c>
      <c r="AL996" s="10">
        <f t="shared" ref="AL996:AL997" si="1778">$X996-AJ996</f>
        <v>1.3559859580709599E-2</v>
      </c>
      <c r="AM996" s="10">
        <f t="shared" si="1726"/>
        <v>0.17692575254039122</v>
      </c>
      <c r="AN996" s="10">
        <f t="shared" ref="AN996:AN997" si="1779">AL996/AM996</f>
        <v>7.6641525532660681E-2</v>
      </c>
      <c r="AO996" s="1">
        <f t="shared" si="1727"/>
        <v>1503.607</v>
      </c>
      <c r="AP996" s="14">
        <v>5680000</v>
      </c>
      <c r="AQ996" s="10">
        <v>2.9000000000000001E-2</v>
      </c>
      <c r="AR996" s="14" cm="1">
        <f t="array" ref="AR996">SfromgA($AP996,$AO996,"")</f>
        <v>9.5298203196815465E-3</v>
      </c>
      <c r="AS996" s="21">
        <f>(10^MAX(0.05, -0.312925054856973*((LN($AR996))^(1/3)) + 0.454808404431693)-1)*100</f>
        <v>848.93966246602611</v>
      </c>
      <c r="AU996" s="10"/>
      <c r="AV996" s="10"/>
      <c r="AW996" s="14">
        <f>IF($AP996="",$AT996,$AP996)</f>
        <v>5680000</v>
      </c>
      <c r="AX996" s="21">
        <f>IF($AP996="",$AV996,$AS996)</f>
        <v>848.93966246602611</v>
      </c>
      <c r="AY996" s="10">
        <f>LN(BB996*$AO996/$AW996)</f>
        <v>-7.9125944457034993</v>
      </c>
      <c r="AZ996" s="10">
        <f>EXP(AY$2950*$AI996+AY$2951)*$AW996/$AO996</f>
        <v>0.89050664338533225</v>
      </c>
      <c r="BA996" s="10">
        <f>LN(AZ996/$C996)</f>
        <v>-3.1116969895475104</v>
      </c>
      <c r="BB996" s="17" cm="1">
        <f t="array" ref="BB996">$C996*EXP(poly_from_str($AO996,BB$2951))</f>
        <v>1.3829863431340372</v>
      </c>
      <c r="BC996" s="10">
        <f t="shared" ref="BC996" si="1780">LN(AZ996/BB996)</f>
        <v>-0.44020989381468528</v>
      </c>
      <c r="BD996" s="10">
        <f t="shared" ref="BD996" si="1781">LN($AX996/100+1)</f>
        <v>2.250175030480436</v>
      </c>
      <c r="BE996" s="10">
        <f>ABS(LN($AZ996/$BB996))-BD996-LN(2)</f>
        <v>-2.5031123172256962</v>
      </c>
      <c r="BF996" s="21">
        <f>INDEX([1]Pr3_line_class7_opt_lin!$A$2:$A$3624,MATCH($X996,[1]Pr3_line_class7_opt_lin!$AO$2:$AO$3624,0),1)</f>
        <v>1050</v>
      </c>
    </row>
    <row r="997" spans="1:58" x14ac:dyDescent="0.25">
      <c r="A997" s="1">
        <v>1503.422</v>
      </c>
      <c r="B997" s="1">
        <v>8.0000000000000002E-3</v>
      </c>
      <c r="C997">
        <v>100</v>
      </c>
      <c r="D997" t="s">
        <v>111</v>
      </c>
      <c r="E997" s="2">
        <v>66514.899999999994</v>
      </c>
      <c r="F997">
        <v>27452</v>
      </c>
      <c r="G997" t="s">
        <v>4</v>
      </c>
      <c r="H997" t="s">
        <v>17</v>
      </c>
      <c r="I997">
        <v>93967</v>
      </c>
      <c r="J997" t="s">
        <v>6</v>
      </c>
      <c r="K997" t="s">
        <v>7</v>
      </c>
      <c r="L997">
        <v>27452.45</v>
      </c>
      <c r="M997">
        <v>93967.4</v>
      </c>
      <c r="N997">
        <v>10</v>
      </c>
      <c r="V997" s="11">
        <f t="shared" si="1718"/>
        <v>6.651492395348744E-7</v>
      </c>
      <c r="W997" s="11">
        <f t="shared" si="1719"/>
        <v>1.5034225414155328E-6</v>
      </c>
      <c r="X997" s="10">
        <f t="shared" si="1720"/>
        <v>66514.920032380818</v>
      </c>
      <c r="Y997" s="8">
        <f t="shared" si="1721"/>
        <v>1503.4220886279043</v>
      </c>
      <c r="Z997" s="1">
        <f t="shared" si="1722"/>
        <v>1503.422</v>
      </c>
      <c r="AA997" s="2">
        <f t="shared" si="1723"/>
        <v>66514.899999999994</v>
      </c>
      <c r="AB997" s="2">
        <f t="shared" si="1715"/>
        <v>66514.923953487436</v>
      </c>
      <c r="AC997" s="1">
        <f t="shared" si="1724"/>
        <v>7.2121175542691096E-2</v>
      </c>
      <c r="AD997" s="1" t="b">
        <f t="shared" si="1725"/>
        <v>1</v>
      </c>
      <c r="AF997" s="1" t="s">
        <v>1306</v>
      </c>
      <c r="AG997" s="5" t="s">
        <v>1472</v>
      </c>
      <c r="AH997" s="10">
        <v>27452.45</v>
      </c>
      <c r="AI997" s="10">
        <v>93967.4</v>
      </c>
      <c r="AJ997" s="10">
        <f t="shared" si="1776"/>
        <v>66514.95</v>
      </c>
      <c r="AK997" s="1">
        <f t="shared" si="1777"/>
        <v>5.8872328690995346E-4</v>
      </c>
      <c r="AL997" s="10">
        <f t="shared" si="1778"/>
        <v>-2.9967619178933091E-2</v>
      </c>
      <c r="AM997" s="10">
        <f t="shared" si="1726"/>
        <v>0.35393868122190569</v>
      </c>
      <c r="AN997" s="10">
        <f t="shared" si="1779"/>
        <v>-8.4668957559189656E-2</v>
      </c>
      <c r="AO997" s="1">
        <f t="shared" si="1727"/>
        <v>1503.422</v>
      </c>
      <c r="BB997" s="17" cm="1">
        <f t="array" ref="BB997">$C997*EXP(poly_from_str($AO997,BB$2951))</f>
        <v>6.9296978983700086</v>
      </c>
      <c r="BF997" s="21">
        <f>INDEX([1]Pr3_line_class7_opt_lin!$A$2:$A$3624,MATCH($X997,[1]Pr3_line_class7_opt_lin!$AO$2:$AO$3624,0),1)</f>
        <v>5257</v>
      </c>
    </row>
    <row r="998" spans="1:58" hidden="1" x14ac:dyDescent="0.25">
      <c r="A998" s="1">
        <v>1502.9670000000001</v>
      </c>
      <c r="B998" s="1">
        <v>4.0000000000000001E-3</v>
      </c>
      <c r="C998">
        <v>10</v>
      </c>
      <c r="E998" s="2">
        <v>66535.100000000006</v>
      </c>
      <c r="N998">
        <v>10</v>
      </c>
      <c r="V998" s="11">
        <f t="shared" si="1718"/>
        <v>6.6535060317358932E-7</v>
      </c>
      <c r="W998" s="11">
        <f t="shared" si="1719"/>
        <v>1.5029661036054653E-6</v>
      </c>
      <c r="X998" s="10">
        <f t="shared" si="1720"/>
        <v>66535.066819866508</v>
      </c>
      <c r="Y998" s="8">
        <f t="shared" si="1721"/>
        <v>1502.9668531142333</v>
      </c>
      <c r="Z998" s="1">
        <f t="shared" si="1722"/>
        <v>1502.9670000000001</v>
      </c>
      <c r="AA998" s="2">
        <f t="shared" si="1723"/>
        <v>66535.100000000006</v>
      </c>
      <c r="AB998" s="2">
        <f t="shared" si="1715"/>
        <v>66535.060317358933</v>
      </c>
      <c r="AC998" s="1">
        <f t="shared" si="1724"/>
        <v>7.2134571257172958E-2</v>
      </c>
      <c r="AD998" s="1" t="b">
        <f t="shared" si="1725"/>
        <v>1</v>
      </c>
      <c r="AM998" s="10">
        <f t="shared" si="1726"/>
        <v>0.17707667566886034</v>
      </c>
      <c r="AN998" s="10"/>
      <c r="AO998" s="1">
        <f t="shared" si="1727"/>
        <v>1502.9670000000001</v>
      </c>
      <c r="AP998"/>
      <c r="BB998" s="17" cm="1">
        <f t="array" ref="BB998">$C998*EXP(poly_from_str($AO998,BB$2951))</f>
        <v>0.69661238755438948</v>
      </c>
      <c r="BF998" s="21">
        <f>INDEX([1]Pr3_line_class7_opt_lin!$A$2:$A$3624,MATCH($X998,[1]Pr3_line_class7_opt_lin!$AO$2:$AO$3624,0),1)</f>
        <v>527</v>
      </c>
    </row>
    <row r="999" spans="1:58" hidden="1" x14ac:dyDescent="0.25">
      <c r="A999" s="1">
        <v>1502.807</v>
      </c>
      <c r="B999" s="1">
        <v>4.0000000000000001E-3</v>
      </c>
      <c r="C999">
        <v>2</v>
      </c>
      <c r="E999" s="2">
        <v>66542.100000000006</v>
      </c>
      <c r="N999">
        <v>10</v>
      </c>
      <c r="V999" s="11">
        <f t="shared" si="1718"/>
        <v>6.6542144134276721E-7</v>
      </c>
      <c r="W999" s="11">
        <f t="shared" si="1719"/>
        <v>1.5028079967419122E-6</v>
      </c>
      <c r="X999" s="10">
        <f t="shared" si="1720"/>
        <v>66542.136899751582</v>
      </c>
      <c r="Y999" s="8">
        <f t="shared" si="1721"/>
        <v>1502.8071633866227</v>
      </c>
      <c r="Z999" s="1">
        <f t="shared" si="1722"/>
        <v>1502.807</v>
      </c>
      <c r="AA999" s="2">
        <f t="shared" si="1723"/>
        <v>66542.100000000006</v>
      </c>
      <c r="AB999" s="2">
        <f t="shared" si="1715"/>
        <v>66542.144134276721</v>
      </c>
      <c r="AC999" s="1">
        <f t="shared" si="1724"/>
        <v>7.2139284729934292E-2</v>
      </c>
      <c r="AD999" s="1" t="b">
        <f t="shared" si="1725"/>
        <v>1</v>
      </c>
      <c r="AM999" s="10">
        <f t="shared" si="1726"/>
        <v>0.1771141603678982</v>
      </c>
      <c r="AN999" s="10"/>
      <c r="AO999" s="1">
        <f t="shared" si="1727"/>
        <v>1502.807</v>
      </c>
      <c r="AP999"/>
      <c r="BB999" s="17" cm="1">
        <f t="array" ref="BB999">$C999*EXP(poly_from_str($AO999,BB$2951))</f>
        <v>0.13957939909333872</v>
      </c>
      <c r="BF999" s="21" t="e">
        <f>INDEX([1]Pr3_line_class7_opt_lin!$A$2:$A$3624,MATCH($X999,[1]Pr3_line_class7_opt_lin!$AO$2:$AO$3624,0),1)</f>
        <v>#N/A</v>
      </c>
    </row>
    <row r="1000" spans="1:58" hidden="1" x14ac:dyDescent="0.25">
      <c r="A1000" s="1" t="s">
        <v>316</v>
      </c>
      <c r="B1000" s="1">
        <v>4.0000000000000001E-3</v>
      </c>
      <c r="C1000">
        <v>10</v>
      </c>
      <c r="E1000" s="2">
        <v>66547.399999999994</v>
      </c>
      <c r="F1000">
        <v>62558</v>
      </c>
      <c r="G1000" t="s">
        <v>6</v>
      </c>
      <c r="H1000" t="s">
        <v>12</v>
      </c>
      <c r="I1000">
        <v>129106</v>
      </c>
      <c r="J1000" t="s">
        <v>4</v>
      </c>
      <c r="K1000" t="s">
        <v>5</v>
      </c>
      <c r="L1000">
        <v>62558.67</v>
      </c>
      <c r="M1000">
        <v>129106.1</v>
      </c>
      <c r="N1000">
        <v>11</v>
      </c>
      <c r="V1000" s="11">
        <f t="shared" si="1718"/>
        <v>6.6547413701313908E-7</v>
      </c>
      <c r="W1000" s="11">
        <f t="shared" si="1719"/>
        <v>1.5026883093854909E-6</v>
      </c>
      <c r="X1000" s="10">
        <f t="shared" si="1720"/>
        <v>66547.411454787245</v>
      </c>
      <c r="Y1000" s="8">
        <f t="shared" si="1721"/>
        <v>1502.6880507281739</v>
      </c>
      <c r="Z1000" s="1">
        <f t="shared" si="1722"/>
        <v>1502.6880000000001</v>
      </c>
      <c r="AA1000" s="2">
        <f t="shared" si="1723"/>
        <v>66547.399999999994</v>
      </c>
      <c r="AB1000" s="2">
        <f t="shared" si="1715"/>
        <v>66547.413701313912</v>
      </c>
      <c r="AC1000" s="1">
        <f t="shared" si="1724"/>
        <v>7.2142791351669122E-2</v>
      </c>
      <c r="AD1000" s="1" t="b">
        <f t="shared" si="1725"/>
        <v>1</v>
      </c>
      <c r="AF1000" s="1" t="s">
        <v>1288</v>
      </c>
      <c r="AG1000" s="1" t="s">
        <v>1371</v>
      </c>
      <c r="AH1000" s="10">
        <v>62558.67</v>
      </c>
      <c r="AI1000" s="10">
        <v>129106.1</v>
      </c>
      <c r="AJ1000" s="10">
        <f>AI1000-AH1000</f>
        <v>66547.430000000008</v>
      </c>
      <c r="AK1000" s="1">
        <f>$A1000-100000000/AJ1000</f>
        <v>3.6803585089728585E-4</v>
      </c>
      <c r="AL1000" s="10">
        <f>$X1000-AJ1000</f>
        <v>-1.8545212762546726E-2</v>
      </c>
      <c r="AM1000" s="10">
        <f t="shared" si="1726"/>
        <v>0.17714229434187267</v>
      </c>
      <c r="AN1000" s="10">
        <f>AL1000/AM1000</f>
        <v>-0.10469104982210356</v>
      </c>
      <c r="AO1000" s="1">
        <f t="shared" si="1727"/>
        <v>1502.6880000000001</v>
      </c>
      <c r="AP1000" s="14">
        <v>344000000</v>
      </c>
      <c r="AQ1000" s="10">
        <v>0.25900000000000001</v>
      </c>
      <c r="AR1000" s="14" cm="1">
        <f t="array" ref="AR1000">SfromgA($AP1000,$AO1000,"")</f>
        <v>0.57610050686216807</v>
      </c>
      <c r="AS1000" s="21">
        <f>(10^MAX(0.05, -0.312925054856973*((LN($AR1000))^(1/3)) + 0.454808404431693)-1)*100</f>
        <v>414.54487746882023</v>
      </c>
      <c r="AU1000" s="10"/>
      <c r="AV1000" s="10"/>
      <c r="AW1000" s="14">
        <f>IF($AP1000="",$AT1000,$AP1000)</f>
        <v>344000000</v>
      </c>
      <c r="AX1000" s="21">
        <f>IF($AP1000="",$AV1000,$AS1000)</f>
        <v>414.54487746882023</v>
      </c>
      <c r="AY1000" s="10">
        <f>LN(BB1000*$AO1000/$AW1000)</f>
        <v>-12.699455331065749</v>
      </c>
      <c r="AZ1000" s="10">
        <f>EXP(AY$2950*$AI1000+AY$2951)*$AW1000/$AO1000</f>
        <v>1.7525865616883411</v>
      </c>
      <c r="BA1000" s="10">
        <f>LN(AZ1000/$C1000)</f>
        <v>-1.7414923610271353</v>
      </c>
      <c r="BB1000" s="17" cm="1">
        <f t="array" ref="BB1000">$C1000*EXP(poly_from_str($AO1000,BB$2951))</f>
        <v>0.69885367103320661</v>
      </c>
      <c r="BC1000" s="10">
        <f t="shared" ref="BC1000" si="1782">LN(AZ1000/BB1000)</f>
        <v>0.91940663106890852</v>
      </c>
      <c r="BD1000" s="10">
        <f t="shared" ref="BD1000" si="1783">LN($AX1000/100+1)</f>
        <v>1.63811259088311</v>
      </c>
      <c r="BE1000" s="10">
        <f>ABS(LN($AZ1000/$BB1000))-BD1000-LN(2)</f>
        <v>-1.4118531403741468</v>
      </c>
      <c r="BF1000" s="21">
        <f>INDEX([1]Pr3_line_class7_opt_lin!$A$2:$A$3624,MATCH($X1000,[1]Pr3_line_class7_opt_lin!$AO$2:$AO$3624,0),1)</f>
        <v>528</v>
      </c>
    </row>
    <row r="1001" spans="1:58" hidden="1" x14ac:dyDescent="0.25">
      <c r="A1001" s="1" t="s">
        <v>317</v>
      </c>
      <c r="B1001" s="1">
        <v>4.0000000000000001E-3</v>
      </c>
      <c r="C1001">
        <v>3</v>
      </c>
      <c r="E1001" s="2">
        <v>66558.600000000006</v>
      </c>
      <c r="N1001">
        <v>11</v>
      </c>
      <c r="V1001" s="11">
        <f t="shared" si="1718"/>
        <v>6.6558619840458989E-7</v>
      </c>
      <c r="W1001" s="11">
        <f t="shared" si="1719"/>
        <v>1.5024354478609827E-6</v>
      </c>
      <c r="X1001" s="10">
        <f t="shared" si="1720"/>
        <v>66558.616585499884</v>
      </c>
      <c r="Y1001" s="8">
        <f t="shared" si="1721"/>
        <v>1502.4350734745512</v>
      </c>
      <c r="Z1001" s="1">
        <f t="shared" si="1722"/>
        <v>1502.4349999999999</v>
      </c>
      <c r="AA1001" s="2">
        <f t="shared" si="1723"/>
        <v>66558.600000000006</v>
      </c>
      <c r="AB1001" s="2">
        <f t="shared" si="1715"/>
        <v>66558.619840458996</v>
      </c>
      <c r="AC1001" s="1">
        <f t="shared" si="1724"/>
        <v>7.2150249375333708E-2</v>
      </c>
      <c r="AD1001" s="1" t="b">
        <f t="shared" si="1725"/>
        <v>1</v>
      </c>
      <c r="AM1001" s="10">
        <f t="shared" si="1726"/>
        <v>0.17720194218052696</v>
      </c>
      <c r="AN1001" s="10"/>
      <c r="AO1001" s="1">
        <f t="shared" si="1727"/>
        <v>1502.4349999999999</v>
      </c>
      <c r="AP1001"/>
      <c r="BB1001" s="17" cm="1">
        <f t="array" ref="BB1001">$C1001*EXP(poly_from_str($AO1001,BB$2951))</f>
        <v>0.21026734631939453</v>
      </c>
      <c r="BF1001" s="21" t="e">
        <f>INDEX([1]Pr3_line_class7_opt_lin!$A$2:$A$3624,MATCH($X1001,[1]Pr3_line_class7_opt_lin!$AO$2:$AO$3624,0),1)</f>
        <v>#N/A</v>
      </c>
    </row>
    <row r="1002" spans="1:58" hidden="1" x14ac:dyDescent="0.25">
      <c r="A1002" s="1" t="s">
        <v>318</v>
      </c>
      <c r="B1002" s="1">
        <v>4.0000000000000001E-3</v>
      </c>
      <c r="C1002">
        <v>10</v>
      </c>
      <c r="E1002" s="2">
        <v>66564.399999999994</v>
      </c>
      <c r="N1002">
        <v>11</v>
      </c>
      <c r="V1002" s="11">
        <f t="shared" si="1718"/>
        <v>6.6564379403649724E-7</v>
      </c>
      <c r="W1002" s="11">
        <f t="shared" si="1719"/>
        <v>1.5023045351569309E-6</v>
      </c>
      <c r="X1002" s="10">
        <f t="shared" si="1720"/>
        <v>66564.382783599023</v>
      </c>
      <c r="Y1002" s="8">
        <f t="shared" si="1721"/>
        <v>1502.3049237172415</v>
      </c>
      <c r="Z1002" s="1">
        <f t="shared" si="1722"/>
        <v>1502.3050000000001</v>
      </c>
      <c r="AA1002" s="2">
        <f t="shared" si="1723"/>
        <v>66564.399999999994</v>
      </c>
      <c r="AB1002" s="2">
        <f t="shared" si="1715"/>
        <v>66564.379403649727</v>
      </c>
      <c r="AC1002" s="1">
        <f t="shared" si="1724"/>
        <v>7.2154083026965146E-2</v>
      </c>
      <c r="AD1002" s="1" t="b">
        <f t="shared" si="1725"/>
        <v>1</v>
      </c>
      <c r="AM1002" s="10">
        <f t="shared" si="1726"/>
        <v>0.17723271905505206</v>
      </c>
      <c r="AN1002" s="10"/>
      <c r="AO1002" s="1">
        <f t="shared" si="1727"/>
        <v>1502.3050000000001</v>
      </c>
      <c r="AP1002"/>
      <c r="BB1002" s="17" cm="1">
        <f t="array" ref="BB1002">$C1002*EXP(poly_from_str($AO1002,BB$2951))</f>
        <v>0.70193995883716465</v>
      </c>
      <c r="BF1002" s="21" t="e">
        <f>INDEX([1]Pr3_line_class7_opt_lin!$A$2:$A$3624,MATCH($X1002,[1]Pr3_line_class7_opt_lin!$AO$2:$AO$3624,0),1)</f>
        <v>#N/A</v>
      </c>
    </row>
    <row r="1003" spans="1:58" hidden="1" x14ac:dyDescent="0.25">
      <c r="A1003" s="1" t="s">
        <v>319</v>
      </c>
      <c r="B1003" s="1">
        <v>4.0000000000000001E-3</v>
      </c>
      <c r="C1003">
        <v>10</v>
      </c>
      <c r="E1003" s="2">
        <v>66592.3</v>
      </c>
      <c r="N1003">
        <v>11</v>
      </c>
      <c r="V1003" s="11">
        <f t="shared" si="1718"/>
        <v>6.6592260913805643E-7</v>
      </c>
      <c r="W1003" s="11">
        <f t="shared" si="1719"/>
        <v>1.5016751185947926E-6</v>
      </c>
      <c r="X1003" s="10">
        <f t="shared" si="1720"/>
        <v>66592.267337006895</v>
      </c>
      <c r="Y1003" s="8">
        <f t="shared" si="1721"/>
        <v>1501.6758551548469</v>
      </c>
      <c r="Z1003" s="1">
        <f t="shared" si="1722"/>
        <v>1501.6759999999999</v>
      </c>
      <c r="AA1003" s="2">
        <f t="shared" si="1723"/>
        <v>66592.3</v>
      </c>
      <c r="AB1003" s="2">
        <f t="shared" si="1715"/>
        <v>66592.260913805643</v>
      </c>
      <c r="AC1003" s="1">
        <f t="shared" si="1724"/>
        <v>7.2172646068061841E-2</v>
      </c>
      <c r="AD1003" s="1" t="b">
        <f t="shared" si="1725"/>
        <v>1</v>
      </c>
      <c r="AM1003" s="10">
        <f t="shared" si="1726"/>
        <v>0.17738127265801679</v>
      </c>
      <c r="AN1003" s="10"/>
      <c r="AO1003" s="1">
        <f t="shared" si="1727"/>
        <v>1501.6759999999999</v>
      </c>
      <c r="AP1003"/>
      <c r="BB1003" s="17" cm="1">
        <f t="array" ref="BB1003">$C1003*EXP(poly_from_str($AO1003,BB$2951))</f>
        <v>0.70703258662633961</v>
      </c>
      <c r="BF1003" s="21">
        <f>INDEX([1]Pr3_line_class7_opt_lin!$A$2:$A$3624,MATCH($X1003,[1]Pr3_line_class7_opt_lin!$AO$2:$AO$3624,0),1)</f>
        <v>531</v>
      </c>
    </row>
    <row r="1004" spans="1:58" hidden="1" x14ac:dyDescent="0.25">
      <c r="A1004" s="1" t="s">
        <v>320</v>
      </c>
      <c r="B1004" s="1">
        <v>4.0000000000000001E-3</v>
      </c>
      <c r="C1004">
        <v>20</v>
      </c>
      <c r="E1004" s="2">
        <v>66619.8</v>
      </c>
      <c r="F1004">
        <v>25934</v>
      </c>
      <c r="G1004" t="s">
        <v>4</v>
      </c>
      <c r="H1004" t="s">
        <v>17</v>
      </c>
      <c r="I1004">
        <v>92554</v>
      </c>
      <c r="J1004" t="s">
        <v>6</v>
      </c>
      <c r="K1004" t="s">
        <v>17</v>
      </c>
      <c r="L1004">
        <v>25934.98</v>
      </c>
      <c r="M1004">
        <v>92554.8</v>
      </c>
      <c r="N1004">
        <v>11</v>
      </c>
      <c r="V1004" s="11">
        <f t="shared" si="1718"/>
        <v>6.6619855115139095E-7</v>
      </c>
      <c r="W1004" s="11">
        <f t="shared" si="1719"/>
        <v>1.50105524183501E-6</v>
      </c>
      <c r="X1004" s="10">
        <f t="shared" si="1720"/>
        <v>66619.846045304512</v>
      </c>
      <c r="Y1004" s="8">
        <f t="shared" si="1721"/>
        <v>1501.054204358195</v>
      </c>
      <c r="Z1004" s="1">
        <f t="shared" si="1722"/>
        <v>1501.0540000000001</v>
      </c>
      <c r="AA1004" s="2">
        <f t="shared" si="1723"/>
        <v>66619.8</v>
      </c>
      <c r="AB1004" s="2">
        <f t="shared" si="1715"/>
        <v>66619.855115139086</v>
      </c>
      <c r="AC1004" s="1">
        <f t="shared" si="1724"/>
        <v>7.2191025477810616E-2</v>
      </c>
      <c r="AD1004" s="1" t="b">
        <f t="shared" si="1725"/>
        <v>1</v>
      </c>
      <c r="AF1004" s="1" t="s">
        <v>1257</v>
      </c>
      <c r="AG1004" s="1" t="s">
        <v>1363</v>
      </c>
      <c r="AH1004" s="10">
        <v>25934.98</v>
      </c>
      <c r="AI1004" s="10">
        <v>92554.8</v>
      </c>
      <c r="AJ1004" s="10">
        <f>AI1004-AH1004</f>
        <v>66619.820000000007</v>
      </c>
      <c r="AK1004" s="1">
        <f>$A1004-100000000/AJ1004</f>
        <v>-7.9120177724689711E-4</v>
      </c>
      <c r="AL1004" s="10">
        <f>$X1004-AJ1004</f>
        <v>2.6045304504805245E-2</v>
      </c>
      <c r="AM1004" s="10">
        <f t="shared" si="1726"/>
        <v>0.17752805695198173</v>
      </c>
      <c r="AN1004" s="10">
        <f>AL1004/AM1004</f>
        <v>0.14671091968212127</v>
      </c>
      <c r="AO1004" s="1">
        <f t="shared" si="1727"/>
        <v>1501.0540000000001</v>
      </c>
      <c r="AP1004" s="14">
        <v>43900000</v>
      </c>
      <c r="AQ1004" s="10">
        <v>0.04</v>
      </c>
      <c r="AR1004" s="14" cm="1">
        <f t="array" ref="AR1004">SfromgA($AP1004,$AO1004,"")</f>
        <v>7.3280230816338818E-2</v>
      </c>
      <c r="AS1004" s="21">
        <f>(10^MAX(0.05, -0.312925054856973*((LN($AR1004))^(1/3)) + 0.454808404431693)-1)*100</f>
        <v>668.85315691676817</v>
      </c>
      <c r="AU1004" s="10"/>
      <c r="AV1004" s="10"/>
      <c r="AW1004" s="14">
        <f>IF($AP1004="",$AT1004,$AP1004)</f>
        <v>43900000</v>
      </c>
      <c r="AX1004" s="21">
        <f>IF($AP1004="",$AV1004,$AS1004)</f>
        <v>668.85315691676817</v>
      </c>
      <c r="AY1004" s="10">
        <f>LN(BB1004*$AO1004/$AW1004)</f>
        <v>-9.9298946177579968</v>
      </c>
      <c r="AZ1004" s="10">
        <f>EXP(AY$2950*$AI1004+AY$2951)*$AW1004/$AO1004</f>
        <v>6.8218151465245302</v>
      </c>
      <c r="BA1004" s="10">
        <f>LN(AZ1004/$C1004)</f>
        <v>-1.0756066865935927</v>
      </c>
      <c r="BB1004" s="17" cm="1">
        <f t="array" ref="BB1004">$C1004*EXP(poly_from_str($AO1004,BB$2951))</f>
        <v>1.4241960132698437</v>
      </c>
      <c r="BC1004" s="10">
        <f t="shared" ref="BC1004" si="1784">LN(AZ1004/BB1004)</f>
        <v>1.5665181336753258</v>
      </c>
      <c r="BD1004" s="10">
        <f t="shared" ref="BD1004" si="1785">LN($AX1004/100+1)</f>
        <v>2.0397298119894613</v>
      </c>
      <c r="BE1004" s="10">
        <f>ABS(LN($AZ1004/$BB1004))-BD1004-LN(2)</f>
        <v>-1.166358858874081</v>
      </c>
      <c r="BF1004" s="21">
        <f>INDEX([1]Pr3_line_class7_opt_lin!$A$2:$A$3624,MATCH($X1004,[1]Pr3_line_class7_opt_lin!$AO$2:$AO$3624,0),1)</f>
        <v>1066</v>
      </c>
    </row>
    <row r="1005" spans="1:58" x14ac:dyDescent="0.25">
      <c r="A1005" s="1" t="s">
        <v>321</v>
      </c>
      <c r="B1005" s="1">
        <v>8.0000000000000002E-3</v>
      </c>
      <c r="C1005">
        <v>3</v>
      </c>
      <c r="D1005" t="s">
        <v>114</v>
      </c>
      <c r="E1005" s="2">
        <v>66626.600000000006</v>
      </c>
      <c r="N1005">
        <v>11</v>
      </c>
      <c r="V1005" s="11">
        <f t="shared" si="1718"/>
        <v>6.6626646261145802E-7</v>
      </c>
      <c r="W1005" s="11">
        <f t="shared" si="1719"/>
        <v>1.5009020421273185E-6</v>
      </c>
      <c r="X1005" s="10">
        <f t="shared" si="1720"/>
        <v>66626.638645743136</v>
      </c>
      <c r="Y1005" s="8">
        <f t="shared" si="1721"/>
        <v>1500.9011715524857</v>
      </c>
      <c r="Z1005" s="1">
        <f t="shared" si="1722"/>
        <v>1500.9010000000001</v>
      </c>
      <c r="AA1005" s="2">
        <f t="shared" si="1723"/>
        <v>66626.600000000006</v>
      </c>
      <c r="AB1005" s="2">
        <f t="shared" si="1715"/>
        <v>66626.646261145797</v>
      </c>
      <c r="AC1005" s="1">
        <f t="shared" si="1724"/>
        <v>7.2195549960039268E-2</v>
      </c>
      <c r="AD1005" s="1" t="b">
        <f t="shared" si="1725"/>
        <v>1</v>
      </c>
      <c r="AM1005" s="10">
        <f t="shared" si="1726"/>
        <v>0.35512855278262856</v>
      </c>
      <c r="AN1005" s="10"/>
      <c r="AO1005" s="1">
        <f t="shared" si="1727"/>
        <v>1500.9010000000001</v>
      </c>
      <c r="AP1005"/>
      <c r="BB1005" s="17" cm="1">
        <f t="array" ref="BB1005">$C1005*EXP(poly_from_str($AO1005,BB$2951))</f>
        <v>0.21400455166564322</v>
      </c>
      <c r="BF1005" s="21">
        <f>INDEX([1]Pr3_line_class7_opt_lin!$A$2:$A$3624,MATCH($X1005,[1]Pr3_line_class7_opt_lin!$AO$2:$AO$3624,0),1)</f>
        <v>160</v>
      </c>
    </row>
    <row r="1006" spans="1:58" hidden="1" x14ac:dyDescent="0.25">
      <c r="A1006" s="1" t="s">
        <v>322</v>
      </c>
      <c r="B1006" s="1">
        <v>4.0000000000000001E-3</v>
      </c>
      <c r="C1006">
        <v>10</v>
      </c>
      <c r="E1006" s="2">
        <v>66636.7</v>
      </c>
      <c r="N1006">
        <v>11</v>
      </c>
      <c r="V1006" s="11">
        <f t="shared" si="1718"/>
        <v>6.6636680160594402E-7</v>
      </c>
      <c r="W1006" s="11">
        <f t="shared" si="1719"/>
        <v>1.5006745532116689E-6</v>
      </c>
      <c r="X1006" s="10">
        <f t="shared" si="1720"/>
        <v>66636.683428160526</v>
      </c>
      <c r="Y1006" s="8">
        <f t="shared" si="1721"/>
        <v>1500.6749264135826</v>
      </c>
      <c r="Z1006" s="1">
        <f t="shared" si="1722"/>
        <v>1500.675</v>
      </c>
      <c r="AA1006" s="2">
        <f t="shared" si="1723"/>
        <v>66636.7</v>
      </c>
      <c r="AB1006" s="2">
        <f t="shared" si="1715"/>
        <v>66636.680160594406</v>
      </c>
      <c r="AC1006" s="1">
        <f t="shared" si="1724"/>
        <v>7.2202235714126789E-2</v>
      </c>
      <c r="AD1006" s="1" t="b">
        <f t="shared" si="1725"/>
        <v>1</v>
      </c>
      <c r="AM1006" s="10">
        <f t="shared" si="1726"/>
        <v>0.17761793859429922</v>
      </c>
      <c r="AN1006" s="10"/>
      <c r="AO1006" s="1">
        <f t="shared" si="1727"/>
        <v>1500.675</v>
      </c>
      <c r="AP1006"/>
      <c r="BB1006" s="17" cm="1">
        <f t="array" ref="BB1006">$C1006*EXP(poly_from_str($AO1006,BB$2951))</f>
        <v>0.71519890744554582</v>
      </c>
      <c r="BF1006" s="21" t="e">
        <f>INDEX([1]Pr3_line_class7_opt_lin!$A$2:$A$3624,MATCH($X1006,[1]Pr3_line_class7_opt_lin!$AO$2:$AO$3624,0),1)</f>
        <v>#N/A</v>
      </c>
    </row>
    <row r="1007" spans="1:58" x14ac:dyDescent="0.25">
      <c r="A1007" s="1" t="s">
        <v>323</v>
      </c>
      <c r="B1007" s="1">
        <v>8.0000000000000002E-3</v>
      </c>
      <c r="C1007">
        <v>20</v>
      </c>
      <c r="D1007" t="s">
        <v>112</v>
      </c>
      <c r="E1007" s="2">
        <v>66646.899999999994</v>
      </c>
      <c r="N1007">
        <v>11</v>
      </c>
      <c r="V1007" s="11">
        <f t="shared" si="1718"/>
        <v>6.6646894754556154E-7</v>
      </c>
      <c r="W1007" s="11">
        <f t="shared" si="1719"/>
        <v>1.5004448819074858E-6</v>
      </c>
      <c r="X1007" s="10">
        <f t="shared" si="1720"/>
        <v>66646.895618927214</v>
      </c>
      <c r="Y1007" s="8">
        <f t="shared" si="1721"/>
        <v>1500.4449805401102</v>
      </c>
      <c r="Z1007" s="1">
        <f t="shared" si="1722"/>
        <v>1500.4449999999999</v>
      </c>
      <c r="AA1007" s="2">
        <f t="shared" si="1723"/>
        <v>66646.899999999994</v>
      </c>
      <c r="AB1007" s="2">
        <f t="shared" si="1715"/>
        <v>66646.894754556153</v>
      </c>
      <c r="AC1007" s="1">
        <f t="shared" si="1724"/>
        <v>7.2209042902124432E-2</v>
      </c>
      <c r="AD1007" s="1" t="b">
        <f t="shared" si="1725"/>
        <v>1</v>
      </c>
      <c r="AM1007" s="10">
        <f t="shared" si="1726"/>
        <v>0.35534471440139426</v>
      </c>
      <c r="AN1007" s="10"/>
      <c r="AO1007" s="1">
        <f t="shared" si="1727"/>
        <v>1500.4449999999999</v>
      </c>
      <c r="AP1007"/>
      <c r="BB1007" s="17" cm="1">
        <f t="array" ref="BB1007">$C1007*EXP(poly_from_str($AO1007,BB$2951))</f>
        <v>1.4341721123337094</v>
      </c>
      <c r="BF1007" s="21" t="e">
        <f>INDEX([1]Pr3_line_class7_opt_lin!$A$2:$A$3624,MATCH($X1007,[1]Pr3_line_class7_opt_lin!$AO$2:$AO$3624,0),1)</f>
        <v>#N/A</v>
      </c>
    </row>
    <row r="1008" spans="1:58" hidden="1" x14ac:dyDescent="0.25">
      <c r="A1008" s="1" t="s">
        <v>324</v>
      </c>
      <c r="B1008" s="1">
        <v>4.0000000000000001E-3</v>
      </c>
      <c r="C1008">
        <v>50</v>
      </c>
      <c r="E1008" s="2">
        <v>66663.100000000006</v>
      </c>
      <c r="F1008">
        <v>44679</v>
      </c>
      <c r="G1008" t="s">
        <v>4</v>
      </c>
      <c r="H1008" t="s">
        <v>7</v>
      </c>
      <c r="I1008">
        <v>111342</v>
      </c>
      <c r="J1008" t="s">
        <v>6</v>
      </c>
      <c r="K1008" t="s">
        <v>7</v>
      </c>
      <c r="L1008">
        <v>44679.98</v>
      </c>
      <c r="M1008">
        <v>111342.8</v>
      </c>
      <c r="N1008">
        <v>11</v>
      </c>
      <c r="V1008" s="11">
        <f t="shared" si="1718"/>
        <v>6.6663111300730629E-7</v>
      </c>
      <c r="W1008" s="11">
        <f t="shared" si="1719"/>
        <v>1.5000802542936047E-6</v>
      </c>
      <c r="X1008" s="10">
        <f t="shared" si="1720"/>
        <v>66663.109437025152</v>
      </c>
      <c r="Y1008" s="8">
        <f t="shared" si="1721"/>
        <v>1500.0800419378475</v>
      </c>
      <c r="Z1008" s="1">
        <f t="shared" si="1722"/>
        <v>1500.08</v>
      </c>
      <c r="AA1008" s="2">
        <f t="shared" si="1723"/>
        <v>66663.100000000006</v>
      </c>
      <c r="AB1008" s="2">
        <f t="shared" si="1715"/>
        <v>66663.111300730627</v>
      </c>
      <c r="AC1008" s="1">
        <f t="shared" si="1724"/>
        <v>7.2219852041467997E-2</v>
      </c>
      <c r="AD1008" s="1" t="b">
        <f t="shared" si="1725"/>
        <v>1</v>
      </c>
      <c r="AF1008" s="1" t="s">
        <v>1372</v>
      </c>
      <c r="AG1008" s="5" t="s">
        <v>1474</v>
      </c>
      <c r="AH1008" s="10">
        <v>44679.98</v>
      </c>
      <c r="AI1008" s="10">
        <v>111342.43</v>
      </c>
      <c r="AJ1008" s="10">
        <f t="shared" ref="AJ1008:AJ1009" si="1786">AI1008-AH1008</f>
        <v>66662.449999999983</v>
      </c>
      <c r="AK1008" s="1">
        <f t="shared" ref="AK1008:AK1009" si="1787">$A1008-100000000/AJ1008</f>
        <v>-1.4881001223784551E-2</v>
      </c>
      <c r="AL1008" s="10">
        <f t="shared" ref="AL1008:AL1009" si="1788">$X1008-AJ1008</f>
        <v>0.65943702516960911</v>
      </c>
      <c r="AM1008" s="10">
        <f t="shared" si="1726"/>
        <v>0.17775878619806945</v>
      </c>
      <c r="AN1008" s="10">
        <f t="shared" ref="AN1008:AN1009" si="1789">AL1008/AM1008</f>
        <v>3.7097295682185014</v>
      </c>
      <c r="AO1008" s="1">
        <f t="shared" si="1727"/>
        <v>1500.08</v>
      </c>
      <c r="AP1008" s="14">
        <v>2590000</v>
      </c>
      <c r="AQ1008" s="10">
        <v>2.4E-2</v>
      </c>
      <c r="AR1008" s="14" cm="1">
        <f t="array" ref="AR1008">SfromgA($AP1008,$AO1008,"")</f>
        <v>4.3149561479113828E-3</v>
      </c>
      <c r="AS1008" s="21">
        <f t="shared" ref="AS1008:AS1009" si="1790">(10^MAX(0.05, -0.312925054856973*((LN($AR1008))^(1/3)) + 0.454808404431693)-1)*100</f>
        <v>912.39676262944465</v>
      </c>
      <c r="AU1008" s="10"/>
      <c r="AV1008" s="10"/>
      <c r="AW1008" s="14">
        <f t="shared" ref="AW1008:AW1009" si="1791">IF($AP1008="",$AT1008,$AP1008)</f>
        <v>2590000</v>
      </c>
      <c r="AX1008" s="21">
        <f t="shared" ref="AX1008:AX1009" si="1792">IF($AP1008="",$AV1008,$AS1008)</f>
        <v>912.39676262944465</v>
      </c>
      <c r="AY1008" s="12"/>
      <c r="AZ1008" s="10">
        <f t="shared" ref="AZ1008:AZ1009" si="1793">EXP(AY$2950*$AI1008+AY$2951)*$AW1008/$AO1008</f>
        <v>6.9552336932255043E-2</v>
      </c>
      <c r="BA1008" s="12"/>
      <c r="BB1008" s="17" cm="1">
        <f t="array" ref="BB1008">$C1008*EXP(poly_from_str($AO1008,BB$2951))</f>
        <v>3.6004458413193774</v>
      </c>
      <c r="BC1008" s="12"/>
      <c r="BD1008" s="10">
        <f t="shared" ref="BD1008:BD1009" si="1794">LN($AX1008/100+1)</f>
        <v>2.3149056449589231</v>
      </c>
      <c r="BE1008" s="10">
        <f t="shared" ref="BE1008:BE1009" si="1795">ABS(LN($AZ1008/$BB1008))-BD1008-LN(2)</f>
        <v>0.93868061751184595</v>
      </c>
      <c r="BF1008" s="21">
        <f>INDEX([1]Pr3_line_class7_opt_lin!$A$2:$A$3624,MATCH($X1008,[1]Pr3_line_class7_opt_lin!$AO$2:$AO$3624,0),1)</f>
        <v>2681</v>
      </c>
    </row>
    <row r="1009" spans="1:58" x14ac:dyDescent="0.25">
      <c r="A1009" s="1" t="s">
        <v>325</v>
      </c>
      <c r="B1009" s="1">
        <v>8.0000000000000002E-3</v>
      </c>
      <c r="C1009">
        <v>50</v>
      </c>
      <c r="D1009" t="s">
        <v>114</v>
      </c>
      <c r="E1009" s="2">
        <v>66677.5</v>
      </c>
      <c r="F1009">
        <v>23442</v>
      </c>
      <c r="G1009" t="s">
        <v>4</v>
      </c>
      <c r="H1009" t="s">
        <v>12</v>
      </c>
      <c r="I1009">
        <v>90119</v>
      </c>
      <c r="J1009" t="s">
        <v>6</v>
      </c>
      <c r="K1009" t="s">
        <v>12</v>
      </c>
      <c r="L1009">
        <v>23442.25</v>
      </c>
      <c r="M1009">
        <v>90119.8</v>
      </c>
      <c r="N1009">
        <v>11</v>
      </c>
      <c r="V1009" s="11">
        <f t="shared" si="1718"/>
        <v>6.6677512875427733E-7</v>
      </c>
      <c r="W1009" s="11">
        <f t="shared" si="1719"/>
        <v>1.4997562896029396E-6</v>
      </c>
      <c r="X1009" s="10">
        <f t="shared" si="1720"/>
        <v>66677.510750492249</v>
      </c>
      <c r="Y1009" s="8">
        <f t="shared" si="1721"/>
        <v>1499.7560477954967</v>
      </c>
      <c r="Z1009" s="1">
        <f t="shared" si="1722"/>
        <v>1499.7560000000001</v>
      </c>
      <c r="AA1009" s="2">
        <f t="shared" si="1723"/>
        <v>66677.5</v>
      </c>
      <c r="AB1009" s="2">
        <f t="shared" si="1715"/>
        <v>66677.512875427739</v>
      </c>
      <c r="AC1009" s="1">
        <f t="shared" si="1724"/>
        <v>7.2229453616264164E-2</v>
      </c>
      <c r="AD1009" s="1" t="b">
        <f t="shared" si="1725"/>
        <v>1</v>
      </c>
      <c r="AF1009" s="1" t="s">
        <v>1167</v>
      </c>
      <c r="AG1009" s="1" t="s">
        <v>1368</v>
      </c>
      <c r="AH1009" s="10">
        <v>23442.25</v>
      </c>
      <c r="AI1009" s="10">
        <v>90119.8</v>
      </c>
      <c r="AJ1009" s="10">
        <f t="shared" si="1786"/>
        <v>66677.55</v>
      </c>
      <c r="AK1009" s="1">
        <f t="shared" si="1787"/>
        <v>8.3503068140089454E-4</v>
      </c>
      <c r="AL1009" s="10">
        <f t="shared" si="1788"/>
        <v>-3.9249507753993385E-2</v>
      </c>
      <c r="AM1009" s="10">
        <f t="shared" si="1726"/>
        <v>0.3556711891801066</v>
      </c>
      <c r="AN1009" s="10">
        <f t="shared" si="1789"/>
        <v>-0.11035335148869205</v>
      </c>
      <c r="AO1009" s="1">
        <f t="shared" si="1727"/>
        <v>1499.7560000000001</v>
      </c>
      <c r="AP1009" s="14">
        <v>13700000</v>
      </c>
      <c r="AQ1009" s="10">
        <v>0.10299999999999999</v>
      </c>
      <c r="AR1009" s="14" cm="1">
        <f t="array" ref="AR1009">SfromgA($AP1009,$AO1009,"")</f>
        <v>2.2809499261507833E-2</v>
      </c>
      <c r="AS1009" s="21">
        <f t="shared" si="1790"/>
        <v>775.57168359859577</v>
      </c>
      <c r="AU1009" s="10"/>
      <c r="AV1009" s="10"/>
      <c r="AW1009" s="14">
        <f t="shared" si="1791"/>
        <v>13700000</v>
      </c>
      <c r="AX1009" s="21">
        <f t="shared" si="1792"/>
        <v>775.57168359859577</v>
      </c>
      <c r="AY1009" s="10">
        <f>LN(BB1009*$AO1009/$AW1009)</f>
        <v>-7.8350840171841565</v>
      </c>
      <c r="AZ1009" s="10">
        <f t="shared" si="1793"/>
        <v>2.6753666932065094</v>
      </c>
      <c r="BA1009" s="10">
        <f>LN(AZ1009/$C1009)</f>
        <v>-2.9279365529024695</v>
      </c>
      <c r="BB1009" s="17" cm="1">
        <f t="array" ref="BB1009">$C1009*EXP(poly_from_str($AO1009,BB$2951))</f>
        <v>3.613817404560312</v>
      </c>
      <c r="BC1009" s="10">
        <f t="shared" ref="BC1009" si="1796">LN(AZ1009/BB1009)</f>
        <v>-0.30067821389654265</v>
      </c>
      <c r="BD1009" s="10">
        <f t="shared" si="1794"/>
        <v>2.1697068397116874</v>
      </c>
      <c r="BE1009" s="10">
        <f t="shared" si="1795"/>
        <v>-2.5621758063750901</v>
      </c>
      <c r="BF1009" s="21">
        <f>INDEX([1]Pr3_line_class7_opt_lin!$A$2:$A$3624,MATCH($X1009,[1]Pr3_line_class7_opt_lin!$AO$2:$AO$3624,0),1)</f>
        <v>2686</v>
      </c>
    </row>
    <row r="1010" spans="1:58" x14ac:dyDescent="0.25">
      <c r="A1010" s="1" t="s">
        <v>326</v>
      </c>
      <c r="B1010" s="1">
        <v>8.0000000000000002E-3</v>
      </c>
      <c r="C1010">
        <v>3</v>
      </c>
      <c r="D1010" t="s">
        <v>112</v>
      </c>
      <c r="E1010" s="2">
        <v>66685.100000000006</v>
      </c>
      <c r="F1010">
        <v>21535</v>
      </c>
      <c r="G1010" t="s">
        <v>4</v>
      </c>
      <c r="H1010" t="s">
        <v>5</v>
      </c>
      <c r="I1010">
        <v>88220</v>
      </c>
      <c r="J1010" t="s">
        <v>6</v>
      </c>
      <c r="K1010" t="s">
        <v>5</v>
      </c>
      <c r="L1010" s="4"/>
      <c r="M1010" s="4"/>
      <c r="N1010">
        <v>11</v>
      </c>
      <c r="P1010" s="4" t="s">
        <v>1115</v>
      </c>
      <c r="V1010" s="11">
        <f t="shared" si="1718"/>
        <v>6.6685071746468691E-7</v>
      </c>
      <c r="W1010" s="11">
        <f t="shared" si="1719"/>
        <v>1.4995853646466752E-6</v>
      </c>
      <c r="X1010" s="10">
        <f t="shared" si="1720"/>
        <v>66685.07641114686</v>
      </c>
      <c r="Y1010" s="8">
        <f t="shared" si="1721"/>
        <v>1499.585895102676</v>
      </c>
      <c r="Z1010" s="1">
        <f t="shared" si="1722"/>
        <v>1499.586</v>
      </c>
      <c r="AA1010" s="2">
        <f t="shared" si="1723"/>
        <v>66685.100000000006</v>
      </c>
      <c r="AB1010" s="2">
        <f t="shared" si="1715"/>
        <v>66685.07174646869</v>
      </c>
      <c r="AC1010" s="1">
        <f t="shared" si="1724"/>
        <v>7.2234493969158389E-2</v>
      </c>
      <c r="AD1010" s="1" t="b">
        <f t="shared" si="1725"/>
        <v>1</v>
      </c>
      <c r="AF1010" s="1"/>
      <c r="AG1010" s="5"/>
      <c r="AH1010" s="1"/>
      <c r="AI1010" s="1"/>
      <c r="AJ1010" s="10"/>
      <c r="AK1010" s="10"/>
      <c r="AL1010" s="12"/>
      <c r="AM1010" s="10">
        <f t="shared" si="1726"/>
        <v>0.35575205423363515</v>
      </c>
      <c r="AN1010" s="10"/>
      <c r="AO1010" s="1">
        <f t="shared" si="1727"/>
        <v>1499.586</v>
      </c>
      <c r="AP1010"/>
      <c r="BB1010" s="17" cm="1">
        <f t="array" ref="BB1010">$C1010*EXP(poly_from_str($AO1010,BB$2951))</f>
        <v>0.21725096598401095</v>
      </c>
      <c r="BF1010" s="21" t="e">
        <f>INDEX([1]Pr3_line_class7_opt_lin!$A$2:$A$3624,MATCH($X1010,[1]Pr3_line_class7_opt_lin!$AO$2:$AO$3624,0),1)</f>
        <v>#N/A</v>
      </c>
    </row>
    <row r="1011" spans="1:58" hidden="1" x14ac:dyDescent="0.25">
      <c r="A1011" s="1" t="s">
        <v>327</v>
      </c>
      <c r="B1011" s="1">
        <v>4.0000000000000001E-3</v>
      </c>
      <c r="C1011">
        <v>2</v>
      </c>
      <c r="E1011" s="2">
        <v>66706.2</v>
      </c>
      <c r="N1011">
        <v>11</v>
      </c>
      <c r="V1011" s="11">
        <f t="shared" si="1718"/>
        <v>6.6706156711439832E-7</v>
      </c>
      <c r="W1011" s="11">
        <f t="shared" si="1719"/>
        <v>1.4991110271608938E-6</v>
      </c>
      <c r="X1011" s="10">
        <f t="shared" si="1720"/>
        <v>66706.163865963434</v>
      </c>
      <c r="Y1011" s="8">
        <f t="shared" si="1721"/>
        <v>1499.1118392137764</v>
      </c>
      <c r="Z1011" s="1">
        <f t="shared" si="1722"/>
        <v>1499.1120000000001</v>
      </c>
      <c r="AA1011" s="2">
        <f t="shared" si="1723"/>
        <v>66706.2</v>
      </c>
      <c r="AB1011" s="2">
        <f t="shared" si="1715"/>
        <v>66706.156711439835</v>
      </c>
      <c r="AC1011" s="1">
        <f t="shared" si="1724"/>
        <v>7.2248556716055845E-2</v>
      </c>
      <c r="AD1011" s="1" t="b">
        <f t="shared" si="1725"/>
        <v>1</v>
      </c>
      <c r="AM1011" s="10">
        <f t="shared" si="1726"/>
        <v>0.17798856923298589</v>
      </c>
      <c r="AN1011" s="10"/>
      <c r="AO1011" s="1">
        <f t="shared" si="1727"/>
        <v>1499.1120000000001</v>
      </c>
      <c r="AP1011"/>
      <c r="BB1011" s="17" cm="1">
        <f t="array" ref="BB1011">$C1011*EXP(poly_from_str($AO1011,BB$2951))</f>
        <v>0.1456205985711676</v>
      </c>
      <c r="BF1011" s="21" t="e">
        <f>INDEX([1]Pr3_line_class7_opt_lin!$A$2:$A$3624,MATCH($X1011,[1]Pr3_line_class7_opt_lin!$AO$2:$AO$3624,0),1)</f>
        <v>#N/A</v>
      </c>
    </row>
    <row r="1012" spans="1:58" hidden="1" x14ac:dyDescent="0.25">
      <c r="A1012" s="1" t="s">
        <v>328</v>
      </c>
      <c r="B1012" s="1">
        <v>4.0000000000000001E-3</v>
      </c>
      <c r="C1012">
        <v>4</v>
      </c>
      <c r="E1012" s="2">
        <v>66730.5</v>
      </c>
      <c r="F1012">
        <v>69138</v>
      </c>
      <c r="G1012" t="s">
        <v>6</v>
      </c>
      <c r="H1012" t="s">
        <v>5</v>
      </c>
      <c r="I1012">
        <v>135868</v>
      </c>
      <c r="J1012" t="s">
        <v>4</v>
      </c>
      <c r="K1012" t="s">
        <v>5</v>
      </c>
      <c r="L1012">
        <v>69138.28</v>
      </c>
      <c r="M1012">
        <v>135868.79999999999</v>
      </c>
      <c r="N1012">
        <v>11</v>
      </c>
      <c r="V1012" s="11">
        <f t="shared" si="1718"/>
        <v>6.6730460987370595E-7</v>
      </c>
      <c r="W1012" s="11">
        <f t="shared" si="1719"/>
        <v>1.4985651238938717E-6</v>
      </c>
      <c r="X1012" s="10">
        <f t="shared" si="1720"/>
        <v>66730.467443034679</v>
      </c>
      <c r="Y1012" s="8">
        <f t="shared" si="1721"/>
        <v>1498.5658550251619</v>
      </c>
      <c r="Z1012" s="1">
        <f t="shared" si="1722"/>
        <v>1498.566</v>
      </c>
      <c r="AA1012" s="2">
        <f t="shared" si="1723"/>
        <v>66730.5</v>
      </c>
      <c r="AB1012" s="2">
        <f t="shared" si="1715"/>
        <v>66730.460987370592</v>
      </c>
      <c r="AC1012" s="1">
        <f t="shared" si="1724"/>
        <v>7.2264772117934944E-2</v>
      </c>
      <c r="AD1012" s="1" t="b">
        <f t="shared" si="1725"/>
        <v>1</v>
      </c>
      <c r="AF1012" s="1" t="s">
        <v>1293</v>
      </c>
      <c r="AG1012" s="1" t="s">
        <v>1369</v>
      </c>
      <c r="AH1012" s="10">
        <v>69138.28</v>
      </c>
      <c r="AI1012" s="10">
        <v>135868.79999999999</v>
      </c>
      <c r="AJ1012" s="10">
        <f>AI1012-AH1012</f>
        <v>66730.51999999999</v>
      </c>
      <c r="AK1012" s="1">
        <f>$A1012-100000000/AJ1012</f>
        <v>1.3252454796202073E-3</v>
      </c>
      <c r="AL1012" s="10">
        <f>$X1012-AJ1012</f>
        <v>-5.255696531094145E-2</v>
      </c>
      <c r="AM1012" s="10">
        <f t="shared" si="1726"/>
        <v>0.17811828107670935</v>
      </c>
      <c r="AN1012" s="10">
        <f>AL1012/AM1012</f>
        <v>-0.29506777739622914</v>
      </c>
      <c r="AO1012" s="1">
        <f t="shared" si="1727"/>
        <v>1498.566</v>
      </c>
      <c r="AP1012" s="14">
        <v>314000000</v>
      </c>
      <c r="AQ1012" s="10">
        <v>0.504</v>
      </c>
      <c r="AR1012" s="14" cm="1">
        <f t="array" ref="AR1012">SfromgA($AP1012,$AO1012,"")</f>
        <v>0.52154361487867218</v>
      </c>
      <c r="AS1012" s="21">
        <f>(10^MAX(0.05, -0.312925054856973*((LN($AR1012))^(1/3)) + 0.454808404431693)-1)*100</f>
        <v>432.12055689340298</v>
      </c>
      <c r="AU1012" s="10"/>
      <c r="AV1012" s="10"/>
      <c r="AW1012" s="14">
        <f>IF($AP1012="",$AT1012,$AP1012)</f>
        <v>314000000</v>
      </c>
      <c r="AX1012" s="21">
        <f>IF($AP1012="",$AV1012,$AS1012)</f>
        <v>432.12055689340298</v>
      </c>
      <c r="AY1012" s="10">
        <f>LN(BB1012*$AO1012/$AW1012)</f>
        <v>-13.480010756877576</v>
      </c>
      <c r="AZ1012" s="10">
        <f>EXP(AY$2950*$AI1012+AY$2951)*$AW1012/$AO1012</f>
        <v>0.85251901321854251</v>
      </c>
      <c r="BA1012" s="10">
        <f>LN(AZ1012/$C1012)</f>
        <v>-1.5458541282974108</v>
      </c>
      <c r="BB1012" s="17" cm="1">
        <f t="array" ref="BB1012">$C1012*EXP(poly_from_str($AO1012,BB$2951))</f>
        <v>0.29306198400426503</v>
      </c>
      <c r="BC1012" s="10">
        <f t="shared" ref="BC1012" si="1797">LN(AZ1012/BB1012)</f>
        <v>1.0678113756583794</v>
      </c>
      <c r="BD1012" s="10">
        <f t="shared" ref="BD1012" si="1798">LN($AX1012/100+1)</f>
        <v>1.6716998883831116</v>
      </c>
      <c r="BE1012" s="10">
        <f>ABS(LN($AZ1012/$BB1012))-BD1012-LN(2)</f>
        <v>-1.2970356932846774</v>
      </c>
      <c r="BF1012" s="21">
        <f>INDEX([1]Pr3_line_class7_opt_lin!$A$2:$A$3624,MATCH($X1012,[1]Pr3_line_class7_opt_lin!$AO$2:$AO$3624,0),1)</f>
        <v>216</v>
      </c>
    </row>
    <row r="1013" spans="1:58" hidden="1" x14ac:dyDescent="0.25">
      <c r="A1013" s="1" t="s">
        <v>329</v>
      </c>
      <c r="B1013" s="1">
        <v>4.0000000000000001E-3</v>
      </c>
      <c r="C1013">
        <v>1</v>
      </c>
      <c r="E1013" s="2">
        <v>66736.7</v>
      </c>
      <c r="N1013">
        <v>11</v>
      </c>
      <c r="V1013" s="11">
        <f t="shared" si="1718"/>
        <v>6.6736695706027534E-7</v>
      </c>
      <c r="W1013" s="11">
        <f t="shared" si="1719"/>
        <v>1.4984259035882807E-6</v>
      </c>
      <c r="X1013" s="10">
        <f t="shared" si="1720"/>
        <v>66736.696416799037</v>
      </c>
      <c r="Y1013" s="8">
        <f t="shared" si="1721"/>
        <v>1498.4259840411862</v>
      </c>
      <c r="Z1013" s="1">
        <f t="shared" si="1722"/>
        <v>1498.4259999999999</v>
      </c>
      <c r="AA1013" s="2">
        <f t="shared" si="1723"/>
        <v>66736.7</v>
      </c>
      <c r="AB1013" s="2">
        <f t="shared" si="1715"/>
        <v>66736.695706027531</v>
      </c>
      <c r="AC1013" s="1">
        <f t="shared" si="1724"/>
        <v>7.2268932768794564E-2</v>
      </c>
      <c r="AD1013" s="1" t="b">
        <f t="shared" si="1725"/>
        <v>1</v>
      </c>
      <c r="AM1013" s="10">
        <f t="shared" si="1726"/>
        <v>0.1781514736129779</v>
      </c>
      <c r="AN1013" s="10"/>
      <c r="AO1013" s="1">
        <f t="shared" si="1727"/>
        <v>1498.4259999999999</v>
      </c>
      <c r="AP1013"/>
      <c r="BB1013" s="17" cm="1">
        <f t="array" ref="BB1013">$C1013*EXP(poly_from_str($AO1013,BB$2951))</f>
        <v>7.3382583480083086E-2</v>
      </c>
      <c r="BF1013" s="21" t="e">
        <f>INDEX([1]Pr3_line_class7_opt_lin!$A$2:$A$3624,MATCH($X1013,[1]Pr3_line_class7_opt_lin!$AO$2:$AO$3624,0),1)</f>
        <v>#N/A</v>
      </c>
    </row>
    <row r="1014" spans="1:58" hidden="1" x14ac:dyDescent="0.25">
      <c r="A1014" s="1" t="s">
        <v>330</v>
      </c>
      <c r="B1014" s="1">
        <v>4.0000000000000001E-3</v>
      </c>
      <c r="C1014">
        <v>1</v>
      </c>
      <c r="E1014" s="2">
        <v>66768</v>
      </c>
      <c r="F1014">
        <v>66735</v>
      </c>
      <c r="G1014" t="s">
        <v>6</v>
      </c>
      <c r="H1014" t="s">
        <v>39</v>
      </c>
      <c r="I1014">
        <v>133503</v>
      </c>
      <c r="J1014" t="s">
        <v>4</v>
      </c>
      <c r="K1014" t="s">
        <v>12</v>
      </c>
      <c r="L1014">
        <v>66735.88</v>
      </c>
      <c r="M1014">
        <v>133503.9</v>
      </c>
      <c r="N1014">
        <v>11</v>
      </c>
      <c r="V1014" s="11">
        <f t="shared" si="1718"/>
        <v>6.6767975942162911E-7</v>
      </c>
      <c r="W1014" s="11">
        <f t="shared" si="1719"/>
        <v>1.4977234603402828E-6</v>
      </c>
      <c r="X1014" s="10">
        <f t="shared" si="1720"/>
        <v>66767.979930636764</v>
      </c>
      <c r="Y1014" s="8">
        <f t="shared" si="1721"/>
        <v>1497.72391053147</v>
      </c>
      <c r="Z1014" s="1">
        <f t="shared" si="1722"/>
        <v>1497.7239999999999</v>
      </c>
      <c r="AA1014" s="2">
        <f t="shared" si="1723"/>
        <v>66768</v>
      </c>
      <c r="AB1014" s="2">
        <f t="shared" si="1715"/>
        <v>66767.975942162913</v>
      </c>
      <c r="AC1014" s="1">
        <f t="shared" si="1724"/>
        <v>7.2289813057066221E-2</v>
      </c>
      <c r="AD1014" s="1" t="b">
        <f t="shared" si="1725"/>
        <v>1</v>
      </c>
      <c r="AF1014" s="1" t="s">
        <v>1294</v>
      </c>
      <c r="AG1014" s="5" t="s">
        <v>1475</v>
      </c>
      <c r="AH1014" s="10">
        <v>66735.88</v>
      </c>
      <c r="AI1014" s="10">
        <v>133503.9</v>
      </c>
      <c r="AJ1014" s="10">
        <f t="shared" ref="AJ1014:AJ1015" si="1799">AI1014-AH1014</f>
        <v>66768.01999999999</v>
      </c>
      <c r="AK1014" s="1">
        <f t="shared" ref="AK1014:AK1015" si="1800">$A1014-100000000/AJ1014</f>
        <v>9.8829469516203972E-4</v>
      </c>
      <c r="AL1014" s="10">
        <f t="shared" ref="AL1014:AL1015" si="1801">$X1014-AJ1014</f>
        <v>-4.0069363225484267E-2</v>
      </c>
      <c r="AM1014" s="10">
        <f t="shared" si="1726"/>
        <v>0.17831856870825333</v>
      </c>
      <c r="AN1014" s="10">
        <f t="shared" ref="AN1014:AN1015" si="1802">AL1014/AM1014</f>
        <v>-0.22470662206268421</v>
      </c>
      <c r="AO1014" s="1">
        <f t="shared" si="1727"/>
        <v>1497.7239999999999</v>
      </c>
      <c r="BB1014" s="17" cm="1">
        <f t="array" ref="BB1014">$C1014*EXP(poly_from_str($AO1014,BB$2951))</f>
        <v>7.3971979409947833E-2</v>
      </c>
      <c r="BF1014" s="21">
        <f>INDEX([1]Pr3_line_class7_opt_lin!$A$2:$A$3624,MATCH($X1014,[1]Pr3_line_class7_opt_lin!$AO$2:$AO$3624,0),1)</f>
        <v>54</v>
      </c>
    </row>
    <row r="1015" spans="1:58" hidden="1" x14ac:dyDescent="0.25">
      <c r="A1015" s="1" t="s">
        <v>331</v>
      </c>
      <c r="B1015" s="1">
        <v>4.0000000000000001E-3</v>
      </c>
      <c r="C1015">
        <v>3</v>
      </c>
      <c r="E1015" s="2">
        <v>66784.600000000006</v>
      </c>
      <c r="F1015">
        <v>23844</v>
      </c>
      <c r="G1015" t="s">
        <v>4</v>
      </c>
      <c r="H1015" t="s">
        <v>5</v>
      </c>
      <c r="I1015">
        <v>90629</v>
      </c>
      <c r="J1015" t="s">
        <v>6</v>
      </c>
      <c r="K1015" t="s">
        <v>5</v>
      </c>
      <c r="L1015">
        <v>23844.58</v>
      </c>
      <c r="M1015">
        <v>90629.2</v>
      </c>
      <c r="N1015">
        <v>11</v>
      </c>
      <c r="V1015" s="11">
        <f t="shared" si="1718"/>
        <v>6.6784563683088547E-7</v>
      </c>
      <c r="W1015" s="11">
        <f t="shared" si="1719"/>
        <v>1.497351185752404E-6</v>
      </c>
      <c r="X1015" s="10">
        <f t="shared" si="1720"/>
        <v>66784.569708950352</v>
      </c>
      <c r="Y1015" s="8">
        <f t="shared" si="1721"/>
        <v>1497.3518648963934</v>
      </c>
      <c r="Z1015" s="1">
        <f t="shared" si="1722"/>
        <v>1497.3520000000001</v>
      </c>
      <c r="AA1015" s="2">
        <f t="shared" si="1723"/>
        <v>66784.600000000006</v>
      </c>
      <c r="AB1015" s="2">
        <f t="shared" si="1715"/>
        <v>66784.563683088549</v>
      </c>
      <c r="AC1015" s="1">
        <f t="shared" si="1724"/>
        <v>7.2300889731702553E-2</v>
      </c>
      <c r="AD1015" s="1" t="b">
        <f t="shared" si="1725"/>
        <v>1</v>
      </c>
      <c r="AF1015" s="1" t="s">
        <v>1268</v>
      </c>
      <c r="AG1015" s="1" t="s">
        <v>1357</v>
      </c>
      <c r="AH1015" s="10">
        <v>23844.58</v>
      </c>
      <c r="AI1015" s="10">
        <v>90629.2</v>
      </c>
      <c r="AJ1015" s="10">
        <f t="shared" si="1799"/>
        <v>66784.62</v>
      </c>
      <c r="AK1015" s="1">
        <f t="shared" si="1800"/>
        <v>1.2626595764686499E-3</v>
      </c>
      <c r="AL1015" s="10">
        <f t="shared" si="1801"/>
        <v>-5.0291049643419683E-2</v>
      </c>
      <c r="AM1015" s="10">
        <f t="shared" si="1726"/>
        <v>0.17840721486998384</v>
      </c>
      <c r="AN1015" s="10">
        <f t="shared" si="1802"/>
        <v>-0.28188910229930902</v>
      </c>
      <c r="AO1015" s="1">
        <f t="shared" si="1727"/>
        <v>1497.3520000000001</v>
      </c>
      <c r="AP1015" s="14">
        <v>4160000</v>
      </c>
      <c r="AQ1015" s="10">
        <v>6.5000000000000002E-2</v>
      </c>
      <c r="AR1015" s="14" cm="1">
        <f t="array" ref="AR1015">SfromgA($AP1015,$AO1015,"")</f>
        <v>6.8928433968733945E-3</v>
      </c>
      <c r="AS1015" s="21">
        <f>(10^MAX(0.05, -0.312925054856973*((LN($AR1015))^(1/3)) + 0.454808404431693)-1)*100</f>
        <v>875.19328092124681</v>
      </c>
      <c r="AU1015" s="10"/>
      <c r="AV1015" s="10"/>
      <c r="AW1015" s="14">
        <f>IF($AP1015="",$AT1015,$AP1015)</f>
        <v>4160000</v>
      </c>
      <c r="AX1015" s="21">
        <f>IF($AP1015="",$AV1015,$AS1015)</f>
        <v>875.19328092124681</v>
      </c>
      <c r="AY1015" s="10">
        <f>LN(BB1015*$AO1015/$AW1015)</f>
        <v>-9.4307945355868341</v>
      </c>
      <c r="AZ1015" s="10">
        <f>EXP(AY$2950*$AI1015+AY$2951)*$AW1015/$AO1015</f>
        <v>0.77584167448654828</v>
      </c>
      <c r="BA1015" s="10">
        <f>LN(AZ1015/$C1015)</f>
        <v>-1.3524190960070357</v>
      </c>
      <c r="BB1015" s="17" cm="1">
        <f t="array" ref="BB1015">$C1015*EXP(poly_from_str($AO1015,BB$2951))</f>
        <v>0.22285757313333965</v>
      </c>
      <c r="BC1015" s="10">
        <f t="shared" ref="BC1015" si="1803">LN(AZ1015/BB1015)</f>
        <v>1.2474155897302814</v>
      </c>
      <c r="BD1015" s="10">
        <f t="shared" ref="BD1015" si="1804">LN($AX1015/100+1)</f>
        <v>2.2774655022057337</v>
      </c>
      <c r="BE1015" s="10">
        <f>ABS(LN($AZ1015/$BB1015))-BD1015-LN(2)</f>
        <v>-1.7231970930353975</v>
      </c>
      <c r="BF1015" s="21">
        <f>INDEX([1]Pr3_line_class7_opt_lin!$A$2:$A$3624,MATCH($X1015,[1]Pr3_line_class7_opt_lin!$AO$2:$AO$3624,0),1)</f>
        <v>163</v>
      </c>
    </row>
    <row r="1016" spans="1:58" hidden="1" x14ac:dyDescent="0.25">
      <c r="A1016" s="1" t="s">
        <v>332</v>
      </c>
      <c r="B1016" s="1">
        <v>4.0000000000000001E-3</v>
      </c>
      <c r="C1016">
        <v>7</v>
      </c>
      <c r="E1016" s="2">
        <v>66805.600000000006</v>
      </c>
      <c r="N1016">
        <v>11</v>
      </c>
      <c r="V1016" s="11">
        <f t="shared" si="1718"/>
        <v>6.680562236117791E-7</v>
      </c>
      <c r="W1016" s="11">
        <f t="shared" si="1719"/>
        <v>1.4968805010358413E-6</v>
      </c>
      <c r="X1016" s="10">
        <f t="shared" si="1720"/>
        <v>66805.618647014024</v>
      </c>
      <c r="Y1016" s="8">
        <f t="shared" si="1721"/>
        <v>1496.8800832214081</v>
      </c>
      <c r="Z1016" s="1">
        <f t="shared" si="1722"/>
        <v>1496.88</v>
      </c>
      <c r="AA1016" s="2">
        <f t="shared" si="1723"/>
        <v>66805.600000000006</v>
      </c>
      <c r="AB1016" s="2">
        <f t="shared" si="1715"/>
        <v>66805.622361177913</v>
      </c>
      <c r="AC1016" s="1">
        <f t="shared" si="1724"/>
        <v>7.2314955895321581E-2</v>
      </c>
      <c r="AD1016" s="1" t="b">
        <f t="shared" si="1725"/>
        <v>1</v>
      </c>
      <c r="AM1016" s="10">
        <f t="shared" si="1726"/>
        <v>0.17851958740847629</v>
      </c>
      <c r="AN1016" s="10"/>
      <c r="AO1016" s="1">
        <f t="shared" si="1727"/>
        <v>1496.88</v>
      </c>
      <c r="AP1016"/>
      <c r="BB1016" s="17" cm="1">
        <f t="array" ref="BB1016">$C1016*EXP(poly_from_str($AO1016,BB$2951))</f>
        <v>0.52279962713778005</v>
      </c>
      <c r="BF1016" s="21">
        <f>INDEX([1]Pr3_line_class7_opt_lin!$A$2:$A$3624,MATCH($X1016,[1]Pr3_line_class7_opt_lin!$AO$2:$AO$3624,0),1)</f>
        <v>383</v>
      </c>
    </row>
    <row r="1017" spans="1:58" hidden="1" x14ac:dyDescent="0.25">
      <c r="A1017" s="1" t="s">
        <v>333</v>
      </c>
      <c r="B1017" s="1">
        <v>4.0000000000000001E-3</v>
      </c>
      <c r="C1017">
        <v>8</v>
      </c>
      <c r="E1017" s="2">
        <v>66807.8</v>
      </c>
      <c r="N1017">
        <v>11</v>
      </c>
      <c r="V1017" s="11">
        <f t="shared" si="1718"/>
        <v>6.6807809298444525E-7</v>
      </c>
      <c r="W1017" s="11">
        <f t="shared" si="1719"/>
        <v>1.4968312083319612E-6</v>
      </c>
      <c r="X1017" s="10">
        <f t="shared" si="1720"/>
        <v>66807.807753815287</v>
      </c>
      <c r="Y1017" s="8">
        <f t="shared" si="1721"/>
        <v>1496.8310346074657</v>
      </c>
      <c r="Z1017" s="1">
        <f t="shared" si="1722"/>
        <v>1496.8309999999999</v>
      </c>
      <c r="AA1017" s="2">
        <f t="shared" si="1723"/>
        <v>66807.8</v>
      </c>
      <c r="AB1017" s="2">
        <f t="shared" si="1715"/>
        <v>66807.809298444525</v>
      </c>
      <c r="AC1017" s="1">
        <f t="shared" si="1724"/>
        <v>7.2316416916286652E-2</v>
      </c>
      <c r="AD1017" s="1" t="b">
        <f t="shared" si="1725"/>
        <v>1</v>
      </c>
      <c r="AM1017" s="10">
        <f t="shared" si="1726"/>
        <v>0.1785313104819449</v>
      </c>
      <c r="AN1017" s="10"/>
      <c r="AO1017" s="1">
        <f t="shared" si="1727"/>
        <v>1496.8309999999999</v>
      </c>
      <c r="AP1017"/>
      <c r="BB1017" s="17" cm="1">
        <f t="array" ref="BB1017">$C1017*EXP(poly_from_str($AO1017,BB$2951))</f>
        <v>0.59781812379914778</v>
      </c>
      <c r="BF1017" s="21" t="e">
        <f>INDEX([1]Pr3_line_class7_opt_lin!$A$2:$A$3624,MATCH($X1017,[1]Pr3_line_class7_opt_lin!$AO$2:$AO$3624,0),1)</f>
        <v>#N/A</v>
      </c>
    </row>
    <row r="1018" spans="1:58" hidden="1" x14ac:dyDescent="0.25">
      <c r="A1018" s="1" t="s">
        <v>334</v>
      </c>
      <c r="B1018" s="1">
        <v>4.0000000000000001E-3</v>
      </c>
      <c r="C1018">
        <v>20</v>
      </c>
      <c r="E1018" s="2">
        <v>66833.899999999994</v>
      </c>
      <c r="N1018">
        <v>11</v>
      </c>
      <c r="V1018" s="11">
        <f t="shared" si="1718"/>
        <v>6.6833885047054398E-7</v>
      </c>
      <c r="W1018" s="11">
        <f t="shared" si="1719"/>
        <v>1.496246665240245E-6</v>
      </c>
      <c r="X1018" s="10">
        <f t="shared" si="1720"/>
        <v>66833.887534228488</v>
      </c>
      <c r="Y1018" s="8">
        <f t="shared" si="1721"/>
        <v>1496.2469443182656</v>
      </c>
      <c r="Z1018" s="1">
        <f t="shared" si="1722"/>
        <v>1496.2470000000001</v>
      </c>
      <c r="AA1018" s="2">
        <f t="shared" si="1723"/>
        <v>66833.899999999994</v>
      </c>
      <c r="AB1018" s="2">
        <f t="shared" si="1715"/>
        <v>66833.885047054398</v>
      </c>
      <c r="AC1018" s="1">
        <f t="shared" si="1724"/>
        <v>7.2333840952414408E-2</v>
      </c>
      <c r="AD1018" s="1" t="b">
        <f t="shared" si="1725"/>
        <v>1</v>
      </c>
      <c r="AM1018" s="10">
        <f t="shared" si="1726"/>
        <v>0.17867076759385314</v>
      </c>
      <c r="AN1018" s="10"/>
      <c r="AO1018" s="1">
        <f t="shared" si="1727"/>
        <v>1496.2470000000001</v>
      </c>
      <c r="AP1018"/>
      <c r="BB1018" s="17" cm="1">
        <f t="array" ref="BB1018">$C1018*EXP(poly_from_str($AO1018,BB$2951))</f>
        <v>1.5044913183714677</v>
      </c>
      <c r="BF1018" s="21" t="e">
        <f>INDEX([1]Pr3_line_class7_opt_lin!$A$2:$A$3624,MATCH($X1018,[1]Pr3_line_class7_opt_lin!$AO$2:$AO$3624,0),1)</f>
        <v>#N/A</v>
      </c>
    </row>
    <row r="1019" spans="1:58" hidden="1" x14ac:dyDescent="0.25">
      <c r="A1019" s="1" t="s">
        <v>335</v>
      </c>
      <c r="B1019" s="1">
        <v>4.0000000000000001E-3</v>
      </c>
      <c r="C1019">
        <v>200</v>
      </c>
      <c r="E1019" s="2">
        <v>66845</v>
      </c>
      <c r="N1019">
        <v>11</v>
      </c>
      <c r="V1019" s="11">
        <f t="shared" si="1718"/>
        <v>6.6844964468559134E-7</v>
      </c>
      <c r="W1019" s="11">
        <f t="shared" si="1719"/>
        <v>1.4959982048021544E-6</v>
      </c>
      <c r="X1019" s="10">
        <f t="shared" si="1720"/>
        <v>66844.970381894658</v>
      </c>
      <c r="Y1019" s="8">
        <f t="shared" si="1721"/>
        <v>1495.9988676587936</v>
      </c>
      <c r="Z1019" s="1">
        <f t="shared" si="1722"/>
        <v>1495.999</v>
      </c>
      <c r="AA1019" s="2">
        <f t="shared" si="1723"/>
        <v>66845</v>
      </c>
      <c r="AB1019" s="2">
        <f t="shared" si="1715"/>
        <v>66844.964468559134</v>
      </c>
      <c r="AC1019" s="1">
        <f t="shared" si="1724"/>
        <v>7.2341246374014664E-2</v>
      </c>
      <c r="AD1019" s="1" t="b">
        <f t="shared" si="1725"/>
        <v>1</v>
      </c>
      <c r="AM1019" s="10">
        <f t="shared" si="1726"/>
        <v>0.17873006599603342</v>
      </c>
      <c r="AN1019" s="10"/>
      <c r="AO1019" s="1">
        <f t="shared" si="1727"/>
        <v>1495.999</v>
      </c>
      <c r="AP1019"/>
      <c r="BB1019" s="17" cm="1">
        <f t="array" ref="BB1019">$C1019*EXP(poly_from_str($AO1019,BB$2951))</f>
        <v>15.087311056025534</v>
      </c>
      <c r="BF1019" s="21" t="e">
        <f>INDEX([1]Pr3_line_class7_opt_lin!$A$2:$A$3624,MATCH($X1019,[1]Pr3_line_class7_opt_lin!$AO$2:$AO$3624,0),1)</f>
        <v>#N/A</v>
      </c>
    </row>
    <row r="1020" spans="1:58" hidden="1" x14ac:dyDescent="0.25">
      <c r="A1020" s="1" t="s">
        <v>336</v>
      </c>
      <c r="B1020" s="1">
        <v>4.0000000000000001E-3</v>
      </c>
      <c r="C1020">
        <v>30</v>
      </c>
      <c r="E1020" s="2">
        <v>66865.2</v>
      </c>
      <c r="F1020">
        <v>62240</v>
      </c>
      <c r="G1020" t="s">
        <v>6</v>
      </c>
      <c r="H1020" t="s">
        <v>12</v>
      </c>
      <c r="I1020">
        <v>129106</v>
      </c>
      <c r="J1020" t="s">
        <v>4</v>
      </c>
      <c r="K1020" t="s">
        <v>5</v>
      </c>
      <c r="L1020">
        <v>62240.83</v>
      </c>
      <c r="M1020">
        <v>129106.1</v>
      </c>
      <c r="N1020">
        <v>11</v>
      </c>
      <c r="V1020" s="11">
        <f t="shared" si="1718"/>
        <v>6.6865167059276643E-7</v>
      </c>
      <c r="W1020" s="11">
        <f t="shared" si="1719"/>
        <v>1.4955462632281069E-6</v>
      </c>
      <c r="X1020" s="10">
        <f t="shared" si="1720"/>
        <v>66865.172546976435</v>
      </c>
      <c r="Y1020" s="8">
        <f t="shared" si="1721"/>
        <v>1495.5468772587783</v>
      </c>
      <c r="Z1020" s="1">
        <f t="shared" si="1722"/>
        <v>1495.547</v>
      </c>
      <c r="AA1020" s="2">
        <f t="shared" si="1723"/>
        <v>66865.2</v>
      </c>
      <c r="AB1020" s="2">
        <f t="shared" si="1715"/>
        <v>66865.167059276631</v>
      </c>
      <c r="AC1020" s="1">
        <f t="shared" si="1724"/>
        <v>7.2354752829324867E-2</v>
      </c>
      <c r="AD1020" s="1" t="b">
        <f t="shared" si="1725"/>
        <v>1</v>
      </c>
      <c r="AF1020" s="1" t="s">
        <v>1280</v>
      </c>
      <c r="AG1020" s="1" t="s">
        <v>1371</v>
      </c>
      <c r="AH1020" s="10">
        <v>62240.83</v>
      </c>
      <c r="AI1020" s="10">
        <v>129106.1</v>
      </c>
      <c r="AJ1020" s="10">
        <f>AI1020-AH1020</f>
        <v>66865.27</v>
      </c>
      <c r="AK1020" s="1">
        <f>$A1020-100000000/AJ1020</f>
        <v>2.302431292264373E-3</v>
      </c>
      <c r="AL1020" s="10">
        <f>$X1020-AJ1020</f>
        <v>-9.7453023568959907E-2</v>
      </c>
      <c r="AM1020" s="10">
        <f t="shared" si="1726"/>
        <v>0.17883811073807779</v>
      </c>
      <c r="AN1020" s="10">
        <f>AL1020/AM1020</f>
        <v>-0.5449231328085733</v>
      </c>
      <c r="AO1020" s="1">
        <f t="shared" si="1727"/>
        <v>1495.547</v>
      </c>
      <c r="AP1020" s="14">
        <v>410000000</v>
      </c>
      <c r="AQ1020" s="10">
        <v>0.30599999999999999</v>
      </c>
      <c r="AR1020" s="14" cm="1">
        <f t="array" ref="AR1020">SfromgA($AP1020,$AO1020,"")</f>
        <v>0.67688893468424427</v>
      </c>
      <c r="AS1020" s="21">
        <f>(10^MAX(0.05, -0.312925054856973*((LN($AR1020))^(1/3)) + 0.454808404431693)-1)*100</f>
        <v>382.48565741160962</v>
      </c>
      <c r="AU1020" s="10"/>
      <c r="AV1020" s="10"/>
      <c r="AW1020" s="14">
        <f>IF($AP1020="",$AT1020,$AP1020)</f>
        <v>410000000</v>
      </c>
      <c r="AX1020" s="21">
        <f>IF($AP1020="",$AV1020,$AS1020)</f>
        <v>382.48565741160962</v>
      </c>
      <c r="AY1020" s="10">
        <f>LN(BB1020*$AO1020/$AW1020)</f>
        <v>-11.699561287204615</v>
      </c>
      <c r="AZ1020" s="10">
        <f>EXP(AY$2950*$AI1020+AY$2951)*$AW1020/$AO1020</f>
        <v>2.0988125081360436</v>
      </c>
      <c r="BA1020" s="10">
        <f>LN(AZ1020/$C1020)</f>
        <v>-2.6598256691887152</v>
      </c>
      <c r="BB1020" s="17" cm="1">
        <f t="array" ref="BB1020">$C1020*EXP(poly_from_str($AO1020,BB$2951))</f>
        <v>2.2747249073961759</v>
      </c>
      <c r="BC1020" s="10">
        <f t="shared" ref="BC1020" si="1805">LN(AZ1020/BB1020)</f>
        <v>-8.0487412792225252E-2</v>
      </c>
      <c r="BD1020" s="10">
        <f t="shared" ref="BD1020" si="1806">LN($AX1020/100+1)</f>
        <v>1.5737810087773421</v>
      </c>
      <c r="BE1020" s="10">
        <f>ABS(LN($AZ1020/$BB1020))-BD1020-LN(2)</f>
        <v>-2.1864407765450622</v>
      </c>
      <c r="BF1020" s="21">
        <f>INDEX([1]Pr3_line_class7_opt_lin!$A$2:$A$3624,MATCH($X1020,[1]Pr3_line_class7_opt_lin!$AO$2:$AO$3624,0),1)</f>
        <v>1653</v>
      </c>
    </row>
    <row r="1021" spans="1:58" hidden="1" x14ac:dyDescent="0.25">
      <c r="A1021" s="1" t="s">
        <v>337</v>
      </c>
      <c r="B1021" s="1">
        <v>4.0000000000000001E-3</v>
      </c>
      <c r="C1021">
        <v>7</v>
      </c>
      <c r="E1021" s="2">
        <v>66867</v>
      </c>
      <c r="N1021">
        <v>11</v>
      </c>
      <c r="V1021" s="11">
        <f t="shared" si="1718"/>
        <v>6.6867000199263661E-7</v>
      </c>
      <c r="W1021" s="11">
        <f t="shared" si="1719"/>
        <v>1.495506004456608E-6</v>
      </c>
      <c r="X1021" s="10">
        <f t="shared" si="1720"/>
        <v>66867.000166064681</v>
      </c>
      <c r="Y1021" s="8">
        <f t="shared" si="1721"/>
        <v>1495.5060007425079</v>
      </c>
      <c r="Z1021" s="1">
        <f t="shared" si="1722"/>
        <v>1495.5060000000001</v>
      </c>
      <c r="AA1021" s="2">
        <f t="shared" si="1723"/>
        <v>66867</v>
      </c>
      <c r="AB1021" s="2">
        <f t="shared" si="1715"/>
        <v>66867.000199263653</v>
      </c>
      <c r="AC1021" s="1">
        <f t="shared" si="1724"/>
        <v>7.2355978578241636E-2</v>
      </c>
      <c r="AD1021" s="1" t="b">
        <f t="shared" si="1725"/>
        <v>1</v>
      </c>
      <c r="AM1021" s="10">
        <f t="shared" si="1726"/>
        <v>0.17884782809296654</v>
      </c>
      <c r="AN1021" s="10"/>
      <c r="AO1021" s="1">
        <f t="shared" si="1727"/>
        <v>1495.5060000000001</v>
      </c>
      <c r="AP1021"/>
      <c r="BB1021" s="17" cm="1">
        <f t="array" ref="BB1021">$C1021*EXP(poly_from_str($AO1021,BB$2951))</f>
        <v>0.53101581477210791</v>
      </c>
      <c r="BF1021" s="21">
        <f>INDEX([1]Pr3_line_class7_opt_lin!$A$2:$A$3624,MATCH($X1021,[1]Pr3_line_class7_opt_lin!$AO$2:$AO$3624,0),1)</f>
        <v>386</v>
      </c>
    </row>
    <row r="1022" spans="1:58" hidden="1" x14ac:dyDescent="0.25">
      <c r="A1022" s="1" t="s">
        <v>338</v>
      </c>
      <c r="B1022" s="1">
        <v>4.0000000000000001E-3</v>
      </c>
      <c r="C1022">
        <v>200</v>
      </c>
      <c r="E1022" s="2">
        <v>66879.8</v>
      </c>
      <c r="N1022">
        <v>11</v>
      </c>
      <c r="V1022" s="11">
        <f t="shared" si="1718"/>
        <v>6.6879790264977726E-7</v>
      </c>
      <c r="W1022" s="11">
        <f t="shared" si="1719"/>
        <v>1.4952197823558085E-6</v>
      </c>
      <c r="X1022" s="10">
        <f t="shared" si="1720"/>
        <v>66879.791887947678</v>
      </c>
      <c r="Y1022" s="8">
        <f t="shared" si="1721"/>
        <v>1495.2199637155402</v>
      </c>
      <c r="Z1022" s="1">
        <f t="shared" si="1722"/>
        <v>1495.22</v>
      </c>
      <c r="AA1022" s="2">
        <f t="shared" si="1723"/>
        <v>66879.8</v>
      </c>
      <c r="AB1022" s="2">
        <f t="shared" si="1715"/>
        <v>66879.790264977724</v>
      </c>
      <c r="AC1022" s="1">
        <f t="shared" si="1724"/>
        <v>7.2364531729437048E-2</v>
      </c>
      <c r="AD1022" s="1" t="b">
        <f t="shared" si="1725"/>
        <v>1</v>
      </c>
      <c r="AM1022" s="10">
        <f t="shared" si="1726"/>
        <v>0.1789162798785463</v>
      </c>
      <c r="AN1022" s="10"/>
      <c r="AO1022" s="1">
        <f t="shared" si="1727"/>
        <v>1495.22</v>
      </c>
      <c r="AP1022"/>
      <c r="BB1022" s="17" cm="1">
        <f t="array" ref="BB1022">$C1022*EXP(poly_from_str($AO1022,BB$2951))</f>
        <v>15.221116028958793</v>
      </c>
      <c r="BF1022" s="21">
        <f>INDEX([1]Pr3_line_class7_opt_lin!$A$2:$A$3624,MATCH($X1022,[1]Pr3_line_class7_opt_lin!$AO$2:$AO$3624,0),1)</f>
        <v>11038</v>
      </c>
    </row>
    <row r="1023" spans="1:58" x14ac:dyDescent="0.25">
      <c r="A1023" s="1" t="s">
        <v>339</v>
      </c>
      <c r="B1023" s="1">
        <v>8.0000000000000002E-3</v>
      </c>
      <c r="C1023">
        <v>2</v>
      </c>
      <c r="D1023" t="s">
        <v>112</v>
      </c>
      <c r="E1023" s="2">
        <v>66887.5</v>
      </c>
      <c r="N1023">
        <v>11</v>
      </c>
      <c r="V1023" s="11">
        <f t="shared" si="1718"/>
        <v>6.6887529288376888E-7</v>
      </c>
      <c r="W1023" s="11">
        <f t="shared" si="1719"/>
        <v>1.4950476546439919E-6</v>
      </c>
      <c r="X1023" s="10">
        <f t="shared" si="1720"/>
        <v>66887.52440369931</v>
      </c>
      <c r="Y1023" s="8">
        <f t="shared" si="1721"/>
        <v>1495.0471091806376</v>
      </c>
      <c r="Z1023" s="1">
        <f t="shared" si="1722"/>
        <v>1495.047</v>
      </c>
      <c r="AA1023" s="2">
        <f t="shared" si="1723"/>
        <v>66887.5</v>
      </c>
      <c r="AB1023" s="2">
        <f t="shared" si="1715"/>
        <v>66887.529288376885</v>
      </c>
      <c r="AC1023" s="1">
        <f t="shared" si="1724"/>
        <v>7.2369707871517377E-2</v>
      </c>
      <c r="AD1023" s="1" t="b">
        <f t="shared" si="1725"/>
        <v>1</v>
      </c>
      <c r="AM1023" s="10">
        <f t="shared" si="1726"/>
        <v>0.35791516922210476</v>
      </c>
      <c r="AN1023" s="10"/>
      <c r="AO1023" s="1">
        <f t="shared" si="1727"/>
        <v>1495.047</v>
      </c>
      <c r="AP1023"/>
      <c r="BB1023" s="17" cm="1">
        <f t="array" ref="BB1023">$C1023*EXP(poly_from_str($AO1023,BB$2951))</f>
        <v>0.15250960925506835</v>
      </c>
      <c r="BF1023" s="21">
        <f>INDEX([1]Pr3_line_class7_opt_lin!$A$2:$A$3624,MATCH($X1023,[1]Pr3_line_class7_opt_lin!$AO$2:$AO$3624,0),1)</f>
        <v>110</v>
      </c>
    </row>
    <row r="1024" spans="1:58" x14ac:dyDescent="0.25">
      <c r="A1024" s="1" t="s">
        <v>340</v>
      </c>
      <c r="B1024" s="1">
        <v>8.0000000000000002E-3</v>
      </c>
      <c r="C1024">
        <v>20</v>
      </c>
      <c r="D1024" t="s">
        <v>112</v>
      </c>
      <c r="E1024" s="2">
        <v>66892.100000000006</v>
      </c>
      <c r="N1024">
        <v>11</v>
      </c>
      <c r="V1024" s="11">
        <f t="shared" si="1718"/>
        <v>6.6892137765695579E-7</v>
      </c>
      <c r="W1024" s="11">
        <f t="shared" si="1719"/>
        <v>1.4949448440099803E-6</v>
      </c>
      <c r="X1024" s="10">
        <f t="shared" si="1720"/>
        <v>66892.131465736675</v>
      </c>
      <c r="Y1024" s="8">
        <f t="shared" si="1721"/>
        <v>1494.944140795121</v>
      </c>
      <c r="Z1024" s="1">
        <f t="shared" si="1722"/>
        <v>1494.944</v>
      </c>
      <c r="AA1024" s="2">
        <f t="shared" si="1723"/>
        <v>66892.100000000006</v>
      </c>
      <c r="AB1024" s="2">
        <f t="shared" si="1715"/>
        <v>66892.137765695574</v>
      </c>
      <c r="AC1024" s="1">
        <f t="shared" si="1724"/>
        <v>7.2372790474323989E-2</v>
      </c>
      <c r="AD1024" s="1" t="b">
        <f t="shared" si="1725"/>
        <v>1</v>
      </c>
      <c r="AM1024" s="10">
        <f t="shared" si="1726"/>
        <v>0.35796444549093487</v>
      </c>
      <c r="AN1024" s="10"/>
      <c r="AO1024" s="1">
        <f t="shared" si="1727"/>
        <v>1494.944</v>
      </c>
      <c r="AP1024"/>
      <c r="BB1024" s="17" cm="1">
        <f t="array" ref="BB1024">$C1024*EXP(poly_from_str($AO1024,BB$2951))</f>
        <v>1.5268752259114966</v>
      </c>
      <c r="BF1024" s="21" t="e">
        <f>INDEX([1]Pr3_line_class7_opt_lin!$A$2:$A$3624,MATCH($X1024,[1]Pr3_line_class7_opt_lin!$AO$2:$AO$3624,0),1)</f>
        <v>#N/A</v>
      </c>
    </row>
    <row r="1025" spans="1:58" hidden="1" x14ac:dyDescent="0.25">
      <c r="A1025" s="1" t="s">
        <v>341</v>
      </c>
      <c r="B1025" s="1">
        <v>4.0000000000000001E-3</v>
      </c>
      <c r="C1025">
        <v>10</v>
      </c>
      <c r="E1025" s="2">
        <v>66901</v>
      </c>
      <c r="F1025">
        <v>68544</v>
      </c>
      <c r="G1025" t="s">
        <v>6</v>
      </c>
      <c r="H1025" t="s">
        <v>5</v>
      </c>
      <c r="I1025">
        <v>135445</v>
      </c>
      <c r="J1025" t="s">
        <v>4</v>
      </c>
      <c r="K1025" t="s">
        <v>7</v>
      </c>
      <c r="L1025">
        <v>68544.19</v>
      </c>
      <c r="M1025">
        <v>135445.20000000001</v>
      </c>
      <c r="N1025">
        <v>11</v>
      </c>
      <c r="V1025" s="11">
        <f t="shared" si="1718"/>
        <v>6.6900953806898421E-7</v>
      </c>
      <c r="W1025" s="11">
        <f t="shared" si="1719"/>
        <v>1.4947459679227516E-6</v>
      </c>
      <c r="X1025" s="10">
        <f t="shared" si="1720"/>
        <v>66900.961516092808</v>
      </c>
      <c r="Y1025" s="8">
        <f t="shared" si="1721"/>
        <v>1494.746827755911</v>
      </c>
      <c r="Z1025" s="1">
        <f t="shared" si="1722"/>
        <v>1494.7470000000001</v>
      </c>
      <c r="AA1025" s="2">
        <f t="shared" si="1723"/>
        <v>66901</v>
      </c>
      <c r="AB1025" s="2">
        <f t="shared" ref="AB1025:AB1088" si="1807">100000000/Z1025</f>
        <v>66900.953806898426</v>
      </c>
      <c r="AC1025" s="1">
        <f t="shared" si="1724"/>
        <v>7.2378688101363789E-2</v>
      </c>
      <c r="AD1025" s="1" t="b">
        <f t="shared" si="1725"/>
        <v>1</v>
      </c>
      <c r="AF1025" s="1" t="s">
        <v>1314</v>
      </c>
      <c r="AG1025" s="1" t="s">
        <v>1355</v>
      </c>
      <c r="AH1025" s="10">
        <v>68544.19</v>
      </c>
      <c r="AI1025" s="10">
        <v>135445.20000000001</v>
      </c>
      <c r="AJ1025" s="10">
        <f t="shared" ref="AJ1025" si="1808">AI1025-AH1025</f>
        <v>66901.010000000009</v>
      </c>
      <c r="AK1025" s="1">
        <f>$A1025-100000000/AJ1025</f>
        <v>1.2555037662878021E-3</v>
      </c>
      <c r="AL1025" s="10">
        <f>$X1025-AJ1025</f>
        <v>-4.8483907201443799E-2</v>
      </c>
      <c r="AM1025" s="10">
        <f t="shared" si="1726"/>
        <v>0.17902962842541245</v>
      </c>
      <c r="AN1025" s="10">
        <f>AL1025/AM1025</f>
        <v>-0.27081499094795486</v>
      </c>
      <c r="AO1025" s="1">
        <f t="shared" si="1727"/>
        <v>1494.7470000000001</v>
      </c>
      <c r="AP1025" s="14">
        <v>405000000</v>
      </c>
      <c r="AQ1025" s="10">
        <v>0.46200000000000002</v>
      </c>
      <c r="AR1025" s="14" cm="1">
        <f t="array" ref="AR1025">SfromgA($AP1025,$AO1025,"")</f>
        <v>0.6675617653605217</v>
      </c>
      <c r="AS1025" s="21">
        <f>(10^MAX(0.05, -0.312925054856973*((LN($AR1025))^(1/3)) + 0.454808404431693)-1)*100</f>
        <v>385.47078763606157</v>
      </c>
      <c r="AU1025" s="10"/>
      <c r="AV1025" s="10"/>
      <c r="AW1025" s="14">
        <f>IF($AP1025="",$AT1025,$AP1025)</f>
        <v>405000000</v>
      </c>
      <c r="AX1025" s="21">
        <f>IF($AP1025="",$AV1025,$AS1025)</f>
        <v>385.47078763606157</v>
      </c>
      <c r="AY1025" s="10">
        <f>LN(BB1025*$AO1025/$AW1025)</f>
        <v>-12.777380077324437</v>
      </c>
      <c r="AZ1025" s="10">
        <f>EXP(AY$2950*$AI1025+AY$2951)*$AW1025/$AO1025</f>
        <v>1.1469227316732473</v>
      </c>
      <c r="BA1025" s="10">
        <f>LN(AZ1025/$C1025)</f>
        <v>-2.1655026227016356</v>
      </c>
      <c r="BB1025" s="17" cm="1">
        <f t="array" ref="BB1025">$C1025*EXP(poly_from_str($AO1025,BB$2951))</f>
        <v>0.76514134846500115</v>
      </c>
      <c r="BC1025" s="10">
        <f t="shared" ref="BC1025" si="1809">LN(AZ1025/BB1025)</f>
        <v>0.40477716328044838</v>
      </c>
      <c r="BD1025" s="10">
        <f t="shared" ref="BD1025" si="1810">LN($AX1025/100+1)</f>
        <v>1.5799489302853633</v>
      </c>
      <c r="BE1025" s="10">
        <f>ABS(LN($AZ1025/$BB1025))-BD1025-LN(2)</f>
        <v>-1.8683189475648603</v>
      </c>
      <c r="BF1025" s="21">
        <f>INDEX([1]Pr3_line_class7_opt_lin!$A$2:$A$3624,MATCH($X1025,[1]Pr3_line_class7_opt_lin!$AO$2:$AO$3624,0),1)</f>
        <v>553</v>
      </c>
    </row>
    <row r="1026" spans="1:58" x14ac:dyDescent="0.25">
      <c r="A1026" s="1" t="s">
        <v>342</v>
      </c>
      <c r="B1026" s="1">
        <v>8.0000000000000002E-3</v>
      </c>
      <c r="C1026">
        <v>40</v>
      </c>
      <c r="D1026" t="s">
        <v>114</v>
      </c>
      <c r="E1026" s="2">
        <v>66925.399999999994</v>
      </c>
      <c r="F1026">
        <v>21294</v>
      </c>
      <c r="G1026" t="s">
        <v>4</v>
      </c>
      <c r="H1026" t="s">
        <v>7</v>
      </c>
      <c r="I1026">
        <v>88220</v>
      </c>
      <c r="J1026" t="s">
        <v>6</v>
      </c>
      <c r="K1026" t="s">
        <v>5</v>
      </c>
      <c r="L1026" s="4"/>
      <c r="M1026" s="4"/>
      <c r="N1026">
        <v>11</v>
      </c>
      <c r="P1026" s="4" t="s">
        <v>1115</v>
      </c>
      <c r="V1026" s="11">
        <f t="shared" ref="V1026:V1089" si="1811">0.001/$A1026</f>
        <v>6.6925445054209615E-7</v>
      </c>
      <c r="W1026" s="11">
        <f t="shared" ref="W1026:W1089" si="1812">0.1/$E1026</f>
        <v>1.4942010058961174E-6</v>
      </c>
      <c r="X1026" s="10">
        <f t="shared" ref="X1026:X1089" si="1813">($E1026/$W1026^2+(100000000/$A1026)/$V1026^2)/(1/$W1026^2+1/$V1026^2)</f>
        <v>66925.437525926973</v>
      </c>
      <c r="Y1026" s="8">
        <f t="shared" ref="Y1026:Y1089" si="1814">100000000/X1026</f>
        <v>1494.2001680789897</v>
      </c>
      <c r="Z1026" s="1">
        <f t="shared" ref="Z1026:Z1089" si="1815">ROUND($A1026,3)+0</f>
        <v>1494.2</v>
      </c>
      <c r="AA1026" s="2">
        <f t="shared" ref="AA1026:AA1089" si="1816">ROUND($E1026,1)+0</f>
        <v>66925.399999999994</v>
      </c>
      <c r="AB1026" s="2">
        <f t="shared" si="1807"/>
        <v>66925.445054209602</v>
      </c>
      <c r="AC1026" s="1">
        <f t="shared" ref="AC1026:AC1089" si="1817">0.0005/$Z1026*AB1026+0.05</f>
        <v>7.2395075978520157E-2</v>
      </c>
      <c r="AD1026" s="1" t="b">
        <f t="shared" ref="AD1026:AD1089" si="1818">ABS($E1026-AB1026)&lt;AC1026</f>
        <v>1</v>
      </c>
      <c r="AF1026" s="1"/>
      <c r="AG1026" s="5"/>
      <c r="AH1026" s="1"/>
      <c r="AI1026" s="1"/>
      <c r="AJ1026" s="10"/>
      <c r="AK1026" s="10"/>
      <c r="AL1026" s="12"/>
      <c r="AM1026" s="10">
        <f t="shared" ref="AM1026:AM1089" si="1819">$B1026/$A1026*$E1026</f>
        <v>0.35832097443447997</v>
      </c>
      <c r="AN1026" s="10"/>
      <c r="AO1026" s="1">
        <f t="shared" ref="AO1026:AO1089" si="1820">$A1026+0</f>
        <v>1494.2</v>
      </c>
      <c r="AP1026"/>
      <c r="BB1026" s="17" cm="1">
        <f t="array" ref="BB1026">$C1026*EXP(poly_from_str($AO1026,BB$2951))</f>
        <v>3.0795524211733665</v>
      </c>
      <c r="BF1026" s="21">
        <f>INDEX([1]Pr3_line_class7_opt_lin!$A$2:$A$3624,MATCH($X1026,[1]Pr3_line_class7_opt_lin!$AO$2:$AO$3624,0),1)</f>
        <v>2221</v>
      </c>
    </row>
    <row r="1027" spans="1:58" x14ac:dyDescent="0.25">
      <c r="A1027" s="1" t="s">
        <v>343</v>
      </c>
      <c r="B1027" s="1">
        <v>8.0000000000000002E-3</v>
      </c>
      <c r="C1027">
        <v>4</v>
      </c>
      <c r="D1027" t="s">
        <v>111</v>
      </c>
      <c r="E1027" s="2">
        <v>66946.8</v>
      </c>
      <c r="N1027">
        <v>11</v>
      </c>
      <c r="V1027" s="11">
        <f t="shared" si="1811"/>
        <v>6.6946771960549611E-7</v>
      </c>
      <c r="W1027" s="11">
        <f t="shared" si="1812"/>
        <v>1.4937233743808517E-6</v>
      </c>
      <c r="X1027" s="10">
        <f t="shared" si="1813"/>
        <v>66946.776650754182</v>
      </c>
      <c r="Y1027" s="8">
        <f t="shared" si="1814"/>
        <v>1493.7238953516287</v>
      </c>
      <c r="Z1027" s="1">
        <f t="shared" si="1815"/>
        <v>1493.7239999999999</v>
      </c>
      <c r="AA1027" s="2">
        <f t="shared" si="1816"/>
        <v>66946.8</v>
      </c>
      <c r="AB1027" s="2">
        <f t="shared" si="1807"/>
        <v>66946.77196054961</v>
      </c>
      <c r="AC1027" s="1">
        <f t="shared" si="1817"/>
        <v>7.2409351379689152E-2</v>
      </c>
      <c r="AD1027" s="1" t="b">
        <f t="shared" si="1818"/>
        <v>1</v>
      </c>
      <c r="AM1027" s="10">
        <f t="shared" si="1819"/>
        <v>0.35854977224708184</v>
      </c>
      <c r="AN1027" s="10"/>
      <c r="AO1027" s="1">
        <f t="shared" si="1820"/>
        <v>1493.7239999999999</v>
      </c>
      <c r="AP1027"/>
      <c r="BB1027" s="17" cm="1">
        <f t="array" ref="BB1027">$C1027*EXP(poly_from_str($AO1027,BB$2951))</f>
        <v>0.30961520978821505</v>
      </c>
      <c r="BF1027" s="21">
        <f>INDEX([1]Pr3_line_class7_opt_lin!$A$2:$A$3624,MATCH($X1027,[1]Pr3_line_class7_opt_lin!$AO$2:$AO$3624,0),1)</f>
        <v>223</v>
      </c>
    </row>
    <row r="1028" spans="1:58" x14ac:dyDescent="0.25">
      <c r="A1028" s="1" t="s">
        <v>344</v>
      </c>
      <c r="B1028" s="1">
        <v>8.0000000000000002E-3</v>
      </c>
      <c r="C1028">
        <v>10</v>
      </c>
      <c r="D1028" t="s">
        <v>111</v>
      </c>
      <c r="E1028" s="2">
        <v>66948.100000000006</v>
      </c>
      <c r="N1028">
        <v>11</v>
      </c>
      <c r="V1028" s="11">
        <f t="shared" si="1811"/>
        <v>6.6948116548637137E-7</v>
      </c>
      <c r="W1028" s="11">
        <f t="shared" si="1812"/>
        <v>1.4936943692203363E-6</v>
      </c>
      <c r="X1028" s="10">
        <f t="shared" si="1813"/>
        <v>66948.113780337517</v>
      </c>
      <c r="Y1028" s="8">
        <f t="shared" si="1814"/>
        <v>1493.6940617641378</v>
      </c>
      <c r="Z1028" s="1">
        <f t="shared" si="1815"/>
        <v>1493.694</v>
      </c>
      <c r="AA1028" s="2">
        <f t="shared" si="1816"/>
        <v>66948.100000000006</v>
      </c>
      <c r="AB1028" s="2">
        <f t="shared" si="1807"/>
        <v>66948.116548637132</v>
      </c>
      <c r="AC1028" s="1">
        <f t="shared" si="1817"/>
        <v>7.2410251547049512E-2</v>
      </c>
      <c r="AD1028" s="1" t="b">
        <f t="shared" si="1818"/>
        <v>1</v>
      </c>
      <c r="AM1028" s="10">
        <f t="shared" si="1819"/>
        <v>0.35856393612078513</v>
      </c>
      <c r="AN1028" s="10"/>
      <c r="AO1028" s="1">
        <f t="shared" si="1820"/>
        <v>1493.694</v>
      </c>
      <c r="AP1028"/>
      <c r="BB1028" s="17" cm="1">
        <f t="array" ref="BB1028">$C1028*EXP(poly_from_str($AO1028,BB$2951))</f>
        <v>0.77430017645734039</v>
      </c>
      <c r="BF1028" s="21" t="e">
        <f>INDEX([1]Pr3_line_class7_opt_lin!$A$2:$A$3624,MATCH($X1028,[1]Pr3_line_class7_opt_lin!$AO$2:$AO$3624,0),1)</f>
        <v>#N/A</v>
      </c>
    </row>
    <row r="1029" spans="1:58" hidden="1" x14ac:dyDescent="0.25">
      <c r="A1029" s="1" t="s">
        <v>345</v>
      </c>
      <c r="B1029" s="1">
        <v>4.0000000000000001E-3</v>
      </c>
      <c r="C1029">
        <v>5</v>
      </c>
      <c r="E1029" s="2">
        <v>66952.800000000003</v>
      </c>
      <c r="F1029">
        <v>68492</v>
      </c>
      <c r="G1029" t="s">
        <v>6</v>
      </c>
      <c r="H1029" t="s">
        <v>7</v>
      </c>
      <c r="I1029">
        <v>135445</v>
      </c>
      <c r="J1029" t="s">
        <v>4</v>
      </c>
      <c r="K1029" t="s">
        <v>7</v>
      </c>
      <c r="L1029">
        <v>68492.429999999993</v>
      </c>
      <c r="M1029">
        <v>135445.20000000001</v>
      </c>
      <c r="N1029">
        <v>11</v>
      </c>
      <c r="V1029" s="11">
        <f t="shared" si="1811"/>
        <v>6.6952778205531643E-7</v>
      </c>
      <c r="W1029" s="11">
        <f t="shared" si="1812"/>
        <v>1.4935895138067414E-6</v>
      </c>
      <c r="X1029" s="10">
        <f t="shared" si="1813"/>
        <v>66952.781852216853</v>
      </c>
      <c r="Y1029" s="8">
        <f t="shared" si="1814"/>
        <v>1493.5899186493464</v>
      </c>
      <c r="Z1029" s="1">
        <f t="shared" si="1815"/>
        <v>1493.59</v>
      </c>
      <c r="AA1029" s="2">
        <f t="shared" si="1816"/>
        <v>66952.800000000003</v>
      </c>
      <c r="AB1029" s="2">
        <f t="shared" si="1807"/>
        <v>66952.778205531649</v>
      </c>
      <c r="AC1029" s="1">
        <f t="shared" si="1817"/>
        <v>7.241337254719557E-2</v>
      </c>
      <c r="AD1029" s="1" t="b">
        <f t="shared" si="1818"/>
        <v>1</v>
      </c>
      <c r="AF1029" s="1" t="s">
        <v>1234</v>
      </c>
      <c r="AG1029" s="1" t="s">
        <v>1355</v>
      </c>
      <c r="AH1029" s="10">
        <v>68492.429999999993</v>
      </c>
      <c r="AI1029" s="10">
        <v>135445.20000000001</v>
      </c>
      <c r="AJ1029" s="10">
        <f>AI1029-AH1029</f>
        <v>66952.770000000019</v>
      </c>
      <c r="AK1029" s="1">
        <f>$A1029-100000000/AJ1029</f>
        <v>-1.8304993182027829E-4</v>
      </c>
      <c r="AL1029" s="10">
        <f>$X1029-AJ1029</f>
        <v>1.1852216834085993E-2</v>
      </c>
      <c r="AM1029" s="10">
        <f t="shared" si="1819"/>
        <v>0.17930703874557277</v>
      </c>
      <c r="AN1029" s="10">
        <f>AL1029/AM1029</f>
        <v>6.6100120313200103E-2</v>
      </c>
      <c r="AO1029" s="1">
        <f t="shared" si="1820"/>
        <v>1493.59</v>
      </c>
      <c r="AP1029" s="14">
        <v>139000000</v>
      </c>
      <c r="AQ1029" s="10">
        <v>0.26</v>
      </c>
      <c r="AR1029" s="14" cm="1">
        <f t="array" ref="AR1029">SfromgA($AP1029,$AO1029,"")</f>
        <v>0.22858217029434574</v>
      </c>
      <c r="AS1029" s="21">
        <f>(10^MAX(0.05, -0.312925054856973*((LN($AR1029))^(1/3)) + 0.454808404431693)-1)*100</f>
        <v>547.27097917092294</v>
      </c>
      <c r="AU1029" s="10"/>
      <c r="AV1029" s="10"/>
      <c r="AW1029" s="14">
        <f>IF($AP1029="",$AT1029,$AP1029)</f>
        <v>139000000</v>
      </c>
      <c r="AX1029" s="21">
        <f>IF($AP1029="",$AV1029,$AS1029)</f>
        <v>547.27097917092294</v>
      </c>
      <c r="AY1029" s="10">
        <f>LN(BB1029*$AO1029/$AW1029)</f>
        <v>-12.388815707616768</v>
      </c>
      <c r="AZ1029" s="10">
        <f>EXP(AY$2950*$AI1029+AY$2951)*$AW1029/$AO1029</f>
        <v>0.39394013615492912</v>
      </c>
      <c r="BA1029" s="10">
        <f>LN(AZ1029/$C1029)</f>
        <v>-2.5409942323552293</v>
      </c>
      <c r="BB1029" s="17" cm="1">
        <f t="array" ref="BB1029">$C1029*EXP(poly_from_str($AO1029,BB$2951))</f>
        <v>0.38760476187805004</v>
      </c>
      <c r="BC1029" s="10">
        <f t="shared" ref="BC1029" si="1821">LN(AZ1029/BB1029)</f>
        <v>1.6212793572778859E-2</v>
      </c>
      <c r="BD1029" s="10">
        <f t="shared" ref="BD1029" si="1822">LN($AX1029/100+1)</f>
        <v>1.8675948448968329</v>
      </c>
      <c r="BE1029" s="10">
        <f>ABS(LN($AZ1029/$BB1029))-BD1029-LN(2)</f>
        <v>-2.5445292318839994</v>
      </c>
      <c r="BF1029" s="21">
        <f>INDEX([1]Pr3_line_class7_opt_lin!$A$2:$A$3624,MATCH($X1029,[1]Pr3_line_class7_opt_lin!$AO$2:$AO$3624,0),1)</f>
        <v>279</v>
      </c>
    </row>
    <row r="1030" spans="1:58" hidden="1" x14ac:dyDescent="0.25">
      <c r="A1030" s="1" t="s">
        <v>346</v>
      </c>
      <c r="B1030" s="1">
        <v>4.0000000000000001E-3</v>
      </c>
      <c r="C1030">
        <v>4</v>
      </c>
      <c r="E1030" s="2">
        <v>66981.399999999994</v>
      </c>
      <c r="N1030">
        <v>11</v>
      </c>
      <c r="V1030" s="11">
        <f t="shared" si="1811"/>
        <v>6.6981434755728752E-7</v>
      </c>
      <c r="W1030" s="11">
        <f t="shared" si="1812"/>
        <v>1.4929517746717748E-6</v>
      </c>
      <c r="X1030" s="10">
        <f t="shared" si="1813"/>
        <v>66981.428932059716</v>
      </c>
      <c r="Y1030" s="8">
        <f t="shared" si="1814"/>
        <v>1492.951129803927</v>
      </c>
      <c r="Z1030" s="1">
        <f t="shared" si="1815"/>
        <v>1492.951</v>
      </c>
      <c r="AA1030" s="2">
        <f t="shared" si="1816"/>
        <v>66981.399999999994</v>
      </c>
      <c r="AB1030" s="2">
        <f t="shared" si="1807"/>
        <v>66981.434755728755</v>
      </c>
      <c r="AC1030" s="1">
        <f t="shared" si="1817"/>
        <v>7.2432563009679735E-2</v>
      </c>
      <c r="AD1030" s="1" t="b">
        <f t="shared" si="1818"/>
        <v>1</v>
      </c>
      <c r="AM1030" s="10">
        <f t="shared" si="1819"/>
        <v>0.17946041095789478</v>
      </c>
      <c r="AN1030" s="10"/>
      <c r="AO1030" s="1">
        <f t="shared" si="1820"/>
        <v>1492.951</v>
      </c>
      <c r="AP1030"/>
      <c r="BB1030" s="17" cm="1">
        <f t="array" ref="BB1030">$C1030*EXP(poly_from_str($AO1030,BB$2951))</f>
        <v>0.31232626277860087</v>
      </c>
      <c r="BF1030" s="21" t="e">
        <f>INDEX([1]Pr3_line_class7_opt_lin!$A$2:$A$3624,MATCH($X1030,[1]Pr3_line_class7_opt_lin!$AO$2:$AO$3624,0),1)</f>
        <v>#N/A</v>
      </c>
    </row>
    <row r="1031" spans="1:58" hidden="1" x14ac:dyDescent="0.25">
      <c r="A1031" s="1" t="s">
        <v>347</v>
      </c>
      <c r="B1031" s="1">
        <v>4.0000000000000001E-3</v>
      </c>
      <c r="C1031">
        <v>60</v>
      </c>
      <c r="E1031" s="2">
        <v>66984.899999999994</v>
      </c>
      <c r="F1031">
        <v>64215</v>
      </c>
      <c r="G1031" t="s">
        <v>6</v>
      </c>
      <c r="H1031" t="s">
        <v>39</v>
      </c>
      <c r="I1031">
        <v>131200</v>
      </c>
      <c r="J1031" t="s">
        <v>4</v>
      </c>
      <c r="K1031" t="s">
        <v>12</v>
      </c>
      <c r="L1031">
        <v>64215.45</v>
      </c>
      <c r="M1031">
        <v>131200.29999999999</v>
      </c>
      <c r="N1031">
        <v>11</v>
      </c>
      <c r="V1031" s="11">
        <f t="shared" si="1811"/>
        <v>6.698488954861562E-7</v>
      </c>
      <c r="W1031" s="11">
        <f t="shared" si="1812"/>
        <v>1.4928737670728778E-6</v>
      </c>
      <c r="X1031" s="10">
        <f t="shared" si="1813"/>
        <v>66984.89130015207</v>
      </c>
      <c r="Y1031" s="8">
        <f t="shared" si="1814"/>
        <v>1492.8739609639849</v>
      </c>
      <c r="Z1031" s="1">
        <f t="shared" si="1815"/>
        <v>1492.874</v>
      </c>
      <c r="AA1031" s="2">
        <f t="shared" si="1816"/>
        <v>66984.899999999994</v>
      </c>
      <c r="AB1031" s="2">
        <f t="shared" si="1807"/>
        <v>66984.889548615625</v>
      </c>
      <c r="AC1031" s="1">
        <f t="shared" si="1817"/>
        <v>7.2434877139201173E-2</v>
      </c>
      <c r="AD1031" s="1" t="b">
        <f t="shared" si="1818"/>
        <v>1</v>
      </c>
      <c r="AF1031" s="1" t="s">
        <v>1375</v>
      </c>
      <c r="AG1031" s="1" t="s">
        <v>1374</v>
      </c>
      <c r="AH1031" s="10">
        <v>64215.45</v>
      </c>
      <c r="AI1031" s="10">
        <v>131200.29999999999</v>
      </c>
      <c r="AJ1031" s="10">
        <f t="shared" ref="AJ1031:AJ1033" si="1823">AI1031-AH1031</f>
        <v>66984.849999999991</v>
      </c>
      <c r="AK1031" s="1">
        <f t="shared" ref="AK1031:AK1033" si="1824">$A1031-100000000/AJ1031</f>
        <v>-8.8140975185524439E-4</v>
      </c>
      <c r="AL1031" s="10">
        <f t="shared" ref="AL1031:AL1033" si="1825">$X1031-AJ1031</f>
        <v>4.1300152079202235E-2</v>
      </c>
      <c r="AM1031" s="10">
        <f t="shared" si="1819"/>
        <v>0.17947904511700249</v>
      </c>
      <c r="AN1031" s="10">
        <f t="shared" ref="AN1031:AN1033" si="1826">AL1031/AM1031</f>
        <v>0.23011127595580108</v>
      </c>
      <c r="AO1031" s="1">
        <f t="shared" si="1820"/>
        <v>1492.874</v>
      </c>
      <c r="AP1031" s="14">
        <v>1080000000</v>
      </c>
      <c r="AQ1031" s="10">
        <v>0.51900000000000002</v>
      </c>
      <c r="AR1031" s="14" cm="1">
        <f t="array" ref="AR1031">SfromgA($AP1031,$AO1031,"")</f>
        <v>1.773481157342611</v>
      </c>
      <c r="AS1031" s="21">
        <f t="shared" ref="AS1031:AS1033" si="1827">(10^MAX(0.05, -0.312925054856973*((LN($AR1031))^(1/3)) + 0.454808404431693)-1)*100</f>
        <v>56.641014117156921</v>
      </c>
      <c r="AU1031" s="10"/>
      <c r="AV1031" s="10"/>
      <c r="AW1031" s="14">
        <f t="shared" ref="AW1031:AW1033" si="1828">IF($AP1031="",$AT1031,$AP1031)</f>
        <v>1080000000</v>
      </c>
      <c r="AX1031" s="21">
        <f t="shared" ref="AX1031:AX1033" si="1829">IF($AP1031="",$AV1031,$AS1031)</f>
        <v>56.641014117156921</v>
      </c>
      <c r="AY1031" s="10">
        <f t="shared" ref="AY1031:AY1033" si="1830">LN(BB1031*$AO1031/$AW1031)</f>
        <v>-11.946557585947977</v>
      </c>
      <c r="AZ1031" s="10">
        <f t="shared" ref="AZ1031:AZ1033" si="1831">EXP(AY$2950*$AI1031+AY$2951)*$AW1031/$AO1031</f>
        <v>4.5538005624591396</v>
      </c>
      <c r="BA1031" s="10">
        <f t="shared" ref="BA1031:BA1033" si="1832">LN(AZ1031/$C1031)</f>
        <v>-2.5783823894659426</v>
      </c>
      <c r="BB1031" s="17" cm="1">
        <f t="array" ref="BB1031">$C1031*EXP(poly_from_str($AO1031,BB$2951))</f>
        <v>4.6889603869663752</v>
      </c>
      <c r="BC1031" s="10">
        <f t="shared" ref="BC1031:BC1033" si="1833">LN(AZ1031/BB1031)</f>
        <v>-2.9248719238483885E-2</v>
      </c>
      <c r="BD1031" s="10">
        <f t="shared" ref="BD1031:BD1033" si="1834">LN($AX1031/100+1)</f>
        <v>0.44878646696337687</v>
      </c>
      <c r="BE1031" s="10">
        <f t="shared" ref="BE1031:BE1033" si="1835">ABS(LN($AZ1031/$BB1031))-BD1031-LN(2)</f>
        <v>-1.1126849282848383</v>
      </c>
      <c r="BF1031" s="21">
        <f>INDEX([1]Pr3_line_class7_opt_lin!$A$2:$A$3624,MATCH($X1031,[1]Pr3_line_class7_opt_lin!$AO$2:$AO$3624,0),1)</f>
        <v>3358</v>
      </c>
    </row>
    <row r="1032" spans="1:58" x14ac:dyDescent="0.25">
      <c r="A1032" s="1" t="s">
        <v>348</v>
      </c>
      <c r="B1032" s="1">
        <v>8.0000000000000002E-3</v>
      </c>
      <c r="C1032">
        <v>100</v>
      </c>
      <c r="D1032" t="s">
        <v>114</v>
      </c>
      <c r="E1032" s="2">
        <v>67008.3</v>
      </c>
      <c r="F1032">
        <v>13352</v>
      </c>
      <c r="G1032" t="s">
        <v>4</v>
      </c>
      <c r="H1032" t="s">
        <v>12</v>
      </c>
      <c r="I1032">
        <v>80360</v>
      </c>
      <c r="J1032" t="s">
        <v>6</v>
      </c>
      <c r="K1032" t="s">
        <v>12</v>
      </c>
      <c r="L1032">
        <v>13352.1</v>
      </c>
      <c r="M1032">
        <v>80360.820000000007</v>
      </c>
      <c r="N1032">
        <v>11</v>
      </c>
      <c r="V1032" s="11">
        <f t="shared" si="1811"/>
        <v>6.7008319752980532E-7</v>
      </c>
      <c r="W1032" s="11">
        <f t="shared" si="1812"/>
        <v>1.4923524399216217E-6</v>
      </c>
      <c r="X1032" s="10">
        <f t="shared" si="1813"/>
        <v>67008.316438745343</v>
      </c>
      <c r="Y1032" s="8">
        <f t="shared" si="1814"/>
        <v>1492.3520738118159</v>
      </c>
      <c r="Z1032" s="1">
        <f t="shared" si="1815"/>
        <v>1492.3520000000001</v>
      </c>
      <c r="AA1032" s="2">
        <f t="shared" si="1816"/>
        <v>67008.3</v>
      </c>
      <c r="AB1032" s="2">
        <f t="shared" si="1807"/>
        <v>67008.319752980533</v>
      </c>
      <c r="AC1032" s="1">
        <f t="shared" si="1817"/>
        <v>7.24505745805884E-2</v>
      </c>
      <c r="AD1032" s="1" t="b">
        <f t="shared" si="1818"/>
        <v>1</v>
      </c>
      <c r="AF1032" s="1" t="s">
        <v>1179</v>
      </c>
      <c r="AG1032" s="1" t="s">
        <v>1376</v>
      </c>
      <c r="AH1032" s="10">
        <v>13352.1</v>
      </c>
      <c r="AI1032" s="10">
        <v>80360.820000000007</v>
      </c>
      <c r="AJ1032" s="10">
        <f t="shared" si="1823"/>
        <v>67008.72</v>
      </c>
      <c r="AK1032" s="1">
        <f t="shared" si="1824"/>
        <v>8.91390613060139E-3</v>
      </c>
      <c r="AL1032" s="10">
        <f t="shared" si="1825"/>
        <v>-0.40356125465768855</v>
      </c>
      <c r="AM1032" s="10">
        <f t="shared" si="1819"/>
        <v>0.35920908740029167</v>
      </c>
      <c r="AN1032" s="10">
        <f t="shared" si="1826"/>
        <v>-1.1234717294553636</v>
      </c>
      <c r="AO1032" s="1">
        <f t="shared" si="1820"/>
        <v>1492.3520000000001</v>
      </c>
      <c r="AP1032" s="14">
        <v>4600000</v>
      </c>
      <c r="AQ1032" s="10">
        <v>2.5000000000000001E-2</v>
      </c>
      <c r="AR1032" s="14" cm="1">
        <f t="array" ref="AR1032">SfromgA($AP1032,$AO1032,"")</f>
        <v>7.5457950883174082E-3</v>
      </c>
      <c r="AS1032" s="21">
        <f t="shared" si="1827"/>
        <v>867.90426686240528</v>
      </c>
      <c r="AU1032" s="10"/>
      <c r="AV1032" s="10"/>
      <c r="AW1032" s="14">
        <f t="shared" si="1828"/>
        <v>4600000</v>
      </c>
      <c r="AX1032" s="21">
        <f t="shared" si="1829"/>
        <v>867.90426686240528</v>
      </c>
      <c r="AY1032" s="10">
        <f t="shared" si="1830"/>
        <v>-5.9715437921030592</v>
      </c>
      <c r="AZ1032" s="10">
        <f t="shared" si="1831"/>
        <v>2.2477442111911743</v>
      </c>
      <c r="BA1032" s="10">
        <f t="shared" si="1832"/>
        <v>-3.7952430454879642</v>
      </c>
      <c r="BB1032" s="17" cm="1">
        <f t="array" ref="BB1032">$C1032*EXP(poly_from_str($AO1032,BB$2951))</f>
        <v>7.8610044546245756</v>
      </c>
      <c r="BC1032" s="10">
        <f t="shared" si="1833"/>
        <v>-1.2519872509853651</v>
      </c>
      <c r="BD1032" s="10">
        <f t="shared" si="1834"/>
        <v>2.2699629985283529</v>
      </c>
      <c r="BE1032" s="10">
        <f t="shared" si="1835"/>
        <v>-1.7111229281029332</v>
      </c>
      <c r="BF1032" s="21">
        <f>INDEX([1]Pr3_line_class7_opt_lin!$A$2:$A$3624,MATCH($X1032,[1]Pr3_line_class7_opt_lin!$AO$2:$AO$3624,0),1)</f>
        <v>5614</v>
      </c>
    </row>
    <row r="1033" spans="1:58" hidden="1" x14ac:dyDescent="0.25">
      <c r="A1033" s="1" t="s">
        <v>349</v>
      </c>
      <c r="B1033" s="1">
        <v>4.0000000000000001E-3</v>
      </c>
      <c r="C1033">
        <v>3</v>
      </c>
      <c r="E1033" s="2">
        <v>67031.8</v>
      </c>
      <c r="F1033">
        <v>25409</v>
      </c>
      <c r="G1033" t="s">
        <v>4</v>
      </c>
      <c r="H1033" t="s">
        <v>7</v>
      </c>
      <c r="I1033">
        <v>92441</v>
      </c>
      <c r="J1033" t="s">
        <v>6</v>
      </c>
      <c r="K1033" t="s">
        <v>7</v>
      </c>
      <c r="L1033">
        <v>25409.74</v>
      </c>
      <c r="M1033">
        <v>92441.7</v>
      </c>
      <c r="N1033">
        <v>11</v>
      </c>
      <c r="V1033" s="11">
        <f t="shared" si="1811"/>
        <v>6.7031766354075206E-7</v>
      </c>
      <c r="W1033" s="11">
        <f t="shared" si="1812"/>
        <v>1.4918292511912257E-6</v>
      </c>
      <c r="X1033" s="10">
        <f t="shared" si="1813"/>
        <v>67031.77200590985</v>
      </c>
      <c r="Y1033" s="8">
        <f t="shared" si="1814"/>
        <v>1491.8298742152231</v>
      </c>
      <c r="Z1033" s="1">
        <f t="shared" si="1815"/>
        <v>1491.83</v>
      </c>
      <c r="AA1033" s="2">
        <f t="shared" si="1816"/>
        <v>67031.8</v>
      </c>
      <c r="AB1033" s="2">
        <f t="shared" si="1807"/>
        <v>67031.766354075196</v>
      </c>
      <c r="AC1033" s="1">
        <f t="shared" si="1817"/>
        <v>7.2466288502736648E-2</v>
      </c>
      <c r="AD1033" s="1" t="b">
        <f t="shared" si="1818"/>
        <v>1</v>
      </c>
      <c r="AF1033" s="1" t="s">
        <v>1267</v>
      </c>
      <c r="AG1033" s="1" t="s">
        <v>1352</v>
      </c>
      <c r="AH1033" s="10">
        <v>25409.74</v>
      </c>
      <c r="AI1033" s="10">
        <v>92441.7</v>
      </c>
      <c r="AJ1033" s="10">
        <f t="shared" si="1823"/>
        <v>67031.959999999992</v>
      </c>
      <c r="AK1033" s="1">
        <f t="shared" si="1824"/>
        <v>4.3096874981074507E-3</v>
      </c>
      <c r="AL1033" s="10">
        <f t="shared" si="1825"/>
        <v>-0.18799409014172852</v>
      </c>
      <c r="AM1033" s="10">
        <f t="shared" si="1819"/>
        <v>0.17973039823572395</v>
      </c>
      <c r="AN1033" s="10">
        <f t="shared" si="1826"/>
        <v>-1.0459782651522664</v>
      </c>
      <c r="AO1033" s="1">
        <f t="shared" si="1820"/>
        <v>1491.83</v>
      </c>
      <c r="AP1033" s="14">
        <v>2710000</v>
      </c>
      <c r="AQ1033" s="10">
        <v>1.2999999999999999E-2</v>
      </c>
      <c r="AR1033" s="14" cm="1">
        <f t="array" ref="AR1033">SfromgA($AP1033,$AO1033,"")</f>
        <v>4.440794330507006E-3</v>
      </c>
      <c r="AS1033" s="21">
        <f t="shared" si="1827"/>
        <v>910.13709626189177</v>
      </c>
      <c r="AU1033" s="10"/>
      <c r="AV1033" s="10"/>
      <c r="AW1033" s="14">
        <f t="shared" si="1828"/>
        <v>2710000</v>
      </c>
      <c r="AX1033" s="21">
        <f t="shared" si="1829"/>
        <v>910.13709626189177</v>
      </c>
      <c r="AY1033" s="10">
        <f t="shared" si="1830"/>
        <v>-8.9434727415620383</v>
      </c>
      <c r="AZ1033" s="10">
        <f t="shared" si="1831"/>
        <v>0.42822608798519646</v>
      </c>
      <c r="BA1033" s="10">
        <f t="shared" si="1832"/>
        <v>-1.9467162685835795</v>
      </c>
      <c r="BB1033" s="17" cm="1">
        <f t="array" ref="BB1033">$C1033*EXP(poly_from_str($AO1033,BB$2951))</f>
        <v>0.23721879407661728</v>
      </c>
      <c r="BC1033" s="10">
        <f t="shared" si="1833"/>
        <v>0.59066840204385274</v>
      </c>
      <c r="BD1033" s="10">
        <f t="shared" si="1834"/>
        <v>2.3126711535086866</v>
      </c>
      <c r="BE1033" s="10">
        <f t="shared" si="1835"/>
        <v>-2.4151499320247791</v>
      </c>
      <c r="BF1033" s="21">
        <f>INDEX([1]Pr3_line_class7_opt_lin!$A$2:$A$3624,MATCH($X1033,[1]Pr3_line_class7_opt_lin!$AO$2:$AO$3624,0),1)</f>
        <v>169</v>
      </c>
    </row>
    <row r="1034" spans="1:58" x14ac:dyDescent="0.25">
      <c r="A1034" s="1" t="s">
        <v>350</v>
      </c>
      <c r="B1034" s="1">
        <v>8.0000000000000002E-3</v>
      </c>
      <c r="C1034">
        <v>10</v>
      </c>
      <c r="D1034" t="s">
        <v>112</v>
      </c>
      <c r="E1034" s="2">
        <v>67037</v>
      </c>
      <c r="N1034">
        <v>11</v>
      </c>
      <c r="V1034" s="11">
        <f t="shared" si="1811"/>
        <v>6.7037023877917534E-7</v>
      </c>
      <c r="W1034" s="11">
        <f t="shared" si="1812"/>
        <v>1.4917135313334429E-6</v>
      </c>
      <c r="X1034" s="10">
        <f t="shared" si="1813"/>
        <v>67037.019865869137</v>
      </c>
      <c r="Y1034" s="8">
        <f t="shared" si="1814"/>
        <v>1491.7130892764142</v>
      </c>
      <c r="Z1034" s="1">
        <f t="shared" si="1815"/>
        <v>1491.713</v>
      </c>
      <c r="AA1034" s="2">
        <f t="shared" si="1816"/>
        <v>67037</v>
      </c>
      <c r="AB1034" s="2">
        <f t="shared" si="1807"/>
        <v>67037.023877917542</v>
      </c>
      <c r="AC1034" s="1">
        <f t="shared" si="1817"/>
        <v>7.2469812852042431E-2</v>
      </c>
      <c r="AD1034" s="1" t="b">
        <f t="shared" si="1818"/>
        <v>1</v>
      </c>
      <c r="AM1034" s="10">
        <f t="shared" si="1819"/>
        <v>0.35951687757631662</v>
      </c>
      <c r="AN1034" s="10"/>
      <c r="AO1034" s="1">
        <f t="shared" si="1820"/>
        <v>1491.713</v>
      </c>
      <c r="AP1034"/>
      <c r="BB1034" s="17" cm="1">
        <f t="array" ref="BB1034">$C1034*EXP(poly_from_str($AO1034,BB$2951))</f>
        <v>0.79176981871358132</v>
      </c>
      <c r="BF1034" s="21">
        <f>INDEX([1]Pr3_line_class7_opt_lin!$A$2:$A$3624,MATCH($X1034,[1]Pr3_line_class7_opt_lin!$AO$2:$AO$3624,0),1)</f>
        <v>564</v>
      </c>
    </row>
    <row r="1035" spans="1:58" hidden="1" x14ac:dyDescent="0.25">
      <c r="A1035" s="1" t="s">
        <v>351</v>
      </c>
      <c r="B1035" s="1">
        <v>4.0000000000000001E-3</v>
      </c>
      <c r="C1035">
        <v>7</v>
      </c>
      <c r="E1035" s="2">
        <v>67075.100000000006</v>
      </c>
      <c r="F1035">
        <v>64150</v>
      </c>
      <c r="G1035" t="s">
        <v>6</v>
      </c>
      <c r="H1035" t="s">
        <v>12</v>
      </c>
      <c r="I1035">
        <v>131226</v>
      </c>
      <c r="J1035" t="s">
        <v>4</v>
      </c>
      <c r="K1035" t="s">
        <v>5</v>
      </c>
      <c r="L1035">
        <v>64150.94</v>
      </c>
      <c r="M1035">
        <v>131226.29999999999</v>
      </c>
      <c r="N1035">
        <v>11</v>
      </c>
      <c r="V1035" s="11">
        <f t="shared" si="1811"/>
        <v>6.7075064375293034E-7</v>
      </c>
      <c r="W1035" s="11">
        <f t="shared" si="1812"/>
        <v>1.490866208175612E-6</v>
      </c>
      <c r="X1035" s="10">
        <f t="shared" si="1813"/>
        <v>67075.070372394621</v>
      </c>
      <c r="Y1035" s="8">
        <f t="shared" si="1814"/>
        <v>1490.8668667033699</v>
      </c>
      <c r="Z1035" s="1">
        <f t="shared" si="1815"/>
        <v>1490.867</v>
      </c>
      <c r="AA1035" s="2">
        <f t="shared" si="1816"/>
        <v>67075.100000000006</v>
      </c>
      <c r="AB1035" s="2">
        <f t="shared" si="1807"/>
        <v>67075.064375293034</v>
      </c>
      <c r="AC1035" s="1">
        <f t="shared" si="1817"/>
        <v>7.2495321304748533E-2</v>
      </c>
      <c r="AD1035" s="1" t="b">
        <f t="shared" si="1818"/>
        <v>1</v>
      </c>
      <c r="AF1035" s="1" t="s">
        <v>1373</v>
      </c>
      <c r="AG1035" s="1" t="s">
        <v>1362</v>
      </c>
      <c r="AH1035" s="10">
        <v>64150.94</v>
      </c>
      <c r="AI1035" s="10">
        <v>131226.29999999999</v>
      </c>
      <c r="AJ1035" s="10">
        <f t="shared" ref="AJ1035:AJ1036" si="1836">AI1035-AH1035</f>
        <v>67075.359999999986</v>
      </c>
      <c r="AK1035" s="1">
        <f t="shared" ref="AK1035:AK1036" si="1837">$A1035-100000000/AJ1035</f>
        <v>6.570775318550659E-3</v>
      </c>
      <c r="AL1035" s="10">
        <f t="shared" ref="AL1035:AL1036" si="1838">$X1035-AJ1035</f>
        <v>-0.28962760536524002</v>
      </c>
      <c r="AM1035" s="10">
        <f t="shared" si="1819"/>
        <v>0.17996266601916872</v>
      </c>
      <c r="AN1035" s="10">
        <f t="shared" ref="AN1035:AN1036" si="1839">AL1035/AM1035</f>
        <v>-1.6093760543333491</v>
      </c>
      <c r="AO1035" s="1">
        <f t="shared" si="1820"/>
        <v>1490.867</v>
      </c>
      <c r="AP1035" s="14">
        <v>148000000</v>
      </c>
      <c r="AQ1035" s="10">
        <v>0.189</v>
      </c>
      <c r="AR1035" s="14" cm="1">
        <f t="array" ref="AR1035">SfromgA($AP1035,$AO1035,"")</f>
        <v>0.24205373078454903</v>
      </c>
      <c r="AS1035" s="21">
        <f t="shared" ref="AS1035:AS1036" si="1840">(10^MAX(0.05, -0.312925054856973*((LN($AR1035))^(1/3)) + 0.454808404431693)-1)*100</f>
        <v>540.34984884911898</v>
      </c>
      <c r="AU1035" s="10"/>
      <c r="AV1035" s="10"/>
      <c r="AW1035" s="14">
        <f t="shared" ref="AW1035:AW1036" si="1841">IF($AP1035="",$AT1035,$AP1035)</f>
        <v>148000000</v>
      </c>
      <c r="AX1035" s="21">
        <f t="shared" ref="AX1035:AX1036" si="1842">IF($AP1035="",$AV1035,$AS1035)</f>
        <v>540.34984884911898</v>
      </c>
      <c r="AY1035" s="10">
        <f t="shared" ref="AY1035:AY1036" si="1843">LN(BB1035*$AO1035/$AW1035)</f>
        <v>-12.086270750689659</v>
      </c>
      <c r="AZ1035" s="10">
        <f t="shared" ref="AZ1035:AZ1036" si="1844">EXP(AY$2950*$AI1035+AY$2951)*$AW1035/$AO1035</f>
        <v>0.62336256671568469</v>
      </c>
      <c r="BA1035" s="10">
        <f t="shared" ref="BA1035:BA1036" si="1845">LN(AZ1035/$C1035)</f>
        <v>-2.4185371094822665</v>
      </c>
      <c r="BB1035" s="17" cm="1">
        <f t="array" ref="BB1035">$C1035*EXP(poly_from_str($AO1035,BB$2951))</f>
        <v>0.55952838044014186</v>
      </c>
      <c r="BC1035" s="10">
        <f t="shared" ref="BC1035:BC1036" si="1846">LN(AZ1035/BB1035)</f>
        <v>0.10803406744239565</v>
      </c>
      <c r="BD1035" s="10">
        <f t="shared" ref="BD1035:BD1036" si="1847">LN($AX1035/100+1)</f>
        <v>1.8568444798397965</v>
      </c>
      <c r="BE1035" s="10">
        <f t="shared" ref="BE1035:BE1036" si="1848">ABS(LN($AZ1035/$BB1035))-BD1035-LN(2)</f>
        <v>-2.4419575929573463</v>
      </c>
      <c r="BF1035" s="21">
        <f>INDEX([1]Pr3_line_class7_opt_lin!$A$2:$A$3624,MATCH($X1035,[1]Pr3_line_class7_opt_lin!$AO$2:$AO$3624,0),1)</f>
        <v>396</v>
      </c>
    </row>
    <row r="1036" spans="1:58" hidden="1" x14ac:dyDescent="0.25">
      <c r="A1036" s="1" t="s">
        <v>352</v>
      </c>
      <c r="B1036" s="1">
        <v>4.0000000000000001E-3</v>
      </c>
      <c r="C1036">
        <v>50</v>
      </c>
      <c r="E1036" s="2">
        <v>67091.8</v>
      </c>
      <c r="F1036">
        <v>66301</v>
      </c>
      <c r="G1036" t="s">
        <v>6</v>
      </c>
      <c r="H1036" t="s">
        <v>46</v>
      </c>
      <c r="I1036">
        <v>133393</v>
      </c>
      <c r="J1036" t="s">
        <v>4</v>
      </c>
      <c r="K1036" t="s">
        <v>39</v>
      </c>
      <c r="L1036">
        <v>66301.350000000006</v>
      </c>
      <c r="M1036">
        <v>133393.20000000001</v>
      </c>
      <c r="N1036">
        <v>11</v>
      </c>
      <c r="V1036" s="11">
        <f t="shared" si="1811"/>
        <v>6.7091850084602825E-7</v>
      </c>
      <c r="W1036" s="11">
        <f t="shared" si="1812"/>
        <v>1.4904951126665256E-6</v>
      </c>
      <c r="X1036" s="10">
        <f t="shared" si="1813"/>
        <v>67091.841646304209</v>
      </c>
      <c r="Y1036" s="8">
        <f t="shared" si="1814"/>
        <v>1490.4941874629335</v>
      </c>
      <c r="Z1036" s="1">
        <f t="shared" si="1815"/>
        <v>1490.4939999999999</v>
      </c>
      <c r="AA1036" s="2">
        <f t="shared" si="1816"/>
        <v>67091.8</v>
      </c>
      <c r="AB1036" s="2">
        <f t="shared" si="1807"/>
        <v>67091.850084602833</v>
      </c>
      <c r="AC1036" s="1">
        <f t="shared" si="1817"/>
        <v>7.2506581738874101E-2</v>
      </c>
      <c r="AD1036" s="1" t="b">
        <f t="shared" si="1818"/>
        <v>1</v>
      </c>
      <c r="AF1036" s="1" t="s">
        <v>1378</v>
      </c>
      <c r="AG1036" s="1" t="s">
        <v>1377</v>
      </c>
      <c r="AH1036" s="10">
        <v>66301.350000000006</v>
      </c>
      <c r="AI1036" s="10">
        <v>133393.20000000001</v>
      </c>
      <c r="AJ1036" s="10">
        <f t="shared" si="1836"/>
        <v>67091.850000000006</v>
      </c>
      <c r="AK1036" s="1">
        <f t="shared" si="1837"/>
        <v>-1.8795128653437132E-6</v>
      </c>
      <c r="AL1036" s="10">
        <f t="shared" si="1838"/>
        <v>-8.3536957972683012E-3</v>
      </c>
      <c r="AM1036" s="10">
        <f t="shared" si="1819"/>
        <v>0.18005251950024623</v>
      </c>
      <c r="AN1036" s="10">
        <f t="shared" si="1839"/>
        <v>-4.6395883936835872E-2</v>
      </c>
      <c r="AO1036" s="1">
        <f t="shared" si="1820"/>
        <v>1490.4939999999999</v>
      </c>
      <c r="AP1036" s="14">
        <v>1330000000</v>
      </c>
      <c r="AQ1036" s="10">
        <v>0.66200000000000003</v>
      </c>
      <c r="AR1036" s="14" cm="1">
        <f t="array" ref="AR1036">SfromgA($AP1036,$AO1036,"")</f>
        <v>2.1735803398951994</v>
      </c>
      <c r="AS1036" s="21">
        <f t="shared" si="1840"/>
        <v>46.961167920281753</v>
      </c>
      <c r="AU1036" s="10"/>
      <c r="AV1036" s="10"/>
      <c r="AW1036" s="14">
        <f t="shared" si="1841"/>
        <v>1330000000</v>
      </c>
      <c r="AX1036" s="21">
        <f t="shared" si="1842"/>
        <v>46.961167920281753</v>
      </c>
      <c r="AY1036" s="10">
        <f t="shared" si="1843"/>
        <v>-12.311947832964529</v>
      </c>
      <c r="AZ1036" s="10">
        <f t="shared" si="1844"/>
        <v>4.5758473384379172</v>
      </c>
      <c r="BA1036" s="10">
        <f t="shared" si="1845"/>
        <v>-2.3912311132625019</v>
      </c>
      <c r="BB1036" s="17" cm="1">
        <f t="array" ref="BB1036">$C1036*EXP(poly_from_str($AO1036,BB$2951))</f>
        <v>4.0133811219340467</v>
      </c>
      <c r="BC1036" s="10">
        <f t="shared" si="1846"/>
        <v>0.13115783356532262</v>
      </c>
      <c r="BD1036" s="10">
        <f t="shared" si="1847"/>
        <v>0.38499820208563329</v>
      </c>
      <c r="BE1036" s="10">
        <f t="shared" si="1848"/>
        <v>-0.94698754908025595</v>
      </c>
      <c r="BF1036" s="21">
        <f>INDEX([1]Pr3_line_class7_opt_lin!$A$2:$A$3624,MATCH($X1036,[1]Pr3_line_class7_opt_lin!$AO$2:$AO$3624,0),1)</f>
        <v>2838</v>
      </c>
    </row>
    <row r="1037" spans="1:58" hidden="1" x14ac:dyDescent="0.25">
      <c r="A1037" s="1" t="s">
        <v>353</v>
      </c>
      <c r="B1037" s="1">
        <v>4.0000000000000001E-3</v>
      </c>
      <c r="C1037">
        <v>2</v>
      </c>
      <c r="E1037" s="2">
        <v>67094.7</v>
      </c>
      <c r="N1037">
        <v>11</v>
      </c>
      <c r="V1037" s="11">
        <f t="shared" si="1811"/>
        <v>6.7094686033771442E-7</v>
      </c>
      <c r="W1037" s="11">
        <f t="shared" si="1812"/>
        <v>1.4904306897564191E-6</v>
      </c>
      <c r="X1037" s="10">
        <f t="shared" si="1813"/>
        <v>67094.68838714865</v>
      </c>
      <c r="Y1037" s="8">
        <f t="shared" si="1814"/>
        <v>1490.4309477224438</v>
      </c>
      <c r="Z1037" s="1">
        <f t="shared" si="1815"/>
        <v>1490.431</v>
      </c>
      <c r="AA1037" s="2">
        <f t="shared" si="1816"/>
        <v>67094.7</v>
      </c>
      <c r="AB1037" s="2">
        <f t="shared" si="1807"/>
        <v>67094.686033771432</v>
      </c>
      <c r="AC1037" s="1">
        <f t="shared" si="1817"/>
        <v>7.2508484469851822E-2</v>
      </c>
      <c r="AD1037" s="1" t="b">
        <f t="shared" si="1818"/>
        <v>1</v>
      </c>
      <c r="AM1037" s="10">
        <f t="shared" si="1819"/>
        <v>0.18006791324120339</v>
      </c>
      <c r="AN1037" s="10"/>
      <c r="AO1037" s="1">
        <f t="shared" si="1820"/>
        <v>1490.431</v>
      </c>
      <c r="AP1037"/>
      <c r="BB1037" s="17" cm="1">
        <f t="array" ref="BB1037">$C1037*EXP(poly_from_str($AO1037,BB$2951))</f>
        <v>0.16064862947921232</v>
      </c>
      <c r="BF1037" s="21">
        <f>INDEX([1]Pr3_line_class7_opt_lin!$A$2:$A$3624,MATCH($X1037,[1]Pr3_line_class7_opt_lin!$AO$2:$AO$3624,0),1)</f>
        <v>114</v>
      </c>
    </row>
    <row r="1038" spans="1:58" x14ac:dyDescent="0.25">
      <c r="A1038" s="1" t="s">
        <v>354</v>
      </c>
      <c r="B1038" s="1">
        <v>8.0000000000000002E-3</v>
      </c>
      <c r="C1038">
        <v>3</v>
      </c>
      <c r="D1038" t="s">
        <v>112</v>
      </c>
      <c r="E1038" s="2">
        <v>67113.5</v>
      </c>
      <c r="F1038">
        <v>68331</v>
      </c>
      <c r="G1038" t="s">
        <v>6</v>
      </c>
      <c r="H1038" t="s">
        <v>7</v>
      </c>
      <c r="I1038">
        <v>135445</v>
      </c>
      <c r="J1038" t="s">
        <v>4</v>
      </c>
      <c r="K1038" t="s">
        <v>7</v>
      </c>
      <c r="L1038">
        <v>68331.73</v>
      </c>
      <c r="M1038">
        <v>135445.20000000001</v>
      </c>
      <c r="N1038">
        <v>11</v>
      </c>
      <c r="V1038" s="11">
        <f t="shared" si="1811"/>
        <v>6.7113463363431489E-7</v>
      </c>
      <c r="W1038" s="11">
        <f t="shared" si="1812"/>
        <v>1.4900131866167017E-6</v>
      </c>
      <c r="X1038" s="10">
        <f t="shared" si="1813"/>
        <v>67113.469542622071</v>
      </c>
      <c r="Y1038" s="8">
        <f t="shared" si="1814"/>
        <v>1490.0138628132245</v>
      </c>
      <c r="Z1038" s="1">
        <f t="shared" si="1815"/>
        <v>1490.0139999999999</v>
      </c>
      <c r="AA1038" s="2">
        <f t="shared" si="1816"/>
        <v>67113.5</v>
      </c>
      <c r="AB1038" s="2">
        <f t="shared" si="1807"/>
        <v>67113.463363431496</v>
      </c>
      <c r="AC1038" s="1">
        <f t="shared" si="1817"/>
        <v>7.2521084823173307E-2</v>
      </c>
      <c r="AD1038" s="1" t="b">
        <f t="shared" si="1818"/>
        <v>1</v>
      </c>
      <c r="AF1038" s="1" t="s">
        <v>1248</v>
      </c>
      <c r="AG1038" s="1" t="s">
        <v>1355</v>
      </c>
      <c r="AH1038" s="10">
        <v>68331.75</v>
      </c>
      <c r="AI1038" s="10">
        <v>135445.20000000001</v>
      </c>
      <c r="AJ1038" s="10">
        <f>AI1038-AH1038</f>
        <v>67113.450000000012</v>
      </c>
      <c r="AK1038" s="1">
        <f>$A1038-100000000/AJ1038</f>
        <v>-2.9668717661479604E-4</v>
      </c>
      <c r="AL1038" s="10">
        <f>$X1038-AJ1038</f>
        <v>1.9542622059816495E-2</v>
      </c>
      <c r="AM1038" s="10">
        <f t="shared" si="1819"/>
        <v>0.36033755387533273</v>
      </c>
      <c r="AN1038" s="10">
        <f>AL1038/AM1038</f>
        <v>5.4234208590364485E-2</v>
      </c>
      <c r="AO1038" s="1">
        <f t="shared" si="1820"/>
        <v>1490.0139999999999</v>
      </c>
      <c r="AP1038" s="14">
        <v>141000000</v>
      </c>
      <c r="AQ1038" s="10">
        <v>0.35</v>
      </c>
      <c r="AR1038" s="14" cm="1">
        <f t="array" ref="AR1038">SfromgA($AP1038,$AO1038,"")</f>
        <v>0.23020964736735378</v>
      </c>
      <c r="AS1038" s="21">
        <f>(10^MAX(0.05, -0.312925054856973*((LN($AR1038))^(1/3)) + 0.454808404431693)-1)*100</f>
        <v>546.41931849945593</v>
      </c>
      <c r="AU1038" s="10"/>
      <c r="AV1038" s="10"/>
      <c r="AW1038" s="14">
        <f>IF($AP1038="",$AT1038,$AP1038)</f>
        <v>141000000</v>
      </c>
      <c r="AX1038" s="21">
        <f>IF($AP1038="",$AV1038,$AS1038)</f>
        <v>546.41931849945593</v>
      </c>
      <c r="AY1038" s="10">
        <f>LN(BB1038*$AO1038/$AW1038)</f>
        <v>-12.876129426065404</v>
      </c>
      <c r="AZ1038" s="10">
        <f>EXP(AY$2950*$AI1038+AY$2951)*$AW1038/$AO1038</f>
        <v>0.40056739055655111</v>
      </c>
      <c r="BA1038" s="10">
        <f>LN(AZ1038/$C1038)</f>
        <v>-2.0134855492381742</v>
      </c>
      <c r="BB1038" s="17" cm="1">
        <f t="array" ref="BB1038">$C1038*EXP(poly_from_str($AO1038,BB$2951))</f>
        <v>0.24210112393894168</v>
      </c>
      <c r="BC1038" s="10">
        <f t="shared" ref="BC1038" si="1849">LN(AZ1038/BB1038)</f>
        <v>0.50352651202141485</v>
      </c>
      <c r="BD1038" s="10">
        <f t="shared" ref="BD1038" si="1850">LN($AX1038/100+1)</f>
        <v>1.8662782070646831</v>
      </c>
      <c r="BE1038" s="10">
        <f>ABS(LN($AZ1038/$BB1038))-BD1038-LN(2)</f>
        <v>-2.0558988756032135</v>
      </c>
      <c r="BF1038" s="21">
        <f>INDEX([1]Pr3_line_class7_opt_lin!$A$2:$A$3624,MATCH($X1038,[1]Pr3_line_class7_opt_lin!$AO$2:$AO$3624,0),1)</f>
        <v>171</v>
      </c>
    </row>
    <row r="1039" spans="1:58" x14ac:dyDescent="0.25">
      <c r="A1039" s="1" t="s">
        <v>355</v>
      </c>
      <c r="B1039" s="1">
        <v>8.0000000000000002E-3</v>
      </c>
      <c r="C1039">
        <v>50</v>
      </c>
      <c r="D1039" t="s">
        <v>112</v>
      </c>
      <c r="E1039" s="2">
        <v>67116.899999999994</v>
      </c>
      <c r="N1039">
        <v>11</v>
      </c>
      <c r="V1039" s="11">
        <f t="shared" si="1811"/>
        <v>6.71169317897334E-7</v>
      </c>
      <c r="W1039" s="11">
        <f t="shared" si="1812"/>
        <v>1.4899377057045247E-6</v>
      </c>
      <c r="X1039" s="10">
        <f t="shared" si="1813"/>
        <v>67116.926427106489</v>
      </c>
      <c r="Y1039" s="8">
        <f t="shared" si="1814"/>
        <v>1489.9371190456218</v>
      </c>
      <c r="Z1039" s="1">
        <f t="shared" si="1815"/>
        <v>1489.9369999999999</v>
      </c>
      <c r="AA1039" s="2">
        <f t="shared" si="1816"/>
        <v>67116.899999999994</v>
      </c>
      <c r="AB1039" s="2">
        <f t="shared" si="1807"/>
        <v>67116.931789733397</v>
      </c>
      <c r="AC1039" s="1">
        <f t="shared" si="1817"/>
        <v>7.2523412664338635E-2</v>
      </c>
      <c r="AD1039" s="1" t="b">
        <f t="shared" si="1818"/>
        <v>1</v>
      </c>
      <c r="AM1039" s="10">
        <f t="shared" si="1819"/>
        <v>0.3603744319390686</v>
      </c>
      <c r="AN1039" s="10"/>
      <c r="AO1039" s="1">
        <f t="shared" si="1820"/>
        <v>1489.9369999999999</v>
      </c>
      <c r="AP1039"/>
      <c r="BB1039" s="17" cm="1">
        <f t="array" ref="BB1039">$C1039*EXP(poly_from_str($AO1039,BB$2951))</f>
        <v>4.0384984611599748</v>
      </c>
      <c r="BF1039" s="21">
        <f>INDEX([1]Pr3_line_class7_opt_lin!$A$2:$A$3624,MATCH($X1039,[1]Pr3_line_class7_opt_lin!$AO$2:$AO$3624,0),1)</f>
        <v>2848</v>
      </c>
    </row>
    <row r="1040" spans="1:58" hidden="1" x14ac:dyDescent="0.25">
      <c r="A1040" s="1" t="s">
        <v>356</v>
      </c>
      <c r="B1040" s="1">
        <v>4.0000000000000001E-3</v>
      </c>
      <c r="C1040">
        <v>3</v>
      </c>
      <c r="E1040" s="2">
        <v>67128.100000000006</v>
      </c>
      <c r="N1040">
        <v>11</v>
      </c>
      <c r="V1040" s="11">
        <f t="shared" si="1811"/>
        <v>6.7128105262239294E-7</v>
      </c>
      <c r="W1040" s="11">
        <f t="shared" si="1812"/>
        <v>1.4896891167782196E-6</v>
      </c>
      <c r="X1040" s="10">
        <f t="shared" si="1813"/>
        <v>67128.104374057308</v>
      </c>
      <c r="Y1040" s="8">
        <f t="shared" si="1814"/>
        <v>1489.689019710298</v>
      </c>
      <c r="Z1040" s="1">
        <f t="shared" si="1815"/>
        <v>1489.6890000000001</v>
      </c>
      <c r="AA1040" s="2">
        <f t="shared" si="1816"/>
        <v>67128.100000000006</v>
      </c>
      <c r="AB1040" s="2">
        <f t="shared" si="1807"/>
        <v>67128.105262239289</v>
      </c>
      <c r="AC1040" s="1">
        <f t="shared" si="1817"/>
        <v>7.2530912580491394E-2</v>
      </c>
      <c r="AD1040" s="1" t="b">
        <f t="shared" si="1818"/>
        <v>1</v>
      </c>
      <c r="AM1040" s="10">
        <f t="shared" si="1819"/>
        <v>0.18024728651416505</v>
      </c>
      <c r="AN1040" s="10"/>
      <c r="AO1040" s="1">
        <f t="shared" si="1820"/>
        <v>1489.6890000000001</v>
      </c>
      <c r="AP1040"/>
      <c r="BB1040" s="17" cm="1">
        <f t="array" ref="BB1040">$C1040*EXP(poly_from_str($AO1040,BB$2951))</f>
        <v>0.24298333593897553</v>
      </c>
      <c r="BF1040" s="21">
        <f>INDEX([1]Pr3_line_class7_opt_lin!$A$2:$A$3624,MATCH($X1040,[1]Pr3_line_class7_opt_lin!$AO$2:$AO$3624,0),1)</f>
        <v>171</v>
      </c>
    </row>
    <row r="1041" spans="1:58" hidden="1" x14ac:dyDescent="0.25">
      <c r="A1041" s="1" t="s">
        <v>357</v>
      </c>
      <c r="B1041" s="1">
        <v>4.0000000000000001E-3</v>
      </c>
      <c r="C1041">
        <v>200</v>
      </c>
      <c r="E1041" s="2">
        <v>67133.600000000006</v>
      </c>
      <c r="N1041">
        <v>11</v>
      </c>
      <c r="V1041" s="11">
        <f t="shared" si="1811"/>
        <v>6.7133603255174157E-7</v>
      </c>
      <c r="W1041" s="11">
        <f t="shared" si="1812"/>
        <v>1.4895670722261282E-6</v>
      </c>
      <c r="X1041" s="10">
        <f t="shared" si="1813"/>
        <v>67133.602705603058</v>
      </c>
      <c r="Y1041" s="8">
        <f t="shared" si="1814"/>
        <v>1489.5670121939377</v>
      </c>
      <c r="Z1041" s="1">
        <f t="shared" si="1815"/>
        <v>1489.567</v>
      </c>
      <c r="AA1041" s="2">
        <f t="shared" si="1816"/>
        <v>67133.600000000006</v>
      </c>
      <c r="AB1041" s="2">
        <f t="shared" si="1807"/>
        <v>67133.603255174152</v>
      </c>
      <c r="AC1041" s="1">
        <f t="shared" si="1817"/>
        <v>7.2534603430115654E-2</v>
      </c>
      <c r="AD1041" s="1" t="b">
        <f t="shared" si="1818"/>
        <v>1</v>
      </c>
      <c r="AM1041" s="10">
        <f t="shared" si="1819"/>
        <v>0.18027681869966242</v>
      </c>
      <c r="AN1041" s="10"/>
      <c r="AO1041" s="1">
        <f t="shared" si="1820"/>
        <v>1489.567</v>
      </c>
      <c r="AP1041"/>
      <c r="BB1041" s="17" cm="1">
        <f t="array" ref="BB1041">$C1041*EXP(poly_from_str($AO1041,BB$2951))</f>
        <v>16.221011307744174</v>
      </c>
      <c r="BF1041" s="21" t="e">
        <f>INDEX([1]Pr3_line_class7_opt_lin!$A$2:$A$3624,MATCH($X1041,[1]Pr3_line_class7_opt_lin!$AO$2:$AO$3624,0),1)</f>
        <v>#N/A</v>
      </c>
    </row>
    <row r="1042" spans="1:58" hidden="1" x14ac:dyDescent="0.25">
      <c r="A1042" s="1" t="s">
        <v>358</v>
      </c>
      <c r="B1042" s="1">
        <v>4.0000000000000001E-3</v>
      </c>
      <c r="C1042">
        <v>40</v>
      </c>
      <c r="E1042" s="2">
        <v>67144.800000000003</v>
      </c>
      <c r="F1042">
        <v>25409</v>
      </c>
      <c r="G1042" t="s">
        <v>4</v>
      </c>
      <c r="H1042" t="s">
        <v>7</v>
      </c>
      <c r="I1042">
        <v>92554</v>
      </c>
      <c r="J1042" t="s">
        <v>6</v>
      </c>
      <c r="K1042" t="s">
        <v>17</v>
      </c>
      <c r="L1042">
        <v>25409.74</v>
      </c>
      <c r="M1042">
        <v>92554.8</v>
      </c>
      <c r="N1042">
        <v>11</v>
      </c>
      <c r="V1042" s="11">
        <f t="shared" si="1811"/>
        <v>6.7144782279686221E-7</v>
      </c>
      <c r="W1042" s="11">
        <f t="shared" si="1812"/>
        <v>1.4893186069509478E-6</v>
      </c>
      <c r="X1042" s="10">
        <f t="shared" si="1813"/>
        <v>67144.785273065019</v>
      </c>
      <c r="Y1042" s="8">
        <f t="shared" si="1814"/>
        <v>1489.3189336047333</v>
      </c>
      <c r="Z1042" s="1">
        <f t="shared" si="1815"/>
        <v>1489.319</v>
      </c>
      <c r="AA1042" s="2">
        <f t="shared" si="1816"/>
        <v>67144.800000000003</v>
      </c>
      <c r="AB1042" s="2">
        <f t="shared" si="1807"/>
        <v>67144.782279686216</v>
      </c>
      <c r="AC1042" s="1">
        <f t="shared" si="1817"/>
        <v>7.2542108936932331E-2</v>
      </c>
      <c r="AD1042" s="1" t="b">
        <f t="shared" si="1818"/>
        <v>1</v>
      </c>
      <c r="AF1042" s="1" t="s">
        <v>1267</v>
      </c>
      <c r="AG1042" s="1" t="s">
        <v>1363</v>
      </c>
      <c r="AH1042" s="10">
        <v>25409.74</v>
      </c>
      <c r="AI1042" s="10">
        <v>92554.8</v>
      </c>
      <c r="AJ1042" s="10">
        <f>AI1042-AH1042</f>
        <v>67145.06</v>
      </c>
      <c r="AK1042" s="1">
        <f>$A1042-100000000/AJ1042</f>
        <v>6.1600084950441669E-3</v>
      </c>
      <c r="AL1042" s="10">
        <f>$X1042-AJ1042</f>
        <v>-0.27472693497838918</v>
      </c>
      <c r="AM1042" s="10">
        <f t="shared" si="1819"/>
        <v>0.18033691908852303</v>
      </c>
      <c r="AN1042" s="10">
        <f>AL1042/AM1042</f>
        <v>-1.5234092739686451</v>
      </c>
      <c r="AO1042" s="1">
        <f t="shared" si="1820"/>
        <v>1489.319</v>
      </c>
      <c r="AP1042" s="14">
        <v>26300000</v>
      </c>
      <c r="AQ1042" s="10">
        <v>2.8000000000000001E-2</v>
      </c>
      <c r="AR1042" s="14" cm="1">
        <f t="array" ref="AR1042">SfromgA($AP1042,$AO1042,"")</f>
        <v>4.2879755324234312E-2</v>
      </c>
      <c r="AS1042" s="21">
        <f>(10^MAX(0.05, -0.312925054856973*((LN($AR1042))^(1/3)) + 0.454808404431693)-1)*100</f>
        <v>719.39456758943732</v>
      </c>
      <c r="AU1042" s="10"/>
      <c r="AV1042" s="10"/>
      <c r="AW1042" s="14">
        <f>IF($AP1042="",$AT1042,$AP1042)</f>
        <v>26300000</v>
      </c>
      <c r="AX1042" s="21">
        <f>IF($AP1042="",$AV1042,$AS1042)</f>
        <v>719.39456758943732</v>
      </c>
      <c r="AY1042" s="10">
        <f>LN(BB1042*$AO1042/$AW1042)</f>
        <v>-8.5993626921112725</v>
      </c>
      <c r="AZ1042" s="10">
        <f>EXP(AY$2950*$AI1042+AY$2951)*$AW1042/$AO1042</f>
        <v>4.1190755848770904</v>
      </c>
      <c r="BA1042" s="10">
        <f>LN(AZ1042/$C1042)</f>
        <v>-2.2732506885304473</v>
      </c>
      <c r="BB1042" s="17" cm="1">
        <f t="array" ref="BB1042">$C1042*EXP(poly_from_str($AO1042,BB$2951))</f>
        <v>3.2532111592902355</v>
      </c>
      <c r="BC1042" s="10">
        <f t="shared" ref="BC1042" si="1851">LN(AZ1042/BB1042)</f>
        <v>0.2359862080286014</v>
      </c>
      <c r="BD1042" s="10">
        <f t="shared" ref="BD1042" si="1852">LN($AX1042/100+1)</f>
        <v>2.1033955493607417</v>
      </c>
      <c r="BE1042" s="10">
        <f>ABS(LN($AZ1042/$BB1042))-BD1042-LN(2)</f>
        <v>-2.5605565218920856</v>
      </c>
      <c r="BF1042" s="21">
        <f>INDEX([1]Pr3_line_class7_opt_lin!$A$2:$A$3624,MATCH($X1042,[1]Pr3_line_class7_opt_lin!$AO$2:$AO$3624,0),1)</f>
        <v>2286</v>
      </c>
    </row>
    <row r="1043" spans="1:58" x14ac:dyDescent="0.25">
      <c r="A1043" s="1" t="s">
        <v>359</v>
      </c>
      <c r="B1043" s="1">
        <v>8.0000000000000002E-3</v>
      </c>
      <c r="C1043">
        <v>4</v>
      </c>
      <c r="D1043" t="s">
        <v>112</v>
      </c>
      <c r="E1043" s="2">
        <v>67150.7</v>
      </c>
      <c r="N1043">
        <v>11</v>
      </c>
      <c r="V1043" s="11">
        <f t="shared" si="1811"/>
        <v>6.7150733923946425E-7</v>
      </c>
      <c r="W1043" s="11">
        <f t="shared" si="1812"/>
        <v>1.4891877523242498E-6</v>
      </c>
      <c r="X1043" s="10">
        <f t="shared" si="1813"/>
        <v>67150.728191710659</v>
      </c>
      <c r="Y1043" s="8">
        <f t="shared" si="1814"/>
        <v>1489.1871271225377</v>
      </c>
      <c r="Z1043" s="1">
        <f t="shared" si="1815"/>
        <v>1489.1869999999999</v>
      </c>
      <c r="AA1043" s="2">
        <f t="shared" si="1816"/>
        <v>67150.7</v>
      </c>
      <c r="AB1043" s="2">
        <f t="shared" si="1807"/>
        <v>67150.73392394642</v>
      </c>
      <c r="AC1043" s="1">
        <f t="shared" si="1817"/>
        <v>7.2546105332623248E-2</v>
      </c>
      <c r="AD1043" s="1" t="b">
        <f t="shared" si="1818"/>
        <v>1</v>
      </c>
      <c r="AM1043" s="10">
        <f t="shared" si="1819"/>
        <v>0.36073750308053992</v>
      </c>
      <c r="AN1043" s="10"/>
      <c r="AO1043" s="1">
        <f t="shared" si="1820"/>
        <v>1489.1869999999999</v>
      </c>
      <c r="AP1043"/>
      <c r="BB1043" s="17" cm="1">
        <f t="array" ref="BB1043">$C1043*EXP(poly_from_str($AO1043,BB$2951))</f>
        <v>0.32580143900400388</v>
      </c>
      <c r="BF1043" s="21">
        <f>INDEX([1]Pr3_line_class7_opt_lin!$A$2:$A$3624,MATCH($X1043,[1]Pr3_line_class7_opt_lin!$AO$2:$AO$3624,0),1)</f>
        <v>229</v>
      </c>
    </row>
    <row r="1044" spans="1:58" x14ac:dyDescent="0.25">
      <c r="A1044" s="1" t="s">
        <v>360</v>
      </c>
      <c r="B1044" s="1">
        <v>8.0000000000000002E-3</v>
      </c>
      <c r="C1044">
        <v>10</v>
      </c>
      <c r="D1044" t="s">
        <v>112</v>
      </c>
      <c r="E1044" s="2">
        <v>67155.899999999994</v>
      </c>
      <c r="N1044">
        <v>11</v>
      </c>
      <c r="V1044" s="11">
        <f t="shared" si="1811"/>
        <v>6.7155874829508015E-7</v>
      </c>
      <c r="W1044" s="11">
        <f t="shared" si="1812"/>
        <v>1.4890724418852254E-6</v>
      </c>
      <c r="X1044" s="10">
        <f t="shared" si="1813"/>
        <v>67155.879083733758</v>
      </c>
      <c r="Y1044" s="8">
        <f t="shared" si="1814"/>
        <v>1489.0729056694252</v>
      </c>
      <c r="Z1044" s="1">
        <f t="shared" si="1815"/>
        <v>1489.0730000000001</v>
      </c>
      <c r="AA1044" s="2">
        <f t="shared" si="1816"/>
        <v>67155.899999999994</v>
      </c>
      <c r="AB1044" s="2">
        <f t="shared" si="1807"/>
        <v>67155.874829508015</v>
      </c>
      <c r="AC1044" s="1">
        <f t="shared" si="1817"/>
        <v>7.2549557620582739E-2</v>
      </c>
      <c r="AD1044" s="1" t="b">
        <f t="shared" si="1818"/>
        <v>1</v>
      </c>
      <c r="AM1044" s="10">
        <f t="shared" si="1819"/>
        <v>0.36079305715703658</v>
      </c>
      <c r="AN1044" s="10"/>
      <c r="AO1044" s="1">
        <f t="shared" si="1820"/>
        <v>1489.0730000000001</v>
      </c>
      <c r="AP1044"/>
      <c r="BB1044" s="17" cm="1">
        <f t="array" ref="BB1044">$C1044*EXP(poly_from_str($AO1044,BB$2951))</f>
        <v>0.81554180201841475</v>
      </c>
      <c r="BF1044" s="21" t="e">
        <f>INDEX([1]Pr3_line_class7_opt_lin!$A$2:$A$3624,MATCH($X1044,[1]Pr3_line_class7_opt_lin!$AO$2:$AO$3624,0),1)</f>
        <v>#N/A</v>
      </c>
    </row>
    <row r="1045" spans="1:58" x14ac:dyDescent="0.25">
      <c r="A1045" s="1" t="s">
        <v>361</v>
      </c>
      <c r="B1045" s="1">
        <v>8.0000000000000002E-3</v>
      </c>
      <c r="C1045">
        <v>100</v>
      </c>
      <c r="D1045" t="s">
        <v>112</v>
      </c>
      <c r="E1045" s="2">
        <v>67159.899999999994</v>
      </c>
      <c r="N1045">
        <v>11</v>
      </c>
      <c r="V1045" s="11">
        <f t="shared" si="1811"/>
        <v>6.7159888890679826E-7</v>
      </c>
      <c r="W1045" s="11">
        <f t="shared" si="1812"/>
        <v>1.4889837536982636E-6</v>
      </c>
      <c r="X1045" s="10">
        <f t="shared" si="1813"/>
        <v>67159.890768709447</v>
      </c>
      <c r="Y1045" s="8">
        <f t="shared" si="1814"/>
        <v>1488.9839583627067</v>
      </c>
      <c r="Z1045" s="1">
        <f t="shared" si="1815"/>
        <v>1488.9839999999999</v>
      </c>
      <c r="AA1045" s="2">
        <f t="shared" si="1816"/>
        <v>67159.899999999994</v>
      </c>
      <c r="AB1045" s="2">
        <f t="shared" si="1807"/>
        <v>67159.888890679824</v>
      </c>
      <c r="AC1045" s="1">
        <f t="shared" si="1817"/>
        <v>7.2552253379042295E-2</v>
      </c>
      <c r="AD1045" s="1" t="b">
        <f t="shared" si="1818"/>
        <v>1</v>
      </c>
      <c r="AM1045" s="10">
        <f t="shared" si="1819"/>
        <v>0.36083611375273339</v>
      </c>
      <c r="AN1045" s="10"/>
      <c r="AO1045" s="1">
        <f t="shared" si="1820"/>
        <v>1488.9839999999999</v>
      </c>
      <c r="AP1045"/>
      <c r="BB1045" s="17" cm="1">
        <f t="array" ref="BB1045">$C1045*EXP(poly_from_str($AO1045,BB$2951))</f>
        <v>8.1635306713587426</v>
      </c>
      <c r="BF1045" s="21" t="e">
        <f>INDEX([1]Pr3_line_class7_opt_lin!$A$2:$A$3624,MATCH($X1045,[1]Pr3_line_class7_opt_lin!$AO$2:$AO$3624,0),1)</f>
        <v>#N/A</v>
      </c>
    </row>
    <row r="1046" spans="1:58" hidden="1" x14ac:dyDescent="0.25">
      <c r="A1046" s="1" t="s">
        <v>362</v>
      </c>
      <c r="B1046" s="1">
        <v>4.0000000000000001E-3</v>
      </c>
      <c r="C1046">
        <v>1</v>
      </c>
      <c r="E1046" s="2">
        <v>67195.199999999997</v>
      </c>
      <c r="N1046">
        <v>11</v>
      </c>
      <c r="V1046" s="11">
        <f t="shared" si="1811"/>
        <v>6.7195179149067127E-7</v>
      </c>
      <c r="W1046" s="11">
        <f t="shared" si="1812"/>
        <v>1.4882015382051099E-6</v>
      </c>
      <c r="X1046" s="10">
        <f t="shared" si="1813"/>
        <v>67195.182680075377</v>
      </c>
      <c r="Y1046" s="8">
        <f t="shared" si="1814"/>
        <v>1488.2019217971688</v>
      </c>
      <c r="Z1046" s="1">
        <f t="shared" si="1815"/>
        <v>1488.202</v>
      </c>
      <c r="AA1046" s="2">
        <f t="shared" si="1816"/>
        <v>67195.199999999997</v>
      </c>
      <c r="AB1046" s="2">
        <f t="shared" si="1807"/>
        <v>67195.179149067131</v>
      </c>
      <c r="AC1046" s="1">
        <f t="shared" si="1817"/>
        <v>7.2575960504376133E-2</v>
      </c>
      <c r="AD1046" s="1" t="b">
        <f t="shared" si="1818"/>
        <v>1</v>
      </c>
      <c r="AM1046" s="10">
        <f t="shared" si="1819"/>
        <v>0.1806077400782958</v>
      </c>
      <c r="AN1046" s="10"/>
      <c r="AO1046" s="1">
        <f t="shared" si="1820"/>
        <v>1488.202</v>
      </c>
      <c r="AP1046"/>
      <c r="BB1046" s="17" cm="1">
        <f t="array" ref="BB1046">$C1046*EXP(poly_from_str($AO1046,BB$2951))</f>
        <v>8.235090992936292E-2</v>
      </c>
      <c r="BF1046" s="21">
        <f>INDEX([1]Pr3_line_class7_opt_lin!$A$2:$A$3624,MATCH($X1046,[1]Pr3_line_class7_opt_lin!$AO$2:$AO$3624,0),1)</f>
        <v>58</v>
      </c>
    </row>
    <row r="1047" spans="1:58" hidden="1" x14ac:dyDescent="0.25">
      <c r="A1047" s="1" t="s">
        <v>363</v>
      </c>
      <c r="B1047" s="1">
        <v>4.0000000000000001E-3</v>
      </c>
      <c r="C1047">
        <v>30</v>
      </c>
      <c r="E1047" s="2">
        <v>67201.100000000006</v>
      </c>
      <c r="F1047">
        <v>26095</v>
      </c>
      <c r="G1047" t="s">
        <v>4</v>
      </c>
      <c r="H1047" t="s">
        <v>12</v>
      </c>
      <c r="I1047">
        <v>93296</v>
      </c>
      <c r="J1047" t="s">
        <v>6</v>
      </c>
      <c r="K1047" t="s">
        <v>12</v>
      </c>
      <c r="L1047">
        <v>26095.23</v>
      </c>
      <c r="M1047">
        <v>93296.5</v>
      </c>
      <c r="N1047">
        <v>11</v>
      </c>
      <c r="V1047" s="11">
        <f t="shared" si="1811"/>
        <v>6.7201094571428381E-7</v>
      </c>
      <c r="W1047" s="11">
        <f t="shared" si="1812"/>
        <v>1.4880708797921462E-6</v>
      </c>
      <c r="X1047" s="10">
        <f t="shared" si="1813"/>
        <v>67201.095491000247</v>
      </c>
      <c r="Y1047" s="8">
        <f t="shared" si="1814"/>
        <v>1488.0709796374119</v>
      </c>
      <c r="Z1047" s="1">
        <f t="shared" si="1815"/>
        <v>1488.0709999999999</v>
      </c>
      <c r="AA1047" s="2">
        <f t="shared" si="1816"/>
        <v>67201.100000000006</v>
      </c>
      <c r="AB1047" s="2">
        <f t="shared" si="1807"/>
        <v>67201.094571428388</v>
      </c>
      <c r="AC1047" s="1">
        <f t="shared" si="1817"/>
        <v>7.2579935557990305E-2</v>
      </c>
      <c r="AD1047" s="1" t="b">
        <f t="shared" si="1818"/>
        <v>1</v>
      </c>
      <c r="AF1047" s="1" t="s">
        <v>1334</v>
      </c>
      <c r="AG1047" s="1" t="s">
        <v>1354</v>
      </c>
      <c r="AH1047" s="10">
        <v>26095.23</v>
      </c>
      <c r="AI1047" s="10">
        <v>93296.5</v>
      </c>
      <c r="AJ1047" s="10">
        <f>AI1047-AH1047</f>
        <v>67201.27</v>
      </c>
      <c r="AK1047" s="1">
        <f>$A1047-100000000/AJ1047</f>
        <v>3.8846017343985295E-3</v>
      </c>
      <c r="AL1047" s="10">
        <f>$X1047-AJ1047</f>
        <v>-0.17450899975665379</v>
      </c>
      <c r="AM1047" s="10">
        <f t="shared" si="1819"/>
        <v>0.18063949905616064</v>
      </c>
      <c r="AN1047" s="10">
        <f>AL1047/AM1047</f>
        <v>-0.96606224368679805</v>
      </c>
      <c r="AO1047" s="1">
        <f t="shared" si="1820"/>
        <v>1488.0709999999999</v>
      </c>
      <c r="AP1047" s="14">
        <v>6160000</v>
      </c>
      <c r="AQ1047" s="10">
        <v>8.4000000000000005E-2</v>
      </c>
      <c r="AR1047" s="14" cm="1">
        <f t="array" ref="AR1047">SfromgA($AP1047,$AO1047,"")</f>
        <v>1.0018092362323528E-2</v>
      </c>
      <c r="AS1047" s="21">
        <f>(10^MAX(0.05, -0.312925054856973*((LN($AR1047))^(1/3)) + 0.454808404431693)-1)*100</f>
        <v>844.84797628955516</v>
      </c>
      <c r="AU1047" s="10"/>
      <c r="AV1047" s="10"/>
      <c r="AW1047" s="14">
        <f>IF($AP1047="",$AT1047,$AP1047)</f>
        <v>6160000</v>
      </c>
      <c r="AX1047" s="21">
        <f>IF($AP1047="",$AV1047,$AS1047)</f>
        <v>844.84797628955516</v>
      </c>
      <c r="AY1047" s="10">
        <f>LN(BB1047*$AO1047/$AW1047)</f>
        <v>-7.4224592292122393</v>
      </c>
      <c r="AZ1047" s="10">
        <f>EXP(AY$2950*$AI1047+AY$2951)*$AW1047/$AO1047</f>
        <v>0.90090426077606578</v>
      </c>
      <c r="BA1047" s="10">
        <f>LN(AZ1047/$C1047)</f>
        <v>-3.5055536675319194</v>
      </c>
      <c r="BB1047" s="17" cm="1">
        <f t="array" ref="BB1047">$C1047*EXP(poly_from_str($AO1047,BB$2951))</f>
        <v>2.4741383079341275</v>
      </c>
      <c r="BC1047" s="10">
        <f t="shared" ref="BC1047" si="1853">LN(AZ1047/BB1047)</f>
        <v>-1.0102484628587538</v>
      </c>
      <c r="BD1047" s="10">
        <f t="shared" ref="BD1047" si="1854">LN($AX1047/100+1)</f>
        <v>2.245853856913155</v>
      </c>
      <c r="BE1047" s="10">
        <f>ABS(LN($AZ1047/$BB1047))-BD1047-LN(2)</f>
        <v>-1.9287525746143466</v>
      </c>
      <c r="BF1047" s="21">
        <f>INDEX([1]Pr3_line_class7_opt_lin!$A$2:$A$3624,MATCH($X1047,[1]Pr3_line_class7_opt_lin!$AO$2:$AO$3624,0),1)</f>
        <v>1728</v>
      </c>
    </row>
    <row r="1048" spans="1:58" hidden="1" x14ac:dyDescent="0.25">
      <c r="A1048" s="1" t="s">
        <v>364</v>
      </c>
      <c r="B1048" s="1">
        <v>4.0000000000000001E-3</v>
      </c>
      <c r="C1048">
        <v>20</v>
      </c>
      <c r="E1048" s="2">
        <v>67211.399999999994</v>
      </c>
      <c r="N1048">
        <v>11</v>
      </c>
      <c r="V1048" s="11">
        <f t="shared" si="1811"/>
        <v>6.7211392599891252E-7</v>
      </c>
      <c r="W1048" s="11">
        <f t="shared" si="1812"/>
        <v>1.4878428361855283E-6</v>
      </c>
      <c r="X1048" s="10">
        <f t="shared" si="1813"/>
        <v>67211.393854069611</v>
      </c>
      <c r="Y1048" s="8">
        <f t="shared" si="1814"/>
        <v>1487.8429722365452</v>
      </c>
      <c r="Z1048" s="1">
        <f t="shared" si="1815"/>
        <v>1487.8430000000001</v>
      </c>
      <c r="AA1048" s="2">
        <f t="shared" si="1816"/>
        <v>67211.399999999994</v>
      </c>
      <c r="AB1048" s="2">
        <f t="shared" si="1807"/>
        <v>67211.392599891245</v>
      </c>
      <c r="AC1048" s="1">
        <f t="shared" si="1817"/>
        <v>7.258685647608358E-2</v>
      </c>
      <c r="AD1048" s="1" t="b">
        <f t="shared" si="1818"/>
        <v>1</v>
      </c>
      <c r="AM1048" s="10">
        <f t="shared" si="1819"/>
        <v>0.18069487170353321</v>
      </c>
      <c r="AN1048" s="10"/>
      <c r="AO1048" s="1">
        <f t="shared" si="1820"/>
        <v>1487.8430000000001</v>
      </c>
      <c r="AP1048"/>
      <c r="BB1048" s="17" cm="1">
        <f t="array" ref="BB1048">$C1048*EXP(poly_from_str($AO1048,BB$2951))</f>
        <v>1.6536221303459846</v>
      </c>
      <c r="BF1048" s="21">
        <f>INDEX([1]Pr3_line_class7_opt_lin!$A$2:$A$3624,MATCH($X1048,[1]Pr3_line_class7_opt_lin!$AO$2:$AO$3624,0),1)</f>
        <v>1153</v>
      </c>
    </row>
    <row r="1049" spans="1:58" hidden="1" x14ac:dyDescent="0.25">
      <c r="A1049" s="1" t="s">
        <v>365</v>
      </c>
      <c r="B1049" s="1">
        <v>4.0000000000000001E-3</v>
      </c>
      <c r="C1049">
        <v>8</v>
      </c>
      <c r="E1049" s="2">
        <v>67216.800000000003</v>
      </c>
      <c r="N1049">
        <v>11</v>
      </c>
      <c r="V1049" s="11">
        <f t="shared" si="1811"/>
        <v>6.7216813882691871E-7</v>
      </c>
      <c r="W1049" s="11">
        <f t="shared" si="1812"/>
        <v>1.4877233072684211E-6</v>
      </c>
      <c r="X1049" s="10">
        <f t="shared" si="1813"/>
        <v>67216.811529209081</v>
      </c>
      <c r="Y1049" s="8">
        <f t="shared" si="1814"/>
        <v>1487.7230520901007</v>
      </c>
      <c r="Z1049" s="1">
        <f t="shared" si="1815"/>
        <v>1487.723</v>
      </c>
      <c r="AA1049" s="2">
        <f t="shared" si="1816"/>
        <v>67216.800000000003</v>
      </c>
      <c r="AB1049" s="2">
        <f t="shared" si="1807"/>
        <v>67216.813882691873</v>
      </c>
      <c r="AC1049" s="1">
        <f t="shared" si="1817"/>
        <v>7.2590500342702202E-2</v>
      </c>
      <c r="AD1049" s="1" t="b">
        <f t="shared" si="1818"/>
        <v>1</v>
      </c>
      <c r="AM1049" s="10">
        <f t="shared" si="1819"/>
        <v>0.18072396541560493</v>
      </c>
      <c r="AN1049" s="10"/>
      <c r="AO1049" s="1">
        <f t="shared" si="1820"/>
        <v>1487.723</v>
      </c>
      <c r="AP1049"/>
      <c r="BB1049" s="17" cm="1">
        <f t="array" ref="BB1049">$C1049*EXP(poly_from_str($AO1049,BB$2951))</f>
        <v>0.66233371722752543</v>
      </c>
      <c r="BF1049" s="21" t="e">
        <f>INDEX([1]Pr3_line_class7_opt_lin!$A$2:$A$3624,MATCH($X1049,[1]Pr3_line_class7_opt_lin!$AO$2:$AO$3624,0),1)</f>
        <v>#N/A</v>
      </c>
    </row>
    <row r="1050" spans="1:58" hidden="1" x14ac:dyDescent="0.25">
      <c r="A1050" s="1" t="s">
        <v>366</v>
      </c>
      <c r="B1050" s="1">
        <v>4.0000000000000001E-3</v>
      </c>
      <c r="C1050">
        <v>15</v>
      </c>
      <c r="E1050" s="2">
        <v>67224.100000000006</v>
      </c>
      <c r="N1050">
        <v>11</v>
      </c>
      <c r="V1050" s="11">
        <f t="shared" si="1811"/>
        <v>6.7224134001899761E-7</v>
      </c>
      <c r="W1050" s="11">
        <f t="shared" si="1812"/>
        <v>1.4875617524072468E-6</v>
      </c>
      <c r="X1050" s="10">
        <f t="shared" si="1813"/>
        <v>67224.12823559744</v>
      </c>
      <c r="Y1050" s="8">
        <f t="shared" si="1814"/>
        <v>1487.561127598924</v>
      </c>
      <c r="Z1050" s="1">
        <f t="shared" si="1815"/>
        <v>1487.5609999999999</v>
      </c>
      <c r="AA1050" s="2">
        <f t="shared" si="1816"/>
        <v>67224.100000000006</v>
      </c>
      <c r="AB1050" s="2">
        <f t="shared" si="1807"/>
        <v>67224.134001899758</v>
      </c>
      <c r="AC1050" s="1">
        <f t="shared" si="1817"/>
        <v>7.259542096152688E-2</v>
      </c>
      <c r="AD1050" s="1" t="b">
        <f t="shared" si="1818"/>
        <v>1</v>
      </c>
      <c r="AM1050" s="10">
        <f t="shared" si="1819"/>
        <v>0.18076327626228442</v>
      </c>
      <c r="AN1050" s="10"/>
      <c r="AO1050" s="1">
        <f t="shared" si="1820"/>
        <v>1487.5609999999999</v>
      </c>
      <c r="AP1050"/>
      <c r="BB1050" s="17" cm="1">
        <f t="array" ref="BB1050">$C1050*EXP(poly_from_str($AO1050,BB$2951))</f>
        <v>1.2441183516516425</v>
      </c>
      <c r="BF1050" s="21" t="e">
        <f>INDEX([1]Pr3_line_class7_opt_lin!$A$2:$A$3624,MATCH($X1050,[1]Pr3_line_class7_opt_lin!$AO$2:$AO$3624,0),1)</f>
        <v>#N/A</v>
      </c>
    </row>
    <row r="1051" spans="1:58" x14ac:dyDescent="0.25">
      <c r="A1051" s="1" t="s">
        <v>367</v>
      </c>
      <c r="B1051" s="1">
        <v>8.0000000000000002E-3</v>
      </c>
      <c r="C1051">
        <v>100</v>
      </c>
      <c r="D1051" t="s">
        <v>112</v>
      </c>
      <c r="E1051" s="2">
        <v>67243.3</v>
      </c>
      <c r="N1051">
        <v>11</v>
      </c>
      <c r="V1051" s="11">
        <f t="shared" si="1811"/>
        <v>6.7243300381874711E-7</v>
      </c>
      <c r="W1051" s="11">
        <f t="shared" si="1812"/>
        <v>1.4871370084454511E-6</v>
      </c>
      <c r="X1051" s="10">
        <f t="shared" si="1813"/>
        <v>67243.300317052068</v>
      </c>
      <c r="Y1051" s="8">
        <f t="shared" si="1814"/>
        <v>1487.1370014336021</v>
      </c>
      <c r="Z1051" s="1">
        <f t="shared" si="1815"/>
        <v>1487.1369999999999</v>
      </c>
      <c r="AA1051" s="2">
        <f t="shared" si="1816"/>
        <v>67243.3</v>
      </c>
      <c r="AB1051" s="2">
        <f t="shared" si="1807"/>
        <v>67243.300381874709</v>
      </c>
      <c r="AC1051" s="1">
        <f t="shared" si="1817"/>
        <v>7.2608307231235153E-2</v>
      </c>
      <c r="AD1051" s="1" t="b">
        <f t="shared" si="1818"/>
        <v>1</v>
      </c>
      <c r="AM1051" s="10">
        <f t="shared" si="1819"/>
        <v>0.36173291364548127</v>
      </c>
      <c r="AN1051" s="10"/>
      <c r="AO1051" s="1">
        <f t="shared" si="1820"/>
        <v>1487.1369999999999</v>
      </c>
      <c r="AP1051"/>
      <c r="BB1051" s="17" cm="1">
        <f t="array" ref="BB1051">$C1051*EXP(poly_from_str($AO1051,BB$2951))</f>
        <v>8.3333553172358563</v>
      </c>
      <c r="BF1051" s="21">
        <f>INDEX([1]Pr3_line_class7_opt_lin!$A$2:$A$3624,MATCH($X1051,[1]Pr3_line_class7_opt_lin!$AO$2:$AO$3624,0),1)</f>
        <v>5791</v>
      </c>
    </row>
    <row r="1052" spans="1:58" hidden="1" x14ac:dyDescent="0.25">
      <c r="A1052" s="1" t="s">
        <v>368</v>
      </c>
      <c r="B1052" s="1">
        <v>4.0000000000000001E-3</v>
      </c>
      <c r="C1052">
        <v>1</v>
      </c>
      <c r="E1052" s="2">
        <v>67257.3</v>
      </c>
      <c r="N1052">
        <v>11</v>
      </c>
      <c r="V1052" s="11">
        <f t="shared" si="1811"/>
        <v>6.7257320454901618E-7</v>
      </c>
      <c r="W1052" s="11">
        <f t="shared" si="1812"/>
        <v>1.4868274521873463E-6</v>
      </c>
      <c r="X1052" s="10">
        <f t="shared" si="1813"/>
        <v>67257.316980311152</v>
      </c>
      <c r="Y1052" s="8">
        <f t="shared" si="1814"/>
        <v>1486.8270768111954</v>
      </c>
      <c r="Z1052" s="1">
        <f t="shared" si="1815"/>
        <v>1486.827</v>
      </c>
      <c r="AA1052" s="2">
        <f t="shared" si="1816"/>
        <v>67257.3</v>
      </c>
      <c r="AB1052" s="2">
        <f t="shared" si="1807"/>
        <v>67257.320454901608</v>
      </c>
      <c r="AC1052" s="1">
        <f t="shared" si="1817"/>
        <v>7.261773577386664E-2</v>
      </c>
      <c r="AD1052" s="1" t="b">
        <f t="shared" si="1818"/>
        <v>1</v>
      </c>
      <c r="AM1052" s="10">
        <f t="shared" si="1819"/>
        <v>0.1809418311612582</v>
      </c>
      <c r="AN1052" s="10"/>
      <c r="AO1052" s="1">
        <f t="shared" si="1820"/>
        <v>1486.827</v>
      </c>
      <c r="AP1052"/>
      <c r="BB1052" s="17" cm="1">
        <f t="array" ref="BB1052">$C1052*EXP(poly_from_str($AO1052,BB$2951))</f>
        <v>8.3621336219929412E-2</v>
      </c>
      <c r="BF1052" s="21">
        <f>INDEX([1]Pr3_line_class7_opt_lin!$A$2:$A$3624,MATCH($X1052,[1]Pr3_line_class7_opt_lin!$AO$2:$AO$3624,0),1)</f>
        <v>58</v>
      </c>
    </row>
    <row r="1053" spans="1:58" x14ac:dyDescent="0.25">
      <c r="A1053" s="1" t="s">
        <v>369</v>
      </c>
      <c r="B1053" s="1">
        <v>8.0000000000000002E-3</v>
      </c>
      <c r="C1053">
        <v>20</v>
      </c>
      <c r="D1053" t="s">
        <v>112</v>
      </c>
      <c r="E1053" s="2">
        <v>67266.2</v>
      </c>
      <c r="N1053">
        <v>11</v>
      </c>
      <c r="V1053" s="11">
        <f t="shared" si="1811"/>
        <v>6.7266233023684436E-7</v>
      </c>
      <c r="W1053" s="11">
        <f t="shared" si="1812"/>
        <v>1.4866307298464907E-6</v>
      </c>
      <c r="X1053" s="10">
        <f t="shared" si="1813"/>
        <v>67266.227411619388</v>
      </c>
      <c r="Y1053" s="8">
        <f t="shared" si="1814"/>
        <v>1486.6301240305067</v>
      </c>
      <c r="Z1053" s="1">
        <f t="shared" si="1815"/>
        <v>1486.63</v>
      </c>
      <c r="AA1053" s="2">
        <f t="shared" si="1816"/>
        <v>67266.2</v>
      </c>
      <c r="AB1053" s="2">
        <f t="shared" si="1807"/>
        <v>67266.233023684443</v>
      </c>
      <c r="AC1053" s="1">
        <f t="shared" si="1817"/>
        <v>7.2623730525983074E-2</v>
      </c>
      <c r="AD1053" s="1" t="b">
        <f t="shared" si="1818"/>
        <v>1</v>
      </c>
      <c r="AM1053" s="10">
        <f t="shared" si="1819"/>
        <v>0.36197951070542095</v>
      </c>
      <c r="AN1053" s="10"/>
      <c r="AO1053" s="1">
        <f t="shared" si="1820"/>
        <v>1486.63</v>
      </c>
      <c r="AP1053"/>
      <c r="BB1053" s="17" cm="1">
        <f t="array" ref="BB1053">$C1053*EXP(poly_from_str($AO1053,BB$2951))</f>
        <v>1.6760926047692206</v>
      </c>
      <c r="BF1053" s="21" t="e">
        <f>INDEX([1]Pr3_line_class7_opt_lin!$A$2:$A$3624,MATCH($X1053,[1]Pr3_line_class7_opt_lin!$AO$2:$AO$3624,0),1)</f>
        <v>#N/A</v>
      </c>
    </row>
    <row r="1054" spans="1:58" hidden="1" x14ac:dyDescent="0.25">
      <c r="A1054" s="1" t="s">
        <v>370</v>
      </c>
      <c r="B1054" s="1">
        <v>4.0000000000000001E-3</v>
      </c>
      <c r="C1054">
        <v>5</v>
      </c>
      <c r="E1054" s="2">
        <v>67270.399999999994</v>
      </c>
      <c r="N1054">
        <v>11</v>
      </c>
      <c r="V1054" s="11">
        <f t="shared" si="1811"/>
        <v>6.7270396047729692E-7</v>
      </c>
      <c r="W1054" s="11">
        <f t="shared" si="1812"/>
        <v>1.4865379126629248E-6</v>
      </c>
      <c r="X1054" s="10">
        <f t="shared" si="1813"/>
        <v>67270.396719519544</v>
      </c>
      <c r="Y1054" s="8">
        <f t="shared" si="1814"/>
        <v>1486.53798515482</v>
      </c>
      <c r="Z1054" s="1">
        <f t="shared" si="1815"/>
        <v>1486.538</v>
      </c>
      <c r="AA1054" s="2">
        <f t="shared" si="1816"/>
        <v>67270.399999999994</v>
      </c>
      <c r="AB1054" s="2">
        <f t="shared" si="1807"/>
        <v>67270.396047729693</v>
      </c>
      <c r="AC1054" s="1">
        <f t="shared" si="1817"/>
        <v>7.2626530922092036E-2</v>
      </c>
      <c r="AD1054" s="1" t="b">
        <f t="shared" si="1818"/>
        <v>1</v>
      </c>
      <c r="AM1054" s="10">
        <f t="shared" si="1819"/>
        <v>0.18101225801156781</v>
      </c>
      <c r="AN1054" s="10"/>
      <c r="AO1054" s="1">
        <f t="shared" si="1820"/>
        <v>1486.538</v>
      </c>
      <c r="AP1054"/>
      <c r="BB1054" s="17" cm="1">
        <f t="array" ref="BB1054">$C1054*EXP(poly_from_str($AO1054,BB$2951))</f>
        <v>0.41945169707164992</v>
      </c>
      <c r="BF1054" s="21" t="e">
        <f>INDEX([1]Pr3_line_class7_opt_lin!$A$2:$A$3624,MATCH($X1054,[1]Pr3_line_class7_opt_lin!$AO$2:$AO$3624,0),1)</f>
        <v>#N/A</v>
      </c>
    </row>
    <row r="1055" spans="1:58" hidden="1" x14ac:dyDescent="0.25">
      <c r="A1055" s="1" t="s">
        <v>371</v>
      </c>
      <c r="B1055" s="1">
        <v>4.0000000000000001E-3</v>
      </c>
      <c r="C1055">
        <v>200</v>
      </c>
      <c r="E1055" s="2">
        <v>67320.800000000003</v>
      </c>
      <c r="N1055">
        <v>11</v>
      </c>
      <c r="V1055" s="11">
        <f t="shared" si="1811"/>
        <v>6.7320800444317282E-7</v>
      </c>
      <c r="W1055" s="11">
        <f t="shared" si="1812"/>
        <v>1.485425009803805E-6</v>
      </c>
      <c r="X1055" s="10">
        <f t="shared" si="1813"/>
        <v>67320.800368606171</v>
      </c>
      <c r="Y1055" s="8">
        <f t="shared" si="1814"/>
        <v>1485.4250016705562</v>
      </c>
      <c r="Z1055" s="1">
        <f t="shared" si="1815"/>
        <v>1485.425</v>
      </c>
      <c r="AA1055" s="2">
        <f t="shared" si="1816"/>
        <v>67320.800000000003</v>
      </c>
      <c r="AB1055" s="2">
        <f t="shared" si="1807"/>
        <v>67320.800444317283</v>
      </c>
      <c r="AC1055" s="1">
        <f t="shared" si="1817"/>
        <v>7.2660450862317955E-2</v>
      </c>
      <c r="AD1055" s="1" t="b">
        <f t="shared" si="1818"/>
        <v>1</v>
      </c>
      <c r="AM1055" s="10">
        <f t="shared" si="1819"/>
        <v>0.1812836057020718</v>
      </c>
      <c r="AN1055" s="10"/>
      <c r="AO1055" s="1">
        <f t="shared" si="1820"/>
        <v>1485.425</v>
      </c>
      <c r="AP1055"/>
      <c r="BB1055" s="17" cm="1">
        <f t="array" ref="BB1055">$C1055*EXP(poly_from_str($AO1055,BB$2951))</f>
        <v>16.986558807292159</v>
      </c>
      <c r="BF1055" s="21" t="e">
        <f>INDEX([1]Pr3_line_class7_opt_lin!$A$2:$A$3624,MATCH($X1055,[1]Pr3_line_class7_opt_lin!$AO$2:$AO$3624,0),1)</f>
        <v>#N/A</v>
      </c>
    </row>
    <row r="1056" spans="1:58" hidden="1" x14ac:dyDescent="0.25">
      <c r="A1056" s="1" t="s">
        <v>372</v>
      </c>
      <c r="B1056" s="1">
        <v>4.0000000000000001E-3</v>
      </c>
      <c r="C1056">
        <v>20</v>
      </c>
      <c r="E1056" s="2">
        <v>67343.199999999997</v>
      </c>
      <c r="F1056">
        <v>68525</v>
      </c>
      <c r="G1056" t="s">
        <v>6</v>
      </c>
      <c r="H1056" t="s">
        <v>12</v>
      </c>
      <c r="I1056">
        <v>135868</v>
      </c>
      <c r="J1056" t="s">
        <v>4</v>
      </c>
      <c r="K1056" t="s">
        <v>5</v>
      </c>
      <c r="L1056">
        <v>68525.62</v>
      </c>
      <c r="M1056">
        <v>135868.79999999999</v>
      </c>
      <c r="N1056">
        <v>11</v>
      </c>
      <c r="V1056" s="11">
        <f t="shared" si="1811"/>
        <v>6.7343151066850195E-7</v>
      </c>
      <c r="W1056" s="11">
        <f t="shared" si="1812"/>
        <v>1.4849309210135546E-6</v>
      </c>
      <c r="X1056" s="10">
        <f t="shared" si="1813"/>
        <v>67343.159414197813</v>
      </c>
      <c r="Y1056" s="8">
        <f t="shared" si="1814"/>
        <v>1484.9318159390843</v>
      </c>
      <c r="Z1056" s="1">
        <f t="shared" si="1815"/>
        <v>1484.932</v>
      </c>
      <c r="AA1056" s="2">
        <f t="shared" si="1816"/>
        <v>67343.199999999997</v>
      </c>
      <c r="AB1056" s="2">
        <f t="shared" si="1807"/>
        <v>67343.151066850201</v>
      </c>
      <c r="AC1056" s="1">
        <f t="shared" si="1817"/>
        <v>7.2675499978063038E-2</v>
      </c>
      <c r="AD1056" s="1" t="b">
        <f t="shared" si="1818"/>
        <v>1</v>
      </c>
      <c r="AF1056" s="1" t="s">
        <v>1379</v>
      </c>
      <c r="AG1056" s="1" t="s">
        <v>1369</v>
      </c>
      <c r="AH1056" s="10">
        <v>68525.62</v>
      </c>
      <c r="AI1056" s="10">
        <v>135868.79999999999</v>
      </c>
      <c r="AJ1056" s="10">
        <f t="shared" ref="AJ1056:AJ1058" si="1855">AI1056-AH1056</f>
        <v>67343.179999999993</v>
      </c>
      <c r="AK1056" s="1">
        <f t="shared" ref="AK1056:AK1058" si="1856">$A1056-100000000/AJ1056</f>
        <v>6.3798234646128549E-4</v>
      </c>
      <c r="AL1056" s="10">
        <f t="shared" ref="AL1056:AL1058" si="1857">$X1056-AJ1056</f>
        <v>-2.0585802179994062E-2</v>
      </c>
      <c r="AM1056" s="10">
        <f t="shared" si="1819"/>
        <v>0.18140413163700422</v>
      </c>
      <c r="AN1056" s="10">
        <f t="shared" ref="AN1056:AN1058" si="1858">AL1056/AM1056</f>
        <v>-0.11348033803985758</v>
      </c>
      <c r="AO1056" s="1">
        <f t="shared" si="1820"/>
        <v>1484.932</v>
      </c>
      <c r="AP1056" s="14">
        <v>732000000</v>
      </c>
      <c r="AQ1056" s="10">
        <v>0.64500000000000002</v>
      </c>
      <c r="AR1056" s="14" cm="1">
        <f t="array" ref="AR1056">SfromgA($AP1056,$AO1056,"")</f>
        <v>1.1829438749252437</v>
      </c>
      <c r="AS1056" s="21">
        <f>(10^MAX(0.05, -0.312925054856973*((LN($AR1056))^(1/3)) + 0.454808404431693)-1)*100</f>
        <v>91.486870200987397</v>
      </c>
      <c r="AU1056" s="10"/>
      <c r="AV1056" s="10"/>
      <c r="AW1056" s="14">
        <f>IF($AP1056="",$AT1056,$AP1056)</f>
        <v>732000000</v>
      </c>
      <c r="AX1056" s="21">
        <f>IF($AP1056="",$AV1056,$AS1056)</f>
        <v>91.486870200987397</v>
      </c>
      <c r="AY1056" s="10">
        <f>LN(BB1056*$AO1056/$AW1056)</f>
        <v>-12.572869025756992</v>
      </c>
      <c r="AZ1056" s="10">
        <f>EXP(AY$2950*$AI1056+AY$2951)*$AW1056/$AO1056</f>
        <v>2.0056484637071552</v>
      </c>
      <c r="BA1056" s="10">
        <f>LN(AZ1056/$C1056)</f>
        <v>-2.2997648417901591</v>
      </c>
      <c r="BB1056" s="17" cm="1">
        <f t="array" ref="BB1056">$C1056*EXP(poly_from_str($AO1056,BB$2951))</f>
        <v>1.7079567742432797</v>
      </c>
      <c r="BC1056" s="10">
        <f t="shared" ref="BC1056" si="1859">LN(AZ1056/BB1056)</f>
        <v>0.16066964453779592</v>
      </c>
      <c r="BD1056" s="10">
        <f t="shared" ref="BD1056" si="1860">LN($AX1056/100+1)</f>
        <v>0.6496490573629391</v>
      </c>
      <c r="BE1056" s="10">
        <f>ABS(LN($AZ1056/$BB1056))-BD1056-LN(2)</f>
        <v>-1.1821265933850884</v>
      </c>
      <c r="BF1056" s="21">
        <f>INDEX([1]Pr3_line_class7_opt_lin!$A$2:$A$3624,MATCH($X1056,[1]Pr3_line_class7_opt_lin!$AO$2:$AO$3624,0),1)</f>
        <v>1173</v>
      </c>
    </row>
    <row r="1057" spans="1:58" hidden="1" x14ac:dyDescent="0.25">
      <c r="A1057" s="1" t="s">
        <v>373</v>
      </c>
      <c r="B1057" s="1">
        <v>4.0000000000000001E-3</v>
      </c>
      <c r="C1057">
        <v>50</v>
      </c>
      <c r="E1057" s="2">
        <v>67355.399999999994</v>
      </c>
      <c r="F1057">
        <v>66148</v>
      </c>
      <c r="G1057" t="s">
        <v>6</v>
      </c>
      <c r="H1057" t="s">
        <v>39</v>
      </c>
      <c r="I1057">
        <v>133503</v>
      </c>
      <c r="J1057" t="s">
        <v>4</v>
      </c>
      <c r="K1057" t="s">
        <v>12</v>
      </c>
      <c r="L1057">
        <v>66148.399999999994</v>
      </c>
      <c r="M1057">
        <v>133503.9</v>
      </c>
      <c r="N1057">
        <v>11</v>
      </c>
      <c r="V1057" s="11">
        <f t="shared" si="1811"/>
        <v>6.7355443431194051E-7</v>
      </c>
      <c r="W1057" s="11">
        <f t="shared" si="1812"/>
        <v>1.4846619573189383E-6</v>
      </c>
      <c r="X1057" s="10">
        <f t="shared" si="1813"/>
        <v>67355.436017936809</v>
      </c>
      <c r="Y1057" s="8">
        <f t="shared" si="1814"/>
        <v>1484.6611634043898</v>
      </c>
      <c r="Z1057" s="1">
        <f t="shared" si="1815"/>
        <v>1484.6610000000001</v>
      </c>
      <c r="AA1057" s="2">
        <f t="shared" si="1816"/>
        <v>67355.399999999994</v>
      </c>
      <c r="AB1057" s="2">
        <f t="shared" si="1807"/>
        <v>67355.443431194057</v>
      </c>
      <c r="AC1057" s="1">
        <f t="shared" si="1817"/>
        <v>7.2683778799063917E-2</v>
      </c>
      <c r="AD1057" s="1" t="b">
        <f t="shared" si="1818"/>
        <v>1</v>
      </c>
      <c r="AF1057" s="1" t="s">
        <v>1233</v>
      </c>
      <c r="AG1057" s="5" t="s">
        <v>1475</v>
      </c>
      <c r="AH1057" s="10">
        <v>66148.399999999994</v>
      </c>
      <c r="AI1057" s="10">
        <v>133503.9</v>
      </c>
      <c r="AJ1057" s="10">
        <f t="shared" si="1855"/>
        <v>67355.5</v>
      </c>
      <c r="AK1057" s="1">
        <f t="shared" si="1856"/>
        <v>1.2468989170884015E-3</v>
      </c>
      <c r="AL1057" s="10">
        <f t="shared" si="1857"/>
        <v>-6.3982063191360794E-2</v>
      </c>
      <c r="AM1057" s="10">
        <f t="shared" si="1819"/>
        <v>0.1814701133794179</v>
      </c>
      <c r="AN1057" s="10">
        <f t="shared" si="1858"/>
        <v>-0.35257631132674189</v>
      </c>
      <c r="AO1057" s="1">
        <f t="shared" si="1820"/>
        <v>1484.6610000000001</v>
      </c>
      <c r="BB1057" s="17" cm="1">
        <f t="array" ref="BB1057">$C1057*EXP(poly_from_str($AO1057,BB$2951))</f>
        <v>4.2827167870238494</v>
      </c>
      <c r="BF1057" s="21">
        <f>INDEX([1]Pr3_line_class7_opt_lin!$A$2:$A$3624,MATCH($X1057,[1]Pr3_line_class7_opt_lin!$AO$2:$AO$3624,0),1)</f>
        <v>2938</v>
      </c>
    </row>
    <row r="1058" spans="1:58" x14ac:dyDescent="0.25">
      <c r="A1058" s="1" t="s">
        <v>374</v>
      </c>
      <c r="B1058" s="1">
        <v>8.0000000000000002E-3</v>
      </c>
      <c r="C1058">
        <v>300</v>
      </c>
      <c r="D1058" t="s">
        <v>114</v>
      </c>
      <c r="E1058" s="2">
        <v>67371.899999999994</v>
      </c>
      <c r="F1058">
        <v>22747</v>
      </c>
      <c r="G1058" t="s">
        <v>4</v>
      </c>
      <c r="H1058" t="s">
        <v>5</v>
      </c>
      <c r="I1058">
        <v>90119</v>
      </c>
      <c r="J1058" t="s">
        <v>6</v>
      </c>
      <c r="K1058" t="s">
        <v>12</v>
      </c>
      <c r="L1058">
        <v>22747.69</v>
      </c>
      <c r="M1058">
        <v>90119.8</v>
      </c>
      <c r="N1058">
        <v>11</v>
      </c>
      <c r="V1058" s="11">
        <f t="shared" si="1811"/>
        <v>6.7371915882120706E-7</v>
      </c>
      <c r="W1058" s="11">
        <f t="shared" si="1812"/>
        <v>1.4842983499055246E-6</v>
      </c>
      <c r="X1058" s="10">
        <f t="shared" si="1813"/>
        <v>67371.913169004823</v>
      </c>
      <c r="Y1058" s="8">
        <f t="shared" si="1814"/>
        <v>1484.2980597737587</v>
      </c>
      <c r="Z1058" s="1">
        <f t="shared" si="1815"/>
        <v>1484.298</v>
      </c>
      <c r="AA1058" s="2">
        <f t="shared" si="1816"/>
        <v>67371.899999999994</v>
      </c>
      <c r="AB1058" s="2">
        <f t="shared" si="1807"/>
        <v>67371.915882120709</v>
      </c>
      <c r="AC1058" s="1">
        <f t="shared" si="1817"/>
        <v>7.2694875248137752E-2</v>
      </c>
      <c r="AD1058" s="1" t="b">
        <f t="shared" si="1818"/>
        <v>1</v>
      </c>
      <c r="AF1058" s="1" t="s">
        <v>1178</v>
      </c>
      <c r="AG1058" s="1" t="s">
        <v>1368</v>
      </c>
      <c r="AH1058" s="10">
        <v>22747.69</v>
      </c>
      <c r="AI1058" s="10">
        <v>90119.8</v>
      </c>
      <c r="AJ1058" s="10">
        <f t="shared" si="1855"/>
        <v>67372.11</v>
      </c>
      <c r="AK1058" s="1">
        <f t="shared" si="1856"/>
        <v>4.2766773965468019E-3</v>
      </c>
      <c r="AL1058" s="10">
        <f t="shared" si="1857"/>
        <v>-0.19683099517715164</v>
      </c>
      <c r="AM1058" s="10">
        <f t="shared" si="1819"/>
        <v>0.36311791836949181</v>
      </c>
      <c r="AN1058" s="10">
        <f t="shared" si="1858"/>
        <v>-0.54205806218812269</v>
      </c>
      <c r="AO1058" s="1">
        <f t="shared" si="1820"/>
        <v>1484.298</v>
      </c>
      <c r="AP1058" s="14">
        <v>27500000</v>
      </c>
      <c r="AQ1058" s="10">
        <v>0.10100000000000001</v>
      </c>
      <c r="AR1058" s="14" cm="1">
        <f t="array" ref="AR1058">SfromgA($AP1058,$AO1058,"")</f>
        <v>4.4384298535737804E-2</v>
      </c>
      <c r="AS1058" s="21">
        <f>(10^MAX(0.05, -0.312925054856973*((LN($AR1058))^(1/3)) + 0.454808404431693)-1)*100</f>
        <v>716.23029087933969</v>
      </c>
      <c r="AT1058" s="14" cm="1">
        <f t="array" ref="AT1058">INDEX([2]Sheet1!$J$2:$J$216,MATCH($AF1058&amp;$AG1058,[2]Sheet1!$M$2:$M$216&amp;[2]Sheet1!$N$2:$N$216,0),1)</f>
        <v>25182713.552561514</v>
      </c>
      <c r="AU1058" s="14" cm="1">
        <f t="array" ref="AU1058">SfromgA($AT1058,$AO1058,"")</f>
        <v>4.0644257318431298E-2</v>
      </c>
      <c r="AV1058" s="21">
        <f>(10^MAX(0.05, -0.312925054856973*((LN($AU1058))^(1/3)) + 0.454808404431693)-1)*100</f>
        <v>724.28587236824717</v>
      </c>
      <c r="AW1058" s="14">
        <f>IF($AP1058="",$AT1058,$AP1058)</f>
        <v>27500000</v>
      </c>
      <c r="AX1058" s="21">
        <f>IF($AP1058="",$AV1058,$AS1058)</f>
        <v>716.23029087933969</v>
      </c>
      <c r="AY1058" s="10">
        <f>LN(BB1058*$AO1058/$AW1058)</f>
        <v>-6.5766379800631327</v>
      </c>
      <c r="AZ1058" s="10">
        <f>EXP(AY$2950*$AI1058+AY$2951)*$AW1058/$AO1058</f>
        <v>5.4261893985194236</v>
      </c>
      <c r="BA1058" s="10">
        <f>LN(AZ1058/$C1058)</f>
        <v>-4.0125453552934101</v>
      </c>
      <c r="BB1058" s="17" cm="1">
        <f t="array" ref="BB1058">$C1058*EXP(poly_from_str($AO1058,BB$2951))</f>
        <v>25.799661466302918</v>
      </c>
      <c r="BC1058" s="10">
        <f t="shared" ref="BC1058" si="1861">LN(AZ1058/BB1058)</f>
        <v>-1.5591242510175665</v>
      </c>
      <c r="BD1058" s="10">
        <f t="shared" ref="BD1058" si="1862">LN($AX1058/100+1)</f>
        <v>2.0995263483745412</v>
      </c>
      <c r="BE1058" s="10">
        <f>ABS(LN($AZ1058/$BB1058))-BD1058-LN(2)</f>
        <v>-1.2335492779169202</v>
      </c>
      <c r="BF1058" s="21">
        <f>INDEX([1]Pr3_line_class7_opt_lin!$A$2:$A$3624,MATCH($X1058,[1]Pr3_line_class7_opt_lin!$AO$2:$AO$3624,0),1)</f>
        <v>17668</v>
      </c>
    </row>
    <row r="1059" spans="1:58" hidden="1" x14ac:dyDescent="0.25">
      <c r="A1059" s="1" t="s">
        <v>375</v>
      </c>
      <c r="B1059" s="1">
        <v>4.0000000000000001E-3</v>
      </c>
      <c r="C1059">
        <v>3</v>
      </c>
      <c r="E1059" s="2">
        <v>67375.899999999994</v>
      </c>
      <c r="N1059">
        <v>11</v>
      </c>
      <c r="V1059" s="11">
        <f t="shared" si="1811"/>
        <v>6.737586502188705E-7</v>
      </c>
      <c r="W1059" s="11">
        <f t="shared" si="1812"/>
        <v>1.4842102294737437E-6</v>
      </c>
      <c r="X1059" s="10">
        <f t="shared" si="1813"/>
        <v>67375.870998308266</v>
      </c>
      <c r="Y1059" s="8">
        <f t="shared" si="1814"/>
        <v>1484.2108683464869</v>
      </c>
      <c r="Z1059" s="1">
        <f t="shared" si="1815"/>
        <v>1484.211</v>
      </c>
      <c r="AA1059" s="2">
        <f t="shared" si="1816"/>
        <v>67375.899999999994</v>
      </c>
      <c r="AB1059" s="2">
        <f t="shared" si="1807"/>
        <v>67375.865021887046</v>
      </c>
      <c r="AC1059" s="1">
        <f t="shared" si="1817"/>
        <v>7.2697535937237712E-2</v>
      </c>
      <c r="AD1059" s="1" t="b">
        <f t="shared" si="1818"/>
        <v>1</v>
      </c>
      <c r="AM1059" s="10">
        <f t="shared" si="1819"/>
        <v>0.18158038176512636</v>
      </c>
      <c r="AN1059" s="10"/>
      <c r="AO1059" s="1">
        <f t="shared" si="1820"/>
        <v>1484.211</v>
      </c>
      <c r="AP1059"/>
      <c r="BB1059" s="17" cm="1">
        <f t="array" ref="BB1059">$C1059*EXP(poly_from_str($AO1059,BB$2951))</f>
        <v>0.25824483050236402</v>
      </c>
      <c r="BF1059" s="21">
        <f>INDEX([1]Pr3_line_class7_opt_lin!$A$2:$A$3624,MATCH($X1059,[1]Pr3_line_class7_opt_lin!$AO$2:$AO$3624,0),1)</f>
        <v>177</v>
      </c>
    </row>
    <row r="1060" spans="1:58" hidden="1" x14ac:dyDescent="0.25">
      <c r="A1060" s="1" t="s">
        <v>376</v>
      </c>
      <c r="B1060" s="1">
        <v>4.0000000000000001E-3</v>
      </c>
      <c r="C1060">
        <v>3</v>
      </c>
      <c r="E1060" s="2">
        <v>67383.399999999994</v>
      </c>
      <c r="F1060">
        <v>63816</v>
      </c>
      <c r="G1060" t="s">
        <v>6</v>
      </c>
      <c r="H1060" t="s">
        <v>12</v>
      </c>
      <c r="I1060">
        <v>131200</v>
      </c>
      <c r="J1060" t="s">
        <v>4</v>
      </c>
      <c r="K1060" t="s">
        <v>12</v>
      </c>
      <c r="L1060">
        <v>63816.91</v>
      </c>
      <c r="M1060">
        <v>131200.29999999999</v>
      </c>
      <c r="N1060">
        <v>11</v>
      </c>
      <c r="V1060" s="11">
        <f t="shared" si="1811"/>
        <v>6.7383356041524317E-7</v>
      </c>
      <c r="W1060" s="11">
        <f t="shared" si="1812"/>
        <v>1.4840450318624471E-6</v>
      </c>
      <c r="X1060" s="10">
        <f t="shared" si="1813"/>
        <v>67383.363555117408</v>
      </c>
      <c r="Y1060" s="8">
        <f t="shared" si="1814"/>
        <v>1484.0458345212055</v>
      </c>
      <c r="Z1060" s="1">
        <f t="shared" si="1815"/>
        <v>1484.046</v>
      </c>
      <c r="AA1060" s="2">
        <f t="shared" si="1816"/>
        <v>67383.399999999994</v>
      </c>
      <c r="AB1060" s="2">
        <f t="shared" si="1807"/>
        <v>67383.356041524312</v>
      </c>
      <c r="AC1060" s="1">
        <f t="shared" si="1817"/>
        <v>7.2702583357094161E-2</v>
      </c>
      <c r="AD1060" s="1" t="b">
        <f t="shared" si="1818"/>
        <v>1</v>
      </c>
      <c r="AF1060" s="1" t="s">
        <v>1244</v>
      </c>
      <c r="AG1060" s="1" t="s">
        <v>1374</v>
      </c>
      <c r="AH1060" s="10">
        <v>63816.91</v>
      </c>
      <c r="AI1060" s="10">
        <v>131200.29999999999</v>
      </c>
      <c r="AJ1060" s="10">
        <f>AI1060-AH1060</f>
        <v>67383.389999999985</v>
      </c>
      <c r="AK1060" s="1">
        <f>$A1060-100000000/AJ1060</f>
        <v>7.4789855443668785E-4</v>
      </c>
      <c r="AL1060" s="10">
        <f>$X1060-AJ1060</f>
        <v>-2.6444882576470263E-2</v>
      </c>
      <c r="AM1060" s="10">
        <f t="shared" si="1819"/>
        <v>0.18162078533953796</v>
      </c>
      <c r="AN1060" s="10">
        <f>AL1060/AM1060</f>
        <v>-0.14560493462811464</v>
      </c>
      <c r="AO1060" s="1">
        <f t="shared" si="1820"/>
        <v>1484.046</v>
      </c>
      <c r="AP1060" s="14">
        <v>194000000</v>
      </c>
      <c r="AQ1060" s="10">
        <v>0.246</v>
      </c>
      <c r="AR1060" s="14" cm="1">
        <f t="array" ref="AR1060">SfromgA($AP1060,$AO1060,"")</f>
        <v>0.31295160118341753</v>
      </c>
      <c r="AS1060" s="21">
        <f>(10^MAX(0.05, -0.312925054856973*((LN($AR1060))^(1/3)) + 0.454808404431693)-1)*100</f>
        <v>507.80663197899099</v>
      </c>
      <c r="AU1060" s="10"/>
      <c r="AV1060" s="10"/>
      <c r="AW1060" s="14">
        <f>IF($AP1060="",$AT1060,$AP1060)</f>
        <v>194000000</v>
      </c>
      <c r="AX1060" s="21">
        <f>IF($AP1060="",$AV1060,$AS1060)</f>
        <v>507.80663197899099</v>
      </c>
      <c r="AY1060" s="10">
        <f>LN(BB1060*$AO1060/$AW1060)</f>
        <v>-13.132865224865466</v>
      </c>
      <c r="AZ1060" s="10">
        <f>EXP(AY$2950*$AI1060+AY$2951)*$AW1060/$AO1060</f>
        <v>0.82286345060560495</v>
      </c>
      <c r="BA1060" s="10">
        <f>LN(AZ1060/$C1060)</f>
        <v>-1.2935772973784705</v>
      </c>
      <c r="BB1060" s="17" cm="1">
        <f t="array" ref="BB1060">$C1060*EXP(poly_from_str($AO1060,BB$2951))</f>
        <v>0.2587161075258172</v>
      </c>
      <c r="BC1060" s="10">
        <f t="shared" ref="BC1060" si="1863">LN(AZ1060/BB1060)</f>
        <v>1.1570589196790049</v>
      </c>
      <c r="BD1060" s="10">
        <f t="shared" ref="BD1060" si="1864">LN($AX1060/100+1)</f>
        <v>1.804686605884547</v>
      </c>
      <c r="BE1060" s="10">
        <f>ABS(LN($AZ1060/$BB1060))-BD1060-LN(2)</f>
        <v>-1.3407748667654875</v>
      </c>
      <c r="BF1060" s="21">
        <f>INDEX([1]Pr3_line_class7_opt_lin!$A$2:$A$3624,MATCH($X1060,[1]Pr3_line_class7_opt_lin!$AO$2:$AO$3624,0),1)</f>
        <v>177</v>
      </c>
    </row>
    <row r="1061" spans="1:58" hidden="1" x14ac:dyDescent="0.25">
      <c r="A1061" s="1" t="s">
        <v>377</v>
      </c>
      <c r="B1061" s="1">
        <v>4.0000000000000001E-3</v>
      </c>
      <c r="C1061">
        <v>7</v>
      </c>
      <c r="E1061" s="2">
        <v>67393.399999999994</v>
      </c>
      <c r="N1061">
        <v>11</v>
      </c>
      <c r="V1061" s="11">
        <f t="shared" si="1811"/>
        <v>6.7393392077906759E-7</v>
      </c>
      <c r="W1061" s="11">
        <f t="shared" si="1812"/>
        <v>1.483824825576392E-6</v>
      </c>
      <c r="X1061" s="10">
        <f t="shared" si="1813"/>
        <v>67393.39343265655</v>
      </c>
      <c r="Y1061" s="8">
        <f t="shared" si="1814"/>
        <v>1483.8249701719783</v>
      </c>
      <c r="Z1061" s="1">
        <f t="shared" si="1815"/>
        <v>1483.825</v>
      </c>
      <c r="AA1061" s="2">
        <f t="shared" si="1816"/>
        <v>67393.399999999994</v>
      </c>
      <c r="AB1061" s="2">
        <f t="shared" si="1807"/>
        <v>67393.392077906756</v>
      </c>
      <c r="AC1061" s="1">
        <f t="shared" si="1817"/>
        <v>7.2709346478832329E-2</v>
      </c>
      <c r="AD1061" s="1" t="b">
        <f t="shared" si="1818"/>
        <v>1</v>
      </c>
      <c r="AM1061" s="10">
        <f t="shared" si="1819"/>
        <v>0.18167479318652804</v>
      </c>
      <c r="AN1061" s="10"/>
      <c r="AO1061" s="1">
        <f t="shared" si="1820"/>
        <v>1483.825</v>
      </c>
      <c r="AP1061"/>
      <c r="BB1061" s="17" cm="1">
        <f t="array" ref="BB1061">$C1061*EXP(poly_from_str($AO1061,BB$2951))</f>
        <v>0.60514628231821277</v>
      </c>
      <c r="BF1061" s="21" t="e">
        <f>INDEX([1]Pr3_line_class7_opt_lin!$A$2:$A$3624,MATCH($X1061,[1]Pr3_line_class7_opt_lin!$AO$2:$AO$3624,0),1)</f>
        <v>#N/A</v>
      </c>
    </row>
    <row r="1062" spans="1:58" hidden="1" x14ac:dyDescent="0.25">
      <c r="A1062" s="1" t="s">
        <v>378</v>
      </c>
      <c r="B1062" s="1">
        <v>4.0000000000000001E-3</v>
      </c>
      <c r="C1062">
        <v>10</v>
      </c>
      <c r="E1062" s="2">
        <v>67403.7</v>
      </c>
      <c r="N1062">
        <v>11</v>
      </c>
      <c r="V1062" s="11">
        <f t="shared" si="1811"/>
        <v>6.7403703698710839E-7</v>
      </c>
      <c r="W1062" s="11">
        <f t="shared" si="1812"/>
        <v>1.4835980814109613E-6</v>
      </c>
      <c r="X1062" s="10">
        <f t="shared" si="1813"/>
        <v>67403.703065876965</v>
      </c>
      <c r="Y1062" s="8">
        <f t="shared" si="1814"/>
        <v>1483.5980139290725</v>
      </c>
      <c r="Z1062" s="1">
        <f t="shared" si="1815"/>
        <v>1483.598</v>
      </c>
      <c r="AA1062" s="2">
        <f t="shared" si="1816"/>
        <v>67403.7</v>
      </c>
      <c r="AB1062" s="2">
        <f t="shared" si="1807"/>
        <v>67403.703698710844</v>
      </c>
      <c r="AC1062" s="1">
        <f t="shared" si="1817"/>
        <v>7.2716296361518024E-2</v>
      </c>
      <c r="AD1062" s="1" t="b">
        <f t="shared" si="1818"/>
        <v>1</v>
      </c>
      <c r="AM1062" s="10">
        <f t="shared" si="1819"/>
        <v>0.18173036091987183</v>
      </c>
      <c r="AN1062" s="10"/>
      <c r="AO1062" s="1">
        <f t="shared" si="1820"/>
        <v>1483.598</v>
      </c>
      <c r="AP1062"/>
      <c r="BB1062" s="17" cm="1">
        <f t="array" ref="BB1062">$C1062*EXP(poly_from_str($AO1062,BB$2951))</f>
        <v>0.86666384554862597</v>
      </c>
      <c r="BF1062" s="21">
        <f>INDEX([1]Pr3_line_class7_opt_lin!$A$2:$A$3624,MATCH($X1062,[1]Pr3_line_class7_opt_lin!$AO$2:$AO$3624,0),1)</f>
        <v>591</v>
      </c>
    </row>
    <row r="1063" spans="1:58" hidden="1" x14ac:dyDescent="0.25">
      <c r="A1063" s="1" t="s">
        <v>379</v>
      </c>
      <c r="B1063" s="1">
        <v>4.0000000000000001E-3</v>
      </c>
      <c r="C1063">
        <v>5</v>
      </c>
      <c r="E1063" s="2">
        <v>67407.8</v>
      </c>
      <c r="F1063">
        <v>25033</v>
      </c>
      <c r="G1063" t="s">
        <v>4</v>
      </c>
      <c r="H1063" t="s">
        <v>5</v>
      </c>
      <c r="I1063">
        <v>92441</v>
      </c>
      <c r="J1063" t="s">
        <v>6</v>
      </c>
      <c r="K1063" t="s">
        <v>7</v>
      </c>
      <c r="L1063">
        <v>25033.91</v>
      </c>
      <c r="M1063">
        <v>92441.7</v>
      </c>
      <c r="N1063">
        <v>11</v>
      </c>
      <c r="V1063" s="11">
        <f t="shared" si="1811"/>
        <v>6.7407792880119281E-7</v>
      </c>
      <c r="W1063" s="11">
        <f t="shared" si="1812"/>
        <v>1.4835078433059676E-6</v>
      </c>
      <c r="X1063" s="10">
        <f t="shared" si="1813"/>
        <v>67407.794098546306</v>
      </c>
      <c r="Y1063" s="8">
        <f t="shared" si="1814"/>
        <v>1483.5079731849075</v>
      </c>
      <c r="Z1063" s="1">
        <f t="shared" si="1815"/>
        <v>1483.508</v>
      </c>
      <c r="AA1063" s="2">
        <f t="shared" si="1816"/>
        <v>67407.8</v>
      </c>
      <c r="AB1063" s="2">
        <f t="shared" si="1807"/>
        <v>67407.79288011929</v>
      </c>
      <c r="AC1063" s="1">
        <f t="shared" si="1817"/>
        <v>7.2719052704845299E-2</v>
      </c>
      <c r="AD1063" s="1" t="b">
        <f t="shared" si="1818"/>
        <v>1</v>
      </c>
      <c r="AF1063" s="1" t="s">
        <v>1236</v>
      </c>
      <c r="AG1063" s="1" t="s">
        <v>1352</v>
      </c>
      <c r="AH1063" s="10">
        <v>25033.91</v>
      </c>
      <c r="AI1063" s="10">
        <v>92441.7</v>
      </c>
      <c r="AJ1063" s="10">
        <f t="shared" ref="AJ1063:AJ1064" si="1865">AI1063-AH1063</f>
        <v>67407.789999999994</v>
      </c>
      <c r="AK1063" s="1">
        <f t="shared" ref="AK1063:AK1064" si="1866">$A1063-100000000/AJ1063</f>
        <v>-6.3385552493855357E-5</v>
      </c>
      <c r="AL1063" s="10">
        <f t="shared" ref="AL1063:AL1064" si="1867">$X1063-AJ1063</f>
        <v>4.0985463128890842E-3</v>
      </c>
      <c r="AM1063" s="10">
        <f t="shared" si="1819"/>
        <v>0.1817524408361802</v>
      </c>
      <c r="AN1063" s="10">
        <f t="shared" ref="AN1063:AN1064" si="1868">AL1063/AM1063</f>
        <v>2.2550158303421337E-2</v>
      </c>
      <c r="AO1063" s="1">
        <f t="shared" si="1820"/>
        <v>1483.508</v>
      </c>
      <c r="AP1063" s="14">
        <v>1210000</v>
      </c>
      <c r="AQ1063" s="10">
        <v>8.9999999999999993E-3</v>
      </c>
      <c r="AR1063" s="14" cm="1">
        <f t="array" ref="AR1063">SfromgA($AP1063,$AO1063,"")</f>
        <v>1.9497925567721101E-3</v>
      </c>
      <c r="AS1063" s="21">
        <f t="shared" ref="AS1063:AS1064" si="1869">(10^MAX(0.05, -0.312925054856973*((LN($AR1063))^(1/3)) + 0.454808404431693)-1)*100</f>
        <v>973.77847379856792</v>
      </c>
      <c r="AU1063" s="10"/>
      <c r="AV1063" s="10"/>
      <c r="AW1063" s="14">
        <f t="shared" ref="AW1063:AW1064" si="1870">IF($AP1063="",$AT1063,$AP1063)</f>
        <v>1210000</v>
      </c>
      <c r="AX1063" s="21">
        <f t="shared" ref="AX1063:AX1064" si="1871">IF($AP1063="",$AV1063,$AS1063)</f>
        <v>973.77847379856792</v>
      </c>
      <c r="AY1063" s="10">
        <f t="shared" ref="AY1063:AY1064" si="1872">LN(BB1063*$AO1063/$AW1063)</f>
        <v>-7.5392241423998918</v>
      </c>
      <c r="AZ1063" s="10">
        <f t="shared" ref="AZ1063:AZ1064" si="1873">EXP(AY$2950*$AI1063+AY$2951)*$AW1063/$AO1063</f>
        <v>0.19227315142414364</v>
      </c>
      <c r="BA1063" s="10">
        <f t="shared" ref="BA1063:BA1064" si="1874">LN(AZ1063/$C1063)</f>
        <v>-3.258276166748209</v>
      </c>
      <c r="BB1063" s="17" cm="1">
        <f t="array" ref="BB1063">$C1063*EXP(poly_from_str($AO1063,BB$2951))</f>
        <v>0.43376253144634774</v>
      </c>
      <c r="BC1063" s="10">
        <f t="shared" ref="BC1063:BC1064" si="1875">LN(AZ1063/BB1063)</f>
        <v>-0.81358019711829366</v>
      </c>
      <c r="BD1063" s="10">
        <f t="shared" ref="BD1063:BD1064" si="1876">LN($AX1063/100+1)</f>
        <v>2.3737688050482451</v>
      </c>
      <c r="BE1063" s="10">
        <f t="shared" ref="BE1063:BE1064" si="1877">ABS(LN($AZ1063/$BB1063))-BD1063-LN(2)</f>
        <v>-2.2533357884898968</v>
      </c>
      <c r="BF1063" s="21">
        <f>INDEX([1]Pr3_line_class7_opt_lin!$A$2:$A$3624,MATCH($X1063,[1]Pr3_line_class7_opt_lin!$AO$2:$AO$3624,0),1)</f>
        <v>296</v>
      </c>
    </row>
    <row r="1064" spans="1:58" hidden="1" x14ac:dyDescent="0.25">
      <c r="A1064" s="1" t="s">
        <v>380</v>
      </c>
      <c r="B1064" s="1">
        <v>4.0000000000000001E-3</v>
      </c>
      <c r="C1064">
        <v>8</v>
      </c>
      <c r="E1064" s="2">
        <v>67409.5</v>
      </c>
      <c r="F1064">
        <v>63816</v>
      </c>
      <c r="G1064" t="s">
        <v>6</v>
      </c>
      <c r="H1064" t="s">
        <v>12</v>
      </c>
      <c r="I1064">
        <v>131226</v>
      </c>
      <c r="J1064" t="s">
        <v>4</v>
      </c>
      <c r="K1064" t="s">
        <v>5</v>
      </c>
      <c r="L1064">
        <v>63816.91</v>
      </c>
      <c r="M1064">
        <v>131226.29999999999</v>
      </c>
      <c r="N1064">
        <v>11</v>
      </c>
      <c r="V1064" s="11">
        <f t="shared" si="1811"/>
        <v>6.7409519572354006E-7</v>
      </c>
      <c r="W1064" s="11">
        <f t="shared" si="1812"/>
        <v>1.4834704307256397E-6</v>
      </c>
      <c r="X1064" s="10">
        <f t="shared" si="1813"/>
        <v>67409.516222649734</v>
      </c>
      <c r="Y1064" s="8">
        <f t="shared" si="1814"/>
        <v>1483.4700737163841</v>
      </c>
      <c r="Z1064" s="1">
        <f t="shared" si="1815"/>
        <v>1483.47</v>
      </c>
      <c r="AA1064" s="2">
        <f t="shared" si="1816"/>
        <v>67409.5</v>
      </c>
      <c r="AB1064" s="2">
        <f t="shared" si="1807"/>
        <v>67409.519572354009</v>
      </c>
      <c r="AC1064" s="1">
        <f t="shared" si="1817"/>
        <v>7.2720216644877891E-2</v>
      </c>
      <c r="AD1064" s="1" t="b">
        <f t="shared" si="1818"/>
        <v>1</v>
      </c>
      <c r="AF1064" s="1" t="s">
        <v>1244</v>
      </c>
      <c r="AG1064" s="1" t="s">
        <v>1362</v>
      </c>
      <c r="AH1064" s="10">
        <v>63816.91</v>
      </c>
      <c r="AI1064" s="10">
        <v>131226.29999999999</v>
      </c>
      <c r="AJ1064" s="10">
        <f t="shared" si="1865"/>
        <v>67409.389999999985</v>
      </c>
      <c r="AK1064" s="1">
        <f t="shared" si="1866"/>
        <v>-2.8514825607999228E-3</v>
      </c>
      <c r="AL1064" s="10">
        <f t="shared" si="1867"/>
        <v>0.12622264974925201</v>
      </c>
      <c r="AM1064" s="10">
        <f t="shared" si="1819"/>
        <v>0.18176168038450391</v>
      </c>
      <c r="AN1064" s="10">
        <f t="shared" si="1868"/>
        <v>0.69444037644368695</v>
      </c>
      <c r="AO1064" s="1">
        <f t="shared" si="1820"/>
        <v>1483.47</v>
      </c>
      <c r="AP1064" s="14">
        <v>263000000</v>
      </c>
      <c r="AQ1064" s="10">
        <v>0.188</v>
      </c>
      <c r="AR1064" s="14" cm="1">
        <f t="array" ref="AR1064">SfromgA($AP1064,$AO1064,"")</f>
        <v>0.42376532044148962</v>
      </c>
      <c r="AS1064" s="21">
        <f t="shared" si="1869"/>
        <v>465.23089023807859</v>
      </c>
      <c r="AU1064" s="10"/>
      <c r="AV1064" s="10"/>
      <c r="AW1064" s="14">
        <f t="shared" si="1870"/>
        <v>263000000</v>
      </c>
      <c r="AX1064" s="21">
        <f t="shared" si="1871"/>
        <v>465.23089023807859</v>
      </c>
      <c r="AY1064" s="10">
        <f t="shared" si="1872"/>
        <v>-12.45036050081311</v>
      </c>
      <c r="AZ1064" s="10">
        <f t="shared" si="1873"/>
        <v>1.1132555936451243</v>
      </c>
      <c r="BA1064" s="10">
        <f t="shared" si="1874"/>
        <v>-1.9721528518645435</v>
      </c>
      <c r="BB1064" s="17" cm="1">
        <f t="array" ref="BB1064">$C1064*EXP(poly_from_str($AO1064,BB$2951))</f>
        <v>0.69431111407700974</v>
      </c>
      <c r="BC1064" s="10">
        <f t="shared" si="1875"/>
        <v>0.47212381756584704</v>
      </c>
      <c r="BD1064" s="10">
        <f t="shared" si="1876"/>
        <v>1.7320641169701532</v>
      </c>
      <c r="BE1064" s="10">
        <f t="shared" si="1877"/>
        <v>-1.9530874799642515</v>
      </c>
      <c r="BF1064" s="21">
        <f>INDEX([1]Pr3_line_class7_opt_lin!$A$2:$A$3624,MATCH($X1064,[1]Pr3_line_class7_opt_lin!$AO$2:$AO$3624,0),1)</f>
        <v>473</v>
      </c>
    </row>
    <row r="1065" spans="1:58" hidden="1" x14ac:dyDescent="0.25">
      <c r="A1065" s="1" t="s">
        <v>381</v>
      </c>
      <c r="B1065" s="1">
        <v>4.0000000000000001E-3</v>
      </c>
      <c r="C1065">
        <v>10</v>
      </c>
      <c r="E1065" s="2">
        <v>67412.7</v>
      </c>
      <c r="N1065">
        <v>11</v>
      </c>
      <c r="V1065" s="11">
        <f t="shared" si="1811"/>
        <v>6.7412700552784145E-7</v>
      </c>
      <c r="W1065" s="11">
        <f t="shared" si="1812"/>
        <v>1.4834000121638802E-6</v>
      </c>
      <c r="X1065" s="10">
        <f t="shared" si="1813"/>
        <v>67412.700458163235</v>
      </c>
      <c r="Y1065" s="8">
        <f t="shared" si="1814"/>
        <v>1483.4000020821099</v>
      </c>
      <c r="Z1065" s="1">
        <f t="shared" si="1815"/>
        <v>1483.4</v>
      </c>
      <c r="AA1065" s="2">
        <f t="shared" si="1816"/>
        <v>67412.7</v>
      </c>
      <c r="AB1065" s="2">
        <f t="shared" si="1807"/>
        <v>67412.700552784139</v>
      </c>
      <c r="AC1065" s="1">
        <f t="shared" si="1817"/>
        <v>7.272236097909672E-2</v>
      </c>
      <c r="AD1065" s="1" t="b">
        <f t="shared" si="1818"/>
        <v>1</v>
      </c>
      <c r="AM1065" s="10">
        <f t="shared" si="1819"/>
        <v>0.18177888634218686</v>
      </c>
      <c r="AN1065" s="10"/>
      <c r="AO1065" s="1">
        <f t="shared" si="1820"/>
        <v>1483.4</v>
      </c>
      <c r="AP1065"/>
      <c r="BB1065" s="17" cm="1">
        <f t="array" ref="BB1065">$C1065*EXP(poly_from_str($AO1065,BB$2951))</f>
        <v>0.86855942333054592</v>
      </c>
      <c r="BF1065" s="21">
        <f>INDEX([1]Pr3_line_class7_opt_lin!$A$2:$A$3624,MATCH($X1065,[1]Pr3_line_class7_opt_lin!$AO$2:$AO$3624,0),1)</f>
        <v>592</v>
      </c>
    </row>
    <row r="1066" spans="1:58" hidden="1" x14ac:dyDescent="0.25">
      <c r="A1066" s="1" t="s">
        <v>382</v>
      </c>
      <c r="B1066" s="1">
        <v>4.0000000000000001E-3</v>
      </c>
      <c r="C1066">
        <v>3</v>
      </c>
      <c r="E1066" s="2">
        <v>67446.2</v>
      </c>
      <c r="N1066">
        <v>11</v>
      </c>
      <c r="V1066" s="11">
        <f t="shared" si="1811"/>
        <v>6.7446255451343598E-7</v>
      </c>
      <c r="W1066" s="11">
        <f t="shared" si="1812"/>
        <v>1.4826632189804616E-6</v>
      </c>
      <c r="X1066" s="10">
        <f t="shared" si="1813"/>
        <v>67446.245943995062</v>
      </c>
      <c r="Y1066" s="8">
        <f t="shared" si="1814"/>
        <v>1482.6622089987989</v>
      </c>
      <c r="Z1066" s="1">
        <f t="shared" si="1815"/>
        <v>1482.662</v>
      </c>
      <c r="AA1066" s="2">
        <f t="shared" si="1816"/>
        <v>67446.2</v>
      </c>
      <c r="AB1066" s="2">
        <f t="shared" si="1807"/>
        <v>67446.25545134359</v>
      </c>
      <c r="AC1066" s="1">
        <f t="shared" si="1817"/>
        <v>7.274498687203948E-2</v>
      </c>
      <c r="AD1066" s="1" t="b">
        <f t="shared" si="1818"/>
        <v>1</v>
      </c>
      <c r="AM1066" s="10">
        <f t="shared" si="1819"/>
        <v>0.18195974537689641</v>
      </c>
      <c r="AN1066" s="10"/>
      <c r="AO1066" s="1">
        <f t="shared" si="1820"/>
        <v>1482.662</v>
      </c>
      <c r="AP1066"/>
      <c r="BB1066" s="17" cm="1">
        <f t="array" ref="BB1066">$C1066*EXP(poly_from_str($AO1066,BB$2951))</f>
        <v>0.26269615905190297</v>
      </c>
      <c r="BF1066" s="21">
        <f>INDEX([1]Pr3_line_class7_opt_lin!$A$2:$A$3624,MATCH($X1066,[1]Pr3_line_class7_opt_lin!$AO$2:$AO$3624,0),1)</f>
        <v>178</v>
      </c>
    </row>
    <row r="1067" spans="1:58" hidden="1" x14ac:dyDescent="0.25">
      <c r="A1067" s="1" t="s">
        <v>383</v>
      </c>
      <c r="B1067" s="1">
        <v>4.0000000000000001E-3</v>
      </c>
      <c r="C1067">
        <v>10</v>
      </c>
      <c r="E1067" s="2">
        <v>67449.8</v>
      </c>
      <c r="N1067">
        <v>11</v>
      </c>
      <c r="V1067" s="11">
        <f t="shared" si="1811"/>
        <v>6.7449758361240671E-7</v>
      </c>
      <c r="W1067" s="11">
        <f t="shared" si="1812"/>
        <v>1.482584084756367E-6</v>
      </c>
      <c r="X1067" s="10">
        <f t="shared" si="1813"/>
        <v>67449.765501613816</v>
      </c>
      <c r="Y1067" s="8">
        <f t="shared" si="1814"/>
        <v>1482.5848430504534</v>
      </c>
      <c r="Z1067" s="1">
        <f t="shared" si="1815"/>
        <v>1482.585</v>
      </c>
      <c r="AA1067" s="2">
        <f t="shared" si="1816"/>
        <v>67449.8</v>
      </c>
      <c r="AB1067" s="2">
        <f t="shared" si="1807"/>
        <v>67449.758361240674</v>
      </c>
      <c r="AC1067" s="1">
        <f t="shared" si="1817"/>
        <v>7.2747349514948781E-2</v>
      </c>
      <c r="AD1067" s="1" t="b">
        <f t="shared" si="1818"/>
        <v>1</v>
      </c>
      <c r="AM1067" s="10">
        <f t="shared" si="1819"/>
        <v>0.18197890846056045</v>
      </c>
      <c r="AN1067" s="10"/>
      <c r="AO1067" s="1">
        <f t="shared" si="1820"/>
        <v>1482.585</v>
      </c>
      <c r="AP1067"/>
      <c r="BB1067" s="17" cm="1">
        <f t="array" ref="BB1067">$C1067*EXP(poly_from_str($AO1067,BB$2951))</f>
        <v>0.8763967182466379</v>
      </c>
      <c r="BF1067" s="21" t="e">
        <f>INDEX([1]Pr3_line_class7_opt_lin!$A$2:$A$3624,MATCH($X1067,[1]Pr3_line_class7_opt_lin!$AO$2:$AO$3624,0),1)</f>
        <v>#N/A</v>
      </c>
    </row>
    <row r="1068" spans="1:58" hidden="1" x14ac:dyDescent="0.25">
      <c r="A1068" s="1" t="s">
        <v>384</v>
      </c>
      <c r="B1068" s="1">
        <v>4.0000000000000001E-3</v>
      </c>
      <c r="C1068">
        <v>1</v>
      </c>
      <c r="E1068" s="2">
        <v>67451.399999999994</v>
      </c>
      <c r="N1068">
        <v>11</v>
      </c>
      <c r="V1068" s="11">
        <f t="shared" si="1811"/>
        <v>6.7451441707115051E-7</v>
      </c>
      <c r="W1068" s="11">
        <f t="shared" si="1812"/>
        <v>1.4825489167015067E-6</v>
      </c>
      <c r="X1068" s="10">
        <f t="shared" si="1813"/>
        <v>67451.434554443098</v>
      </c>
      <c r="Y1068" s="8">
        <f t="shared" si="1814"/>
        <v>1482.5481572120677</v>
      </c>
      <c r="Z1068" s="1">
        <f t="shared" si="1815"/>
        <v>1482.548</v>
      </c>
      <c r="AA1068" s="2">
        <f t="shared" si="1816"/>
        <v>67451.399999999994</v>
      </c>
      <c r="AB1068" s="2">
        <f t="shared" si="1807"/>
        <v>67451.441707115053</v>
      </c>
      <c r="AC1068" s="1">
        <f t="shared" si="1817"/>
        <v>7.2748484941841704E-2</v>
      </c>
      <c r="AD1068" s="1" t="b">
        <f t="shared" si="1818"/>
        <v>1</v>
      </c>
      <c r="AM1068" s="10">
        <f t="shared" si="1819"/>
        <v>0.18198776700653199</v>
      </c>
      <c r="AN1068" s="10"/>
      <c r="AO1068" s="1">
        <f t="shared" si="1820"/>
        <v>1482.548</v>
      </c>
      <c r="AP1068"/>
      <c r="BB1068" s="17" cm="1">
        <f t="array" ref="BB1068">$C1068*EXP(poly_from_str($AO1068,BB$2951))</f>
        <v>8.767538527360047E-2</v>
      </c>
      <c r="BF1068" s="21" t="e">
        <f>INDEX([1]Pr3_line_class7_opt_lin!$A$2:$A$3624,MATCH($X1068,[1]Pr3_line_class7_opt_lin!$AO$2:$AO$3624,0),1)</f>
        <v>#N/A</v>
      </c>
    </row>
    <row r="1069" spans="1:58" hidden="1" x14ac:dyDescent="0.25">
      <c r="A1069" s="1" t="s">
        <v>385</v>
      </c>
      <c r="B1069" s="1">
        <v>4.0000000000000001E-3</v>
      </c>
      <c r="C1069">
        <v>20</v>
      </c>
      <c r="E1069" s="2">
        <v>67457.399999999994</v>
      </c>
      <c r="F1069">
        <v>17534</v>
      </c>
      <c r="G1069" t="s">
        <v>4</v>
      </c>
      <c r="H1069" t="s">
        <v>46</v>
      </c>
      <c r="I1069">
        <v>84992</v>
      </c>
      <c r="J1069" t="s">
        <v>6</v>
      </c>
      <c r="K1069" t="s">
        <v>46</v>
      </c>
      <c r="L1069">
        <v>17534.759999999998</v>
      </c>
      <c r="M1069">
        <v>84992.04</v>
      </c>
      <c r="N1069">
        <v>11</v>
      </c>
      <c r="V1069" s="11">
        <f t="shared" si="1811"/>
        <v>6.7457402336859334E-7</v>
      </c>
      <c r="W1069" s="11">
        <f t="shared" si="1812"/>
        <v>1.4824170513538917E-6</v>
      </c>
      <c r="X1069" s="10">
        <f t="shared" si="1813"/>
        <v>67457.401935975708</v>
      </c>
      <c r="Y1069" s="8">
        <f t="shared" si="1814"/>
        <v>1482.4170088096589</v>
      </c>
      <c r="Z1069" s="1">
        <f t="shared" si="1815"/>
        <v>1482.4169999999999</v>
      </c>
      <c r="AA1069" s="2">
        <f t="shared" si="1816"/>
        <v>67457.399999999994</v>
      </c>
      <c r="AB1069" s="2">
        <f t="shared" si="1807"/>
        <v>67457.402336859333</v>
      </c>
      <c r="AC1069" s="1">
        <f t="shared" si="1817"/>
        <v>7.2752505650184582E-2</v>
      </c>
      <c r="AD1069" s="1" t="b">
        <f t="shared" si="1818"/>
        <v>1</v>
      </c>
      <c r="AF1069" s="1" t="s">
        <v>1193</v>
      </c>
      <c r="AG1069" s="1" t="s">
        <v>1361</v>
      </c>
      <c r="AH1069" s="10">
        <v>17534.759999999998</v>
      </c>
      <c r="AI1069" s="10">
        <v>84992.04</v>
      </c>
      <c r="AJ1069" s="10">
        <f t="shared" ref="AJ1069:AJ1070" si="1878">AI1069-AH1069</f>
        <v>67457.279999999999</v>
      </c>
      <c r="AK1069" s="1">
        <f t="shared" ref="AK1069:AK1070" si="1879">$A1069-100000000/AJ1069</f>
        <v>-2.6884309597789979E-3</v>
      </c>
      <c r="AL1069" s="10">
        <f t="shared" ref="AL1069:AL1070" si="1880">$X1069-AJ1069</f>
        <v>0.12193597570876591</v>
      </c>
      <c r="AM1069" s="10">
        <f t="shared" si="1819"/>
        <v>0.18202003889593818</v>
      </c>
      <c r="AN1069" s="10">
        <f t="shared" ref="AN1069:AN1070" si="1881">AL1069/AM1069</f>
        <v>0.6699041295034408</v>
      </c>
      <c r="AO1069" s="1">
        <f t="shared" si="1820"/>
        <v>1482.4169999999999</v>
      </c>
      <c r="BB1069" s="17" cm="1">
        <f t="array" ref="BB1069">$C1069*EXP(poly_from_str($AO1069,BB$2951))</f>
        <v>1.7560384653332002</v>
      </c>
      <c r="BF1069" s="21">
        <f>INDEX([1]Pr3_line_class7_opt_lin!$A$2:$A$3624,MATCH($X1069,[1]Pr3_line_class7_opt_lin!$AO$2:$AO$3624,0),1)</f>
        <v>1191</v>
      </c>
    </row>
    <row r="1070" spans="1:58" hidden="1" x14ac:dyDescent="0.25">
      <c r="A1070" s="1" t="s">
        <v>386</v>
      </c>
      <c r="B1070" s="1">
        <v>4.0000000000000001E-3</v>
      </c>
      <c r="C1070">
        <v>10</v>
      </c>
      <c r="E1070" s="2">
        <v>67470.600000000006</v>
      </c>
      <c r="F1070">
        <v>65922</v>
      </c>
      <c r="G1070" t="s">
        <v>6</v>
      </c>
      <c r="H1070" t="s">
        <v>12</v>
      </c>
      <c r="I1070">
        <v>133393</v>
      </c>
      <c r="J1070" t="s">
        <v>4</v>
      </c>
      <c r="K1070" t="s">
        <v>39</v>
      </c>
      <c r="L1070">
        <v>65922.42</v>
      </c>
      <c r="M1070">
        <v>133393.20000000001</v>
      </c>
      <c r="N1070">
        <v>11</v>
      </c>
      <c r="V1070" s="11">
        <f t="shared" si="1811"/>
        <v>6.7470601372217095E-7</v>
      </c>
      <c r="W1070" s="11">
        <f t="shared" si="1812"/>
        <v>1.4821270301434994E-6</v>
      </c>
      <c r="X1070" s="10">
        <f t="shared" si="1813"/>
        <v>67470.601136663288</v>
      </c>
      <c r="Y1070" s="8">
        <f t="shared" si="1814"/>
        <v>1482.1270051744114</v>
      </c>
      <c r="Z1070" s="1">
        <f t="shared" si="1815"/>
        <v>1482.127</v>
      </c>
      <c r="AA1070" s="2">
        <f t="shared" si="1816"/>
        <v>67470.600000000006</v>
      </c>
      <c r="AB1070" s="2">
        <f t="shared" si="1807"/>
        <v>67470.60137221709</v>
      </c>
      <c r="AC1070" s="1">
        <f t="shared" si="1817"/>
        <v>7.2761410247643113E-2</v>
      </c>
      <c r="AD1070" s="1" t="b">
        <f t="shared" si="1818"/>
        <v>1</v>
      </c>
      <c r="AF1070" s="1" t="s">
        <v>1274</v>
      </c>
      <c r="AG1070" s="1" t="s">
        <v>1377</v>
      </c>
      <c r="AH1070" s="10">
        <v>65922.42</v>
      </c>
      <c r="AI1070" s="10">
        <v>133393.20000000001</v>
      </c>
      <c r="AJ1070" s="10">
        <f t="shared" si="1878"/>
        <v>67470.780000000013</v>
      </c>
      <c r="AK1070" s="1">
        <f t="shared" si="1879"/>
        <v>3.9239069121776993E-3</v>
      </c>
      <c r="AL1070" s="10">
        <f t="shared" si="1880"/>
        <v>-0.17886333672504406</v>
      </c>
      <c r="AM1070" s="10">
        <f t="shared" si="1819"/>
        <v>0.18209127827777244</v>
      </c>
      <c r="AN1070" s="10">
        <f t="shared" si="1881"/>
        <v>-0.98227294803321508</v>
      </c>
      <c r="AO1070" s="1">
        <f t="shared" si="1820"/>
        <v>1482.127</v>
      </c>
      <c r="AP1070" s="14">
        <v>383000000</v>
      </c>
      <c r="AQ1070" s="10">
        <v>0.54800000000000004</v>
      </c>
      <c r="AR1070" s="14" cm="1">
        <f t="array" ref="AR1070">SfromgA($AP1070,$AO1070,"")</f>
        <v>0.61544378537541067</v>
      </c>
      <c r="AS1070" s="21">
        <f>(10^MAX(0.05, -0.312925054856973*((LN($AR1070))^(1/3)) + 0.454808404431693)-1)*100</f>
        <v>402.03937522323645</v>
      </c>
      <c r="AU1070" s="10"/>
      <c r="AV1070" s="10"/>
      <c r="AW1070" s="14">
        <f>IF($AP1070="",$AT1070,$AP1070)</f>
        <v>383000000</v>
      </c>
      <c r="AX1070" s="21">
        <f>IF($AP1070="",$AV1070,$AS1070)</f>
        <v>402.03937522323645</v>
      </c>
      <c r="AY1070" s="10">
        <f>LN(BB1070*$AO1070/$AW1070)</f>
        <v>-12.589207653089993</v>
      </c>
      <c r="AZ1070" s="10">
        <f>EXP(AY$2950*$AI1070+AY$2951)*$AW1070/$AO1070</f>
        <v>1.3251452161862285</v>
      </c>
      <c r="BA1070" s="10">
        <f>LN(AZ1070/$C1070)</f>
        <v>-2.0210630424395042</v>
      </c>
      <c r="BB1070" s="17" cm="1">
        <f t="array" ref="BB1070">$C1070*EXP(poly_from_str($AO1070,BB$2951))</f>
        <v>0.88082562322997449</v>
      </c>
      <c r="BC1070" s="10">
        <f t="shared" ref="BC1070" si="1882">LN(AZ1070/BB1070)</f>
        <v>0.40841765369078709</v>
      </c>
      <c r="BD1070" s="10">
        <f t="shared" ref="BD1070" si="1883">LN($AX1070/100+1)</f>
        <v>1.613508367327315</v>
      </c>
      <c r="BE1070" s="10">
        <f>ABS(LN($AZ1070/$BB1070))-BD1070-LN(2)</f>
        <v>-1.8982378941964733</v>
      </c>
      <c r="BF1070" s="21">
        <f>INDEX([1]Pr3_line_class7_opt_lin!$A$2:$A$3624,MATCH($X1070,[1]Pr3_line_class7_opt_lin!$AO$2:$AO$3624,0),1)</f>
        <v>597</v>
      </c>
    </row>
    <row r="1071" spans="1:58" hidden="1" x14ac:dyDescent="0.25">
      <c r="A1071" s="1" t="s">
        <v>387</v>
      </c>
      <c r="B1071" s="1">
        <v>4.0000000000000001E-3</v>
      </c>
      <c r="C1071">
        <v>3</v>
      </c>
      <c r="E1071" s="2">
        <v>67489.899999999994</v>
      </c>
      <c r="N1071">
        <v>11</v>
      </c>
      <c r="V1071" s="11">
        <f t="shared" si="1811"/>
        <v>6.748986302257401E-7</v>
      </c>
      <c r="W1071" s="11">
        <f t="shared" si="1812"/>
        <v>1.4817031881807501E-6</v>
      </c>
      <c r="X1071" s="10">
        <f t="shared" si="1813"/>
        <v>67489.869376104238</v>
      </c>
      <c r="Y1071" s="8">
        <f t="shared" si="1814"/>
        <v>1481.7038605116406</v>
      </c>
      <c r="Z1071" s="1">
        <f t="shared" si="1815"/>
        <v>1481.704</v>
      </c>
      <c r="AA1071" s="2">
        <f t="shared" si="1816"/>
        <v>67489.899999999994</v>
      </c>
      <c r="AB1071" s="2">
        <f t="shared" si="1807"/>
        <v>67489.863022574005</v>
      </c>
      <c r="AC1071" s="1">
        <f t="shared" si="1817"/>
        <v>7.2774408054029016E-2</v>
      </c>
      <c r="AD1071" s="1" t="b">
        <f t="shared" si="1818"/>
        <v>1</v>
      </c>
      <c r="AM1071" s="10">
        <f t="shared" si="1819"/>
        <v>0.18219536425628868</v>
      </c>
      <c r="AN1071" s="10"/>
      <c r="AO1071" s="1">
        <f t="shared" si="1820"/>
        <v>1481.704</v>
      </c>
      <c r="AP1071"/>
      <c r="BB1071" s="17" cm="1">
        <f t="array" ref="BB1071">$C1071*EXP(poly_from_str($AO1071,BB$2951))</f>
        <v>0.26547956034569287</v>
      </c>
      <c r="BF1071" s="21">
        <f>INDEX([1]Pr3_line_class7_opt_lin!$A$2:$A$3624,MATCH($X1071,[1]Pr3_line_class7_opt_lin!$AO$2:$AO$3624,0),1)</f>
        <v>179</v>
      </c>
    </row>
    <row r="1072" spans="1:58" hidden="1" x14ac:dyDescent="0.25">
      <c r="A1072" s="1" t="s">
        <v>388</v>
      </c>
      <c r="B1072" s="1">
        <v>4.0000000000000001E-3</v>
      </c>
      <c r="C1072">
        <v>1</v>
      </c>
      <c r="E1072" s="2">
        <v>67494.2</v>
      </c>
      <c r="F1072">
        <v>68374</v>
      </c>
      <c r="G1072" t="s">
        <v>6</v>
      </c>
      <c r="H1072" t="s">
        <v>5</v>
      </c>
      <c r="I1072">
        <v>135868</v>
      </c>
      <c r="J1072" t="s">
        <v>4</v>
      </c>
      <c r="K1072" t="s">
        <v>5</v>
      </c>
      <c r="L1072">
        <v>68374.539999999994</v>
      </c>
      <c r="M1072">
        <v>135868.79999999999</v>
      </c>
      <c r="N1072">
        <v>11</v>
      </c>
      <c r="V1072" s="11">
        <f t="shared" si="1811"/>
        <v>6.7494190437558093E-7</v>
      </c>
      <c r="W1072" s="11">
        <f t="shared" si="1812"/>
        <v>1.48160879008863E-6</v>
      </c>
      <c r="X1072" s="10">
        <f t="shared" si="1813"/>
        <v>67494.192080942594</v>
      </c>
      <c r="Y1072" s="8">
        <f t="shared" si="1814"/>
        <v>1481.6089639249956</v>
      </c>
      <c r="Z1072" s="1">
        <f t="shared" si="1815"/>
        <v>1481.6089999999999</v>
      </c>
      <c r="AA1072" s="2">
        <f t="shared" si="1816"/>
        <v>67494.2</v>
      </c>
      <c r="AB1072" s="2">
        <f t="shared" si="1807"/>
        <v>67494.190437558093</v>
      </c>
      <c r="AC1072" s="1">
        <f t="shared" si="1817"/>
        <v>7.277732871410679E-2</v>
      </c>
      <c r="AD1072" s="1" t="b">
        <f t="shared" si="1818"/>
        <v>1</v>
      </c>
      <c r="AF1072" s="1" t="s">
        <v>1381</v>
      </c>
      <c r="AG1072" s="1" t="s">
        <v>1369</v>
      </c>
      <c r="AH1072" s="10">
        <v>68374.539999999994</v>
      </c>
      <c r="AI1072" s="10">
        <v>135868.79999999999</v>
      </c>
      <c r="AJ1072" s="10">
        <f t="shared" ref="AJ1072:AJ1073" si="1884">AI1072-AH1072</f>
        <v>67494.259999999995</v>
      </c>
      <c r="AK1072" s="1">
        <f t="shared" ref="AK1072:AK1073" si="1885">$A1072-100000000/AJ1072</f>
        <v>1.5270089631940209E-3</v>
      </c>
      <c r="AL1072" s="10">
        <f t="shared" ref="AL1072:AL1073" si="1886">$X1072-AJ1072</f>
        <v>-6.7919057401013561E-2</v>
      </c>
      <c r="AM1072" s="10">
        <f t="shared" si="1819"/>
        <v>0.18221865552922534</v>
      </c>
      <c r="AN1072" s="10">
        <f t="shared" ref="AN1072:AN1073" si="1887">AL1072/AM1072</f>
        <v>-0.37273383015451067</v>
      </c>
      <c r="AO1072" s="1">
        <f t="shared" si="1820"/>
        <v>1481.6089999999999</v>
      </c>
      <c r="AP1072" s="14">
        <v>111000000</v>
      </c>
      <c r="AQ1072" s="10">
        <v>0.19800000000000001</v>
      </c>
      <c r="AR1072" s="14" cm="1">
        <f t="array" ref="AR1072">SfromgA($AP1072,$AO1072,"")</f>
        <v>0.17817926416113739</v>
      </c>
      <c r="AS1072" s="21">
        <f t="shared" ref="AS1072:AS1073" si="1888">(10^MAX(0.05, -0.312925054856973*((LN($AR1072))^(1/3)) + 0.454808404431693)-1)*100</f>
        <v>576.23634206593499</v>
      </c>
      <c r="AU1072" s="10"/>
      <c r="AV1072" s="10"/>
      <c r="AW1072" s="14">
        <f t="shared" ref="AW1072:AW1073" si="1889">IF($AP1072="",$AT1072,$AP1072)</f>
        <v>111000000</v>
      </c>
      <c r="AX1072" s="21">
        <f t="shared" ref="AX1072:AX1073" si="1890">IF($AP1072="",$AV1072,$AS1072)</f>
        <v>576.23634206593499</v>
      </c>
      <c r="AY1072" s="10">
        <f t="shared" ref="AY1072:AY1073" si="1891">LN(BB1072*$AO1072/$AW1072)</f>
        <v>-13.647942599531502</v>
      </c>
      <c r="AZ1072" s="10">
        <f t="shared" ref="AZ1072:AZ1073" si="1892">EXP(AY$2950*$AI1072+AY$2951)*$AW1072/$AO1072</f>
        <v>0.30481734204042771</v>
      </c>
      <c r="BA1072" s="10">
        <f t="shared" ref="BA1072:BA1073" si="1893">LN(AZ1072/$C1072)</f>
        <v>-1.1880425603300917</v>
      </c>
      <c r="BB1072" s="17" cm="1">
        <f t="array" ref="BB1072">$C1072*EXP(poly_from_str($AO1072,BB$2951))</f>
        <v>8.8585616313442861E-2</v>
      </c>
      <c r="BC1072" s="10">
        <f t="shared" ref="BC1072:BC1073" si="1894">LN(AZ1072/BB1072)</f>
        <v>1.2357432183123056</v>
      </c>
      <c r="BD1072" s="10">
        <f t="shared" ref="BD1072:BD1073" si="1895">LN($AX1072/100+1)</f>
        <v>1.9113724473933191</v>
      </c>
      <c r="BE1072" s="10">
        <f t="shared" ref="BE1072:BE1073" si="1896">ABS(LN($AZ1072/$BB1072))-BD1072-LN(2)</f>
        <v>-1.3687764096409589</v>
      </c>
      <c r="BF1072" s="21">
        <f>INDEX([1]Pr3_line_class7_opt_lin!$A$2:$A$3624,MATCH($X1072,[1]Pr3_line_class7_opt_lin!$AO$2:$AO$3624,0),1)</f>
        <v>60</v>
      </c>
    </row>
    <row r="1073" spans="1:58" hidden="1" x14ac:dyDescent="0.25">
      <c r="A1073" s="1" t="s">
        <v>389</v>
      </c>
      <c r="B1073" s="1">
        <v>4.0000000000000001E-3</v>
      </c>
      <c r="C1073">
        <v>7</v>
      </c>
      <c r="E1073" s="2">
        <v>67500.3</v>
      </c>
      <c r="F1073">
        <v>61605</v>
      </c>
      <c r="G1073" t="s">
        <v>6</v>
      </c>
      <c r="H1073" t="s">
        <v>7</v>
      </c>
      <c r="I1073">
        <v>129106</v>
      </c>
      <c r="J1073" t="s">
        <v>4</v>
      </c>
      <c r="K1073" t="s">
        <v>5</v>
      </c>
      <c r="L1073">
        <v>61605.66</v>
      </c>
      <c r="M1073">
        <v>129106.1</v>
      </c>
      <c r="N1073">
        <v>11</v>
      </c>
      <c r="V1073" s="11">
        <f t="shared" si="1811"/>
        <v>6.7500295313792006E-7</v>
      </c>
      <c r="W1073" s="11">
        <f t="shared" si="1812"/>
        <v>1.4814748971486054E-6</v>
      </c>
      <c r="X1073" s="10">
        <f t="shared" si="1813"/>
        <v>67500.296119396706</v>
      </c>
      <c r="Y1073" s="8">
        <f t="shared" si="1814"/>
        <v>1481.4749823188445</v>
      </c>
      <c r="Z1073" s="1">
        <f t="shared" si="1815"/>
        <v>1481.4749999999999</v>
      </c>
      <c r="AA1073" s="2">
        <f t="shared" si="1816"/>
        <v>67500.3</v>
      </c>
      <c r="AB1073" s="2">
        <f t="shared" si="1807"/>
        <v>67500.295313791998</v>
      </c>
      <c r="AC1073" s="1">
        <f t="shared" si="1817"/>
        <v>7.278144933724566E-2</v>
      </c>
      <c r="AD1073" s="1" t="b">
        <f t="shared" si="1818"/>
        <v>1</v>
      </c>
      <c r="AF1073" s="1" t="s">
        <v>1380</v>
      </c>
      <c r="AG1073" s="1" t="s">
        <v>1371</v>
      </c>
      <c r="AH1073" s="10">
        <v>61605.66</v>
      </c>
      <c r="AI1073" s="10">
        <v>129106.1</v>
      </c>
      <c r="AJ1073" s="10">
        <f t="shared" si="1884"/>
        <v>67500.44</v>
      </c>
      <c r="AK1073" s="1">
        <f t="shared" si="1885"/>
        <v>3.1755200409406825E-3</v>
      </c>
      <c r="AL1073" s="10">
        <f t="shared" si="1886"/>
        <v>-0.14388060329656582</v>
      </c>
      <c r="AM1073" s="10">
        <f t="shared" si="1819"/>
        <v>0.18225160735078219</v>
      </c>
      <c r="AN1073" s="10">
        <f t="shared" si="1887"/>
        <v>-0.78946136820421475</v>
      </c>
      <c r="AO1073" s="1">
        <f t="shared" si="1820"/>
        <v>1481.4749999999999</v>
      </c>
      <c r="AP1073" s="14">
        <v>270000000</v>
      </c>
      <c r="AQ1073" s="10">
        <v>0.214</v>
      </c>
      <c r="AR1073" s="14" cm="1">
        <f t="array" ref="AR1073">SfromgA($AP1073,$AO1073,"")</f>
        <v>0.43329143615196097</v>
      </c>
      <c r="AS1073" s="21">
        <f t="shared" si="1888"/>
        <v>461.87076812150059</v>
      </c>
      <c r="AU1073" s="10"/>
      <c r="AV1073" s="10"/>
      <c r="AW1073" s="14">
        <f t="shared" si="1889"/>
        <v>270000000</v>
      </c>
      <c r="AX1073" s="21">
        <f t="shared" si="1890"/>
        <v>461.87076812150059</v>
      </c>
      <c r="AY1073" s="10">
        <f t="shared" si="1891"/>
        <v>-12.589542534314981</v>
      </c>
      <c r="AZ1073" s="10">
        <f t="shared" si="1892"/>
        <v>1.3952733206785766</v>
      </c>
      <c r="BA1073" s="10">
        <f t="shared" si="1893"/>
        <v>-1.6128198241716782</v>
      </c>
      <c r="BB1073" s="17" cm="1">
        <f t="array" ref="BB1073">$C1073*EXP(poly_from_str($AO1073,BB$2951))</f>
        <v>0.62101284714127603</v>
      </c>
      <c r="BC1073" s="10">
        <f t="shared" si="1894"/>
        <v>0.80949383431814159</v>
      </c>
      <c r="BD1073" s="10">
        <f t="shared" si="1895"/>
        <v>1.7261016875013109</v>
      </c>
      <c r="BE1073" s="10">
        <f t="shared" si="1896"/>
        <v>-1.6097550337431146</v>
      </c>
      <c r="BF1073" s="21">
        <f>INDEX([1]Pr3_line_class7_opt_lin!$A$2:$A$3624,MATCH($X1073,[1]Pr3_line_class7_opt_lin!$AO$2:$AO$3624,0),1)</f>
        <v>419</v>
      </c>
    </row>
    <row r="1074" spans="1:58" hidden="1" x14ac:dyDescent="0.25">
      <c r="A1074" s="1" t="s">
        <v>390</v>
      </c>
      <c r="B1074" s="1">
        <v>4.0000000000000001E-3</v>
      </c>
      <c r="C1074">
        <v>5</v>
      </c>
      <c r="E1074" s="2">
        <v>67513.100000000006</v>
      </c>
      <c r="N1074">
        <v>11</v>
      </c>
      <c r="V1074" s="11">
        <f t="shared" si="1811"/>
        <v>6.7513146497451723E-7</v>
      </c>
      <c r="W1074" s="11">
        <f t="shared" si="1812"/>
        <v>1.4811940201235019E-6</v>
      </c>
      <c r="X1074" s="10">
        <f t="shared" si="1813"/>
        <v>67513.138499056135</v>
      </c>
      <c r="Y1074" s="8">
        <f t="shared" si="1814"/>
        <v>1481.1931754794373</v>
      </c>
      <c r="Z1074" s="1">
        <f t="shared" si="1815"/>
        <v>1481.193</v>
      </c>
      <c r="AA1074" s="2">
        <f t="shared" si="1816"/>
        <v>67513.100000000006</v>
      </c>
      <c r="AB1074" s="2">
        <f t="shared" si="1807"/>
        <v>67513.146497451715</v>
      </c>
      <c r="AC1074" s="1">
        <f t="shared" si="1817"/>
        <v>7.2790124749931892E-2</v>
      </c>
      <c r="AD1074" s="1" t="b">
        <f t="shared" si="1818"/>
        <v>1</v>
      </c>
      <c r="AM1074" s="10">
        <f t="shared" si="1819"/>
        <v>0.18232087243188433</v>
      </c>
      <c r="AN1074" s="10"/>
      <c r="AO1074" s="1">
        <f t="shared" si="1820"/>
        <v>1481.193</v>
      </c>
      <c r="AP1074"/>
      <c r="BB1074" s="17" cm="1">
        <f t="array" ref="BB1074">$C1074*EXP(poly_from_str($AO1074,BB$2951))</f>
        <v>0.44495632149247505</v>
      </c>
      <c r="BF1074" s="21" t="e">
        <f>INDEX([1]Pr3_line_class7_opt_lin!$A$2:$A$3624,MATCH($X1074,[1]Pr3_line_class7_opt_lin!$AO$2:$AO$3624,0),1)</f>
        <v>#N/A</v>
      </c>
    </row>
    <row r="1075" spans="1:58" hidden="1" x14ac:dyDescent="0.25">
      <c r="A1075" s="1" t="s">
        <v>391</v>
      </c>
      <c r="B1075" s="1">
        <v>4.0000000000000001E-3</v>
      </c>
      <c r="C1075">
        <v>5</v>
      </c>
      <c r="E1075" s="2">
        <v>67516.3</v>
      </c>
      <c r="N1075">
        <v>11</v>
      </c>
      <c r="V1075" s="11">
        <f t="shared" si="1811"/>
        <v>6.7516337265709864E-7</v>
      </c>
      <c r="W1075" s="11">
        <f t="shared" si="1812"/>
        <v>1.4811238175077723E-6</v>
      </c>
      <c r="X1075" s="10">
        <f t="shared" si="1813"/>
        <v>67516.330854334563</v>
      </c>
      <c r="Y1075" s="8">
        <f t="shared" si="1814"/>
        <v>1481.1231406479783</v>
      </c>
      <c r="Z1075" s="1">
        <f t="shared" si="1815"/>
        <v>1481.123</v>
      </c>
      <c r="AA1075" s="2">
        <f t="shared" si="1816"/>
        <v>67516.3</v>
      </c>
      <c r="AB1075" s="2">
        <f t="shared" si="1807"/>
        <v>67516.337265709866</v>
      </c>
      <c r="AC1075" s="1">
        <f t="shared" si="1817"/>
        <v>7.279227898888542E-2</v>
      </c>
      <c r="AD1075" s="1" t="b">
        <f t="shared" si="1818"/>
        <v>1</v>
      </c>
      <c r="AM1075" s="10">
        <f t="shared" si="1819"/>
        <v>0.18233813126931389</v>
      </c>
      <c r="AN1075" s="10"/>
      <c r="AO1075" s="1">
        <f t="shared" si="1820"/>
        <v>1481.123</v>
      </c>
      <c r="AP1075"/>
      <c r="BB1075" s="17" cm="1">
        <f t="array" ref="BB1075">$C1075*EXP(poly_from_str($AO1075,BB$2951))</f>
        <v>0.44529833591941581</v>
      </c>
      <c r="BF1075" s="21" t="e">
        <f>INDEX([1]Pr3_line_class7_opt_lin!$A$2:$A$3624,MATCH($X1075,[1]Pr3_line_class7_opt_lin!$AO$2:$AO$3624,0),1)</f>
        <v>#N/A</v>
      </c>
    </row>
    <row r="1076" spans="1:58" hidden="1" x14ac:dyDescent="0.25">
      <c r="A1076" s="1" t="s">
        <v>392</v>
      </c>
      <c r="B1076" s="1">
        <v>4.0000000000000001E-3</v>
      </c>
      <c r="C1076">
        <v>40</v>
      </c>
      <c r="E1076" s="2">
        <v>67520.3</v>
      </c>
      <c r="F1076">
        <v>26446</v>
      </c>
      <c r="G1076" t="s">
        <v>4</v>
      </c>
      <c r="H1076" t="s">
        <v>7</v>
      </c>
      <c r="I1076">
        <v>93967</v>
      </c>
      <c r="J1076" t="s">
        <v>6</v>
      </c>
      <c r="K1076" t="s">
        <v>7</v>
      </c>
      <c r="L1076">
        <v>26446.97</v>
      </c>
      <c r="M1076">
        <v>93967.4</v>
      </c>
      <c r="N1076">
        <v>11</v>
      </c>
      <c r="V1076" s="11">
        <f t="shared" si="1811"/>
        <v>6.7520348945163348E-7</v>
      </c>
      <c r="W1076" s="11">
        <f t="shared" si="1812"/>
        <v>1.4810360735956446E-6</v>
      </c>
      <c r="X1076" s="10">
        <f t="shared" si="1813"/>
        <v>67520.340522742918</v>
      </c>
      <c r="Y1076" s="8">
        <f t="shared" si="1814"/>
        <v>1481.0351847428396</v>
      </c>
      <c r="Z1076" s="1">
        <f t="shared" si="1815"/>
        <v>1481.0350000000001</v>
      </c>
      <c r="AA1076" s="2">
        <f t="shared" si="1816"/>
        <v>67520.3</v>
      </c>
      <c r="AB1076" s="2">
        <f t="shared" si="1807"/>
        <v>67520.34894516335</v>
      </c>
      <c r="AC1076" s="1">
        <f t="shared" si="1817"/>
        <v>7.2794987608383113E-2</v>
      </c>
      <c r="AD1076" s="1" t="b">
        <f t="shared" si="1818"/>
        <v>1</v>
      </c>
      <c r="AF1076" s="1" t="s">
        <v>1225</v>
      </c>
      <c r="AG1076" s="5" t="s">
        <v>1472</v>
      </c>
      <c r="AH1076" s="10">
        <v>26446.97</v>
      </c>
      <c r="AI1076" s="10">
        <v>93967.4</v>
      </c>
      <c r="AJ1076" s="10">
        <f>AI1076-AH1076</f>
        <v>67520.429999999993</v>
      </c>
      <c r="AK1076" s="1">
        <f>$A1076-100000000/AJ1076</f>
        <v>1.777907071982554E-3</v>
      </c>
      <c r="AL1076" s="10">
        <f>$X1076-AJ1076</f>
        <v>-8.9477257075486705E-2</v>
      </c>
      <c r="AM1076" s="10">
        <f t="shared" si="1819"/>
        <v>0.18235976867528453</v>
      </c>
      <c r="AN1076" s="10">
        <f>AL1076/AM1076</f>
        <v>-0.4906633613624104</v>
      </c>
      <c r="AO1076" s="1">
        <f t="shared" si="1820"/>
        <v>1481.0350000000001</v>
      </c>
      <c r="BB1076" s="17" cm="1">
        <f t="array" ref="BB1076">$C1076*EXP(poly_from_str($AO1076,BB$2951))</f>
        <v>3.5658287450803976</v>
      </c>
      <c r="BF1076" s="21">
        <f>INDEX([1]Pr3_line_class7_opt_lin!$A$2:$A$3624,MATCH($X1076,[1]Pr3_line_class7_opt_lin!$AO$2:$AO$3624,0),1)</f>
        <v>2402</v>
      </c>
    </row>
    <row r="1077" spans="1:58" hidden="1" x14ac:dyDescent="0.25">
      <c r="A1077" s="1" t="s">
        <v>393</v>
      </c>
      <c r="B1077" s="1">
        <v>4.0000000000000001E-3</v>
      </c>
      <c r="C1077">
        <v>3</v>
      </c>
      <c r="E1077" s="2">
        <v>67524.100000000006</v>
      </c>
      <c r="N1077">
        <v>11</v>
      </c>
      <c r="V1077" s="11">
        <f t="shared" si="1811"/>
        <v>6.7524087530124182E-7</v>
      </c>
      <c r="W1077" s="11">
        <f t="shared" si="1812"/>
        <v>1.480952726508017E-6</v>
      </c>
      <c r="X1077" s="10">
        <f t="shared" si="1813"/>
        <v>67524.089676321033</v>
      </c>
      <c r="Y1077" s="8">
        <f t="shared" si="1814"/>
        <v>1480.9529529291447</v>
      </c>
      <c r="Z1077" s="1">
        <f t="shared" si="1815"/>
        <v>1480.953</v>
      </c>
      <c r="AA1077" s="2">
        <f t="shared" si="1816"/>
        <v>67524.100000000006</v>
      </c>
      <c r="AB1077" s="2">
        <f t="shared" si="1807"/>
        <v>67524.08753012419</v>
      </c>
      <c r="AC1077" s="1">
        <f t="shared" si="1817"/>
        <v>7.2797511983879362E-2</v>
      </c>
      <c r="AD1077" s="1" t="b">
        <f t="shared" si="1818"/>
        <v>1</v>
      </c>
      <c r="AM1077" s="10">
        <f t="shared" si="1819"/>
        <v>0.18238012955171434</v>
      </c>
      <c r="AN1077" s="10"/>
      <c r="AO1077" s="1">
        <f t="shared" si="1820"/>
        <v>1480.953</v>
      </c>
      <c r="AP1077"/>
      <c r="BB1077" s="17" cm="1">
        <f t="array" ref="BB1077">$C1077*EXP(poly_from_str($AO1077,BB$2951))</f>
        <v>0.26767788704752049</v>
      </c>
      <c r="BF1077" s="21">
        <f>INDEX([1]Pr3_line_class7_opt_lin!$A$2:$A$3624,MATCH($X1077,[1]Pr3_line_class7_opt_lin!$AO$2:$AO$3624,0),1)</f>
        <v>180</v>
      </c>
    </row>
    <row r="1078" spans="1:58" hidden="1" x14ac:dyDescent="0.25">
      <c r="A1078" s="1" t="s">
        <v>394</v>
      </c>
      <c r="B1078" s="1">
        <v>4.0000000000000001E-3</v>
      </c>
      <c r="C1078">
        <v>2</v>
      </c>
      <c r="E1078" s="2">
        <v>67543.5</v>
      </c>
      <c r="F1078">
        <v>27604</v>
      </c>
      <c r="G1078" t="s">
        <v>4</v>
      </c>
      <c r="H1078" t="s">
        <v>5</v>
      </c>
      <c r="I1078">
        <v>95147</v>
      </c>
      <c r="J1078" t="s">
        <v>6</v>
      </c>
      <c r="K1078" t="s">
        <v>5</v>
      </c>
      <c r="L1078">
        <v>27604.26</v>
      </c>
      <c r="M1078">
        <v>95147.9</v>
      </c>
      <c r="N1078">
        <v>11</v>
      </c>
      <c r="V1078" s="11">
        <f t="shared" si="1811"/>
        <v>6.7543516599156917E-7</v>
      </c>
      <c r="W1078" s="11">
        <f t="shared" si="1812"/>
        <v>1.4805273638470023E-6</v>
      </c>
      <c r="X1078" s="10">
        <f t="shared" si="1813"/>
        <v>67543.513739546572</v>
      </c>
      <c r="Y1078" s="8">
        <f t="shared" si="1814"/>
        <v>1480.5270626815234</v>
      </c>
      <c r="Z1078" s="1">
        <f t="shared" si="1815"/>
        <v>1480.527</v>
      </c>
      <c r="AA1078" s="2">
        <f t="shared" si="1816"/>
        <v>67543.5</v>
      </c>
      <c r="AB1078" s="2">
        <f t="shared" si="1807"/>
        <v>67543.516599156923</v>
      </c>
      <c r="AC1078" s="1">
        <f t="shared" si="1817"/>
        <v>7.2810633172902928E-2</v>
      </c>
      <c r="AD1078" s="1" t="b">
        <f t="shared" si="1818"/>
        <v>1</v>
      </c>
      <c r="AF1078" s="1" t="s">
        <v>1272</v>
      </c>
      <c r="AG1078" s="1" t="s">
        <v>1365</v>
      </c>
      <c r="AH1078" s="10">
        <v>27604.26</v>
      </c>
      <c r="AI1078" s="10">
        <v>95147.9</v>
      </c>
      <c r="AJ1078" s="10">
        <f>AI1078-AH1078</f>
        <v>67543.64</v>
      </c>
      <c r="AK1078" s="1">
        <f>$A1078-100000000/AJ1078</f>
        <v>2.7048924221162451E-3</v>
      </c>
      <c r="AL1078" s="10">
        <f>$X1078-AJ1078</f>
        <v>-0.12626045342767611</v>
      </c>
      <c r="AM1078" s="10">
        <f t="shared" si="1819"/>
        <v>0.1824850205366062</v>
      </c>
      <c r="AN1078" s="10">
        <f>AL1078/AM1078</f>
        <v>-0.69189489118833436</v>
      </c>
      <c r="AO1078" s="1">
        <f t="shared" si="1820"/>
        <v>1480.527</v>
      </c>
      <c r="AP1078" s="14">
        <v>4400000</v>
      </c>
      <c r="AQ1078" s="10">
        <v>3.5000000000000003E-2</v>
      </c>
      <c r="AR1078" s="14" cm="1">
        <f t="array" ref="AR1078">SfromgA($AP1078,$AO1078,"")</f>
        <v>7.0474991497151192E-3</v>
      </c>
      <c r="AS1078" s="21">
        <f>(10^MAX(0.05, -0.312925054856973*((LN($AR1078))^(1/3)) + 0.454808404431693)-1)*100</f>
        <v>873.40944866648852</v>
      </c>
      <c r="AU1078" s="10"/>
      <c r="AV1078" s="10"/>
      <c r="AW1078" s="14">
        <f>IF($AP1078="",$AT1078,$AP1078)</f>
        <v>4400000</v>
      </c>
      <c r="AX1078" s="21">
        <f>IF($AP1078="",$AV1078,$AS1078)</f>
        <v>873.40944866648852</v>
      </c>
      <c r="AY1078" s="10">
        <f>LN(BB1078*$AO1078/$AW1078)</f>
        <v>-9.7157261998771762</v>
      </c>
      <c r="AZ1078" s="10">
        <f>EXP(AY$2950*$AI1078+AY$2951)*$AW1078/$AO1078</f>
        <v>0.54399915209036265</v>
      </c>
      <c r="BA1078" s="10">
        <f>LN(AZ1078/$C1078)</f>
        <v>-1.3019547713447761</v>
      </c>
      <c r="BB1078" s="17" cm="1">
        <f t="array" ref="BB1078">$C1078*EXP(poly_from_str($AO1078,BB$2951))</f>
        <v>0.17928752347154991</v>
      </c>
      <c r="BC1078" s="10">
        <f t="shared" ref="BC1078" si="1897">LN(AZ1078/BB1078)</f>
        <v>1.1099568946612759</v>
      </c>
      <c r="BD1078" s="10">
        <f t="shared" ref="BD1078" si="1898">LN($AX1078/100+1)</f>
        <v>2.2756346182333607</v>
      </c>
      <c r="BE1078" s="10">
        <f>ABS(LN($AZ1078/$BB1078))-BD1078-LN(2)</f>
        <v>-1.8588249041320299</v>
      </c>
      <c r="BF1078" s="21">
        <f>INDEX([1]Pr3_line_class7_opt_lin!$A$2:$A$3624,MATCH($X1078,[1]Pr3_line_class7_opt_lin!$AO$2:$AO$3624,0),1)</f>
        <v>120</v>
      </c>
    </row>
    <row r="1079" spans="1:58" x14ac:dyDescent="0.25">
      <c r="A1079" s="1" t="s">
        <v>395</v>
      </c>
      <c r="B1079" s="1">
        <v>8.0000000000000002E-3</v>
      </c>
      <c r="C1079">
        <v>10</v>
      </c>
      <c r="D1079" t="s">
        <v>112</v>
      </c>
      <c r="E1079" s="2">
        <v>67563.3</v>
      </c>
      <c r="N1079">
        <v>11</v>
      </c>
      <c r="V1079" s="11">
        <f t="shared" si="1811"/>
        <v>6.7563322034493781E-7</v>
      </c>
      <c r="W1079" s="11">
        <f t="shared" si="1812"/>
        <v>1.4800934827043677E-6</v>
      </c>
      <c r="X1079" s="10">
        <f t="shared" si="1813"/>
        <v>67563.318234828199</v>
      </c>
      <c r="Y1079" s="8">
        <f t="shared" si="1814"/>
        <v>1480.0930832383397</v>
      </c>
      <c r="Z1079" s="1">
        <f t="shared" si="1815"/>
        <v>1480.0930000000001</v>
      </c>
      <c r="AA1079" s="2">
        <f t="shared" si="1816"/>
        <v>67563.3</v>
      </c>
      <c r="AB1079" s="2">
        <f t="shared" si="1807"/>
        <v>67563.322034493773</v>
      </c>
      <c r="AC1079" s="1">
        <f t="shared" si="1817"/>
        <v>7.282401242168357E-2</v>
      </c>
      <c r="AD1079" s="1" t="b">
        <f t="shared" si="1818"/>
        <v>1</v>
      </c>
      <c r="AM1079" s="10">
        <f t="shared" si="1819"/>
        <v>0.36518407964904909</v>
      </c>
      <c r="AN1079" s="10"/>
      <c r="AO1079" s="1">
        <f t="shared" si="1820"/>
        <v>1480.0930000000001</v>
      </c>
      <c r="AP1079"/>
      <c r="BB1079" s="17" cm="1">
        <f t="array" ref="BB1079">$C1079*EXP(poly_from_str($AO1079,BB$2951))</f>
        <v>0.90071002461885641</v>
      </c>
      <c r="BF1079" s="21">
        <f>INDEX([1]Pr3_line_class7_opt_lin!$A$2:$A$3624,MATCH($X1079,[1]Pr3_line_class7_opt_lin!$AO$2:$AO$3624,0),1)</f>
        <v>604</v>
      </c>
    </row>
    <row r="1080" spans="1:58" hidden="1" x14ac:dyDescent="0.25">
      <c r="A1080" s="1" t="s">
        <v>396</v>
      </c>
      <c r="B1080" s="1">
        <v>4.0000000000000001E-3</v>
      </c>
      <c r="C1080">
        <v>10</v>
      </c>
      <c r="E1080" s="2">
        <v>67569.7</v>
      </c>
      <c r="N1080">
        <v>11</v>
      </c>
      <c r="V1080" s="11">
        <f t="shared" si="1811"/>
        <v>6.7569713362518943E-7</v>
      </c>
      <c r="W1080" s="11">
        <f t="shared" si="1812"/>
        <v>1.4799532926740834E-6</v>
      </c>
      <c r="X1080" s="10">
        <f t="shared" si="1813"/>
        <v>67569.711057541354</v>
      </c>
      <c r="Y1080" s="8">
        <f t="shared" si="1814"/>
        <v>1479.9530504850243</v>
      </c>
      <c r="Z1080" s="1">
        <f t="shared" si="1815"/>
        <v>1479.953</v>
      </c>
      <c r="AA1080" s="2">
        <f t="shared" si="1816"/>
        <v>67569.7</v>
      </c>
      <c r="AB1080" s="2">
        <f t="shared" si="1807"/>
        <v>67569.713362518945</v>
      </c>
      <c r="AC1080" s="1">
        <f t="shared" si="1817"/>
        <v>7.2828330819464854E-2</v>
      </c>
      <c r="AD1080" s="1" t="b">
        <f t="shared" si="1818"/>
        <v>1</v>
      </c>
      <c r="AM1080" s="10">
        <f t="shared" si="1819"/>
        <v>0.18262661043965583</v>
      </c>
      <c r="AN1080" s="10"/>
      <c r="AO1080" s="1">
        <f t="shared" si="1820"/>
        <v>1479.953</v>
      </c>
      <c r="AP1080"/>
      <c r="BB1080" s="17" cm="1">
        <f t="array" ref="BB1080">$C1080*EXP(poly_from_str($AO1080,BB$2951))</f>
        <v>0.9020916613659371</v>
      </c>
      <c r="BF1080" s="21" t="e">
        <f>INDEX([1]Pr3_line_class7_opt_lin!$A$2:$A$3624,MATCH($X1080,[1]Pr3_line_class7_opt_lin!$AO$2:$AO$3624,0),1)</f>
        <v>#N/A</v>
      </c>
    </row>
    <row r="1081" spans="1:58" hidden="1" x14ac:dyDescent="0.25">
      <c r="A1081" s="1" t="s">
        <v>397</v>
      </c>
      <c r="B1081" s="1">
        <v>4.0000000000000001E-3</v>
      </c>
      <c r="C1081">
        <v>40</v>
      </c>
      <c r="E1081" s="2">
        <v>67572.7</v>
      </c>
      <c r="N1081">
        <v>11</v>
      </c>
      <c r="V1081" s="11">
        <f t="shared" si="1811"/>
        <v>6.7572726836576044E-7</v>
      </c>
      <c r="W1081" s="11">
        <f t="shared" si="1812"/>
        <v>1.4798875877388355E-6</v>
      </c>
      <c r="X1081" s="10">
        <f t="shared" si="1813"/>
        <v>67572.722206699153</v>
      </c>
      <c r="Y1081" s="8">
        <f t="shared" si="1814"/>
        <v>1479.8871013973448</v>
      </c>
      <c r="Z1081" s="1">
        <f t="shared" si="1815"/>
        <v>1479.8869999999999</v>
      </c>
      <c r="AA1081" s="2">
        <f t="shared" si="1816"/>
        <v>67572.7</v>
      </c>
      <c r="AB1081" s="2">
        <f t="shared" si="1807"/>
        <v>67572.726836576039</v>
      </c>
      <c r="AC1081" s="1">
        <f t="shared" si="1817"/>
        <v>7.2830367060652629E-2</v>
      </c>
      <c r="AD1081" s="1" t="b">
        <f t="shared" si="1818"/>
        <v>1</v>
      </c>
      <c r="AM1081" s="10">
        <f t="shared" si="1819"/>
        <v>0.18264286394839607</v>
      </c>
      <c r="AN1081" s="10"/>
      <c r="AO1081" s="1">
        <f t="shared" si="1820"/>
        <v>1479.8869999999999</v>
      </c>
      <c r="AP1081"/>
      <c r="BB1081" s="17" cm="1">
        <f t="array" ref="BB1081">$C1081*EXP(poly_from_str($AO1081,BB$2951))</f>
        <v>3.6109743488380901</v>
      </c>
      <c r="BF1081" s="21">
        <f>INDEX([1]Pr3_line_class7_opt_lin!$A$2:$A$3624,MATCH($X1081,[1]Pr3_line_class7_opt_lin!$AO$2:$AO$3624,0),1)</f>
        <v>2418</v>
      </c>
    </row>
    <row r="1082" spans="1:58" hidden="1" x14ac:dyDescent="0.25">
      <c r="A1082" s="1" t="s">
        <v>398</v>
      </c>
      <c r="B1082" s="1">
        <v>4.0000000000000001E-3</v>
      </c>
      <c r="C1082">
        <v>2</v>
      </c>
      <c r="E1082" s="2">
        <v>67574.5</v>
      </c>
      <c r="F1082">
        <v>67870</v>
      </c>
      <c r="G1082" t="s">
        <v>6</v>
      </c>
      <c r="H1082" t="s">
        <v>5</v>
      </c>
      <c r="I1082">
        <v>135445</v>
      </c>
      <c r="J1082" t="s">
        <v>4</v>
      </c>
      <c r="K1082" t="s">
        <v>7</v>
      </c>
      <c r="L1082">
        <v>67870.759999999995</v>
      </c>
      <c r="M1082">
        <v>135445.20000000001</v>
      </c>
      <c r="N1082">
        <v>11</v>
      </c>
      <c r="V1082" s="11">
        <f t="shared" si="1811"/>
        <v>6.7574461989027262E-7</v>
      </c>
      <c r="W1082" s="11">
        <f t="shared" si="1812"/>
        <v>1.4798481675780065E-6</v>
      </c>
      <c r="X1082" s="10">
        <f t="shared" si="1813"/>
        <v>67574.46854729169</v>
      </c>
      <c r="Y1082" s="8">
        <f t="shared" si="1814"/>
        <v>1479.8488563771011</v>
      </c>
      <c r="Z1082" s="1">
        <f t="shared" si="1815"/>
        <v>1479.8489999999999</v>
      </c>
      <c r="AA1082" s="2">
        <f t="shared" si="1816"/>
        <v>67574.5</v>
      </c>
      <c r="AB1082" s="2">
        <f t="shared" si="1807"/>
        <v>67574.461989027259</v>
      </c>
      <c r="AC1082" s="1">
        <f t="shared" si="1817"/>
        <v>7.2831539565532455E-2</v>
      </c>
      <c r="AD1082" s="1" t="b">
        <f t="shared" si="1818"/>
        <v>1</v>
      </c>
      <c r="AF1082" s="1" t="s">
        <v>1265</v>
      </c>
      <c r="AG1082" s="1" t="s">
        <v>1355</v>
      </c>
      <c r="AH1082" s="10">
        <v>67870.759999999995</v>
      </c>
      <c r="AI1082" s="10">
        <v>135445.20000000001</v>
      </c>
      <c r="AJ1082" s="10">
        <f t="shared" ref="AJ1082:AJ1083" si="1899">AI1082-AH1082</f>
        <v>67574.440000000017</v>
      </c>
      <c r="AK1082" s="1">
        <f t="shared" ref="AK1082:AK1083" si="1900">$A1082-100000000/AJ1082</f>
        <v>-4.8154953242374177E-4</v>
      </c>
      <c r="AL1082" s="10">
        <f t="shared" ref="AL1082:AL1083" si="1901">$X1082-AJ1082</f>
        <v>2.8547291673021391E-2</v>
      </c>
      <c r="AM1082" s="10">
        <f t="shared" si="1819"/>
        <v>0.18265241926710091</v>
      </c>
      <c r="AN1082" s="10">
        <f t="shared" ref="AN1082:AN1083" si="1902">AL1082/AM1082</f>
        <v>0.15629298416943163</v>
      </c>
      <c r="AO1082" s="1">
        <f t="shared" si="1820"/>
        <v>1479.8489999999999</v>
      </c>
      <c r="AP1082" s="14">
        <v>396000000</v>
      </c>
      <c r="AQ1082" s="10">
        <v>0.52300000000000002</v>
      </c>
      <c r="AR1082" s="14" cm="1">
        <f t="array" ref="AR1082">SfromgA($AP1082,$AO1082,"")</f>
        <v>0.63340393329135536</v>
      </c>
      <c r="AS1082" s="21">
        <f>(10^MAX(0.05, -0.312925054856973*((LN($AR1082))^(1/3)) + 0.454808404431693)-1)*100</f>
        <v>396.34167216929842</v>
      </c>
      <c r="AU1082" s="10"/>
      <c r="AV1082" s="10"/>
      <c r="AW1082" s="14">
        <f>IF($AP1082="",$AT1082,$AP1082)</f>
        <v>396000000</v>
      </c>
      <c r="AX1082" s="21">
        <f>IF($AP1082="",$AV1082,$AS1082)</f>
        <v>396.34167216929842</v>
      </c>
      <c r="AY1082" s="10">
        <f>LN(BB1082*$AO1082/$AW1082)</f>
        <v>-14.208568178919379</v>
      </c>
      <c r="AZ1082" s="10">
        <f>EXP(AY$2950*$AI1082+AY$2951)*$AW1082/$AO1082</f>
        <v>1.1327253245374993</v>
      </c>
      <c r="BA1082" s="10">
        <f>LN(AZ1082/$C1082)</f>
        <v>-0.56852065991120271</v>
      </c>
      <c r="BB1082" s="17" cm="1">
        <f t="array" ref="BB1082">$C1082*EXP(poly_from_str($AO1082,BB$2951))</f>
        <v>0.1806238215862575</v>
      </c>
      <c r="BC1082" s="10">
        <f t="shared" ref="BC1082" si="1903">LN(AZ1082/BB1082)</f>
        <v>1.8359652648753888</v>
      </c>
      <c r="BD1082" s="10">
        <f t="shared" ref="BD1082" si="1904">LN($AX1082/100+1)</f>
        <v>1.6020943587650462</v>
      </c>
      <c r="BE1082" s="10">
        <f>ABS(LN($AZ1082/$BB1082))-BD1082-LN(2)</f>
        <v>-0.45927627444960273</v>
      </c>
      <c r="BF1082" s="21">
        <f>INDEX([1]Pr3_line_class7_opt_lin!$A$2:$A$3624,MATCH($X1082,[1]Pr3_line_class7_opt_lin!$AO$2:$AO$3624,0),1)</f>
        <v>121</v>
      </c>
    </row>
    <row r="1083" spans="1:58" hidden="1" x14ac:dyDescent="0.25">
      <c r="A1083" s="1" t="s">
        <v>399</v>
      </c>
      <c r="B1083" s="1">
        <v>4.0000000000000001E-3</v>
      </c>
      <c r="C1083">
        <v>20</v>
      </c>
      <c r="E1083" s="2">
        <v>67581.5</v>
      </c>
      <c r="F1083">
        <v>65922</v>
      </c>
      <c r="G1083" t="s">
        <v>6</v>
      </c>
      <c r="H1083" t="s">
        <v>12</v>
      </c>
      <c r="I1083">
        <v>133503</v>
      </c>
      <c r="J1083" t="s">
        <v>4</v>
      </c>
      <c r="K1083" t="s">
        <v>12</v>
      </c>
      <c r="L1083">
        <v>65922.42</v>
      </c>
      <c r="M1083">
        <v>133503.9</v>
      </c>
      <c r="N1083">
        <v>11</v>
      </c>
      <c r="V1083" s="11">
        <f t="shared" si="1811"/>
        <v>6.758149483508426E-7</v>
      </c>
      <c r="W1083" s="11">
        <f t="shared" si="1812"/>
        <v>1.4796948869143184E-6</v>
      </c>
      <c r="X1083" s="10">
        <f t="shared" si="1813"/>
        <v>67581.495726524881</v>
      </c>
      <c r="Y1083" s="8">
        <f t="shared" si="1814"/>
        <v>1479.6949804819319</v>
      </c>
      <c r="Z1083" s="1">
        <f t="shared" si="1815"/>
        <v>1479.6949999999999</v>
      </c>
      <c r="AA1083" s="2">
        <f t="shared" si="1816"/>
        <v>67581.5</v>
      </c>
      <c r="AB1083" s="2">
        <f t="shared" si="1807"/>
        <v>67581.494835084261</v>
      </c>
      <c r="AC1083" s="1">
        <f t="shared" si="1817"/>
        <v>7.2836292220722604E-2</v>
      </c>
      <c r="AD1083" s="1" t="b">
        <f t="shared" si="1818"/>
        <v>1</v>
      </c>
      <c r="AF1083" s="1" t="s">
        <v>1274</v>
      </c>
      <c r="AG1083" s="5" t="s">
        <v>1475</v>
      </c>
      <c r="AH1083" s="10">
        <v>65922.42</v>
      </c>
      <c r="AI1083" s="10">
        <v>133503.9</v>
      </c>
      <c r="AJ1083" s="10">
        <f t="shared" si="1899"/>
        <v>67581.48</v>
      </c>
      <c r="AK1083" s="1">
        <f t="shared" si="1900"/>
        <v>-3.24813839597482E-4</v>
      </c>
      <c r="AL1083" s="10">
        <f t="shared" si="1901"/>
        <v>1.572652488539461E-2</v>
      </c>
      <c r="AM1083" s="10">
        <f t="shared" si="1819"/>
        <v>0.18269035172788989</v>
      </c>
      <c r="AN1083" s="10">
        <f t="shared" si="1902"/>
        <v>8.6082952584264835E-2</v>
      </c>
      <c r="AO1083" s="1">
        <f t="shared" si="1820"/>
        <v>1479.6949999999999</v>
      </c>
      <c r="BB1083" s="17" cm="1">
        <f t="array" ref="BB1083">$C1083*EXP(poly_from_str($AO1083,BB$2951))</f>
        <v>1.809284447277647</v>
      </c>
      <c r="BF1083" s="21">
        <f>INDEX([1]Pr3_line_class7_opt_lin!$A$2:$A$3624,MATCH($X1083,[1]Pr3_line_class7_opt_lin!$AO$2:$AO$3624,0),1)</f>
        <v>1211</v>
      </c>
    </row>
    <row r="1084" spans="1:58" x14ac:dyDescent="0.25">
      <c r="A1084" s="1" t="s">
        <v>400</v>
      </c>
      <c r="B1084" s="1">
        <v>8.0000000000000002E-3</v>
      </c>
      <c r="C1084">
        <v>10</v>
      </c>
      <c r="D1084" t="s">
        <v>113</v>
      </c>
      <c r="E1084" s="2">
        <v>67588.2</v>
      </c>
      <c r="N1084">
        <v>11</v>
      </c>
      <c r="V1084" s="11">
        <f t="shared" si="1811"/>
        <v>6.7588163690421883E-7</v>
      </c>
      <c r="W1084" s="11">
        <f t="shared" si="1812"/>
        <v>1.4795482051600725E-6</v>
      </c>
      <c r="X1084" s="10">
        <f t="shared" si="1813"/>
        <v>67588.169959339139</v>
      </c>
      <c r="Y1084" s="8">
        <f t="shared" si="1814"/>
        <v>1479.5488627693239</v>
      </c>
      <c r="Z1084" s="1">
        <f t="shared" si="1815"/>
        <v>1479.549</v>
      </c>
      <c r="AA1084" s="2">
        <f t="shared" si="1816"/>
        <v>67588.2</v>
      </c>
      <c r="AB1084" s="2">
        <f t="shared" si="1807"/>
        <v>67588.163690421876</v>
      </c>
      <c r="AC1084" s="1">
        <f t="shared" si="1817"/>
        <v>7.2840799355216312E-2</v>
      </c>
      <c r="AD1084" s="1" t="b">
        <f t="shared" si="1818"/>
        <v>1</v>
      </c>
      <c r="AM1084" s="10">
        <f t="shared" si="1819"/>
        <v>0.36545298601127779</v>
      </c>
      <c r="AN1084" s="10"/>
      <c r="AO1084" s="1">
        <f t="shared" si="1820"/>
        <v>1479.549</v>
      </c>
      <c r="AP1084"/>
      <c r="BB1084" s="17" cm="1">
        <f t="array" ref="BB1084">$C1084*EXP(poly_from_str($AO1084,BB$2951))</f>
        <v>0.90608809673531077</v>
      </c>
      <c r="BF1084" s="21">
        <f>INDEX([1]Pr3_line_class7_opt_lin!$A$2:$A$3624,MATCH($X1084,[1]Pr3_line_class7_opt_lin!$AO$2:$AO$3624,0),1)</f>
        <v>606</v>
      </c>
    </row>
    <row r="1085" spans="1:58" hidden="1" x14ac:dyDescent="0.25">
      <c r="A1085" s="1" t="s">
        <v>401</v>
      </c>
      <c r="B1085" s="1">
        <v>4.0000000000000001E-3</v>
      </c>
      <c r="C1085">
        <v>2</v>
      </c>
      <c r="E1085" s="2">
        <v>67599.5</v>
      </c>
      <c r="N1085">
        <v>11</v>
      </c>
      <c r="V1085" s="11">
        <f t="shared" si="1811"/>
        <v>6.7599540323125801E-7</v>
      </c>
      <c r="W1085" s="11">
        <f t="shared" si="1812"/>
        <v>1.4793008824029763E-6</v>
      </c>
      <c r="X1085" s="10">
        <f t="shared" si="1813"/>
        <v>67599.533357396416</v>
      </c>
      <c r="Y1085" s="8">
        <f t="shared" si="1814"/>
        <v>1479.3001524330564</v>
      </c>
      <c r="Z1085" s="1">
        <f t="shared" si="1815"/>
        <v>1479.3</v>
      </c>
      <c r="AA1085" s="2">
        <f t="shared" si="1816"/>
        <v>67599.5</v>
      </c>
      <c r="AB1085" s="2">
        <f t="shared" si="1807"/>
        <v>67599.54032312581</v>
      </c>
      <c r="AC1085" s="1">
        <f t="shared" si="1817"/>
        <v>7.2848489259489557E-2</v>
      </c>
      <c r="AD1085" s="1" t="b">
        <f t="shared" si="1818"/>
        <v>1</v>
      </c>
      <c r="AM1085" s="10">
        <f t="shared" si="1819"/>
        <v>0.18278780504292572</v>
      </c>
      <c r="AN1085" s="10"/>
      <c r="AO1085" s="1">
        <f t="shared" si="1820"/>
        <v>1479.3</v>
      </c>
      <c r="AP1085"/>
      <c r="BB1085" s="17" cm="1">
        <f t="array" ref="BB1085">$C1085*EXP(poly_from_str($AO1085,BB$2951))</f>
        <v>0.18171164597899808</v>
      </c>
      <c r="BF1085" s="21" t="e">
        <f>INDEX([1]Pr3_line_class7_opt_lin!$A$2:$A$3624,MATCH($X1085,[1]Pr3_line_class7_opt_lin!$AO$2:$AO$3624,0),1)</f>
        <v>#N/A</v>
      </c>
    </row>
    <row r="1086" spans="1:58" hidden="1" x14ac:dyDescent="0.25">
      <c r="A1086" s="1" t="s">
        <v>402</v>
      </c>
      <c r="B1086" s="1">
        <v>4.0000000000000001E-3</v>
      </c>
      <c r="C1086">
        <v>10</v>
      </c>
      <c r="E1086" s="2">
        <v>67607</v>
      </c>
      <c r="F1086">
        <v>63593</v>
      </c>
      <c r="G1086" t="s">
        <v>6</v>
      </c>
      <c r="H1086" t="s">
        <v>5</v>
      </c>
      <c r="I1086">
        <v>131200</v>
      </c>
      <c r="J1086" t="s">
        <v>4</v>
      </c>
      <c r="K1086" t="s">
        <v>12</v>
      </c>
      <c r="L1086">
        <v>63593.35</v>
      </c>
      <c r="M1086">
        <v>131200.29999999999</v>
      </c>
      <c r="N1086">
        <v>11</v>
      </c>
      <c r="V1086" s="11">
        <f t="shared" si="1811"/>
        <v>6.760703545853796E-7</v>
      </c>
      <c r="W1086" s="11">
        <f t="shared" si="1812"/>
        <v>1.4791367757776563E-6</v>
      </c>
      <c r="X1086" s="10">
        <f t="shared" si="1813"/>
        <v>67607.029330906924</v>
      </c>
      <c r="Y1086" s="8">
        <f t="shared" si="1814"/>
        <v>1479.1361340629776</v>
      </c>
      <c r="Z1086" s="1">
        <f t="shared" si="1815"/>
        <v>1479.136</v>
      </c>
      <c r="AA1086" s="2">
        <f t="shared" si="1816"/>
        <v>67607</v>
      </c>
      <c r="AB1086" s="2">
        <f t="shared" si="1807"/>
        <v>67607.035458537954</v>
      </c>
      <c r="AC1086" s="1">
        <f t="shared" si="1817"/>
        <v>7.285355621746005E-2</v>
      </c>
      <c r="AD1086" s="1" t="b">
        <f t="shared" si="1818"/>
        <v>1</v>
      </c>
      <c r="AF1086" s="1" t="s">
        <v>1382</v>
      </c>
      <c r="AG1086" s="1" t="s">
        <v>1374</v>
      </c>
      <c r="AH1086" s="10">
        <v>63593.35</v>
      </c>
      <c r="AI1086" s="10">
        <v>131200.29999999999</v>
      </c>
      <c r="AJ1086" s="10">
        <f>AI1086-AH1086</f>
        <v>67606.949999999983</v>
      </c>
      <c r="AK1086" s="1">
        <f>$A1086-100000000/AJ1086</f>
        <v>-1.8697012662869383E-3</v>
      </c>
      <c r="AL1086" s="10">
        <f>$X1086-AJ1086</f>
        <v>7.933090694132261E-2</v>
      </c>
      <c r="AM1086" s="10">
        <f t="shared" si="1819"/>
        <v>0.18282835384981502</v>
      </c>
      <c r="AN1086" s="10">
        <f>AL1086/AM1086</f>
        <v>0.43390921195127785</v>
      </c>
      <c r="AO1086" s="1">
        <f t="shared" si="1820"/>
        <v>1479.136</v>
      </c>
      <c r="AP1086" s="14">
        <v>274000000</v>
      </c>
      <c r="AQ1086" s="10">
        <v>0.27100000000000002</v>
      </c>
      <c r="AR1086" s="14" cm="1">
        <f t="array" ref="AR1086">SfromgA($AP1086,$AO1086,"")</f>
        <v>0.43763116779505323</v>
      </c>
      <c r="AS1086" s="21">
        <f>(10^MAX(0.05, -0.312925054856973*((LN($AR1086))^(1/3)) + 0.454808404431693)-1)*100</f>
        <v>460.35170239250107</v>
      </c>
      <c r="AU1086" s="10"/>
      <c r="AV1086" s="10"/>
      <c r="AW1086" s="14">
        <f>IF($AP1086="",$AT1086,$AP1086)</f>
        <v>274000000</v>
      </c>
      <c r="AX1086" s="21">
        <f>IF($AP1086="",$AV1086,$AS1086)</f>
        <v>460.35170239250107</v>
      </c>
      <c r="AY1086" s="10">
        <f>LN(BB1086*$AO1086/$AW1086)</f>
        <v>-12.223529295333883</v>
      </c>
      <c r="AZ1086" s="10">
        <f>EXP(AY$2950*$AI1086+AY$2951)*$AW1086/$AO1086</f>
        <v>1.166046476206938</v>
      </c>
      <c r="BA1086" s="10">
        <f>LN(AZ1086/$C1086)</f>
        <v>-2.1489661463344389</v>
      </c>
      <c r="BB1086" s="17" cm="1">
        <f t="array" ref="BB1086">$C1086*EXP(poly_from_str($AO1086,BB$2951))</f>
        <v>0.91018805817404169</v>
      </c>
      <c r="BC1086" s="10">
        <f t="shared" ref="BC1086" si="1905">LN(AZ1086/BB1086)</f>
        <v>0.24772299014742166</v>
      </c>
      <c r="BD1086" s="10">
        <f t="shared" ref="BD1086" si="1906">LN($AX1086/100+1)</f>
        <v>1.7233944405931347</v>
      </c>
      <c r="BE1086" s="10">
        <f>ABS(LN($AZ1086/$BB1086))-BD1086-LN(2)</f>
        <v>-2.1688186310056583</v>
      </c>
      <c r="BF1086" s="21">
        <f>INDEX([1]Pr3_line_class7_opt_lin!$A$2:$A$3624,MATCH($X1086,[1]Pr3_line_class7_opt_lin!$AO$2:$AO$3624,0),1)</f>
        <v>607</v>
      </c>
    </row>
    <row r="1087" spans="1:58" hidden="1" x14ac:dyDescent="0.25">
      <c r="A1087" s="1" t="s">
        <v>403</v>
      </c>
      <c r="B1087" s="1">
        <v>4.0000000000000001E-3</v>
      </c>
      <c r="C1087">
        <v>20</v>
      </c>
      <c r="E1087" s="2">
        <v>67609.399999999994</v>
      </c>
      <c r="N1087">
        <v>11</v>
      </c>
      <c r="V1087" s="11">
        <f t="shared" si="1811"/>
        <v>6.7609458022301658E-7</v>
      </c>
      <c r="W1087" s="11">
        <f t="shared" si="1812"/>
        <v>1.4790842693471619E-6</v>
      </c>
      <c r="X1087" s="10">
        <f t="shared" si="1813"/>
        <v>67609.447994217146</v>
      </c>
      <c r="Y1087" s="8">
        <f t="shared" si="1814"/>
        <v>1479.0832193830856</v>
      </c>
      <c r="Z1087" s="1">
        <f t="shared" si="1815"/>
        <v>1479.0830000000001</v>
      </c>
      <c r="AA1087" s="2">
        <f t="shared" si="1816"/>
        <v>67609.399999999994</v>
      </c>
      <c r="AB1087" s="2">
        <f t="shared" si="1807"/>
        <v>67609.458022301653</v>
      </c>
      <c r="AC1087" s="1">
        <f t="shared" si="1817"/>
        <v>7.2855194070346851E-2</v>
      </c>
      <c r="AD1087" s="1" t="b">
        <f t="shared" si="1818"/>
        <v>1</v>
      </c>
      <c r="AM1087" s="10">
        <f t="shared" si="1819"/>
        <v>0.18284139564852006</v>
      </c>
      <c r="AN1087" s="10"/>
      <c r="AO1087" s="1">
        <f t="shared" si="1820"/>
        <v>1479.0830000000001</v>
      </c>
      <c r="AP1087"/>
      <c r="BB1087" s="17" cm="1">
        <f t="array" ref="BB1087">$C1087*EXP(poly_from_str($AO1087,BB$2951))</f>
        <v>1.8214305320981556</v>
      </c>
      <c r="BF1087" s="21">
        <f>INDEX([1]Pr3_line_class7_opt_lin!$A$2:$A$3624,MATCH($X1087,[1]Pr3_line_class7_opt_lin!$AO$2:$AO$3624,0),1)</f>
        <v>1215</v>
      </c>
    </row>
    <row r="1088" spans="1:58" hidden="1" x14ac:dyDescent="0.25">
      <c r="A1088" s="1" t="s">
        <v>404</v>
      </c>
      <c r="B1088" s="1">
        <v>4.0000000000000001E-3</v>
      </c>
      <c r="C1088">
        <v>2</v>
      </c>
      <c r="E1088" s="2">
        <v>67614.399999999994</v>
      </c>
      <c r="N1088">
        <v>11</v>
      </c>
      <c r="V1088" s="11">
        <f t="shared" si="1811"/>
        <v>6.7614440821812964E-7</v>
      </c>
      <c r="W1088" s="11">
        <f t="shared" si="1812"/>
        <v>1.4789748929222181E-6</v>
      </c>
      <c r="X1088" s="10">
        <f t="shared" si="1813"/>
        <v>67614.433764792149</v>
      </c>
      <c r="Y1088" s="8">
        <f t="shared" si="1814"/>
        <v>1478.9741543627554</v>
      </c>
      <c r="Z1088" s="1">
        <f t="shared" si="1815"/>
        <v>1478.9739999999999</v>
      </c>
      <c r="AA1088" s="2">
        <f t="shared" si="1816"/>
        <v>67614.399999999994</v>
      </c>
      <c r="AB1088" s="2">
        <f t="shared" si="1807"/>
        <v>67614.440821812968</v>
      </c>
      <c r="AC1088" s="1">
        <f t="shared" si="1817"/>
        <v>7.2858563038232238E-2</v>
      </c>
      <c r="AD1088" s="1" t="b">
        <f t="shared" si="1818"/>
        <v>1</v>
      </c>
      <c r="AM1088" s="10">
        <f t="shared" si="1819"/>
        <v>0.1828683939000956</v>
      </c>
      <c r="AN1088" s="10"/>
      <c r="AO1088" s="1">
        <f t="shared" si="1820"/>
        <v>1478.9739999999999</v>
      </c>
      <c r="AP1088"/>
      <c r="BB1088" s="17" cm="1">
        <f t="array" ref="BB1088">$C1088*EXP(poly_from_str($AO1088,BB$2951))</f>
        <v>0.18236005685977291</v>
      </c>
      <c r="BF1088" s="21">
        <f>INDEX([1]Pr3_line_class7_opt_lin!$A$2:$A$3624,MATCH($X1088,[1]Pr3_line_class7_opt_lin!$AO$2:$AO$3624,0),1)</f>
        <v>122</v>
      </c>
    </row>
    <row r="1089" spans="1:58" hidden="1" x14ac:dyDescent="0.25">
      <c r="A1089" s="1" t="s">
        <v>405</v>
      </c>
      <c r="B1089" s="1">
        <v>4.0000000000000001E-3</v>
      </c>
      <c r="C1089">
        <v>5</v>
      </c>
      <c r="E1089" s="2">
        <v>67620.800000000003</v>
      </c>
      <c r="N1089">
        <v>11</v>
      </c>
      <c r="V1089" s="11">
        <f t="shared" si="1811"/>
        <v>6.7620796099632478E-7</v>
      </c>
      <c r="W1089" s="11">
        <f t="shared" si="1812"/>
        <v>1.4788349147008022E-6</v>
      </c>
      <c r="X1089" s="10">
        <f t="shared" si="1813"/>
        <v>67620.796774114177</v>
      </c>
      <c r="Y1089" s="8">
        <f t="shared" si="1814"/>
        <v>1478.8349852494027</v>
      </c>
      <c r="Z1089" s="1">
        <f t="shared" si="1815"/>
        <v>1478.835</v>
      </c>
      <c r="AA1089" s="2">
        <f t="shared" si="1816"/>
        <v>67620.800000000003</v>
      </c>
      <c r="AB1089" s="2">
        <f t="shared" ref="AB1089:AB1152" si="1907">100000000/Z1089</f>
        <v>67620.796099632484</v>
      </c>
      <c r="AC1089" s="1">
        <f t="shared" si="1817"/>
        <v>7.2862860325740353E-2</v>
      </c>
      <c r="AD1089" s="1" t="b">
        <f t="shared" si="1818"/>
        <v>1</v>
      </c>
      <c r="AM1089" s="10">
        <f t="shared" si="1819"/>
        <v>0.18290289315576114</v>
      </c>
      <c r="AN1089" s="10"/>
      <c r="AO1089" s="1">
        <f t="shared" si="1820"/>
        <v>1478.835</v>
      </c>
      <c r="AP1089"/>
      <c r="BB1089" s="17" cm="1">
        <f t="array" ref="BB1089">$C1089*EXP(poly_from_str($AO1089,BB$2951))</f>
        <v>0.45659270846820982</v>
      </c>
      <c r="BF1089" s="21">
        <f>INDEX([1]Pr3_line_class7_opt_lin!$A$2:$A$3624,MATCH($X1089,[1]Pr3_line_class7_opt_lin!$AO$2:$AO$3624,0),1)</f>
        <v>304</v>
      </c>
    </row>
    <row r="1090" spans="1:58" hidden="1" x14ac:dyDescent="0.25">
      <c r="A1090" s="1" t="s">
        <v>406</v>
      </c>
      <c r="B1090" s="1">
        <v>4.0000000000000001E-3</v>
      </c>
      <c r="C1090">
        <v>3</v>
      </c>
      <c r="E1090" s="2">
        <v>67630.7</v>
      </c>
      <c r="F1090">
        <v>68238</v>
      </c>
      <c r="G1090" t="s">
        <v>6</v>
      </c>
      <c r="H1090" t="s">
        <v>12</v>
      </c>
      <c r="I1090">
        <v>135868</v>
      </c>
      <c r="J1090" t="s">
        <v>4</v>
      </c>
      <c r="K1090" t="s">
        <v>5</v>
      </c>
      <c r="L1090">
        <v>68238.12</v>
      </c>
      <c r="M1090">
        <v>135868.79999999999</v>
      </c>
      <c r="N1090">
        <v>11</v>
      </c>
      <c r="V1090" s="11">
        <f t="shared" ref="V1090:V1153" si="1908">0.001/$A1090</f>
        <v>6.7630720037223949E-7</v>
      </c>
      <c r="W1090" s="11">
        <f t="shared" ref="W1090:W1153" si="1909">0.1/$E1090</f>
        <v>1.4786184380761992E-6</v>
      </c>
      <c r="X1090" s="10">
        <f t="shared" ref="X1090:X1153" si="1910">($E1090/$W1090^2+(100000000/$A1090)/$V1090^2)/(1/$W1090^2+1/$V1090^2)</f>
        <v>67630.716570551886</v>
      </c>
      <c r="Y1090" s="8">
        <f t="shared" ref="Y1090:Y1153" si="1911">100000000/X1090</f>
        <v>1478.6180757922432</v>
      </c>
      <c r="Z1090" s="1">
        <f t="shared" ref="Z1090:Z1153" si="1912">ROUND($A1090,3)+0</f>
        <v>1478.6179999999999</v>
      </c>
      <c r="AA1090" s="2">
        <f t="shared" ref="AA1090:AA1153" si="1913">ROUND($E1090,1)+0</f>
        <v>67630.7</v>
      </c>
      <c r="AB1090" s="2">
        <f t="shared" si="1907"/>
        <v>67630.720037223946</v>
      </c>
      <c r="AC1090" s="1">
        <f t="shared" ref="AC1090:AC1153" si="1914">0.0005/$Z1090*AB1090+0.05</f>
        <v>7.2869571463766825E-2</v>
      </c>
      <c r="AD1090" s="1" t="b">
        <f t="shared" ref="AD1090:AD1153" si="1915">ABS($E1090-AB1090)&lt;AC1090</f>
        <v>1</v>
      </c>
      <c r="AF1090" s="1" t="s">
        <v>1298</v>
      </c>
      <c r="AG1090" s="1" t="s">
        <v>1369</v>
      </c>
      <c r="AH1090" s="10">
        <v>68238.12</v>
      </c>
      <c r="AI1090" s="10">
        <v>135868.79999999999</v>
      </c>
      <c r="AJ1090" s="10">
        <f t="shared" ref="AJ1090:AJ1091" si="1916">AI1090-AH1090</f>
        <v>67630.679999999993</v>
      </c>
      <c r="AK1090" s="1">
        <f t="shared" ref="AK1090:AK1091" si="1917">$A1090-100000000/AJ1090</f>
        <v>-8.7533882583556988E-4</v>
      </c>
      <c r="AL1090" s="10">
        <f t="shared" ref="AL1090:AL1091" si="1918">$X1090-AJ1090</f>
        <v>3.6570551892509684E-2</v>
      </c>
      <c r="AM1090" s="10">
        <f t="shared" ref="AM1090:AM1153" si="1919">$B1090/$A1090*$E1090</f>
        <v>0.18295651750485925</v>
      </c>
      <c r="AN1090" s="10">
        <f t="shared" ref="AN1090:AN1091" si="1920">AL1090/AM1090</f>
        <v>0.19988657628192111</v>
      </c>
      <c r="AO1090" s="1">
        <f t="shared" ref="AO1090:AO1153" si="1921">$A1090+0</f>
        <v>1478.6179999999999</v>
      </c>
      <c r="AP1090" s="14">
        <v>18400000</v>
      </c>
      <c r="AQ1090" s="10">
        <v>0.26600000000000001</v>
      </c>
      <c r="AR1090" s="14" cm="1">
        <f t="array" ref="AR1090">SfromgA($AP1090,$AO1090,"")</f>
        <v>2.9357505389950456E-2</v>
      </c>
      <c r="AS1090" s="21">
        <f t="shared" ref="AS1090:AS1091" si="1922">(10^MAX(0.05, -0.312925054856973*((LN($AR1090))^(1/3)) + 0.454808404431693)-1)*100</f>
        <v>753.48071265806743</v>
      </c>
      <c r="AU1090" s="10"/>
      <c r="AV1090" s="10"/>
      <c r="AW1090" s="14">
        <f t="shared" ref="AW1090:AW1091" si="1923">IF($AP1090="",$AT1090,$AP1090)</f>
        <v>18400000</v>
      </c>
      <c r="AX1090" s="21">
        <f t="shared" ref="AX1090:AX1091" si="1924">IF($AP1090="",$AV1090,$AS1090)</f>
        <v>753.48071265806743</v>
      </c>
      <c r="AY1090" s="10">
        <f t="shared" ref="AY1090:AY1091" si="1925">LN(BB1090*$AO1090/$AW1090)</f>
        <v>-10.721418397046465</v>
      </c>
      <c r="AZ1090" s="10">
        <f t="shared" ref="AZ1090:AZ1091" si="1926">EXP(AY$2950*$AI1090+AY$2951)*$AW1090/$AO1090</f>
        <v>5.0630490487266658E-2</v>
      </c>
      <c r="BA1090" s="10">
        <f t="shared" ref="BA1090:BA1091" si="1927">LN(AZ1090/$C1090)</f>
        <v>-4.0818135940347959</v>
      </c>
      <c r="BB1090" s="17" cm="1">
        <f t="array" ref="BB1090">$C1090*EXP(poly_from_str($AO1090,BB$2951))</f>
        <v>0.27460534499117212</v>
      </c>
      <c r="BC1090" s="10">
        <f t="shared" ref="BC1090:BC1091" si="1928">LN(AZ1090/BB1090)</f>
        <v>-1.6907809841727304</v>
      </c>
      <c r="BD1090" s="10">
        <f t="shared" ref="BD1090:BD1091" si="1929">LN($AX1090/100+1)</f>
        <v>2.1441527580508994</v>
      </c>
      <c r="BE1090" s="10">
        <f t="shared" ref="BE1090:BE1091" si="1930">ABS(LN($AZ1090/$BB1090))-BD1090-LN(2)</f>
        <v>-1.1465189544381142</v>
      </c>
      <c r="BF1090" s="21">
        <f>INDEX([1]Pr3_line_class7_opt_lin!$A$2:$A$3624,MATCH($X1090,[1]Pr3_line_class7_opt_lin!$AO$2:$AO$3624,0),1)</f>
        <v>183</v>
      </c>
    </row>
    <row r="1091" spans="1:58" hidden="1" x14ac:dyDescent="0.25">
      <c r="A1091" s="1" t="s">
        <v>407</v>
      </c>
      <c r="B1091" s="1">
        <v>4.0000000000000001E-3</v>
      </c>
      <c r="C1091">
        <v>8</v>
      </c>
      <c r="E1091" s="2">
        <v>67632.800000000003</v>
      </c>
      <c r="F1091">
        <v>63593</v>
      </c>
      <c r="G1091" t="s">
        <v>6</v>
      </c>
      <c r="H1091" t="s">
        <v>5</v>
      </c>
      <c r="I1091">
        <v>131226</v>
      </c>
      <c r="J1091" t="s">
        <v>4</v>
      </c>
      <c r="K1091" t="s">
        <v>5</v>
      </c>
      <c r="L1091">
        <v>63593.35</v>
      </c>
      <c r="M1091">
        <v>131226.29999999999</v>
      </c>
      <c r="N1091">
        <v>11</v>
      </c>
      <c r="V1091" s="11">
        <f t="shared" si="1908"/>
        <v>6.7632824103256391E-7</v>
      </c>
      <c r="W1091" s="11">
        <f t="shared" si="1909"/>
        <v>1.4785725269395914E-6</v>
      </c>
      <c r="X1091" s="10">
        <f t="shared" si="1910"/>
        <v>67632.819932684826</v>
      </c>
      <c r="Y1091" s="8">
        <f t="shared" si="1911"/>
        <v>1478.572091176005</v>
      </c>
      <c r="Z1091" s="1">
        <f t="shared" si="1912"/>
        <v>1478.5719999999999</v>
      </c>
      <c r="AA1091" s="2">
        <f t="shared" si="1913"/>
        <v>67632.800000000003</v>
      </c>
      <c r="AB1091" s="2">
        <f t="shared" si="1907"/>
        <v>67632.824103256396</v>
      </c>
      <c r="AC1091" s="1">
        <f t="shared" si="1914"/>
        <v>7.2870994480910098E-2</v>
      </c>
      <c r="AD1091" s="1" t="b">
        <f t="shared" si="1915"/>
        <v>1</v>
      </c>
      <c r="AF1091" s="1" t="s">
        <v>1382</v>
      </c>
      <c r="AG1091" s="1" t="s">
        <v>1362</v>
      </c>
      <c r="AH1091" s="10">
        <v>63593.35</v>
      </c>
      <c r="AI1091" s="10">
        <v>131226.29999999999</v>
      </c>
      <c r="AJ1091" s="10">
        <f t="shared" si="1916"/>
        <v>67632.949999999983</v>
      </c>
      <c r="AK1091" s="1">
        <f t="shared" si="1917"/>
        <v>2.7523182113782241E-3</v>
      </c>
      <c r="AL1091" s="10">
        <f t="shared" si="1918"/>
        <v>-0.13006731515633874</v>
      </c>
      <c r="AM1091" s="10">
        <f t="shared" si="1919"/>
        <v>0.18296789064042876</v>
      </c>
      <c r="AN1091" s="10">
        <f t="shared" si="1920"/>
        <v>-0.71087508688586776</v>
      </c>
      <c r="AO1091" s="1">
        <f t="shared" si="1921"/>
        <v>1478.5719999999999</v>
      </c>
      <c r="AP1091" s="14">
        <v>358000000</v>
      </c>
      <c r="AQ1091" s="10">
        <v>0.31</v>
      </c>
      <c r="AR1091" s="14" cm="1">
        <f t="array" ref="AR1091">SfromgA($AP1091,$AO1091,"")</f>
        <v>0.57114163363589676</v>
      </c>
      <c r="AS1091" s="21">
        <f t="shared" si="1922"/>
        <v>416.12775478464516</v>
      </c>
      <c r="AU1091" s="10"/>
      <c r="AV1091" s="10"/>
      <c r="AW1091" s="14">
        <f t="shared" si="1923"/>
        <v>358000000</v>
      </c>
      <c r="AX1091" s="21">
        <f t="shared" si="1924"/>
        <v>416.12775478464516</v>
      </c>
      <c r="AY1091" s="10">
        <f t="shared" si="1925"/>
        <v>-12.708300580831605</v>
      </c>
      <c r="AZ1091" s="10">
        <f t="shared" si="1926"/>
        <v>1.5204020781954313</v>
      </c>
      <c r="BA1091" s="10">
        <f t="shared" si="1927"/>
        <v>-1.6604667166736808</v>
      </c>
      <c r="BB1091" s="17" cm="1">
        <f t="array" ref="BB1091">$C1091*EXP(poly_from_str($AO1091,BB$2951))</f>
        <v>0.73264861406189774</v>
      </c>
      <c r="BC1091" s="10">
        <f t="shared" si="1928"/>
        <v>0.73006389758434143</v>
      </c>
      <c r="BD1091" s="10">
        <f t="shared" si="1929"/>
        <v>1.6411841356408676</v>
      </c>
      <c r="BE1091" s="10">
        <f t="shared" si="1930"/>
        <v>-1.6042674186164714</v>
      </c>
      <c r="BF1091" s="21">
        <f>INDEX([1]Pr3_line_class7_opt_lin!$A$2:$A$3624,MATCH($X1091,[1]Pr3_line_class7_opt_lin!$AO$2:$AO$3624,0),1)</f>
        <v>487</v>
      </c>
    </row>
    <row r="1092" spans="1:58" hidden="1" x14ac:dyDescent="0.25">
      <c r="A1092" s="1" t="s">
        <v>408</v>
      </c>
      <c r="B1092" s="1">
        <v>4.0000000000000001E-3</v>
      </c>
      <c r="C1092">
        <v>20</v>
      </c>
      <c r="E1092" s="2">
        <v>67634.899999999994</v>
      </c>
      <c r="N1092">
        <v>11</v>
      </c>
      <c r="V1092" s="11">
        <f t="shared" si="1908"/>
        <v>6.7634882555408191E-7</v>
      </c>
      <c r="W1092" s="11">
        <f t="shared" si="1909"/>
        <v>1.4785266186539792E-6</v>
      </c>
      <c r="X1092" s="10">
        <f t="shared" si="1910"/>
        <v>67634.885574142099</v>
      </c>
      <c r="Y1092" s="8">
        <f t="shared" si="1911"/>
        <v>1478.5269340092091</v>
      </c>
      <c r="Z1092" s="1">
        <f t="shared" si="1912"/>
        <v>1478.527</v>
      </c>
      <c r="AA1092" s="2">
        <f t="shared" si="1913"/>
        <v>67634.899999999994</v>
      </c>
      <c r="AB1092" s="2">
        <f t="shared" si="1907"/>
        <v>67634.882555408185</v>
      </c>
      <c r="AC1092" s="1">
        <f t="shared" si="1914"/>
        <v>7.2872386691419294E-2</v>
      </c>
      <c r="AD1092" s="1" t="b">
        <f t="shared" si="1915"/>
        <v>1</v>
      </c>
      <c r="AM1092" s="10">
        <f t="shared" si="1919"/>
        <v>0.18297914072587107</v>
      </c>
      <c r="AN1092" s="10"/>
      <c r="AO1092" s="1">
        <f t="shared" si="1921"/>
        <v>1478.527</v>
      </c>
      <c r="AP1092"/>
      <c r="BB1092" s="17" cm="1">
        <f t="array" ref="BB1092">$C1092*EXP(poly_from_str($AO1092,BB$2951))</f>
        <v>1.8325211406457673</v>
      </c>
      <c r="BF1092" s="21">
        <f>INDEX([1]Pr3_line_class7_opt_lin!$A$2:$A$3624,MATCH($X1092,[1]Pr3_line_class7_opt_lin!$AO$2:$AO$3624,0),1)</f>
        <v>1219</v>
      </c>
    </row>
    <row r="1093" spans="1:58" hidden="1" x14ac:dyDescent="0.25">
      <c r="A1093" s="1" t="s">
        <v>409</v>
      </c>
      <c r="B1093" s="1">
        <v>4.0000000000000001E-3</v>
      </c>
      <c r="C1093">
        <v>10</v>
      </c>
      <c r="E1093" s="2">
        <v>67639</v>
      </c>
      <c r="F1093">
        <v>19872</v>
      </c>
      <c r="G1093" t="s">
        <v>4</v>
      </c>
      <c r="H1093" t="s">
        <v>7</v>
      </c>
      <c r="I1093">
        <v>87511</v>
      </c>
      <c r="J1093" t="s">
        <v>6</v>
      </c>
      <c r="K1093" t="s">
        <v>7</v>
      </c>
      <c r="L1093">
        <v>19872.43</v>
      </c>
      <c r="M1093">
        <v>87511.6</v>
      </c>
      <c r="N1093">
        <v>11</v>
      </c>
      <c r="V1093" s="11">
        <f t="shared" si="1908"/>
        <v>6.7639045586011166E-7</v>
      </c>
      <c r="W1093" s="11">
        <f t="shared" si="1909"/>
        <v>1.4784369964073981E-6</v>
      </c>
      <c r="X1093" s="10">
        <f t="shared" si="1910"/>
        <v>67639.037695895619</v>
      </c>
      <c r="Y1093" s="8">
        <f t="shared" si="1911"/>
        <v>1478.4361724600358</v>
      </c>
      <c r="Z1093" s="1">
        <f t="shared" si="1912"/>
        <v>1478.4359999999999</v>
      </c>
      <c r="AA1093" s="2">
        <f t="shared" si="1913"/>
        <v>67639</v>
      </c>
      <c r="AB1093" s="2">
        <f t="shared" si="1907"/>
        <v>67639.045586011169</v>
      </c>
      <c r="AC1093" s="1">
        <f t="shared" si="1914"/>
        <v>7.2875202438932488E-2</v>
      </c>
      <c r="AD1093" s="1" t="b">
        <f t="shared" si="1915"/>
        <v>1</v>
      </c>
      <c r="AF1093" s="1" t="s">
        <v>1160</v>
      </c>
      <c r="AG1093" s="1" t="s">
        <v>1360</v>
      </c>
      <c r="AH1093" s="10">
        <v>19872.43</v>
      </c>
      <c r="AI1093" s="10">
        <v>87511.6</v>
      </c>
      <c r="AJ1093" s="10">
        <f>AI1093-AH1093</f>
        <v>67639.170000000013</v>
      </c>
      <c r="AK1093" s="1">
        <f>$A1093-100000000/AJ1093</f>
        <v>2.7194023818992719E-3</v>
      </c>
      <c r="AL1093" s="10">
        <f>$X1093-AJ1093</f>
        <v>-0.13230410439427942</v>
      </c>
      <c r="AM1093" s="10">
        <f t="shared" si="1919"/>
        <v>0.18300149617568837</v>
      </c>
      <c r="AN1093" s="10">
        <f>AL1093/AM1093</f>
        <v>-0.72296733720287443</v>
      </c>
      <c r="AO1093" s="1">
        <f t="shared" si="1921"/>
        <v>1478.4359999999999</v>
      </c>
      <c r="AP1093" s="14">
        <v>5080000</v>
      </c>
      <c r="AQ1093" s="10">
        <v>5.3999999999999999E-2</v>
      </c>
      <c r="AR1093" s="14" cm="1">
        <f t="array" ref="AR1093">SfromgA($AP1093,$AO1093,"")</f>
        <v>8.1022317171905982E-3</v>
      </c>
      <c r="AS1093" s="21">
        <f>(10^MAX(0.05, -0.312925054856973*((LN($AR1093))^(1/3)) + 0.454808404431693)-1)*100</f>
        <v>862.1496775758178</v>
      </c>
      <c r="AU1093" s="10"/>
      <c r="AV1093" s="10"/>
      <c r="AW1093" s="14">
        <f>IF($AP1093="",$AT1093,$AP1093)</f>
        <v>5080000</v>
      </c>
      <c r="AX1093" s="21">
        <f>IF($AP1093="",$AV1093,$AS1093)</f>
        <v>862.1496775758178</v>
      </c>
      <c r="AY1093" s="10">
        <f>LN(BB1093*$AO1093/$AW1093)</f>
        <v>-8.2285434353255393</v>
      </c>
      <c r="AZ1093" s="10">
        <f>EXP(AY$2950*$AI1093+AY$2951)*$AW1093/$AO1093</f>
        <v>1.2841844494414507</v>
      </c>
      <c r="BA1093" s="10">
        <f>LN(AZ1093/$C1093)</f>
        <v>-2.0524612458302998</v>
      </c>
      <c r="BB1093" s="17" cm="1">
        <f t="array" ref="BB1093">$C1093*EXP(poly_from_str($AO1093,BB$2951))</f>
        <v>0.91717070600528683</v>
      </c>
      <c r="BC1093" s="10">
        <f t="shared" ref="BC1093" si="1931">LN(AZ1093/BB1093)</f>
        <v>0.33658551417491867</v>
      </c>
      <c r="BD1093" s="10">
        <f t="shared" ref="BD1093" si="1932">LN($AX1093/100+1)</f>
        <v>2.2639998425703998</v>
      </c>
      <c r="BE1093" s="10">
        <f>ABS(LN($AZ1093/$BB1093))-BD1093-LN(2)</f>
        <v>-2.6205615089554266</v>
      </c>
      <c r="BF1093" s="21">
        <f>INDEX([1]Pr3_line_class7_opt_lin!$A$2:$A$3624,MATCH($X1093,[1]Pr3_line_class7_opt_lin!$AO$2:$AO$3624,0),1)</f>
        <v>610</v>
      </c>
    </row>
    <row r="1094" spans="1:58" hidden="1" x14ac:dyDescent="0.25">
      <c r="A1094" s="1" t="s">
        <v>410</v>
      </c>
      <c r="B1094" s="1">
        <v>4.0000000000000001E-3</v>
      </c>
      <c r="C1094">
        <v>20</v>
      </c>
      <c r="E1094" s="2">
        <v>67644.2</v>
      </c>
      <c r="N1094">
        <v>11</v>
      </c>
      <c r="V1094" s="11">
        <f t="shared" si="1908"/>
        <v>6.7644170019562688E-7</v>
      </c>
      <c r="W1094" s="11">
        <f t="shared" si="1909"/>
        <v>1.4783233447952672E-6</v>
      </c>
      <c r="X1094" s="10">
        <f t="shared" si="1910"/>
        <v>67644.17520994517</v>
      </c>
      <c r="Y1094" s="8">
        <f t="shared" si="1911"/>
        <v>1478.3238865672179</v>
      </c>
      <c r="Z1094" s="1">
        <f t="shared" si="1912"/>
        <v>1478.3240000000001</v>
      </c>
      <c r="AA1094" s="2">
        <f t="shared" si="1913"/>
        <v>67644.2</v>
      </c>
      <c r="AB1094" s="2">
        <f t="shared" si="1907"/>
        <v>67644.170019562691</v>
      </c>
      <c r="AC1094" s="1">
        <f t="shared" si="1914"/>
        <v>7.2878668688177523E-2</v>
      </c>
      <c r="AD1094" s="1" t="b">
        <f t="shared" si="1915"/>
        <v>1</v>
      </c>
      <c r="AM1094" s="10">
        <f t="shared" si="1919"/>
        <v>0.1830294306254921</v>
      </c>
      <c r="AN1094" s="10"/>
      <c r="AO1094" s="1">
        <f t="shared" si="1921"/>
        <v>1478.3240000000001</v>
      </c>
      <c r="AP1094"/>
      <c r="BB1094" s="17" cm="1">
        <f t="array" ref="BB1094">$C1094*EXP(poly_from_str($AO1094,BB$2951))</f>
        <v>1.8365837109771979</v>
      </c>
      <c r="BF1094" s="21" t="e">
        <f>INDEX([1]Pr3_line_class7_opt_lin!$A$2:$A$3624,MATCH($X1094,[1]Pr3_line_class7_opt_lin!$AO$2:$AO$3624,0),1)</f>
        <v>#N/A</v>
      </c>
    </row>
    <row r="1095" spans="1:58" hidden="1" x14ac:dyDescent="0.25">
      <c r="A1095" s="1" t="s">
        <v>411</v>
      </c>
      <c r="B1095" s="1">
        <v>4.0000000000000001E-3</v>
      </c>
      <c r="C1095">
        <v>10</v>
      </c>
      <c r="E1095" s="2">
        <v>67647.399999999994</v>
      </c>
      <c r="N1095">
        <v>11</v>
      </c>
      <c r="V1095" s="11">
        <f t="shared" si="1908"/>
        <v>6.7647418946553807E-7</v>
      </c>
      <c r="W1095" s="11">
        <f t="shared" si="1909"/>
        <v>1.4782534140262598E-6</v>
      </c>
      <c r="X1095" s="10">
        <f t="shared" si="1910"/>
        <v>67647.415665902328</v>
      </c>
      <c r="Y1095" s="8">
        <f t="shared" si="1911"/>
        <v>1478.253071689847</v>
      </c>
      <c r="Z1095" s="1">
        <f t="shared" si="1912"/>
        <v>1478.2529999999999</v>
      </c>
      <c r="AA1095" s="2">
        <f t="shared" si="1913"/>
        <v>67647.399999999994</v>
      </c>
      <c r="AB1095" s="2">
        <f t="shared" si="1907"/>
        <v>67647.418946553807</v>
      </c>
      <c r="AC1095" s="1">
        <f t="shared" si="1914"/>
        <v>7.2880866450652837E-2</v>
      </c>
      <c r="AD1095" s="1" t="b">
        <f t="shared" si="1915"/>
        <v>1</v>
      </c>
      <c r="AM1095" s="10">
        <f t="shared" si="1919"/>
        <v>0.18304688033780414</v>
      </c>
      <c r="AN1095" s="10"/>
      <c r="AO1095" s="1">
        <f t="shared" si="1921"/>
        <v>1478.2529999999999</v>
      </c>
      <c r="AP1095"/>
      <c r="BB1095" s="17" cm="1">
        <f t="array" ref="BB1095">$C1095*EXP(poly_from_str($AO1095,BB$2951))</f>
        <v>0.91900314590988641</v>
      </c>
      <c r="BF1095" s="21" t="e">
        <f>INDEX([1]Pr3_line_class7_opt_lin!$A$2:$A$3624,MATCH($X1095,[1]Pr3_line_class7_opt_lin!$AO$2:$AO$3624,0),1)</f>
        <v>#N/A</v>
      </c>
    </row>
    <row r="1096" spans="1:58" hidden="1" x14ac:dyDescent="0.25">
      <c r="A1096" s="1" t="s">
        <v>412</v>
      </c>
      <c r="B1096" s="1">
        <v>4.0000000000000001E-3</v>
      </c>
      <c r="C1096">
        <v>100</v>
      </c>
      <c r="E1096" s="2">
        <v>67653.5</v>
      </c>
      <c r="F1096">
        <v>24788</v>
      </c>
      <c r="G1096" t="s">
        <v>4</v>
      </c>
      <c r="H1096" t="s">
        <v>5</v>
      </c>
      <c r="I1096">
        <v>92441</v>
      </c>
      <c r="J1096" t="s">
        <v>6</v>
      </c>
      <c r="K1096" t="s">
        <v>7</v>
      </c>
      <c r="L1096">
        <v>24788.02</v>
      </c>
      <c r="M1096">
        <v>92441.7</v>
      </c>
      <c r="N1096">
        <v>11</v>
      </c>
      <c r="V1096" s="11">
        <f t="shared" si="1908"/>
        <v>6.7653505804670806E-7</v>
      </c>
      <c r="W1096" s="11">
        <f t="shared" si="1909"/>
        <v>1.478120126822707E-6</v>
      </c>
      <c r="X1096" s="10">
        <f t="shared" si="1910"/>
        <v>67653.504799275543</v>
      </c>
      <c r="Y1096" s="8">
        <f t="shared" si="1911"/>
        <v>1478.1200219662653</v>
      </c>
      <c r="Z1096" s="1">
        <f t="shared" si="1912"/>
        <v>1478.12</v>
      </c>
      <c r="AA1096" s="2">
        <f t="shared" si="1913"/>
        <v>67653.5</v>
      </c>
      <c r="AB1096" s="2">
        <f t="shared" si="1907"/>
        <v>67653.5058046708</v>
      </c>
      <c r="AC1096" s="1">
        <f t="shared" si="1914"/>
        <v>7.2884984238313133E-2</v>
      </c>
      <c r="AD1096" s="1" t="b">
        <f t="shared" si="1915"/>
        <v>1</v>
      </c>
      <c r="AF1096" s="1" t="s">
        <v>1228</v>
      </c>
      <c r="AG1096" s="1" t="s">
        <v>1352</v>
      </c>
      <c r="AH1096" s="10">
        <v>24788.02</v>
      </c>
      <c r="AI1096" s="10">
        <v>92441.7</v>
      </c>
      <c r="AJ1096" s="10">
        <f>AI1096-AH1096</f>
        <v>67653.679999999993</v>
      </c>
      <c r="AK1096" s="1">
        <f>$A1096-100000000/AJ1096</f>
        <v>3.8058772261138074E-3</v>
      </c>
      <c r="AL1096" s="10">
        <f>$X1096-AJ1096</f>
        <v>-0.17520072445040569</v>
      </c>
      <c r="AM1096" s="10">
        <f t="shared" si="1919"/>
        <v>0.18307985819825184</v>
      </c>
      <c r="AN1096" s="10">
        <f>AL1096/AM1096</f>
        <v>-0.95696340479292885</v>
      </c>
      <c r="AO1096" s="1">
        <f t="shared" si="1921"/>
        <v>1478.12</v>
      </c>
      <c r="AP1096" s="14">
        <v>22500000</v>
      </c>
      <c r="AQ1096" s="10">
        <v>0.129</v>
      </c>
      <c r="AR1096" s="14" cm="1">
        <f t="array" ref="AR1096">SfromgA($AP1096,$AO1096,"")</f>
        <v>3.5862863073578395E-2</v>
      </c>
      <c r="AS1096" s="21">
        <f>(10^MAX(0.05, -0.312925054856973*((LN($AR1096))^(1/3)) + 0.454808404431693)-1)*100</f>
        <v>735.62107889373237</v>
      </c>
      <c r="AU1096" s="10"/>
      <c r="AV1096" s="10"/>
      <c r="AW1096" s="14">
        <f>IF($AP1096="",$AT1096,$AP1096)</f>
        <v>22500000</v>
      </c>
      <c r="AX1096" s="21">
        <f>IF($AP1096="",$AV1096,$AS1096)</f>
        <v>735.62107889373237</v>
      </c>
      <c r="AY1096" s="10">
        <f>LN(BB1096*$AO1096/$AW1096)</f>
        <v>-7.410930142790713</v>
      </c>
      <c r="AZ1096" s="10">
        <f>EXP(AY$2950*$AI1096+AY$2951)*$AW1096/$AO1096</f>
        <v>3.5883598745300835</v>
      </c>
      <c r="BA1096" s="10">
        <f>LN(AZ1096/$C1096)</f>
        <v>-3.3274749473423566</v>
      </c>
      <c r="BB1096" s="17" cm="1">
        <f t="array" ref="BB1096">$C1096*EXP(poly_from_str($AO1096,BB$2951))</f>
        <v>9.2033673682363979</v>
      </c>
      <c r="BC1096" s="10">
        <f t="shared" ref="BC1096" si="1933">LN(AZ1096/BB1096)</f>
        <v>-0.94187419672747241</v>
      </c>
      <c r="BD1096" s="10">
        <f t="shared" ref="BD1096" si="1934">LN($AX1096/100+1)</f>
        <v>2.1230050694337499</v>
      </c>
      <c r="BE1096" s="10">
        <f>ABS(LN($AZ1096/$BB1096))-BD1096-LN(2)</f>
        <v>-1.8742780532662229</v>
      </c>
      <c r="BF1096" s="21">
        <f>INDEX([1]Pr3_line_class7_opt_lin!$A$2:$A$3624,MATCH($X1096,[1]Pr3_line_class7_opt_lin!$AO$2:$AO$3624,0),1)</f>
        <v>6110</v>
      </c>
    </row>
    <row r="1097" spans="1:58" hidden="1" x14ac:dyDescent="0.25">
      <c r="A1097" s="1" t="s">
        <v>413</v>
      </c>
      <c r="B1097" s="1">
        <v>4.0000000000000001E-3</v>
      </c>
      <c r="C1097">
        <v>20</v>
      </c>
      <c r="E1097" s="2">
        <v>67656.800000000003</v>
      </c>
      <c r="N1097">
        <v>11</v>
      </c>
      <c r="V1097" s="11">
        <f t="shared" si="1908"/>
        <v>6.7656801402931435E-7</v>
      </c>
      <c r="W1097" s="11">
        <f t="shared" si="1909"/>
        <v>1.478048030648804E-6</v>
      </c>
      <c r="X1097" s="10">
        <f t="shared" si="1910"/>
        <v>67656.801159898183</v>
      </c>
      <c r="Y1097" s="8">
        <f t="shared" si="1911"/>
        <v>1478.0480053093675</v>
      </c>
      <c r="Z1097" s="1">
        <f t="shared" si="1912"/>
        <v>1478.048</v>
      </c>
      <c r="AA1097" s="2">
        <f t="shared" si="1913"/>
        <v>67656.800000000003</v>
      </c>
      <c r="AB1097" s="2">
        <f t="shared" si="1907"/>
        <v>67656.801402931436</v>
      </c>
      <c r="AC1097" s="1">
        <f t="shared" si="1914"/>
        <v>7.2887213880378526E-2</v>
      </c>
      <c r="AD1097" s="1" t="b">
        <f t="shared" si="1915"/>
        <v>1</v>
      </c>
      <c r="AM1097" s="10">
        <f t="shared" si="1919"/>
        <v>0.18309770724631408</v>
      </c>
      <c r="AN1097" s="10"/>
      <c r="AO1097" s="1">
        <f t="shared" si="1921"/>
        <v>1478.048</v>
      </c>
      <c r="AP1097"/>
      <c r="BB1097" s="17" cm="1">
        <f t="array" ref="BB1097">$C1097*EXP(poly_from_str($AO1097,BB$2951))</f>
        <v>1.8421186391033875</v>
      </c>
      <c r="BF1097" s="21" t="e">
        <f>INDEX([1]Pr3_line_class7_opt_lin!$A$2:$A$3624,MATCH($X1097,[1]Pr3_line_class7_opt_lin!$AO$2:$AO$3624,0),1)</f>
        <v>#N/A</v>
      </c>
    </row>
    <row r="1098" spans="1:58" x14ac:dyDescent="0.25">
      <c r="A1098" s="1" t="s">
        <v>414</v>
      </c>
      <c r="B1098" s="1">
        <v>8.0000000000000002E-3</v>
      </c>
      <c r="C1098">
        <v>20</v>
      </c>
      <c r="D1098" t="s">
        <v>113</v>
      </c>
      <c r="E1098" s="2">
        <v>67660</v>
      </c>
      <c r="N1098">
        <v>11</v>
      </c>
      <c r="V1098" s="11">
        <f t="shared" si="1908"/>
        <v>6.766005154342726E-7</v>
      </c>
      <c r="W1098" s="11">
        <f t="shared" si="1909"/>
        <v>1.4779781259237365E-6</v>
      </c>
      <c r="X1098" s="10">
        <f t="shared" si="1910"/>
        <v>67660.042613025376</v>
      </c>
      <c r="Y1098" s="8">
        <f t="shared" si="1911"/>
        <v>1477.9771950771546</v>
      </c>
      <c r="Z1098" s="1">
        <f t="shared" si="1912"/>
        <v>1477.9770000000001</v>
      </c>
      <c r="AA1098" s="2">
        <f t="shared" si="1913"/>
        <v>67660</v>
      </c>
      <c r="AB1098" s="2">
        <f t="shared" si="1907"/>
        <v>67660.051543427267</v>
      </c>
      <c r="AC1098" s="1">
        <f t="shared" si="1914"/>
        <v>7.2889412874296178E-2</v>
      </c>
      <c r="AD1098" s="1" t="b">
        <f t="shared" si="1915"/>
        <v>1</v>
      </c>
      <c r="AM1098" s="10">
        <f t="shared" si="1919"/>
        <v>0.36623032699426306</v>
      </c>
      <c r="AN1098" s="10"/>
      <c r="AO1098" s="1">
        <f t="shared" si="1921"/>
        <v>1477.9770000000001</v>
      </c>
      <c r="AP1098"/>
      <c r="BB1098" s="17" cm="1">
        <f t="array" ref="BB1098">$C1098*EXP(poly_from_str($AO1098,BB$2951))</f>
        <v>1.843544612025394</v>
      </c>
      <c r="BF1098" s="21">
        <f>INDEX([1]Pr3_line_class7_opt_lin!$A$2:$A$3624,MATCH($X1098,[1]Pr3_line_class7_opt_lin!$AO$2:$AO$3624,0),1)</f>
        <v>1223</v>
      </c>
    </row>
    <row r="1099" spans="1:58" hidden="1" x14ac:dyDescent="0.25">
      <c r="A1099" s="1" t="s">
        <v>415</v>
      </c>
      <c r="B1099" s="1">
        <v>4.0000000000000001E-3</v>
      </c>
      <c r="C1099">
        <v>8</v>
      </c>
      <c r="E1099" s="2">
        <v>67675</v>
      </c>
      <c r="N1099">
        <v>11</v>
      </c>
      <c r="V1099" s="11">
        <f t="shared" si="1908"/>
        <v>6.7675024532196385E-7</v>
      </c>
      <c r="W1099" s="11">
        <f t="shared" si="1909"/>
        <v>1.4776505356483193E-6</v>
      </c>
      <c r="X1099" s="10">
        <f t="shared" si="1910"/>
        <v>67675.020278639975</v>
      </c>
      <c r="Y1099" s="8">
        <f t="shared" si="1911"/>
        <v>1477.6500928742632</v>
      </c>
      <c r="Z1099" s="1">
        <f t="shared" si="1912"/>
        <v>1477.65</v>
      </c>
      <c r="AA1099" s="2">
        <f t="shared" si="1913"/>
        <v>67675</v>
      </c>
      <c r="AB1099" s="2">
        <f t="shared" si="1907"/>
        <v>67675.024532196388</v>
      </c>
      <c r="AC1099" s="1">
        <f t="shared" si="1914"/>
        <v>7.2899544727166921E-2</v>
      </c>
      <c r="AD1099" s="1" t="b">
        <f t="shared" si="1915"/>
        <v>1</v>
      </c>
      <c r="AM1099" s="10">
        <f t="shared" si="1919"/>
        <v>0.18319629140865562</v>
      </c>
      <c r="AN1099" s="10"/>
      <c r="AO1099" s="1">
        <f t="shared" si="1921"/>
        <v>1477.65</v>
      </c>
      <c r="AP1099"/>
      <c r="BB1099" s="17" cm="1">
        <f t="array" ref="BB1099">$C1099*EXP(poly_from_str($AO1099,BB$2951))</f>
        <v>0.74004936013046907</v>
      </c>
      <c r="BF1099" s="21">
        <f>INDEX([1]Pr3_line_class7_opt_lin!$A$2:$A$3624,MATCH($X1099,[1]Pr3_line_class7_opt_lin!$AO$2:$AO$3624,0),1)</f>
        <v>490</v>
      </c>
    </row>
    <row r="1100" spans="1:58" hidden="1" x14ac:dyDescent="0.25">
      <c r="A1100" s="1" t="s">
        <v>416</v>
      </c>
      <c r="B1100" s="1">
        <v>4.0000000000000001E-3</v>
      </c>
      <c r="C1100">
        <v>6</v>
      </c>
      <c r="E1100" s="2">
        <v>67679.199999999997</v>
      </c>
      <c r="N1100">
        <v>12</v>
      </c>
      <c r="V1100" s="11">
        <f t="shared" si="1908"/>
        <v>6.7679192506018376E-7</v>
      </c>
      <c r="W1100" s="11">
        <f t="shared" si="1909"/>
        <v>1.4775588363928653E-6</v>
      </c>
      <c r="X1100" s="10">
        <f t="shared" si="1910"/>
        <v>67679.193805640694</v>
      </c>
      <c r="Y1100" s="8">
        <f t="shared" si="1911"/>
        <v>1477.5589716268983</v>
      </c>
      <c r="Z1100" s="1">
        <f t="shared" si="1912"/>
        <v>1477.559</v>
      </c>
      <c r="AA1100" s="2">
        <f t="shared" si="1913"/>
        <v>67679.199999999997</v>
      </c>
      <c r="AB1100" s="2">
        <f t="shared" si="1907"/>
        <v>67679.192506018371</v>
      </c>
      <c r="AC1100" s="1">
        <f t="shared" si="1914"/>
        <v>7.2902365491333471E-2</v>
      </c>
      <c r="AD1100" s="1" t="b">
        <f t="shared" si="1915"/>
        <v>1</v>
      </c>
      <c r="AM1100" s="10">
        <f t="shared" si="1919"/>
        <v>0.18321894421813276</v>
      </c>
      <c r="AN1100" s="10"/>
      <c r="AO1100" s="1">
        <f t="shared" si="1921"/>
        <v>1477.559</v>
      </c>
      <c r="AP1100"/>
      <c r="BB1100" s="17" cm="1">
        <f t="array" ref="BB1100">$C1100*EXP(poly_from_str($AO1100,BB$2951))</f>
        <v>0.5555872481949905</v>
      </c>
      <c r="BF1100" s="21" t="e">
        <f>INDEX([1]Pr3_line_class7_opt_lin!$A$2:$A$3624,MATCH($X1100,[1]Pr3_line_class7_opt_lin!$AO$2:$AO$3624,0),1)</f>
        <v>#N/A</v>
      </c>
    </row>
    <row r="1101" spans="1:58" hidden="1" x14ac:dyDescent="0.25">
      <c r="A1101" s="1" t="s">
        <v>417</v>
      </c>
      <c r="B1101" s="1">
        <v>4.0000000000000001E-3</v>
      </c>
      <c r="C1101">
        <v>3</v>
      </c>
      <c r="E1101" s="2">
        <v>67681.600000000006</v>
      </c>
      <c r="N1101">
        <v>12</v>
      </c>
      <c r="V1101" s="11">
        <f t="shared" si="1908"/>
        <v>6.7681620243843339E-7</v>
      </c>
      <c r="W1101" s="11">
        <f t="shared" si="1909"/>
        <v>1.4775064419280868E-6</v>
      </c>
      <c r="X1101" s="10">
        <f t="shared" si="1910"/>
        <v>67681.61673269872</v>
      </c>
      <c r="Y1101" s="8">
        <f t="shared" si="1911"/>
        <v>1477.5060766491331</v>
      </c>
      <c r="Z1101" s="1">
        <f t="shared" si="1912"/>
        <v>1477.5060000000001</v>
      </c>
      <c r="AA1101" s="2">
        <f t="shared" si="1913"/>
        <v>67681.600000000006</v>
      </c>
      <c r="AB1101" s="2">
        <f t="shared" si="1907"/>
        <v>67681.620243843339</v>
      </c>
      <c r="AC1101" s="1">
        <f t="shared" si="1914"/>
        <v>7.2904008594159131E-2</v>
      </c>
      <c r="AD1101" s="1" t="b">
        <f t="shared" si="1915"/>
        <v>1</v>
      </c>
      <c r="AM1101" s="10">
        <f t="shared" si="1919"/>
        <v>0.18323201394782831</v>
      </c>
      <c r="AN1101" s="10"/>
      <c r="AO1101" s="1">
        <f t="shared" si="1921"/>
        <v>1477.5060000000001</v>
      </c>
      <c r="AP1101"/>
      <c r="BB1101" s="17" cm="1">
        <f t="array" ref="BB1101">$C1101*EXP(poly_from_str($AO1101,BB$2951))</f>
        <v>0.27795395473490658</v>
      </c>
      <c r="BF1101" s="21">
        <f>INDEX([1]Pr3_line_class7_opt_lin!$A$2:$A$3624,MATCH($X1101,[1]Pr3_line_class7_opt_lin!$AO$2:$AO$3624,0),1)</f>
        <v>184</v>
      </c>
    </row>
    <row r="1102" spans="1:58" hidden="1" x14ac:dyDescent="0.25">
      <c r="A1102" s="1" t="s">
        <v>418</v>
      </c>
      <c r="B1102" s="1">
        <v>4.0000000000000001E-3</v>
      </c>
      <c r="C1102">
        <v>15</v>
      </c>
      <c r="E1102" s="2">
        <v>67699.8</v>
      </c>
      <c r="N1102">
        <v>12</v>
      </c>
      <c r="V1102" s="11">
        <f t="shared" si="1908"/>
        <v>6.7699810914428122E-7</v>
      </c>
      <c r="W1102" s="11">
        <f t="shared" si="1909"/>
        <v>1.4771092381365973E-6</v>
      </c>
      <c r="X1102" s="10">
        <f t="shared" si="1910"/>
        <v>67699.809019718465</v>
      </c>
      <c r="Y1102" s="8">
        <f t="shared" si="1911"/>
        <v>1477.1090413397426</v>
      </c>
      <c r="Z1102" s="1">
        <f t="shared" si="1912"/>
        <v>1477.1089999999999</v>
      </c>
      <c r="AA1102" s="2">
        <f t="shared" si="1913"/>
        <v>67699.8</v>
      </c>
      <c r="AB1102" s="2">
        <f t="shared" si="1907"/>
        <v>67699.810914428119</v>
      </c>
      <c r="AC1102" s="1">
        <f t="shared" si="1914"/>
        <v>7.2916321989246607E-2</v>
      </c>
      <c r="AD1102" s="1" t="b">
        <f t="shared" si="1915"/>
        <v>1</v>
      </c>
      <c r="AM1102" s="10">
        <f t="shared" si="1919"/>
        <v>0.18333054635778404</v>
      </c>
      <c r="AN1102" s="10"/>
      <c r="AO1102" s="1">
        <f t="shared" si="1921"/>
        <v>1477.1089999999999</v>
      </c>
      <c r="AP1102"/>
      <c r="BB1102" s="17" cm="1">
        <f t="array" ref="BB1102">$C1102*EXP(poly_from_str($AO1102,BB$2951))</f>
        <v>1.3957862518256994</v>
      </c>
      <c r="BF1102" s="21" t="e">
        <f>INDEX([1]Pr3_line_class7_opt_lin!$A$2:$A$3624,MATCH($X1102,[1]Pr3_line_class7_opt_lin!$AO$2:$AO$3624,0),1)</f>
        <v>#N/A</v>
      </c>
    </row>
    <row r="1103" spans="1:58" hidden="1" x14ac:dyDescent="0.25">
      <c r="A1103" s="1" t="s">
        <v>419</v>
      </c>
      <c r="B1103" s="1">
        <v>4.0000000000000001E-3</v>
      </c>
      <c r="C1103">
        <v>7</v>
      </c>
      <c r="E1103" s="2">
        <v>67702.7</v>
      </c>
      <c r="N1103">
        <v>12</v>
      </c>
      <c r="V1103" s="11">
        <f t="shared" si="1908"/>
        <v>6.7702698494156583E-7</v>
      </c>
      <c r="W1103" s="11">
        <f t="shared" si="1909"/>
        <v>1.4770459671475438E-6</v>
      </c>
      <c r="X1103" s="10">
        <f t="shared" si="1910"/>
        <v>67702.698755603094</v>
      </c>
      <c r="Y1103" s="8">
        <f t="shared" si="1911"/>
        <v>1477.0459942961131</v>
      </c>
      <c r="Z1103" s="1">
        <f t="shared" si="1912"/>
        <v>1477.046</v>
      </c>
      <c r="AA1103" s="2">
        <f t="shared" si="1913"/>
        <v>67702.7</v>
      </c>
      <c r="AB1103" s="2">
        <f t="shared" si="1907"/>
        <v>67702.698494156575</v>
      </c>
      <c r="AC1103" s="1">
        <f t="shared" si="1914"/>
        <v>7.2918276916953365E-2</v>
      </c>
      <c r="AD1103" s="1" t="b">
        <f t="shared" si="1915"/>
        <v>1</v>
      </c>
      <c r="AM1103" s="10">
        <f t="shared" si="1919"/>
        <v>0.1833462194136134</v>
      </c>
      <c r="AN1103" s="10"/>
      <c r="AO1103" s="1">
        <f t="shared" si="1921"/>
        <v>1477.046</v>
      </c>
      <c r="AP1103"/>
      <c r="BB1103" s="17" cm="1">
        <f t="array" ref="BB1103">$C1103*EXP(poly_from_str($AO1103,BB$2951))</f>
        <v>0.6518133523939581</v>
      </c>
      <c r="BF1103" s="21" t="e">
        <f>INDEX([1]Pr3_line_class7_opt_lin!$A$2:$A$3624,MATCH($X1103,[1]Pr3_line_class7_opt_lin!$AO$2:$AO$3624,0),1)</f>
        <v>#N/A</v>
      </c>
    </row>
    <row r="1104" spans="1:58" hidden="1" x14ac:dyDescent="0.25">
      <c r="A1104" s="1" t="s">
        <v>420</v>
      </c>
      <c r="B1104" s="1">
        <v>4.0000000000000001E-3</v>
      </c>
      <c r="C1104">
        <v>30</v>
      </c>
      <c r="E1104" s="2">
        <v>67712</v>
      </c>
      <c r="F1104">
        <v>45844</v>
      </c>
      <c r="G1104" t="s">
        <v>4</v>
      </c>
      <c r="H1104" t="s">
        <v>18</v>
      </c>
      <c r="I1104">
        <v>113556</v>
      </c>
      <c r="J1104" t="s">
        <v>6</v>
      </c>
      <c r="K1104" t="s">
        <v>17</v>
      </c>
      <c r="L1104">
        <v>45844.65</v>
      </c>
      <c r="M1104">
        <v>113556.8</v>
      </c>
      <c r="N1104">
        <v>12</v>
      </c>
      <c r="V1104" s="11">
        <f t="shared" si="1908"/>
        <v>6.7712004593582394E-7</v>
      </c>
      <c r="W1104" s="11">
        <f t="shared" si="1909"/>
        <v>1.476843100189036E-6</v>
      </c>
      <c r="X1104" s="10">
        <f t="shared" si="1910"/>
        <v>67712.003795676283</v>
      </c>
      <c r="Y1104" s="8">
        <f t="shared" si="1911"/>
        <v>1476.8430174028531</v>
      </c>
      <c r="Z1104" s="1">
        <f t="shared" si="1912"/>
        <v>1476.8430000000001</v>
      </c>
      <c r="AA1104" s="2">
        <f t="shared" si="1913"/>
        <v>67712</v>
      </c>
      <c r="AB1104" s="2">
        <f t="shared" si="1907"/>
        <v>67712.004593582387</v>
      </c>
      <c r="AC1104" s="1">
        <f t="shared" si="1914"/>
        <v>7.2924577830406623E-2</v>
      </c>
      <c r="AD1104" s="1" t="b">
        <f t="shared" si="1915"/>
        <v>1</v>
      </c>
      <c r="AF1104" s="1" t="s">
        <v>1383</v>
      </c>
      <c r="AG1104" s="1" t="s">
        <v>1338</v>
      </c>
      <c r="AH1104" s="10">
        <v>45844.65</v>
      </c>
      <c r="AI1104" s="10">
        <v>113556.8</v>
      </c>
      <c r="AJ1104" s="10">
        <f>AI1104-AH1104</f>
        <v>67712.149999999994</v>
      </c>
      <c r="AK1104" s="1">
        <f>$A1104-100000000/AJ1104</f>
        <v>3.1714020303752477E-3</v>
      </c>
      <c r="AL1104" s="10">
        <f>$X1104-AJ1104</f>
        <v>-0.14620432371157221</v>
      </c>
      <c r="AM1104" s="10">
        <f t="shared" si="1919"/>
        <v>0.18339661020162604</v>
      </c>
      <c r="AN1104" s="10">
        <f>AL1104/AM1104</f>
        <v>-0.79720297747507618</v>
      </c>
      <c r="AO1104" s="1">
        <f t="shared" si="1921"/>
        <v>1476.8430000000001</v>
      </c>
      <c r="BB1104" s="17" cm="1">
        <f t="array" ref="BB1104">$C1104*EXP(poly_from_str($AO1104,BB$2951))</f>
        <v>2.7996579008753666</v>
      </c>
      <c r="BF1104" s="21">
        <f>INDEX([1]Pr3_line_class7_opt_lin!$A$2:$A$3624,MATCH($X1104,[1]Pr3_line_class7_opt_lin!$AO$2:$AO$3624,0),1)</f>
        <v>1847</v>
      </c>
    </row>
    <row r="1105" spans="1:58" hidden="1" x14ac:dyDescent="0.25">
      <c r="A1105" s="1" t="s">
        <v>421</v>
      </c>
      <c r="B1105" s="1">
        <v>4.0000000000000001E-3</v>
      </c>
      <c r="C1105">
        <v>2</v>
      </c>
      <c r="E1105" s="2">
        <v>67724.7</v>
      </c>
      <c r="N1105">
        <v>12</v>
      </c>
      <c r="V1105" s="11">
        <f t="shared" si="1908"/>
        <v>6.7724707192228454E-7</v>
      </c>
      <c r="W1105" s="11">
        <f t="shared" si="1909"/>
        <v>1.4765661568083729E-6</v>
      </c>
      <c r="X1105" s="10">
        <f t="shared" si="1910"/>
        <v>67724.705942162385</v>
      </c>
      <c r="Y1105" s="8">
        <f t="shared" si="1911"/>
        <v>1476.5660272545304</v>
      </c>
      <c r="Z1105" s="1">
        <f t="shared" si="1912"/>
        <v>1476.566</v>
      </c>
      <c r="AA1105" s="2">
        <f t="shared" si="1913"/>
        <v>67724.7</v>
      </c>
      <c r="AB1105" s="2">
        <f t="shared" si="1907"/>
        <v>67724.707192228452</v>
      </c>
      <c r="AC1105" s="1">
        <f t="shared" si="1914"/>
        <v>7.2933179821365407E-2</v>
      </c>
      <c r="AD1105" s="1" t="b">
        <f t="shared" si="1915"/>
        <v>1</v>
      </c>
      <c r="AM1105" s="10">
        <f t="shared" si="1919"/>
        <v>0.18346541908726058</v>
      </c>
      <c r="AN1105" s="10"/>
      <c r="AO1105" s="1">
        <f t="shared" si="1921"/>
        <v>1476.566</v>
      </c>
      <c r="AP1105"/>
      <c r="BB1105" s="17" cm="1">
        <f t="array" ref="BB1105">$C1105*EXP(poly_from_str($AO1105,BB$2951))</f>
        <v>0.18720648770533152</v>
      </c>
      <c r="BF1105" s="21" t="e">
        <f>INDEX([1]Pr3_line_class7_opt_lin!$A$2:$A$3624,MATCH($X1105,[1]Pr3_line_class7_opt_lin!$AO$2:$AO$3624,0),1)</f>
        <v>#N/A</v>
      </c>
    </row>
    <row r="1106" spans="1:58" hidden="1" x14ac:dyDescent="0.25">
      <c r="A1106" s="1" t="s">
        <v>422</v>
      </c>
      <c r="B1106" s="1">
        <v>4.0000000000000001E-3</v>
      </c>
      <c r="C1106">
        <v>10</v>
      </c>
      <c r="E1106" s="2">
        <v>67727</v>
      </c>
      <c r="N1106">
        <v>12</v>
      </c>
      <c r="V1106" s="11">
        <f t="shared" si="1908"/>
        <v>6.7727000587870361E-7</v>
      </c>
      <c r="W1106" s="11">
        <f t="shared" si="1909"/>
        <v>1.476516012816159E-6</v>
      </c>
      <c r="X1106" s="10">
        <f t="shared" si="1910"/>
        <v>67727.000485682409</v>
      </c>
      <c r="Y1106" s="8">
        <f t="shared" si="1911"/>
        <v>1476.5160022277992</v>
      </c>
      <c r="Z1106" s="1">
        <f t="shared" si="1912"/>
        <v>1476.5160000000001</v>
      </c>
      <c r="AA1106" s="2">
        <f t="shared" si="1913"/>
        <v>67727</v>
      </c>
      <c r="AB1106" s="2">
        <f t="shared" si="1907"/>
        <v>67727.000587870367</v>
      </c>
      <c r="AC1106" s="1">
        <f t="shared" si="1914"/>
        <v>7.293473304314696E-2</v>
      </c>
      <c r="AD1106" s="1" t="b">
        <f t="shared" si="1915"/>
        <v>1</v>
      </c>
      <c r="AM1106" s="10">
        <f t="shared" si="1919"/>
        <v>0.18347786275258784</v>
      </c>
      <c r="AN1106" s="10"/>
      <c r="AO1106" s="1">
        <f t="shared" si="1921"/>
        <v>1476.5160000000001</v>
      </c>
      <c r="AP1106"/>
      <c r="BB1106" s="17" cm="1">
        <f t="array" ref="BB1106">$C1106*EXP(poly_from_str($AO1106,BB$2951))</f>
        <v>0.93654093825290863</v>
      </c>
      <c r="BF1106" s="21" t="e">
        <f>INDEX([1]Pr3_line_class7_opt_lin!$A$2:$A$3624,MATCH($X1106,[1]Pr3_line_class7_opt_lin!$AO$2:$AO$3624,0),1)</f>
        <v>#N/A</v>
      </c>
    </row>
    <row r="1107" spans="1:58" hidden="1" x14ac:dyDescent="0.25">
      <c r="A1107" s="1" t="s">
        <v>423</v>
      </c>
      <c r="B1107" s="1">
        <v>4.0000000000000001E-3</v>
      </c>
      <c r="C1107">
        <v>200</v>
      </c>
      <c r="E1107" s="2">
        <v>67738.100000000006</v>
      </c>
      <c r="N1107">
        <v>12</v>
      </c>
      <c r="V1107" s="11">
        <f t="shared" si="1908"/>
        <v>6.7738102818311515E-7</v>
      </c>
      <c r="W1107" s="11">
        <f t="shared" si="1909"/>
        <v>1.4762740614218586E-6</v>
      </c>
      <c r="X1107" s="10">
        <f t="shared" si="1910"/>
        <v>67738.102328146429</v>
      </c>
      <c r="Y1107" s="8">
        <f t="shared" si="1911"/>
        <v>1476.2740106825838</v>
      </c>
      <c r="Z1107" s="1">
        <f t="shared" si="1912"/>
        <v>1476.2739999999999</v>
      </c>
      <c r="AA1107" s="2">
        <f t="shared" si="1913"/>
        <v>67738.100000000006</v>
      </c>
      <c r="AB1107" s="2">
        <f t="shared" si="1907"/>
        <v>67738.102818311512</v>
      </c>
      <c r="AC1107" s="1">
        <f t="shared" si="1914"/>
        <v>7.2942252867120722E-2</v>
      </c>
      <c r="AD1107" s="1" t="b">
        <f t="shared" si="1915"/>
        <v>1</v>
      </c>
      <c r="AM1107" s="10">
        <f t="shared" si="1919"/>
        <v>0.1835380153006827</v>
      </c>
      <c r="AN1107" s="10"/>
      <c r="AO1107" s="1">
        <f t="shared" si="1921"/>
        <v>1476.2739999999999</v>
      </c>
      <c r="AP1107"/>
      <c r="BB1107" s="17" cm="1">
        <f t="array" ref="BB1107">$C1107*EXP(poly_from_str($AO1107,BB$2951))</f>
        <v>18.780103232730447</v>
      </c>
      <c r="BF1107" s="21" t="e">
        <f>INDEX([1]Pr3_line_class7_opt_lin!$A$2:$A$3624,MATCH($X1107,[1]Pr3_line_class7_opt_lin!$AO$2:$AO$3624,0),1)</f>
        <v>#N/A</v>
      </c>
    </row>
    <row r="1108" spans="1:58" hidden="1" x14ac:dyDescent="0.25">
      <c r="A1108" s="1" t="s">
        <v>424</v>
      </c>
      <c r="B1108" s="1">
        <v>4.0000000000000001E-3</v>
      </c>
      <c r="C1108">
        <v>4</v>
      </c>
      <c r="E1108" s="2">
        <v>67759.8</v>
      </c>
      <c r="N1108">
        <v>12</v>
      </c>
      <c r="V1108" s="11">
        <f t="shared" si="1908"/>
        <v>6.7759813145539273E-7</v>
      </c>
      <c r="W1108" s="11">
        <f t="shared" si="1909"/>
        <v>1.4758012863084012E-6</v>
      </c>
      <c r="X1108" s="10">
        <f t="shared" si="1910"/>
        <v>67759.810856825483</v>
      </c>
      <c r="Y1108" s="8">
        <f t="shared" si="1911"/>
        <v>1475.8010498479268</v>
      </c>
      <c r="Z1108" s="1">
        <f t="shared" si="1912"/>
        <v>1475.8009999999999</v>
      </c>
      <c r="AA1108" s="2">
        <f t="shared" si="1913"/>
        <v>67759.8</v>
      </c>
      <c r="AB1108" s="2">
        <f t="shared" si="1907"/>
        <v>67759.813145539272</v>
      </c>
      <c r="AC1108" s="1">
        <f t="shared" si="1914"/>
        <v>7.2956961387591987E-2</v>
      </c>
      <c r="AD1108" s="1" t="b">
        <f t="shared" si="1915"/>
        <v>1</v>
      </c>
      <c r="AM1108" s="10">
        <f t="shared" si="1919"/>
        <v>0.1836556554711645</v>
      </c>
      <c r="AN1108" s="10"/>
      <c r="AO1108" s="1">
        <f t="shared" si="1921"/>
        <v>1475.8009999999999</v>
      </c>
      <c r="AP1108"/>
      <c r="BB1108" s="17" cm="1">
        <f t="array" ref="BB1108">$C1108*EXP(poly_from_str($AO1108,BB$2951))</f>
        <v>0.37753455226432714</v>
      </c>
      <c r="BF1108" s="21" t="e">
        <f>INDEX([1]Pr3_line_class7_opt_lin!$A$2:$A$3624,MATCH($X1108,[1]Pr3_line_class7_opt_lin!$AO$2:$AO$3624,0),1)</f>
        <v>#N/A</v>
      </c>
    </row>
    <row r="1109" spans="1:58" hidden="1" x14ac:dyDescent="0.25">
      <c r="A1109" s="1" t="s">
        <v>425</v>
      </c>
      <c r="B1109" s="1">
        <v>4.0000000000000001E-3</v>
      </c>
      <c r="C1109">
        <v>10</v>
      </c>
      <c r="E1109" s="2">
        <v>67764.399999999994</v>
      </c>
      <c r="N1109">
        <v>12</v>
      </c>
      <c r="V1109" s="11">
        <f t="shared" si="1908"/>
        <v>6.7764450769126514E-7</v>
      </c>
      <c r="W1109" s="11">
        <f t="shared" si="1909"/>
        <v>1.4757011055952685E-6</v>
      </c>
      <c r="X1109" s="10">
        <f t="shared" si="1910"/>
        <v>67764.441927939799</v>
      </c>
      <c r="Y1109" s="8">
        <f t="shared" si="1911"/>
        <v>1475.7001925337074</v>
      </c>
      <c r="Z1109" s="1">
        <f t="shared" si="1912"/>
        <v>1475.7</v>
      </c>
      <c r="AA1109" s="2">
        <f t="shared" si="1913"/>
        <v>67764.399999999994</v>
      </c>
      <c r="AB1109" s="2">
        <f t="shared" si="1907"/>
        <v>67764.450769126517</v>
      </c>
      <c r="AC1109" s="1">
        <f t="shared" si="1914"/>
        <v>7.2960103940206855E-2</v>
      </c>
      <c r="AD1109" s="1" t="b">
        <f t="shared" si="1915"/>
        <v>1</v>
      </c>
      <c r="AM1109" s="10">
        <f t="shared" si="1919"/>
        <v>0.18368069390797587</v>
      </c>
      <c r="AN1109" s="10"/>
      <c r="AO1109" s="1">
        <f t="shared" si="1921"/>
        <v>1475.7</v>
      </c>
      <c r="AP1109"/>
      <c r="BB1109" s="17" cm="1">
        <f t="array" ref="BB1109">$C1109*EXP(poly_from_str($AO1109,BB$2951))</f>
        <v>0.94487053154674561</v>
      </c>
      <c r="BF1109" s="21">
        <f>INDEX([1]Pr3_line_class7_opt_lin!$A$2:$A$3624,MATCH($X1109,[1]Pr3_line_class7_opt_lin!$AO$2:$AO$3624,0),1)</f>
        <v>620</v>
      </c>
    </row>
    <row r="1110" spans="1:58" hidden="1" x14ac:dyDescent="0.25">
      <c r="A1110" s="1" t="s">
        <v>426</v>
      </c>
      <c r="B1110" s="1">
        <v>4.0000000000000001E-3</v>
      </c>
      <c r="C1110">
        <v>10</v>
      </c>
      <c r="E1110" s="2">
        <v>67770.8</v>
      </c>
      <c r="N1110">
        <v>12</v>
      </c>
      <c r="V1110" s="11">
        <f t="shared" si="1908"/>
        <v>6.7770788350472575E-7</v>
      </c>
      <c r="W1110" s="11">
        <f t="shared" si="1909"/>
        <v>1.4755617463568381E-6</v>
      </c>
      <c r="X1110" s="10">
        <f t="shared" si="1910"/>
        <v>67770.790379808794</v>
      </c>
      <c r="Y1110" s="8">
        <f t="shared" si="1911"/>
        <v>1475.5619558156043</v>
      </c>
      <c r="Z1110" s="1">
        <f t="shared" si="1912"/>
        <v>1475.5619999999999</v>
      </c>
      <c r="AA1110" s="2">
        <f t="shared" si="1913"/>
        <v>67770.8</v>
      </c>
      <c r="AB1110" s="2">
        <f t="shared" si="1907"/>
        <v>67770.788350472576</v>
      </c>
      <c r="AC1110" s="1">
        <f t="shared" si="1914"/>
        <v>7.2964398768222749E-2</v>
      </c>
      <c r="AD1110" s="1" t="b">
        <f t="shared" si="1915"/>
        <v>1</v>
      </c>
      <c r="AM1110" s="10">
        <f t="shared" si="1919"/>
        <v>0.18371522172568827</v>
      </c>
      <c r="AN1110" s="10"/>
      <c r="AO1110" s="1">
        <f t="shared" si="1921"/>
        <v>1475.5619999999999</v>
      </c>
      <c r="AP1110"/>
      <c r="BB1110" s="17" cm="1">
        <f t="array" ref="BB1110">$C1110*EXP(poly_from_str($AO1110,BB$2951))</f>
        <v>0.9462849751413871</v>
      </c>
      <c r="BF1110" s="21">
        <f>INDEX([1]Pr3_line_class7_opt_lin!$A$2:$A$3624,MATCH($X1110,[1]Pr3_line_class7_opt_lin!$AO$2:$AO$3624,0),1)</f>
        <v>620</v>
      </c>
    </row>
    <row r="1111" spans="1:58" x14ac:dyDescent="0.25">
      <c r="A1111" s="1" t="s">
        <v>427</v>
      </c>
      <c r="B1111" s="1">
        <v>8.0000000000000002E-3</v>
      </c>
      <c r="C1111">
        <v>20</v>
      </c>
      <c r="D1111" t="s">
        <v>112</v>
      </c>
      <c r="E1111" s="2">
        <v>67773.3</v>
      </c>
      <c r="N1111">
        <v>12</v>
      </c>
      <c r="V1111" s="11">
        <f t="shared" si="1908"/>
        <v>6.7773268596307166E-7</v>
      </c>
      <c r="W1111" s="11">
        <f t="shared" si="1909"/>
        <v>1.4755073163030279E-6</v>
      </c>
      <c r="X1111" s="10">
        <f t="shared" si="1910"/>
        <v>67773.274067463542</v>
      </c>
      <c r="Y1111" s="8">
        <f t="shared" si="1911"/>
        <v>1475.507880886159</v>
      </c>
      <c r="Z1111" s="1">
        <f t="shared" si="1912"/>
        <v>1475.508</v>
      </c>
      <c r="AA1111" s="2">
        <f t="shared" si="1913"/>
        <v>67773.3</v>
      </c>
      <c r="AB1111" s="2">
        <f t="shared" si="1907"/>
        <v>67773.268596307171</v>
      </c>
      <c r="AC1111" s="1">
        <f t="shared" si="1914"/>
        <v>7.2966079681135984E-2</v>
      </c>
      <c r="AD1111" s="1" t="b">
        <f t="shared" si="1915"/>
        <v>1</v>
      </c>
      <c r="AM1111" s="10">
        <f t="shared" si="1919"/>
        <v>0.3674574451646484</v>
      </c>
      <c r="AN1111" s="10"/>
      <c r="AO1111" s="1">
        <f t="shared" si="1921"/>
        <v>1475.508</v>
      </c>
      <c r="AP1111"/>
      <c r="BB1111" s="17" cm="1">
        <f t="array" ref="BB1111">$C1111*EXP(poly_from_str($AO1111,BB$2951))</f>
        <v>1.8936778152912424</v>
      </c>
      <c r="BF1111" s="21">
        <f>INDEX([1]Pr3_line_class7_opt_lin!$A$2:$A$3624,MATCH($X1111,[1]Pr3_line_class7_opt_lin!$AO$2:$AO$3624,0),1)</f>
        <v>1241</v>
      </c>
    </row>
    <row r="1112" spans="1:58" hidden="1" x14ac:dyDescent="0.25">
      <c r="A1112" s="1" t="s">
        <v>428</v>
      </c>
      <c r="B1112" s="1">
        <v>4.0000000000000001E-3</v>
      </c>
      <c r="C1112">
        <v>200</v>
      </c>
      <c r="E1112" s="2">
        <v>67777.7</v>
      </c>
      <c r="N1112">
        <v>12</v>
      </c>
      <c r="V1112" s="11">
        <f t="shared" si="1908"/>
        <v>6.7777724308684155E-7</v>
      </c>
      <c r="W1112" s="11">
        <f t="shared" si="1909"/>
        <v>1.4754115291607714E-6</v>
      </c>
      <c r="X1112" s="10">
        <f t="shared" si="1910"/>
        <v>67777.72007270735</v>
      </c>
      <c r="Y1112" s="8">
        <f t="shared" si="1911"/>
        <v>1475.4110922103423</v>
      </c>
      <c r="Z1112" s="1">
        <f t="shared" si="1912"/>
        <v>1475.4110000000001</v>
      </c>
      <c r="AA1112" s="2">
        <f t="shared" si="1913"/>
        <v>67777.7</v>
      </c>
      <c r="AB1112" s="2">
        <f t="shared" si="1907"/>
        <v>67777.724308684148</v>
      </c>
      <c r="AC1112" s="1">
        <f t="shared" si="1914"/>
        <v>7.2969099562319978E-2</v>
      </c>
      <c r="AD1112" s="1" t="b">
        <f t="shared" si="1915"/>
        <v>1</v>
      </c>
      <c r="AM1112" s="10">
        <f t="shared" si="1919"/>
        <v>0.18375273059506808</v>
      </c>
      <c r="AN1112" s="10"/>
      <c r="AO1112" s="1">
        <f t="shared" si="1921"/>
        <v>1475.4110000000001</v>
      </c>
      <c r="AP1112"/>
      <c r="BB1112" s="17" cm="1">
        <f t="array" ref="BB1112">$C1112*EXP(poly_from_str($AO1112,BB$2951))</f>
        <v>18.956691540964936</v>
      </c>
      <c r="BF1112" s="21" t="e">
        <f>INDEX([1]Pr3_line_class7_opt_lin!$A$2:$A$3624,MATCH($X1112,[1]Pr3_line_class7_opt_lin!$AO$2:$AO$3624,0),1)</f>
        <v>#N/A</v>
      </c>
    </row>
    <row r="1113" spans="1:58" hidden="1" x14ac:dyDescent="0.25">
      <c r="A1113" s="1" t="s">
        <v>429</v>
      </c>
      <c r="B1113" s="1">
        <v>4.0000000000000001E-3</v>
      </c>
      <c r="C1113">
        <v>50</v>
      </c>
      <c r="E1113" s="2">
        <v>67838.3</v>
      </c>
      <c r="N1113">
        <v>12</v>
      </c>
      <c r="V1113" s="11">
        <f t="shared" si="1908"/>
        <v>6.7838278969997847E-7</v>
      </c>
      <c r="W1113" s="11">
        <f t="shared" si="1909"/>
        <v>1.4740935430280535E-6</v>
      </c>
      <c r="X1113" s="10">
        <f t="shared" si="1910"/>
        <v>67838.282645464933</v>
      </c>
      <c r="Y1113" s="8">
        <f t="shared" si="1911"/>
        <v>1474.0939201338274</v>
      </c>
      <c r="Z1113" s="1">
        <f t="shared" si="1912"/>
        <v>1474.0940000000001</v>
      </c>
      <c r="AA1113" s="2">
        <f t="shared" si="1913"/>
        <v>67838.3</v>
      </c>
      <c r="AB1113" s="2">
        <f t="shared" si="1907"/>
        <v>67838.278969997846</v>
      </c>
      <c r="AC1113" s="1">
        <f t="shared" si="1914"/>
        <v>7.3010160468056265E-2</v>
      </c>
      <c r="AD1113" s="1" t="b">
        <f t="shared" si="1915"/>
        <v>1</v>
      </c>
      <c r="AM1113" s="10">
        <f t="shared" si="1919"/>
        <v>0.1840813408100162</v>
      </c>
      <c r="AN1113" s="10"/>
      <c r="AO1113" s="1">
        <f t="shared" si="1921"/>
        <v>1474.0940000000001</v>
      </c>
      <c r="AP1113"/>
      <c r="BB1113" s="17" cm="1">
        <f t="array" ref="BB1113">$C1113*EXP(poly_from_str($AO1113,BB$2951))</f>
        <v>4.8071749387723868</v>
      </c>
      <c r="BF1113" s="21" t="e">
        <f>INDEX([1]Pr3_line_class7_opt_lin!$A$2:$A$3624,MATCH($X1113,[1]Pr3_line_class7_opt_lin!$AO$2:$AO$3624,0),1)</f>
        <v>#N/A</v>
      </c>
    </row>
    <row r="1114" spans="1:58" hidden="1" x14ac:dyDescent="0.25">
      <c r="A1114" s="1" t="s">
        <v>430</v>
      </c>
      <c r="B1114" s="1">
        <v>4.0000000000000001E-3</v>
      </c>
      <c r="C1114">
        <v>100</v>
      </c>
      <c r="E1114" s="2">
        <v>67842</v>
      </c>
      <c r="N1114">
        <v>12</v>
      </c>
      <c r="V1114" s="11">
        <f t="shared" si="1908"/>
        <v>6.7842006820835369E-7</v>
      </c>
      <c r="W1114" s="11">
        <f t="shared" si="1909"/>
        <v>1.4740131481972821E-6</v>
      </c>
      <c r="X1114" s="10">
        <f t="shared" si="1910"/>
        <v>67842.005628525148</v>
      </c>
      <c r="Y1114" s="8">
        <f t="shared" si="1911"/>
        <v>1474.0130259054954</v>
      </c>
      <c r="Z1114" s="1">
        <f t="shared" si="1912"/>
        <v>1474.0129999999999</v>
      </c>
      <c r="AA1114" s="2">
        <f t="shared" si="1913"/>
        <v>67842</v>
      </c>
      <c r="AB1114" s="2">
        <f t="shared" si="1907"/>
        <v>67842.006820835362</v>
      </c>
      <c r="AC1114" s="1">
        <f t="shared" si="1914"/>
        <v>7.3012689447391366E-2</v>
      </c>
      <c r="AD1114" s="1" t="b">
        <f t="shared" si="1915"/>
        <v>1</v>
      </c>
      <c r="AM1114" s="10">
        <f t="shared" si="1919"/>
        <v>0.18410149706956452</v>
      </c>
      <c r="AN1114" s="10"/>
      <c r="AO1114" s="1">
        <f t="shared" si="1921"/>
        <v>1474.0129999999999</v>
      </c>
      <c r="AP1114"/>
      <c r="BB1114" s="17" cm="1">
        <f t="array" ref="BB1114">$C1114*EXP(poly_from_str($AO1114,BB$2951))</f>
        <v>9.6227645138651496</v>
      </c>
      <c r="BF1114" s="21" t="e">
        <f>INDEX([1]Pr3_line_class7_opt_lin!$A$2:$A$3624,MATCH($X1114,[1]Pr3_line_class7_opt_lin!$AO$2:$AO$3624,0),1)</f>
        <v>#N/A</v>
      </c>
    </row>
    <row r="1115" spans="1:58" x14ac:dyDescent="0.25">
      <c r="A1115" s="1" t="s">
        <v>431</v>
      </c>
      <c r="B1115" s="1">
        <v>8.0000000000000002E-3</v>
      </c>
      <c r="C1115">
        <v>200</v>
      </c>
      <c r="D1115" t="s">
        <v>114</v>
      </c>
      <c r="E1115" s="2">
        <v>67851</v>
      </c>
      <c r="N1115">
        <v>12</v>
      </c>
      <c r="V1115" s="11">
        <f t="shared" si="1908"/>
        <v>6.78509829571901E-7</v>
      </c>
      <c r="W1115" s="11">
        <f t="shared" si="1909"/>
        <v>1.4738176298064879E-6</v>
      </c>
      <c r="X1115" s="10">
        <f t="shared" si="1910"/>
        <v>67850.985937646677</v>
      </c>
      <c r="Y1115" s="8">
        <f t="shared" si="1911"/>
        <v>1473.8179352603283</v>
      </c>
      <c r="Z1115" s="1">
        <f t="shared" si="1912"/>
        <v>1473.818</v>
      </c>
      <c r="AA1115" s="2">
        <f t="shared" si="1913"/>
        <v>67851</v>
      </c>
      <c r="AB1115" s="2">
        <f t="shared" si="1907"/>
        <v>67850.982957190106</v>
      </c>
      <c r="AC1115" s="1">
        <f t="shared" si="1914"/>
        <v>7.3018779441284515E-2</v>
      </c>
      <c r="AD1115" s="1" t="b">
        <f t="shared" si="1915"/>
        <v>1</v>
      </c>
      <c r="AM1115" s="10">
        <f t="shared" si="1919"/>
        <v>0.36830056357026442</v>
      </c>
      <c r="AN1115" s="10"/>
      <c r="AO1115" s="1">
        <f t="shared" si="1921"/>
        <v>1473.818</v>
      </c>
      <c r="AP1115"/>
      <c r="BB1115" s="17" cm="1">
        <f t="array" ref="BB1115">$C1115*EXP(poly_from_str($AO1115,BB$2951))</f>
        <v>19.286091520357516</v>
      </c>
      <c r="BF1115" s="21" t="e">
        <f>INDEX([1]Pr3_line_class7_opt_lin!$A$2:$A$3624,MATCH($X1115,[1]Pr3_line_class7_opt_lin!$AO$2:$AO$3624,0),1)</f>
        <v>#N/A</v>
      </c>
    </row>
    <row r="1116" spans="1:58" x14ac:dyDescent="0.25">
      <c r="A1116" s="1" t="s">
        <v>432</v>
      </c>
      <c r="B1116" s="1">
        <v>8.0000000000000002E-3</v>
      </c>
      <c r="C1116">
        <v>4</v>
      </c>
      <c r="D1116" t="s">
        <v>112</v>
      </c>
      <c r="E1116" s="2">
        <v>67855.5</v>
      </c>
      <c r="N1116">
        <v>12</v>
      </c>
      <c r="V1116" s="11">
        <f t="shared" si="1908"/>
        <v>6.7855494937980079E-7</v>
      </c>
      <c r="W1116" s="11">
        <f t="shared" si="1909"/>
        <v>1.4737198900604963E-6</v>
      </c>
      <c r="X1116" s="10">
        <f t="shared" si="1910"/>
        <v>67855.495823423131</v>
      </c>
      <c r="Y1116" s="8">
        <f t="shared" si="1911"/>
        <v>1473.7199807694997</v>
      </c>
      <c r="Z1116" s="1">
        <f t="shared" si="1912"/>
        <v>1473.72</v>
      </c>
      <c r="AA1116" s="2">
        <f t="shared" si="1913"/>
        <v>67855.5</v>
      </c>
      <c r="AB1116" s="2">
        <f t="shared" si="1907"/>
        <v>67855.494937980082</v>
      </c>
      <c r="AC1116" s="1">
        <f t="shared" si="1914"/>
        <v>7.3021840966391208E-2</v>
      </c>
      <c r="AD1116" s="1" t="b">
        <f t="shared" si="1915"/>
        <v>1</v>
      </c>
      <c r="AM1116" s="10">
        <f t="shared" si="1919"/>
        <v>0.36834948294112857</v>
      </c>
      <c r="AN1116" s="10"/>
      <c r="AO1116" s="1">
        <f t="shared" si="1921"/>
        <v>1473.72</v>
      </c>
      <c r="AP1116"/>
      <c r="BB1116" s="17" cm="1">
        <f t="array" ref="BB1116">$C1116*EXP(poly_from_str($AO1116,BB$2951))</f>
        <v>0.38613004344067542</v>
      </c>
      <c r="BF1116" s="21">
        <f>INDEX([1]Pr3_line_class7_opt_lin!$A$2:$A$3624,MATCH($X1116,[1]Pr3_line_class7_opt_lin!$AO$2:$AO$3624,0),1)</f>
        <v>251</v>
      </c>
    </row>
    <row r="1117" spans="1:58" hidden="1" x14ac:dyDescent="0.25">
      <c r="A1117" s="1" t="s">
        <v>433</v>
      </c>
      <c r="B1117" s="1">
        <v>4.0000000000000001E-3</v>
      </c>
      <c r="C1117">
        <v>2</v>
      </c>
      <c r="E1117" s="2">
        <v>67871.899999999994</v>
      </c>
      <c r="N1117">
        <v>12</v>
      </c>
      <c r="V1117" s="11">
        <f t="shared" si="1908"/>
        <v>6.7871890449339068E-7</v>
      </c>
      <c r="W1117" s="11">
        <f t="shared" si="1909"/>
        <v>1.4733637926741407E-6</v>
      </c>
      <c r="X1117" s="10">
        <f t="shared" si="1910"/>
        <v>67871.892121262979</v>
      </c>
      <c r="Y1117" s="8">
        <f t="shared" si="1911"/>
        <v>1473.3639637058518</v>
      </c>
      <c r="Z1117" s="1">
        <f t="shared" si="1912"/>
        <v>1473.364</v>
      </c>
      <c r="AA1117" s="2">
        <f t="shared" si="1913"/>
        <v>67871.899999999994</v>
      </c>
      <c r="AB1117" s="2">
        <f t="shared" si="1907"/>
        <v>67871.890449339058</v>
      </c>
      <c r="AC1117" s="1">
        <f t="shared" si="1914"/>
        <v>7.303296756583541E-2</v>
      </c>
      <c r="AD1117" s="1" t="b">
        <f t="shared" si="1915"/>
        <v>1</v>
      </c>
      <c r="AM1117" s="10">
        <f t="shared" si="1919"/>
        <v>0.18426376645553982</v>
      </c>
      <c r="AN1117" s="10"/>
      <c r="AO1117" s="1">
        <f t="shared" si="1921"/>
        <v>1473.364</v>
      </c>
      <c r="AP1117"/>
      <c r="BB1117" s="17" cm="1">
        <f t="array" ref="BB1117">$C1117*EXP(poly_from_str($AO1117,BB$2951))</f>
        <v>0.19380790106332962</v>
      </c>
      <c r="BF1117" s="21">
        <f>INDEX([1]Pr3_line_class7_opt_lin!$A$2:$A$3624,MATCH($X1117,[1]Pr3_line_class7_opt_lin!$AO$2:$AO$3624,0),1)</f>
        <v>126</v>
      </c>
    </row>
    <row r="1118" spans="1:58" hidden="1" x14ac:dyDescent="0.25">
      <c r="A1118" s="1" t="s">
        <v>434</v>
      </c>
      <c r="B1118" s="1">
        <v>4.0000000000000001E-3</v>
      </c>
      <c r="C1118">
        <v>2</v>
      </c>
      <c r="E1118" s="2">
        <v>67881.5</v>
      </c>
      <c r="F1118">
        <v>22747</v>
      </c>
      <c r="G1118" t="s">
        <v>4</v>
      </c>
      <c r="H1118" t="s">
        <v>5</v>
      </c>
      <c r="I1118">
        <v>90629</v>
      </c>
      <c r="J1118" t="s">
        <v>6</v>
      </c>
      <c r="K1118" t="s">
        <v>5</v>
      </c>
      <c r="L1118">
        <v>22747.69</v>
      </c>
      <c r="M1118">
        <v>90629.2</v>
      </c>
      <c r="N1118">
        <v>12</v>
      </c>
      <c r="V1118" s="11">
        <f t="shared" si="1908"/>
        <v>6.7881519595697669E-7</v>
      </c>
      <c r="W1118" s="11">
        <f t="shared" si="1909"/>
        <v>1.4731554252631426E-6</v>
      </c>
      <c r="X1118" s="10">
        <f t="shared" si="1910"/>
        <v>67881.516163701497</v>
      </c>
      <c r="Y1118" s="8">
        <f t="shared" si="1911"/>
        <v>1473.1550744806923</v>
      </c>
      <c r="Z1118" s="1">
        <f t="shared" si="1912"/>
        <v>1473.155</v>
      </c>
      <c r="AA1118" s="2">
        <f t="shared" si="1913"/>
        <v>67881.5</v>
      </c>
      <c r="AB1118" s="2">
        <f t="shared" si="1907"/>
        <v>67881.519595697668</v>
      </c>
      <c r="AC1118" s="1">
        <f t="shared" si="1914"/>
        <v>7.3039503513105439E-2</v>
      </c>
      <c r="AD1118" s="1" t="b">
        <f t="shared" si="1915"/>
        <v>1</v>
      </c>
      <c r="AF1118" s="1" t="s">
        <v>1178</v>
      </c>
      <c r="AG1118" s="1" t="s">
        <v>1357</v>
      </c>
      <c r="AH1118" s="10">
        <v>22747.69</v>
      </c>
      <c r="AI1118" s="10">
        <v>90629.2</v>
      </c>
      <c r="AJ1118" s="10">
        <f>AI1118-AH1118</f>
        <v>67881.509999999995</v>
      </c>
      <c r="AK1118" s="1">
        <f>$A1118-100000000/AJ1118</f>
        <v>-2.0824448370149184E-4</v>
      </c>
      <c r="AL1118" s="10">
        <f>$X1118-AJ1118</f>
        <v>6.1637015023734421E-3</v>
      </c>
      <c r="AM1118" s="10">
        <f t="shared" si="1919"/>
        <v>0.18431597489741405</v>
      </c>
      <c r="AN1118" s="10">
        <f>AL1118/AM1118</f>
        <v>3.3440951093924517E-2</v>
      </c>
      <c r="AO1118" s="1">
        <f t="shared" si="1921"/>
        <v>1473.155</v>
      </c>
      <c r="AP1118" s="14">
        <v>3060000</v>
      </c>
      <c r="AQ1118" s="10">
        <v>4.2000000000000003E-2</v>
      </c>
      <c r="AR1118" s="14" cm="1">
        <f t="array" ref="AR1118">SfromgA($AP1118,$AO1118,"")</f>
        <v>4.8283652850848778E-3</v>
      </c>
      <c r="AS1118" s="21">
        <f>(10^MAX(0.05, -0.312925054856973*((LN($AR1118))^(1/3)) + 0.454808404431693)-1)*100</f>
        <v>903.54278970289386</v>
      </c>
      <c r="AU1118" s="10"/>
      <c r="AV1118" s="10"/>
      <c r="AW1118" s="14">
        <f>IF($AP1118="",$AT1118,$AP1118)</f>
        <v>3060000</v>
      </c>
      <c r="AX1118" s="21">
        <f>IF($AP1118="",$AV1118,$AS1118)</f>
        <v>903.54278970289386</v>
      </c>
      <c r="AY1118" s="10">
        <f>LN(BB1118*$AO1118/$AW1118)</f>
        <v>-9.2773984720746387</v>
      </c>
      <c r="AZ1118" s="10">
        <f>EXP(AY$2950*$AI1118+AY$2951)*$AW1118/$AO1118</f>
        <v>0.58006500143495887</v>
      </c>
      <c r="BA1118" s="10">
        <f>LN(AZ1118/$C1118)</f>
        <v>-1.2377622908415677</v>
      </c>
      <c r="BB1118" s="17" cm="1">
        <f t="array" ref="BB1118">$C1118*EXP(poly_from_str($AO1118,BB$2951))</f>
        <v>0.19424507645323336</v>
      </c>
      <c r="BC1118" s="10">
        <f t="shared" ref="BC1118" si="1935">LN(AZ1118/BB1118)</f>
        <v>1.0940195262180856</v>
      </c>
      <c r="BD1118" s="10">
        <f t="shared" ref="BD1118" si="1936">LN($AX1118/100+1)</f>
        <v>2.3061216218005023</v>
      </c>
      <c r="BE1118" s="10">
        <f>ABS(LN($AZ1118/$BB1118))-BD1118-LN(2)</f>
        <v>-1.9052492761423618</v>
      </c>
      <c r="BF1118" s="21">
        <f>INDEX([1]Pr3_line_class7_opt_lin!$A$2:$A$3624,MATCH($X1118,[1]Pr3_line_class7_opt_lin!$AO$2:$AO$3624,0),1)</f>
        <v>126</v>
      </c>
    </row>
    <row r="1119" spans="1:58" hidden="1" x14ac:dyDescent="0.25">
      <c r="A1119" s="1" t="s">
        <v>435</v>
      </c>
      <c r="B1119" s="1">
        <v>4.0000000000000001E-3</v>
      </c>
      <c r="C1119">
        <v>1</v>
      </c>
      <c r="E1119" s="2">
        <v>67888.899999999994</v>
      </c>
      <c r="N1119">
        <v>12</v>
      </c>
      <c r="V1119" s="11">
        <f t="shared" si="1908"/>
        <v>6.7888893037654579E-7</v>
      </c>
      <c r="W1119" s="11">
        <f t="shared" si="1909"/>
        <v>1.4729948489370135E-6</v>
      </c>
      <c r="X1119" s="10">
        <f t="shared" si="1910"/>
        <v>67888.894257479624</v>
      </c>
      <c r="Y1119" s="8">
        <f t="shared" si="1911"/>
        <v>1472.9949735332823</v>
      </c>
      <c r="Z1119" s="1">
        <f t="shared" si="1912"/>
        <v>1472.9949999999999</v>
      </c>
      <c r="AA1119" s="2">
        <f t="shared" si="1913"/>
        <v>67888.899999999994</v>
      </c>
      <c r="AB1119" s="2">
        <f t="shared" si="1907"/>
        <v>67888.893037654576</v>
      </c>
      <c r="AC1119" s="1">
        <f t="shared" si="1914"/>
        <v>7.3044508989390522E-2</v>
      </c>
      <c r="AD1119" s="1" t="b">
        <f t="shared" si="1915"/>
        <v>1</v>
      </c>
      <c r="AM1119" s="10">
        <f t="shared" si="1919"/>
        <v>0.1843560908217611</v>
      </c>
      <c r="AN1119" s="10"/>
      <c r="AO1119" s="1">
        <f t="shared" si="1921"/>
        <v>1472.9949999999999</v>
      </c>
      <c r="AP1119"/>
      <c r="BB1119" s="17" cm="1">
        <f t="array" ref="BB1119">$C1119*EXP(poly_from_str($AO1119,BB$2951))</f>
        <v>9.7290140087015586E-2</v>
      </c>
      <c r="BF1119" s="21" t="e">
        <f>INDEX([1]Pr3_line_class7_opt_lin!$A$2:$A$3624,MATCH($X1119,[1]Pr3_line_class7_opt_lin!$AO$2:$AO$3624,0),1)</f>
        <v>#N/A</v>
      </c>
    </row>
    <row r="1120" spans="1:58" hidden="1" x14ac:dyDescent="0.25">
      <c r="A1120" s="1" t="s">
        <v>436</v>
      </c>
      <c r="B1120" s="1">
        <v>4.0000000000000001E-3</v>
      </c>
      <c r="C1120">
        <v>1</v>
      </c>
      <c r="E1120" s="2">
        <v>67913.7</v>
      </c>
      <c r="N1120">
        <v>12</v>
      </c>
      <c r="V1120" s="11">
        <f t="shared" si="1908"/>
        <v>6.7913744111878394E-7</v>
      </c>
      <c r="W1120" s="11">
        <f t="shared" si="1909"/>
        <v>1.4724569564020222E-6</v>
      </c>
      <c r="X1120" s="10">
        <f t="shared" si="1910"/>
        <v>67913.736374010361</v>
      </c>
      <c r="Y1120" s="8">
        <f t="shared" si="1911"/>
        <v>1472.4561677667996</v>
      </c>
      <c r="Z1120" s="1">
        <f t="shared" si="1912"/>
        <v>1472.4559999999999</v>
      </c>
      <c r="AA1120" s="2">
        <f t="shared" si="1913"/>
        <v>67913.7</v>
      </c>
      <c r="AB1120" s="2">
        <f t="shared" si="1907"/>
        <v>67913.74411187839</v>
      </c>
      <c r="AC1120" s="1">
        <f t="shared" si="1914"/>
        <v>7.3061383196468488E-2</v>
      </c>
      <c r="AD1120" s="1" t="b">
        <f t="shared" si="1915"/>
        <v>1</v>
      </c>
      <c r="AM1120" s="10">
        <f t="shared" si="1919"/>
        <v>0.18449094573963501</v>
      </c>
      <c r="AN1120" s="10"/>
      <c r="AO1120" s="1">
        <f t="shared" si="1921"/>
        <v>1472.4559999999999</v>
      </c>
      <c r="AP1120"/>
      <c r="BB1120" s="17" cm="1">
        <f t="array" ref="BB1120">$C1120*EXP(poly_from_str($AO1120,BB$2951))</f>
        <v>9.785642327869358E-2</v>
      </c>
      <c r="BF1120" s="21">
        <f>INDEX([1]Pr3_line_class7_opt_lin!$A$2:$A$3624,MATCH($X1120,[1]Pr3_line_class7_opt_lin!$AO$2:$AO$3624,0),1)</f>
        <v>63</v>
      </c>
    </row>
    <row r="1121" spans="1:58" hidden="1" x14ac:dyDescent="0.25">
      <c r="A1121" s="1" t="s">
        <v>437</v>
      </c>
      <c r="B1121" s="1">
        <v>4.0000000000000001E-3</v>
      </c>
      <c r="C1121">
        <v>20</v>
      </c>
      <c r="E1121" s="2">
        <v>67919.5</v>
      </c>
      <c r="N1121">
        <v>12</v>
      </c>
      <c r="V1121" s="11">
        <f t="shared" si="1908"/>
        <v>6.7919463816584844E-7</v>
      </c>
      <c r="W1121" s="11">
        <f t="shared" si="1909"/>
        <v>1.4723312156302682E-6</v>
      </c>
      <c r="X1121" s="10">
        <f t="shared" si="1910"/>
        <v>67919.470165460196</v>
      </c>
      <c r="Y1121" s="8">
        <f t="shared" si="1911"/>
        <v>1472.3318623715361</v>
      </c>
      <c r="Z1121" s="1">
        <f t="shared" si="1912"/>
        <v>1472.3320000000001</v>
      </c>
      <c r="AA1121" s="2">
        <f t="shared" si="1913"/>
        <v>67919.5</v>
      </c>
      <c r="AB1121" s="2">
        <f t="shared" si="1907"/>
        <v>67919.463816584845</v>
      </c>
      <c r="AC1121" s="1">
        <f t="shared" si="1914"/>
        <v>7.3065267825661889E-2</v>
      </c>
      <c r="AD1121" s="1" t="b">
        <f t="shared" si="1915"/>
        <v>1</v>
      </c>
      <c r="AM1121" s="10">
        <f t="shared" si="1919"/>
        <v>0.18452224090762137</v>
      </c>
      <c r="AN1121" s="10"/>
      <c r="AO1121" s="1">
        <f t="shared" si="1921"/>
        <v>1472.3320000000001</v>
      </c>
      <c r="AP1121"/>
      <c r="BB1121" s="17" cm="1">
        <f t="array" ref="BB1121">$C1121*EXP(poly_from_str($AO1121,BB$2951))</f>
        <v>1.9597413159174</v>
      </c>
      <c r="BF1121" s="21">
        <f>INDEX([1]Pr3_line_class7_opt_lin!$A$2:$A$3624,MATCH($X1121,[1]Pr3_line_class7_opt_lin!$AO$2:$AO$3624,0),1)</f>
        <v>1265</v>
      </c>
    </row>
    <row r="1122" spans="1:58" hidden="1" x14ac:dyDescent="0.25">
      <c r="A1122" s="1" t="s">
        <v>438</v>
      </c>
      <c r="B1122" s="1">
        <v>4.0000000000000001E-3</v>
      </c>
      <c r="C1122">
        <v>1</v>
      </c>
      <c r="E1122" s="2">
        <v>67928.2</v>
      </c>
      <c r="N1122">
        <v>12</v>
      </c>
      <c r="V1122" s="11">
        <f t="shared" si="1908"/>
        <v>6.7928229749575785E-7</v>
      </c>
      <c r="W1122" s="11">
        <f t="shared" si="1909"/>
        <v>1.4721426447337043E-6</v>
      </c>
      <c r="X1122" s="10">
        <f t="shared" si="1910"/>
        <v>67928.224527391736</v>
      </c>
      <c r="Y1122" s="8">
        <f t="shared" si="1911"/>
        <v>1472.1421131752895</v>
      </c>
      <c r="Z1122" s="1">
        <f t="shared" si="1912"/>
        <v>1472.1420000000001</v>
      </c>
      <c r="AA1122" s="2">
        <f t="shared" si="1913"/>
        <v>67928.2</v>
      </c>
      <c r="AB1122" s="2">
        <f t="shared" si="1907"/>
        <v>67928.229749575781</v>
      </c>
      <c r="AC1122" s="1">
        <f t="shared" si="1914"/>
        <v>7.3071221984555762E-2</v>
      </c>
      <c r="AD1122" s="1" t="b">
        <f t="shared" si="1915"/>
        <v>1</v>
      </c>
      <c r="AM1122" s="10">
        <f t="shared" si="1919"/>
        <v>0.18456969504300536</v>
      </c>
      <c r="AN1122" s="10"/>
      <c r="AO1122" s="1">
        <f t="shared" si="1921"/>
        <v>1472.1420000000001</v>
      </c>
      <c r="AP1122"/>
      <c r="BB1122" s="17" cm="1">
        <f t="array" ref="BB1122">$C1122*EXP(poly_from_str($AO1122,BB$2951))</f>
        <v>9.8187509719050728E-2</v>
      </c>
      <c r="BF1122" s="21" t="e">
        <f>INDEX([1]Pr3_line_class7_opt_lin!$A$2:$A$3624,MATCH($X1122,[1]Pr3_line_class7_opt_lin!$AO$2:$AO$3624,0),1)</f>
        <v>#N/A</v>
      </c>
    </row>
    <row r="1123" spans="1:58" hidden="1" x14ac:dyDescent="0.25">
      <c r="A1123" s="1" t="s">
        <v>439</v>
      </c>
      <c r="B1123" s="1">
        <v>4.0000000000000001E-3</v>
      </c>
      <c r="C1123">
        <v>2</v>
      </c>
      <c r="E1123" s="2">
        <v>67930.100000000006</v>
      </c>
      <c r="N1123">
        <v>12</v>
      </c>
      <c r="V1123" s="11">
        <f t="shared" si="1908"/>
        <v>6.793007549748591E-7</v>
      </c>
      <c r="W1123" s="11">
        <f t="shared" si="1909"/>
        <v>1.472101469010056E-6</v>
      </c>
      <c r="X1123" s="10">
        <f t="shared" si="1910"/>
        <v>67930.079799001804</v>
      </c>
      <c r="Y1123" s="8">
        <f t="shared" si="1911"/>
        <v>1472.1019067825302</v>
      </c>
      <c r="Z1123" s="1">
        <f t="shared" si="1912"/>
        <v>1472.1020000000001</v>
      </c>
      <c r="AA1123" s="2">
        <f t="shared" si="1913"/>
        <v>67930.100000000006</v>
      </c>
      <c r="AB1123" s="2">
        <f t="shared" si="1907"/>
        <v>67930.075497485901</v>
      </c>
      <c r="AC1123" s="1">
        <f t="shared" si="1914"/>
        <v>7.3072475785470672E-2</v>
      </c>
      <c r="AD1123" s="1" t="b">
        <f t="shared" si="1915"/>
        <v>1</v>
      </c>
      <c r="AM1123" s="10">
        <f t="shared" si="1919"/>
        <v>0.18457987286207073</v>
      </c>
      <c r="AN1123" s="10"/>
      <c r="AO1123" s="1">
        <f t="shared" si="1921"/>
        <v>1472.1020000000001</v>
      </c>
      <c r="AP1123"/>
      <c r="BB1123" s="17" cm="1">
        <f t="array" ref="BB1123">$C1123*EXP(poly_from_str($AO1123,BB$2951))</f>
        <v>0.19645949892573891</v>
      </c>
      <c r="BF1123" s="21" t="e">
        <f>INDEX([1]Pr3_line_class7_opt_lin!$A$2:$A$3624,MATCH($X1123,[1]Pr3_line_class7_opt_lin!$AO$2:$AO$3624,0),1)</f>
        <v>#N/A</v>
      </c>
    </row>
    <row r="1124" spans="1:58" hidden="1" x14ac:dyDescent="0.25">
      <c r="A1124" s="1" t="s">
        <v>440</v>
      </c>
      <c r="B1124" s="1">
        <v>4.0000000000000001E-3</v>
      </c>
      <c r="C1124">
        <v>3</v>
      </c>
      <c r="E1124" s="2">
        <v>67939.600000000006</v>
      </c>
      <c r="N1124">
        <v>12</v>
      </c>
      <c r="V1124" s="11">
        <f t="shared" si="1908"/>
        <v>6.7939628845807615E-7</v>
      </c>
      <c r="W1124" s="11">
        <f t="shared" si="1909"/>
        <v>1.4718956249374444E-6</v>
      </c>
      <c r="X1124" s="10">
        <f t="shared" si="1910"/>
        <v>67939.623779466594</v>
      </c>
      <c r="Y1124" s="8">
        <f t="shared" si="1911"/>
        <v>1471.8951097610143</v>
      </c>
      <c r="Z1124" s="1">
        <f t="shared" si="1912"/>
        <v>1471.895</v>
      </c>
      <c r="AA1124" s="2">
        <f t="shared" si="1913"/>
        <v>67939.600000000006</v>
      </c>
      <c r="AB1124" s="2">
        <f t="shared" si="1907"/>
        <v>67939.628845807616</v>
      </c>
      <c r="AC1124" s="1">
        <f t="shared" si="1914"/>
        <v>7.3078965838530477E-2</v>
      </c>
      <c r="AD1124" s="1" t="b">
        <f t="shared" si="1915"/>
        <v>1</v>
      </c>
      <c r="AM1124" s="10">
        <f t="shared" si="1919"/>
        <v>0.18463164831730525</v>
      </c>
      <c r="AN1124" s="10"/>
      <c r="AO1124" s="1">
        <f t="shared" si="1921"/>
        <v>1471.895</v>
      </c>
      <c r="AP1124"/>
      <c r="BB1124" s="17" cm="1">
        <f t="array" ref="BB1124">$C1124*EXP(poly_from_str($AO1124,BB$2951))</f>
        <v>0.29534570485683403</v>
      </c>
      <c r="BF1124" s="21" t="e">
        <f>INDEX([1]Pr3_line_class7_opt_lin!$A$2:$A$3624,MATCH($X1124,[1]Pr3_line_class7_opt_lin!$AO$2:$AO$3624,0),1)</f>
        <v>#N/A</v>
      </c>
    </row>
    <row r="1125" spans="1:58" hidden="1" x14ac:dyDescent="0.25">
      <c r="A1125" s="1" t="s">
        <v>441</v>
      </c>
      <c r="B1125" s="1">
        <v>4.0000000000000001E-3</v>
      </c>
      <c r="C1125">
        <v>30</v>
      </c>
      <c r="E1125" s="2">
        <v>67945.5</v>
      </c>
      <c r="F1125">
        <v>28885</v>
      </c>
      <c r="G1125" t="s">
        <v>4</v>
      </c>
      <c r="H1125" t="s">
        <v>5</v>
      </c>
      <c r="I1125">
        <v>96830</v>
      </c>
      <c r="J1125" t="s">
        <v>6</v>
      </c>
      <c r="K1125" t="s">
        <v>7</v>
      </c>
      <c r="L1125">
        <v>28885.14</v>
      </c>
      <c r="M1125">
        <v>96830.5</v>
      </c>
      <c r="N1125">
        <v>12</v>
      </c>
      <c r="V1125" s="11">
        <f t="shared" si="1908"/>
        <v>6.7945537574901464E-7</v>
      </c>
      <c r="W1125" s="11">
        <f t="shared" si="1909"/>
        <v>1.4717678139096777E-6</v>
      </c>
      <c r="X1125" s="10">
        <f t="shared" si="1910"/>
        <v>67945.530973532412</v>
      </c>
      <c r="Y1125" s="8">
        <f t="shared" si="1911"/>
        <v>1471.7671429921436</v>
      </c>
      <c r="Z1125" s="1">
        <f t="shared" si="1912"/>
        <v>1471.7670000000001</v>
      </c>
      <c r="AA1125" s="2">
        <f t="shared" si="1913"/>
        <v>67945.5</v>
      </c>
      <c r="AB1125" s="2">
        <f t="shared" si="1907"/>
        <v>67945.537574901464</v>
      </c>
      <c r="AC1125" s="1">
        <f t="shared" si="1914"/>
        <v>7.3082980381711737E-2</v>
      </c>
      <c r="AD1125" s="1" t="b">
        <f t="shared" si="1915"/>
        <v>1</v>
      </c>
      <c r="AF1125" s="1" t="s">
        <v>1367</v>
      </c>
      <c r="AG1125" s="1" t="s">
        <v>1384</v>
      </c>
      <c r="AH1125" s="10">
        <v>28885.14</v>
      </c>
      <c r="AI1125" s="10">
        <v>96830.5</v>
      </c>
      <c r="AJ1125" s="10">
        <f>AI1125-AH1125</f>
        <v>67945.36</v>
      </c>
      <c r="AK1125" s="1">
        <f>$A1125-100000000/AJ1125</f>
        <v>-3.8464566232505604E-3</v>
      </c>
      <c r="AL1125" s="10">
        <f>$X1125-AJ1125</f>
        <v>0.17097353241115343</v>
      </c>
      <c r="AM1125" s="10">
        <f t="shared" si="1919"/>
        <v>0.1846637409318187</v>
      </c>
      <c r="AN1125" s="10">
        <f>AL1125/AM1125</f>
        <v>0.92586412226036319</v>
      </c>
      <c r="AO1125" s="1">
        <f t="shared" si="1921"/>
        <v>1471.7670000000001</v>
      </c>
      <c r="AP1125" s="14">
        <v>670000</v>
      </c>
      <c r="AQ1125" s="10">
        <v>1E-3</v>
      </c>
      <c r="AR1125" s="14" cm="1">
        <f t="array" ref="AR1125">SfromgA($AP1125,$AO1125,"")</f>
        <v>1.0542056644135549E-3</v>
      </c>
      <c r="AS1125" s="21">
        <f>(10^MAX(0.05, -0.312925054856973*((LN($AR1125))^(1/3)) + 0.454808404431693)-1)*100</f>
        <v>1020.0811177912474</v>
      </c>
      <c r="AU1125" s="10"/>
      <c r="AV1125" s="10"/>
      <c r="AW1125" s="14">
        <f>IF($AP1125="",$AT1125,$AP1125)</f>
        <v>670000</v>
      </c>
      <c r="AX1125" s="21">
        <f>IF($AP1125="",$AV1125,$AS1125)</f>
        <v>1020.0811177912474</v>
      </c>
      <c r="AY1125" s="12"/>
      <c r="AZ1125" s="10">
        <f>EXP(AY$2950*$AI1125+AY$2951)*$AW1125/$AO1125</f>
        <v>7.1201729969796929E-2</v>
      </c>
      <c r="BA1125" s="12"/>
      <c r="BB1125" s="17" cm="1">
        <f t="array" ref="BB1125">$C1125*EXP(poly_from_str($AO1125,BB$2951))</f>
        <v>2.95752203998769</v>
      </c>
      <c r="BC1125" s="12"/>
      <c r="BD1125" s="10">
        <f t="shared" ref="BD1125" si="1937">LN($AX1125/100+1)</f>
        <v>2.4159862022776974</v>
      </c>
      <c r="BE1125" s="10">
        <f>ABS(LN($AZ1125/$BB1125))-BD1125-LN(2)</f>
        <v>0.61745654977167341</v>
      </c>
      <c r="BF1125" s="21">
        <f>INDEX([1]Pr3_line_class7_opt_lin!$A$2:$A$3624,MATCH($X1125,[1]Pr3_line_class7_opt_lin!$AO$2:$AO$3624,0),1)</f>
        <v>1903</v>
      </c>
    </row>
    <row r="1126" spans="1:58" hidden="1" x14ac:dyDescent="0.25">
      <c r="A1126" s="1" t="s">
        <v>442</v>
      </c>
      <c r="B1126" s="1">
        <v>4.0000000000000001E-3</v>
      </c>
      <c r="C1126">
        <v>3</v>
      </c>
      <c r="E1126" s="2">
        <v>67957</v>
      </c>
      <c r="N1126">
        <v>12</v>
      </c>
      <c r="V1126" s="11">
        <f t="shared" si="1908"/>
        <v>6.7957034844290043E-7</v>
      </c>
      <c r="W1126" s="11">
        <f t="shared" si="1909"/>
        <v>1.4715187545065262E-6</v>
      </c>
      <c r="X1126" s="10">
        <f t="shared" si="1910"/>
        <v>67957.028719233727</v>
      </c>
      <c r="Y1126" s="8">
        <f t="shared" si="1911"/>
        <v>1471.5181326298514</v>
      </c>
      <c r="Z1126" s="1">
        <f t="shared" si="1912"/>
        <v>1471.518</v>
      </c>
      <c r="AA1126" s="2">
        <f t="shared" si="1913"/>
        <v>67957</v>
      </c>
      <c r="AB1126" s="2">
        <f t="shared" si="1907"/>
        <v>67957.034844290043</v>
      </c>
      <c r="AC1126" s="1">
        <f t="shared" si="1914"/>
        <v>7.3090792924140252E-2</v>
      </c>
      <c r="AD1126" s="1" t="b">
        <f t="shared" si="1915"/>
        <v>1</v>
      </c>
      <c r="AM1126" s="10">
        <f t="shared" si="1919"/>
        <v>0.18472624867653675</v>
      </c>
      <c r="AN1126" s="10"/>
      <c r="AO1126" s="1">
        <f t="shared" si="1921"/>
        <v>1471.518</v>
      </c>
      <c r="AP1126"/>
      <c r="BB1126" s="17" cm="1">
        <f t="array" ref="BB1126">$C1126*EXP(poly_from_str($AO1126,BB$2951))</f>
        <v>0.2965442304647925</v>
      </c>
      <c r="BF1126" s="21" t="e">
        <f>INDEX([1]Pr3_line_class7_opt_lin!$A$2:$A$3624,MATCH($X1126,[1]Pr3_line_class7_opt_lin!$AO$2:$AO$3624,0),1)</f>
        <v>#N/A</v>
      </c>
    </row>
    <row r="1127" spans="1:58" hidden="1" x14ac:dyDescent="0.25">
      <c r="A1127" s="1" t="s">
        <v>443</v>
      </c>
      <c r="B1127" s="1">
        <v>4.0000000000000001E-3</v>
      </c>
      <c r="C1127">
        <v>5</v>
      </c>
      <c r="E1127" s="2">
        <v>67969.2</v>
      </c>
      <c r="N1127">
        <v>12</v>
      </c>
      <c r="V1127" s="11">
        <f t="shared" si="1908"/>
        <v>6.7969182772530926E-7</v>
      </c>
      <c r="W1127" s="11">
        <f t="shared" si="1909"/>
        <v>1.4712546270958024E-6</v>
      </c>
      <c r="X1127" s="10">
        <f t="shared" si="1910"/>
        <v>67969.185802627035</v>
      </c>
      <c r="Y1127" s="8">
        <f t="shared" si="1911"/>
        <v>1471.2549344108072</v>
      </c>
      <c r="Z1127" s="1">
        <f t="shared" si="1912"/>
        <v>1471.2550000000001</v>
      </c>
      <c r="AA1127" s="2">
        <f t="shared" si="1913"/>
        <v>67969.2</v>
      </c>
      <c r="AB1127" s="2">
        <f t="shared" si="1907"/>
        <v>67969.182772530927</v>
      </c>
      <c r="AC1127" s="1">
        <f t="shared" si="1914"/>
        <v>7.3099049033828578E-2</v>
      </c>
      <c r="AD1127" s="1" t="b">
        <f t="shared" si="1915"/>
        <v>1</v>
      </c>
      <c r="AM1127" s="10">
        <f t="shared" si="1919"/>
        <v>0.18479243910810836</v>
      </c>
      <c r="AN1127" s="10"/>
      <c r="AO1127" s="1">
        <f t="shared" si="1921"/>
        <v>1471.2550000000001</v>
      </c>
      <c r="AP1127"/>
      <c r="BB1127" s="17" cm="1">
        <f t="array" ref="BB1127">$C1127*EXP(poly_from_str($AO1127,BB$2951))</f>
        <v>0.4956376596936648</v>
      </c>
      <c r="BF1127" s="21" t="e">
        <f>INDEX([1]Pr3_line_class7_opt_lin!$A$2:$A$3624,MATCH($X1127,[1]Pr3_line_class7_opt_lin!$AO$2:$AO$3624,0),1)</f>
        <v>#N/A</v>
      </c>
    </row>
    <row r="1128" spans="1:58" hidden="1" x14ac:dyDescent="0.25">
      <c r="A1128" s="1" t="s">
        <v>444</v>
      </c>
      <c r="B1128" s="1">
        <v>4.0000000000000001E-3</v>
      </c>
      <c r="C1128">
        <v>3</v>
      </c>
      <c r="E1128" s="2">
        <v>67985.2</v>
      </c>
      <c r="N1128">
        <v>12</v>
      </c>
      <c r="V1128" s="11">
        <f t="shared" si="1908"/>
        <v>6.7985217294351527E-7</v>
      </c>
      <c r="W1128" s="11">
        <f t="shared" si="1909"/>
        <v>1.4709083741755559E-6</v>
      </c>
      <c r="X1128" s="10">
        <f t="shared" si="1910"/>
        <v>67985.214250128178</v>
      </c>
      <c r="Y1128" s="8">
        <f t="shared" si="1911"/>
        <v>1470.9080658639164</v>
      </c>
      <c r="Z1128" s="1">
        <f t="shared" si="1912"/>
        <v>1470.9079999999999</v>
      </c>
      <c r="AA1128" s="2">
        <f t="shared" si="1913"/>
        <v>67985.2</v>
      </c>
      <c r="AB1128" s="2">
        <f t="shared" si="1907"/>
        <v>67985.217294351518</v>
      </c>
      <c r="AC1128" s="1">
        <f t="shared" si="1914"/>
        <v>7.3109948852800977E-2</v>
      </c>
      <c r="AD1128" s="1" t="b">
        <f t="shared" si="1915"/>
        <v>1</v>
      </c>
      <c r="AM1128" s="10">
        <f t="shared" si="1919"/>
        <v>0.18487954379199789</v>
      </c>
      <c r="AN1128" s="10"/>
      <c r="AO1128" s="1">
        <f t="shared" si="1921"/>
        <v>1470.9079999999999</v>
      </c>
      <c r="AP1128"/>
      <c r="BB1128" s="17" cm="1">
        <f t="array" ref="BB1128">$C1128*EXP(poly_from_str($AO1128,BB$2951))</f>
        <v>0.29849157291266837</v>
      </c>
      <c r="BF1128" s="21" t="e">
        <f>INDEX([1]Pr3_line_class7_opt_lin!$A$2:$A$3624,MATCH($X1128,[1]Pr3_line_class7_opt_lin!$AO$2:$AO$3624,0),1)</f>
        <v>#N/A</v>
      </c>
    </row>
    <row r="1129" spans="1:58" hidden="1" x14ac:dyDescent="0.25">
      <c r="A1129" s="1" t="s">
        <v>445</v>
      </c>
      <c r="B1129" s="1">
        <v>4.0000000000000001E-3</v>
      </c>
      <c r="C1129">
        <v>80</v>
      </c>
      <c r="E1129" s="2">
        <v>67990</v>
      </c>
      <c r="N1129">
        <v>12</v>
      </c>
      <c r="V1129" s="11">
        <f t="shared" si="1908"/>
        <v>6.7989978277201939E-7</v>
      </c>
      <c r="W1129" s="11">
        <f t="shared" si="1909"/>
        <v>1.4708045300779527E-6</v>
      </c>
      <c r="X1129" s="10">
        <f t="shared" si="1910"/>
        <v>67989.982101824993</v>
      </c>
      <c r="Y1129" s="8">
        <f t="shared" si="1911"/>
        <v>1470.8049172631829</v>
      </c>
      <c r="Z1129" s="1">
        <f t="shared" si="1912"/>
        <v>1470.8050000000001</v>
      </c>
      <c r="AA1129" s="2">
        <f t="shared" si="1913"/>
        <v>67990</v>
      </c>
      <c r="AB1129" s="2">
        <f t="shared" si="1907"/>
        <v>67989.978277201939</v>
      </c>
      <c r="AC1129" s="1">
        <f t="shared" si="1914"/>
        <v>7.3113185730671965E-2</v>
      </c>
      <c r="AD1129" s="1" t="b">
        <f t="shared" si="1915"/>
        <v>1</v>
      </c>
      <c r="AM1129" s="10">
        <f t="shared" si="1919"/>
        <v>0.18490554492267838</v>
      </c>
      <c r="AN1129" s="10"/>
      <c r="AO1129" s="1">
        <f t="shared" si="1921"/>
        <v>1470.8050000000001</v>
      </c>
      <c r="AP1129"/>
      <c r="BB1129" s="17" cm="1">
        <f t="array" ref="BB1129">$C1129*EXP(poly_from_str($AO1129,BB$2951))</f>
        <v>7.9685699791377047</v>
      </c>
      <c r="BF1129" s="21" t="e">
        <f>INDEX([1]Pr3_line_class7_opt_lin!$A$2:$A$3624,MATCH($X1129,[1]Pr3_line_class7_opt_lin!$AO$2:$AO$3624,0),1)</f>
        <v>#N/A</v>
      </c>
    </row>
    <row r="1130" spans="1:58" hidden="1" x14ac:dyDescent="0.25">
      <c r="A1130" s="1" t="s">
        <v>446</v>
      </c>
      <c r="B1130" s="1">
        <v>4.0000000000000001E-3</v>
      </c>
      <c r="C1130">
        <v>10</v>
      </c>
      <c r="E1130" s="2">
        <v>68012.2</v>
      </c>
      <c r="N1130">
        <v>12</v>
      </c>
      <c r="V1130" s="11">
        <f t="shared" si="1908"/>
        <v>6.8012220435767896E-7</v>
      </c>
      <c r="W1130" s="11">
        <f t="shared" si="1909"/>
        <v>1.4703244417913259E-6</v>
      </c>
      <c r="X1130" s="10">
        <f t="shared" si="1910"/>
        <v>68012.216833869155</v>
      </c>
      <c r="Y1130" s="8">
        <f t="shared" si="1911"/>
        <v>1470.3240778677482</v>
      </c>
      <c r="Z1130" s="1">
        <f t="shared" si="1912"/>
        <v>1470.3240000000001</v>
      </c>
      <c r="AA1130" s="2">
        <f t="shared" si="1913"/>
        <v>68012.2</v>
      </c>
      <c r="AB1130" s="2">
        <f t="shared" si="1907"/>
        <v>68012.2204357679</v>
      </c>
      <c r="AC1130" s="1">
        <f t="shared" si="1914"/>
        <v>7.3128310643017419E-2</v>
      </c>
      <c r="AD1130" s="1" t="b">
        <f t="shared" si="1915"/>
        <v>1</v>
      </c>
      <c r="AM1130" s="10">
        <f t="shared" si="1919"/>
        <v>0.18502642954886134</v>
      </c>
      <c r="AN1130" s="10"/>
      <c r="AO1130" s="1">
        <f t="shared" si="1921"/>
        <v>1470.3240000000001</v>
      </c>
      <c r="AP1130"/>
      <c r="BB1130" s="17" cm="1">
        <f t="array" ref="BB1130">$C1130*EXP(poly_from_str($AO1130,BB$2951))</f>
        <v>1.0012176656024327</v>
      </c>
      <c r="BF1130" s="21">
        <f>INDEX([1]Pr3_line_class7_opt_lin!$A$2:$A$3624,MATCH($X1130,[1]Pr3_line_class7_opt_lin!$AO$2:$AO$3624,0),1)</f>
        <v>640</v>
      </c>
    </row>
    <row r="1131" spans="1:58" x14ac:dyDescent="0.25">
      <c r="A1131" s="1" t="s">
        <v>447</v>
      </c>
      <c r="B1131" s="1">
        <v>8.0000000000000002E-3</v>
      </c>
      <c r="C1131">
        <v>20</v>
      </c>
      <c r="D1131" t="s">
        <v>113</v>
      </c>
      <c r="E1131" s="2">
        <v>68015.100000000006</v>
      </c>
      <c r="N1131">
        <v>12</v>
      </c>
      <c r="V1131" s="11">
        <f t="shared" si="1908"/>
        <v>6.8015134727779629E-7</v>
      </c>
      <c r="W1131" s="11">
        <f t="shared" si="1909"/>
        <v>1.4702617506994769E-6</v>
      </c>
      <c r="X1131" s="10">
        <f t="shared" si="1910"/>
        <v>68015.12860598549</v>
      </c>
      <c r="Y1131" s="8">
        <f t="shared" si="1911"/>
        <v>1470.2611323328406</v>
      </c>
      <c r="Z1131" s="1">
        <f t="shared" si="1912"/>
        <v>1470.261</v>
      </c>
      <c r="AA1131" s="2">
        <f t="shared" si="1913"/>
        <v>68015.100000000006</v>
      </c>
      <c r="AB1131" s="2">
        <f t="shared" si="1907"/>
        <v>68015.13472777963</v>
      </c>
      <c r="AC1131" s="1">
        <f t="shared" si="1914"/>
        <v>7.3130292760190077E-2</v>
      </c>
      <c r="AD1131" s="1" t="b">
        <f t="shared" si="1915"/>
        <v>1</v>
      </c>
      <c r="AM1131" s="10">
        <f t="shared" si="1919"/>
        <v>0.37008449520187237</v>
      </c>
      <c r="AN1131" s="10"/>
      <c r="AO1131" s="1">
        <f t="shared" si="1921"/>
        <v>1470.261</v>
      </c>
      <c r="AP1131"/>
      <c r="BB1131" s="17" cm="1">
        <f t="array" ref="BB1131">$C1131*EXP(poly_from_str($AO1131,BB$2951))</f>
        <v>2.0037865395243522</v>
      </c>
      <c r="BF1131" s="21">
        <f>INDEX([1]Pr3_line_class7_opt_lin!$A$2:$A$3624,MATCH($X1131,[1]Pr3_line_class7_opt_lin!$AO$2:$AO$3624,0),1)</f>
        <v>1280</v>
      </c>
    </row>
    <row r="1132" spans="1:58" x14ac:dyDescent="0.25">
      <c r="A1132" s="1" t="s">
        <v>448</v>
      </c>
      <c r="B1132" s="1">
        <v>8.0000000000000002E-3</v>
      </c>
      <c r="C1132">
        <v>3</v>
      </c>
      <c r="D1132" t="s">
        <v>114</v>
      </c>
      <c r="E1132" s="2">
        <v>68025.100000000006</v>
      </c>
      <c r="N1132">
        <v>12</v>
      </c>
      <c r="V1132" s="11">
        <f t="shared" si="1908"/>
        <v>6.8025128482461417E-7</v>
      </c>
      <c r="W1132" s="11">
        <f t="shared" si="1909"/>
        <v>1.4700456155154495E-6</v>
      </c>
      <c r="X1132" s="10">
        <f t="shared" si="1910"/>
        <v>68025.123459156792</v>
      </c>
      <c r="Y1132" s="8">
        <f t="shared" si="1911"/>
        <v>1470.0451085552436</v>
      </c>
      <c r="Z1132" s="1">
        <f t="shared" si="1912"/>
        <v>1470.0450000000001</v>
      </c>
      <c r="AA1132" s="2">
        <f t="shared" si="1913"/>
        <v>68025.100000000006</v>
      </c>
      <c r="AB1132" s="2">
        <f t="shared" si="1907"/>
        <v>68025.128482461412</v>
      </c>
      <c r="AC1132" s="1">
        <f t="shared" si="1914"/>
        <v>7.3137090525276921E-2</v>
      </c>
      <c r="AD1132" s="1" t="b">
        <f t="shared" si="1915"/>
        <v>1</v>
      </c>
      <c r="AM1132" s="10">
        <f t="shared" si="1919"/>
        <v>0.37019329340258295</v>
      </c>
      <c r="AN1132" s="10"/>
      <c r="AO1132" s="1">
        <f t="shared" si="1921"/>
        <v>1470.0450000000001</v>
      </c>
      <c r="AP1132"/>
      <c r="BB1132" s="17" cm="1">
        <f t="array" ref="BB1132">$C1132*EXP(poly_from_str($AO1132,BB$2951))</f>
        <v>0.30126370200018471</v>
      </c>
      <c r="BF1132" s="21">
        <f>INDEX([1]Pr3_line_class7_opt_lin!$A$2:$A$3624,MATCH($X1132,[1]Pr3_line_class7_opt_lin!$AO$2:$AO$3624,0),1)</f>
        <v>192</v>
      </c>
    </row>
    <row r="1133" spans="1:58" hidden="1" x14ac:dyDescent="0.25">
      <c r="A1133" s="1" t="s">
        <v>449</v>
      </c>
      <c r="B1133" s="1">
        <v>4.0000000000000001E-3</v>
      </c>
      <c r="C1133">
        <v>2</v>
      </c>
      <c r="E1133" s="2">
        <v>68032.399999999994</v>
      </c>
      <c r="F1133">
        <v>25934</v>
      </c>
      <c r="G1133" t="s">
        <v>4</v>
      </c>
      <c r="H1133" t="s">
        <v>17</v>
      </c>
      <c r="I1133">
        <v>93967</v>
      </c>
      <c r="J1133" t="s">
        <v>6</v>
      </c>
      <c r="K1133" t="s">
        <v>7</v>
      </c>
      <c r="L1133">
        <v>25934.98</v>
      </c>
      <c r="M1133">
        <v>93967.4</v>
      </c>
      <c r="N1133">
        <v>12</v>
      </c>
      <c r="V1133" s="11">
        <f t="shared" si="1908"/>
        <v>6.8032440588970444E-7</v>
      </c>
      <c r="W1133" s="11">
        <f t="shared" si="1909"/>
        <v>1.4698878769527462E-6</v>
      </c>
      <c r="X1133" s="10">
        <f t="shared" si="1910"/>
        <v>68032.433427970158</v>
      </c>
      <c r="Y1133" s="8">
        <f t="shared" si="1911"/>
        <v>1469.8871547182821</v>
      </c>
      <c r="Z1133" s="1">
        <f t="shared" si="1912"/>
        <v>1469.8869999999999</v>
      </c>
      <c r="AA1133" s="2">
        <f t="shared" si="1913"/>
        <v>68032.399999999994</v>
      </c>
      <c r="AB1133" s="2">
        <f t="shared" si="1907"/>
        <v>68032.44058897045</v>
      </c>
      <c r="AC1133" s="1">
        <f t="shared" si="1914"/>
        <v>7.3142064862458972E-2</v>
      </c>
      <c r="AD1133" s="1" t="b">
        <f t="shared" si="1915"/>
        <v>1</v>
      </c>
      <c r="AF1133" s="1" t="s">
        <v>1257</v>
      </c>
      <c r="AG1133" s="5" t="s">
        <v>1472</v>
      </c>
      <c r="AH1133" s="10">
        <v>25934.98</v>
      </c>
      <c r="AI1133" s="10">
        <v>93967.4</v>
      </c>
      <c r="AJ1133" s="10">
        <f>AI1133-AH1133</f>
        <v>68032.42</v>
      </c>
      <c r="AK1133" s="1">
        <f>$A1133-100000000/AJ1133</f>
        <v>-4.4483879901235923E-4</v>
      </c>
      <c r="AL1133" s="10">
        <f>$X1133-AJ1133</f>
        <v>1.3427970159682445E-2</v>
      </c>
      <c r="AM1133" s="10">
        <f t="shared" si="1919"/>
        <v>0.1851364084450029</v>
      </c>
      <c r="AN1133" s="10">
        <f>AL1133/AM1133</f>
        <v>7.2530142895536359E-2</v>
      </c>
      <c r="AO1133" s="1">
        <f t="shared" si="1921"/>
        <v>1469.8869999999999</v>
      </c>
      <c r="BB1133" s="17" cm="1">
        <f t="array" ref="BB1133">$C1133*EXP(poly_from_str($AO1133,BB$2951))</f>
        <v>0.20118227182969614</v>
      </c>
      <c r="BF1133" s="21">
        <f>INDEX([1]Pr3_line_class7_opt_lin!$A$2:$A$3624,MATCH($X1133,[1]Pr3_line_class7_opt_lin!$AO$2:$AO$3624,0),1)</f>
        <v>128</v>
      </c>
    </row>
    <row r="1134" spans="1:58" hidden="1" x14ac:dyDescent="0.25">
      <c r="A1134" s="1" t="s">
        <v>450</v>
      </c>
      <c r="B1134" s="1">
        <v>4.0000000000000001E-3</v>
      </c>
      <c r="C1134">
        <v>2</v>
      </c>
      <c r="E1134" s="2">
        <v>68043.399999999994</v>
      </c>
      <c r="N1134">
        <v>12</v>
      </c>
      <c r="V1134" s="11">
        <f t="shared" si="1908"/>
        <v>6.8043457995752739E-7</v>
      </c>
      <c r="W1134" s="11">
        <f t="shared" si="1909"/>
        <v>1.4696502526328787E-6</v>
      </c>
      <c r="X1134" s="10">
        <f t="shared" si="1910"/>
        <v>68043.447758266702</v>
      </c>
      <c r="Y1134" s="8">
        <f t="shared" si="1911"/>
        <v>1469.6492211162367</v>
      </c>
      <c r="Z1134" s="1">
        <f t="shared" si="1912"/>
        <v>1469.6489999999999</v>
      </c>
      <c r="AA1134" s="2">
        <f t="shared" si="1913"/>
        <v>68043.399999999994</v>
      </c>
      <c r="AB1134" s="2">
        <f t="shared" si="1907"/>
        <v>68043.457995752731</v>
      </c>
      <c r="AC1134" s="1">
        <f t="shared" si="1914"/>
        <v>7.314956088009883E-2</v>
      </c>
      <c r="AD1134" s="1" t="b">
        <f t="shared" si="1915"/>
        <v>1</v>
      </c>
      <c r="AM1134" s="10">
        <f t="shared" si="1919"/>
        <v>0.18519632919152806</v>
      </c>
      <c r="AN1134" s="10"/>
      <c r="AO1134" s="1">
        <f t="shared" si="1921"/>
        <v>1469.6489999999999</v>
      </c>
      <c r="AP1134"/>
      <c r="BB1134" s="17" cm="1">
        <f t="array" ref="BB1134">$C1134*EXP(poly_from_str($AO1134,BB$2951))</f>
        <v>0.20169497827358635</v>
      </c>
      <c r="BF1134" s="21" t="e">
        <f>INDEX([1]Pr3_line_class7_opt_lin!$A$2:$A$3624,MATCH($X1134,[1]Pr3_line_class7_opt_lin!$AO$2:$AO$3624,0),1)</f>
        <v>#N/A</v>
      </c>
    </row>
    <row r="1135" spans="1:58" hidden="1" x14ac:dyDescent="0.25">
      <c r="A1135" s="1" t="s">
        <v>451</v>
      </c>
      <c r="B1135" s="1">
        <v>4.0000000000000001E-3</v>
      </c>
      <c r="C1135">
        <v>7</v>
      </c>
      <c r="E1135" s="2">
        <v>68049.8</v>
      </c>
      <c r="F1135">
        <v>67395</v>
      </c>
      <c r="G1135" t="s">
        <v>6</v>
      </c>
      <c r="H1135" t="s">
        <v>17</v>
      </c>
      <c r="I1135">
        <v>135445</v>
      </c>
      <c r="J1135" t="s">
        <v>4</v>
      </c>
      <c r="K1135" t="s">
        <v>7</v>
      </c>
      <c r="L1135">
        <v>67395.320000000007</v>
      </c>
      <c r="M1135">
        <v>135445.20000000001</v>
      </c>
      <c r="N1135">
        <v>12</v>
      </c>
      <c r="V1135" s="11">
        <f t="shared" si="1908"/>
        <v>6.804984787456508E-7</v>
      </c>
      <c r="W1135" s="11">
        <f t="shared" si="1909"/>
        <v>1.4695120338340452E-6</v>
      </c>
      <c r="X1135" s="10">
        <f t="shared" si="1910"/>
        <v>68049.839421067954</v>
      </c>
      <c r="Y1135" s="8">
        <f t="shared" si="1911"/>
        <v>1469.5111825501297</v>
      </c>
      <c r="Z1135" s="1">
        <f t="shared" si="1912"/>
        <v>1469.511</v>
      </c>
      <c r="AA1135" s="2">
        <f t="shared" si="1913"/>
        <v>68049.8</v>
      </c>
      <c r="AB1135" s="2">
        <f t="shared" si="1907"/>
        <v>68049.847874565079</v>
      </c>
      <c r="AC1135" s="1">
        <f t="shared" si="1914"/>
        <v>7.3153908978757246E-2</v>
      </c>
      <c r="AD1135" s="1" t="b">
        <f t="shared" si="1915"/>
        <v>1</v>
      </c>
      <c r="AF1135" s="1" t="s">
        <v>1249</v>
      </c>
      <c r="AG1135" s="1" t="s">
        <v>1355</v>
      </c>
      <c r="AH1135" s="10">
        <v>67395.320000000007</v>
      </c>
      <c r="AI1135" s="10">
        <v>135445.20000000001</v>
      </c>
      <c r="AJ1135" s="10">
        <f>AI1135-AH1135</f>
        <v>68049.88</v>
      </c>
      <c r="AK1135" s="1">
        <f>$A1135-100000000/AJ1135</f>
        <v>6.9373641804304498E-4</v>
      </c>
      <c r="AL1135" s="10">
        <f>$X1135-AJ1135</f>
        <v>-4.0578932050266303E-2</v>
      </c>
      <c r="AM1135" s="10">
        <f t="shared" si="1919"/>
        <v>0.18523114151578315</v>
      </c>
      <c r="AN1135" s="10">
        <f>AL1135/AM1135</f>
        <v>-0.2190718672799879</v>
      </c>
      <c r="AO1135" s="1">
        <f t="shared" si="1921"/>
        <v>1469.511</v>
      </c>
      <c r="AP1135" s="14">
        <v>3830000</v>
      </c>
      <c r="AQ1135" s="10">
        <v>1.9E-2</v>
      </c>
      <c r="AR1135" s="14" cm="1">
        <f t="array" ref="AR1135">SfromgA($AP1135,$AO1135,"")</f>
        <v>5.9986104237410992E-3</v>
      </c>
      <c r="AS1135" s="21">
        <f>(10^MAX(0.05, -0.312925054856973*((LN($AR1135))^(1/3)) + 0.454808404431693)-1)*100</f>
        <v>886.31850023995594</v>
      </c>
      <c r="AU1135" s="10"/>
      <c r="AV1135" s="10"/>
      <c r="AW1135" s="14">
        <f>IF($AP1135="",$AT1135,$AP1135)</f>
        <v>3830000</v>
      </c>
      <c r="AX1135" s="21">
        <f>IF($AP1135="",$AV1135,$AS1135)</f>
        <v>886.31850023995594</v>
      </c>
      <c r="AY1135" s="12"/>
      <c r="AZ1135" s="10">
        <f>EXP(AY$2950*$AI1135+AY$2951)*$AW1135/$AO1135</f>
        <v>1.1032470130243459E-2</v>
      </c>
      <c r="BA1135" s="12"/>
      <c r="BB1135" s="17" cm="1">
        <f t="array" ref="BB1135">$C1135*EXP(poly_from_str($AO1135,BB$2951))</f>
        <v>0.70697455580091484</v>
      </c>
      <c r="BC1135" s="12"/>
      <c r="BD1135" s="10">
        <f t="shared" ref="BD1135" si="1938">LN($AX1135/100+1)</f>
        <v>2.2888091390097269</v>
      </c>
      <c r="BE1135" s="10">
        <f>ABS(LN($AZ1135/$BB1135))-BD1135-LN(2)</f>
        <v>1.1781956019883859</v>
      </c>
      <c r="BF1135" s="21">
        <f>INDEX([1]Pr3_line_class7_opt_lin!$A$2:$A$3624,MATCH($X1135,[1]Pr3_line_class7_opt_lin!$AO$2:$AO$3624,0),1)</f>
        <v>450</v>
      </c>
    </row>
    <row r="1136" spans="1:58" hidden="1" x14ac:dyDescent="0.25">
      <c r="A1136" s="1" t="s">
        <v>452</v>
      </c>
      <c r="B1136" s="1">
        <v>4.0000000000000001E-3</v>
      </c>
      <c r="C1136">
        <v>3</v>
      </c>
      <c r="E1136" s="2">
        <v>68056.399999999994</v>
      </c>
      <c r="N1136">
        <v>12</v>
      </c>
      <c r="V1136" s="11">
        <f t="shared" si="1908"/>
        <v>6.805642422019248E-7</v>
      </c>
      <c r="W1136" s="11">
        <f t="shared" si="1909"/>
        <v>1.4693695229251036E-6</v>
      </c>
      <c r="X1136" s="10">
        <f t="shared" si="1910"/>
        <v>68056.41994212498</v>
      </c>
      <c r="Y1136" s="8">
        <f t="shared" si="1911"/>
        <v>1469.3690923654192</v>
      </c>
      <c r="Z1136" s="1">
        <f t="shared" si="1912"/>
        <v>1469.3689999999999</v>
      </c>
      <c r="AA1136" s="2">
        <f t="shared" si="1913"/>
        <v>68056.399999999994</v>
      </c>
      <c r="AB1136" s="2">
        <f t="shared" si="1907"/>
        <v>68056.424220192479</v>
      </c>
      <c r="AC1136" s="1">
        <f t="shared" si="1914"/>
        <v>7.3158384388194012E-2</v>
      </c>
      <c r="AD1136" s="1" t="b">
        <f t="shared" si="1915"/>
        <v>1</v>
      </c>
      <c r="AM1136" s="10">
        <f t="shared" si="1919"/>
        <v>0.18526700917196429</v>
      </c>
      <c r="AN1136" s="10"/>
      <c r="AO1136" s="1">
        <f t="shared" si="1921"/>
        <v>1469.3689999999999</v>
      </c>
      <c r="AP1136"/>
      <c r="BB1136" s="17" cm="1">
        <f t="array" ref="BB1136">$C1136*EXP(poly_from_str($AO1136,BB$2951))</f>
        <v>0.30344920782029694</v>
      </c>
      <c r="BF1136" s="21" t="e">
        <f>INDEX([1]Pr3_line_class7_opt_lin!$A$2:$A$3624,MATCH($X1136,[1]Pr3_line_class7_opt_lin!$AO$2:$AO$3624,0),1)</f>
        <v>#N/A</v>
      </c>
    </row>
    <row r="1137" spans="1:58" hidden="1" x14ac:dyDescent="0.25">
      <c r="A1137" s="1" t="s">
        <v>453</v>
      </c>
      <c r="B1137" s="1">
        <v>4.0000000000000001E-3</v>
      </c>
      <c r="C1137">
        <v>60</v>
      </c>
      <c r="E1137" s="2">
        <v>68078.100000000006</v>
      </c>
      <c r="N1137">
        <v>12</v>
      </c>
      <c r="V1137" s="11">
        <f t="shared" si="1908"/>
        <v>6.8078061027897028E-7</v>
      </c>
      <c r="W1137" s="11">
        <f t="shared" si="1909"/>
        <v>1.4689011591099045E-6</v>
      </c>
      <c r="X1137" s="10">
        <f t="shared" si="1910"/>
        <v>68078.067918848043</v>
      </c>
      <c r="Y1137" s="8">
        <f t="shared" si="1911"/>
        <v>1468.9018513158196</v>
      </c>
      <c r="Z1137" s="1">
        <f t="shared" si="1912"/>
        <v>1468.902</v>
      </c>
      <c r="AA1137" s="2">
        <f t="shared" si="1913"/>
        <v>68078.100000000006</v>
      </c>
      <c r="AB1137" s="2">
        <f t="shared" si="1907"/>
        <v>68078.061027897027</v>
      </c>
      <c r="AC1137" s="1">
        <f t="shared" si="1914"/>
        <v>7.3173111966590362E-2</v>
      </c>
      <c r="AD1137" s="1" t="b">
        <f t="shared" si="1915"/>
        <v>1</v>
      </c>
      <c r="AM1137" s="10">
        <f t="shared" si="1919"/>
        <v>0.18538500185853107</v>
      </c>
      <c r="AN1137" s="10"/>
      <c r="AO1137" s="1">
        <f t="shared" si="1921"/>
        <v>1468.902</v>
      </c>
      <c r="AP1137"/>
      <c r="BB1137" s="17" cm="1">
        <f t="array" ref="BB1137">$C1137*EXP(poly_from_str($AO1137,BB$2951))</f>
        <v>6.0993250656422653</v>
      </c>
      <c r="BF1137" s="21" t="e">
        <f>INDEX([1]Pr3_line_class7_opt_lin!$A$2:$A$3624,MATCH($X1137,[1]Pr3_line_class7_opt_lin!$AO$2:$AO$3624,0),1)</f>
        <v>#N/A</v>
      </c>
    </row>
    <row r="1138" spans="1:58" hidden="1" x14ac:dyDescent="0.25">
      <c r="A1138" s="1" t="s">
        <v>454</v>
      </c>
      <c r="B1138" s="1">
        <v>4.0000000000000001E-3</v>
      </c>
      <c r="C1138">
        <v>10</v>
      </c>
      <c r="E1138" s="2">
        <v>68083.8</v>
      </c>
      <c r="F1138">
        <v>24470</v>
      </c>
      <c r="G1138" t="s">
        <v>4</v>
      </c>
      <c r="H1138" t="s">
        <v>7</v>
      </c>
      <c r="I1138">
        <v>92554</v>
      </c>
      <c r="J1138" t="s">
        <v>6</v>
      </c>
      <c r="K1138" t="s">
        <v>17</v>
      </c>
      <c r="L1138">
        <v>24470.9</v>
      </c>
      <c r="M1138">
        <v>92554.8</v>
      </c>
      <c r="N1138">
        <v>12</v>
      </c>
      <c r="V1138" s="11">
        <f t="shared" si="1908"/>
        <v>6.8083762090825098E-7</v>
      </c>
      <c r="W1138" s="11">
        <f t="shared" si="1909"/>
        <v>1.4687781821813706E-6</v>
      </c>
      <c r="X1138" s="10">
        <f t="shared" si="1910"/>
        <v>68083.768795680051</v>
      </c>
      <c r="Y1138" s="8">
        <f t="shared" si="1911"/>
        <v>1468.7788553553905</v>
      </c>
      <c r="Z1138" s="1">
        <f t="shared" si="1912"/>
        <v>1468.779</v>
      </c>
      <c r="AA1138" s="2">
        <f t="shared" si="1913"/>
        <v>68083.8</v>
      </c>
      <c r="AB1138" s="2">
        <f t="shared" si="1907"/>
        <v>68083.762090825097</v>
      </c>
      <c r="AC1138" s="1">
        <f t="shared" si="1914"/>
        <v>7.3176993302200372E-2</v>
      </c>
      <c r="AD1138" s="1" t="b">
        <f t="shared" si="1915"/>
        <v>1</v>
      </c>
      <c r="AF1138" s="1" t="s">
        <v>1328</v>
      </c>
      <c r="AG1138" s="1" t="s">
        <v>1363</v>
      </c>
      <c r="AH1138" s="10">
        <v>24470.9</v>
      </c>
      <c r="AI1138" s="10">
        <v>92554.8</v>
      </c>
      <c r="AJ1138" s="10">
        <f t="shared" ref="AJ1138:AJ1141" si="1939">AI1138-AH1138</f>
        <v>68083.899999999994</v>
      </c>
      <c r="AK1138" s="1">
        <f t="shared" ref="AK1138:AK1141" si="1940">$A1138-100000000/AJ1138</f>
        <v>2.9751248091542948E-3</v>
      </c>
      <c r="AL1138" s="10">
        <f t="shared" ref="AL1138:AL1141" si="1941">$X1138-AJ1138</f>
        <v>-0.13120431994320825</v>
      </c>
      <c r="AM1138" s="10">
        <f t="shared" si="1919"/>
        <v>0.18541604965757272</v>
      </c>
      <c r="AN1138" s="10">
        <f t="shared" ref="AN1138:AN1141" si="1942">AL1138/AM1138</f>
        <v>-0.70762115893158672</v>
      </c>
      <c r="AO1138" s="1">
        <f t="shared" si="1921"/>
        <v>1468.779</v>
      </c>
      <c r="AP1138" s="14">
        <v>858000</v>
      </c>
      <c r="AQ1138" s="10">
        <v>3.0000000000000001E-3</v>
      </c>
      <c r="AR1138" s="14" cm="1">
        <f t="array" ref="AR1138">SfromgA($AP1138,$AO1138,"")</f>
        <v>1.3418068707762045E-3</v>
      </c>
      <c r="AS1138" s="21">
        <f>(10^MAX(0.05, -0.312925054856973*((LN($AR1138))^(1/3)) + 0.454808404431693)-1)*100</f>
        <v>1002.0293416496719</v>
      </c>
      <c r="AU1138" s="10"/>
      <c r="AV1138" s="10"/>
      <c r="AW1138" s="14">
        <f>IF($AP1138="",$AT1138,$AP1138)</f>
        <v>858000</v>
      </c>
      <c r="AX1138" s="21">
        <f>IF($AP1138="",$AV1138,$AS1138)</f>
        <v>1002.0293416496719</v>
      </c>
      <c r="AY1138" s="10">
        <f>LN(BB1138*$AO1138/$AW1138)</f>
        <v>-6.3524414424382911</v>
      </c>
      <c r="AZ1138" s="10">
        <f>EXP(AY$2950*$AI1138+AY$2951)*$AW1138/$AO1138</f>
        <v>0.13625817762266235</v>
      </c>
      <c r="BA1138" s="10">
        <f>LN(AZ1138/$C1138)</f>
        <v>-4.2957889209850144</v>
      </c>
      <c r="BB1138" s="17" cm="1">
        <f t="array" ref="BB1138">$C1138*EXP(poly_from_str($AO1138,BB$2951))</f>
        <v>1.0178893448589956</v>
      </c>
      <c r="BC1138" s="10">
        <f t="shared" ref="BC1138" si="1943">LN(AZ1138/BB1138)</f>
        <v>-2.0109350416443803</v>
      </c>
      <c r="BD1138" s="10">
        <f t="shared" ref="BD1138" si="1944">LN($AX1138/100+1)</f>
        <v>2.3997384291867068</v>
      </c>
      <c r="BE1138" s="10">
        <f>ABS(LN($AZ1138/$BB1138))-BD1138-LN(2)</f>
        <v>-1.0819505681022719</v>
      </c>
      <c r="BF1138" s="21">
        <f>INDEX([1]Pr3_line_class7_opt_lin!$A$2:$A$3624,MATCH($X1138,[1]Pr3_line_class7_opt_lin!$AO$2:$AO$3624,0),1)</f>
        <v>646</v>
      </c>
    </row>
    <row r="1139" spans="1:58" x14ac:dyDescent="0.25">
      <c r="A1139" s="1" t="s">
        <v>455</v>
      </c>
      <c r="B1139" s="1">
        <v>8.0000000000000002E-3</v>
      </c>
      <c r="C1139">
        <v>5</v>
      </c>
      <c r="D1139" t="s">
        <v>114</v>
      </c>
      <c r="E1139" s="2">
        <v>68093.3</v>
      </c>
      <c r="F1139">
        <v>24461</v>
      </c>
      <c r="G1139" t="s">
        <v>4</v>
      </c>
      <c r="H1139" t="s">
        <v>17</v>
      </c>
      <c r="I1139">
        <v>92554</v>
      </c>
      <c r="J1139" t="s">
        <v>6</v>
      </c>
      <c r="K1139" t="s">
        <v>17</v>
      </c>
      <c r="L1139">
        <v>24461.24</v>
      </c>
      <c r="M1139">
        <v>92554.8</v>
      </c>
      <c r="N1139">
        <v>12</v>
      </c>
      <c r="V1139" s="11">
        <f t="shared" si="1908"/>
        <v>6.8093312351514013E-7</v>
      </c>
      <c r="W1139" s="11">
        <f t="shared" si="1909"/>
        <v>1.4685732663859734E-6</v>
      </c>
      <c r="X1139" s="10">
        <f t="shared" si="1910"/>
        <v>68093.31016594122</v>
      </c>
      <c r="Y1139" s="8">
        <f t="shared" si="1911"/>
        <v>1468.5730471363956</v>
      </c>
      <c r="Z1139" s="1">
        <f t="shared" si="1912"/>
        <v>1468.5730000000001</v>
      </c>
      <c r="AA1139" s="2">
        <f t="shared" si="1913"/>
        <v>68093.3</v>
      </c>
      <c r="AB1139" s="2">
        <f t="shared" si="1907"/>
        <v>68093.312351514018</v>
      </c>
      <c r="AC1139" s="1">
        <f t="shared" si="1914"/>
        <v>7.3183495935004256E-2</v>
      </c>
      <c r="AD1139" s="1" t="b">
        <f t="shared" si="1915"/>
        <v>1</v>
      </c>
      <c r="AF1139" s="1" t="s">
        <v>1386</v>
      </c>
      <c r="AG1139" s="1" t="s">
        <v>1363</v>
      </c>
      <c r="AH1139" s="10">
        <v>24461.24</v>
      </c>
      <c r="AI1139" s="10">
        <v>92554.8</v>
      </c>
      <c r="AJ1139" s="10">
        <f t="shared" si="1939"/>
        <v>68093.56</v>
      </c>
      <c r="AK1139" s="1">
        <f t="shared" si="1940"/>
        <v>5.3410319567319675E-3</v>
      </c>
      <c r="AL1139" s="10">
        <f t="shared" si="1941"/>
        <v>-0.24983405877719633</v>
      </c>
      <c r="AM1139" s="10">
        <f t="shared" si="1919"/>
        <v>0.37093586767562797</v>
      </c>
      <c r="AN1139" s="10">
        <f t="shared" si="1942"/>
        <v>-0.6735235940992057</v>
      </c>
      <c r="AO1139" s="1">
        <f t="shared" si="1921"/>
        <v>1468.5730000000001</v>
      </c>
      <c r="BB1139" s="17" cm="1">
        <f t="array" ref="BB1139">$C1139*EXP(poly_from_str($AO1139,BB$2951))</f>
        <v>0.51006427556831135</v>
      </c>
      <c r="BF1139" s="21">
        <f>INDEX([1]Pr3_line_class7_opt_lin!$A$2:$A$3624,MATCH($X1139,[1]Pr3_line_class7_opt_lin!$AO$2:$AO$3624,0),1)</f>
        <v>323</v>
      </c>
    </row>
    <row r="1140" spans="1:58" hidden="1" x14ac:dyDescent="0.25">
      <c r="A1140" s="1" t="s">
        <v>456</v>
      </c>
      <c r="B1140" s="1">
        <v>4.0000000000000001E-3</v>
      </c>
      <c r="C1140">
        <v>200</v>
      </c>
      <c r="E1140" s="2">
        <v>68101.399999999994</v>
      </c>
      <c r="F1140">
        <v>22527</v>
      </c>
      <c r="G1140" t="s">
        <v>4</v>
      </c>
      <c r="H1140" t="s">
        <v>7</v>
      </c>
      <c r="I1140">
        <v>90629</v>
      </c>
      <c r="J1140" t="s">
        <v>6</v>
      </c>
      <c r="K1140" t="s">
        <v>5</v>
      </c>
      <c r="L1140">
        <v>22527.7</v>
      </c>
      <c r="M1140">
        <v>90629.2</v>
      </c>
      <c r="N1140">
        <v>12</v>
      </c>
      <c r="V1140" s="11">
        <f t="shared" si="1908"/>
        <v>6.8101381164111399E-7</v>
      </c>
      <c r="W1140" s="11">
        <f t="shared" si="1909"/>
        <v>1.4683985938615067E-6</v>
      </c>
      <c r="X1140" s="10">
        <f t="shared" si="1910"/>
        <v>68101.384498382686</v>
      </c>
      <c r="Y1140" s="8">
        <f t="shared" si="1911"/>
        <v>1468.3989281065917</v>
      </c>
      <c r="Z1140" s="1">
        <f t="shared" si="1912"/>
        <v>1468.3989999999999</v>
      </c>
      <c r="AA1140" s="2">
        <f t="shared" si="1913"/>
        <v>68101.399999999994</v>
      </c>
      <c r="AB1140" s="2">
        <f t="shared" si="1907"/>
        <v>68101.381164111401</v>
      </c>
      <c r="AC1140" s="1">
        <f t="shared" si="1914"/>
        <v>7.3188990582297941E-2</v>
      </c>
      <c r="AD1140" s="1" t="b">
        <f t="shared" si="1915"/>
        <v>1</v>
      </c>
      <c r="AF1140" s="1" t="s">
        <v>1336</v>
      </c>
      <c r="AG1140" s="1" t="s">
        <v>1357</v>
      </c>
      <c r="AH1140" s="10">
        <v>22527.7</v>
      </c>
      <c r="AI1140" s="10">
        <v>90629.2</v>
      </c>
      <c r="AJ1140" s="10">
        <f t="shared" si="1939"/>
        <v>68101.5</v>
      </c>
      <c r="AK1140" s="1">
        <f t="shared" si="1940"/>
        <v>2.5623297576657933E-3</v>
      </c>
      <c r="AL1140" s="10">
        <f t="shared" si="1941"/>
        <v>-0.11550161731429398</v>
      </c>
      <c r="AM1140" s="10">
        <f t="shared" si="1919"/>
        <v>0.18551197596838462</v>
      </c>
      <c r="AN1140" s="10">
        <f t="shared" si="1942"/>
        <v>-0.62261003210907551</v>
      </c>
      <c r="AO1140" s="1">
        <f t="shared" si="1921"/>
        <v>1468.3989999999999</v>
      </c>
      <c r="AP1140" s="14">
        <v>2960000</v>
      </c>
      <c r="AQ1140" s="10">
        <v>4.5999999999999999E-2</v>
      </c>
      <c r="AR1140" s="14" cm="1">
        <f t="array" ref="AR1140">SfromgA($AP1140,$AO1140,"")</f>
        <v>4.6254853649092941E-3</v>
      </c>
      <c r="AS1140" s="21">
        <f t="shared" ref="AS1140:AS1141" si="1945">(10^MAX(0.05, -0.312925054856973*((LN($AR1140))^(1/3)) + 0.454808404431693)-1)*100</f>
        <v>906.92894310727809</v>
      </c>
      <c r="AU1140" s="10"/>
      <c r="AV1140" s="10"/>
      <c r="AW1140" s="14">
        <f t="shared" ref="AW1140:AW1141" si="1946">IF($AP1140="",$AT1140,$AP1140)</f>
        <v>2960000</v>
      </c>
      <c r="AX1140" s="21">
        <f t="shared" ref="AX1140:AX1141" si="1947">IF($AP1140="",$AV1140,$AS1140)</f>
        <v>906.92894310727809</v>
      </c>
      <c r="AY1140" s="12"/>
      <c r="AZ1140" s="10">
        <f t="shared" ref="AZ1140:AZ1141" si="1948">EXP(AY$2950*$AI1140+AY$2951)*$AW1140/$AO1140</f>
        <v>0.56292600452423602</v>
      </c>
      <c r="BA1140" s="12"/>
      <c r="BB1140" s="17" cm="1">
        <f t="array" ref="BB1140">$C1140*EXP(poly_from_str($AO1140,BB$2951))</f>
        <v>20.440458388909299</v>
      </c>
      <c r="BC1140" s="12"/>
      <c r="BD1140" s="10">
        <f t="shared" ref="BD1140:BD1141" si="1949">LN($AX1140/100+1)</f>
        <v>2.3094901412887312</v>
      </c>
      <c r="BE1140" s="10">
        <f t="shared" ref="BE1140:BE1141" si="1950">ABS(LN($AZ1140/$BB1140))-BD1140-LN(2)</f>
        <v>0.58948595947265947</v>
      </c>
      <c r="BF1140" s="21">
        <f>INDEX([1]Pr3_line_class7_opt_lin!$A$2:$A$3624,MATCH($X1140,[1]Pr3_line_class7_opt_lin!$AO$2:$AO$3624,0),1)</f>
        <v>12946</v>
      </c>
    </row>
    <row r="1141" spans="1:58" hidden="1" x14ac:dyDescent="0.25">
      <c r="A1141" s="1" t="s">
        <v>457</v>
      </c>
      <c r="B1141" s="1">
        <v>4.0000000000000001E-3</v>
      </c>
      <c r="C1141">
        <v>20</v>
      </c>
      <c r="E1141" s="2">
        <v>68109.3</v>
      </c>
      <c r="F1141">
        <v>28720</v>
      </c>
      <c r="G1141" t="s">
        <v>4</v>
      </c>
      <c r="H1141" t="s">
        <v>5</v>
      </c>
      <c r="I1141">
        <v>96830</v>
      </c>
      <c r="J1141" t="s">
        <v>6</v>
      </c>
      <c r="K1141" t="s">
        <v>7</v>
      </c>
      <c r="L1141">
        <v>28720.71</v>
      </c>
      <c r="M1141">
        <v>96830.5</v>
      </c>
      <c r="N1141">
        <v>12</v>
      </c>
      <c r="V1141" s="11">
        <f t="shared" si="1908"/>
        <v>6.8109359111363569E-7</v>
      </c>
      <c r="W1141" s="11">
        <f t="shared" si="1909"/>
        <v>1.4682282742591688E-6</v>
      </c>
      <c r="X1141" s="10">
        <f t="shared" si="1910"/>
        <v>68109.348643635196</v>
      </c>
      <c r="Y1141" s="8">
        <f t="shared" si="1911"/>
        <v>1468.2272256518634</v>
      </c>
      <c r="Z1141" s="1">
        <f t="shared" si="1912"/>
        <v>1468.2270000000001</v>
      </c>
      <c r="AA1141" s="2">
        <f t="shared" si="1913"/>
        <v>68109.3</v>
      </c>
      <c r="AB1141" s="2">
        <f t="shared" si="1907"/>
        <v>68109.359111363563</v>
      </c>
      <c r="AC1141" s="1">
        <f t="shared" si="1914"/>
        <v>7.3194423992803417E-2</v>
      </c>
      <c r="AD1141" s="1" t="b">
        <f t="shared" si="1915"/>
        <v>1</v>
      </c>
      <c r="AF1141" s="1" t="s">
        <v>1370</v>
      </c>
      <c r="AG1141" s="1" t="s">
        <v>1384</v>
      </c>
      <c r="AH1141" s="10">
        <v>28720.71</v>
      </c>
      <c r="AI1141" s="10">
        <v>96830.5</v>
      </c>
      <c r="AJ1141" s="10">
        <f t="shared" si="1939"/>
        <v>68109.790000000008</v>
      </c>
      <c r="AK1141" s="1">
        <f t="shared" si="1940"/>
        <v>9.2885667393147742E-3</v>
      </c>
      <c r="AL1141" s="10">
        <f t="shared" si="1941"/>
        <v>-0.44135636481223628</v>
      </c>
      <c r="AM1141" s="10">
        <f t="shared" si="1919"/>
        <v>0.18555523090094381</v>
      </c>
      <c r="AN1141" s="10">
        <f t="shared" si="1942"/>
        <v>-2.378571397148316</v>
      </c>
      <c r="AO1141" s="1">
        <f t="shared" si="1921"/>
        <v>1468.2270000000001</v>
      </c>
      <c r="AP1141" s="14">
        <v>30200000</v>
      </c>
      <c r="AQ1141" s="10">
        <v>4.2000000000000003E-2</v>
      </c>
      <c r="AR1141" s="14" cm="1">
        <f t="array" ref="AR1141">SfromgA($AP1141,$AO1141,"")</f>
        <v>4.7175870401096373E-2</v>
      </c>
      <c r="AS1141" s="21">
        <f t="shared" si="1945"/>
        <v>710.60622263795619</v>
      </c>
      <c r="AU1141" s="10"/>
      <c r="AV1141" s="10"/>
      <c r="AW1141" s="14">
        <f t="shared" si="1946"/>
        <v>30200000</v>
      </c>
      <c r="AX1141" s="21">
        <f t="shared" si="1947"/>
        <v>710.60622263795619</v>
      </c>
      <c r="AY1141" s="10">
        <f>LN(BB1141*$AO1141/$AW1141)</f>
        <v>-9.2147773493264964</v>
      </c>
      <c r="AZ1141" s="10">
        <f t="shared" si="1948"/>
        <v>3.217129482139673</v>
      </c>
      <c r="BA1141" s="10">
        <f>LN(AZ1141/$C1141)</f>
        <v>-1.827242776763077</v>
      </c>
      <c r="BB1141" s="17" cm="1">
        <f t="array" ref="BB1141">$C1141*EXP(poly_from_str($AO1141,BB$2951))</f>
        <v>2.0477964316855854</v>
      </c>
      <c r="BC1141" s="10">
        <f t="shared" ref="BC1141" si="1951">LN(AZ1141/BB1141)</f>
        <v>0.45172519314504261</v>
      </c>
      <c r="BD1141" s="10">
        <f t="shared" si="1949"/>
        <v>2.092612204759376</v>
      </c>
      <c r="BE1141" s="10">
        <f t="shared" si="1950"/>
        <v>-2.3340341921742787</v>
      </c>
      <c r="BF1141" s="21">
        <f>INDEX([1]Pr3_line_class7_opt_lin!$A$2:$A$3624,MATCH($X1141,[1]Pr3_line_class7_opt_lin!$AO$2:$AO$3624,0),1)</f>
        <v>1296</v>
      </c>
    </row>
    <row r="1142" spans="1:58" x14ac:dyDescent="0.25">
      <c r="A1142" s="1" t="s">
        <v>458</v>
      </c>
      <c r="B1142" s="1">
        <v>8.0000000000000002E-3</v>
      </c>
      <c r="C1142">
        <v>100</v>
      </c>
      <c r="D1142" t="s">
        <v>112</v>
      </c>
      <c r="E1142" s="2">
        <v>68133.899999999994</v>
      </c>
      <c r="N1142">
        <v>12</v>
      </c>
      <c r="V1142" s="11">
        <f t="shared" si="1908"/>
        <v>6.8133907656752268E-7</v>
      </c>
      <c r="W1142" s="11">
        <f t="shared" si="1909"/>
        <v>1.4676981649369845E-6</v>
      </c>
      <c r="X1142" s="10">
        <f t="shared" si="1910"/>
        <v>68133.906299246475</v>
      </c>
      <c r="Y1142" s="8">
        <f t="shared" si="1911"/>
        <v>1467.698029242541</v>
      </c>
      <c r="Z1142" s="1">
        <f t="shared" si="1912"/>
        <v>1467.6980000000001</v>
      </c>
      <c r="AA1142" s="2">
        <f t="shared" si="1913"/>
        <v>68133.899999999994</v>
      </c>
      <c r="AB1142" s="2">
        <f t="shared" si="1907"/>
        <v>68133.907656752272</v>
      </c>
      <c r="AC1142" s="1">
        <f t="shared" si="1914"/>
        <v>7.3211146862894233E-2</v>
      </c>
      <c r="AD1142" s="1" t="b">
        <f t="shared" si="1915"/>
        <v>1</v>
      </c>
      <c r="AM1142" s="10">
        <f t="shared" si="1919"/>
        <v>0.37137830807155142</v>
      </c>
      <c r="AN1142" s="10"/>
      <c r="AO1142" s="1">
        <f t="shared" si="1921"/>
        <v>1467.6980000000001</v>
      </c>
      <c r="AP1142"/>
      <c r="BB1142" s="17" cm="1">
        <f t="array" ref="BB1142">$C1142*EXP(poly_from_str($AO1142,BB$2951))</f>
        <v>10.29682705016979</v>
      </c>
      <c r="BF1142" s="21">
        <f>INDEX([1]Pr3_line_class7_opt_lin!$A$2:$A$3624,MATCH($X1142,[1]Pr3_line_class7_opt_lin!$AO$2:$AO$3624,0),1)</f>
        <v>6500</v>
      </c>
    </row>
    <row r="1143" spans="1:58" hidden="1" x14ac:dyDescent="0.25">
      <c r="A1143" s="1" t="s">
        <v>459</v>
      </c>
      <c r="B1143" s="1">
        <v>4.0000000000000001E-3</v>
      </c>
      <c r="C1143">
        <v>3</v>
      </c>
      <c r="E1143" s="2">
        <v>68136.3</v>
      </c>
      <c r="N1143">
        <v>12</v>
      </c>
      <c r="V1143" s="11">
        <f t="shared" si="1908"/>
        <v>6.8136321701554743E-7</v>
      </c>
      <c r="W1143" s="11">
        <f t="shared" si="1909"/>
        <v>1.4676464674483352E-6</v>
      </c>
      <c r="X1143" s="10">
        <f t="shared" si="1910"/>
        <v>68136.317853524873</v>
      </c>
      <c r="Y1143" s="8">
        <f t="shared" si="1911"/>
        <v>1467.6460828859822</v>
      </c>
      <c r="Z1143" s="1">
        <f t="shared" si="1912"/>
        <v>1467.646</v>
      </c>
      <c r="AA1143" s="2">
        <f t="shared" si="1913"/>
        <v>68136.3</v>
      </c>
      <c r="AB1143" s="2">
        <f t="shared" si="1907"/>
        <v>68136.321701554742</v>
      </c>
      <c r="AC1143" s="1">
        <f t="shared" si="1914"/>
        <v>7.3212791675088804E-2</v>
      </c>
      <c r="AD1143" s="1" t="b">
        <f t="shared" si="1915"/>
        <v>1</v>
      </c>
      <c r="AM1143" s="10">
        <f t="shared" si="1919"/>
        <v>0.18570227425414579</v>
      </c>
      <c r="AN1143" s="10"/>
      <c r="AO1143" s="1">
        <f t="shared" si="1921"/>
        <v>1467.646</v>
      </c>
      <c r="AP1143"/>
      <c r="BB1143" s="17" cm="1">
        <f t="array" ref="BB1143">$C1143*EXP(poly_from_str($AO1143,BB$2951))</f>
        <v>0.30907580642376764</v>
      </c>
      <c r="BF1143" s="21" t="e">
        <f>INDEX([1]Pr3_line_class7_opt_lin!$A$2:$A$3624,MATCH($X1143,[1]Pr3_line_class7_opt_lin!$AO$2:$AO$3624,0),1)</f>
        <v>#N/A</v>
      </c>
    </row>
    <row r="1144" spans="1:58" hidden="1" x14ac:dyDescent="0.25">
      <c r="A1144" s="1" t="s">
        <v>460</v>
      </c>
      <c r="B1144" s="1">
        <v>4.0000000000000001E-3</v>
      </c>
      <c r="C1144">
        <v>10</v>
      </c>
      <c r="E1144" s="2">
        <v>68138.7</v>
      </c>
      <c r="N1144">
        <v>12</v>
      </c>
      <c r="V1144" s="11">
        <f t="shared" si="1908"/>
        <v>6.8138689488585061E-7</v>
      </c>
      <c r="W1144" s="11">
        <f t="shared" si="1909"/>
        <v>1.4675947736014924E-6</v>
      </c>
      <c r="X1144" s="10">
        <f t="shared" si="1910"/>
        <v>68138.69135264025</v>
      </c>
      <c r="Y1144" s="8">
        <f t="shared" si="1911"/>
        <v>1467.5949598513266</v>
      </c>
      <c r="Z1144" s="1">
        <f t="shared" si="1912"/>
        <v>1467.595</v>
      </c>
      <c r="AA1144" s="2">
        <f t="shared" si="1913"/>
        <v>68138.7</v>
      </c>
      <c r="AB1144" s="2">
        <f t="shared" si="1907"/>
        <v>68138.689488585063</v>
      </c>
      <c r="AC1144" s="1">
        <f t="shared" si="1914"/>
        <v>7.321440502610907E-2</v>
      </c>
      <c r="AD1144" s="1" t="b">
        <f t="shared" si="1915"/>
        <v>1</v>
      </c>
      <c r="AM1144" s="10">
        <f t="shared" si="1919"/>
        <v>0.18571526885823403</v>
      </c>
      <c r="AN1144" s="10"/>
      <c r="AO1144" s="1">
        <f t="shared" si="1921"/>
        <v>1467.595</v>
      </c>
      <c r="AP1144"/>
      <c r="BB1144" s="17" cm="1">
        <f t="array" ref="BB1144">$C1144*EXP(poly_from_str($AO1144,BB$2951))</f>
        <v>1.03081194931289</v>
      </c>
      <c r="BF1144" s="21">
        <f>INDEX([1]Pr3_line_class7_opt_lin!$A$2:$A$3624,MATCH($X1144,[1]Pr3_line_class7_opt_lin!$AO$2:$AO$3624,0),1)</f>
        <v>650</v>
      </c>
    </row>
    <row r="1145" spans="1:58" hidden="1" x14ac:dyDescent="0.25">
      <c r="A1145" s="1" t="s">
        <v>461</v>
      </c>
      <c r="B1145" s="1">
        <v>4.0000000000000001E-3</v>
      </c>
      <c r="C1145">
        <v>4</v>
      </c>
      <c r="E1145" s="2">
        <v>68147.3</v>
      </c>
      <c r="N1145">
        <v>12</v>
      </c>
      <c r="V1145" s="11">
        <f t="shared" si="1908"/>
        <v>6.8147326341871968E-7</v>
      </c>
      <c r="W1145" s="11">
        <f t="shared" si="1909"/>
        <v>1.4674095672168963E-6</v>
      </c>
      <c r="X1145" s="10">
        <f t="shared" si="1910"/>
        <v>68147.321668557983</v>
      </c>
      <c r="Y1145" s="8">
        <f t="shared" si="1911"/>
        <v>1467.4091006299709</v>
      </c>
      <c r="Z1145" s="1">
        <f t="shared" si="1912"/>
        <v>1467.4090000000001</v>
      </c>
      <c r="AA1145" s="2">
        <f t="shared" si="1913"/>
        <v>68147.3</v>
      </c>
      <c r="AB1145" s="2">
        <f t="shared" si="1907"/>
        <v>68147.326341871958</v>
      </c>
      <c r="AC1145" s="1">
        <f t="shared" si="1914"/>
        <v>7.3220290437727986E-2</v>
      </c>
      <c r="AD1145" s="1" t="b">
        <f t="shared" si="1915"/>
        <v>1</v>
      </c>
      <c r="AM1145" s="10">
        <f t="shared" si="1919"/>
        <v>0.18576225169669808</v>
      </c>
      <c r="AN1145" s="10"/>
      <c r="AO1145" s="1">
        <f t="shared" si="1921"/>
        <v>1467.4090000000001</v>
      </c>
      <c r="AP1145"/>
      <c r="BB1145" s="17" cm="1">
        <f t="array" ref="BB1145">$C1145*EXP(poly_from_str($AO1145,BB$2951))</f>
        <v>0.41314144707738693</v>
      </c>
      <c r="BF1145" s="21" t="e">
        <f>INDEX([1]Pr3_line_class7_opt_lin!$A$2:$A$3624,MATCH($X1145,[1]Pr3_line_class7_opt_lin!$AO$2:$AO$3624,0),1)</f>
        <v>#N/A</v>
      </c>
    </row>
    <row r="1146" spans="1:58" hidden="1" x14ac:dyDescent="0.25">
      <c r="A1146" s="1" t="s">
        <v>462</v>
      </c>
      <c r="B1146" s="1">
        <v>4.0000000000000001E-3</v>
      </c>
      <c r="C1146">
        <v>3</v>
      </c>
      <c r="E1146" s="2">
        <v>68154.8</v>
      </c>
      <c r="N1146">
        <v>12</v>
      </c>
      <c r="V1146" s="11">
        <f t="shared" si="1908"/>
        <v>6.8154850546635976E-7</v>
      </c>
      <c r="W1146" s="11">
        <f t="shared" si="1909"/>
        <v>1.4672480881757412E-6</v>
      </c>
      <c r="X1146" s="10">
        <f t="shared" si="1910"/>
        <v>68154.841575899671</v>
      </c>
      <c r="Y1146" s="8">
        <f t="shared" si="1911"/>
        <v>1467.247193123271</v>
      </c>
      <c r="Z1146" s="1">
        <f t="shared" si="1912"/>
        <v>1467.2470000000001</v>
      </c>
      <c r="AA1146" s="2">
        <f t="shared" si="1913"/>
        <v>68154.8</v>
      </c>
      <c r="AB1146" s="2">
        <f t="shared" si="1907"/>
        <v>68154.850546635978</v>
      </c>
      <c r="AC1146" s="1">
        <f t="shared" si="1914"/>
        <v>7.3225418265171427E-2</v>
      </c>
      <c r="AD1146" s="1" t="b">
        <f t="shared" si="1915"/>
        <v>1</v>
      </c>
      <c r="AM1146" s="10">
        <f t="shared" si="1919"/>
        <v>0.18580320832143463</v>
      </c>
      <c r="AN1146" s="10"/>
      <c r="AO1146" s="1">
        <f t="shared" si="1921"/>
        <v>1467.2470000000001</v>
      </c>
      <c r="AP1146"/>
      <c r="BB1146" s="17" cm="1">
        <f t="array" ref="BB1146">$C1146*EXP(poly_from_str($AO1146,BB$2951))</f>
        <v>0.3103903250567438</v>
      </c>
      <c r="BF1146" s="21">
        <f>INDEX([1]Pr3_line_class7_opt_lin!$A$2:$A$3624,MATCH($X1146,[1]Pr3_line_class7_opt_lin!$AO$2:$AO$3624,0),1)</f>
        <v>196</v>
      </c>
    </row>
    <row r="1147" spans="1:58" hidden="1" x14ac:dyDescent="0.25">
      <c r="A1147" s="1" t="s">
        <v>463</v>
      </c>
      <c r="B1147" s="1">
        <v>4.0000000000000001E-3</v>
      </c>
      <c r="C1147">
        <v>7</v>
      </c>
      <c r="E1147" s="2">
        <v>68159.199999999997</v>
      </c>
      <c r="N1147">
        <v>12</v>
      </c>
      <c r="V1147" s="11">
        <f t="shared" si="1908"/>
        <v>6.8159217205022243E-7</v>
      </c>
      <c r="W1147" s="11">
        <f t="shared" si="1909"/>
        <v>1.4671533703447225E-6</v>
      </c>
      <c r="X1147" s="10">
        <f t="shared" si="1910"/>
        <v>68159.214150924279</v>
      </c>
      <c r="Y1147" s="8">
        <f t="shared" si="1911"/>
        <v>1467.1530657406199</v>
      </c>
      <c r="Z1147" s="1">
        <f t="shared" si="1912"/>
        <v>1467.153</v>
      </c>
      <c r="AA1147" s="2">
        <f t="shared" si="1913"/>
        <v>68159.199999999997</v>
      </c>
      <c r="AB1147" s="2">
        <f t="shared" si="1907"/>
        <v>68159.217205022243</v>
      </c>
      <c r="AC1147" s="1">
        <f t="shared" si="1914"/>
        <v>7.3228394450007006E-2</v>
      </c>
      <c r="AD1147" s="1" t="b">
        <f t="shared" si="1915"/>
        <v>1</v>
      </c>
      <c r="AM1147" s="10">
        <f t="shared" si="1919"/>
        <v>0.18582710869282207</v>
      </c>
      <c r="AN1147" s="10"/>
      <c r="AO1147" s="1">
        <f t="shared" si="1921"/>
        <v>1467.153</v>
      </c>
      <c r="AP1147"/>
      <c r="BB1147" s="17" cm="1">
        <f t="array" ref="BB1147">$C1147*EXP(poly_from_str($AO1147,BB$2951))</f>
        <v>0.72496817303672623</v>
      </c>
      <c r="BF1147" s="21" t="e">
        <f>INDEX([1]Pr3_line_class7_opt_lin!$A$2:$A$3624,MATCH($X1147,[1]Pr3_line_class7_opt_lin!$AO$2:$AO$3624,0),1)</f>
        <v>#N/A</v>
      </c>
    </row>
    <row r="1148" spans="1:58" x14ac:dyDescent="0.25">
      <c r="A1148" s="1" t="s">
        <v>464</v>
      </c>
      <c r="B1148" s="1">
        <v>8.0000000000000002E-3</v>
      </c>
      <c r="C1148">
        <v>10</v>
      </c>
      <c r="D1148" t="s">
        <v>112</v>
      </c>
      <c r="E1148" s="2">
        <v>68162.600000000006</v>
      </c>
      <c r="N1148">
        <v>12</v>
      </c>
      <c r="V1148" s="11">
        <f t="shared" si="1908"/>
        <v>6.816256225798031E-7</v>
      </c>
      <c r="W1148" s="11">
        <f t="shared" si="1909"/>
        <v>1.4670801876688976E-6</v>
      </c>
      <c r="X1148" s="10">
        <f t="shared" si="1910"/>
        <v>68162.568958732489</v>
      </c>
      <c r="Y1148" s="8">
        <f t="shared" si="1911"/>
        <v>1467.0808557779385</v>
      </c>
      <c r="Z1148" s="1">
        <f t="shared" si="1912"/>
        <v>1467.0809999999999</v>
      </c>
      <c r="AA1148" s="2">
        <f t="shared" si="1913"/>
        <v>68162.600000000006</v>
      </c>
      <c r="AB1148" s="2">
        <f t="shared" si="1907"/>
        <v>68162.562257980302</v>
      </c>
      <c r="AC1148" s="1">
        <f t="shared" si="1914"/>
        <v>7.3230674467865214E-2</v>
      </c>
      <c r="AD1148" s="1" t="b">
        <f t="shared" si="1915"/>
        <v>1</v>
      </c>
      <c r="AM1148" s="10">
        <f t="shared" si="1919"/>
        <v>0.37169099729326471</v>
      </c>
      <c r="AN1148" s="10"/>
      <c r="AO1148" s="1">
        <f t="shared" si="1921"/>
        <v>1467.0809999999999</v>
      </c>
      <c r="AP1148"/>
      <c r="BB1148" s="17" cm="1">
        <f t="array" ref="BB1148">$C1148*EXP(poly_from_str($AO1148,BB$2951))</f>
        <v>1.0364616722623525</v>
      </c>
      <c r="BF1148" s="21">
        <f>INDEX([1]Pr3_line_class7_opt_lin!$A$2:$A$3624,MATCH($X1148,[1]Pr3_line_class7_opt_lin!$AO$2:$AO$3624,0),1)</f>
        <v>652</v>
      </c>
    </row>
    <row r="1149" spans="1:58" hidden="1" x14ac:dyDescent="0.25">
      <c r="A1149" s="1" t="s">
        <v>465</v>
      </c>
      <c r="B1149" s="1">
        <v>4.0000000000000001E-3</v>
      </c>
      <c r="C1149">
        <v>2</v>
      </c>
      <c r="E1149" s="2">
        <v>68167.7</v>
      </c>
      <c r="N1149">
        <v>12</v>
      </c>
      <c r="V1149" s="11">
        <f t="shared" si="1908"/>
        <v>6.8167673389589844E-7</v>
      </c>
      <c r="W1149" s="11">
        <f t="shared" si="1909"/>
        <v>1.4669704273431554E-6</v>
      </c>
      <c r="X1149" s="10">
        <f t="shared" si="1910"/>
        <v>68167.678115190298</v>
      </c>
      <c r="Y1149" s="8">
        <f t="shared" si="1911"/>
        <v>1466.9708983049002</v>
      </c>
      <c r="Z1149" s="1">
        <f t="shared" si="1912"/>
        <v>1466.971</v>
      </c>
      <c r="AA1149" s="2">
        <f t="shared" si="1913"/>
        <v>68167.7</v>
      </c>
      <c r="AB1149" s="2">
        <f t="shared" si="1907"/>
        <v>68167.673389589836</v>
      </c>
      <c r="AC1149" s="1">
        <f t="shared" si="1914"/>
        <v>7.3234158476748981E-2</v>
      </c>
      <c r="AD1149" s="1" t="b">
        <f t="shared" si="1915"/>
        <v>1</v>
      </c>
      <c r="AM1149" s="10">
        <f t="shared" si="1919"/>
        <v>0.18587334037278175</v>
      </c>
      <c r="AN1149" s="10"/>
      <c r="AO1149" s="1">
        <f t="shared" si="1921"/>
        <v>1466.971</v>
      </c>
      <c r="AP1149"/>
      <c r="BB1149" s="17" cm="1">
        <f t="array" ref="BB1149">$C1149*EXP(poly_from_str($AO1149,BB$2951))</f>
        <v>0.20753477824534761</v>
      </c>
      <c r="BF1149" s="21" t="e">
        <f>INDEX([1]Pr3_line_class7_opt_lin!$A$2:$A$3624,MATCH($X1149,[1]Pr3_line_class7_opt_lin!$AO$2:$AO$3624,0),1)</f>
        <v>#N/A</v>
      </c>
    </row>
    <row r="1150" spans="1:58" hidden="1" x14ac:dyDescent="0.25">
      <c r="A1150" s="1" t="s">
        <v>466</v>
      </c>
      <c r="B1150" s="1">
        <v>4.0000000000000001E-3</v>
      </c>
      <c r="C1150">
        <v>1</v>
      </c>
      <c r="E1150" s="2">
        <v>68197.899999999994</v>
      </c>
      <c r="N1150">
        <v>12</v>
      </c>
      <c r="V1150" s="11">
        <f t="shared" si="1908"/>
        <v>6.8197937694364122E-7</v>
      </c>
      <c r="W1150" s="11">
        <f t="shared" si="1909"/>
        <v>1.4663208104648385E-6</v>
      </c>
      <c r="X1150" s="10">
        <f t="shared" si="1910"/>
        <v>68197.930990653986</v>
      </c>
      <c r="Y1150" s="8">
        <f t="shared" si="1911"/>
        <v>1466.3201441361066</v>
      </c>
      <c r="Z1150" s="1">
        <f t="shared" si="1912"/>
        <v>1466.32</v>
      </c>
      <c r="AA1150" s="2">
        <f t="shared" si="1913"/>
        <v>68197.899999999994</v>
      </c>
      <c r="AB1150" s="2">
        <f t="shared" si="1907"/>
        <v>68197.937694364125</v>
      </c>
      <c r="AC1150" s="1">
        <f t="shared" si="1914"/>
        <v>7.325479352882186E-2</v>
      </c>
      <c r="AD1150" s="1" t="b">
        <f t="shared" si="1915"/>
        <v>1</v>
      </c>
      <c r="AM1150" s="10">
        <f t="shared" si="1919"/>
        <v>0.18603824540345898</v>
      </c>
      <c r="AN1150" s="10"/>
      <c r="AO1150" s="1">
        <f t="shared" si="1921"/>
        <v>1466.32</v>
      </c>
      <c r="AP1150"/>
      <c r="BB1150" s="17" cm="1">
        <f t="array" ref="BB1150">$C1150*EXP(poly_from_str($AO1150,BB$2951))</f>
        <v>0.10448706900078043</v>
      </c>
      <c r="BF1150" s="21">
        <f>INDEX([1]Pr3_line_class7_opt_lin!$A$2:$A$3624,MATCH($X1150,[1]Pr3_line_class7_opt_lin!$AO$2:$AO$3624,0),1)</f>
        <v>66</v>
      </c>
    </row>
    <row r="1151" spans="1:58" hidden="1" x14ac:dyDescent="0.25">
      <c r="A1151" s="1" t="s">
        <v>467</v>
      </c>
      <c r="B1151" s="1">
        <v>4.0000000000000001E-3</v>
      </c>
      <c r="C1151">
        <v>1</v>
      </c>
      <c r="E1151" s="2">
        <v>68212.3</v>
      </c>
      <c r="N1151">
        <v>12</v>
      </c>
      <c r="V1151" s="11">
        <f t="shared" si="1908"/>
        <v>6.821231218592494E-7</v>
      </c>
      <c r="W1151" s="11">
        <f t="shared" si="1909"/>
        <v>1.466011261898514E-6</v>
      </c>
      <c r="X1151" s="10">
        <f t="shared" si="1910"/>
        <v>68212.310017229553</v>
      </c>
      <c r="Y1151" s="8">
        <f t="shared" si="1911"/>
        <v>1466.0110466093479</v>
      </c>
      <c r="Z1151" s="1">
        <f t="shared" si="1912"/>
        <v>1466.011</v>
      </c>
      <c r="AA1151" s="2">
        <f t="shared" si="1913"/>
        <v>68212.3</v>
      </c>
      <c r="AB1151" s="2">
        <f t="shared" si="1907"/>
        <v>68212.312185924937</v>
      </c>
      <c r="AC1151" s="1">
        <f t="shared" si="1914"/>
        <v>7.3264597668750417E-2</v>
      </c>
      <c r="AD1151" s="1" t="b">
        <f t="shared" si="1915"/>
        <v>1</v>
      </c>
      <c r="AM1151" s="10">
        <f t="shared" si="1919"/>
        <v>0.18611674810079873</v>
      </c>
      <c r="AN1151" s="10"/>
      <c r="AO1151" s="1">
        <f t="shared" si="1921"/>
        <v>1466.011</v>
      </c>
      <c r="AP1151"/>
      <c r="BB1151" s="17" cm="1">
        <f t="array" ref="BB1151">$C1151*EXP(poly_from_str($AO1151,BB$2951))</f>
        <v>0.10483002766696994</v>
      </c>
      <c r="BF1151" s="21" t="e">
        <f>INDEX([1]Pr3_line_class7_opt_lin!$A$2:$A$3624,MATCH($X1151,[1]Pr3_line_class7_opt_lin!$AO$2:$AO$3624,0),1)</f>
        <v>#N/A</v>
      </c>
    </row>
    <row r="1152" spans="1:58" hidden="1" x14ac:dyDescent="0.25">
      <c r="A1152" s="1" t="s">
        <v>468</v>
      </c>
      <c r="B1152" s="1">
        <v>4.0000000000000001E-3</v>
      </c>
      <c r="C1152">
        <v>1</v>
      </c>
      <c r="E1152" s="2">
        <v>68213.600000000006</v>
      </c>
      <c r="N1152">
        <v>12</v>
      </c>
      <c r="V1152" s="11">
        <f t="shared" si="1908"/>
        <v>6.8213568497336945E-7</v>
      </c>
      <c r="W1152" s="11">
        <f t="shared" si="1909"/>
        <v>1.4659833229737178E-6</v>
      </c>
      <c r="X1152" s="10">
        <f t="shared" si="1910"/>
        <v>68213.574104124258</v>
      </c>
      <c r="Y1152" s="8">
        <f t="shared" si="1911"/>
        <v>1465.9838795040341</v>
      </c>
      <c r="Z1152" s="1">
        <f t="shared" si="1912"/>
        <v>1465.9839999999999</v>
      </c>
      <c r="AA1152" s="2">
        <f t="shared" si="1913"/>
        <v>68213.600000000006</v>
      </c>
      <c r="AB1152" s="2">
        <f t="shared" si="1907"/>
        <v>68213.56849733695</v>
      </c>
      <c r="AC1152" s="1">
        <f t="shared" si="1914"/>
        <v>7.32654546357044E-2</v>
      </c>
      <c r="AD1152" s="1" t="b">
        <f t="shared" si="1915"/>
        <v>1</v>
      </c>
      <c r="AM1152" s="10">
        <f t="shared" si="1919"/>
        <v>0.18612372304199776</v>
      </c>
      <c r="AN1152" s="10"/>
      <c r="AO1152" s="1">
        <f t="shared" si="1921"/>
        <v>1465.9839999999999</v>
      </c>
      <c r="AP1152"/>
      <c r="BB1152" s="17" cm="1">
        <f t="array" ref="BB1152">$C1152*EXP(poly_from_str($AO1152,BB$2951))</f>
        <v>0.10486003656803332</v>
      </c>
      <c r="BF1152" s="21">
        <f>INDEX([1]Pr3_line_class7_opt_lin!$A$2:$A$3624,MATCH($X1152,[1]Pr3_line_class7_opt_lin!$AO$2:$AO$3624,0),1)</f>
        <v>66</v>
      </c>
    </row>
    <row r="1153" spans="1:58" hidden="1" x14ac:dyDescent="0.25">
      <c r="A1153" s="1" t="s">
        <v>469</v>
      </c>
      <c r="B1153" s="1">
        <v>4.0000000000000001E-3</v>
      </c>
      <c r="C1153">
        <v>2</v>
      </c>
      <c r="E1153" s="2">
        <v>68217.5</v>
      </c>
      <c r="N1153">
        <v>12</v>
      </c>
      <c r="V1153" s="11">
        <f t="shared" si="1908"/>
        <v>6.8217523853962655E-7</v>
      </c>
      <c r="W1153" s="11">
        <f t="shared" si="1909"/>
        <v>1.4658995125884121E-6</v>
      </c>
      <c r="X1153" s="10">
        <f t="shared" si="1910"/>
        <v>68217.519607673472</v>
      </c>
      <c r="Y1153" s="8">
        <f t="shared" si="1911"/>
        <v>1465.8990912468103</v>
      </c>
      <c r="Z1153" s="1">
        <f t="shared" si="1912"/>
        <v>1465.8989999999999</v>
      </c>
      <c r="AA1153" s="2">
        <f t="shared" si="1913"/>
        <v>68217.5</v>
      </c>
      <c r="AB1153" s="2">
        <f t="shared" ref="AB1153:AB1216" si="1952">100000000/Z1153</f>
        <v>68217.523853962659</v>
      </c>
      <c r="AC1153" s="1">
        <f t="shared" si="1914"/>
        <v>7.3268152803829825E-2</v>
      </c>
      <c r="AD1153" s="1" t="b">
        <f t="shared" si="1915"/>
        <v>1</v>
      </c>
      <c r="AM1153" s="10">
        <f t="shared" si="1919"/>
        <v>0.1861451573403079</v>
      </c>
      <c r="AN1153" s="10"/>
      <c r="AO1153" s="1">
        <f t="shared" si="1921"/>
        <v>1465.8989999999999</v>
      </c>
      <c r="AP1153"/>
      <c r="BB1153" s="17" cm="1">
        <f t="array" ref="BB1153">$C1153*EXP(poly_from_str($AO1153,BB$2951))</f>
        <v>0.20990910551561595</v>
      </c>
      <c r="BF1153" s="21" t="e">
        <f>INDEX([1]Pr3_line_class7_opt_lin!$A$2:$A$3624,MATCH($X1153,[1]Pr3_line_class7_opt_lin!$AO$2:$AO$3624,0),1)</f>
        <v>#N/A</v>
      </c>
    </row>
    <row r="1154" spans="1:58" hidden="1" x14ac:dyDescent="0.25">
      <c r="A1154" s="1" t="s">
        <v>470</v>
      </c>
      <c r="B1154" s="1">
        <v>4.0000000000000001E-3</v>
      </c>
      <c r="C1154">
        <v>2</v>
      </c>
      <c r="E1154" s="2">
        <v>68249.3</v>
      </c>
      <c r="F1154">
        <v>15454</v>
      </c>
      <c r="G1154" t="s">
        <v>4</v>
      </c>
      <c r="H1154" t="s">
        <v>39</v>
      </c>
      <c r="I1154">
        <v>83703</v>
      </c>
      <c r="J1154" t="s">
        <v>6</v>
      </c>
      <c r="K1154" t="s">
        <v>39</v>
      </c>
      <c r="L1154">
        <v>15454.16</v>
      </c>
      <c r="M1154">
        <v>83703.429999999993</v>
      </c>
      <c r="N1154">
        <v>12</v>
      </c>
      <c r="V1154" s="11">
        <f t="shared" ref="V1154:V1217" si="1953">0.001/$A1154</f>
        <v>6.8249322966716172E-7</v>
      </c>
      <c r="W1154" s="11">
        <f t="shared" ref="W1154:W1217" si="1954">0.1/$E1154</f>
        <v>1.4652164930629326E-6</v>
      </c>
      <c r="X1154" s="10">
        <f t="shared" ref="X1154:X1217" si="1955">($E1154/$W1154^2+(100000000/$A1154)/$V1154^2)/(1/$W1154^2+1/$V1154^2)</f>
        <v>68249.318872099</v>
      </c>
      <c r="Y1154" s="8">
        <f t="shared" ref="Y1154:Y1217" si="1956">100000000/X1154</f>
        <v>1465.2160879056185</v>
      </c>
      <c r="Z1154" s="1">
        <f t="shared" ref="Z1154:Z1217" si="1957">ROUND($A1154,3)+0</f>
        <v>1465.2159999999999</v>
      </c>
      <c r="AA1154" s="2">
        <f t="shared" ref="AA1154:AA1217" si="1958">ROUND($E1154,1)+0</f>
        <v>68249.3</v>
      </c>
      <c r="AB1154" s="2">
        <f t="shared" si="1952"/>
        <v>68249.32296671618</v>
      </c>
      <c r="AC1154" s="1">
        <f t="shared" ref="AC1154:AC1217" si="1959">0.0005/$Z1154*AB1154+0.05</f>
        <v>7.328985042707567E-2</v>
      </c>
      <c r="AD1154" s="1" t="b">
        <f t="shared" ref="AD1154:AD1217" si="1960">ABS($E1154-AB1154)&lt;AC1154</f>
        <v>1</v>
      </c>
      <c r="AF1154" s="1" t="s">
        <v>1162</v>
      </c>
      <c r="AG1154" s="1" t="s">
        <v>1385</v>
      </c>
      <c r="AH1154" s="10">
        <v>15454.16</v>
      </c>
      <c r="AI1154" s="10">
        <v>83703.429999999993</v>
      </c>
      <c r="AJ1154" s="10">
        <f>AI1154-AH1154</f>
        <v>68249.26999999999</v>
      </c>
      <c r="AK1154" s="1">
        <f>$A1154-100000000/AJ1154</f>
        <v>-1.1371210273409815E-3</v>
      </c>
      <c r="AL1154" s="10">
        <f>$X1154-AJ1154</f>
        <v>4.887209901062306E-2</v>
      </c>
      <c r="AM1154" s="10">
        <f t="shared" ref="AM1154:AM1217" si="1961">$B1154/$A1154*$E1154</f>
        <v>0.1863187407180921</v>
      </c>
      <c r="AN1154" s="10">
        <f>AL1154/AM1154</f>
        <v>0.26230372115153222</v>
      </c>
      <c r="AO1154" s="1">
        <f t="shared" ref="AO1154:AO1217" si="1962">$A1154+0</f>
        <v>1465.2159999999999</v>
      </c>
      <c r="AP1154" s="14">
        <v>1510000</v>
      </c>
      <c r="AQ1154" s="10">
        <v>0.10100000000000001</v>
      </c>
      <c r="AR1154" s="14" cm="1">
        <f t="array" ref="AR1154">SfromgA($AP1154,$AO1154,"")</f>
        <v>2.3443112118301558E-3</v>
      </c>
      <c r="AS1154" s="21">
        <f>(10^MAX(0.05, -0.312925054856973*((LN($AR1154))^(1/3)) + 0.454808404431693)-1)*100</f>
        <v>959.71020794189815</v>
      </c>
      <c r="AU1154" s="10"/>
      <c r="AV1154" s="10"/>
      <c r="AW1154" s="14">
        <f>IF($AP1154="",$AT1154,$AP1154)</f>
        <v>1510000</v>
      </c>
      <c r="AX1154" s="21">
        <f>IF($AP1154="",$AV1154,$AS1154)</f>
        <v>959.71020794189815</v>
      </c>
      <c r="AY1154" s="10">
        <f>LN(BB1154*$AO1154/$AW1154)</f>
        <v>-8.4917100337198672</v>
      </c>
      <c r="AZ1154" s="10">
        <f>EXP(AY$2950*$AI1154+AY$2951)*$AW1154/$AO1154</f>
        <v>0.54984279853597884</v>
      </c>
      <c r="BA1154" s="10">
        <f>LN(AZ1154/$C1154)</f>
        <v>-1.2912700430138029</v>
      </c>
      <c r="BB1154" s="17" cm="1">
        <f t="array" ref="BB1154">$C1154*EXP(poly_from_str($AO1154,BB$2951))</f>
        <v>0.21143286040521173</v>
      </c>
      <c r="BC1154" s="10">
        <f t="shared" ref="BC1154" si="1963">LN(AZ1154/BB1154)</f>
        <v>0.95572491333085841</v>
      </c>
      <c r="BD1154" s="10">
        <f t="shared" ref="BD1154" si="1964">LN($AX1154/100+1)</f>
        <v>2.3605805750064506</v>
      </c>
      <c r="BE1154" s="10">
        <f>ABS(LN($AZ1154/$BB1154))-BD1154-LN(2)</f>
        <v>-2.0980028422355375</v>
      </c>
      <c r="BF1154" s="21">
        <f>INDEX([1]Pr3_line_class7_opt_lin!$A$2:$A$3624,MATCH($X1154,[1]Pr3_line_class7_opt_lin!$AO$2:$AO$3624,0),1)</f>
        <v>132</v>
      </c>
    </row>
    <row r="1155" spans="1:58" hidden="1" x14ac:dyDescent="0.25">
      <c r="A1155" s="1" t="s">
        <v>471</v>
      </c>
      <c r="B1155" s="1">
        <v>4.0000000000000001E-3</v>
      </c>
      <c r="C1155">
        <v>200</v>
      </c>
      <c r="E1155" s="2">
        <v>68253.600000000006</v>
      </c>
      <c r="N1155">
        <v>12</v>
      </c>
      <c r="V1155" s="11">
        <f t="shared" si="1953"/>
        <v>6.8253608568285007E-7</v>
      </c>
      <c r="W1155" s="11">
        <f t="shared" si="1954"/>
        <v>1.4651241839258296E-6</v>
      </c>
      <c r="X1155" s="10">
        <f t="shared" si="1955"/>
        <v>68253.607040373914</v>
      </c>
      <c r="Y1155" s="8">
        <f t="shared" si="1956"/>
        <v>1465.1240327979619</v>
      </c>
      <c r="Z1155" s="1">
        <f t="shared" si="1957"/>
        <v>1465.124</v>
      </c>
      <c r="AA1155" s="2">
        <f t="shared" si="1958"/>
        <v>68253.600000000006</v>
      </c>
      <c r="AB1155" s="2">
        <f t="shared" si="1952"/>
        <v>68253.60856828501</v>
      </c>
      <c r="AC1155" s="1">
        <f t="shared" si="1959"/>
        <v>7.3292775412963349E-2</v>
      </c>
      <c r="AD1155" s="1" t="b">
        <f t="shared" si="1960"/>
        <v>1</v>
      </c>
      <c r="AM1155" s="10">
        <f t="shared" si="1961"/>
        <v>0.18634217991105193</v>
      </c>
      <c r="AN1155" s="10"/>
      <c r="AO1155" s="1">
        <f t="shared" si="1962"/>
        <v>1465.124</v>
      </c>
      <c r="AP1155"/>
      <c r="BB1155" s="17" cm="1">
        <f t="array" ref="BB1155">$C1155*EXP(poly_from_str($AO1155,BB$2951))</f>
        <v>21.163876655905835</v>
      </c>
      <c r="BF1155" s="21">
        <f>INDEX([1]Pr3_line_class7_opt_lin!$A$2:$A$3624,MATCH($X1155,[1]Pr3_line_class7_opt_lin!$AO$2:$AO$3624,0),1)</f>
        <v>13201</v>
      </c>
    </row>
    <row r="1156" spans="1:58" hidden="1" x14ac:dyDescent="0.25">
      <c r="A1156" s="1" t="s">
        <v>472</v>
      </c>
      <c r="B1156" s="1">
        <v>4.0000000000000001E-3</v>
      </c>
      <c r="C1156">
        <v>200</v>
      </c>
      <c r="E1156" s="2">
        <v>68258.399999999994</v>
      </c>
      <c r="N1156">
        <v>12</v>
      </c>
      <c r="V1156" s="11">
        <f t="shared" si="1953"/>
        <v>6.8258407217370948E-7</v>
      </c>
      <c r="W1156" s="11">
        <f t="shared" si="1954"/>
        <v>1.465021154905477E-6</v>
      </c>
      <c r="X1156" s="10">
        <f t="shared" si="1955"/>
        <v>68258.405930059671</v>
      </c>
      <c r="Y1156" s="8">
        <f t="shared" si="1956"/>
        <v>1465.021027629389</v>
      </c>
      <c r="Z1156" s="1">
        <f t="shared" si="1957"/>
        <v>1465.021</v>
      </c>
      <c r="AA1156" s="2">
        <f t="shared" si="1958"/>
        <v>68258.399999999994</v>
      </c>
      <c r="AB1156" s="2">
        <f t="shared" si="1952"/>
        <v>68258.407217370943</v>
      </c>
      <c r="AC1156" s="1">
        <f t="shared" si="1959"/>
        <v>7.3296050779262184E-2</v>
      </c>
      <c r="AD1156" s="1" t="b">
        <f t="shared" si="1960"/>
        <v>1</v>
      </c>
      <c r="AM1156" s="10">
        <f t="shared" si="1961"/>
        <v>0.18636838652824772</v>
      </c>
      <c r="AN1156" s="10"/>
      <c r="AO1156" s="1">
        <f t="shared" si="1962"/>
        <v>1465.021</v>
      </c>
      <c r="AP1156"/>
      <c r="BB1156" s="17" cm="1">
        <f t="array" ref="BB1156">$C1156*EXP(poly_from_str($AO1156,BB$2951))</f>
        <v>21.186947713493037</v>
      </c>
      <c r="BF1156" s="21" t="e">
        <f>INDEX([1]Pr3_line_class7_opt_lin!$A$2:$A$3624,MATCH($X1156,[1]Pr3_line_class7_opt_lin!$AO$2:$AO$3624,0),1)</f>
        <v>#N/A</v>
      </c>
    </row>
    <row r="1157" spans="1:58" hidden="1" x14ac:dyDescent="0.25">
      <c r="A1157" s="1" t="s">
        <v>473</v>
      </c>
      <c r="B1157" s="1">
        <v>4.0000000000000001E-3</v>
      </c>
      <c r="C1157">
        <v>3</v>
      </c>
      <c r="E1157" s="2">
        <v>68266.2</v>
      </c>
      <c r="N1157">
        <v>12</v>
      </c>
      <c r="V1157" s="11">
        <f t="shared" si="1953"/>
        <v>6.8266235588144342E-7</v>
      </c>
      <c r="W1157" s="11">
        <f t="shared" si="1954"/>
        <v>1.4648537636487752E-6</v>
      </c>
      <c r="X1157" s="10">
        <f t="shared" si="1955"/>
        <v>68266.229238150961</v>
      </c>
      <c r="Y1157" s="8">
        <f t="shared" si="1956"/>
        <v>1464.8531362578094</v>
      </c>
      <c r="Z1157" s="1">
        <f t="shared" si="1957"/>
        <v>1464.8530000000001</v>
      </c>
      <c r="AA1157" s="2">
        <f t="shared" si="1958"/>
        <v>68266.2</v>
      </c>
      <c r="AB1157" s="2">
        <f t="shared" si="1952"/>
        <v>68266.235588144336</v>
      </c>
      <c r="AC1157" s="1">
        <f t="shared" si="1959"/>
        <v>7.3301394606880121E-2</v>
      </c>
      <c r="AD1157" s="1" t="b">
        <f t="shared" si="1960"/>
        <v>1</v>
      </c>
      <c r="AM1157" s="10">
        <f t="shared" si="1961"/>
        <v>0.18641105967629515</v>
      </c>
      <c r="AN1157" s="10"/>
      <c r="AO1157" s="1">
        <f t="shared" si="1962"/>
        <v>1464.8530000000001</v>
      </c>
      <c r="AP1157"/>
      <c r="BB1157" s="17" cm="1">
        <f t="array" ref="BB1157">$C1157*EXP(poly_from_str($AO1157,BB$2951))</f>
        <v>0.31836930272761721</v>
      </c>
      <c r="BF1157" s="21" t="e">
        <f>INDEX([1]Pr3_line_class7_opt_lin!$A$2:$A$3624,MATCH($X1157,[1]Pr3_line_class7_opt_lin!$AO$2:$AO$3624,0),1)</f>
        <v>#N/A</v>
      </c>
    </row>
    <row r="1158" spans="1:58" x14ac:dyDescent="0.25">
      <c r="A1158" s="1" t="s">
        <v>474</v>
      </c>
      <c r="B1158" s="1">
        <v>8.0000000000000002E-3</v>
      </c>
      <c r="C1158">
        <v>5</v>
      </c>
      <c r="D1158" t="s">
        <v>113</v>
      </c>
      <c r="E1158" s="2">
        <v>68271.399999999994</v>
      </c>
      <c r="N1158">
        <v>12</v>
      </c>
      <c r="V1158" s="11">
        <f t="shared" si="1953"/>
        <v>6.8271408889756694E-7</v>
      </c>
      <c r="W1158" s="11">
        <f t="shared" si="1954"/>
        <v>1.4647421907270104E-6</v>
      </c>
      <c r="X1158" s="10">
        <f t="shared" si="1955"/>
        <v>68271.407303161148</v>
      </c>
      <c r="Y1158" s="8">
        <f t="shared" si="1956"/>
        <v>1464.7420340399185</v>
      </c>
      <c r="Z1158" s="1">
        <f t="shared" si="1957"/>
        <v>1464.742</v>
      </c>
      <c r="AA1158" s="2">
        <f t="shared" si="1958"/>
        <v>68271.399999999994</v>
      </c>
      <c r="AB1158" s="2">
        <f t="shared" si="1952"/>
        <v>68271.408889756698</v>
      </c>
      <c r="AC1158" s="1">
        <f t="shared" si="1959"/>
        <v>7.3304926358961756E-2</v>
      </c>
      <c r="AD1158" s="1" t="b">
        <f t="shared" si="1960"/>
        <v>1</v>
      </c>
      <c r="AM1158" s="10">
        <f t="shared" si="1961"/>
        <v>0.37287877319009077</v>
      </c>
      <c r="AN1158" s="10"/>
      <c r="AO1158" s="1">
        <f t="shared" si="1962"/>
        <v>1464.742</v>
      </c>
      <c r="AP1158"/>
      <c r="BB1158" s="17" cm="1">
        <f t="array" ref="BB1158">$C1158*EXP(poly_from_str($AO1158,BB$2951))</f>
        <v>0.5312384877337516</v>
      </c>
      <c r="BF1158" s="21" t="e">
        <f>INDEX([1]Pr3_line_class7_opt_lin!$A$2:$A$3624,MATCH($X1158,[1]Pr3_line_class7_opt_lin!$AO$2:$AO$3624,0),1)</f>
        <v>#N/A</v>
      </c>
    </row>
    <row r="1159" spans="1:58" x14ac:dyDescent="0.25">
      <c r="A1159" s="1" t="s">
        <v>475</v>
      </c>
      <c r="B1159" s="1">
        <v>8.0000000000000002E-3</v>
      </c>
      <c r="C1159">
        <v>60</v>
      </c>
      <c r="D1159" t="s">
        <v>114</v>
      </c>
      <c r="E1159" s="2">
        <v>68282.600000000006</v>
      </c>
      <c r="N1159">
        <v>12</v>
      </c>
      <c r="V1159" s="11">
        <f t="shared" si="1953"/>
        <v>6.8282597087610674E-7</v>
      </c>
      <c r="W1159" s="11">
        <f t="shared" si="1954"/>
        <v>1.4645019375360633E-6</v>
      </c>
      <c r="X1159" s="10">
        <f t="shared" si="1955"/>
        <v>68282.597607678224</v>
      </c>
      <c r="Y1159" s="8">
        <f t="shared" si="1956"/>
        <v>1464.5019888457675</v>
      </c>
      <c r="Z1159" s="1">
        <f t="shared" si="1957"/>
        <v>1464.502</v>
      </c>
      <c r="AA1159" s="2">
        <f t="shared" si="1958"/>
        <v>68282.600000000006</v>
      </c>
      <c r="AB1159" s="2">
        <f t="shared" si="1952"/>
        <v>68282.597087610673</v>
      </c>
      <c r="AC1159" s="1">
        <f t="shared" si="1959"/>
        <v>7.3312565325144893E-2</v>
      </c>
      <c r="AD1159" s="1" t="b">
        <f t="shared" si="1960"/>
        <v>1</v>
      </c>
      <c r="AM1159" s="10">
        <f t="shared" si="1961"/>
        <v>0.37300106111155878</v>
      </c>
      <c r="AN1159" s="10"/>
      <c r="AO1159" s="1">
        <f t="shared" si="1962"/>
        <v>1464.502</v>
      </c>
      <c r="AP1159"/>
      <c r="BB1159" s="17" cm="1">
        <f t="array" ref="BB1159">$C1159*EXP(poly_from_str($AO1159,BB$2951))</f>
        <v>6.3910490894997949</v>
      </c>
      <c r="BF1159" s="21">
        <f>INDEX([1]Pr3_line_class7_opt_lin!$A$2:$A$3624,MATCH($X1159,[1]Pr3_line_class7_opt_lin!$AO$2:$AO$3624,0),1)</f>
        <v>3975</v>
      </c>
    </row>
    <row r="1160" spans="1:58" hidden="1" x14ac:dyDescent="0.25">
      <c r="A1160" s="1" t="s">
        <v>476</v>
      </c>
      <c r="B1160" s="1">
        <v>4.0000000000000001E-3</v>
      </c>
      <c r="C1160">
        <v>1</v>
      </c>
      <c r="E1160" s="2">
        <v>68287.3</v>
      </c>
      <c r="N1160">
        <v>12</v>
      </c>
      <c r="V1160" s="11">
        <f t="shared" si="1953"/>
        <v>6.8287353182190653E-7</v>
      </c>
      <c r="W1160" s="11">
        <f t="shared" si="1954"/>
        <v>1.4644011404756082E-6</v>
      </c>
      <c r="X1160" s="10">
        <f t="shared" si="1955"/>
        <v>68287.343683246218</v>
      </c>
      <c r="Y1160" s="8">
        <f t="shared" si="1956"/>
        <v>1464.4002037017915</v>
      </c>
      <c r="Z1160" s="1">
        <f t="shared" si="1957"/>
        <v>1464.4</v>
      </c>
      <c r="AA1160" s="2">
        <f t="shared" si="1958"/>
        <v>68287.3</v>
      </c>
      <c r="AB1160" s="2">
        <f t="shared" si="1952"/>
        <v>68287.353182190651</v>
      </c>
      <c r="AC1160" s="1">
        <f t="shared" si="1959"/>
        <v>7.3315813023146215E-2</v>
      </c>
      <c r="AD1160" s="1" t="b">
        <f t="shared" si="1960"/>
        <v>1</v>
      </c>
      <c r="AM1160" s="10">
        <f t="shared" si="1961"/>
        <v>0.18652635891832833</v>
      </c>
      <c r="AN1160" s="10"/>
      <c r="AO1160" s="1">
        <f t="shared" si="1962"/>
        <v>1464.4</v>
      </c>
      <c r="AP1160"/>
      <c r="BB1160" s="17" cm="1">
        <f t="array" ref="BB1160">$C1160*EXP(poly_from_str($AO1160,BB$2951))</f>
        <v>0.1066323056738592</v>
      </c>
      <c r="BF1160" s="21">
        <f>INDEX([1]Pr3_line_class7_opt_lin!$A$2:$A$3624,MATCH($X1160,[1]Pr3_line_class7_opt_lin!$AO$2:$AO$3624,0),1)</f>
        <v>66</v>
      </c>
    </row>
    <row r="1161" spans="1:58" hidden="1" x14ac:dyDescent="0.25">
      <c r="A1161" s="1" t="s">
        <v>477</v>
      </c>
      <c r="B1161" s="1">
        <v>4.0000000000000001E-3</v>
      </c>
      <c r="C1161">
        <v>40</v>
      </c>
      <c r="E1161" s="2">
        <v>68305.399999999994</v>
      </c>
      <c r="N1161">
        <v>12</v>
      </c>
      <c r="V1161" s="11">
        <f t="shared" si="1953"/>
        <v>6.8305404391900896E-7</v>
      </c>
      <c r="W1161" s="11">
        <f t="shared" si="1954"/>
        <v>1.4640130941331141E-6</v>
      </c>
      <c r="X1161" s="10">
        <f t="shared" si="1955"/>
        <v>68305.403606775042</v>
      </c>
      <c r="Y1161" s="8">
        <f t="shared" si="1956"/>
        <v>1464.0130168278699</v>
      </c>
      <c r="Z1161" s="1">
        <f t="shared" si="1957"/>
        <v>1464.0129999999999</v>
      </c>
      <c r="AA1161" s="2">
        <f t="shared" si="1958"/>
        <v>68305.399999999994</v>
      </c>
      <c r="AB1161" s="2">
        <f t="shared" si="1952"/>
        <v>68305.404391900898</v>
      </c>
      <c r="AC1161" s="1">
        <f t="shared" si="1959"/>
        <v>7.3328141345705575E-2</v>
      </c>
      <c r="AD1161" s="1" t="b">
        <f t="shared" si="1960"/>
        <v>1</v>
      </c>
      <c r="AM1161" s="10">
        <f t="shared" si="1961"/>
        <v>0.18662511876602189</v>
      </c>
      <c r="AN1161" s="10"/>
      <c r="AO1161" s="1">
        <f t="shared" si="1962"/>
        <v>1464.0129999999999</v>
      </c>
      <c r="AP1161"/>
      <c r="BB1161" s="17" cm="1">
        <f t="array" ref="BB1161">$C1161*EXP(poly_from_str($AO1161,BB$2951))</f>
        <v>4.2827530098148623</v>
      </c>
      <c r="BF1161" s="21" t="e">
        <f>INDEX([1]Pr3_line_class7_opt_lin!$A$2:$A$3624,MATCH($X1161,[1]Pr3_line_class7_opt_lin!$AO$2:$AO$3624,0),1)</f>
        <v>#N/A</v>
      </c>
    </row>
    <row r="1162" spans="1:58" hidden="1" x14ac:dyDescent="0.25">
      <c r="A1162" s="1" t="s">
        <v>478</v>
      </c>
      <c r="B1162" s="1">
        <v>4.0000000000000001E-3</v>
      </c>
      <c r="C1162">
        <v>100</v>
      </c>
      <c r="E1162" s="2">
        <v>68314.2</v>
      </c>
      <c r="N1162">
        <v>12</v>
      </c>
      <c r="V1162" s="11">
        <f t="shared" si="1953"/>
        <v>6.8314176899561086E-7</v>
      </c>
      <c r="W1162" s="11">
        <f t="shared" si="1954"/>
        <v>1.4638245050077437E-6</v>
      </c>
      <c r="X1162" s="10">
        <f t="shared" si="1955"/>
        <v>68314.181030896521</v>
      </c>
      <c r="Y1162" s="8">
        <f t="shared" si="1956"/>
        <v>1463.8249114744258</v>
      </c>
      <c r="Z1162" s="1">
        <f t="shared" si="1957"/>
        <v>1463.825</v>
      </c>
      <c r="AA1162" s="2">
        <f t="shared" si="1958"/>
        <v>68314.2</v>
      </c>
      <c r="AB1162" s="2">
        <f t="shared" si="1952"/>
        <v>68314.176899561076</v>
      </c>
      <c r="AC1162" s="1">
        <f t="shared" si="1959"/>
        <v>7.3334133827322623E-2</v>
      </c>
      <c r="AD1162" s="1" t="b">
        <f t="shared" si="1960"/>
        <v>1</v>
      </c>
      <c r="AM1162" s="10">
        <f t="shared" si="1961"/>
        <v>0.18667313374207983</v>
      </c>
      <c r="AN1162" s="10"/>
      <c r="AO1162" s="1">
        <f t="shared" si="1962"/>
        <v>1463.825</v>
      </c>
      <c r="AP1162"/>
      <c r="BB1162" s="17" cm="1">
        <f t="array" ref="BB1162">$C1162*EXP(poly_from_str($AO1162,BB$2951))</f>
        <v>10.728138203092939</v>
      </c>
      <c r="BF1162" s="21" t="e">
        <f>INDEX([1]Pr3_line_class7_opt_lin!$A$2:$A$3624,MATCH($X1162,[1]Pr3_line_class7_opt_lin!$AO$2:$AO$3624,0),1)</f>
        <v>#N/A</v>
      </c>
    </row>
    <row r="1163" spans="1:58" hidden="1" x14ac:dyDescent="0.25">
      <c r="A1163" s="1" t="s">
        <v>479</v>
      </c>
      <c r="B1163" s="1">
        <v>4.0000000000000001E-3</v>
      </c>
      <c r="C1163">
        <v>10</v>
      </c>
      <c r="E1163" s="2">
        <v>68317.399999999994</v>
      </c>
      <c r="N1163">
        <v>12</v>
      </c>
      <c r="V1163" s="11">
        <f t="shared" si="1953"/>
        <v>6.8317397161822055E-7</v>
      </c>
      <c r="W1163" s="11">
        <f t="shared" si="1954"/>
        <v>1.4637559391897235E-6</v>
      </c>
      <c r="X1163" s="10">
        <f t="shared" si="1955"/>
        <v>68317.397669486643</v>
      </c>
      <c r="Y1163" s="8">
        <f t="shared" si="1956"/>
        <v>1463.7559891228718</v>
      </c>
      <c r="Z1163" s="1">
        <f t="shared" si="1957"/>
        <v>1463.7560000000001</v>
      </c>
      <c r="AA1163" s="2">
        <f t="shared" si="1958"/>
        <v>68317.399999999994</v>
      </c>
      <c r="AB1163" s="2">
        <f t="shared" si="1952"/>
        <v>68317.397161822053</v>
      </c>
      <c r="AC1163" s="1">
        <f t="shared" si="1959"/>
        <v>7.3336333774830662E-2</v>
      </c>
      <c r="AD1163" s="1" t="b">
        <f t="shared" si="1960"/>
        <v>1</v>
      </c>
      <c r="AM1163" s="10">
        <f t="shared" si="1961"/>
        <v>0.18669067795452246</v>
      </c>
      <c r="AN1163" s="10"/>
      <c r="AO1163" s="1">
        <f t="shared" si="1962"/>
        <v>1463.7560000000001</v>
      </c>
      <c r="AP1163"/>
      <c r="BB1163" s="17" cm="1">
        <f t="array" ref="BB1163">$C1163*EXP(poly_from_str($AO1163,BB$2951))</f>
        <v>1.0735947712025422</v>
      </c>
      <c r="BF1163" s="21">
        <f>INDEX([1]Pr3_line_class7_opt_lin!$A$2:$A$3624,MATCH($X1163,[1]Pr3_line_class7_opt_lin!$AO$2:$AO$3624,0),1)</f>
        <v>665</v>
      </c>
    </row>
    <row r="1164" spans="1:58" hidden="1" x14ac:dyDescent="0.25">
      <c r="A1164" s="1" t="s">
        <v>480</v>
      </c>
      <c r="B1164" s="1">
        <v>4.0000000000000001E-3</v>
      </c>
      <c r="C1164">
        <v>400</v>
      </c>
      <c r="E1164" s="2">
        <v>68326.8</v>
      </c>
      <c r="N1164">
        <v>12</v>
      </c>
      <c r="V1164" s="11">
        <f t="shared" si="1953"/>
        <v>6.8326826341904705E-7</v>
      </c>
      <c r="W1164" s="11">
        <f t="shared" si="1954"/>
        <v>1.463554564241264E-6</v>
      </c>
      <c r="X1164" s="10">
        <f t="shared" si="1955"/>
        <v>68326.821627997997</v>
      </c>
      <c r="Y1164" s="8">
        <f t="shared" si="1956"/>
        <v>1463.554100971432</v>
      </c>
      <c r="Z1164" s="1">
        <f t="shared" si="1957"/>
        <v>1463.5540000000001</v>
      </c>
      <c r="AA1164" s="2">
        <f t="shared" si="1958"/>
        <v>68326.8</v>
      </c>
      <c r="AB1164" s="2">
        <f t="shared" si="1952"/>
        <v>68326.8263419047</v>
      </c>
      <c r="AC1164" s="1">
        <f t="shared" si="1959"/>
        <v>7.3342775989784018E-2</v>
      </c>
      <c r="AD1164" s="1" t="b">
        <f t="shared" si="1960"/>
        <v>1</v>
      </c>
      <c r="AM1164" s="10">
        <f t="shared" si="1961"/>
        <v>0.18674213592392219</v>
      </c>
      <c r="AN1164" s="10"/>
      <c r="AO1164" s="1">
        <f t="shared" si="1962"/>
        <v>1463.5540000000001</v>
      </c>
      <c r="AP1164"/>
      <c r="BB1164" s="17" cm="1">
        <f t="array" ref="BB1164">$C1164*EXP(poly_from_str($AO1164,BB$2951))</f>
        <v>43.035342933197313</v>
      </c>
      <c r="BF1164" s="21">
        <f>INDEX([1]Pr3_line_class7_opt_lin!$A$2:$A$3624,MATCH($X1164,[1]Pr3_line_class7_opt_lin!$AO$2:$AO$3624,0),1)</f>
        <v>26649</v>
      </c>
    </row>
    <row r="1165" spans="1:58" hidden="1" x14ac:dyDescent="0.25">
      <c r="A1165" s="1" t="s">
        <v>481</v>
      </c>
      <c r="B1165" s="1">
        <v>4.0000000000000001E-3</v>
      </c>
      <c r="C1165">
        <v>200</v>
      </c>
      <c r="E1165" s="2">
        <v>68337.2</v>
      </c>
      <c r="N1165">
        <v>12</v>
      </c>
      <c r="V1165" s="11">
        <f t="shared" si="1953"/>
        <v>6.8337192106780964E-7</v>
      </c>
      <c r="W1165" s="11">
        <f t="shared" si="1954"/>
        <v>1.4633318309793203E-6</v>
      </c>
      <c r="X1165" s="10">
        <f t="shared" si="1955"/>
        <v>68337.193519984357</v>
      </c>
      <c r="Y1165" s="8">
        <f t="shared" si="1956"/>
        <v>1463.3319697385034</v>
      </c>
      <c r="Z1165" s="1">
        <f t="shared" si="1957"/>
        <v>1463.3320000000001</v>
      </c>
      <c r="AA1165" s="2">
        <f t="shared" si="1958"/>
        <v>68337.2</v>
      </c>
      <c r="AB1165" s="2">
        <f t="shared" si="1952"/>
        <v>68337.19210678096</v>
      </c>
      <c r="AC1165" s="1">
        <f t="shared" si="1959"/>
        <v>7.3349859125195427E-2</v>
      </c>
      <c r="AD1165" s="1" t="b">
        <f t="shared" si="1960"/>
        <v>1</v>
      </c>
      <c r="AM1165" s="10">
        <f t="shared" si="1961"/>
        <v>0.18679889457758048</v>
      </c>
      <c r="AN1165" s="10"/>
      <c r="AO1165" s="1">
        <f t="shared" si="1962"/>
        <v>1463.3320000000001</v>
      </c>
      <c r="AP1165"/>
      <c r="BB1165" s="17" cm="1">
        <f t="array" ref="BB1165">$C1165*EXP(poly_from_str($AO1165,BB$2951))</f>
        <v>21.568067208053549</v>
      </c>
      <c r="BF1165" s="21">
        <f>INDEX([1]Pr3_line_class7_opt_lin!$A$2:$A$3624,MATCH($X1165,[1]Pr3_line_class7_opt_lin!$AO$2:$AO$3624,0),1)</f>
        <v>13342</v>
      </c>
    </row>
    <row r="1166" spans="1:58" hidden="1" x14ac:dyDescent="0.25">
      <c r="A1166" s="1" t="s">
        <v>482</v>
      </c>
      <c r="B1166" s="1">
        <v>4.0000000000000001E-3</v>
      </c>
      <c r="C1166">
        <v>400</v>
      </c>
      <c r="E1166" s="2">
        <v>68341.8</v>
      </c>
      <c r="N1166">
        <v>12</v>
      </c>
      <c r="V1166" s="11">
        <f t="shared" si="1953"/>
        <v>6.8341815691690935E-7</v>
      </c>
      <c r="W1166" s="11">
        <f t="shared" si="1954"/>
        <v>1.4632333359671534E-6</v>
      </c>
      <c r="X1166" s="10">
        <f t="shared" si="1955"/>
        <v>68341.812881625039</v>
      </c>
      <c r="Y1166" s="8">
        <f t="shared" si="1956"/>
        <v>1463.2330601649412</v>
      </c>
      <c r="Z1166" s="1">
        <f t="shared" si="1957"/>
        <v>1463.2329999999999</v>
      </c>
      <c r="AA1166" s="2">
        <f t="shared" si="1958"/>
        <v>68341.8</v>
      </c>
      <c r="AB1166" s="2">
        <f t="shared" si="1952"/>
        <v>68341.815691690936</v>
      </c>
      <c r="AC1166" s="1">
        <f t="shared" si="1959"/>
        <v>7.3353018860185276E-2</v>
      </c>
      <c r="AD1166" s="1" t="b">
        <f t="shared" si="1960"/>
        <v>1</v>
      </c>
      <c r="AM1166" s="10">
        <f t="shared" si="1961"/>
        <v>0.18682410798553614</v>
      </c>
      <c r="AN1166" s="10"/>
      <c r="AO1166" s="1">
        <f t="shared" si="1962"/>
        <v>1463.2329999999999</v>
      </c>
      <c r="AP1166"/>
      <c r="BB1166" s="17" cm="1">
        <f t="array" ref="BB1166">$C1166*EXP(poly_from_str($AO1166,BB$2951))</f>
        <v>43.181141042312262</v>
      </c>
      <c r="BF1166" s="21" t="e">
        <f>INDEX([1]Pr3_line_class7_opt_lin!$A$2:$A$3624,MATCH($X1166,[1]Pr3_line_class7_opt_lin!$AO$2:$AO$3624,0),1)</f>
        <v>#N/A</v>
      </c>
    </row>
    <row r="1167" spans="1:58" hidden="1" x14ac:dyDescent="0.25">
      <c r="A1167" s="1" t="s">
        <v>483</v>
      </c>
      <c r="B1167" s="1">
        <v>4.0000000000000001E-3</v>
      </c>
      <c r="C1167">
        <v>30</v>
      </c>
      <c r="E1167" s="2">
        <v>68366.7</v>
      </c>
      <c r="N1167">
        <v>12</v>
      </c>
      <c r="V1167" s="11">
        <f t="shared" si="1953"/>
        <v>6.8366719081151294E-7</v>
      </c>
      <c r="W1167" s="11">
        <f t="shared" si="1954"/>
        <v>1.4627004082396841E-6</v>
      </c>
      <c r="X1167" s="10">
        <f t="shared" si="1955"/>
        <v>68366.715660011716</v>
      </c>
      <c r="Y1167" s="8">
        <f t="shared" si="1956"/>
        <v>1462.700073194987</v>
      </c>
      <c r="Z1167" s="1">
        <f t="shared" si="1957"/>
        <v>1462.7</v>
      </c>
      <c r="AA1167" s="2">
        <f t="shared" si="1958"/>
        <v>68366.7</v>
      </c>
      <c r="AB1167" s="2">
        <f t="shared" si="1952"/>
        <v>68366.719081151299</v>
      </c>
      <c r="AC1167" s="1">
        <f t="shared" si="1959"/>
        <v>7.3370041389605289E-2</v>
      </c>
      <c r="AD1167" s="1" t="b">
        <f t="shared" si="1960"/>
        <v>1</v>
      </c>
      <c r="AM1167" s="10">
        <f t="shared" si="1961"/>
        <v>0.18696027893621384</v>
      </c>
      <c r="AN1167" s="10"/>
      <c r="AO1167" s="1">
        <f t="shared" si="1962"/>
        <v>1462.7</v>
      </c>
      <c r="AP1167"/>
      <c r="BB1167" s="17" cm="1">
        <f t="array" ref="BB1167">$C1167*EXP(poly_from_str($AO1167,BB$2951))</f>
        <v>3.2568057309866343</v>
      </c>
      <c r="BF1167" s="21">
        <f>INDEX([1]Pr3_line_class7_opt_lin!$A$2:$A$3624,MATCH($X1167,[1]Pr3_line_class7_opt_lin!$AO$2:$AO$3624,0),1)</f>
        <v>2009</v>
      </c>
    </row>
    <row r="1168" spans="1:58" hidden="1" x14ac:dyDescent="0.25">
      <c r="A1168" s="1" t="s">
        <v>484</v>
      </c>
      <c r="B1168" s="1">
        <v>4.0000000000000001E-3</v>
      </c>
      <c r="C1168">
        <v>20</v>
      </c>
      <c r="E1168" s="2">
        <v>68372.100000000006</v>
      </c>
      <c r="N1168">
        <v>12</v>
      </c>
      <c r="V1168" s="11">
        <f t="shared" si="1953"/>
        <v>6.8372094613304524E-7</v>
      </c>
      <c r="W1168" s="11">
        <f t="shared" si="1954"/>
        <v>1.4625848847702498E-6</v>
      </c>
      <c r="X1168" s="10">
        <f t="shared" si="1955"/>
        <v>68372.095579357599</v>
      </c>
      <c r="Y1168" s="8">
        <f t="shared" si="1956"/>
        <v>1462.5849793346288</v>
      </c>
      <c r="Z1168" s="1">
        <f t="shared" si="1957"/>
        <v>1462.585</v>
      </c>
      <c r="AA1168" s="2">
        <f t="shared" si="1958"/>
        <v>68372.100000000006</v>
      </c>
      <c r="AB1168" s="2">
        <f t="shared" si="1952"/>
        <v>68372.094613304522</v>
      </c>
      <c r="AC1168" s="1">
        <f t="shared" si="1959"/>
        <v>7.3373716609053327E-2</v>
      </c>
      <c r="AD1168" s="1" t="b">
        <f t="shared" si="1960"/>
        <v>1</v>
      </c>
      <c r="AM1168" s="10">
        <f t="shared" si="1961"/>
        <v>0.18698974760441275</v>
      </c>
      <c r="AN1168" s="10"/>
      <c r="AO1168" s="1">
        <f t="shared" si="1962"/>
        <v>1462.585</v>
      </c>
      <c r="AP1168"/>
      <c r="BB1168" s="17" cm="1">
        <f t="array" ref="BB1168">$C1168*EXP(poly_from_str($AO1168,BB$2951))</f>
        <v>2.1738315482949551</v>
      </c>
      <c r="BF1168" s="21" t="e">
        <f>INDEX([1]Pr3_line_class7_opt_lin!$A$2:$A$3624,MATCH($X1168,[1]Pr3_line_class7_opt_lin!$AO$2:$AO$3624,0),1)</f>
        <v>#N/A</v>
      </c>
    </row>
    <row r="1169" spans="1:58" hidden="1" x14ac:dyDescent="0.25">
      <c r="A1169" s="1" t="s">
        <v>485</v>
      </c>
      <c r="B1169" s="1">
        <v>4.0000000000000001E-3</v>
      </c>
      <c r="C1169">
        <v>50</v>
      </c>
      <c r="E1169" s="2">
        <v>68392.2</v>
      </c>
      <c r="N1169">
        <v>12</v>
      </c>
      <c r="V1169" s="11">
        <f t="shared" si="1953"/>
        <v>6.8392201921136952E-7</v>
      </c>
      <c r="W1169" s="11">
        <f t="shared" si="1954"/>
        <v>1.4621550410719351E-6</v>
      </c>
      <c r="X1169" s="10">
        <f t="shared" si="1955"/>
        <v>68392.201576266511</v>
      </c>
      <c r="Y1169" s="8">
        <f t="shared" si="1956"/>
        <v>1462.1550073729757</v>
      </c>
      <c r="Z1169" s="1">
        <f t="shared" si="1957"/>
        <v>1462.155</v>
      </c>
      <c r="AA1169" s="2">
        <f t="shared" si="1958"/>
        <v>68392.2</v>
      </c>
      <c r="AB1169" s="2">
        <f t="shared" si="1952"/>
        <v>68392.201921136948</v>
      </c>
      <c r="AC1169" s="1">
        <f t="shared" si="1959"/>
        <v>7.3387466418107838E-2</v>
      </c>
      <c r="AD1169" s="1" t="b">
        <f t="shared" si="1960"/>
        <v>1</v>
      </c>
      <c r="AM1169" s="10">
        <f t="shared" si="1961"/>
        <v>0.18709972608923131</v>
      </c>
      <c r="AN1169" s="10"/>
      <c r="AO1169" s="1">
        <f t="shared" si="1962"/>
        <v>1462.155</v>
      </c>
      <c r="AP1169"/>
      <c r="BB1169" s="17" cm="1">
        <f t="array" ref="BB1169">$C1169*EXP(poly_from_str($AO1169,BB$2951))</f>
        <v>5.4591970822123397</v>
      </c>
      <c r="BF1169" s="21">
        <f>INDEX([1]Pr3_line_class7_opt_lin!$A$2:$A$3624,MATCH($X1169,[1]Pr3_line_class7_opt_lin!$AO$2:$AO$3624,0),1)</f>
        <v>3359</v>
      </c>
    </row>
    <row r="1170" spans="1:58" hidden="1" x14ac:dyDescent="0.25">
      <c r="A1170" s="1" t="s">
        <v>486</v>
      </c>
      <c r="B1170" s="1">
        <v>4.0000000000000001E-3</v>
      </c>
      <c r="C1170">
        <v>1</v>
      </c>
      <c r="E1170" s="2">
        <v>68398.600000000006</v>
      </c>
      <c r="N1170">
        <v>12</v>
      </c>
      <c r="V1170" s="11">
        <f t="shared" si="1953"/>
        <v>6.8398563903752275E-7</v>
      </c>
      <c r="W1170" s="11">
        <f t="shared" si="1954"/>
        <v>1.4620182284432722E-6</v>
      </c>
      <c r="X1170" s="10">
        <f t="shared" si="1955"/>
        <v>68398.570385508239</v>
      </c>
      <c r="Y1170" s="8">
        <f t="shared" si="1956"/>
        <v>1462.0188614525082</v>
      </c>
      <c r="Z1170" s="1">
        <f t="shared" si="1957"/>
        <v>1462.019</v>
      </c>
      <c r="AA1170" s="2">
        <f t="shared" si="1958"/>
        <v>68398.600000000006</v>
      </c>
      <c r="AB1170" s="2">
        <f t="shared" si="1952"/>
        <v>68398.563903752278</v>
      </c>
      <c r="AC1170" s="1">
        <f t="shared" si="1959"/>
        <v>7.3391817720478425E-2</v>
      </c>
      <c r="AD1170" s="1" t="b">
        <f t="shared" si="1960"/>
        <v>1</v>
      </c>
      <c r="AM1170" s="10">
        <f t="shared" si="1961"/>
        <v>0.18713464052108764</v>
      </c>
      <c r="AN1170" s="10"/>
      <c r="AO1170" s="1">
        <f t="shared" si="1962"/>
        <v>1462.019</v>
      </c>
      <c r="AP1170"/>
      <c r="BB1170" s="17" cm="1">
        <f t="array" ref="BB1170">$C1170*EXP(poly_from_str($AO1170,BB$2951))</f>
        <v>0.10934002565439051</v>
      </c>
      <c r="BF1170" s="21" t="e">
        <f>INDEX([1]Pr3_line_class7_opt_lin!$A$2:$A$3624,MATCH($X1170,[1]Pr3_line_class7_opt_lin!$AO$2:$AO$3624,0),1)</f>
        <v>#N/A</v>
      </c>
    </row>
    <row r="1171" spans="1:58" x14ac:dyDescent="0.25">
      <c r="A1171" s="1" t="s">
        <v>487</v>
      </c>
      <c r="B1171" s="1">
        <v>8.0000000000000002E-3</v>
      </c>
      <c r="C1171">
        <v>100</v>
      </c>
      <c r="D1171" t="s">
        <v>112</v>
      </c>
      <c r="E1171" s="2">
        <v>68417.399999999994</v>
      </c>
      <c r="N1171">
        <v>12</v>
      </c>
      <c r="V1171" s="11">
        <f t="shared" si="1953"/>
        <v>6.8417422907247866E-7</v>
      </c>
      <c r="W1171" s="11">
        <f t="shared" si="1954"/>
        <v>1.4616164893725866E-6</v>
      </c>
      <c r="X1171" s="10">
        <f t="shared" si="1955"/>
        <v>68417.418790106356</v>
      </c>
      <c r="Y1171" s="8">
        <f t="shared" si="1956"/>
        <v>1461.6160879553777</v>
      </c>
      <c r="Z1171" s="1">
        <f t="shared" si="1957"/>
        <v>1461.616</v>
      </c>
      <c r="AA1171" s="2">
        <f t="shared" si="1958"/>
        <v>68417.399999999994</v>
      </c>
      <c r="AB1171" s="2">
        <f t="shared" si="1952"/>
        <v>68417.422907247863</v>
      </c>
      <c r="AC1171" s="1">
        <f t="shared" si="1959"/>
        <v>7.3404718786346024E-2</v>
      </c>
      <c r="AD1171" s="1" t="b">
        <f t="shared" si="1960"/>
        <v>1</v>
      </c>
      <c r="AM1171" s="10">
        <f t="shared" si="1961"/>
        <v>0.37447537520114715</v>
      </c>
      <c r="AN1171" s="10"/>
      <c r="AO1171" s="1">
        <f t="shared" si="1962"/>
        <v>1461.616</v>
      </c>
      <c r="AP1171"/>
      <c r="BB1171" s="17" cm="1">
        <f t="array" ref="BB1171">$C1171*EXP(poly_from_str($AO1171,BB$2951))</f>
        <v>10.980355524429656</v>
      </c>
      <c r="BF1171" s="21">
        <f>INDEX([1]Pr3_line_class7_opt_lin!$A$2:$A$3624,MATCH($X1171,[1]Pr3_line_class7_opt_lin!$AO$2:$AO$3624,0),1)</f>
        <v>6739</v>
      </c>
    </row>
    <row r="1172" spans="1:58" hidden="1" x14ac:dyDescent="0.25">
      <c r="A1172" s="1" t="s">
        <v>488</v>
      </c>
      <c r="B1172" s="1">
        <v>4.0000000000000001E-3</v>
      </c>
      <c r="C1172">
        <v>1</v>
      </c>
      <c r="E1172" s="2">
        <v>68422.7</v>
      </c>
      <c r="N1172">
        <v>12</v>
      </c>
      <c r="V1172" s="11">
        <f t="shared" si="1953"/>
        <v>6.8422665966018572E-7</v>
      </c>
      <c r="W1172" s="11">
        <f t="shared" si="1954"/>
        <v>1.4615032730365802E-6</v>
      </c>
      <c r="X1172" s="10">
        <f t="shared" si="1955"/>
        <v>68422.672084524995</v>
      </c>
      <c r="Y1172" s="8">
        <f t="shared" si="1956"/>
        <v>1461.5038693090851</v>
      </c>
      <c r="Z1172" s="1">
        <f t="shared" si="1957"/>
        <v>1461.5039999999999</v>
      </c>
      <c r="AA1172" s="2">
        <f t="shared" si="1958"/>
        <v>68422.7</v>
      </c>
      <c r="AB1172" s="2">
        <f t="shared" si="1952"/>
        <v>68422.665966018569</v>
      </c>
      <c r="AC1172" s="1">
        <f t="shared" si="1959"/>
        <v>7.3408306089486786E-2</v>
      </c>
      <c r="AD1172" s="1" t="b">
        <f t="shared" si="1960"/>
        <v>1</v>
      </c>
      <c r="AM1172" s="10">
        <f t="shared" si="1961"/>
        <v>0.18726654186372396</v>
      </c>
      <c r="AN1172" s="10"/>
      <c r="AO1172" s="1">
        <f t="shared" si="1962"/>
        <v>1461.5039999999999</v>
      </c>
      <c r="AP1172"/>
      <c r="BB1172" s="17" cm="1">
        <f t="array" ref="BB1172">$C1172*EXP(poly_from_str($AO1172,BB$2951))</f>
        <v>0.10993264739589517</v>
      </c>
      <c r="BF1172" s="21" t="e">
        <f>INDEX([1]Pr3_line_class7_opt_lin!$A$2:$A$3624,MATCH($X1172,[1]Pr3_line_class7_opt_lin!$AO$2:$AO$3624,0),1)</f>
        <v>#N/A</v>
      </c>
    </row>
    <row r="1173" spans="1:58" hidden="1" x14ac:dyDescent="0.25">
      <c r="A1173" s="1" t="s">
        <v>489</v>
      </c>
      <c r="B1173" s="1">
        <v>4.0000000000000001E-3</v>
      </c>
      <c r="C1173">
        <v>4</v>
      </c>
      <c r="E1173" s="2">
        <v>68427.3</v>
      </c>
      <c r="N1173">
        <v>12</v>
      </c>
      <c r="V1173" s="11">
        <f t="shared" si="1953"/>
        <v>6.8427301124602696E-7</v>
      </c>
      <c r="W1173" s="11">
        <f t="shared" si="1954"/>
        <v>1.4614050240181916E-6</v>
      </c>
      <c r="X1173" s="10">
        <f t="shared" si="1955"/>
        <v>68427.30092238092</v>
      </c>
      <c r="Y1173" s="8">
        <f t="shared" si="1956"/>
        <v>1461.4050043188597</v>
      </c>
      <c r="Z1173" s="1">
        <f t="shared" si="1957"/>
        <v>1461.405</v>
      </c>
      <c r="AA1173" s="2">
        <f t="shared" si="1958"/>
        <v>68427.3</v>
      </c>
      <c r="AB1173" s="2">
        <f t="shared" si="1952"/>
        <v>68427.301124602702</v>
      </c>
      <c r="AC1173" s="1">
        <f t="shared" si="1959"/>
        <v>7.3411477695985272E-2</v>
      </c>
      <c r="AD1173" s="1" t="b">
        <f t="shared" si="1960"/>
        <v>1</v>
      </c>
      <c r="AM1173" s="10">
        <f t="shared" si="1961"/>
        <v>0.18729181848974105</v>
      </c>
      <c r="AN1173" s="10"/>
      <c r="AO1173" s="1">
        <f t="shared" si="1962"/>
        <v>1461.405</v>
      </c>
      <c r="AP1173"/>
      <c r="BB1173" s="17" cm="1">
        <f t="array" ref="BB1173">$C1173*EXP(poly_from_str($AO1173,BB$2951))</f>
        <v>0.44018741407272061</v>
      </c>
      <c r="BF1173" s="21">
        <f>INDEX([1]Pr3_line_class7_opt_lin!$A$2:$A$3624,MATCH($X1173,[1]Pr3_line_class7_opt_lin!$AO$2:$AO$3624,0),1)</f>
        <v>270</v>
      </c>
    </row>
    <row r="1174" spans="1:58" hidden="1" x14ac:dyDescent="0.25">
      <c r="A1174" s="1" t="s">
        <v>490</v>
      </c>
      <c r="B1174" s="1">
        <v>4.0000000000000001E-3</v>
      </c>
      <c r="C1174">
        <v>2</v>
      </c>
      <c r="E1174" s="2">
        <v>68436</v>
      </c>
      <c r="N1174">
        <v>12</v>
      </c>
      <c r="V1174" s="11">
        <f t="shared" si="1953"/>
        <v>6.8436058137800106E-7</v>
      </c>
      <c r="W1174" s="11">
        <f t="shared" si="1954"/>
        <v>1.4612192413349699E-6</v>
      </c>
      <c r="X1174" s="10">
        <f t="shared" si="1955"/>
        <v>68436.047679306444</v>
      </c>
      <c r="Y1174" s="8">
        <f t="shared" si="1956"/>
        <v>1461.2182233054029</v>
      </c>
      <c r="Z1174" s="1">
        <f t="shared" si="1957"/>
        <v>1461.2180000000001</v>
      </c>
      <c r="AA1174" s="2">
        <f t="shared" si="1958"/>
        <v>68436</v>
      </c>
      <c r="AB1174" s="2">
        <f t="shared" si="1952"/>
        <v>68436.058137800108</v>
      </c>
      <c r="AC1174" s="1">
        <f t="shared" si="1959"/>
        <v>7.3417470267201787E-2</v>
      </c>
      <c r="AD1174" s="1" t="b">
        <f t="shared" si="1960"/>
        <v>1</v>
      </c>
      <c r="AM1174" s="10">
        <f t="shared" si="1961"/>
        <v>0.18733960298873953</v>
      </c>
      <c r="AN1174" s="10"/>
      <c r="AO1174" s="1">
        <f t="shared" si="1962"/>
        <v>1461.2180000000001</v>
      </c>
      <c r="AP1174"/>
      <c r="BB1174" s="17" cm="1">
        <f t="array" ref="BB1174">$C1174*EXP(poly_from_str($AO1174,BB$2951))</f>
        <v>0.22052565388827117</v>
      </c>
      <c r="BF1174" s="21">
        <f>INDEX([1]Pr3_line_class7_opt_lin!$A$2:$A$3624,MATCH($X1174,[1]Pr3_line_class7_opt_lin!$AO$2:$AO$3624,0),1)</f>
        <v>135</v>
      </c>
    </row>
    <row r="1175" spans="1:58" hidden="1" x14ac:dyDescent="0.25">
      <c r="A1175" s="1" t="s">
        <v>491</v>
      </c>
      <c r="B1175" s="1">
        <v>4.0000000000000001E-3</v>
      </c>
      <c r="C1175">
        <v>2</v>
      </c>
      <c r="E1175" s="2">
        <v>68463.5</v>
      </c>
      <c r="N1175">
        <v>12</v>
      </c>
      <c r="V1175" s="11">
        <f t="shared" si="1953"/>
        <v>6.846351442389322E-7</v>
      </c>
      <c r="W1175" s="11">
        <f t="shared" si="1954"/>
        <v>1.4606323077260146E-6</v>
      </c>
      <c r="X1175" s="10">
        <f t="shared" si="1955"/>
        <v>68463.511825739304</v>
      </c>
      <c r="Y1175" s="8">
        <f t="shared" si="1956"/>
        <v>1460.6320554302088</v>
      </c>
      <c r="Z1175" s="1">
        <f t="shared" si="1957"/>
        <v>1460.6320000000001</v>
      </c>
      <c r="AA1175" s="2">
        <f t="shared" si="1958"/>
        <v>68463.5</v>
      </c>
      <c r="AB1175" s="2">
        <f t="shared" si="1952"/>
        <v>68463.514423893212</v>
      </c>
      <c r="AC1175" s="1">
        <f t="shared" si="1959"/>
        <v>7.3436264036353172E-2</v>
      </c>
      <c r="AD1175" s="1" t="b">
        <f t="shared" si="1960"/>
        <v>1</v>
      </c>
      <c r="AM1175" s="10">
        <f t="shared" si="1961"/>
        <v>0.18749007279040855</v>
      </c>
      <c r="AN1175" s="10"/>
      <c r="AO1175" s="1">
        <f t="shared" si="1962"/>
        <v>1460.6320000000001</v>
      </c>
      <c r="AP1175"/>
      <c r="BB1175" s="17" cm="1">
        <f t="array" ref="BB1175">$C1175*EXP(poly_from_str($AO1175,BB$2951))</f>
        <v>0.22188349433498283</v>
      </c>
      <c r="BF1175" s="21" t="e">
        <f>INDEX([1]Pr3_line_class7_opt_lin!$A$2:$A$3624,MATCH($X1175,[1]Pr3_line_class7_opt_lin!$AO$2:$AO$3624,0),1)</f>
        <v>#N/A</v>
      </c>
    </row>
    <row r="1176" spans="1:58" hidden="1" x14ac:dyDescent="0.25">
      <c r="A1176" s="1" t="s">
        <v>492</v>
      </c>
      <c r="B1176" s="1">
        <v>4.0000000000000001E-3</v>
      </c>
      <c r="C1176">
        <v>2</v>
      </c>
      <c r="E1176" s="2">
        <v>68472.5</v>
      </c>
      <c r="N1176">
        <v>12</v>
      </c>
      <c r="V1176" s="11">
        <f t="shared" si="1953"/>
        <v>6.8472515132425846E-7</v>
      </c>
      <c r="W1176" s="11">
        <f t="shared" si="1954"/>
        <v>1.4604403227573114E-6</v>
      </c>
      <c r="X1176" s="10">
        <f t="shared" si="1955"/>
        <v>68472.512405469752</v>
      </c>
      <c r="Y1176" s="8">
        <f t="shared" si="1956"/>
        <v>1460.4400581628397</v>
      </c>
      <c r="Z1176" s="1">
        <f t="shared" si="1957"/>
        <v>1460.44</v>
      </c>
      <c r="AA1176" s="2">
        <f t="shared" si="1958"/>
        <v>68472.5</v>
      </c>
      <c r="AB1176" s="2">
        <f t="shared" si="1952"/>
        <v>68472.515132425848</v>
      </c>
      <c r="AC1176" s="1">
        <f t="shared" si="1959"/>
        <v>7.3442426642801428E-2</v>
      </c>
      <c r="AD1176" s="1" t="b">
        <f t="shared" si="1960"/>
        <v>1</v>
      </c>
      <c r="AM1176" s="10">
        <f t="shared" si="1961"/>
        <v>0.18753937169620116</v>
      </c>
      <c r="AN1176" s="10"/>
      <c r="AO1176" s="1">
        <f t="shared" si="1962"/>
        <v>1460.44</v>
      </c>
      <c r="AP1176"/>
      <c r="BB1176" s="17" cm="1">
        <f t="array" ref="BB1176">$C1176*EXP(poly_from_str($AO1176,BB$2951))</f>
        <v>0.22232978849088819</v>
      </c>
      <c r="BF1176" s="21">
        <f>INDEX([1]Pr3_line_class7_opt_lin!$A$2:$A$3624,MATCH($X1176,[1]Pr3_line_class7_opt_lin!$AO$2:$AO$3624,0),1)</f>
        <v>136</v>
      </c>
    </row>
    <row r="1177" spans="1:58" hidden="1" x14ac:dyDescent="0.25">
      <c r="A1177" s="1" t="s">
        <v>493</v>
      </c>
      <c r="B1177" s="1">
        <v>4.0000000000000001E-3</v>
      </c>
      <c r="C1177">
        <v>1</v>
      </c>
      <c r="E1177" s="2">
        <v>68482.7</v>
      </c>
      <c r="N1177">
        <v>12</v>
      </c>
      <c r="V1177" s="11">
        <f t="shared" si="1953"/>
        <v>6.8482690657522862E-7</v>
      </c>
      <c r="W1177" s="11">
        <f t="shared" si="1954"/>
        <v>1.4602228007949454E-6</v>
      </c>
      <c r="X1177" s="10">
        <f t="shared" si="1955"/>
        <v>68482.692341916132</v>
      </c>
      <c r="Y1177" s="8">
        <f t="shared" si="1956"/>
        <v>1460.2229640845048</v>
      </c>
      <c r="Z1177" s="1">
        <f t="shared" si="1957"/>
        <v>1460.223</v>
      </c>
      <c r="AA1177" s="2">
        <f t="shared" si="1958"/>
        <v>68482.7</v>
      </c>
      <c r="AB1177" s="2">
        <f t="shared" si="1952"/>
        <v>68482.690657522864</v>
      </c>
      <c r="AC1177" s="1">
        <f t="shared" si="1959"/>
        <v>7.3449394598469844E-2</v>
      </c>
      <c r="AD1177" s="1" t="b">
        <f t="shared" si="1960"/>
        <v>1</v>
      </c>
      <c r="AM1177" s="10">
        <f t="shared" si="1961"/>
        <v>0.18759518237967762</v>
      </c>
      <c r="AN1177" s="10"/>
      <c r="AO1177" s="1">
        <f t="shared" si="1962"/>
        <v>1460.223</v>
      </c>
      <c r="AP1177"/>
      <c r="BB1177" s="17" cm="1">
        <f t="array" ref="BB1177">$C1177*EXP(poly_from_str($AO1177,BB$2951))</f>
        <v>0.11141751476863387</v>
      </c>
      <c r="BF1177" s="21">
        <f>INDEX([1]Pr3_line_class7_opt_lin!$A$2:$A$3624,MATCH($X1177,[1]Pr3_line_class7_opt_lin!$AO$2:$AO$3624,0),1)</f>
        <v>68</v>
      </c>
    </row>
    <row r="1178" spans="1:58" hidden="1" x14ac:dyDescent="0.25">
      <c r="A1178" s="1" t="s">
        <v>494</v>
      </c>
      <c r="B1178" s="1">
        <v>4.0000000000000001E-3</v>
      </c>
      <c r="C1178">
        <v>40</v>
      </c>
      <c r="E1178" s="2">
        <v>68490.8</v>
      </c>
      <c r="N1178">
        <v>12</v>
      </c>
      <c r="V1178" s="11">
        <f t="shared" si="1953"/>
        <v>6.849080510941406E-7</v>
      </c>
      <c r="W1178" s="11">
        <f t="shared" si="1954"/>
        <v>1.4600501089197381E-6</v>
      </c>
      <c r="X1178" s="10">
        <f t="shared" si="1955"/>
        <v>68490.804187859394</v>
      </c>
      <c r="Y1178" s="8">
        <f t="shared" si="1956"/>
        <v>1460.0500196452051</v>
      </c>
      <c r="Z1178" s="1">
        <f t="shared" si="1957"/>
        <v>1460.05</v>
      </c>
      <c r="AA1178" s="2">
        <f t="shared" si="1958"/>
        <v>68490.8</v>
      </c>
      <c r="AB1178" s="2">
        <f t="shared" si="1952"/>
        <v>68490.805109414068</v>
      </c>
      <c r="AC1178" s="1">
        <f t="shared" si="1959"/>
        <v>7.3454951922678702E-2</v>
      </c>
      <c r="AD1178" s="1" t="b">
        <f t="shared" si="1960"/>
        <v>1</v>
      </c>
      <c r="AM1178" s="10">
        <f t="shared" si="1961"/>
        <v>0.18763960138351427</v>
      </c>
      <c r="AN1178" s="10"/>
      <c r="AO1178" s="1">
        <f t="shared" si="1962"/>
        <v>1460.05</v>
      </c>
      <c r="AP1178"/>
      <c r="BB1178" s="17" cm="1">
        <f t="array" ref="BB1178">$C1178*EXP(poly_from_str($AO1178,BB$2951))</f>
        <v>4.4647692241377426</v>
      </c>
      <c r="BF1178" s="21">
        <f>INDEX([1]Pr3_line_class7_opt_lin!$A$2:$A$3624,MATCH($X1178,[1]Pr3_line_class7_opt_lin!$AO$2:$AO$3624,0),1)</f>
        <v>2721</v>
      </c>
    </row>
    <row r="1179" spans="1:58" hidden="1" x14ac:dyDescent="0.25">
      <c r="A1179" s="1" t="s">
        <v>495</v>
      </c>
      <c r="B1179" s="1">
        <v>4.0000000000000001E-3</v>
      </c>
      <c r="C1179">
        <v>40</v>
      </c>
      <c r="E1179" s="2">
        <v>68508.399999999994</v>
      </c>
      <c r="F1179">
        <v>24788</v>
      </c>
      <c r="G1179" t="s">
        <v>4</v>
      </c>
      <c r="H1179" t="s">
        <v>5</v>
      </c>
      <c r="I1179">
        <v>93296</v>
      </c>
      <c r="J1179" t="s">
        <v>6</v>
      </c>
      <c r="K1179" t="s">
        <v>12</v>
      </c>
      <c r="L1179">
        <v>24788.02</v>
      </c>
      <c r="M1179">
        <v>93296.5</v>
      </c>
      <c r="N1179">
        <v>12</v>
      </c>
      <c r="V1179" s="11">
        <f t="shared" si="1953"/>
        <v>6.8508447776695343E-7</v>
      </c>
      <c r="W1179" s="11">
        <f t="shared" si="1954"/>
        <v>1.4596750179540029E-6</v>
      </c>
      <c r="X1179" s="10">
        <f t="shared" si="1955"/>
        <v>68508.439152226318</v>
      </c>
      <c r="Y1179" s="8">
        <f t="shared" si="1956"/>
        <v>1459.674183757116</v>
      </c>
      <c r="Z1179" s="1">
        <f t="shared" si="1957"/>
        <v>1459.674</v>
      </c>
      <c r="AA1179" s="2">
        <f t="shared" si="1958"/>
        <v>68508.399999999994</v>
      </c>
      <c r="AB1179" s="2">
        <f t="shared" si="1952"/>
        <v>68508.44777669535</v>
      </c>
      <c r="AC1179" s="1">
        <f t="shared" si="1959"/>
        <v>7.3467037083860973E-2</v>
      </c>
      <c r="AD1179" s="1" t="b">
        <f t="shared" si="1960"/>
        <v>1</v>
      </c>
      <c r="AF1179" s="1" t="s">
        <v>1228</v>
      </c>
      <c r="AG1179" s="1" t="s">
        <v>1354</v>
      </c>
      <c r="AH1179" s="10">
        <v>24788.02</v>
      </c>
      <c r="AI1179" s="10">
        <v>93296.5</v>
      </c>
      <c r="AJ1179" s="10">
        <f>AI1179-AH1179</f>
        <v>68508.479999999996</v>
      </c>
      <c r="AK1179" s="1">
        <f>$A1179-100000000/AJ1179</f>
        <v>6.8656493317575951E-4</v>
      </c>
      <c r="AL1179" s="10">
        <f>$X1179-AJ1179</f>
        <v>-4.0847773678251542E-2</v>
      </c>
      <c r="AM1179" s="10">
        <f t="shared" si="1961"/>
        <v>0.18773616574659818</v>
      </c>
      <c r="AN1179" s="10">
        <f>AL1179/AM1179</f>
        <v>-0.21758073898977406</v>
      </c>
      <c r="AO1179" s="1">
        <f t="shared" si="1962"/>
        <v>1459.674</v>
      </c>
      <c r="AP1179" s="14">
        <v>8880000</v>
      </c>
      <c r="AQ1179" s="10">
        <v>9.1999999999999998E-2</v>
      </c>
      <c r="AR1179" s="14" cm="1">
        <f t="array" ref="AR1179">SfromgA($AP1179,$AO1179,"")</f>
        <v>1.3630567655672927E-2</v>
      </c>
      <c r="AS1179" s="21">
        <f>(10^MAX(0.05, -0.312925054856973*((LN($AR1179))^(1/3)) + 0.454808404431693)-1)*100</f>
        <v>819.36156321545946</v>
      </c>
      <c r="AU1179" s="10"/>
      <c r="AV1179" s="10"/>
      <c r="AW1179" s="14">
        <f>IF($AP1179="",$AT1179,$AP1179)</f>
        <v>8880000</v>
      </c>
      <c r="AX1179" s="21">
        <f>IF($AP1179="",$AV1179,$AS1179)</f>
        <v>819.36156321545946</v>
      </c>
      <c r="AY1179" s="10">
        <f>LN(BB1179*$AO1179/$AW1179)</f>
        <v>-7.2131974497371658</v>
      </c>
      <c r="AZ1179" s="10">
        <f>EXP(AY$2950*$AI1179+AY$2951)*$AW1179/$AO1179</f>
        <v>1.3239716180919563</v>
      </c>
      <c r="BA1179" s="10">
        <f>LN(AZ1179/$C1179)</f>
        <v>-3.4082434333153224</v>
      </c>
      <c r="BB1179" s="17" cm="1">
        <f t="array" ref="BB1179">$C1179*EXP(poly_from_str($AO1179,BB$2951))</f>
        <v>4.4823446241606311</v>
      </c>
      <c r="BC1179" s="10">
        <f t="shared" ref="BC1179" si="1965">LN(AZ1179/BB1179)</f>
        <v>-1.2195102423338278</v>
      </c>
      <c r="BD1179" s="10">
        <f t="shared" ref="BD1179" si="1966">LN($AX1179/100+1)</f>
        <v>2.2185092901314647</v>
      </c>
      <c r="BE1179" s="10">
        <f>ABS(LN($AZ1179/$BB1179))-BD1179-LN(2)</f>
        <v>-1.6921462283575823</v>
      </c>
      <c r="BF1179" s="21">
        <f>INDEX([1]Pr3_line_class7_opt_lin!$A$2:$A$3624,MATCH($X1179,[1]Pr3_line_class7_opt_lin!$AO$2:$AO$3624,0),1)</f>
        <v>2727</v>
      </c>
    </row>
    <row r="1180" spans="1:58" hidden="1" x14ac:dyDescent="0.25">
      <c r="A1180" s="1" t="s">
        <v>496</v>
      </c>
      <c r="B1180" s="1">
        <v>4.0000000000000001E-3</v>
      </c>
      <c r="C1180">
        <v>3</v>
      </c>
      <c r="E1180" s="2">
        <v>68521.100000000006</v>
      </c>
      <c r="N1180">
        <v>12</v>
      </c>
      <c r="V1180" s="11">
        <f t="shared" si="1953"/>
        <v>6.8521075369756854E-7</v>
      </c>
      <c r="W1180" s="11">
        <f t="shared" si="1954"/>
        <v>1.4594044754097642E-6</v>
      </c>
      <c r="X1180" s="10">
        <f t="shared" si="1955"/>
        <v>68521.079818609986</v>
      </c>
      <c r="Y1180" s="8">
        <f t="shared" si="1956"/>
        <v>1459.4049052455314</v>
      </c>
      <c r="Z1180" s="1">
        <f t="shared" si="1957"/>
        <v>1459.405</v>
      </c>
      <c r="AA1180" s="2">
        <f t="shared" si="1958"/>
        <v>68521.100000000006</v>
      </c>
      <c r="AB1180" s="2">
        <f t="shared" si="1952"/>
        <v>68521.075369756858</v>
      </c>
      <c r="AC1180" s="1">
        <f t="shared" si="1959"/>
        <v>7.3475688849139506E-2</v>
      </c>
      <c r="AD1180" s="1" t="b">
        <f t="shared" si="1960"/>
        <v>1</v>
      </c>
      <c r="AM1180" s="10">
        <f t="shared" si="1961"/>
        <v>0.18780557830074587</v>
      </c>
      <c r="AN1180" s="10"/>
      <c r="AO1180" s="1">
        <f t="shared" si="1962"/>
        <v>1459.405</v>
      </c>
      <c r="AP1180"/>
      <c r="BB1180" s="17" cm="1">
        <f t="array" ref="BB1180">$C1180*EXP(poly_from_str($AO1180,BB$2951))</f>
        <v>0.33712134672435079</v>
      </c>
      <c r="BF1180" s="21">
        <f>INDEX([1]Pr3_line_class7_opt_lin!$A$2:$A$3624,MATCH($X1180,[1]Pr3_line_class7_opt_lin!$AO$2:$AO$3624,0),1)</f>
        <v>205</v>
      </c>
    </row>
    <row r="1181" spans="1:58" hidden="1" x14ac:dyDescent="0.25">
      <c r="A1181" s="1" t="s">
        <v>497</v>
      </c>
      <c r="B1181" s="1">
        <v>4.0000000000000001E-3</v>
      </c>
      <c r="C1181">
        <v>100</v>
      </c>
      <c r="E1181" s="2">
        <v>68524.2</v>
      </c>
      <c r="N1181">
        <v>12</v>
      </c>
      <c r="V1181" s="11">
        <f t="shared" si="1953"/>
        <v>6.8524174300830721E-7</v>
      </c>
      <c r="W1181" s="11">
        <f t="shared" si="1954"/>
        <v>1.4593384526926255E-6</v>
      </c>
      <c r="X1181" s="10">
        <f t="shared" si="1955"/>
        <v>68524.178943447507</v>
      </c>
      <c r="Y1181" s="8">
        <f t="shared" si="1956"/>
        <v>1459.3389011275751</v>
      </c>
      <c r="Z1181" s="1">
        <f t="shared" si="1957"/>
        <v>1459.3389999999999</v>
      </c>
      <c r="AA1181" s="2">
        <f t="shared" si="1958"/>
        <v>68524.2</v>
      </c>
      <c r="AB1181" s="2">
        <f t="shared" si="1952"/>
        <v>68524.174300830724</v>
      </c>
      <c r="AC1181" s="1">
        <f t="shared" si="1959"/>
        <v>7.3477812318053143E-2</v>
      </c>
      <c r="AD1181" s="1" t="b">
        <f t="shared" si="1960"/>
        <v>1</v>
      </c>
      <c r="AM1181" s="10">
        <f t="shared" si="1961"/>
        <v>0.18782256898499938</v>
      </c>
      <c r="AN1181" s="10"/>
      <c r="AO1181" s="1">
        <f t="shared" si="1962"/>
        <v>1459.3389999999999</v>
      </c>
      <c r="AP1181"/>
      <c r="BB1181" s="17" cm="1">
        <f t="array" ref="BB1181">$C1181*EXP(poly_from_str($AO1181,BB$2951))</f>
        <v>11.245121389436184</v>
      </c>
      <c r="BF1181" s="21" t="e">
        <f>INDEX([1]Pr3_line_class7_opt_lin!$A$2:$A$3624,MATCH($X1181,[1]Pr3_line_class7_opt_lin!$AO$2:$AO$3624,0),1)</f>
        <v>#N/A</v>
      </c>
    </row>
    <row r="1182" spans="1:58" x14ac:dyDescent="0.25">
      <c r="A1182" s="1" t="s">
        <v>498</v>
      </c>
      <c r="B1182" s="1">
        <v>8.0000000000000002E-3</v>
      </c>
      <c r="C1182">
        <v>2</v>
      </c>
      <c r="D1182" t="s">
        <v>112</v>
      </c>
      <c r="E1182" s="2">
        <v>68528</v>
      </c>
      <c r="F1182">
        <v>64865</v>
      </c>
      <c r="G1182" t="s">
        <v>6</v>
      </c>
      <c r="H1182" t="s">
        <v>12</v>
      </c>
      <c r="I1182">
        <v>133393</v>
      </c>
      <c r="J1182" t="s">
        <v>4</v>
      </c>
      <c r="K1182" t="s">
        <v>39</v>
      </c>
      <c r="L1182">
        <v>64865.15</v>
      </c>
      <c r="M1182">
        <v>133393.20000000001</v>
      </c>
      <c r="N1182">
        <v>12</v>
      </c>
      <c r="V1182" s="11">
        <f t="shared" si="1953"/>
        <v>6.8528024878414155E-7</v>
      </c>
      <c r="W1182" s="11">
        <f t="shared" si="1954"/>
        <v>1.4592575297688536E-6</v>
      </c>
      <c r="X1182" s="10">
        <f t="shared" si="1955"/>
        <v>68528.020383246432</v>
      </c>
      <c r="Y1182" s="8">
        <f t="shared" si="1956"/>
        <v>1459.2570957215009</v>
      </c>
      <c r="Z1182" s="1">
        <f t="shared" si="1957"/>
        <v>1459.2570000000001</v>
      </c>
      <c r="AA1182" s="2">
        <f t="shared" si="1958"/>
        <v>68528</v>
      </c>
      <c r="AB1182" s="2">
        <f t="shared" si="1952"/>
        <v>68528.024878414144</v>
      </c>
      <c r="AC1182" s="1">
        <f t="shared" si="1959"/>
        <v>7.3480450968682748E-2</v>
      </c>
      <c r="AD1182" s="1" t="b">
        <f t="shared" si="1960"/>
        <v>1</v>
      </c>
      <c r="AF1182" s="1" t="s">
        <v>1285</v>
      </c>
      <c r="AG1182" s="1" t="s">
        <v>1377</v>
      </c>
      <c r="AH1182" s="10">
        <v>64865.15</v>
      </c>
      <c r="AI1182" s="10">
        <v>133393.20000000001</v>
      </c>
      <c r="AJ1182" s="10">
        <f>AI1182-AH1182</f>
        <v>68528.050000000017</v>
      </c>
      <c r="AK1182" s="1">
        <f>$A1182-100000000/AJ1182</f>
        <v>5.3494663916353602E-4</v>
      </c>
      <c r="AL1182" s="10">
        <f>$X1182-AJ1182</f>
        <v>-2.961675358528737E-2</v>
      </c>
      <c r="AM1182" s="10">
        <f t="shared" si="1961"/>
        <v>0.37568707910943722</v>
      </c>
      <c r="AN1182" s="10">
        <f>AL1182/AM1182</f>
        <v>-7.8833569830225769E-2</v>
      </c>
      <c r="AO1182" s="1">
        <f t="shared" si="1962"/>
        <v>1459.2570000000001</v>
      </c>
      <c r="AP1182" s="14">
        <v>31700000</v>
      </c>
      <c r="AQ1182" s="10">
        <v>0.46300000000000002</v>
      </c>
      <c r="AR1182" s="14" cm="1">
        <f t="array" ref="AR1182">SfromgA($AP1182,$AO1182,"")</f>
        <v>4.8616980024852499E-2</v>
      </c>
      <c r="AS1182" s="21">
        <f>(10^MAX(0.05, -0.312925054856973*((LN($AR1182))^(1/3)) + 0.454808404431693)-1)*100</f>
        <v>707.81868003018167</v>
      </c>
      <c r="AU1182" s="10"/>
      <c r="AV1182" s="10"/>
      <c r="AW1182" s="14">
        <f>IF($AP1182="",$AT1182,$AP1182)</f>
        <v>31700000</v>
      </c>
      <c r="AX1182" s="21">
        <f>IF($AP1182="",$AV1182,$AS1182)</f>
        <v>707.81868003018167</v>
      </c>
      <c r="AY1182" s="10">
        <f>LN(BB1182*$AO1182/$AW1182)</f>
        <v>-11.477377530134438</v>
      </c>
      <c r="AZ1182" s="10">
        <f>EXP(AY$2950*$AI1182+AY$2951)*$AW1182/$AO1182</f>
        <v>0.11139805161768292</v>
      </c>
      <c r="BA1182" s="10">
        <f>LN(AZ1182/$C1182)</f>
        <v>-2.8877926221687895</v>
      </c>
      <c r="BB1182" s="17" cm="1">
        <f t="array" ref="BB1182">$C1182*EXP(poly_from_str($AO1182,BB$2951))</f>
        <v>0.22509494852576245</v>
      </c>
      <c r="BC1182" s="10">
        <f t="shared" ref="BC1182" si="1967">LN(AZ1182/BB1182)</f>
        <v>-0.70341246926476697</v>
      </c>
      <c r="BD1182" s="10">
        <f t="shared" ref="BD1182" si="1968">LN($AX1182/100+1)</f>
        <v>2.0891674414469912</v>
      </c>
      <c r="BE1182" s="10">
        <f>ABS(LN($AZ1182/$BB1182))-BD1182-LN(2)</f>
        <v>-2.0789021527421694</v>
      </c>
      <c r="BF1182" s="21">
        <f>INDEX([1]Pr3_line_class7_opt_lin!$A$2:$A$3624,MATCH($X1182,[1]Pr3_line_class7_opt_lin!$AO$2:$AO$3624,0),1)</f>
        <v>137</v>
      </c>
    </row>
    <row r="1183" spans="1:58" hidden="1" x14ac:dyDescent="0.25">
      <c r="A1183" s="1" t="s">
        <v>499</v>
      </c>
      <c r="B1183" s="1">
        <v>4.0000000000000001E-3</v>
      </c>
      <c r="C1183">
        <v>1</v>
      </c>
      <c r="E1183" s="2">
        <v>68538.5</v>
      </c>
      <c r="N1183">
        <v>12</v>
      </c>
      <c r="V1183" s="11">
        <f t="shared" si="1953"/>
        <v>6.853854573542888E-7</v>
      </c>
      <c r="W1183" s="11">
        <f t="shared" si="1954"/>
        <v>1.4590339736060756E-6</v>
      </c>
      <c r="X1183" s="10">
        <f t="shared" si="1955"/>
        <v>68538.537467547649</v>
      </c>
      <c r="Y1183" s="8">
        <f t="shared" si="1956"/>
        <v>1459.0331760047995</v>
      </c>
      <c r="Z1183" s="1">
        <f t="shared" si="1957"/>
        <v>1459.0329999999999</v>
      </c>
      <c r="AA1183" s="2">
        <f t="shared" si="1958"/>
        <v>68538.5</v>
      </c>
      <c r="AB1183" s="2">
        <f t="shared" si="1952"/>
        <v>68538.545735428881</v>
      </c>
      <c r="AC1183" s="1">
        <f t="shared" si="1959"/>
        <v>7.3487661257637379E-2</v>
      </c>
      <c r="AD1183" s="1" t="b">
        <f t="shared" si="1960"/>
        <v>1</v>
      </c>
      <c r="AM1183" s="10">
        <f t="shared" si="1961"/>
        <v>0.18790116467550769</v>
      </c>
      <c r="AN1183" s="10"/>
      <c r="AO1183" s="1">
        <f t="shared" si="1962"/>
        <v>1459.0329999999999</v>
      </c>
      <c r="AP1183"/>
      <c r="BB1183" s="17" cm="1">
        <f t="array" ref="BB1183">$C1183*EXP(poly_from_str($AO1183,BB$2951))</f>
        <v>0.11281075381562704</v>
      </c>
      <c r="BF1183" s="21" t="e">
        <f>INDEX([1]Pr3_line_class7_opt_lin!$A$2:$A$3624,MATCH($X1183,[1]Pr3_line_class7_opt_lin!$AO$2:$AO$3624,0),1)</f>
        <v>#N/A</v>
      </c>
    </row>
    <row r="1184" spans="1:58" hidden="1" x14ac:dyDescent="0.25">
      <c r="A1184" s="1" t="s">
        <v>500</v>
      </c>
      <c r="B1184" s="1">
        <v>4.0000000000000001E-3</v>
      </c>
      <c r="C1184">
        <v>8</v>
      </c>
      <c r="E1184" s="2">
        <v>68550.8</v>
      </c>
      <c r="N1184">
        <v>12</v>
      </c>
      <c r="V1184" s="11">
        <f t="shared" si="1953"/>
        <v>6.8550855480400976E-7</v>
      </c>
      <c r="W1184" s="11">
        <f t="shared" si="1954"/>
        <v>1.4587721806310065E-6</v>
      </c>
      <c r="X1184" s="10">
        <f t="shared" si="1955"/>
        <v>68550.845444958555</v>
      </c>
      <c r="Y1184" s="8">
        <f t="shared" si="1956"/>
        <v>1458.7712135555334</v>
      </c>
      <c r="Z1184" s="1">
        <f t="shared" si="1957"/>
        <v>1458.771</v>
      </c>
      <c r="AA1184" s="2">
        <f t="shared" si="1958"/>
        <v>68550.8</v>
      </c>
      <c r="AB1184" s="2">
        <f t="shared" si="1952"/>
        <v>68550.855480400976</v>
      </c>
      <c r="AC1184" s="1">
        <f t="shared" si="1959"/>
        <v>7.3496098935474111E-2</v>
      </c>
      <c r="AD1184" s="1" t="b">
        <f t="shared" si="1960"/>
        <v>1</v>
      </c>
      <c r="AM1184" s="10">
        <f t="shared" si="1961"/>
        <v>0.18796863935463487</v>
      </c>
      <c r="AN1184" s="10"/>
      <c r="AO1184" s="1">
        <f t="shared" si="1962"/>
        <v>1458.771</v>
      </c>
      <c r="AP1184"/>
      <c r="BB1184" s="17" cm="1">
        <f t="array" ref="BB1184">$C1184*EXP(poly_from_str($AO1184,BB$2951))</f>
        <v>0.90495439983300618</v>
      </c>
      <c r="BF1184" s="21" t="e">
        <f>INDEX([1]Pr3_line_class7_opt_lin!$A$2:$A$3624,MATCH($X1184,[1]Pr3_line_class7_opt_lin!$AO$2:$AO$3624,0),1)</f>
        <v>#N/A</v>
      </c>
    </row>
    <row r="1185" spans="1:58" hidden="1" x14ac:dyDescent="0.25">
      <c r="A1185" s="1" t="s">
        <v>501</v>
      </c>
      <c r="B1185" s="1">
        <v>4.0000000000000001E-3</v>
      </c>
      <c r="C1185">
        <v>2</v>
      </c>
      <c r="E1185" s="2">
        <v>68554.100000000006</v>
      </c>
      <c r="N1185">
        <v>12</v>
      </c>
      <c r="V1185" s="11">
        <f t="shared" si="1953"/>
        <v>6.8554145092105923E-7</v>
      </c>
      <c r="W1185" s="11">
        <f t="shared" si="1954"/>
        <v>1.4587019594743422E-6</v>
      </c>
      <c r="X1185" s="10">
        <f t="shared" si="1955"/>
        <v>68554.136934441412</v>
      </c>
      <c r="Y1185" s="8">
        <f t="shared" si="1956"/>
        <v>1458.7011735795083</v>
      </c>
      <c r="Z1185" s="1">
        <f t="shared" si="1957"/>
        <v>1458.701</v>
      </c>
      <c r="AA1185" s="2">
        <f t="shared" si="1958"/>
        <v>68554.100000000006</v>
      </c>
      <c r="AB1185" s="2">
        <f t="shared" si="1952"/>
        <v>68554.145092105915</v>
      </c>
      <c r="AC1185" s="1">
        <f t="shared" si="1959"/>
        <v>7.3498354046547559E-2</v>
      </c>
      <c r="AD1185" s="1" t="b">
        <f t="shared" si="1960"/>
        <v>1</v>
      </c>
      <c r="AM1185" s="10">
        <f t="shared" si="1961"/>
        <v>0.18798670872234957</v>
      </c>
      <c r="AN1185" s="10"/>
      <c r="AO1185" s="1">
        <f t="shared" si="1962"/>
        <v>1458.701</v>
      </c>
      <c r="AP1185"/>
      <c r="BB1185" s="17" cm="1">
        <f t="array" ref="BB1185">$C1185*EXP(poly_from_str($AO1185,BB$2951))</f>
        <v>0.22640369228340343</v>
      </c>
      <c r="BF1185" s="21">
        <f>INDEX([1]Pr3_line_class7_opt_lin!$A$2:$A$3624,MATCH($X1185,[1]Pr3_line_class7_opt_lin!$AO$2:$AO$3624,0),1)</f>
        <v>137</v>
      </c>
    </row>
    <row r="1186" spans="1:58" x14ac:dyDescent="0.25">
      <c r="A1186" s="1" t="s">
        <v>502</v>
      </c>
      <c r="B1186" s="1">
        <v>8.0000000000000002E-3</v>
      </c>
      <c r="C1186">
        <v>30</v>
      </c>
      <c r="D1186" t="s">
        <v>112</v>
      </c>
      <c r="E1186" s="2">
        <v>68558.2</v>
      </c>
      <c r="N1186">
        <v>12</v>
      </c>
      <c r="V1186" s="11">
        <f t="shared" si="1953"/>
        <v>6.8558234049584053E-7</v>
      </c>
      <c r="W1186" s="11">
        <f t="shared" si="1954"/>
        <v>1.4586147244239202E-6</v>
      </c>
      <c r="X1186" s="10">
        <f t="shared" si="1955"/>
        <v>68558.227888429363</v>
      </c>
      <c r="Y1186" s="8">
        <f t="shared" si="1956"/>
        <v>1458.6141310819544</v>
      </c>
      <c r="Z1186" s="1">
        <f t="shared" si="1957"/>
        <v>1458.614</v>
      </c>
      <c r="AA1186" s="2">
        <f t="shared" si="1958"/>
        <v>68558.2</v>
      </c>
      <c r="AB1186" s="2">
        <f t="shared" si="1952"/>
        <v>68558.234049584062</v>
      </c>
      <c r="AC1186" s="1">
        <f t="shared" si="1959"/>
        <v>7.3501157279987739E-2</v>
      </c>
      <c r="AD1186" s="1" t="b">
        <f t="shared" si="1960"/>
        <v>1</v>
      </c>
      <c r="AM1186" s="10">
        <f t="shared" si="1961"/>
        <v>0.37601832972945548</v>
      </c>
      <c r="AN1186" s="10"/>
      <c r="AO1186" s="1">
        <f t="shared" si="1962"/>
        <v>1458.614</v>
      </c>
      <c r="AP1186"/>
      <c r="BB1186" s="17" cm="1">
        <f t="array" ref="BB1186">$C1186*EXP(poly_from_str($AO1186,BB$2951))</f>
        <v>3.3991351204754854</v>
      </c>
      <c r="BF1186" s="21">
        <f>INDEX([1]Pr3_line_class7_opt_lin!$A$2:$A$3624,MATCH($X1186,[1]Pr3_line_class7_opt_lin!$AO$2:$AO$3624,0),1)</f>
        <v>2058</v>
      </c>
    </row>
    <row r="1187" spans="1:58" hidden="1" x14ac:dyDescent="0.25">
      <c r="A1187" s="1" t="s">
        <v>503</v>
      </c>
      <c r="B1187" s="1">
        <v>4.0000000000000001E-3</v>
      </c>
      <c r="C1187">
        <v>10</v>
      </c>
      <c r="E1187" s="2">
        <v>68577.600000000006</v>
      </c>
      <c r="N1187">
        <v>12</v>
      </c>
      <c r="V1187" s="11">
        <f t="shared" si="1953"/>
        <v>6.857760447455154E-7</v>
      </c>
      <c r="W1187" s="11">
        <f t="shared" si="1954"/>
        <v>1.4582020951447702E-6</v>
      </c>
      <c r="X1187" s="10">
        <f t="shared" si="1955"/>
        <v>68577.603664146678</v>
      </c>
      <c r="Y1187" s="8">
        <f t="shared" si="1956"/>
        <v>1458.2020172320688</v>
      </c>
      <c r="Z1187" s="1">
        <f t="shared" si="1957"/>
        <v>1458.202</v>
      </c>
      <c r="AA1187" s="2">
        <f t="shared" si="1958"/>
        <v>68577.600000000006</v>
      </c>
      <c r="AB1187" s="2">
        <f t="shared" si="1952"/>
        <v>68577.604474551539</v>
      </c>
      <c r="AC1187" s="1">
        <f t="shared" si="1959"/>
        <v>7.3514439177340157E-2</v>
      </c>
      <c r="AD1187" s="1" t="b">
        <f t="shared" si="1960"/>
        <v>1</v>
      </c>
      <c r="AM1187" s="10">
        <f t="shared" si="1961"/>
        <v>0.18811550114456024</v>
      </c>
      <c r="AN1187" s="10"/>
      <c r="AO1187" s="1">
        <f t="shared" si="1962"/>
        <v>1458.202</v>
      </c>
      <c r="AP1187"/>
      <c r="BB1187" s="17" cm="1">
        <f t="array" ref="BB1187">$C1187*EXP(poly_from_str($AO1187,BB$2951))</f>
        <v>1.1379162986535101</v>
      </c>
      <c r="BF1187" s="21">
        <f>INDEX([1]Pr3_line_class7_opt_lin!$A$2:$A$3624,MATCH($X1187,[1]Pr3_line_class7_opt_lin!$AO$2:$AO$3624,0),1)</f>
        <v>688</v>
      </c>
    </row>
    <row r="1188" spans="1:58" hidden="1" x14ac:dyDescent="0.25">
      <c r="A1188" s="1" t="s">
        <v>504</v>
      </c>
      <c r="B1188" s="1">
        <v>4.0000000000000001E-3</v>
      </c>
      <c r="C1188">
        <v>100</v>
      </c>
      <c r="E1188" s="2">
        <v>68581</v>
      </c>
      <c r="N1188">
        <v>12</v>
      </c>
      <c r="V1188" s="11">
        <f t="shared" si="1953"/>
        <v>6.8580990720991954E-7</v>
      </c>
      <c r="W1188" s="11">
        <f t="shared" si="1954"/>
        <v>1.4581298027150379E-6</v>
      </c>
      <c r="X1188" s="10">
        <f t="shared" si="1955"/>
        <v>68580.992401824522</v>
      </c>
      <c r="Y1188" s="8">
        <f t="shared" si="1956"/>
        <v>1458.1299642630952</v>
      </c>
      <c r="Z1188" s="1">
        <f t="shared" si="1957"/>
        <v>1458.13</v>
      </c>
      <c r="AA1188" s="2">
        <f t="shared" si="1958"/>
        <v>68581</v>
      </c>
      <c r="AB1188" s="2">
        <f t="shared" si="1952"/>
        <v>68580.990720991947</v>
      </c>
      <c r="AC1188" s="1">
        <f t="shared" si="1959"/>
        <v>7.3516761441363931E-2</v>
      </c>
      <c r="AD1188" s="1" t="b">
        <f t="shared" si="1960"/>
        <v>1</v>
      </c>
      <c r="AM1188" s="10">
        <f t="shared" si="1961"/>
        <v>0.18813411698545396</v>
      </c>
      <c r="AN1188" s="10"/>
      <c r="AO1188" s="1">
        <f t="shared" si="1962"/>
        <v>1458.13</v>
      </c>
      <c r="AP1188"/>
      <c r="BB1188" s="17" cm="1">
        <f t="array" ref="BB1188">$C1188*EXP(poly_from_str($AO1188,BB$2951))</f>
        <v>11.387692421009973</v>
      </c>
      <c r="BF1188" s="21" t="e">
        <f>INDEX([1]Pr3_line_class7_opt_lin!$A$2:$A$3624,MATCH($X1188,[1]Pr3_line_class7_opt_lin!$AO$2:$AO$3624,0),1)</f>
        <v>#N/A</v>
      </c>
    </row>
    <row r="1189" spans="1:58" hidden="1" x14ac:dyDescent="0.25">
      <c r="A1189" s="1" t="s">
        <v>505</v>
      </c>
      <c r="B1189" s="1">
        <v>4.0000000000000001E-3</v>
      </c>
      <c r="C1189">
        <v>2</v>
      </c>
      <c r="E1189" s="2">
        <v>68592.100000000006</v>
      </c>
      <c r="F1189">
        <v>66852</v>
      </c>
      <c r="G1189" t="s">
        <v>6</v>
      </c>
      <c r="H1189" t="s">
        <v>7</v>
      </c>
      <c r="I1189">
        <v>135445</v>
      </c>
      <c r="J1189" t="s">
        <v>4</v>
      </c>
      <c r="K1189" t="s">
        <v>7</v>
      </c>
      <c r="L1189">
        <v>66852.87</v>
      </c>
      <c r="M1189">
        <v>135445.20000000001</v>
      </c>
      <c r="N1189">
        <v>12</v>
      </c>
      <c r="V1189" s="11">
        <f t="shared" si="1953"/>
        <v>6.8592092429216396E-7</v>
      </c>
      <c r="W1189" s="11">
        <f t="shared" si="1954"/>
        <v>1.4578938390864254E-6</v>
      </c>
      <c r="X1189" s="10">
        <f t="shared" si="1955"/>
        <v>68592.093801342286</v>
      </c>
      <c r="Y1189" s="8">
        <f t="shared" si="1956"/>
        <v>1457.8939708360833</v>
      </c>
      <c r="Z1189" s="1">
        <f t="shared" si="1957"/>
        <v>1457.894</v>
      </c>
      <c r="AA1189" s="2">
        <f t="shared" si="1958"/>
        <v>68592.100000000006</v>
      </c>
      <c r="AB1189" s="2">
        <f t="shared" si="1952"/>
        <v>68592.092429216384</v>
      </c>
      <c r="AC1189" s="1">
        <f t="shared" si="1959"/>
        <v>7.3524375719090818E-2</v>
      </c>
      <c r="AD1189" s="1" t="b">
        <f t="shared" si="1960"/>
        <v>1</v>
      </c>
      <c r="AF1189" s="1" t="s">
        <v>1289</v>
      </c>
      <c r="AG1189" s="1" t="s">
        <v>1355</v>
      </c>
      <c r="AH1189" s="10">
        <v>66852.87</v>
      </c>
      <c r="AI1189" s="10">
        <v>135445.20000000001</v>
      </c>
      <c r="AJ1189" s="10">
        <f t="shared" ref="AJ1189:AJ1190" si="1969">AI1189-AH1189</f>
        <v>68592.330000000016</v>
      </c>
      <c r="AK1189" s="1">
        <f t="shared" ref="AK1189:AK1190" si="1970">$A1189-100000000/AJ1189</f>
        <v>5.049442408790128E-3</v>
      </c>
      <c r="AL1189" s="10">
        <f t="shared" ref="AL1189:AL1190" si="1971">$X1189-AJ1189</f>
        <v>-0.23619865773071069</v>
      </c>
      <c r="AM1189" s="10">
        <f t="shared" si="1961"/>
        <v>0.18819502652456219</v>
      </c>
      <c r="AN1189" s="10">
        <f t="shared" ref="AN1189:AN1190" si="1972">AL1189/AM1189</f>
        <v>-1.2550738565871895</v>
      </c>
      <c r="AO1189" s="1">
        <f t="shared" si="1962"/>
        <v>1457.894</v>
      </c>
      <c r="AP1189" s="14">
        <v>26300000</v>
      </c>
      <c r="AQ1189" s="10">
        <v>0.158</v>
      </c>
      <c r="AR1189" s="14" cm="1">
        <f t="array" ref="AR1189">SfromgA($AP1189,$AO1189,"")</f>
        <v>4.0222304940688763E-2</v>
      </c>
      <c r="AS1189" s="21">
        <f t="shared" ref="AS1189:AS1190" si="1973">(10^MAX(0.05, -0.312925054856973*((LN($AR1189))^(1/3)) + 0.454808404431693)-1)*100</f>
        <v>725.23623962526858</v>
      </c>
      <c r="AU1189" s="10"/>
      <c r="AV1189" s="10"/>
      <c r="AW1189" s="14">
        <f t="shared" ref="AW1189:AW1190" si="1974">IF($AP1189="",$AT1189,$AP1189)</f>
        <v>26300000</v>
      </c>
      <c r="AX1189" s="21">
        <f t="shared" ref="AX1189:AX1190" si="1975">IF($AP1189="",$AV1189,$AS1189)</f>
        <v>725.23623962526858</v>
      </c>
      <c r="AY1189" s="10">
        <f t="shared" ref="AY1189:AY1190" si="1976">LN(BB1189*$AO1189/$AW1189)</f>
        <v>-11.277366044881761</v>
      </c>
      <c r="AZ1189" s="10">
        <f t="shared" ref="AZ1189:AZ1190" si="1977">EXP(AY$2950*$AI1189+AY$2951)*$AW1189/$AO1189</f>
        <v>7.6361882727490379E-2</v>
      </c>
      <c r="BA1189" s="10">
        <f t="shared" ref="BA1189:BA1190" si="1978">LN(AZ1189/$C1189)</f>
        <v>-3.2654188050496407</v>
      </c>
      <c r="BB1189" s="17" cm="1">
        <f t="array" ref="BB1189">$C1189*EXP(poly_from_str($AO1189,BB$2951))</f>
        <v>0.22831369158868825</v>
      </c>
      <c r="BC1189" s="10">
        <f t="shared" ref="BC1189:BC1190" si="1979">LN(AZ1189/BB1189)</f>
        <v>-1.0952368691622276</v>
      </c>
      <c r="BD1189" s="10">
        <f t="shared" ref="BD1189:BD1190" si="1980">LN($AX1189/100+1)</f>
        <v>2.1104995104168811</v>
      </c>
      <c r="BE1189" s="10">
        <f t="shared" ref="BE1189:BE1190" si="1981">ABS(LN($AZ1189/$BB1189))-BD1189-LN(2)</f>
        <v>-1.7084098218145987</v>
      </c>
      <c r="BF1189" s="21">
        <f>INDEX([1]Pr3_line_class7_opt_lin!$A$2:$A$3624,MATCH($X1189,[1]Pr3_line_class7_opt_lin!$AO$2:$AO$3624,0),1)</f>
        <v>138</v>
      </c>
    </row>
    <row r="1190" spans="1:58" hidden="1" x14ac:dyDescent="0.25">
      <c r="A1190" s="1" t="s">
        <v>506</v>
      </c>
      <c r="B1190" s="1">
        <v>4.0000000000000001E-3</v>
      </c>
      <c r="C1190">
        <v>10</v>
      </c>
      <c r="E1190" s="2">
        <v>68597.3</v>
      </c>
      <c r="F1190">
        <v>23844</v>
      </c>
      <c r="G1190" t="s">
        <v>4</v>
      </c>
      <c r="H1190" t="s">
        <v>5</v>
      </c>
      <c r="I1190">
        <v>92441</v>
      </c>
      <c r="J1190" t="s">
        <v>6</v>
      </c>
      <c r="K1190" t="s">
        <v>7</v>
      </c>
      <c r="L1190">
        <v>23844.58</v>
      </c>
      <c r="M1190">
        <v>92441.7</v>
      </c>
      <c r="N1190">
        <v>12</v>
      </c>
      <c r="V1190" s="11">
        <f t="shared" si="1953"/>
        <v>6.8597268182391898E-7</v>
      </c>
      <c r="W1190" s="11">
        <f t="shared" si="1954"/>
        <v>1.4577833238334453E-6</v>
      </c>
      <c r="X1190" s="10">
        <f t="shared" si="1955"/>
        <v>68597.27395043135</v>
      </c>
      <c r="Y1190" s="8">
        <f t="shared" si="1956"/>
        <v>1457.783877421432</v>
      </c>
      <c r="Z1190" s="1">
        <f t="shared" si="1957"/>
        <v>1457.7840000000001</v>
      </c>
      <c r="AA1190" s="2">
        <f t="shared" si="1958"/>
        <v>68597.3</v>
      </c>
      <c r="AB1190" s="2">
        <f t="shared" si="1952"/>
        <v>68597.268182391897</v>
      </c>
      <c r="AC1190" s="1">
        <f t="shared" si="1959"/>
        <v>7.352792601043498E-2</v>
      </c>
      <c r="AD1190" s="1" t="b">
        <f t="shared" si="1960"/>
        <v>1</v>
      </c>
      <c r="AF1190" s="1" t="s">
        <v>1268</v>
      </c>
      <c r="AG1190" s="1" t="s">
        <v>1352</v>
      </c>
      <c r="AH1190" s="10">
        <v>23844.58</v>
      </c>
      <c r="AI1190" s="10">
        <v>92441.7</v>
      </c>
      <c r="AJ1190" s="10">
        <f t="shared" si="1969"/>
        <v>68597.119999999995</v>
      </c>
      <c r="AK1190" s="1">
        <f t="shared" si="1970"/>
        <v>-3.1490814774315368E-3</v>
      </c>
      <c r="AL1190" s="10">
        <f t="shared" si="1971"/>
        <v>0.15395043135504238</v>
      </c>
      <c r="AM1190" s="10">
        <f t="shared" si="1961"/>
        <v>0.18822349538751967</v>
      </c>
      <c r="AN1190" s="10">
        <f t="shared" si="1972"/>
        <v>0.81791293397290832</v>
      </c>
      <c r="AO1190" s="1">
        <f t="shared" si="1962"/>
        <v>1457.7840000000001</v>
      </c>
      <c r="AP1190" s="14">
        <v>7780000</v>
      </c>
      <c r="AQ1190" s="10">
        <v>4.8000000000000001E-2</v>
      </c>
      <c r="AR1190" s="14" cm="1">
        <f t="array" ref="AR1190">SfromgA($AP1190,$AO1190,"")</f>
        <v>1.1895768249474921E-2</v>
      </c>
      <c r="AS1190" s="21">
        <f t="shared" si="1973"/>
        <v>830.68833185220581</v>
      </c>
      <c r="AU1190" s="10"/>
      <c r="AV1190" s="10"/>
      <c r="AW1190" s="14">
        <f t="shared" si="1974"/>
        <v>7780000</v>
      </c>
      <c r="AX1190" s="21">
        <f t="shared" si="1975"/>
        <v>830.68833185220581</v>
      </c>
      <c r="AY1190" s="10">
        <f t="shared" si="1976"/>
        <v>-8.448847135491004</v>
      </c>
      <c r="AZ1190" s="10">
        <f t="shared" si="1977"/>
        <v>1.2580838420939777</v>
      </c>
      <c r="BA1190" s="10">
        <f t="shared" si="1978"/>
        <v>-2.072995289803091</v>
      </c>
      <c r="BB1190" s="17" cm="1">
        <f t="array" ref="BB1190">$C1190*EXP(poly_from_str($AO1190,BB$2951))</f>
        <v>1.142874988246311</v>
      </c>
      <c r="BC1190" s="10">
        <f t="shared" si="1979"/>
        <v>9.6042795972818631E-2</v>
      </c>
      <c r="BD1190" s="10">
        <f t="shared" si="1980"/>
        <v>2.2307542681659283</v>
      </c>
      <c r="BE1190" s="10">
        <f t="shared" si="1981"/>
        <v>-2.8278586527530551</v>
      </c>
      <c r="BF1190" s="21">
        <f>INDEX([1]Pr3_line_class7_opt_lin!$A$2:$A$3624,MATCH($X1190,[1]Pr3_line_class7_opt_lin!$AO$2:$AO$3624,0),1)</f>
        <v>689</v>
      </c>
    </row>
    <row r="1191" spans="1:58" hidden="1" x14ac:dyDescent="0.25">
      <c r="A1191" s="1" t="s">
        <v>507</v>
      </c>
      <c r="B1191" s="1">
        <v>4.0000000000000001E-3</v>
      </c>
      <c r="C1191">
        <v>30</v>
      </c>
      <c r="E1191" s="2">
        <v>68610.100000000006</v>
      </c>
      <c r="N1191">
        <v>12</v>
      </c>
      <c r="V1191" s="11">
        <f t="shared" si="1953"/>
        <v>6.8610069762718943E-7</v>
      </c>
      <c r="W1191" s="11">
        <f t="shared" si="1954"/>
        <v>1.4575113576572544E-6</v>
      </c>
      <c r="X1191" s="10">
        <f t="shared" si="1955"/>
        <v>68610.075247619912</v>
      </c>
      <c r="Y1191" s="8">
        <f t="shared" si="1956"/>
        <v>1457.5118834819964</v>
      </c>
      <c r="Z1191" s="1">
        <f t="shared" si="1957"/>
        <v>1457.5119999999999</v>
      </c>
      <c r="AA1191" s="2">
        <f t="shared" si="1958"/>
        <v>68610.100000000006</v>
      </c>
      <c r="AB1191" s="2">
        <f t="shared" si="1952"/>
        <v>68610.069762718937</v>
      </c>
      <c r="AC1191" s="1">
        <f t="shared" si="1959"/>
        <v>7.3536708364225795E-2</v>
      </c>
      <c r="AD1191" s="1" t="b">
        <f t="shared" si="1960"/>
        <v>1</v>
      </c>
      <c r="AM1191" s="10">
        <f t="shared" si="1961"/>
        <v>0.18829374989708494</v>
      </c>
      <c r="AN1191" s="10"/>
      <c r="AO1191" s="1">
        <f t="shared" si="1962"/>
        <v>1457.5119999999999</v>
      </c>
      <c r="AP1191"/>
      <c r="BB1191" s="17" cm="1">
        <f t="array" ref="BB1191">$C1191*EXP(poly_from_str($AO1191,BB$2951))</f>
        <v>3.4383318895264097</v>
      </c>
      <c r="BF1191" s="21" t="e">
        <f>INDEX([1]Pr3_line_class7_opt_lin!$A$2:$A$3624,MATCH($X1191,[1]Pr3_line_class7_opt_lin!$AO$2:$AO$3624,0),1)</f>
        <v>#N/A</v>
      </c>
    </row>
    <row r="1192" spans="1:58" x14ac:dyDescent="0.25">
      <c r="A1192" s="1" t="s">
        <v>508</v>
      </c>
      <c r="B1192" s="1">
        <v>8.0000000000000002E-3</v>
      </c>
      <c r="C1192">
        <v>4</v>
      </c>
      <c r="D1192" t="s">
        <v>112</v>
      </c>
      <c r="E1192" s="2">
        <v>68613.8</v>
      </c>
      <c r="N1192">
        <v>12</v>
      </c>
      <c r="V1192" s="11">
        <f t="shared" si="1953"/>
        <v>6.8613788764217632E-7</v>
      </c>
      <c r="W1192" s="11">
        <f t="shared" si="1954"/>
        <v>1.4574327613395556E-6</v>
      </c>
      <c r="X1192" s="10">
        <f t="shared" si="1955"/>
        <v>68613.790802696705</v>
      </c>
      <c r="Y1192" s="8">
        <f t="shared" si="1956"/>
        <v>1457.432956700444</v>
      </c>
      <c r="Z1192" s="1">
        <f t="shared" si="1957"/>
        <v>1457.433</v>
      </c>
      <c r="AA1192" s="2">
        <f t="shared" si="1958"/>
        <v>68613.8</v>
      </c>
      <c r="AB1192" s="2">
        <f t="shared" si="1952"/>
        <v>68613.788764217636</v>
      </c>
      <c r="AC1192" s="1">
        <f t="shared" si="1959"/>
        <v>7.3539260042903398E-2</v>
      </c>
      <c r="AD1192" s="1" t="b">
        <f t="shared" si="1960"/>
        <v>1</v>
      </c>
      <c r="AM1192" s="10">
        <f t="shared" si="1961"/>
        <v>0.37662822236082205</v>
      </c>
      <c r="AN1192" s="10"/>
      <c r="AO1192" s="1">
        <f t="shared" si="1962"/>
        <v>1457.433</v>
      </c>
      <c r="AP1192"/>
      <c r="BB1192" s="17" cm="1">
        <f t="array" ref="BB1192">$C1192*EXP(poly_from_str($AO1192,BB$2951))</f>
        <v>0.4588206859425184</v>
      </c>
      <c r="BF1192" s="21">
        <f>INDEX([1]Pr3_line_class7_opt_lin!$A$2:$A$3624,MATCH($X1192,[1]Pr3_line_class7_opt_lin!$AO$2:$AO$3624,0),1)</f>
        <v>276</v>
      </c>
    </row>
    <row r="1193" spans="1:58" x14ac:dyDescent="0.25">
      <c r="A1193" s="1" t="s">
        <v>509</v>
      </c>
      <c r="B1193" s="1">
        <v>8.0000000000000002E-3</v>
      </c>
      <c r="C1193">
        <v>3</v>
      </c>
      <c r="D1193" t="s">
        <v>112</v>
      </c>
      <c r="E1193" s="2">
        <v>68617.399999999994</v>
      </c>
      <c r="N1193">
        <v>12</v>
      </c>
      <c r="V1193" s="11">
        <f t="shared" si="1953"/>
        <v>6.86173669183323E-7</v>
      </c>
      <c r="W1193" s="11">
        <f t="shared" si="1954"/>
        <v>1.4573562973822969E-6</v>
      </c>
      <c r="X1193" s="10">
        <f t="shared" si="1955"/>
        <v>68617.372921282091</v>
      </c>
      <c r="Y1193" s="8">
        <f t="shared" si="1956"/>
        <v>1457.3568725039952</v>
      </c>
      <c r="Z1193" s="1">
        <f t="shared" si="1957"/>
        <v>1457.357</v>
      </c>
      <c r="AA1193" s="2">
        <f t="shared" si="1958"/>
        <v>68617.399999999994</v>
      </c>
      <c r="AB1193" s="2">
        <f t="shared" si="1952"/>
        <v>68617.366918332293</v>
      </c>
      <c r="AC1193" s="1">
        <f t="shared" si="1959"/>
        <v>7.3541715214025222E-2</v>
      </c>
      <c r="AD1193" s="1" t="b">
        <f t="shared" si="1960"/>
        <v>1</v>
      </c>
      <c r="AM1193" s="10">
        <f t="shared" si="1961"/>
        <v>0.37666762502255796</v>
      </c>
      <c r="AN1193" s="10"/>
      <c r="AO1193" s="1">
        <f t="shared" si="1962"/>
        <v>1457.357</v>
      </c>
      <c r="AP1193"/>
      <c r="BB1193" s="17" cm="1">
        <f t="array" ref="BB1193">$C1193*EXP(poly_from_str($AO1193,BB$2951))</f>
        <v>0.34438728725765044</v>
      </c>
      <c r="BF1193" s="21" t="e">
        <f>INDEX([1]Pr3_line_class7_opt_lin!$A$2:$A$3624,MATCH($X1193,[1]Pr3_line_class7_opt_lin!$AO$2:$AO$3624,0),1)</f>
        <v>#N/A</v>
      </c>
    </row>
    <row r="1194" spans="1:58" hidden="1" x14ac:dyDescent="0.25">
      <c r="A1194" s="1" t="s">
        <v>510</v>
      </c>
      <c r="B1194" s="1">
        <v>4.0000000000000001E-3</v>
      </c>
      <c r="C1194">
        <v>5</v>
      </c>
      <c r="E1194" s="2">
        <v>68622.100000000006</v>
      </c>
      <c r="N1194">
        <v>12</v>
      </c>
      <c r="V1194" s="11">
        <f t="shared" si="1953"/>
        <v>6.8622075584471377E-7</v>
      </c>
      <c r="W1194" s="11">
        <f t="shared" si="1954"/>
        <v>1.4572564815125155E-6</v>
      </c>
      <c r="X1194" s="10">
        <f t="shared" si="1955"/>
        <v>68622.080015871121</v>
      </c>
      <c r="Y1194" s="8">
        <f t="shared" si="1956"/>
        <v>1457.2569058948914</v>
      </c>
      <c r="Z1194" s="1">
        <f t="shared" si="1957"/>
        <v>1457.2570000000001</v>
      </c>
      <c r="AA1194" s="2">
        <f t="shared" si="1958"/>
        <v>68622.100000000006</v>
      </c>
      <c r="AB1194" s="2">
        <f t="shared" si="1952"/>
        <v>68622.075584471371</v>
      </c>
      <c r="AC1194" s="1">
        <f t="shared" si="1959"/>
        <v>7.354494628760451E-2</v>
      </c>
      <c r="AD1194" s="1" t="b">
        <f t="shared" si="1960"/>
        <v>1</v>
      </c>
      <c r="AM1194" s="10">
        <f t="shared" si="1961"/>
        <v>0.18835963731860614</v>
      </c>
      <c r="AN1194" s="10"/>
      <c r="AO1194" s="1">
        <f t="shared" si="1962"/>
        <v>1457.2570000000001</v>
      </c>
      <c r="AP1194"/>
      <c r="BB1194" s="17" cm="1">
        <f t="array" ref="BB1194">$C1194*EXP(poly_from_str($AO1194,BB$2951))</f>
        <v>0.57457522485637269</v>
      </c>
      <c r="BF1194" s="21" t="e">
        <f>INDEX([1]Pr3_line_class7_opt_lin!$A$2:$A$3624,MATCH($X1194,[1]Pr3_line_class7_opt_lin!$AO$2:$AO$3624,0),1)</f>
        <v>#N/A</v>
      </c>
    </row>
    <row r="1195" spans="1:58" hidden="1" x14ac:dyDescent="0.25">
      <c r="A1195" s="1" t="s">
        <v>511</v>
      </c>
      <c r="B1195" s="1">
        <v>4.0000000000000001E-3</v>
      </c>
      <c r="C1195">
        <v>40</v>
      </c>
      <c r="E1195" s="2">
        <v>68636.600000000006</v>
      </c>
      <c r="N1195">
        <v>12</v>
      </c>
      <c r="V1195" s="11">
        <f t="shared" si="1953"/>
        <v>6.8636582337473724E-7</v>
      </c>
      <c r="W1195" s="11">
        <f t="shared" si="1954"/>
        <v>1.4569486250775826E-6</v>
      </c>
      <c r="X1195" s="10">
        <f t="shared" si="1955"/>
        <v>68636.585545427341</v>
      </c>
      <c r="Y1195" s="8">
        <f t="shared" si="1956"/>
        <v>1456.9489319047593</v>
      </c>
      <c r="Z1195" s="1">
        <f t="shared" si="1957"/>
        <v>1456.9490000000001</v>
      </c>
      <c r="AA1195" s="2">
        <f t="shared" si="1958"/>
        <v>68636.600000000006</v>
      </c>
      <c r="AB1195" s="2">
        <f t="shared" si="1952"/>
        <v>68636.582337473723</v>
      </c>
      <c r="AC1195" s="1">
        <f t="shared" si="1959"/>
        <v>7.3554902174844047E-2</v>
      </c>
      <c r="AD1195" s="1" t="b">
        <f t="shared" si="1960"/>
        <v>1</v>
      </c>
      <c r="AM1195" s="10">
        <f t="shared" si="1961"/>
        <v>0.18843926589056997</v>
      </c>
      <c r="AN1195" s="10"/>
      <c r="AO1195" s="1">
        <f t="shared" si="1962"/>
        <v>1456.9490000000001</v>
      </c>
      <c r="AP1195"/>
      <c r="BB1195" s="17" cm="1">
        <f t="array" ref="BB1195">$C1195*EXP(poly_from_str($AO1195,BB$2951))</f>
        <v>4.6113214030846503</v>
      </c>
      <c r="BF1195" s="21">
        <f>INDEX([1]Pr3_line_class7_opt_lin!$A$2:$A$3624,MATCH($X1195,[1]Pr3_line_class7_opt_lin!$AO$2:$AO$3624,0),1)</f>
        <v>2772</v>
      </c>
    </row>
    <row r="1196" spans="1:58" hidden="1" x14ac:dyDescent="0.25">
      <c r="A1196" s="1" t="s">
        <v>512</v>
      </c>
      <c r="B1196" s="1">
        <v>4.0000000000000001E-3</v>
      </c>
      <c r="C1196">
        <v>1</v>
      </c>
      <c r="E1196" s="2">
        <v>68644.2</v>
      </c>
      <c r="N1196">
        <v>12</v>
      </c>
      <c r="V1196" s="11">
        <f t="shared" si="1953"/>
        <v>6.8644214974460921E-7</v>
      </c>
      <c r="W1196" s="11">
        <f t="shared" si="1954"/>
        <v>1.4567873177923263E-6</v>
      </c>
      <c r="X1196" s="10">
        <f t="shared" si="1955"/>
        <v>68644.212253738733</v>
      </c>
      <c r="Y1196" s="8">
        <f t="shared" si="1956"/>
        <v>1456.7870577399401</v>
      </c>
      <c r="Z1196" s="1">
        <f t="shared" si="1957"/>
        <v>1456.787</v>
      </c>
      <c r="AA1196" s="2">
        <f t="shared" si="1958"/>
        <v>68644.2</v>
      </c>
      <c r="AB1196" s="2">
        <f t="shared" si="1952"/>
        <v>68644.21497446092</v>
      </c>
      <c r="AC1196" s="1">
        <f t="shared" si="1959"/>
        <v>7.3560141247300023E-2</v>
      </c>
      <c r="AD1196" s="1" t="b">
        <f t="shared" si="1960"/>
        <v>1</v>
      </c>
      <c r="AM1196" s="10">
        <f t="shared" si="1961"/>
        <v>0.1884810888619956</v>
      </c>
      <c r="AN1196" s="10"/>
      <c r="AO1196" s="1">
        <f t="shared" si="1962"/>
        <v>1456.787</v>
      </c>
      <c r="AP1196"/>
      <c r="BB1196" s="17" cm="1">
        <f t="array" ref="BB1196">$C1196*EXP(poly_from_str($AO1196,BB$2951))</f>
        <v>0.1154769520506191</v>
      </c>
      <c r="BF1196" s="21" t="e">
        <f>INDEX([1]Pr3_line_class7_opt_lin!$A$2:$A$3624,MATCH($X1196,[1]Pr3_line_class7_opt_lin!$AO$2:$AO$3624,0),1)</f>
        <v>#N/A</v>
      </c>
    </row>
    <row r="1197" spans="1:58" hidden="1" x14ac:dyDescent="0.25">
      <c r="A1197" s="1" t="s">
        <v>513</v>
      </c>
      <c r="B1197" s="1">
        <v>4.0000000000000001E-3</v>
      </c>
      <c r="C1197">
        <v>1</v>
      </c>
      <c r="E1197" s="2">
        <v>68646.5</v>
      </c>
      <c r="F1197">
        <v>64857</v>
      </c>
      <c r="G1197" t="s">
        <v>6</v>
      </c>
      <c r="H1197" t="s">
        <v>5</v>
      </c>
      <c r="I1197">
        <v>133503</v>
      </c>
      <c r="J1197" t="s">
        <v>4</v>
      </c>
      <c r="K1197" t="s">
        <v>12</v>
      </c>
      <c r="L1197">
        <v>64857.15</v>
      </c>
      <c r="M1197">
        <v>133503.9</v>
      </c>
      <c r="N1197">
        <v>12</v>
      </c>
      <c r="V1197" s="11">
        <f t="shared" si="1953"/>
        <v>6.8646523945966945E-7</v>
      </c>
      <c r="W1197" s="11">
        <f t="shared" si="1954"/>
        <v>1.4567385081540938E-6</v>
      </c>
      <c r="X1197" s="10">
        <f t="shared" si="1955"/>
        <v>68646.519594726313</v>
      </c>
      <c r="Y1197" s="8">
        <f t="shared" si="1956"/>
        <v>1456.7380923370567</v>
      </c>
      <c r="Z1197" s="1">
        <f t="shared" si="1957"/>
        <v>1456.7380000000001</v>
      </c>
      <c r="AA1197" s="2">
        <f t="shared" si="1958"/>
        <v>68646.5</v>
      </c>
      <c r="AB1197" s="2">
        <f t="shared" si="1952"/>
        <v>68646.523945966939</v>
      </c>
      <c r="AC1197" s="1">
        <f t="shared" si="1959"/>
        <v>7.3561726249321072E-2</v>
      </c>
      <c r="AD1197" s="1" t="b">
        <f t="shared" si="1960"/>
        <v>1</v>
      </c>
      <c r="AF1197" s="1" t="s">
        <v>1388</v>
      </c>
      <c r="AG1197" s="5" t="s">
        <v>1475</v>
      </c>
      <c r="AH1197" s="10">
        <v>64857.15</v>
      </c>
      <c r="AI1197" s="10">
        <v>133503.9</v>
      </c>
      <c r="AJ1197" s="10">
        <f>AI1197-AH1197</f>
        <v>68646.75</v>
      </c>
      <c r="AK1197" s="1">
        <f>$A1197-100000000/AJ1197</f>
        <v>4.7970442883524811E-3</v>
      </c>
      <c r="AL1197" s="10">
        <f>$X1197-AJ1197</f>
        <v>-0.23040527368721087</v>
      </c>
      <c r="AM1197" s="10">
        <f t="shared" si="1961"/>
        <v>0.1884937442422728</v>
      </c>
      <c r="AN1197" s="10">
        <f>AL1197/AM1197</f>
        <v>-1.2223497104024246</v>
      </c>
      <c r="AO1197" s="1">
        <f t="shared" si="1962"/>
        <v>1456.7380000000001</v>
      </c>
      <c r="BB1197" s="17" cm="1">
        <f t="array" ref="BB1197">$C1197*EXP(poly_from_str($AO1197,BB$2951))</f>
        <v>0.1155356553771439</v>
      </c>
      <c r="BF1197" s="21">
        <f>INDEX([1]Pr3_line_class7_opt_lin!$A$2:$A$3624,MATCH($X1197,[1]Pr3_line_class7_opt_lin!$AO$2:$AO$3624,0),1)</f>
        <v>69</v>
      </c>
    </row>
    <row r="1198" spans="1:58" hidden="1" x14ac:dyDescent="0.25">
      <c r="A1198" s="1" t="s">
        <v>514</v>
      </c>
      <c r="B1198" s="1">
        <v>4.0000000000000001E-3</v>
      </c>
      <c r="C1198">
        <v>2</v>
      </c>
      <c r="E1198" s="2">
        <v>68654.2</v>
      </c>
      <c r="N1198">
        <v>12</v>
      </c>
      <c r="V1198" s="11">
        <f t="shared" si="1953"/>
        <v>6.8654253062322961E-7</v>
      </c>
      <c r="W1198" s="11">
        <f t="shared" si="1954"/>
        <v>1.4565751257752622E-6</v>
      </c>
      <c r="X1198" s="10">
        <f t="shared" si="1955"/>
        <v>68654.243416779165</v>
      </c>
      <c r="Y1198" s="8">
        <f t="shared" si="1956"/>
        <v>1456.5742046406399</v>
      </c>
      <c r="Z1198" s="1">
        <f t="shared" si="1957"/>
        <v>1456.5740000000001</v>
      </c>
      <c r="AA1198" s="2">
        <f t="shared" si="1958"/>
        <v>68654.2</v>
      </c>
      <c r="AB1198" s="2">
        <f t="shared" si="1952"/>
        <v>68654.253062322954</v>
      </c>
      <c r="AC1198" s="1">
        <f t="shared" si="1959"/>
        <v>7.3567032317727404E-2</v>
      </c>
      <c r="AD1198" s="1" t="b">
        <f t="shared" si="1960"/>
        <v>1</v>
      </c>
      <c r="AM1198" s="10">
        <f t="shared" si="1961"/>
        <v>0.18853611282365332</v>
      </c>
      <c r="AN1198" s="10"/>
      <c r="AO1198" s="1">
        <f t="shared" si="1962"/>
        <v>1456.5740000000001</v>
      </c>
      <c r="AP1198"/>
      <c r="BB1198" s="17" cm="1">
        <f t="array" ref="BB1198">$C1198*EXP(poly_from_str($AO1198,BB$2951))</f>
        <v>0.23146459780304721</v>
      </c>
      <c r="BF1198" s="21">
        <f>INDEX([1]Pr3_line_class7_opt_lin!$A$2:$A$3624,MATCH($X1198,[1]Pr3_line_class7_opt_lin!$AO$2:$AO$3624,0),1)</f>
        <v>139</v>
      </c>
    </row>
    <row r="1199" spans="1:58" hidden="1" x14ac:dyDescent="0.25">
      <c r="A1199" s="1" t="s">
        <v>515</v>
      </c>
      <c r="B1199" s="1">
        <v>4.0000000000000001E-3</v>
      </c>
      <c r="C1199">
        <v>30</v>
      </c>
      <c r="E1199" s="2">
        <v>68701</v>
      </c>
      <c r="F1199">
        <v>26446</v>
      </c>
      <c r="G1199" t="s">
        <v>4</v>
      </c>
      <c r="H1199" t="s">
        <v>7</v>
      </c>
      <c r="I1199">
        <v>95147</v>
      </c>
      <c r="J1199" t="s">
        <v>6</v>
      </c>
      <c r="K1199" t="s">
        <v>5</v>
      </c>
      <c r="L1199">
        <v>26446.97</v>
      </c>
      <c r="M1199">
        <v>95147.9</v>
      </c>
      <c r="N1199">
        <v>12</v>
      </c>
      <c r="V1199" s="11">
        <f t="shared" si="1953"/>
        <v>6.8700994721702575E-7</v>
      </c>
      <c r="W1199" s="11">
        <f t="shared" si="1954"/>
        <v>1.4555828881675667E-6</v>
      </c>
      <c r="X1199" s="10">
        <f t="shared" si="1955"/>
        <v>68700.995683319459</v>
      </c>
      <c r="Y1199" s="8">
        <f t="shared" si="1956"/>
        <v>1455.582979626013</v>
      </c>
      <c r="Z1199" s="1">
        <f t="shared" si="1957"/>
        <v>1455.5830000000001</v>
      </c>
      <c r="AA1199" s="2">
        <f t="shared" si="1958"/>
        <v>68701</v>
      </c>
      <c r="AB1199" s="2">
        <f t="shared" si="1952"/>
        <v>68700.994721702576</v>
      </c>
      <c r="AC1199" s="1">
        <f t="shared" si="1959"/>
        <v>7.3599133378757037E-2</v>
      </c>
      <c r="AD1199" s="1" t="b">
        <f t="shared" si="1960"/>
        <v>1</v>
      </c>
      <c r="AF1199" s="1" t="s">
        <v>1225</v>
      </c>
      <c r="AG1199" s="1" t="s">
        <v>1365</v>
      </c>
      <c r="AH1199" s="10">
        <v>26446.97</v>
      </c>
      <c r="AI1199" s="10">
        <v>95147.9</v>
      </c>
      <c r="AJ1199" s="10">
        <f>AI1199-AH1199</f>
        <v>68700.929999999993</v>
      </c>
      <c r="AK1199" s="1">
        <f>$A1199-100000000/AJ1199</f>
        <v>-1.3712741590552469E-3</v>
      </c>
      <c r="AL1199" s="10">
        <f>$X1199-AJ1199</f>
        <v>6.568331946618855E-2</v>
      </c>
      <c r="AM1199" s="10">
        <f t="shared" si="1961"/>
        <v>0.18879308153502755</v>
      </c>
      <c r="AN1199" s="10">
        <f>AL1199/AM1199</f>
        <v>0.347911686869744</v>
      </c>
      <c r="AO1199" s="1">
        <f t="shared" si="1962"/>
        <v>1455.5830000000001</v>
      </c>
      <c r="AP1199" s="14">
        <v>15800000</v>
      </c>
      <c r="AQ1199" s="10">
        <v>5.8999999999999997E-2</v>
      </c>
      <c r="AR1199" s="14" cm="1">
        <f t="array" ref="AR1199">SfromgA($AP1199,$AO1199,"")</f>
        <v>2.4049240812442488E-2</v>
      </c>
      <c r="AS1199" s="21">
        <f>(10^MAX(0.05, -0.312925054856973*((LN($AR1199))^(1/3)) + 0.454808404431693)-1)*100</f>
        <v>770.97594772045852</v>
      </c>
      <c r="AU1199" s="10"/>
      <c r="AV1199" s="10"/>
      <c r="AW1199" s="14">
        <f>IF($AP1199="",$AT1199,$AP1199)</f>
        <v>15800000</v>
      </c>
      <c r="AX1199" s="21">
        <f>IF($AP1199="",$AV1199,$AS1199)</f>
        <v>770.97594772045852</v>
      </c>
      <c r="AY1199" s="10">
        <f>LN(BB1199*$AO1199/$AW1199)</f>
        <v>-8.037375033641819</v>
      </c>
      <c r="AZ1199" s="10">
        <f>EXP(AY$2950*$AI1199+AY$2951)*$AW1199/$AO1199</f>
        <v>1.9869273617232963</v>
      </c>
      <c r="BA1199" s="10">
        <f>LN(AZ1199/$C1199)</f>
        <v>-2.7146079755179642</v>
      </c>
      <c r="BB1199" s="17" cm="1">
        <f t="array" ref="BB1199">$C1199*EXP(poly_from_str($AO1199,BB$2951))</f>
        <v>3.5077811188836554</v>
      </c>
      <c r="BC1199" s="10">
        <f t="shared" ref="BC1199" si="1982">LN(AZ1199/BB1199)</f>
        <v>-0.56839427157408207</v>
      </c>
      <c r="BD1199" s="10">
        <f t="shared" ref="BD1199" si="1983">LN($AX1199/100+1)</f>
        <v>2.1644441759256696</v>
      </c>
      <c r="BE1199" s="10">
        <f>ABS(LN($AZ1199/$BB1199))-BD1199-LN(2)</f>
        <v>-2.2891970849115331</v>
      </c>
      <c r="BF1199" s="21">
        <f>INDEX([1]Pr3_line_class7_opt_lin!$A$2:$A$3624,MATCH($X1199,[1]Pr3_line_class7_opt_lin!$AO$2:$AO$3624,0),1)</f>
        <v>2096</v>
      </c>
    </row>
    <row r="1200" spans="1:58" x14ac:dyDescent="0.25">
      <c r="A1200" s="1">
        <v>1454.9570000000001</v>
      </c>
      <c r="B1200" s="1">
        <v>8.0000000000000002E-3</v>
      </c>
      <c r="C1200">
        <v>400</v>
      </c>
      <c r="D1200" t="s">
        <v>113</v>
      </c>
      <c r="E1200" s="2">
        <v>68730.600000000006</v>
      </c>
      <c r="N1200">
        <v>13</v>
      </c>
      <c r="V1200" s="11">
        <f t="shared" si="1953"/>
        <v>6.8730553549005222E-7</v>
      </c>
      <c r="W1200" s="11">
        <f t="shared" si="1954"/>
        <v>1.4549560166796158E-6</v>
      </c>
      <c r="X1200" s="10">
        <f t="shared" si="1955"/>
        <v>68730.562023517137</v>
      </c>
      <c r="Y1200" s="8">
        <f t="shared" si="1956"/>
        <v>1454.9568206030904</v>
      </c>
      <c r="Z1200" s="1">
        <f t="shared" si="1957"/>
        <v>1454.9570000000001</v>
      </c>
      <c r="AA1200" s="2">
        <f t="shared" si="1958"/>
        <v>68730.600000000006</v>
      </c>
      <c r="AB1200" s="2">
        <f t="shared" si="1952"/>
        <v>68730.553549005228</v>
      </c>
      <c r="AC1200" s="1">
        <f t="shared" si="1959"/>
        <v>7.3619444955763377E-2</v>
      </c>
      <c r="AD1200" s="1" t="b">
        <f t="shared" si="1960"/>
        <v>1</v>
      </c>
      <c r="AM1200" s="10">
        <f t="shared" si="1961"/>
        <v>0.37791137470042069</v>
      </c>
      <c r="AN1200" s="10"/>
      <c r="AO1200" s="1">
        <f t="shared" si="1962"/>
        <v>1454.9570000000001</v>
      </c>
      <c r="AP1200"/>
      <c r="BB1200" s="17" cm="1">
        <f t="array" ref="BB1200">$C1200*EXP(poly_from_str($AO1200,BB$2951))</f>
        <v>47.07398631504438</v>
      </c>
      <c r="BF1200" s="21">
        <f>INDEX([1]Pr3_line_class7_opt_lin!$A$2:$A$3624,MATCH($X1200,[1]Pr3_line_class7_opt_lin!$AO$2:$AO$3624,0),1)</f>
        <v>28046</v>
      </c>
    </row>
    <row r="1201" spans="1:58" hidden="1" x14ac:dyDescent="0.25">
      <c r="A1201" s="1">
        <v>1454.8320000000001</v>
      </c>
      <c r="B1201" s="1">
        <v>4.0000000000000001E-3</v>
      </c>
      <c r="C1201">
        <v>4</v>
      </c>
      <c r="E1201" s="2">
        <v>68736.399999999994</v>
      </c>
      <c r="N1201">
        <v>13</v>
      </c>
      <c r="V1201" s="11">
        <f t="shared" si="1953"/>
        <v>6.873645891759323E-7</v>
      </c>
      <c r="W1201" s="11">
        <f t="shared" si="1954"/>
        <v>1.4548332470132275E-6</v>
      </c>
      <c r="X1201" s="10">
        <f t="shared" si="1955"/>
        <v>68736.448165683658</v>
      </c>
      <c r="Y1201" s="8">
        <f t="shared" si="1956"/>
        <v>1454.8322275680885</v>
      </c>
      <c r="Z1201" s="1">
        <f t="shared" si="1957"/>
        <v>1454.8320000000001</v>
      </c>
      <c r="AA1201" s="2">
        <f t="shared" si="1958"/>
        <v>68736.399999999994</v>
      </c>
      <c r="AB1201" s="2">
        <f t="shared" si="1952"/>
        <v>68736.458917593234</v>
      </c>
      <c r="AC1201" s="1">
        <f t="shared" si="1959"/>
        <v>7.3623503922649908E-2</v>
      </c>
      <c r="AD1201" s="1" t="b">
        <f t="shared" si="1960"/>
        <v>1</v>
      </c>
      <c r="AM1201" s="10">
        <f t="shared" si="1961"/>
        <v>0.1889878693897302</v>
      </c>
      <c r="AN1201" s="10"/>
      <c r="AO1201" s="1">
        <f t="shared" si="1962"/>
        <v>1454.8320000000001</v>
      </c>
      <c r="AP1201"/>
      <c r="BB1201" s="17" cm="1">
        <f t="array" ref="BB1201">$C1201*EXP(poly_from_str($AO1201,BB$2951))</f>
        <v>0.47134784383974898</v>
      </c>
      <c r="BF1201" s="21" t="e">
        <f>INDEX([1]Pr3_line_class7_opt_lin!$A$2:$A$3624,MATCH($X1201,[1]Pr3_line_class7_opt_lin!$AO$2:$AO$3624,0),1)</f>
        <v>#N/A</v>
      </c>
    </row>
    <row r="1202" spans="1:58" hidden="1" x14ac:dyDescent="0.25">
      <c r="A1202" s="1">
        <v>1454.7750000000001</v>
      </c>
      <c r="B1202" s="1">
        <v>4.0000000000000001E-3</v>
      </c>
      <c r="C1202">
        <v>5</v>
      </c>
      <c r="E1202" s="2">
        <v>68739.199999999997</v>
      </c>
      <c r="N1202">
        <v>13</v>
      </c>
      <c r="V1202" s="11">
        <f t="shared" si="1953"/>
        <v>6.8739152102558815E-7</v>
      </c>
      <c r="W1202" s="11">
        <f t="shared" si="1954"/>
        <v>1.4547739863134866E-6</v>
      </c>
      <c r="X1202" s="10">
        <f t="shared" si="1955"/>
        <v>68739.160844535902</v>
      </c>
      <c r="Y1202" s="8">
        <f t="shared" si="1956"/>
        <v>1454.7748149874167</v>
      </c>
      <c r="Z1202" s="1">
        <f t="shared" si="1957"/>
        <v>1454.7750000000001</v>
      </c>
      <c r="AA1202" s="2">
        <f t="shared" si="1958"/>
        <v>68739.199999999997</v>
      </c>
      <c r="AB1202" s="2">
        <f t="shared" si="1952"/>
        <v>68739.152102558815</v>
      </c>
      <c r="AC1202" s="1">
        <f t="shared" si="1959"/>
        <v>7.3625355158893582E-2</v>
      </c>
      <c r="AD1202" s="1" t="b">
        <f t="shared" si="1960"/>
        <v>1</v>
      </c>
      <c r="AM1202" s="10">
        <f t="shared" si="1961"/>
        <v>0.18900297296832844</v>
      </c>
      <c r="AN1202" s="10"/>
      <c r="AO1202" s="1">
        <f t="shared" si="1962"/>
        <v>1454.7750000000001</v>
      </c>
      <c r="AP1202"/>
      <c r="BB1202" s="17" cm="1">
        <f t="array" ref="BB1202">$C1202*EXP(poly_from_str($AO1202,BB$2951))</f>
        <v>0.58953160378527403</v>
      </c>
      <c r="BF1202" s="21" t="e">
        <f>INDEX([1]Pr3_line_class7_opt_lin!$A$2:$A$3624,MATCH($X1202,[1]Pr3_line_class7_opt_lin!$AO$2:$AO$3624,0),1)</f>
        <v>#N/A</v>
      </c>
    </row>
    <row r="1203" spans="1:58" x14ac:dyDescent="0.25">
      <c r="A1203" s="1">
        <v>1454.6020000000001</v>
      </c>
      <c r="B1203" s="1">
        <v>8.0000000000000002E-3</v>
      </c>
      <c r="C1203">
        <v>5</v>
      </c>
      <c r="D1203" t="s">
        <v>16</v>
      </c>
      <c r="E1203" s="2">
        <v>68747.3</v>
      </c>
      <c r="F1203">
        <v>46673</v>
      </c>
      <c r="G1203" t="s">
        <v>4</v>
      </c>
      <c r="H1203" t="s">
        <v>7</v>
      </c>
      <c r="I1203">
        <v>115420</v>
      </c>
      <c r="J1203" t="s">
        <v>6</v>
      </c>
      <c r="K1203" t="s">
        <v>7</v>
      </c>
      <c r="L1203" s="4"/>
      <c r="M1203" s="4"/>
      <c r="N1203">
        <v>13</v>
      </c>
      <c r="P1203" s="4" t="s">
        <v>1114</v>
      </c>
      <c r="V1203" s="11">
        <f t="shared" si="1953"/>
        <v>6.8747327447645468E-7</v>
      </c>
      <c r="W1203" s="11">
        <f t="shared" si="1954"/>
        <v>1.4546025807558988E-6</v>
      </c>
      <c r="X1203" s="10">
        <f t="shared" si="1955"/>
        <v>68747.322436112983</v>
      </c>
      <c r="Y1203" s="8">
        <f t="shared" si="1956"/>
        <v>1454.6021060373687</v>
      </c>
      <c r="Z1203" s="1">
        <f t="shared" si="1957"/>
        <v>1454.6020000000001</v>
      </c>
      <c r="AA1203" s="2">
        <f t="shared" si="1958"/>
        <v>68747.3</v>
      </c>
      <c r="AB1203" s="2">
        <f t="shared" si="1952"/>
        <v>68747.327447645468</v>
      </c>
      <c r="AC1203" s="1">
        <f t="shared" si="1959"/>
        <v>7.3630975155968947E-2</v>
      </c>
      <c r="AD1203" s="1" t="b">
        <f t="shared" si="1960"/>
        <v>1</v>
      </c>
      <c r="AF1203" s="5"/>
      <c r="AG1203" s="1"/>
      <c r="AH1203" s="1"/>
      <c r="AI1203" s="1"/>
      <c r="AJ1203" s="10"/>
      <c r="AK1203" s="10"/>
      <c r="AL1203" s="12"/>
      <c r="AM1203" s="10">
        <f t="shared" si="1961"/>
        <v>0.37809545153932139</v>
      </c>
      <c r="AN1203" s="10"/>
      <c r="AO1203" s="1">
        <f t="shared" si="1962"/>
        <v>1454.6020000000001</v>
      </c>
      <c r="AP1203"/>
      <c r="BB1203" s="17" cm="1">
        <f t="array" ref="BB1203">$C1203*EXP(poly_from_str($AO1203,BB$2951))</f>
        <v>0.59058512844873035</v>
      </c>
      <c r="BF1203" s="21">
        <f>INDEX([1]Pr3_line_class7_opt_lin!$A$2:$A$3624,MATCH($X1203,[1]Pr3_line_class7_opt_lin!$AO$2:$AO$3624,0),1)</f>
        <v>351</v>
      </c>
    </row>
    <row r="1204" spans="1:58" x14ac:dyDescent="0.25">
      <c r="A1204" s="1">
        <v>1454.6020000000001</v>
      </c>
      <c r="B1204" s="1">
        <v>8.0000000000000002E-3</v>
      </c>
      <c r="C1204">
        <v>5</v>
      </c>
      <c r="D1204" t="s">
        <v>16</v>
      </c>
      <c r="E1204" s="2">
        <v>68747.3</v>
      </c>
      <c r="F1204">
        <v>14859</v>
      </c>
      <c r="G1204" t="s">
        <v>4</v>
      </c>
      <c r="H1204" t="s">
        <v>12</v>
      </c>
      <c r="I1204">
        <v>83607</v>
      </c>
      <c r="J1204" t="s">
        <v>6</v>
      </c>
      <c r="K1204" t="s">
        <v>12</v>
      </c>
      <c r="L1204">
        <v>14859.96</v>
      </c>
      <c r="M1204">
        <v>83607.320000000007</v>
      </c>
      <c r="N1204">
        <v>13</v>
      </c>
      <c r="V1204" s="11">
        <f t="shared" si="1953"/>
        <v>6.8747327447645468E-7</v>
      </c>
      <c r="W1204" s="11">
        <f t="shared" si="1954"/>
        <v>1.4546025807558988E-6</v>
      </c>
      <c r="X1204" s="10">
        <f t="shared" si="1955"/>
        <v>68747.322436112983</v>
      </c>
      <c r="Y1204" s="8">
        <f t="shared" si="1956"/>
        <v>1454.6021060373687</v>
      </c>
      <c r="Z1204" s="1">
        <f t="shared" si="1957"/>
        <v>1454.6020000000001</v>
      </c>
      <c r="AA1204" s="2">
        <f t="shared" si="1958"/>
        <v>68747.3</v>
      </c>
      <c r="AB1204" s="2">
        <f t="shared" si="1952"/>
        <v>68747.327447645468</v>
      </c>
      <c r="AC1204" s="1">
        <f t="shared" si="1959"/>
        <v>7.3630975155968947E-2</v>
      </c>
      <c r="AD1204" s="1" t="b">
        <f t="shared" si="1960"/>
        <v>1</v>
      </c>
      <c r="AF1204" s="1" t="s">
        <v>1173</v>
      </c>
      <c r="AG1204" s="1" t="s">
        <v>1387</v>
      </c>
      <c r="AH1204" s="10">
        <v>14859.96</v>
      </c>
      <c r="AI1204" s="10">
        <v>83607.320000000007</v>
      </c>
      <c r="AJ1204" s="10">
        <f t="shared" ref="AJ1204" si="1984">AI1204-AH1204</f>
        <v>68747.360000000015</v>
      </c>
      <c r="AK1204" s="1">
        <f>$A1204-100000000/AJ1204</f>
        <v>6.8876419436492142E-4</v>
      </c>
      <c r="AL1204" s="10">
        <f>$X1204-AJ1204</f>
        <v>-3.7563887031865306E-2</v>
      </c>
      <c r="AM1204" s="10">
        <f t="shared" si="1961"/>
        <v>0.37809545153932139</v>
      </c>
      <c r="AN1204" s="10">
        <f>AL1204/AM1204</f>
        <v>-9.9350274855022194E-2</v>
      </c>
      <c r="AO1204" s="1">
        <f t="shared" si="1962"/>
        <v>1454.6020000000001</v>
      </c>
      <c r="AP1204" s="14">
        <v>3000000</v>
      </c>
      <c r="AQ1204" s="10">
        <v>1.9E-2</v>
      </c>
      <c r="AR1204" s="14" cm="1">
        <f t="array" ref="AR1204">SfromgA($AP1204,$AO1204,"")</f>
        <v>4.5570852779861495E-3</v>
      </c>
      <c r="AS1204" s="21">
        <f>(10^MAX(0.05, -0.312925054856973*((LN($AR1204))^(1/3)) + 0.454808404431693)-1)*100</f>
        <v>908.10258076223317</v>
      </c>
      <c r="AU1204" s="10"/>
      <c r="AV1204" s="10"/>
      <c r="AW1204" s="14">
        <f>IF($AP1204="",$AT1204,$AP1204)</f>
        <v>3000000</v>
      </c>
      <c r="AX1204" s="21">
        <f>IF($AP1204="",$AV1204,$AS1204)</f>
        <v>908.10258076223317</v>
      </c>
      <c r="AY1204" s="10">
        <f>LN(BB1204*$AO1204/$AW1204)</f>
        <v>-8.1582767343656979</v>
      </c>
      <c r="AZ1204" s="10">
        <f>EXP(AY$2950*$AI1204+AY$2951)*$AW1204/$AO1204</f>
        <v>1.1103042862938746</v>
      </c>
      <c r="BA1204" s="10">
        <f>LN(AZ1204/$C1204)</f>
        <v>-1.5048038028808297</v>
      </c>
      <c r="BB1204" s="17" cm="1">
        <f t="array" ref="BB1204">$C1204*EXP(poly_from_str($AO1204,BB$2951))</f>
        <v>0.59058512844873035</v>
      </c>
      <c r="BC1204" s="10">
        <f t="shared" ref="BC1204" si="1985">LN(AZ1204/BB1204)</f>
        <v>0.63127559995451987</v>
      </c>
      <c r="BD1204" s="10">
        <f t="shared" ref="BD1204" si="1986">LN($AX1204/100+1)</f>
        <v>2.31065502409455</v>
      </c>
      <c r="BE1204" s="10">
        <f>ABS(LN($AZ1204/$BB1204))-BD1204-LN(2)</f>
        <v>-2.3725266046999756</v>
      </c>
      <c r="BF1204" s="21">
        <f>INDEX([1]Pr3_line_class7_opt_lin!$A$2:$A$3624,MATCH($X1204,[1]Pr3_line_class7_opt_lin!$AO$2:$AO$3624,0),1)</f>
        <v>351</v>
      </c>
    </row>
    <row r="1205" spans="1:58" hidden="1" x14ac:dyDescent="0.25">
      <c r="A1205" s="1">
        <v>1454.2650000000001</v>
      </c>
      <c r="B1205" s="1">
        <v>4.0000000000000001E-3</v>
      </c>
      <c r="C1205">
        <v>20</v>
      </c>
      <c r="E1205" s="2">
        <v>68763.199999999997</v>
      </c>
      <c r="N1205">
        <v>13</v>
      </c>
      <c r="V1205" s="11">
        <f t="shared" si="1953"/>
        <v>6.8763258415763286E-7</v>
      </c>
      <c r="W1205" s="11">
        <f t="shared" si="1954"/>
        <v>1.4542662354282525E-6</v>
      </c>
      <c r="X1205" s="10">
        <f t="shared" si="1955"/>
        <v>68763.247741837389</v>
      </c>
      <c r="Y1205" s="8">
        <f t="shared" si="1956"/>
        <v>1454.2652257414732</v>
      </c>
      <c r="Z1205" s="1">
        <f t="shared" si="1957"/>
        <v>1454.2650000000001</v>
      </c>
      <c r="AA1205" s="2">
        <f t="shared" si="1958"/>
        <v>68763.199999999997</v>
      </c>
      <c r="AB1205" s="2">
        <f t="shared" si="1952"/>
        <v>68763.258415763281</v>
      </c>
      <c r="AC1205" s="1">
        <f t="shared" si="1959"/>
        <v>7.36419285397652E-2</v>
      </c>
      <c r="AD1205" s="1" t="b">
        <f t="shared" si="1960"/>
        <v>1</v>
      </c>
      <c r="AM1205" s="10">
        <f t="shared" si="1961"/>
        <v>0.18913526764379254</v>
      </c>
      <c r="AN1205" s="10"/>
      <c r="AO1205" s="1">
        <f t="shared" si="1962"/>
        <v>1454.2650000000001</v>
      </c>
      <c r="AP1205"/>
      <c r="BB1205" s="17" cm="1">
        <f t="array" ref="BB1205">$C1205*EXP(poly_from_str($AO1205,BB$2951))</f>
        <v>2.3705660681322192</v>
      </c>
      <c r="BF1205" s="21">
        <f>INDEX([1]Pr3_line_class7_opt_lin!$A$2:$A$3624,MATCH($X1205,[1]Pr3_line_class7_opt_lin!$AO$2:$AO$3624,0),1)</f>
        <v>1408</v>
      </c>
    </row>
    <row r="1206" spans="1:58" hidden="1" x14ac:dyDescent="0.25">
      <c r="A1206" s="1">
        <v>1454.029</v>
      </c>
      <c r="B1206" s="1">
        <v>4.0000000000000001E-3</v>
      </c>
      <c r="C1206">
        <v>40</v>
      </c>
      <c r="E1206" s="2">
        <v>68774.399999999994</v>
      </c>
      <c r="N1206">
        <v>13</v>
      </c>
      <c r="V1206" s="11">
        <f t="shared" si="1953"/>
        <v>6.8774419217223314E-7</v>
      </c>
      <c r="W1206" s="11">
        <f t="shared" si="1954"/>
        <v>1.4540294062907131E-6</v>
      </c>
      <c r="X1206" s="10">
        <f t="shared" si="1955"/>
        <v>68774.415703920575</v>
      </c>
      <c r="Y1206" s="8">
        <f t="shared" si="1956"/>
        <v>1454.029074278262</v>
      </c>
      <c r="Z1206" s="1">
        <f t="shared" si="1957"/>
        <v>1454.029</v>
      </c>
      <c r="AA1206" s="2">
        <f t="shared" si="1958"/>
        <v>68774.399999999994</v>
      </c>
      <c r="AB1206" s="2">
        <f t="shared" si="1952"/>
        <v>68774.419217223316</v>
      </c>
      <c r="AC1206" s="1">
        <f t="shared" si="1959"/>
        <v>7.3649603693331886E-2</v>
      </c>
      <c r="AD1206" s="1" t="b">
        <f t="shared" si="1960"/>
        <v>1</v>
      </c>
      <c r="AM1206" s="10">
        <f t="shared" si="1961"/>
        <v>0.1891967766805201</v>
      </c>
      <c r="AN1206" s="10"/>
      <c r="AO1206" s="1">
        <f t="shared" si="1962"/>
        <v>1454.029</v>
      </c>
      <c r="AP1206"/>
      <c r="BB1206" s="17" cm="1">
        <f t="array" ref="BB1206">$C1206*EXP(poly_from_str($AO1206,BB$2951))</f>
        <v>4.7526789226433941</v>
      </c>
      <c r="BF1206" s="21" t="e">
        <f>INDEX([1]Pr3_line_class7_opt_lin!$A$2:$A$3624,MATCH($X1206,[1]Pr3_line_class7_opt_lin!$AO$2:$AO$3624,0),1)</f>
        <v>#N/A</v>
      </c>
    </row>
    <row r="1207" spans="1:58" hidden="1" x14ac:dyDescent="0.25">
      <c r="A1207" s="1">
        <v>1453.934</v>
      </c>
      <c r="B1207" s="1">
        <v>4.0000000000000001E-3</v>
      </c>
      <c r="C1207">
        <v>5</v>
      </c>
      <c r="E1207" s="2">
        <v>68778.899999999994</v>
      </c>
      <c r="N1207">
        <v>13</v>
      </c>
      <c r="V1207" s="11">
        <f t="shared" si="1953"/>
        <v>6.8778912935525278E-7</v>
      </c>
      <c r="W1207" s="11">
        <f t="shared" si="1954"/>
        <v>1.4539342734472348E-6</v>
      </c>
      <c r="X1207" s="10">
        <f t="shared" si="1955"/>
        <v>68778.910570140361</v>
      </c>
      <c r="Y1207" s="8">
        <f t="shared" si="1956"/>
        <v>1453.9340500024427</v>
      </c>
      <c r="Z1207" s="1">
        <f t="shared" si="1957"/>
        <v>1453.934</v>
      </c>
      <c r="AA1207" s="2">
        <f t="shared" si="1958"/>
        <v>68778.899999999994</v>
      </c>
      <c r="AB1207" s="2">
        <f t="shared" si="1952"/>
        <v>68778.912935525266</v>
      </c>
      <c r="AC1207" s="1">
        <f t="shared" si="1959"/>
        <v>7.3652694322962828E-2</v>
      </c>
      <c r="AD1207" s="1" t="b">
        <f t="shared" si="1960"/>
        <v>1</v>
      </c>
      <c r="AM1207" s="10">
        <f t="shared" si="1961"/>
        <v>0.18922151899604797</v>
      </c>
      <c r="AN1207" s="10"/>
      <c r="AO1207" s="1">
        <f t="shared" si="1962"/>
        <v>1453.934</v>
      </c>
      <c r="AP1207"/>
      <c r="BB1207" s="17" cm="1">
        <f t="array" ref="BB1207">$C1207*EXP(poly_from_str($AO1207,BB$2951))</f>
        <v>0.59466663433528</v>
      </c>
      <c r="BF1207" s="21" t="e">
        <f>INDEX([1]Pr3_line_class7_opt_lin!$A$2:$A$3624,MATCH($X1207,[1]Pr3_line_class7_opt_lin!$AO$2:$AO$3624,0),1)</f>
        <v>#N/A</v>
      </c>
    </row>
    <row r="1208" spans="1:58" hidden="1" x14ac:dyDescent="0.25">
      <c r="A1208" s="1">
        <v>1453.7049999999999</v>
      </c>
      <c r="B1208" s="1">
        <v>4.0000000000000001E-3</v>
      </c>
      <c r="C1208">
        <v>7</v>
      </c>
      <c r="E1208" s="2">
        <v>68789.8</v>
      </c>
      <c r="F1208">
        <v>16516</v>
      </c>
      <c r="G1208" t="s">
        <v>4</v>
      </c>
      <c r="H1208" t="s">
        <v>7</v>
      </c>
      <c r="I1208">
        <v>85306</v>
      </c>
      <c r="J1208" t="s">
        <v>6</v>
      </c>
      <c r="K1208" t="s">
        <v>17</v>
      </c>
      <c r="L1208">
        <v>16516.150000000001</v>
      </c>
      <c r="M1208">
        <v>85306.1</v>
      </c>
      <c r="N1208">
        <v>13</v>
      </c>
      <c r="V1208" s="11">
        <f t="shared" si="1953"/>
        <v>6.8789747576021277E-7</v>
      </c>
      <c r="W1208" s="11">
        <f t="shared" si="1954"/>
        <v>1.4537038921468009E-6</v>
      </c>
      <c r="X1208" s="10">
        <f t="shared" si="1955"/>
        <v>68789.757167200121</v>
      </c>
      <c r="Y1208" s="8">
        <f t="shared" si="1956"/>
        <v>1453.7047973136521</v>
      </c>
      <c r="Z1208" s="1">
        <f t="shared" si="1957"/>
        <v>1453.7049999999999</v>
      </c>
      <c r="AA1208" s="2">
        <f t="shared" si="1958"/>
        <v>68789.8</v>
      </c>
      <c r="AB1208" s="2">
        <f t="shared" si="1952"/>
        <v>68789.747576021269</v>
      </c>
      <c r="AC1208" s="1">
        <f t="shared" si="1959"/>
        <v>7.3660146857863623E-2</v>
      </c>
      <c r="AD1208" s="1" t="b">
        <f t="shared" si="1960"/>
        <v>1</v>
      </c>
      <c r="AF1208" s="1" t="s">
        <v>1202</v>
      </c>
      <c r="AG1208" s="1" t="s">
        <v>1389</v>
      </c>
      <c r="AH1208" s="10">
        <v>16516.150000000001</v>
      </c>
      <c r="AI1208" s="10">
        <v>85306.1</v>
      </c>
      <c r="AJ1208" s="10">
        <f>AI1208-AH1208</f>
        <v>68789.950000000012</v>
      </c>
      <c r="AK1208" s="1">
        <f>$A1208-100000000/AJ1208</f>
        <v>4.2777287962962873E-3</v>
      </c>
      <c r="AL1208" s="10">
        <f>$X1208-AJ1208</f>
        <v>-0.19283279989031143</v>
      </c>
      <c r="AM1208" s="10">
        <f t="shared" si="1961"/>
        <v>0.18928131911219956</v>
      </c>
      <c r="AN1208" s="10">
        <f>AL1208/AM1208</f>
        <v>-1.0187629756320891</v>
      </c>
      <c r="AO1208" s="1">
        <f t="shared" si="1962"/>
        <v>1453.7049999999999</v>
      </c>
      <c r="BB1208" s="17" cm="1">
        <f t="array" ref="BB1208">$C1208*EXP(poly_from_str($AO1208,BB$2951))</f>
        <v>0.83449911832860602</v>
      </c>
      <c r="BF1208" s="21">
        <f>INDEX([1]Pr3_line_class7_opt_lin!$A$2:$A$3624,MATCH($X1208,[1]Pr3_line_class7_opt_lin!$AO$2:$AO$3624,0),1)</f>
        <v>494</v>
      </c>
    </row>
    <row r="1209" spans="1:58" hidden="1" x14ac:dyDescent="0.25">
      <c r="A1209" s="1">
        <v>1453.5409999999999</v>
      </c>
      <c r="B1209" s="1">
        <v>4.0000000000000001E-3</v>
      </c>
      <c r="C1209">
        <v>15</v>
      </c>
      <c r="E1209" s="2">
        <v>68797.5</v>
      </c>
      <c r="N1209">
        <v>13</v>
      </c>
      <c r="V1209" s="11">
        <f t="shared" si="1953"/>
        <v>6.8797508979794863E-7</v>
      </c>
      <c r="W1209" s="11">
        <f t="shared" si="1954"/>
        <v>1.4535411897234639E-6</v>
      </c>
      <c r="X1209" s="10">
        <f t="shared" si="1955"/>
        <v>68797.507336301627</v>
      </c>
      <c r="Y1209" s="8">
        <f t="shared" si="1956"/>
        <v>1453.5410347234208</v>
      </c>
      <c r="Z1209" s="1">
        <f t="shared" si="1957"/>
        <v>1453.5409999999999</v>
      </c>
      <c r="AA1209" s="2">
        <f t="shared" si="1958"/>
        <v>68797.5</v>
      </c>
      <c r="AB1209" s="2">
        <f t="shared" si="1952"/>
        <v>68797.50897979486</v>
      </c>
      <c r="AC1209" s="1">
        <f t="shared" si="1959"/>
        <v>7.3665486209124775E-2</v>
      </c>
      <c r="AD1209" s="1" t="b">
        <f t="shared" si="1960"/>
        <v>1</v>
      </c>
      <c r="AM1209" s="10">
        <f t="shared" si="1961"/>
        <v>0.18932386496149747</v>
      </c>
      <c r="AN1209" s="10"/>
      <c r="AO1209" s="1">
        <f t="shared" si="1962"/>
        <v>1453.5409999999999</v>
      </c>
      <c r="AP1209"/>
      <c r="BB1209" s="17" cm="1">
        <f t="array" ref="BB1209">$C1209*EXP(poly_from_str($AO1209,BB$2951))</f>
        <v>1.7912338847218487</v>
      </c>
      <c r="BF1209" s="21" t="e">
        <f>INDEX([1]Pr3_line_class7_opt_lin!$A$2:$A$3624,MATCH($X1209,[1]Pr3_line_class7_opt_lin!$AO$2:$AO$3624,0),1)</f>
        <v>#N/A</v>
      </c>
    </row>
    <row r="1210" spans="1:58" hidden="1" x14ac:dyDescent="0.25">
      <c r="A1210" s="1">
        <v>1453.405</v>
      </c>
      <c r="B1210" s="1">
        <v>4.0000000000000001E-3</v>
      </c>
      <c r="C1210">
        <v>30</v>
      </c>
      <c r="E1210" s="2">
        <v>68803.899999999994</v>
      </c>
      <c r="N1210">
        <v>13</v>
      </c>
      <c r="V1210" s="11">
        <f t="shared" si="1953"/>
        <v>6.8803946594376658E-7</v>
      </c>
      <c r="W1210" s="11">
        <f t="shared" si="1954"/>
        <v>1.4534059842537997E-6</v>
      </c>
      <c r="X1210" s="10">
        <f t="shared" si="1955"/>
        <v>68803.938064015572</v>
      </c>
      <c r="Y1210" s="8">
        <f t="shared" si="1956"/>
        <v>1453.4051801941837</v>
      </c>
      <c r="Z1210" s="1">
        <f t="shared" si="1957"/>
        <v>1453.405</v>
      </c>
      <c r="AA1210" s="2">
        <f t="shared" si="1958"/>
        <v>68803.899999999994</v>
      </c>
      <c r="AB1210" s="2">
        <f t="shared" si="1952"/>
        <v>68803.946594376655</v>
      </c>
      <c r="AC1210" s="1">
        <f t="shared" si="1959"/>
        <v>7.3669915334809183E-2</v>
      </c>
      <c r="AD1210" s="1" t="b">
        <f t="shared" si="1960"/>
        <v>1</v>
      </c>
      <c r="AM1210" s="10">
        <f t="shared" si="1961"/>
        <v>0.18935919444339327</v>
      </c>
      <c r="AN1210" s="10"/>
      <c r="AO1210" s="1">
        <f t="shared" si="1962"/>
        <v>1453.405</v>
      </c>
      <c r="AP1210"/>
      <c r="BB1210" s="17" cm="1">
        <f t="array" ref="BB1210">$C1210*EXP(poly_from_str($AO1210,BB$2951))</f>
        <v>3.5874849486896383</v>
      </c>
      <c r="BF1210" s="21">
        <f>INDEX([1]Pr3_line_class7_opt_lin!$A$2:$A$3624,MATCH($X1210,[1]Pr3_line_class7_opt_lin!$AO$2:$AO$3624,0),1)</f>
        <v>2123</v>
      </c>
    </row>
    <row r="1211" spans="1:58" x14ac:dyDescent="0.25">
      <c r="A1211" s="1">
        <v>1453.0940000000001</v>
      </c>
      <c r="B1211" s="1">
        <v>8.0000000000000002E-3</v>
      </c>
      <c r="C1211">
        <v>20</v>
      </c>
      <c r="D1211" t="s">
        <v>112</v>
      </c>
      <c r="E1211" s="2">
        <v>68818.7</v>
      </c>
      <c r="N1211">
        <v>13</v>
      </c>
      <c r="V1211" s="11">
        <f t="shared" si="1953"/>
        <v>6.8818672432753837E-7</v>
      </c>
      <c r="W1211" s="11">
        <f t="shared" si="1954"/>
        <v>1.453093417922745E-6</v>
      </c>
      <c r="X1211" s="10">
        <f t="shared" si="1955"/>
        <v>68818.677483223102</v>
      </c>
      <c r="Y1211" s="8">
        <f t="shared" si="1956"/>
        <v>1453.0938933602497</v>
      </c>
      <c r="Z1211" s="1">
        <f t="shared" si="1957"/>
        <v>1453.0940000000001</v>
      </c>
      <c r="AA1211" s="2">
        <f t="shared" si="1958"/>
        <v>68818.7</v>
      </c>
      <c r="AB1211" s="2">
        <f t="shared" si="1952"/>
        <v>68818.672432753825</v>
      </c>
      <c r="AC1211" s="1">
        <f t="shared" si="1959"/>
        <v>7.3680048377033361E-2</v>
      </c>
      <c r="AD1211" s="1" t="b">
        <f t="shared" si="1960"/>
        <v>1</v>
      </c>
      <c r="AM1211" s="10">
        <f t="shared" si="1961"/>
        <v>0.37888092580383653</v>
      </c>
      <c r="AN1211" s="10"/>
      <c r="AO1211" s="1">
        <f t="shared" si="1962"/>
        <v>1453.0940000000001</v>
      </c>
      <c r="AP1211"/>
      <c r="BB1211" s="17" cm="1">
        <f t="array" ref="BB1211">$C1211*EXP(poly_from_str($AO1211,BB$2951))</f>
        <v>2.3993188533038881</v>
      </c>
      <c r="BF1211" s="21">
        <f>INDEX([1]Pr3_line_class7_opt_lin!$A$2:$A$3624,MATCH($X1211,[1]Pr3_line_class7_opt_lin!$AO$2:$AO$3624,0),1)</f>
        <v>1418</v>
      </c>
    </row>
    <row r="1212" spans="1:58" x14ac:dyDescent="0.25">
      <c r="A1212" s="1">
        <v>1453.0139999999999</v>
      </c>
      <c r="B1212" s="1">
        <v>8.0000000000000002E-3</v>
      </c>
      <c r="C1212">
        <v>100</v>
      </c>
      <c r="D1212" t="s">
        <v>112</v>
      </c>
      <c r="E1212" s="2">
        <v>68822.5</v>
      </c>
      <c r="N1212">
        <v>13</v>
      </c>
      <c r="V1212" s="11">
        <f t="shared" si="1953"/>
        <v>6.8822461449098229E-7</v>
      </c>
      <c r="W1212" s="11">
        <f t="shared" si="1954"/>
        <v>1.4530131860946638E-6</v>
      </c>
      <c r="X1212" s="10">
        <f t="shared" si="1955"/>
        <v>68822.468513105268</v>
      </c>
      <c r="Y1212" s="8">
        <f t="shared" si="1956"/>
        <v>1453.0138508611888</v>
      </c>
      <c r="Z1212" s="1">
        <f t="shared" si="1957"/>
        <v>1453.0139999999999</v>
      </c>
      <c r="AA1212" s="2">
        <f t="shared" si="1958"/>
        <v>68822.5</v>
      </c>
      <c r="AB1212" s="2">
        <f t="shared" si="1952"/>
        <v>68822.46144909822</v>
      </c>
      <c r="AC1212" s="1">
        <f t="shared" si="1959"/>
        <v>7.3682655999563057E-2</v>
      </c>
      <c r="AD1212" s="1" t="b">
        <f t="shared" si="1960"/>
        <v>1</v>
      </c>
      <c r="AM1212" s="10">
        <f t="shared" si="1961"/>
        <v>0.37892270824644503</v>
      </c>
      <c r="AN1212" s="10"/>
      <c r="AO1212" s="1">
        <f t="shared" si="1962"/>
        <v>1453.0139999999999</v>
      </c>
      <c r="AP1212"/>
      <c r="BB1212" s="17" cm="1">
        <f t="array" ref="BB1212">$C1212*EXP(poly_from_str($AO1212,BB$2951))</f>
        <v>12.006464391288123</v>
      </c>
      <c r="BF1212" s="21">
        <f>INDEX([1]Pr3_line_class7_opt_lin!$A$2:$A$3624,MATCH($X1212,[1]Pr3_line_class7_opt_lin!$AO$2:$AO$3624,0),1)</f>
        <v>7093</v>
      </c>
    </row>
    <row r="1213" spans="1:58" hidden="1" x14ac:dyDescent="0.25">
      <c r="A1213" s="1">
        <v>1452.8869999999999</v>
      </c>
      <c r="B1213" s="1">
        <v>4.0000000000000001E-3</v>
      </c>
      <c r="C1213">
        <v>40</v>
      </c>
      <c r="E1213" s="2">
        <v>68828.5</v>
      </c>
      <c r="N1213">
        <v>13</v>
      </c>
      <c r="V1213" s="11">
        <f t="shared" si="1953"/>
        <v>6.8828477369540788E-7</v>
      </c>
      <c r="W1213" s="11">
        <f t="shared" si="1954"/>
        <v>1.4528865222981761E-6</v>
      </c>
      <c r="X1213" s="10">
        <f t="shared" si="1955"/>
        <v>68828.48151749355</v>
      </c>
      <c r="Y1213" s="8">
        <f t="shared" si="1956"/>
        <v>1452.8869124416735</v>
      </c>
      <c r="Z1213" s="1">
        <f t="shared" si="1957"/>
        <v>1452.8869999999999</v>
      </c>
      <c r="AA1213" s="2">
        <f t="shared" si="1958"/>
        <v>68828.5</v>
      </c>
      <c r="AB1213" s="2">
        <f t="shared" si="1952"/>
        <v>68828.477369540793</v>
      </c>
      <c r="AC1213" s="1">
        <f t="shared" si="1959"/>
        <v>7.3686796485046946E-2</v>
      </c>
      <c r="AD1213" s="1" t="b">
        <f t="shared" si="1960"/>
        <v>1</v>
      </c>
      <c r="AM1213" s="10">
        <f t="shared" si="1961"/>
        <v>0.18949443418517753</v>
      </c>
      <c r="AN1213" s="10"/>
      <c r="AO1213" s="1">
        <f t="shared" si="1962"/>
        <v>1452.8869999999999</v>
      </c>
      <c r="AP1213"/>
      <c r="BB1213" s="17" cm="1">
        <f t="array" ref="BB1213">$C1213*EXP(poly_from_str($AO1213,BB$2951))</f>
        <v>4.8088583918578847</v>
      </c>
      <c r="BF1213" s="21">
        <f>INDEX([1]Pr3_line_class7_opt_lin!$A$2:$A$3624,MATCH($X1213,[1]Pr3_line_class7_opt_lin!$AO$2:$AO$3624,0),1)</f>
        <v>2839</v>
      </c>
    </row>
    <row r="1214" spans="1:58" hidden="1" x14ac:dyDescent="0.25">
      <c r="A1214" s="1">
        <v>1452.569</v>
      </c>
      <c r="B1214" s="1">
        <v>4.0000000000000001E-3</v>
      </c>
      <c r="C1214">
        <v>1</v>
      </c>
      <c r="E1214" s="2">
        <v>68843.600000000006</v>
      </c>
      <c r="F1214">
        <v>14859</v>
      </c>
      <c r="G1214" t="s">
        <v>4</v>
      </c>
      <c r="H1214" t="s">
        <v>12</v>
      </c>
      <c r="I1214">
        <v>83703</v>
      </c>
      <c r="J1214" t="s">
        <v>6</v>
      </c>
      <c r="K1214" t="s">
        <v>39</v>
      </c>
      <c r="L1214">
        <v>14859.96</v>
      </c>
      <c r="M1214">
        <v>83703.429999999993</v>
      </c>
      <c r="N1214">
        <v>13</v>
      </c>
      <c r="V1214" s="11">
        <f t="shared" si="1953"/>
        <v>6.8843545470129131E-7</v>
      </c>
      <c r="W1214" s="11">
        <f t="shared" si="1954"/>
        <v>1.4525678494442474E-6</v>
      </c>
      <c r="X1214" s="10">
        <f t="shared" si="1955"/>
        <v>68843.555472104345</v>
      </c>
      <c r="Y1214" s="8">
        <f t="shared" si="1956"/>
        <v>1452.5687889626845</v>
      </c>
      <c r="Z1214" s="1">
        <f t="shared" si="1957"/>
        <v>1452.569</v>
      </c>
      <c r="AA1214" s="2">
        <f t="shared" si="1958"/>
        <v>68843.600000000006</v>
      </c>
      <c r="AB1214" s="2">
        <f t="shared" si="1952"/>
        <v>68843.545470129131</v>
      </c>
      <c r="AC1214" s="1">
        <f t="shared" si="1959"/>
        <v>7.3697168764488688E-2</v>
      </c>
      <c r="AD1214" s="1" t="b">
        <f t="shared" si="1960"/>
        <v>1</v>
      </c>
      <c r="AF1214" s="1" t="s">
        <v>1173</v>
      </c>
      <c r="AG1214" s="1" t="s">
        <v>1385</v>
      </c>
      <c r="AH1214" s="10">
        <v>14859.96</v>
      </c>
      <c r="AI1214" s="10">
        <v>83703.429999999993</v>
      </c>
      <c r="AJ1214" s="10">
        <f>AI1214-AH1214</f>
        <v>68843.47</v>
      </c>
      <c r="AK1214" s="1">
        <f>$A1214-100000000/AJ1214</f>
        <v>-1.5923887915505475E-3</v>
      </c>
      <c r="AL1214" s="10">
        <f>$X1214-AJ1214</f>
        <v>8.5472104343352839E-2</v>
      </c>
      <c r="AM1214" s="10">
        <f t="shared" si="1961"/>
        <v>0.1895775002770953</v>
      </c>
      <c r="AN1214" s="10">
        <f>AL1214/AM1214</f>
        <v>0.45085574088920272</v>
      </c>
      <c r="AO1214" s="1">
        <f t="shared" si="1962"/>
        <v>1452.569</v>
      </c>
      <c r="AP1214" s="14">
        <v>1120000</v>
      </c>
      <c r="AQ1214" s="10">
        <v>2.1999999999999999E-2</v>
      </c>
      <c r="AR1214" s="14" cm="1">
        <f t="array" ref="AR1214">SfromgA($AP1214,$AO1214,"")</f>
        <v>1.6941883728348655E-3</v>
      </c>
      <c r="AS1214" s="21">
        <f>(10^MAX(0.05, -0.312925054856973*((LN($AR1214))^(1/3)) + 0.454808404431693)-1)*100</f>
        <v>984.4438640278828</v>
      </c>
      <c r="AU1214" s="10"/>
      <c r="AV1214" s="10"/>
      <c r="AW1214" s="14">
        <f>IF($AP1214="",$AT1214,$AP1214)</f>
        <v>1120000</v>
      </c>
      <c r="AX1214" s="21">
        <f>IF($AP1214="",$AV1214,$AS1214)</f>
        <v>984.4438640278828</v>
      </c>
      <c r="AY1214" s="10">
        <f>LN(BB1214*$AO1214/$AW1214)</f>
        <v>-8.7629034964928678</v>
      </c>
      <c r="AZ1214" s="10">
        <f>EXP(AY$2950*$AI1214+AY$2951)*$AW1214/$AO1214</f>
        <v>0.41138125405833531</v>
      </c>
      <c r="BA1214" s="10">
        <f>LN(AZ1214/$C1214)</f>
        <v>-0.88823486901842974</v>
      </c>
      <c r="BB1214" s="17" cm="1">
        <f t="array" ref="BB1214">$C1214*EXP(poly_from_str($AO1214,BB$2951))</f>
        <v>0.1206148045063563</v>
      </c>
      <c r="BC1214" s="10">
        <f t="shared" ref="BC1214" si="1987">LN(AZ1214/BB1214)</f>
        <v>1.2269183761038602</v>
      </c>
      <c r="BD1214" s="10">
        <f t="shared" ref="BD1214" si="1988">LN($AX1214/100+1)</f>
        <v>2.3836523808624941</v>
      </c>
      <c r="BE1214" s="10">
        <f>ABS(LN($AZ1214/$BB1214))-BD1214-LN(2)</f>
        <v>-1.849881185318579</v>
      </c>
      <c r="BF1214" s="21">
        <f>INDEX([1]Pr3_line_class7_opt_lin!$A$2:$A$3624,MATCH($X1214,[1]Pr3_line_class7_opt_lin!$AO$2:$AO$3624,0),1)</f>
        <v>71</v>
      </c>
    </row>
    <row r="1215" spans="1:58" hidden="1" x14ac:dyDescent="0.25">
      <c r="A1215" s="1">
        <v>1452.4780000000001</v>
      </c>
      <c r="B1215" s="1">
        <v>4.0000000000000001E-3</v>
      </c>
      <c r="C1215">
        <v>1</v>
      </c>
      <c r="E1215" s="2">
        <v>68847.8</v>
      </c>
      <c r="N1215">
        <v>13</v>
      </c>
      <c r="V1215" s="11">
        <f t="shared" si="1953"/>
        <v>6.8847858625053179E-7</v>
      </c>
      <c r="W1215" s="11">
        <f t="shared" si="1954"/>
        <v>1.4524792368093098E-6</v>
      </c>
      <c r="X1215" s="10">
        <f t="shared" si="1955"/>
        <v>68847.847869759906</v>
      </c>
      <c r="Y1215" s="8">
        <f t="shared" si="1956"/>
        <v>1452.4782269036339</v>
      </c>
      <c r="Z1215" s="1">
        <f t="shared" si="1957"/>
        <v>1452.4780000000001</v>
      </c>
      <c r="AA1215" s="2">
        <f t="shared" si="1958"/>
        <v>68847.8</v>
      </c>
      <c r="AB1215" s="2">
        <f t="shared" si="1952"/>
        <v>68847.858625053181</v>
      </c>
      <c r="AC1215" s="1">
        <f t="shared" si="1959"/>
        <v>7.3700138186276548E-2</v>
      </c>
      <c r="AD1215" s="1" t="b">
        <f t="shared" si="1960"/>
        <v>1</v>
      </c>
      <c r="AM1215" s="10">
        <f t="shared" si="1961"/>
        <v>0.18960094404183747</v>
      </c>
      <c r="AN1215" s="10"/>
      <c r="AO1215" s="1">
        <f t="shared" si="1962"/>
        <v>1452.4780000000001</v>
      </c>
      <c r="AP1215"/>
      <c r="BB1215" s="17" cm="1">
        <f t="array" ref="BB1215">$C1215*EXP(poly_from_str($AO1215,BB$2951))</f>
        <v>0.12072754639413685</v>
      </c>
      <c r="BF1215" s="21">
        <f>INDEX([1]Pr3_line_class7_opt_lin!$A$2:$A$3624,MATCH($X1215,[1]Pr3_line_class7_opt_lin!$AO$2:$AO$3624,0),1)</f>
        <v>71</v>
      </c>
    </row>
    <row r="1216" spans="1:58" hidden="1" x14ac:dyDescent="0.25">
      <c r="A1216" s="1">
        <v>1452.3520000000001</v>
      </c>
      <c r="B1216" s="1">
        <v>4.0000000000000001E-3</v>
      </c>
      <c r="C1216">
        <v>400</v>
      </c>
      <c r="E1216" s="2">
        <v>68853.8</v>
      </c>
      <c r="N1216">
        <v>13</v>
      </c>
      <c r="V1216" s="11">
        <f t="shared" si="1953"/>
        <v>6.8853831578019646E-7</v>
      </c>
      <c r="W1216" s="11">
        <f t="shared" si="1954"/>
        <v>1.4523526660837892E-6</v>
      </c>
      <c r="X1216" s="10">
        <f t="shared" si="1955"/>
        <v>68853.82578310254</v>
      </c>
      <c r="Y1216" s="8">
        <f t="shared" si="1956"/>
        <v>1452.3521222337229</v>
      </c>
      <c r="Z1216" s="1">
        <f t="shared" si="1957"/>
        <v>1452.3520000000001</v>
      </c>
      <c r="AA1216" s="2">
        <f t="shared" si="1958"/>
        <v>68853.8</v>
      </c>
      <c r="AB1216" s="2">
        <f t="shared" si="1952"/>
        <v>68853.831578019643</v>
      </c>
      <c r="AC1216" s="1">
        <f t="shared" si="1959"/>
        <v>7.3704250614871486E-2</v>
      </c>
      <c r="AD1216" s="1" t="b">
        <f t="shared" si="1960"/>
        <v>1</v>
      </c>
      <c r="AM1216" s="10">
        <f t="shared" si="1961"/>
        <v>0.18963391794826598</v>
      </c>
      <c r="AN1216" s="10"/>
      <c r="AO1216" s="1">
        <f t="shared" si="1962"/>
        <v>1452.3520000000001</v>
      </c>
      <c r="AP1216"/>
      <c r="BB1216" s="17" cm="1">
        <f t="array" ref="BB1216">$C1216*EXP(poly_from_str($AO1216,BB$2951))</f>
        <v>48.35351343716173</v>
      </c>
      <c r="BF1216" s="21" t="e">
        <f>INDEX([1]Pr3_line_class7_opt_lin!$A$2:$A$3624,MATCH($X1216,[1]Pr3_line_class7_opt_lin!$AO$2:$AO$3624,0),1)</f>
        <v>#N/A</v>
      </c>
    </row>
    <row r="1217" spans="1:58" x14ac:dyDescent="0.25">
      <c r="A1217" s="1">
        <v>1452.0050000000001</v>
      </c>
      <c r="B1217" s="1">
        <v>8.0000000000000002E-3</v>
      </c>
      <c r="C1217">
        <v>8</v>
      </c>
      <c r="D1217" t="s">
        <v>112</v>
      </c>
      <c r="E1217" s="2">
        <v>68870.3</v>
      </c>
      <c r="N1217">
        <v>13</v>
      </c>
      <c r="V1217" s="11">
        <f t="shared" si="1953"/>
        <v>6.887028625934483E-7</v>
      </c>
      <c r="W1217" s="11">
        <f t="shared" si="1954"/>
        <v>1.4520047103032803E-6</v>
      </c>
      <c r="X1217" s="10">
        <f t="shared" si="1955"/>
        <v>68870.288782878735</v>
      </c>
      <c r="Y1217" s="8">
        <f t="shared" si="1956"/>
        <v>1452.0049467958695</v>
      </c>
      <c r="Z1217" s="1">
        <f t="shared" si="1957"/>
        <v>1452.0050000000001</v>
      </c>
      <c r="AA1217" s="2">
        <f t="shared" si="1958"/>
        <v>68870.3</v>
      </c>
      <c r="AB1217" s="2">
        <f t="shared" ref="AB1217:AB1280" si="1989">100000000/Z1217</f>
        <v>68870.286259344837</v>
      </c>
      <c r="AC1217" s="1">
        <f t="shared" si="1959"/>
        <v>7.3715581647220516E-2</v>
      </c>
      <c r="AD1217" s="1" t="b">
        <f t="shared" si="1960"/>
        <v>1</v>
      </c>
      <c r="AM1217" s="10">
        <f t="shared" si="1961"/>
        <v>0.37944938206135653</v>
      </c>
      <c r="AN1217" s="10"/>
      <c r="AO1217" s="1">
        <f t="shared" si="1962"/>
        <v>1452.0050000000001</v>
      </c>
      <c r="AP1217"/>
      <c r="BB1217" s="17" cm="1">
        <f t="array" ref="BB1217">$C1217*EXP(poly_from_str($AO1217,BB$2951))</f>
        <v>0.97051884107693398</v>
      </c>
      <c r="BF1217" s="21">
        <f>INDEX([1]Pr3_line_class7_opt_lin!$A$2:$A$3624,MATCH($X1217,[1]Pr3_line_class7_opt_lin!$AO$2:$AO$3624,0),1)</f>
        <v>571</v>
      </c>
    </row>
    <row r="1218" spans="1:58" hidden="1" x14ac:dyDescent="0.25">
      <c r="A1218" s="1">
        <v>1451.7829999999999</v>
      </c>
      <c r="B1218" s="1">
        <v>4.0000000000000001E-3</v>
      </c>
      <c r="C1218">
        <v>100</v>
      </c>
      <c r="E1218" s="2">
        <v>68880.800000000003</v>
      </c>
      <c r="F1218">
        <v>21238</v>
      </c>
      <c r="G1218" t="s">
        <v>4</v>
      </c>
      <c r="H1218" t="s">
        <v>39</v>
      </c>
      <c r="I1218">
        <v>90119</v>
      </c>
      <c r="J1218" t="s">
        <v>6</v>
      </c>
      <c r="K1218" t="s">
        <v>12</v>
      </c>
      <c r="L1218">
        <v>21238.78</v>
      </c>
      <c r="M1218">
        <v>90119.8</v>
      </c>
      <c r="N1218">
        <v>13</v>
      </c>
      <c r="V1218" s="11">
        <f t="shared" ref="V1218:V1281" si="1990">0.001/$A1218</f>
        <v>6.8880817587752442E-7</v>
      </c>
      <c r="W1218" s="11">
        <f t="shared" ref="W1218:W1281" si="1991">0.1/$E1218</f>
        <v>1.4517833706925587E-6</v>
      </c>
      <c r="X1218" s="10">
        <f t="shared" ref="X1218:X1281" si="1992">($E1218/$W1218^2+(100000000/$A1218)/$V1218^2)/(1/$W1218^2+1/$V1218^2)</f>
        <v>68880.814356070972</v>
      </c>
      <c r="Y1218" s="8">
        <f t="shared" ref="Y1218:Y1281" si="1993">100000000/X1218</f>
        <v>1451.7830681133094</v>
      </c>
      <c r="Z1218" s="1">
        <f t="shared" ref="Z1218:Z1281" si="1994">ROUND($A1218,3)+0</f>
        <v>1451.7829999999999</v>
      </c>
      <c r="AA1218" s="2">
        <f t="shared" ref="AA1218:AA1281" si="1995">ROUND($E1218,1)+0</f>
        <v>68880.800000000003</v>
      </c>
      <c r="AB1218" s="2">
        <f t="shared" si="1989"/>
        <v>68880.817587752448</v>
      </c>
      <c r="AC1218" s="1">
        <f t="shared" ref="AC1218:AC1281" si="1996">0.0005/$Z1218*AB1218+0.05</f>
        <v>7.3722835157786132E-2</v>
      </c>
      <c r="AD1218" s="1" t="b">
        <f t="shared" ref="AD1218:AD1281" si="1997">ABS($E1218-AB1218)&lt;AC1218</f>
        <v>1</v>
      </c>
      <c r="AF1218" s="1" t="s">
        <v>1196</v>
      </c>
      <c r="AG1218" s="1" t="s">
        <v>1368</v>
      </c>
      <c r="AH1218" s="10">
        <v>21238.78</v>
      </c>
      <c r="AI1218" s="10">
        <v>90119.8</v>
      </c>
      <c r="AJ1218" s="10">
        <f>AI1218-AH1218</f>
        <v>68881.02</v>
      </c>
      <c r="AK1218" s="1">
        <f>$A1218-100000000/AJ1218</f>
        <v>4.2661775332817342E-3</v>
      </c>
      <c r="AL1218" s="10">
        <f>$X1218-AJ1218</f>
        <v>-0.20564392903179396</v>
      </c>
      <c r="AM1218" s="10">
        <f t="shared" ref="AM1218:AM1281" si="1998">$B1218/$A1218*$E1218</f>
        <v>0.18978263280393834</v>
      </c>
      <c r="AN1218" s="10">
        <f>AL1218/AM1218</f>
        <v>-1.0835761207098529</v>
      </c>
      <c r="AO1218" s="1">
        <f t="shared" ref="AO1218:AO1281" si="1999">$A1218+0</f>
        <v>1451.7829999999999</v>
      </c>
      <c r="AP1218" s="14">
        <v>11800000</v>
      </c>
      <c r="AQ1218" s="10">
        <v>5.3999999999999999E-2</v>
      </c>
      <c r="AR1218" s="14" cm="1">
        <f t="array" ref="AR1218">SfromgA($AP1218,$AO1218,"")</f>
        <v>1.7820524700320736E-2</v>
      </c>
      <c r="AS1218" s="21">
        <f>(10^MAX(0.05, -0.312925054856973*((LN($AR1218))^(1/3)) + 0.454808404431693)-1)*100</f>
        <v>796.76321434785984</v>
      </c>
      <c r="AU1218" s="10"/>
      <c r="AV1218" s="10"/>
      <c r="AW1218" s="14">
        <f>IF($AP1218="",$AT1218,$AP1218)</f>
        <v>11800000</v>
      </c>
      <c r="AX1218" s="21">
        <f>IF($AP1218="",$AV1218,$AS1218)</f>
        <v>796.76321434785984</v>
      </c>
      <c r="AY1218" s="10">
        <f>LN(BB1218*$AO1218/$AW1218)</f>
        <v>-6.5049823781521212</v>
      </c>
      <c r="AZ1218" s="10">
        <f>EXP(AY$2950*$AI1218+AY$2951)*$AW1218/$AO1218</f>
        <v>2.3804751798995829</v>
      </c>
      <c r="BA1218" s="10">
        <f>LN(AZ1218/$C1218)</f>
        <v>-3.7378700628132062</v>
      </c>
      <c r="BB1218" s="17" cm="1">
        <f t="array" ref="BB1218">$C1218*EXP(poly_from_str($AO1218,BB$2951))</f>
        <v>12.159125722146632</v>
      </c>
      <c r="BC1218" s="10">
        <f t="shared" ref="BC1218" si="2000">LN(AZ1218/BB1218)</f>
        <v>-1.6307798529285777</v>
      </c>
      <c r="BD1218" s="10">
        <f t="shared" ref="BD1218" si="2001">LN($AX1218/100+1)</f>
        <v>2.193621666137151</v>
      </c>
      <c r="BE1218" s="10">
        <f>ABS(LN($AZ1218/$BB1218))-BD1218-LN(2)</f>
        <v>-1.2559889937685185</v>
      </c>
      <c r="BF1218" s="21">
        <f>INDEX([1]Pr3_line_class7_opt_lin!$A$2:$A$3624,MATCH($X1218,[1]Pr3_line_class7_opt_lin!$AO$2:$AO$3624,0),1)</f>
        <v>7145</v>
      </c>
    </row>
    <row r="1219" spans="1:58" x14ac:dyDescent="0.25">
      <c r="A1219" s="1">
        <v>1451.3579999999999</v>
      </c>
      <c r="B1219" s="1">
        <v>8.0000000000000002E-3</v>
      </c>
      <c r="C1219">
        <v>300</v>
      </c>
      <c r="D1219" t="s">
        <v>112</v>
      </c>
      <c r="E1219" s="2">
        <v>68901</v>
      </c>
      <c r="N1219">
        <v>13</v>
      </c>
      <c r="V1219" s="11">
        <f t="shared" si="1990"/>
        <v>6.8900987902364549E-7</v>
      </c>
      <c r="W1219" s="11">
        <f t="shared" si="1991"/>
        <v>1.4513577451706072E-6</v>
      </c>
      <c r="X1219" s="10">
        <f t="shared" si="1992"/>
        <v>68900.990127385594</v>
      </c>
      <c r="Y1219" s="8">
        <f t="shared" si="1993"/>
        <v>1451.3579531312671</v>
      </c>
      <c r="Z1219" s="1">
        <f t="shared" si="1994"/>
        <v>1451.3579999999999</v>
      </c>
      <c r="AA1219" s="2">
        <f t="shared" si="1995"/>
        <v>68901</v>
      </c>
      <c r="AB1219" s="2">
        <f t="shared" si="1989"/>
        <v>68900.987902364548</v>
      </c>
      <c r="AC1219" s="1">
        <f t="shared" si="1996"/>
        <v>7.3736730669608924E-2</v>
      </c>
      <c r="AD1219" s="1" t="b">
        <f t="shared" si="1997"/>
        <v>1</v>
      </c>
      <c r="AM1219" s="10">
        <f t="shared" si="1998"/>
        <v>0.3797877573968656</v>
      </c>
      <c r="AN1219" s="10"/>
      <c r="AO1219" s="1">
        <f t="shared" si="1999"/>
        <v>1451.3579999999999</v>
      </c>
      <c r="AP1219"/>
      <c r="BB1219" s="17" cm="1">
        <f t="array" ref="BB1219">$C1219*EXP(poly_from_str($AO1219,BB$2951))</f>
        <v>36.636524205523081</v>
      </c>
      <c r="BF1219" s="21">
        <f>INDEX([1]Pr3_line_class7_opt_lin!$A$2:$A$3624,MATCH($X1219,[1]Pr3_line_class7_opt_lin!$AO$2:$AO$3624,0),1)</f>
        <v>21490</v>
      </c>
    </row>
    <row r="1220" spans="1:58" hidden="1" x14ac:dyDescent="0.25">
      <c r="A1220" s="1">
        <v>1451.193</v>
      </c>
      <c r="B1220" s="1">
        <v>4.0000000000000001E-3</v>
      </c>
      <c r="C1220">
        <v>30</v>
      </c>
      <c r="E1220" s="2">
        <v>68908.800000000003</v>
      </c>
      <c r="F1220">
        <v>23532</v>
      </c>
      <c r="G1220" t="s">
        <v>4</v>
      </c>
      <c r="H1220" t="s">
        <v>17</v>
      </c>
      <c r="I1220">
        <v>92441</v>
      </c>
      <c r="J1220" t="s">
        <v>6</v>
      </c>
      <c r="K1220" t="s">
        <v>7</v>
      </c>
      <c r="L1220">
        <v>23532.86</v>
      </c>
      <c r="M1220">
        <v>92441.7</v>
      </c>
      <c r="N1220">
        <v>13</v>
      </c>
      <c r="V1220" s="11">
        <f t="shared" si="1990"/>
        <v>6.8908821914107909E-7</v>
      </c>
      <c r="W1220" s="11">
        <f t="shared" si="1991"/>
        <v>1.45119346150274E-6</v>
      </c>
      <c r="X1220" s="10">
        <f t="shared" si="1992"/>
        <v>68908.817882129035</v>
      </c>
      <c r="Y1220" s="8">
        <f t="shared" si="1993"/>
        <v>1451.1930849119126</v>
      </c>
      <c r="Z1220" s="1">
        <f t="shared" si="1994"/>
        <v>1451.193</v>
      </c>
      <c r="AA1220" s="2">
        <f t="shared" si="1995"/>
        <v>68908.800000000003</v>
      </c>
      <c r="AB1220" s="2">
        <f t="shared" si="1989"/>
        <v>68908.821914107917</v>
      </c>
      <c r="AC1220" s="1">
        <f t="shared" si="1996"/>
        <v>7.37421286879512E-2</v>
      </c>
      <c r="AD1220" s="1" t="b">
        <f t="shared" si="1997"/>
        <v>1</v>
      </c>
      <c r="AF1220" s="1" t="s">
        <v>1251</v>
      </c>
      <c r="AG1220" s="1" t="s">
        <v>1352</v>
      </c>
      <c r="AH1220" s="10">
        <v>23532.86</v>
      </c>
      <c r="AI1220" s="10">
        <v>92441.7</v>
      </c>
      <c r="AJ1220" s="10">
        <f>AI1220-AH1220</f>
        <v>68908.84</v>
      </c>
      <c r="AK1220" s="1">
        <f>$A1220-100000000/AJ1220</f>
        <v>3.8088175620032416E-4</v>
      </c>
      <c r="AL1220" s="10">
        <f>$X1220-AJ1220</f>
        <v>-2.2117870961665176E-2</v>
      </c>
      <c r="AM1220" s="10">
        <f t="shared" si="1998"/>
        <v>0.18993696910059518</v>
      </c>
      <c r="AN1220" s="10">
        <f>AL1220/AM1220</f>
        <v>-0.11644847796824125</v>
      </c>
      <c r="AO1220" s="1">
        <f t="shared" si="1999"/>
        <v>1451.193</v>
      </c>
      <c r="AP1220" s="14">
        <v>4650000</v>
      </c>
      <c r="AQ1220" s="10">
        <v>0.02</v>
      </c>
      <c r="AR1220" s="14" cm="1">
        <f t="array" ref="AR1220">SfromgA($AP1220,$AO1220,"")</f>
        <v>7.013936623222132E-3</v>
      </c>
      <c r="AS1220" s="21">
        <f>(10^MAX(0.05, -0.312925054856973*((LN($AR1220))^(1/3)) + 0.454808404431693)-1)*100</f>
        <v>873.79339019688337</v>
      </c>
      <c r="AU1220" s="10"/>
      <c r="AV1220" s="10"/>
      <c r="AW1220" s="14">
        <f>IF($AP1220="",$AT1220,$AP1220)</f>
        <v>4650000</v>
      </c>
      <c r="AX1220" s="21">
        <f>IF($AP1220="",$AV1220,$AS1220)</f>
        <v>873.79339019688337</v>
      </c>
      <c r="AY1220" s="10">
        <f>LN(BB1220*$AO1220/$AW1220)</f>
        <v>-6.7720870026905118</v>
      </c>
      <c r="AZ1220" s="10">
        <f>EXP(AY$2950*$AI1220+AY$2951)*$AW1220/$AO1220</f>
        <v>0.75535471587837322</v>
      </c>
      <c r="BA1220" s="10">
        <f>LN(AZ1220/$C1220)</f>
        <v>-3.6817651993717733</v>
      </c>
      <c r="BB1220" s="17" cm="1">
        <f t="array" ref="BB1220">$C1220*EXP(poly_from_str($AO1220,BB$2951))</f>
        <v>3.669845338638253</v>
      </c>
      <c r="BC1220" s="10">
        <f t="shared" ref="BC1220" si="2002">LN(AZ1220/BB1220)</f>
        <v>-1.5807173368276735</v>
      </c>
      <c r="BD1220" s="10">
        <f t="shared" ref="BD1220" si="2003">LN($AX1220/100+1)</f>
        <v>2.2760289700982077</v>
      </c>
      <c r="BE1220" s="10">
        <f>ABS(LN($AZ1220/$BB1220))-BD1220-LN(2)</f>
        <v>-1.3884588138304794</v>
      </c>
      <c r="BF1220" s="21">
        <f>INDEX([1]Pr3_line_class7_opt_lin!$A$2:$A$3624,MATCH($X1220,[1]Pr3_line_class7_opt_lin!$AO$2:$AO$3624,0),1)</f>
        <v>2151</v>
      </c>
    </row>
    <row r="1221" spans="1:58" x14ac:dyDescent="0.25">
      <c r="A1221" s="1">
        <v>1450.96</v>
      </c>
      <c r="B1221" s="1">
        <v>8.0000000000000002E-3</v>
      </c>
      <c r="C1221">
        <v>4</v>
      </c>
      <c r="D1221" t="s">
        <v>112</v>
      </c>
      <c r="E1221" s="2">
        <v>68919.899999999994</v>
      </c>
      <c r="N1221">
        <v>13</v>
      </c>
      <c r="V1221" s="11">
        <f t="shared" si="1990"/>
        <v>6.891988752274356E-7</v>
      </c>
      <c r="W1221" s="11">
        <f t="shared" si="1991"/>
        <v>1.4509597373182495E-6</v>
      </c>
      <c r="X1221" s="10">
        <f t="shared" si="1992"/>
        <v>68919.889819640506</v>
      </c>
      <c r="Y1221" s="8">
        <f t="shared" si="1993"/>
        <v>1450.9599516437765</v>
      </c>
      <c r="Z1221" s="1">
        <f t="shared" si="1994"/>
        <v>1450.96</v>
      </c>
      <c r="AA1221" s="2">
        <f t="shared" si="1995"/>
        <v>68919.899999999994</v>
      </c>
      <c r="AB1221" s="2">
        <f t="shared" si="1989"/>
        <v>68919.887522743564</v>
      </c>
      <c r="AC1221" s="1">
        <f t="shared" si="1996"/>
        <v>7.3749754480738117E-2</v>
      </c>
      <c r="AD1221" s="1" t="b">
        <f t="shared" si="1997"/>
        <v>1</v>
      </c>
      <c r="AM1221" s="10">
        <f t="shared" si="1998"/>
        <v>0.37999614048629865</v>
      </c>
      <c r="AN1221" s="10"/>
      <c r="AO1221" s="1">
        <f t="shared" si="1999"/>
        <v>1450.96</v>
      </c>
      <c r="AP1221"/>
      <c r="BB1221" s="17" cm="1">
        <f t="array" ref="BB1221">$C1221*EXP(poly_from_str($AO1221,BB$2951))</f>
        <v>0.4904805461265177</v>
      </c>
      <c r="BF1221" s="21" t="e">
        <f>INDEX([1]Pr3_line_class7_opt_lin!$A$2:$A$3624,MATCH($X1221,[1]Pr3_line_class7_opt_lin!$AO$2:$AO$3624,0),1)</f>
        <v>#N/A</v>
      </c>
    </row>
    <row r="1222" spans="1:58" hidden="1" x14ac:dyDescent="0.25">
      <c r="A1222" s="1">
        <v>1450.5</v>
      </c>
      <c r="B1222" s="1">
        <v>4.0000000000000001E-3</v>
      </c>
      <c r="C1222">
        <v>2</v>
      </c>
      <c r="E1222" s="2">
        <v>68941.7</v>
      </c>
      <c r="N1222">
        <v>13</v>
      </c>
      <c r="V1222" s="11">
        <f t="shared" si="1990"/>
        <v>6.894174422612892E-7</v>
      </c>
      <c r="W1222" s="11">
        <f t="shared" si="1991"/>
        <v>1.450500930496347E-6</v>
      </c>
      <c r="X1222" s="10">
        <f t="shared" si="1992"/>
        <v>68941.73607626927</v>
      </c>
      <c r="Y1222" s="8">
        <f t="shared" si="1993"/>
        <v>1450.5001714690127</v>
      </c>
      <c r="Z1222" s="1">
        <f t="shared" si="1994"/>
        <v>1450.5</v>
      </c>
      <c r="AA1222" s="2">
        <f t="shared" si="1995"/>
        <v>68941.7</v>
      </c>
      <c r="AB1222" s="2">
        <f t="shared" si="1989"/>
        <v>68941.744226128925</v>
      </c>
      <c r="AC1222" s="1">
        <f t="shared" si="1996"/>
        <v>7.376482048470491E-2</v>
      </c>
      <c r="AD1222" s="1" t="b">
        <f t="shared" si="1997"/>
        <v>1</v>
      </c>
      <c r="AM1222" s="10">
        <f t="shared" si="1998"/>
        <v>0.19011844191658048</v>
      </c>
      <c r="AN1222" s="10"/>
      <c r="AO1222" s="1">
        <f t="shared" si="1999"/>
        <v>1450.5</v>
      </c>
      <c r="AP1222"/>
      <c r="BB1222" s="17" cm="1">
        <f t="array" ref="BB1222">$C1222*EXP(poly_from_str($AO1222,BB$2951))</f>
        <v>0.24639619252315423</v>
      </c>
      <c r="BF1222" s="21">
        <f>INDEX([1]Pr3_line_class7_opt_lin!$A$2:$A$3624,MATCH($X1222,[1]Pr3_line_class7_opt_lin!$AO$2:$AO$3624,0),1)</f>
        <v>144</v>
      </c>
    </row>
    <row r="1223" spans="1:58" hidden="1" x14ac:dyDescent="0.25">
      <c r="A1223" s="1">
        <v>1450.403</v>
      </c>
      <c r="B1223" s="1">
        <v>4.0000000000000001E-3</v>
      </c>
      <c r="C1223">
        <v>4</v>
      </c>
      <c r="E1223" s="2">
        <v>68946.399999999994</v>
      </c>
      <c r="N1223">
        <v>13</v>
      </c>
      <c r="V1223" s="11">
        <f t="shared" si="1990"/>
        <v>6.8946354909635459E-7</v>
      </c>
      <c r="W1223" s="11">
        <f t="shared" si="1991"/>
        <v>1.4504020514486618E-6</v>
      </c>
      <c r="X1223" s="10">
        <f t="shared" si="1992"/>
        <v>68946.363220584724</v>
      </c>
      <c r="Y1223" s="8">
        <f t="shared" si="1993"/>
        <v>1450.4028251651691</v>
      </c>
      <c r="Z1223" s="1">
        <f t="shared" si="1994"/>
        <v>1450.403</v>
      </c>
      <c r="AA1223" s="2">
        <f t="shared" si="1995"/>
        <v>68946.399999999994</v>
      </c>
      <c r="AB1223" s="2">
        <f t="shared" si="1989"/>
        <v>68946.354909635455</v>
      </c>
      <c r="AC1223" s="1">
        <f t="shared" si="1996"/>
        <v>7.3767999276627069E-2</v>
      </c>
      <c r="AD1223" s="1" t="b">
        <f t="shared" si="1997"/>
        <v>1</v>
      </c>
      <c r="AM1223" s="10">
        <f t="shared" si="1998"/>
        <v>0.1901441185656676</v>
      </c>
      <c r="AN1223" s="10"/>
      <c r="AO1223" s="1">
        <f t="shared" si="1999"/>
        <v>1450.403</v>
      </c>
      <c r="AP1223"/>
      <c r="BB1223" s="17" cm="1">
        <f t="array" ref="BB1223">$C1223*EXP(poly_from_str($AO1223,BB$2951))</f>
        <v>0.49328094074809903</v>
      </c>
      <c r="BF1223" s="21" t="e">
        <f>INDEX([1]Pr3_line_class7_opt_lin!$A$2:$A$3624,MATCH($X1223,[1]Pr3_line_class7_opt_lin!$AO$2:$AO$3624,0),1)</f>
        <v>#N/A</v>
      </c>
    </row>
    <row r="1224" spans="1:58" x14ac:dyDescent="0.25">
      <c r="A1224" s="1">
        <v>1450.241</v>
      </c>
      <c r="B1224" s="1">
        <v>8.0000000000000002E-3</v>
      </c>
      <c r="C1224">
        <v>10</v>
      </c>
      <c r="D1224" t="s">
        <v>112</v>
      </c>
      <c r="E1224" s="2">
        <v>68954</v>
      </c>
      <c r="N1224">
        <v>13</v>
      </c>
      <c r="V1224" s="11">
        <f t="shared" si="1990"/>
        <v>6.8954056601626908E-7</v>
      </c>
      <c r="W1224" s="11">
        <f t="shared" si="1991"/>
        <v>1.4502421904458045E-6</v>
      </c>
      <c r="X1224" s="10">
        <f t="shared" si="1992"/>
        <v>68954.046165171443</v>
      </c>
      <c r="Y1224" s="8">
        <f t="shared" si="1993"/>
        <v>1450.2412194994556</v>
      </c>
      <c r="Z1224" s="1">
        <f t="shared" si="1994"/>
        <v>1450.241</v>
      </c>
      <c r="AA1224" s="2">
        <f t="shared" si="1995"/>
        <v>68954</v>
      </c>
      <c r="AB1224" s="2">
        <f t="shared" si="1989"/>
        <v>68954.0566016269</v>
      </c>
      <c r="AC1224" s="1">
        <f t="shared" si="1996"/>
        <v>7.3773309609101834E-2</v>
      </c>
      <c r="AD1224" s="1" t="b">
        <f t="shared" si="1997"/>
        <v>1</v>
      </c>
      <c r="AM1224" s="10">
        <f t="shared" si="1998"/>
        <v>0.38037264151268652</v>
      </c>
      <c r="AN1224" s="10"/>
      <c r="AO1224" s="1">
        <f t="shared" si="1999"/>
        <v>1450.241</v>
      </c>
      <c r="AP1224"/>
      <c r="BB1224" s="17" cm="1">
        <f t="array" ref="BB1224">$C1224*EXP(poly_from_str($AO1224,BB$2951))</f>
        <v>1.2352442562010939</v>
      </c>
      <c r="BF1224" s="21" t="e">
        <f>INDEX([1]Pr3_line_class7_opt_lin!$A$2:$A$3624,MATCH($X1224,[1]Pr3_line_class7_opt_lin!$AO$2:$AO$3624,0),1)</f>
        <v>#N/A</v>
      </c>
    </row>
    <row r="1225" spans="1:58" hidden="1" x14ac:dyDescent="0.25">
      <c r="A1225" s="1">
        <v>1448.8140000000001</v>
      </c>
      <c r="B1225" s="1">
        <v>4.0000000000000001E-3</v>
      </c>
      <c r="C1225">
        <v>5</v>
      </c>
      <c r="E1225" s="2">
        <v>69022</v>
      </c>
      <c r="F1225">
        <v>23532</v>
      </c>
      <c r="G1225" t="s">
        <v>4</v>
      </c>
      <c r="H1225" t="s">
        <v>17</v>
      </c>
      <c r="I1225">
        <v>92554</v>
      </c>
      <c r="J1225" t="s">
        <v>6</v>
      </c>
      <c r="K1225" t="s">
        <v>17</v>
      </c>
      <c r="L1225">
        <v>23532.86</v>
      </c>
      <c r="M1225">
        <v>92554.8</v>
      </c>
      <c r="N1225">
        <v>13</v>
      </c>
      <c r="V1225" s="11">
        <f t="shared" si="1990"/>
        <v>6.9021972454711229E-7</v>
      </c>
      <c r="W1225" s="11">
        <f t="shared" si="1991"/>
        <v>1.4488134218075397E-6</v>
      </c>
      <c r="X1225" s="10">
        <f t="shared" si="1992"/>
        <v>69021.977549974705</v>
      </c>
      <c r="Y1225" s="8">
        <f t="shared" si="1993"/>
        <v>1448.8138930472683</v>
      </c>
      <c r="Z1225" s="1">
        <f t="shared" si="1994"/>
        <v>1448.8140000000001</v>
      </c>
      <c r="AA1225" s="2">
        <f t="shared" si="1995"/>
        <v>69022</v>
      </c>
      <c r="AB1225" s="2">
        <f t="shared" si="1989"/>
        <v>69021.972454711227</v>
      </c>
      <c r="AC1225" s="1">
        <f t="shared" si="1996"/>
        <v>7.3820163407694581E-2</v>
      </c>
      <c r="AD1225" s="1" t="b">
        <f t="shared" si="1997"/>
        <v>1</v>
      </c>
      <c r="AF1225" s="1" t="s">
        <v>1251</v>
      </c>
      <c r="AG1225" s="1" t="s">
        <v>1363</v>
      </c>
      <c r="AH1225" s="10">
        <v>23532.86</v>
      </c>
      <c r="AI1225" s="10">
        <v>92554.8</v>
      </c>
      <c r="AJ1225" s="10">
        <f>AI1225-AH1225</f>
        <v>69021.94</v>
      </c>
      <c r="AK1225" s="1">
        <f>$A1225-100000000/AJ1225</f>
        <v>-6.8124483300380234E-4</v>
      </c>
      <c r="AL1225" s="10">
        <f>$X1225-AJ1225</f>
        <v>3.7549974702415057E-2</v>
      </c>
      <c r="AM1225" s="10">
        <f t="shared" si="1998"/>
        <v>0.19056138331076314</v>
      </c>
      <c r="AN1225" s="10">
        <f>AL1225/AM1225</f>
        <v>0.19704923447779249</v>
      </c>
      <c r="AO1225" s="1">
        <f t="shared" si="1999"/>
        <v>1448.8140000000001</v>
      </c>
      <c r="AP1225" s="14">
        <v>21800000</v>
      </c>
      <c r="AQ1225" s="10">
        <v>1.7000000000000001E-2</v>
      </c>
      <c r="AR1225" s="14" cm="1">
        <f t="array" ref="AR1225">SfromgA($AP1225,$AO1225,"")</f>
        <v>3.2721089469660278E-2</v>
      </c>
      <c r="AS1225" s="21">
        <f>(10^MAX(0.05, -0.312925054856973*((LN($AR1225))^(1/3)) + 0.454808404431693)-1)*100</f>
        <v>743.84133288411272</v>
      </c>
      <c r="AU1225" s="10"/>
      <c r="AV1225" s="10"/>
      <c r="AW1225" s="14">
        <f>IF($AP1225="",$AT1225,$AP1225)</f>
        <v>21800000</v>
      </c>
      <c r="AX1225" s="21">
        <f>IF($AP1225="",$AV1225,$AS1225)</f>
        <v>743.84133288411272</v>
      </c>
      <c r="AY1225" s="10">
        <f>LN(BB1225*$AO1225/$AW1225)</f>
        <v>-10.086253444490326</v>
      </c>
      <c r="AZ1225" s="10">
        <f>EXP(AY$2950*$AI1225+AY$2951)*$AW1225/$AO1225</f>
        <v>3.5097453113796555</v>
      </c>
      <c r="BA1225" s="10">
        <f>LN(AZ1225/$C1225)</f>
        <v>-0.35389443844948948</v>
      </c>
      <c r="BB1225" s="17" cm="1">
        <f t="array" ref="BB1225">$C1225*EXP(poly_from_str($AO1225,BB$2951))</f>
        <v>0.62667106926814231</v>
      </c>
      <c r="BC1225" s="10">
        <f t="shared" ref="BC1225" si="2004">LN(AZ1225/BB1225)</f>
        <v>1.7228769604076541</v>
      </c>
      <c r="BD1225" s="10">
        <f t="shared" ref="BD1225" si="2005">LN($AX1225/100+1)</f>
        <v>2.132794296721602</v>
      </c>
      <c r="BE1225" s="10">
        <f>ABS(LN($AZ1225/$BB1225))-BD1225-LN(2)</f>
        <v>-1.1030645168738933</v>
      </c>
      <c r="BF1225" s="21">
        <f>INDEX([1]Pr3_line_class7_opt_lin!$A$2:$A$3624,MATCH($X1225,[1]Pr3_line_class7_opt_lin!$AO$2:$AO$3624,0),1)</f>
        <v>364</v>
      </c>
    </row>
    <row r="1226" spans="1:58" x14ac:dyDescent="0.25">
      <c r="A1226" s="1">
        <v>1448.5239999999999</v>
      </c>
      <c r="B1226" s="1">
        <v>8.0000000000000002E-3</v>
      </c>
      <c r="C1226">
        <v>10</v>
      </c>
      <c r="D1226" t="s">
        <v>112</v>
      </c>
      <c r="E1226" s="2">
        <v>69035.8</v>
      </c>
      <c r="N1226">
        <v>13</v>
      </c>
      <c r="V1226" s="11">
        <f t="shared" si="1990"/>
        <v>6.9035790915442213E-7</v>
      </c>
      <c r="W1226" s="11">
        <f t="shared" si="1991"/>
        <v>1.4485238093858549E-6</v>
      </c>
      <c r="X1226" s="10">
        <f t="shared" si="1992"/>
        <v>69035.792596978834</v>
      </c>
      <c r="Y1226" s="8">
        <f t="shared" si="1993"/>
        <v>1448.5239647176331</v>
      </c>
      <c r="Z1226" s="1">
        <f t="shared" si="1994"/>
        <v>1448.5239999999999</v>
      </c>
      <c r="AA1226" s="2">
        <f t="shared" si="1995"/>
        <v>69035.8</v>
      </c>
      <c r="AB1226" s="2">
        <f t="shared" si="1989"/>
        <v>69035.790915442209</v>
      </c>
      <c r="AC1226" s="1">
        <f t="shared" si="1996"/>
        <v>7.3829702136603267E-2</v>
      </c>
      <c r="AD1226" s="1" t="b">
        <f t="shared" si="1997"/>
        <v>1</v>
      </c>
      <c r="AM1226" s="10">
        <f t="shared" si="1998"/>
        <v>0.38127528435842284</v>
      </c>
      <c r="AN1226" s="10"/>
      <c r="AO1226" s="1">
        <f t="shared" si="1999"/>
        <v>1448.5239999999999</v>
      </c>
      <c r="AP1226"/>
      <c r="BB1226" s="17" cm="1">
        <f t="array" ref="BB1226">$C1226*EXP(poly_from_str($AO1226,BB$2951))</f>
        <v>1.2570445927143767</v>
      </c>
      <c r="BF1226" s="21">
        <f>INDEX([1]Pr3_line_class7_opt_lin!$A$2:$A$3624,MATCH($X1226,[1]Pr3_line_class7_opt_lin!$AO$2:$AO$3624,0),1)</f>
        <v>728</v>
      </c>
    </row>
    <row r="1227" spans="1:58" hidden="1" x14ac:dyDescent="0.25">
      <c r="A1227" s="1">
        <v>1448.1679999999999</v>
      </c>
      <c r="B1227" s="1">
        <v>4.0000000000000001E-3</v>
      </c>
      <c r="C1227">
        <v>100</v>
      </c>
      <c r="E1227" s="2">
        <v>69052.800000000003</v>
      </c>
      <c r="F1227">
        <v>26095</v>
      </c>
      <c r="G1227" t="s">
        <v>4</v>
      </c>
      <c r="H1227" t="s">
        <v>12</v>
      </c>
      <c r="I1227">
        <v>95147</v>
      </c>
      <c r="J1227" t="s">
        <v>6</v>
      </c>
      <c r="K1227" t="s">
        <v>5</v>
      </c>
      <c r="L1227">
        <v>26095.23</v>
      </c>
      <c r="M1227">
        <v>95147.9</v>
      </c>
      <c r="N1227">
        <v>13</v>
      </c>
      <c r="V1227" s="11">
        <f t="shared" si="1990"/>
        <v>6.9052761834262326E-7</v>
      </c>
      <c r="W1227" s="11">
        <f t="shared" si="1991"/>
        <v>1.4481671995921962E-6</v>
      </c>
      <c r="X1227" s="10">
        <f t="shared" si="1992"/>
        <v>69052.768904343829</v>
      </c>
      <c r="Y1227" s="8">
        <f t="shared" si="1993"/>
        <v>1448.1678517269336</v>
      </c>
      <c r="Z1227" s="1">
        <f t="shared" si="1994"/>
        <v>1448.1679999999999</v>
      </c>
      <c r="AA1227" s="2">
        <f t="shared" si="1995"/>
        <v>69052.800000000003</v>
      </c>
      <c r="AB1227" s="2">
        <f t="shared" si="1989"/>
        <v>69052.761834262332</v>
      </c>
      <c r="AC1227" s="1">
        <f t="shared" si="1996"/>
        <v>7.3841419584696782E-2</v>
      </c>
      <c r="AD1227" s="1" t="b">
        <f t="shared" si="1997"/>
        <v>1</v>
      </c>
      <c r="AF1227" s="1" t="s">
        <v>1334</v>
      </c>
      <c r="AG1227" s="1" t="s">
        <v>1365</v>
      </c>
      <c r="AH1227" s="10">
        <v>26095.23</v>
      </c>
      <c r="AI1227" s="10">
        <v>95147.9</v>
      </c>
      <c r="AJ1227" s="10">
        <f>AI1227-AH1227</f>
        <v>69052.67</v>
      </c>
      <c r="AK1227" s="1">
        <f>$A1227-100000000/AJ1227</f>
        <v>-1.925942038269568E-3</v>
      </c>
      <c r="AL1227" s="10">
        <f>$X1227-AJ1227</f>
        <v>9.8904343831236474E-2</v>
      </c>
      <c r="AM1227" s="10">
        <f t="shared" si="1998"/>
        <v>0.190731462095558</v>
      </c>
      <c r="AN1227" s="10">
        <f>AL1227/AM1227</f>
        <v>0.51855285302476528</v>
      </c>
      <c r="AO1227" s="1">
        <f t="shared" si="1999"/>
        <v>1448.1679999999999</v>
      </c>
      <c r="AP1227" s="14">
        <v>35200000</v>
      </c>
      <c r="AQ1227" s="10">
        <v>0.16800000000000001</v>
      </c>
      <c r="AR1227" s="14" cm="1">
        <f t="array" ref="AR1227">SfromgA($AP1227,$AO1227,"")</f>
        <v>5.2763410978792856E-2</v>
      </c>
      <c r="AS1227" s="21">
        <f>(10^MAX(0.05, -0.312925054856973*((LN($AR1227))^(1/3)) + 0.454808404431693)-1)*100</f>
        <v>700.19128393463484</v>
      </c>
      <c r="AU1227" s="10"/>
      <c r="AV1227" s="10"/>
      <c r="AW1227" s="14">
        <f>IF($AP1227="",$AT1227,$AP1227)</f>
        <v>35200000</v>
      </c>
      <c r="AX1227" s="21">
        <f>IF($AP1227="",$AV1227,$AS1227)</f>
        <v>700.19128393463484</v>
      </c>
      <c r="AY1227" s="10">
        <f>LN(BB1227*$AO1227/$AW1227)</f>
        <v>-7.5635353803053667</v>
      </c>
      <c r="AZ1227" s="10">
        <f>EXP(AY$2950*$AI1227+AY$2951)*$AW1227/$AO1227</f>
        <v>4.4492375616469273</v>
      </c>
      <c r="BA1227" s="10">
        <f>LN(AZ1227/$C1227)</f>
        <v>-3.112437438950733</v>
      </c>
      <c r="BB1227" s="17" cm="1">
        <f t="array" ref="BB1227">$C1227*EXP(poly_from_str($AO1227,BB$2951))</f>
        <v>12.616010373979025</v>
      </c>
      <c r="BC1227" s="10">
        <f t="shared" ref="BC1227" si="2006">LN(AZ1227/BB1227)</f>
        <v>-1.0422339249105346</v>
      </c>
      <c r="BD1227" s="10">
        <f t="shared" ref="BD1227" si="2007">LN($AX1227/100+1)</f>
        <v>2.0796806180171044</v>
      </c>
      <c r="BE1227" s="10">
        <f>ABS(LN($AZ1227/$BB1227))-BD1227-LN(2)</f>
        <v>-1.730593873666515</v>
      </c>
      <c r="BF1227" s="21">
        <f>INDEX([1]Pr3_line_class7_opt_lin!$A$2:$A$3624,MATCH($X1227,[1]Pr3_line_class7_opt_lin!$AO$2:$AO$3624,0),1)</f>
        <v>7300</v>
      </c>
    </row>
    <row r="1228" spans="1:58" hidden="1" x14ac:dyDescent="0.25">
      <c r="A1228" s="1">
        <v>1447.963</v>
      </c>
      <c r="B1228" s="1">
        <v>4.0000000000000001E-3</v>
      </c>
      <c r="C1228">
        <v>4</v>
      </c>
      <c r="E1228" s="2">
        <v>69062.5</v>
      </c>
      <c r="N1228">
        <v>13</v>
      </c>
      <c r="V1228" s="11">
        <f t="shared" si="1990"/>
        <v>6.9062538200216445E-7</v>
      </c>
      <c r="W1228" s="11">
        <f t="shared" si="1991"/>
        <v>1.4479638009049775E-6</v>
      </c>
      <c r="X1228" s="10">
        <f t="shared" si="1992"/>
        <v>69062.531120495158</v>
      </c>
      <c r="Y1228" s="8">
        <f t="shared" si="1993"/>
        <v>1447.9631484332285</v>
      </c>
      <c r="Z1228" s="1">
        <f t="shared" si="1994"/>
        <v>1447.963</v>
      </c>
      <c r="AA1228" s="2">
        <f t="shared" si="1995"/>
        <v>69062.5</v>
      </c>
      <c r="AB1228" s="2">
        <f t="shared" si="1989"/>
        <v>69062.538200216441</v>
      </c>
      <c r="AC1228" s="1">
        <f t="shared" si="1996"/>
        <v>7.3848170913281774E-2</v>
      </c>
      <c r="AD1228" s="1" t="b">
        <f t="shared" si="1997"/>
        <v>1</v>
      </c>
      <c r="AM1228" s="10">
        <f t="shared" si="1998"/>
        <v>0.19078526177809793</v>
      </c>
      <c r="AN1228" s="10"/>
      <c r="AO1228" s="1">
        <f t="shared" si="1999"/>
        <v>1447.963</v>
      </c>
      <c r="AP1228"/>
      <c r="BB1228" s="17" cm="1">
        <f t="array" ref="BB1228">$C1228*EXP(poly_from_str($AO1228,BB$2951))</f>
        <v>0.5056922084719131</v>
      </c>
      <c r="BF1228" s="21" t="e">
        <f>INDEX([1]Pr3_line_class7_opt_lin!$A$2:$A$3624,MATCH($X1228,[1]Pr3_line_class7_opt_lin!$AO$2:$AO$3624,0),1)</f>
        <v>#N/A</v>
      </c>
    </row>
    <row r="1229" spans="1:58" hidden="1" x14ac:dyDescent="0.25">
      <c r="A1229" s="1">
        <v>1447.616</v>
      </c>
      <c r="B1229" s="1">
        <v>4.0000000000000001E-3</v>
      </c>
      <c r="C1229">
        <v>100</v>
      </c>
      <c r="E1229" s="2">
        <v>69079.100000000006</v>
      </c>
      <c r="N1229">
        <v>13</v>
      </c>
      <c r="V1229" s="11">
        <f t="shared" si="1990"/>
        <v>6.9079092798090103E-7</v>
      </c>
      <c r="W1229" s="11">
        <f t="shared" si="1991"/>
        <v>1.447615849077362E-6</v>
      </c>
      <c r="X1229" s="10">
        <f t="shared" si="1992"/>
        <v>69079.094133878432</v>
      </c>
      <c r="Y1229" s="8">
        <f t="shared" si="1993"/>
        <v>1447.615972007326</v>
      </c>
      <c r="Z1229" s="1">
        <f t="shared" si="1994"/>
        <v>1447.616</v>
      </c>
      <c r="AA1229" s="2">
        <f t="shared" si="1995"/>
        <v>69079.100000000006</v>
      </c>
      <c r="AB1229" s="2">
        <f t="shared" si="1989"/>
        <v>69079.092798090103</v>
      </c>
      <c r="AC1229" s="1">
        <f t="shared" si="1996"/>
        <v>7.3859605309035722E-2</v>
      </c>
      <c r="AD1229" s="1" t="b">
        <f t="shared" si="1997"/>
        <v>1</v>
      </c>
      <c r="AM1229" s="10">
        <f t="shared" si="1998"/>
        <v>0.19087686237234186</v>
      </c>
      <c r="AN1229" s="10"/>
      <c r="AO1229" s="1">
        <f t="shared" si="1999"/>
        <v>1447.616</v>
      </c>
      <c r="AP1229"/>
      <c r="BB1229" s="17" cm="1">
        <f t="array" ref="BB1229">$C1229*EXP(poly_from_str($AO1229,BB$2951))</f>
        <v>12.6869088836598</v>
      </c>
      <c r="BF1229" s="21" t="e">
        <f>INDEX([1]Pr3_line_class7_opt_lin!$A$2:$A$3624,MATCH($X1229,[1]Pr3_line_class7_opt_lin!$AO$2:$AO$3624,0),1)</f>
        <v>#N/A</v>
      </c>
    </row>
    <row r="1230" spans="1:58" hidden="1" x14ac:dyDescent="0.25">
      <c r="A1230" s="1">
        <v>1447.3009999999999</v>
      </c>
      <c r="B1230" s="1">
        <v>4.0000000000000001E-3</v>
      </c>
      <c r="C1230">
        <v>3</v>
      </c>
      <c r="E1230" s="2">
        <v>69094.100000000006</v>
      </c>
      <c r="F1230">
        <v>21535</v>
      </c>
      <c r="G1230" t="s">
        <v>4</v>
      </c>
      <c r="H1230" t="s">
        <v>5</v>
      </c>
      <c r="I1230">
        <v>90629</v>
      </c>
      <c r="J1230" t="s">
        <v>6</v>
      </c>
      <c r="K1230" t="s">
        <v>5</v>
      </c>
      <c r="L1230">
        <v>21535.17</v>
      </c>
      <c r="M1230">
        <v>90629.2</v>
      </c>
      <c r="N1230">
        <v>13</v>
      </c>
      <c r="V1230" s="11">
        <f t="shared" si="1990"/>
        <v>6.909412762099937E-7</v>
      </c>
      <c r="W1230" s="11">
        <f t="shared" si="1991"/>
        <v>1.4473015785718316E-6</v>
      </c>
      <c r="X1230" s="10">
        <f t="shared" si="1992"/>
        <v>69094.122494311203</v>
      </c>
      <c r="Y1230" s="8">
        <f t="shared" si="1993"/>
        <v>1447.301107387729</v>
      </c>
      <c r="Z1230" s="1">
        <f t="shared" si="1994"/>
        <v>1447.3009999999999</v>
      </c>
      <c r="AA1230" s="2">
        <f t="shared" si="1995"/>
        <v>69094.100000000006</v>
      </c>
      <c r="AB1230" s="2">
        <f t="shared" si="1989"/>
        <v>69094.127620999367</v>
      </c>
      <c r="AC1230" s="1">
        <f t="shared" si="1996"/>
        <v>7.3869992358534739E-2</v>
      </c>
      <c r="AD1230" s="1" t="b">
        <f t="shared" si="1997"/>
        <v>1</v>
      </c>
      <c r="AF1230" s="1" t="s">
        <v>1206</v>
      </c>
      <c r="AG1230" s="1" t="s">
        <v>1357</v>
      </c>
      <c r="AH1230" s="10">
        <v>21535.17</v>
      </c>
      <c r="AI1230" s="10">
        <v>90629.2</v>
      </c>
      <c r="AJ1230" s="10">
        <f t="shared" ref="AJ1230:AJ1231" si="2008">AI1230-AH1230</f>
        <v>69094.03</v>
      </c>
      <c r="AK1230" s="1">
        <f t="shared" ref="AK1230:AK1231" si="2009">$A1230-100000000/AJ1230</f>
        <v>-2.044850618858618E-3</v>
      </c>
      <c r="AL1230" s="10">
        <f t="shared" ref="AL1230:AL1231" si="2010">$X1230-AJ1230</f>
        <v>9.2494311204063706E-2</v>
      </c>
      <c r="AM1230" s="10">
        <f t="shared" si="1998"/>
        <v>0.19095986253032371</v>
      </c>
      <c r="AN1230" s="10">
        <f t="shared" ref="AN1230:AN1231" si="2011">AL1230/AM1230</f>
        <v>0.48436519579802251</v>
      </c>
      <c r="AO1230" s="1">
        <f t="shared" si="1999"/>
        <v>1447.3009999999999</v>
      </c>
      <c r="AP1230" s="14">
        <v>4360000</v>
      </c>
      <c r="AQ1230" s="10">
        <v>4.2999999999999997E-2</v>
      </c>
      <c r="AR1230" s="14" cm="1">
        <f t="array" ref="AR1230">SfromgA($AP1230,$AO1230,"")</f>
        <v>6.5237368690076476E-3</v>
      </c>
      <c r="AS1230" s="21">
        <f t="shared" ref="AS1230:AS1231" si="2012">(10^MAX(0.05, -0.312925054856973*((LN($AR1230))^(1/3)) + 0.454808404431693)-1)*100</f>
        <v>879.60900137829049</v>
      </c>
      <c r="AU1230" s="10"/>
      <c r="AV1230" s="10"/>
      <c r="AW1230" s="14">
        <f t="shared" ref="AW1230:AW1231" si="2013">IF($AP1230="",$AT1230,$AP1230)</f>
        <v>4360000</v>
      </c>
      <c r="AX1230" s="21">
        <f t="shared" ref="AX1230:AX1231" si="2014">IF($AP1230="",$AV1230,$AS1230)</f>
        <v>879.60900137829049</v>
      </c>
      <c r="AY1230" s="10">
        <f t="shared" ref="AY1230:AY1231" si="2015">LN(BB1230*$AO1230/$AW1230)</f>
        <v>-8.9733195784429647</v>
      </c>
      <c r="AZ1230" s="10">
        <f t="shared" ref="AZ1230:AZ1231" si="2016">EXP(AY$2950*$AI1230+AY$2951)*$AW1230/$AO1230</f>
        <v>0.84126206858065367</v>
      </c>
      <c r="BA1230" s="10">
        <f t="shared" ref="BA1230:BA1231" si="2017">LN(AZ1230/$C1230)</f>
        <v>-1.2714643407845199</v>
      </c>
      <c r="BB1230" s="17" cm="1">
        <f t="array" ref="BB1230">$C1230*EXP(poly_from_str($AO1230,BB$2951))</f>
        <v>0.38182507858830145</v>
      </c>
      <c r="BC1230" s="10">
        <f t="shared" ref="BC1230:BC1231" si="2018">LN(AZ1230/BB1230)</f>
        <v>0.78994063258641023</v>
      </c>
      <c r="BD1230" s="10">
        <f t="shared" ref="BD1230:BD1231" si="2019">LN($AX1230/100+1)</f>
        <v>2.2819833278781356</v>
      </c>
      <c r="BE1230" s="10">
        <f t="shared" ref="BE1230:BE1231" si="2020">ABS(LN($AZ1230/$BB1230))-BD1230-LN(2)</f>
        <v>-2.1851898758516706</v>
      </c>
      <c r="BF1230" s="21">
        <f>INDEX([1]Pr3_line_class7_opt_lin!$A$2:$A$3624,MATCH($X1230,[1]Pr3_line_class7_opt_lin!$AO$2:$AO$3624,0),1)</f>
        <v>220</v>
      </c>
    </row>
    <row r="1231" spans="1:58" hidden="1" x14ac:dyDescent="0.25">
      <c r="A1231" s="1">
        <v>1446.3610000000001</v>
      </c>
      <c r="B1231" s="1">
        <v>4.0000000000000001E-3</v>
      </c>
      <c r="C1231">
        <v>1</v>
      </c>
      <c r="E1231" s="2">
        <v>69139</v>
      </c>
      <c r="F1231">
        <v>48401</v>
      </c>
      <c r="G1231" t="s">
        <v>4</v>
      </c>
      <c r="H1231" t="s">
        <v>18</v>
      </c>
      <c r="I1231">
        <v>117540</v>
      </c>
      <c r="J1231" t="s">
        <v>6</v>
      </c>
      <c r="K1231" t="s">
        <v>18</v>
      </c>
      <c r="L1231">
        <v>48401.64</v>
      </c>
      <c r="M1231">
        <v>117540.5</v>
      </c>
      <c r="N1231">
        <v>13</v>
      </c>
      <c r="V1231" s="11">
        <f t="shared" si="1990"/>
        <v>6.9139032371586344E-7</v>
      </c>
      <c r="W1231" s="11">
        <f t="shared" si="1991"/>
        <v>1.446361677201001E-6</v>
      </c>
      <c r="X1231" s="10">
        <f t="shared" si="1992"/>
        <v>69139.026350423417</v>
      </c>
      <c r="Y1231" s="8">
        <f t="shared" si="1993"/>
        <v>1446.3611259603395</v>
      </c>
      <c r="Z1231" s="1">
        <f t="shared" si="1994"/>
        <v>1446.3610000000001</v>
      </c>
      <c r="AA1231" s="2">
        <f t="shared" si="1995"/>
        <v>69139</v>
      </c>
      <c r="AB1231" s="2">
        <f t="shared" si="1989"/>
        <v>69139.032371586349</v>
      </c>
      <c r="AC1231" s="1">
        <f t="shared" si="1996"/>
        <v>7.3901028986396333E-2</v>
      </c>
      <c r="AD1231" s="1" t="b">
        <f t="shared" si="1997"/>
        <v>1</v>
      </c>
      <c r="AF1231" s="1" t="s">
        <v>1390</v>
      </c>
      <c r="AG1231" s="1" t="s">
        <v>1327</v>
      </c>
      <c r="AH1231" s="10">
        <v>48401.64</v>
      </c>
      <c r="AI1231" s="10">
        <v>117540.5</v>
      </c>
      <c r="AJ1231" s="10">
        <f t="shared" si="2008"/>
        <v>69138.86</v>
      </c>
      <c r="AK1231" s="1">
        <f t="shared" si="2009"/>
        <v>-3.6059538729205087E-3</v>
      </c>
      <c r="AL1231" s="10">
        <f t="shared" si="2010"/>
        <v>0.16635042341658846</v>
      </c>
      <c r="AM1231" s="10">
        <f t="shared" si="1998"/>
        <v>0.19120814236556433</v>
      </c>
      <c r="AN1231" s="10">
        <f t="shared" si="2011"/>
        <v>0.86999654595539533</v>
      </c>
      <c r="AO1231" s="1">
        <f t="shared" si="1999"/>
        <v>1446.3610000000001</v>
      </c>
      <c r="AP1231" s="14">
        <v>44000000</v>
      </c>
      <c r="AQ1231" s="10">
        <v>0.19900000000000001</v>
      </c>
      <c r="AR1231" s="14" cm="1">
        <f t="array" ref="AR1231">SfromgA($AP1231,$AO1231,"")</f>
        <v>6.5707681752932443E-2</v>
      </c>
      <c r="AS1231" s="21">
        <f t="shared" si="2012"/>
        <v>679.39639183379222</v>
      </c>
      <c r="AU1231" s="10"/>
      <c r="AV1231" s="10"/>
      <c r="AW1231" s="14">
        <f t="shared" si="2013"/>
        <v>44000000</v>
      </c>
      <c r="AX1231" s="21">
        <f t="shared" si="2014"/>
        <v>679.39639183379222</v>
      </c>
      <c r="AY1231" s="10">
        <f t="shared" si="2015"/>
        <v>-12.374780820347821</v>
      </c>
      <c r="AZ1231" s="10">
        <f t="shared" si="2016"/>
        <v>0.68656965732637198</v>
      </c>
      <c r="BA1231" s="10">
        <f t="shared" si="2017"/>
        <v>-0.37604759158527035</v>
      </c>
      <c r="BB1231" s="17" cm="1">
        <f t="array" ref="BB1231">$C1231*EXP(poly_from_str($AO1231,BB$2951))</f>
        <v>0.12849225430521097</v>
      </c>
      <c r="BC1231" s="10">
        <f t="shared" si="2018"/>
        <v>1.67583906265883</v>
      </c>
      <c r="BD1231" s="10">
        <f t="shared" si="2019"/>
        <v>2.0533495774906005</v>
      </c>
      <c r="BE1231" s="10">
        <f t="shared" si="2020"/>
        <v>-1.070657695391716</v>
      </c>
      <c r="BF1231" s="21">
        <f>INDEX([1]Pr3_line_class7_opt_lin!$A$2:$A$3624,MATCH($X1231,[1]Pr3_line_class7_opt_lin!$AO$2:$AO$3624,0),1)</f>
        <v>74</v>
      </c>
    </row>
    <row r="1232" spans="1:58" x14ac:dyDescent="0.25">
      <c r="A1232" s="1">
        <v>1445.8219999999999</v>
      </c>
      <c r="B1232" s="1">
        <v>8.0000000000000002E-3</v>
      </c>
      <c r="C1232">
        <v>50</v>
      </c>
      <c r="D1232" t="s">
        <v>112</v>
      </c>
      <c r="E1232" s="2">
        <v>69164.800000000003</v>
      </c>
      <c r="N1232">
        <v>13</v>
      </c>
      <c r="V1232" s="11">
        <f t="shared" si="1990"/>
        <v>6.9164807286097466E-7</v>
      </c>
      <c r="W1232" s="11">
        <f t="shared" si="1991"/>
        <v>1.4458221523086888E-6</v>
      </c>
      <c r="X1232" s="10">
        <f t="shared" si="1992"/>
        <v>69164.805929226291</v>
      </c>
      <c r="Y1232" s="8">
        <f t="shared" si="1993"/>
        <v>1445.8220283640526</v>
      </c>
      <c r="Z1232" s="1">
        <f t="shared" si="1994"/>
        <v>1445.8219999999999</v>
      </c>
      <c r="AA1232" s="2">
        <f t="shared" si="1995"/>
        <v>69164.800000000003</v>
      </c>
      <c r="AB1232" s="2">
        <f t="shared" si="1989"/>
        <v>69164.807286097464</v>
      </c>
      <c r="AC1232" s="1">
        <f t="shared" si="1996"/>
        <v>7.3918852834615009E-2</v>
      </c>
      <c r="AD1232" s="1" t="b">
        <f t="shared" si="1997"/>
        <v>1</v>
      </c>
      <c r="AM1232" s="10">
        <f t="shared" si="1998"/>
        <v>0.38270160503851791</v>
      </c>
      <c r="AN1232" s="10"/>
      <c r="AO1232" s="1">
        <f t="shared" si="1999"/>
        <v>1445.8219999999999</v>
      </c>
      <c r="AP1232"/>
      <c r="BB1232" s="17" cm="1">
        <f t="array" ref="BB1232">$C1232*EXP(poly_from_str($AO1232,BB$2951))</f>
        <v>6.4597093159214651</v>
      </c>
      <c r="BF1232" s="21">
        <f>INDEX([1]Pr3_line_class7_opt_lin!$A$2:$A$3624,MATCH($X1232,[1]Pr3_line_class7_opt_lin!$AO$2:$AO$3624,0),1)</f>
        <v>3701</v>
      </c>
    </row>
    <row r="1233" spans="1:58" hidden="1" x14ac:dyDescent="0.25">
      <c r="A1233" s="1">
        <v>1445.6590000000001</v>
      </c>
      <c r="B1233" s="1">
        <v>4.0000000000000001E-3</v>
      </c>
      <c r="C1233">
        <v>4</v>
      </c>
      <c r="E1233" s="2">
        <v>69172.600000000006</v>
      </c>
      <c r="N1233">
        <v>13</v>
      </c>
      <c r="V1233" s="11">
        <f t="shared" si="1990"/>
        <v>6.9172605711305354E-7</v>
      </c>
      <c r="W1233" s="11">
        <f t="shared" si="1991"/>
        <v>1.4456591193622908E-6</v>
      </c>
      <c r="X1233" s="10">
        <f t="shared" si="1992"/>
        <v>69172.604647313216</v>
      </c>
      <c r="Y1233" s="8">
        <f t="shared" si="1993"/>
        <v>1445.6590222366908</v>
      </c>
      <c r="Z1233" s="1">
        <f t="shared" si="1994"/>
        <v>1445.6590000000001</v>
      </c>
      <c r="AA1233" s="2">
        <f t="shared" si="1995"/>
        <v>69172.600000000006</v>
      </c>
      <c r="AB1233" s="2">
        <f t="shared" si="1989"/>
        <v>69172.605711305354</v>
      </c>
      <c r="AC1233" s="1">
        <f t="shared" si="1996"/>
        <v>7.3924246904458576E-2</v>
      </c>
      <c r="AD1233" s="1" t="b">
        <f t="shared" si="1997"/>
        <v>1</v>
      </c>
      <c r="AM1233" s="10">
        <f t="shared" si="1998"/>
        <v>0.19139395943303364</v>
      </c>
      <c r="AN1233" s="10"/>
      <c r="AO1233" s="1">
        <f t="shared" si="1999"/>
        <v>1445.6590000000001</v>
      </c>
      <c r="AP1233"/>
      <c r="BB1233" s="17" cm="1">
        <f t="array" ref="BB1233">$C1233*EXP(poly_from_str($AO1233,BB$2951))</f>
        <v>0.51762811849864554</v>
      </c>
      <c r="BF1233" s="21">
        <f>INDEX([1]Pr3_line_class7_opt_lin!$A$2:$A$3624,MATCH($X1233,[1]Pr3_line_class7_opt_lin!$AO$2:$AO$3624,0),1)</f>
        <v>296</v>
      </c>
    </row>
    <row r="1234" spans="1:58" hidden="1" x14ac:dyDescent="0.25">
      <c r="A1234" s="1">
        <v>1445.5170000000001</v>
      </c>
      <c r="B1234" s="1">
        <v>4.0000000000000001E-3</v>
      </c>
      <c r="C1234">
        <v>300</v>
      </c>
      <c r="E1234" s="2">
        <v>69179.399999999994</v>
      </c>
      <c r="F1234">
        <v>24788</v>
      </c>
      <c r="G1234" t="s">
        <v>4</v>
      </c>
      <c r="H1234" t="s">
        <v>5</v>
      </c>
      <c r="I1234">
        <v>93967</v>
      </c>
      <c r="J1234" t="s">
        <v>6</v>
      </c>
      <c r="K1234" t="s">
        <v>7</v>
      </c>
      <c r="L1234">
        <v>24788.02</v>
      </c>
      <c r="M1234">
        <v>93967.4</v>
      </c>
      <c r="N1234">
        <v>13</v>
      </c>
      <c r="V1234" s="11">
        <f t="shared" si="1990"/>
        <v>6.9179400864880867E-7</v>
      </c>
      <c r="W1234" s="11">
        <f t="shared" si="1991"/>
        <v>1.4455170180718539E-6</v>
      </c>
      <c r="X1234" s="10">
        <f t="shared" si="1992"/>
        <v>69179.400703705673</v>
      </c>
      <c r="Y1234" s="8">
        <f t="shared" si="1993"/>
        <v>1445.5170033677871</v>
      </c>
      <c r="Z1234" s="1">
        <f t="shared" si="1994"/>
        <v>1445.5170000000001</v>
      </c>
      <c r="AA1234" s="2">
        <f t="shared" si="1995"/>
        <v>69179.399999999994</v>
      </c>
      <c r="AB1234" s="2">
        <f t="shared" si="1989"/>
        <v>69179.400864880867</v>
      </c>
      <c r="AC1234" s="1">
        <f t="shared" si="1996"/>
        <v>7.3928947520119401E-2</v>
      </c>
      <c r="AD1234" s="1" t="b">
        <f t="shared" si="1997"/>
        <v>1</v>
      </c>
      <c r="AF1234" s="1" t="s">
        <v>1228</v>
      </c>
      <c r="AG1234" s="5" t="s">
        <v>1472</v>
      </c>
      <c r="AH1234" s="10">
        <v>24788.02</v>
      </c>
      <c r="AI1234" s="10">
        <v>93967.4</v>
      </c>
      <c r="AJ1234" s="10">
        <f>AI1234-AH1234</f>
        <v>69179.37999999999</v>
      </c>
      <c r="AK1234" s="1">
        <f>$A1234-100000000/AJ1234</f>
        <v>-4.3597586454779957E-4</v>
      </c>
      <c r="AL1234" s="10">
        <f>$X1234-AJ1234</f>
        <v>2.0703705682535656E-2</v>
      </c>
      <c r="AM1234" s="10">
        <f t="shared" si="1998"/>
        <v>0.19143157776767755</v>
      </c>
      <c r="AN1234" s="10">
        <f>AL1234/AM1234</f>
        <v>0.10815198790066805</v>
      </c>
      <c r="AO1234" s="1">
        <f t="shared" si="1999"/>
        <v>1445.5170000000001</v>
      </c>
      <c r="AT1234" s="14" cm="1">
        <f t="array" ref="AT1234">INDEX([2]Sheet1!$J$2:$J$216,MATCH($AF1234&amp;$AG1234,[2]Sheet1!$M$2:$M$216&amp;[2]Sheet1!$N$2:$N$216,0),1)</f>
        <v>8396447.1417373586</v>
      </c>
      <c r="AU1234" s="14" cm="1">
        <f t="array" ref="AU1234">SfromgA($AT1234,$AO1234,"")</f>
        <v>1.2516950330690764E-2</v>
      </c>
      <c r="AV1234" s="21">
        <f>(10^MAX(0.05, -0.312925054856973*((LN($AU1234))^(1/3)) + 0.454808404431693)-1)*100</f>
        <v>826.46446852398333</v>
      </c>
      <c r="AW1234" s="14">
        <f>IF($AP1234="",$AT1234,$AP1234)</f>
        <v>8396447.1417373586</v>
      </c>
      <c r="AX1234" s="21">
        <f>IF($AP1234="",$AV1234,$AS1234)</f>
        <v>826.46446852398333</v>
      </c>
      <c r="AY1234" s="12"/>
      <c r="AZ1234" s="10">
        <f>EXP(AY$2950*$AI1234+AY$2951)*$AW1234/$AO1234</f>
        <v>1.1872932058888777</v>
      </c>
      <c r="BA1234" s="12"/>
      <c r="BB1234" s="17" cm="1">
        <f t="array" ref="BB1234">$C1234*EXP(poly_from_str($AO1234,BB$2951))</f>
        <v>38.877800292372356</v>
      </c>
      <c r="BC1234" s="12"/>
      <c r="BD1234" s="10">
        <f t="shared" ref="BD1234" si="2021">LN($AX1234/100+1)</f>
        <v>2.2262055087849713</v>
      </c>
      <c r="BE1234" s="10">
        <f>ABS(LN($AZ1234/$BB1234))-BD1234-LN(2)</f>
        <v>0.56939461245177381</v>
      </c>
      <c r="BF1234" s="21">
        <f>INDEX([1]Pr3_line_class7_opt_lin!$A$2:$A$3624,MATCH($X1234,[1]Pr3_line_class7_opt_lin!$AO$2:$AO$3624,0),1)</f>
        <v>22249</v>
      </c>
    </row>
    <row r="1235" spans="1:58" hidden="1" x14ac:dyDescent="0.25">
      <c r="A1235" s="1">
        <v>1445.279</v>
      </c>
      <c r="B1235" s="1">
        <v>4.0000000000000001E-3</v>
      </c>
      <c r="C1235">
        <v>2</v>
      </c>
      <c r="E1235" s="2">
        <v>69190.8</v>
      </c>
      <c r="N1235">
        <v>13</v>
      </c>
      <c r="V1235" s="11">
        <f t="shared" si="1990"/>
        <v>6.919079291956778E-7</v>
      </c>
      <c r="W1235" s="11">
        <f t="shared" si="1991"/>
        <v>1.4452788521017245E-6</v>
      </c>
      <c r="X1235" s="10">
        <f t="shared" si="1992"/>
        <v>69190.794239751922</v>
      </c>
      <c r="Y1235" s="8">
        <f t="shared" si="1993"/>
        <v>1445.2789724235797</v>
      </c>
      <c r="Z1235" s="1">
        <f t="shared" si="1994"/>
        <v>1445.279</v>
      </c>
      <c r="AA1235" s="2">
        <f t="shared" si="1995"/>
        <v>69190.8</v>
      </c>
      <c r="AB1235" s="2">
        <f t="shared" si="1989"/>
        <v>69190.792919567786</v>
      </c>
      <c r="AC1235" s="1">
        <f t="shared" si="1996"/>
        <v>7.3936829124192555E-2</v>
      </c>
      <c r="AD1235" s="1" t="b">
        <f t="shared" si="1997"/>
        <v>1</v>
      </c>
      <c r="AM1235" s="10">
        <f t="shared" si="1998"/>
        <v>0.19149465258956921</v>
      </c>
      <c r="AN1235" s="10"/>
      <c r="AO1235" s="1">
        <f t="shared" si="1999"/>
        <v>1445.279</v>
      </c>
      <c r="AP1235"/>
      <c r="BB1235" s="17" cm="1">
        <f t="array" ref="BB1235">$C1235*EXP(poly_from_str($AO1235,BB$2951))</f>
        <v>0.25980851852880238</v>
      </c>
      <c r="BF1235" s="21">
        <f>INDEX([1]Pr3_line_class7_opt_lin!$A$2:$A$3624,MATCH($X1235,[1]Pr3_line_class7_opt_lin!$AO$2:$AO$3624,0),1)</f>
        <v>149</v>
      </c>
    </row>
    <row r="1236" spans="1:58" x14ac:dyDescent="0.25">
      <c r="A1236" s="1">
        <v>1445.0329999999999</v>
      </c>
      <c r="B1236" s="1">
        <v>8.0000000000000002E-3</v>
      </c>
      <c r="C1236">
        <v>3</v>
      </c>
      <c r="D1236" t="s">
        <v>112</v>
      </c>
      <c r="E1236" s="2">
        <v>69202.600000000006</v>
      </c>
      <c r="N1236">
        <v>13</v>
      </c>
      <c r="V1236" s="11">
        <f t="shared" si="1990"/>
        <v>6.9202571844380028E-7</v>
      </c>
      <c r="W1236" s="11">
        <f t="shared" si="1991"/>
        <v>1.4450324120770029E-6</v>
      </c>
      <c r="X1236" s="10">
        <f t="shared" si="1992"/>
        <v>69202.577097055939</v>
      </c>
      <c r="Y1236" s="8">
        <f t="shared" si="1993"/>
        <v>1445.0328903178126</v>
      </c>
      <c r="Z1236" s="1">
        <f t="shared" si="1994"/>
        <v>1445.0329999999999</v>
      </c>
      <c r="AA1236" s="2">
        <f t="shared" si="1995"/>
        <v>69202.600000000006</v>
      </c>
      <c r="AB1236" s="2">
        <f t="shared" si="1989"/>
        <v>69202.571844380029</v>
      </c>
      <c r="AC1236" s="1">
        <f t="shared" si="1996"/>
        <v>7.3944979749382897E-2</v>
      </c>
      <c r="AD1236" s="1" t="b">
        <f t="shared" si="1997"/>
        <v>1</v>
      </c>
      <c r="AM1236" s="10">
        <f t="shared" si="1998"/>
        <v>0.38311983186543153</v>
      </c>
      <c r="AN1236" s="10"/>
      <c r="AO1236" s="1">
        <f t="shared" si="1999"/>
        <v>1445.0329999999999</v>
      </c>
      <c r="AP1236"/>
      <c r="BB1236" s="17" cm="1">
        <f t="array" ref="BB1236">$C1236*EXP(poly_from_str($AO1236,BB$2951))</f>
        <v>0.39068075958032694</v>
      </c>
      <c r="BF1236" s="21">
        <f>INDEX([1]Pr3_line_class7_opt_lin!$A$2:$A$3624,MATCH($X1236,[1]Pr3_line_class7_opt_lin!$AO$2:$AO$3624,0),1)</f>
        <v>223</v>
      </c>
    </row>
    <row r="1237" spans="1:58" x14ac:dyDescent="0.25">
      <c r="A1237" s="1">
        <v>1444.5509999999999</v>
      </c>
      <c r="B1237" s="1">
        <v>8.0000000000000002E-3</v>
      </c>
      <c r="C1237">
        <v>50</v>
      </c>
      <c r="D1237" t="s">
        <v>112</v>
      </c>
      <c r="E1237" s="2">
        <v>69225.7</v>
      </c>
      <c r="N1237">
        <v>13</v>
      </c>
      <c r="V1237" s="11">
        <f t="shared" si="1990"/>
        <v>6.9225662506896608E-7</v>
      </c>
      <c r="W1237" s="11">
        <f t="shared" si="1991"/>
        <v>1.4445502176214904E-6</v>
      </c>
      <c r="X1237" s="10">
        <f t="shared" si="1992"/>
        <v>69225.669509158688</v>
      </c>
      <c r="Y1237" s="8">
        <f t="shared" si="1993"/>
        <v>1444.5508538818799</v>
      </c>
      <c r="Z1237" s="1">
        <f t="shared" si="1994"/>
        <v>1444.5509999999999</v>
      </c>
      <c r="AA1237" s="2">
        <f t="shared" si="1995"/>
        <v>69225.7</v>
      </c>
      <c r="AB1237" s="2">
        <f t="shared" si="1989"/>
        <v>69225.66250689661</v>
      </c>
      <c r="AC1237" s="1">
        <f t="shared" si="1996"/>
        <v>7.3960961747593756E-2</v>
      </c>
      <c r="AD1237" s="1" t="b">
        <f t="shared" si="1997"/>
        <v>1</v>
      </c>
      <c r="AM1237" s="10">
        <f t="shared" si="1998"/>
        <v>0.38337559560029377</v>
      </c>
      <c r="AN1237" s="10"/>
      <c r="AO1237" s="1">
        <f t="shared" si="1999"/>
        <v>1444.5509999999999</v>
      </c>
      <c r="AP1237"/>
      <c r="BB1237" s="17" cm="1">
        <f t="array" ref="BB1237">$C1237*EXP(poly_from_str($AO1237,BB$2951))</f>
        <v>6.5430440613733962</v>
      </c>
      <c r="BF1237" s="21">
        <f>INDEX([1]Pr3_line_class7_opt_lin!$A$2:$A$3624,MATCH($X1237,[1]Pr3_line_class7_opt_lin!$AO$2:$AO$3624,0),1)</f>
        <v>3730</v>
      </c>
    </row>
    <row r="1238" spans="1:58" hidden="1" x14ac:dyDescent="0.25">
      <c r="A1238" s="1">
        <v>1444.3309999999999</v>
      </c>
      <c r="B1238" s="1">
        <v>4.0000000000000001E-3</v>
      </c>
      <c r="C1238">
        <v>2</v>
      </c>
      <c r="E1238" s="2">
        <v>69236.2</v>
      </c>
      <c r="N1238">
        <v>13</v>
      </c>
      <c r="V1238" s="11">
        <f t="shared" si="1990"/>
        <v>6.9236206935944741E-7</v>
      </c>
      <c r="W1238" s="11">
        <f t="shared" si="1991"/>
        <v>1.4443311446902056E-6</v>
      </c>
      <c r="X1238" s="10">
        <f t="shared" si="1992"/>
        <v>69236.205639937863</v>
      </c>
      <c r="Y1238" s="8">
        <f t="shared" si="1993"/>
        <v>1444.3310270358968</v>
      </c>
      <c r="Z1238" s="1">
        <f t="shared" si="1994"/>
        <v>1444.3309999999999</v>
      </c>
      <c r="AA1238" s="2">
        <f t="shared" si="1995"/>
        <v>69236.2</v>
      </c>
      <c r="AB1238" s="2">
        <f t="shared" si="1989"/>
        <v>69236.206935944749</v>
      </c>
      <c r="AC1238" s="1">
        <f t="shared" si="1996"/>
        <v>7.3968261754384812E-2</v>
      </c>
      <c r="AD1238" s="1" t="b">
        <f t="shared" si="1997"/>
        <v>1</v>
      </c>
      <c r="AM1238" s="10">
        <f t="shared" si="1998"/>
        <v>0.19174607482633829</v>
      </c>
      <c r="AN1238" s="10"/>
      <c r="AO1238" s="1">
        <f t="shared" si="1999"/>
        <v>1444.3309999999999</v>
      </c>
      <c r="AP1238"/>
      <c r="BB1238" s="17" cm="1">
        <f t="array" ref="BB1238">$C1238*EXP(poly_from_str($AO1238,BB$2951))</f>
        <v>0.26230203026306759</v>
      </c>
      <c r="BF1238" s="21">
        <f>INDEX([1]Pr3_line_class7_opt_lin!$A$2:$A$3624,MATCH($X1238,[1]Pr3_line_class7_opt_lin!$AO$2:$AO$3624,0),1)</f>
        <v>149</v>
      </c>
    </row>
    <row r="1239" spans="1:58" hidden="1" x14ac:dyDescent="0.25">
      <c r="A1239" s="1">
        <v>1444.106</v>
      </c>
      <c r="B1239" s="1">
        <v>4.0000000000000001E-3</v>
      </c>
      <c r="C1239">
        <v>20</v>
      </c>
      <c r="E1239" s="2">
        <v>69247</v>
      </c>
      <c r="N1239">
        <v>13</v>
      </c>
      <c r="V1239" s="11">
        <f t="shared" si="1990"/>
        <v>6.9246994334210926E-7</v>
      </c>
      <c r="W1239" s="11">
        <f t="shared" si="1991"/>
        <v>1.4441058818432568E-6</v>
      </c>
      <c r="X1239" s="10">
        <f t="shared" si="1992"/>
        <v>69246.995393421399</v>
      </c>
      <c r="Y1239" s="8">
        <f t="shared" si="1993"/>
        <v>1444.1059779107788</v>
      </c>
      <c r="Z1239" s="1">
        <f t="shared" si="1994"/>
        <v>1444.106</v>
      </c>
      <c r="AA1239" s="2">
        <f t="shared" si="1995"/>
        <v>69247</v>
      </c>
      <c r="AB1239" s="2">
        <f t="shared" si="1989"/>
        <v>69246.994334210918</v>
      </c>
      <c r="AC1239" s="1">
        <f t="shared" si="1996"/>
        <v>7.3975731121611196E-2</v>
      </c>
      <c r="AD1239" s="1" t="b">
        <f t="shared" si="1997"/>
        <v>1</v>
      </c>
      <c r="AM1239" s="10">
        <f t="shared" si="1998"/>
        <v>0.19180586466644417</v>
      </c>
      <c r="AN1239" s="10"/>
      <c r="AO1239" s="1">
        <f t="shared" si="1999"/>
        <v>1444.106</v>
      </c>
      <c r="AP1239"/>
      <c r="BB1239" s="17" cm="1">
        <f t="array" ref="BB1239">$C1239*EXP(poly_from_str($AO1239,BB$2951))</f>
        <v>2.6289649058949505</v>
      </c>
      <c r="BF1239" s="21">
        <f>INDEX([1]Pr3_line_class7_opt_lin!$A$2:$A$3624,MATCH($X1239,[1]Pr3_line_class7_opt_lin!$AO$2:$AO$3624,0),1)</f>
        <v>1496</v>
      </c>
    </row>
    <row r="1240" spans="1:58" x14ac:dyDescent="0.25">
      <c r="A1240" s="1">
        <v>1443.6590000000001</v>
      </c>
      <c r="B1240" s="1">
        <v>8.0000000000000002E-3</v>
      </c>
      <c r="C1240">
        <v>2</v>
      </c>
      <c r="D1240" t="s">
        <v>112</v>
      </c>
      <c r="E1240" s="2">
        <v>69268.399999999994</v>
      </c>
      <c r="F1240">
        <v>64235</v>
      </c>
      <c r="G1240" t="s">
        <v>6</v>
      </c>
      <c r="H1240" t="s">
        <v>5</v>
      </c>
      <c r="I1240">
        <v>133503</v>
      </c>
      <c r="J1240" t="s">
        <v>4</v>
      </c>
      <c r="K1240" t="s">
        <v>12</v>
      </c>
      <c r="L1240">
        <v>64235.61</v>
      </c>
      <c r="M1240">
        <v>133503.9</v>
      </c>
      <c r="N1240">
        <v>13</v>
      </c>
      <c r="V1240" s="11">
        <f t="shared" si="1990"/>
        <v>6.926843527453505E-7</v>
      </c>
      <c r="W1240" s="11">
        <f t="shared" si="1991"/>
        <v>1.4436597351750584E-6</v>
      </c>
      <c r="X1240" s="10">
        <f t="shared" si="1992"/>
        <v>69268.428673379705</v>
      </c>
      <c r="Y1240" s="8">
        <f t="shared" si="1993"/>
        <v>1443.6591375780786</v>
      </c>
      <c r="Z1240" s="1">
        <f t="shared" si="1994"/>
        <v>1443.6590000000001</v>
      </c>
      <c r="AA1240" s="2">
        <f t="shared" si="1995"/>
        <v>69268.399999999994</v>
      </c>
      <c r="AB1240" s="2">
        <f t="shared" si="1989"/>
        <v>69268.435274535048</v>
      </c>
      <c r="AC1240" s="1">
        <f t="shared" si="1996"/>
        <v>7.3990580626912258E-2</v>
      </c>
      <c r="AD1240" s="1" t="b">
        <f t="shared" si="1997"/>
        <v>1</v>
      </c>
      <c r="AF1240" s="1" t="s">
        <v>1309</v>
      </c>
      <c r="AG1240" s="5" t="s">
        <v>1475</v>
      </c>
      <c r="AH1240" s="10">
        <v>64235.61</v>
      </c>
      <c r="AI1240" s="10">
        <v>133503.9</v>
      </c>
      <c r="AJ1240" s="10">
        <f>AI1240-AH1240</f>
        <v>69268.289999999994</v>
      </c>
      <c r="AK1240" s="1">
        <f>$A1240-100000000/AJ1240</f>
        <v>-3.0277474729700771E-3</v>
      </c>
      <c r="AL1240" s="10">
        <f>$X1240-AJ1240</f>
        <v>0.13867337971169036</v>
      </c>
      <c r="AM1240" s="10">
        <f t="shared" si="1998"/>
        <v>0.38384909455764826</v>
      </c>
      <c r="AN1240" s="10">
        <f>AL1240/AM1240</f>
        <v>0.36127056616220243</v>
      </c>
      <c r="AO1240" s="1">
        <f t="shared" si="1999"/>
        <v>1443.6590000000001</v>
      </c>
      <c r="BB1240" s="17" cm="1">
        <f t="array" ref="BB1240">$C1240*EXP(poly_from_str($AO1240,BB$2951))</f>
        <v>0.26408050220630824</v>
      </c>
      <c r="BF1240" s="21">
        <f>INDEX([1]Pr3_line_class7_opt_lin!$A$2:$A$3624,MATCH($X1240,[1]Pr3_line_class7_opt_lin!$AO$2:$AO$3624,0),1)</f>
        <v>150</v>
      </c>
    </row>
    <row r="1241" spans="1:58" hidden="1" x14ac:dyDescent="0.25">
      <c r="A1241" s="1">
        <v>1443.47</v>
      </c>
      <c r="B1241" s="1">
        <v>4.0000000000000001E-3</v>
      </c>
      <c r="C1241">
        <v>400</v>
      </c>
      <c r="E1241" s="2">
        <v>69277.5</v>
      </c>
      <c r="N1241">
        <v>13</v>
      </c>
      <c r="V1241" s="11">
        <f t="shared" si="1990"/>
        <v>6.9277504901383467E-7</v>
      </c>
      <c r="W1241" s="11">
        <f t="shared" si="1991"/>
        <v>1.4434701021255097E-6</v>
      </c>
      <c r="X1241" s="10">
        <f t="shared" si="1992"/>
        <v>69277.503983764225</v>
      </c>
      <c r="Y1241" s="8">
        <f t="shared" si="1993"/>
        <v>1443.4700191195666</v>
      </c>
      <c r="Z1241" s="1">
        <f t="shared" si="1994"/>
        <v>1443.47</v>
      </c>
      <c r="AA1241" s="2">
        <f t="shared" si="1995"/>
        <v>69277.5</v>
      </c>
      <c r="AB1241" s="2">
        <f t="shared" si="1989"/>
        <v>69277.504901383465</v>
      </c>
      <c r="AC1241" s="1">
        <f t="shared" si="1996"/>
        <v>7.3996863426806059E-2</v>
      </c>
      <c r="AD1241" s="1" t="b">
        <f t="shared" si="1997"/>
        <v>1</v>
      </c>
      <c r="AM1241" s="10">
        <f t="shared" si="1998"/>
        <v>0.19197489383222371</v>
      </c>
      <c r="AN1241" s="10"/>
      <c r="AO1241" s="1">
        <f t="shared" si="1999"/>
        <v>1443.47</v>
      </c>
      <c r="AP1241"/>
      <c r="BB1241" s="17" cm="1">
        <f t="array" ref="BB1241">$C1241*EXP(poly_from_str($AO1241,BB$2951))</f>
        <v>52.916466627144096</v>
      </c>
      <c r="BF1241" s="21" t="e">
        <f>INDEX([1]Pr3_line_class7_opt_lin!$A$2:$A$3624,MATCH($X1241,[1]Pr3_line_class7_opt_lin!$AO$2:$AO$3624,0),1)</f>
        <v>#N/A</v>
      </c>
    </row>
    <row r="1242" spans="1:58" hidden="1" x14ac:dyDescent="0.25">
      <c r="A1242" s="1">
        <v>1443.0050000000001</v>
      </c>
      <c r="B1242" s="1">
        <v>4.0000000000000001E-3</v>
      </c>
      <c r="C1242">
        <v>1</v>
      </c>
      <c r="E1242" s="2">
        <v>69299.8</v>
      </c>
      <c r="F1242">
        <v>18211</v>
      </c>
      <c r="G1242" t="s">
        <v>4</v>
      </c>
      <c r="H1242" t="s">
        <v>17</v>
      </c>
      <c r="I1242">
        <v>87511</v>
      </c>
      <c r="J1242" t="s">
        <v>6</v>
      </c>
      <c r="K1242" t="s">
        <v>7</v>
      </c>
      <c r="L1242">
        <v>18211.759999999998</v>
      </c>
      <c r="M1242">
        <v>87511.6</v>
      </c>
      <c r="N1242">
        <v>13</v>
      </c>
      <c r="V1242" s="11">
        <f t="shared" si="1990"/>
        <v>6.9299829175921079E-7</v>
      </c>
      <c r="W1242" s="11">
        <f t="shared" si="1991"/>
        <v>1.4430056075197908E-6</v>
      </c>
      <c r="X1242" s="10">
        <f t="shared" si="1992"/>
        <v>69299.823707990072</v>
      </c>
      <c r="Y1242" s="8">
        <f t="shared" si="1993"/>
        <v>1443.0051138567367</v>
      </c>
      <c r="Z1242" s="1">
        <f t="shared" si="1994"/>
        <v>1443.0050000000001</v>
      </c>
      <c r="AA1242" s="2">
        <f t="shared" si="1995"/>
        <v>69299.8</v>
      </c>
      <c r="AB1242" s="2">
        <f t="shared" si="1989"/>
        <v>69299.82917592107</v>
      </c>
      <c r="AC1242" s="1">
        <f t="shared" si="1996"/>
        <v>7.4012331619059207E-2</v>
      </c>
      <c r="AD1242" s="1" t="b">
        <f t="shared" si="1997"/>
        <v>1</v>
      </c>
      <c r="AF1242" s="1" t="s">
        <v>1188</v>
      </c>
      <c r="AG1242" s="1" t="s">
        <v>1360</v>
      </c>
      <c r="AH1242" s="10">
        <v>18211.759999999998</v>
      </c>
      <c r="AI1242" s="10">
        <v>87511.6</v>
      </c>
      <c r="AJ1242" s="10">
        <f>AI1242-AH1242</f>
        <v>69299.840000000011</v>
      </c>
      <c r="AK1242" s="1">
        <f>$A1242-100000000/AJ1242</f>
        <v>2.2538580219588766E-4</v>
      </c>
      <c r="AL1242" s="10">
        <f>$X1242-AJ1242</f>
        <v>-1.6292009939206764E-2</v>
      </c>
      <c r="AM1242" s="10">
        <f t="shared" si="1998"/>
        <v>0.19209857207701983</v>
      </c>
      <c r="AN1242" s="10">
        <f>AL1242/AM1242</f>
        <v>-8.4810676951178277E-2</v>
      </c>
      <c r="AO1242" s="1">
        <f t="shared" si="1999"/>
        <v>1443.0050000000001</v>
      </c>
      <c r="AP1242" s="14">
        <v>514000</v>
      </c>
      <c r="AQ1242" s="10">
        <v>5.0000000000000001E-3</v>
      </c>
      <c r="AR1242" s="14" cm="1">
        <f t="array" ref="AR1242">SfromgA($AP1242,$AO1242,"")</f>
        <v>7.6225448201259626E-4</v>
      </c>
      <c r="AS1242" s="21">
        <f>(10^MAX(0.05, -0.312925054856973*((LN($AR1242))^(1/3)) + 0.454808404431693)-1)*100</f>
        <v>1044.1381106953909</v>
      </c>
      <c r="AU1242" s="10"/>
      <c r="AV1242" s="10"/>
      <c r="AW1242" s="14">
        <f>IF($AP1242="",$AT1242,$AP1242)</f>
        <v>514000</v>
      </c>
      <c r="AX1242" s="21">
        <f>IF($AP1242="",$AV1242,$AS1242)</f>
        <v>1044.1381106953909</v>
      </c>
      <c r="AY1242" s="10">
        <f>LN(BB1242*$AO1242/$AW1242)</f>
        <v>-7.8935783737037584</v>
      </c>
      <c r="AZ1242" s="10">
        <f>EXP(AY$2950*$AI1242+AY$2951)*$AW1242/$AO1242</f>
        <v>0.13312557803450409</v>
      </c>
      <c r="BA1242" s="10">
        <f>LN(AZ1242/$C1242)</f>
        <v>-2.016462400484651</v>
      </c>
      <c r="BB1242" s="17" cm="1">
        <f t="array" ref="BB1242">$C1242*EXP(poly_from_str($AO1242,BB$2951))</f>
        <v>0.1329100290423143</v>
      </c>
      <c r="BC1242" s="10">
        <f t="shared" ref="BC1242" si="2022">LN(AZ1242/BB1242)</f>
        <v>1.6204525531385342E-3</v>
      </c>
      <c r="BD1242" s="10">
        <f t="shared" ref="BD1242" si="2023">LN($AX1242/100+1)</f>
        <v>2.4372367047971735</v>
      </c>
      <c r="BE1242" s="10">
        <f>ABS(LN($AZ1242/$BB1242))-BD1242-LN(2)</f>
        <v>-3.1287634328039804</v>
      </c>
      <c r="BF1242" s="21">
        <f>INDEX([1]Pr3_line_class7_opt_lin!$A$2:$A$3624,MATCH($X1242,[1]Pr3_line_class7_opt_lin!$AO$2:$AO$3624,0),1)</f>
        <v>75</v>
      </c>
    </row>
    <row r="1243" spans="1:58" x14ac:dyDescent="0.25">
      <c r="A1243" s="1">
        <v>1442.865</v>
      </c>
      <c r="B1243" s="1">
        <v>8.0000000000000002E-3</v>
      </c>
      <c r="C1243">
        <v>3</v>
      </c>
      <c r="D1243" t="s">
        <v>112</v>
      </c>
      <c r="E1243" s="2">
        <v>69306.600000000006</v>
      </c>
      <c r="N1243">
        <v>13</v>
      </c>
      <c r="V1243" s="11">
        <f t="shared" si="1990"/>
        <v>6.9306553281145501E-7</v>
      </c>
      <c r="W1243" s="11">
        <f t="shared" si="1991"/>
        <v>1.4428640273797878E-6</v>
      </c>
      <c r="X1243" s="10">
        <f t="shared" si="1992"/>
        <v>69306.5620396179</v>
      </c>
      <c r="Y1243" s="8">
        <f t="shared" si="1993"/>
        <v>1442.8648176609413</v>
      </c>
      <c r="Z1243" s="1">
        <f t="shared" si="1994"/>
        <v>1442.865</v>
      </c>
      <c r="AA1243" s="2">
        <f t="shared" si="1995"/>
        <v>69306.600000000006</v>
      </c>
      <c r="AB1243" s="2">
        <f t="shared" si="1989"/>
        <v>69306.553281145505</v>
      </c>
      <c r="AC1243" s="1">
        <f t="shared" si="1996"/>
        <v>7.4016991638561305E-2</v>
      </c>
      <c r="AD1243" s="1" t="b">
        <f t="shared" si="1997"/>
        <v>1</v>
      </c>
      <c r="AM1243" s="10">
        <f t="shared" si="1998"/>
        <v>0.38427212525080312</v>
      </c>
      <c r="AN1243" s="10"/>
      <c r="AO1243" s="1">
        <f t="shared" si="1999"/>
        <v>1442.865</v>
      </c>
      <c r="AP1243"/>
      <c r="BB1243" s="17" cm="1">
        <f t="array" ref="BB1243">$C1243*EXP(poly_from_str($AO1243,BB$2951))</f>
        <v>0.39929033991020202</v>
      </c>
      <c r="BF1243" s="21" t="e">
        <f>INDEX([1]Pr3_line_class7_opt_lin!$A$2:$A$3624,MATCH($X1243,[1]Pr3_line_class7_opt_lin!$AO$2:$AO$3624,0),1)</f>
        <v>#N/A</v>
      </c>
    </row>
    <row r="1244" spans="1:58" x14ac:dyDescent="0.25">
      <c r="A1244" s="1">
        <v>1442.75</v>
      </c>
      <c r="B1244" s="1">
        <v>8.0000000000000002E-3</v>
      </c>
      <c r="C1244">
        <v>5</v>
      </c>
      <c r="D1244" t="s">
        <v>112</v>
      </c>
      <c r="E1244" s="2">
        <v>69312.100000000006</v>
      </c>
      <c r="N1244">
        <v>13</v>
      </c>
      <c r="V1244" s="11">
        <f t="shared" si="1990"/>
        <v>6.931207762952695E-7</v>
      </c>
      <c r="W1244" s="11">
        <f t="shared" si="1991"/>
        <v>1.4427495343525877E-6</v>
      </c>
      <c r="X1244" s="10">
        <f t="shared" si="1992"/>
        <v>69312.081824446155</v>
      </c>
      <c r="Y1244" s="8">
        <f t="shared" si="1993"/>
        <v>1442.7499126816058</v>
      </c>
      <c r="Z1244" s="1">
        <f t="shared" si="1994"/>
        <v>1442.75</v>
      </c>
      <c r="AA1244" s="2">
        <f t="shared" si="1995"/>
        <v>69312.100000000006</v>
      </c>
      <c r="AB1244" s="2">
        <f t="shared" si="1989"/>
        <v>69312.077629526946</v>
      </c>
      <c r="AC1244" s="1">
        <f t="shared" si="1996"/>
        <v>7.4020820526607856E-2</v>
      </c>
      <c r="AD1244" s="1" t="b">
        <f t="shared" si="1997"/>
        <v>1</v>
      </c>
      <c r="AM1244" s="10">
        <f t="shared" si="1998"/>
        <v>0.38433325246924283</v>
      </c>
      <c r="AN1244" s="10"/>
      <c r="AO1244" s="1">
        <f t="shared" si="1999"/>
        <v>1442.75</v>
      </c>
      <c r="AP1244"/>
      <c r="BB1244" s="17" cm="1">
        <f t="array" ref="BB1244">$C1244*EXP(poly_from_str($AO1244,BB$2951))</f>
        <v>0.66625165194313551</v>
      </c>
      <c r="BF1244" s="21" t="e">
        <f>INDEX([1]Pr3_line_class7_opt_lin!$A$2:$A$3624,MATCH($X1244,[1]Pr3_line_class7_opt_lin!$AO$2:$AO$3624,0),1)</f>
        <v>#N/A</v>
      </c>
    </row>
    <row r="1245" spans="1:58" hidden="1" x14ac:dyDescent="0.25">
      <c r="A1245" s="1">
        <v>1442.29</v>
      </c>
      <c r="B1245" s="1">
        <v>4.0000000000000001E-3</v>
      </c>
      <c r="C1245">
        <v>10</v>
      </c>
      <c r="E1245" s="2">
        <v>69334.2</v>
      </c>
      <c r="F1245">
        <v>21294</v>
      </c>
      <c r="G1245" t="s">
        <v>4</v>
      </c>
      <c r="H1245" t="s">
        <v>7</v>
      </c>
      <c r="I1245">
        <v>90629</v>
      </c>
      <c r="J1245" t="s">
        <v>6</v>
      </c>
      <c r="K1245" t="s">
        <v>5</v>
      </c>
      <c r="L1245">
        <v>21294.89</v>
      </c>
      <c r="M1245">
        <v>90629.2</v>
      </c>
      <c r="N1245">
        <v>13</v>
      </c>
      <c r="V1245" s="11">
        <f t="shared" si="1990"/>
        <v>6.9334183832655019E-7</v>
      </c>
      <c r="W1245" s="11">
        <f t="shared" si="1991"/>
        <v>1.4422896636868963E-6</v>
      </c>
      <c r="X1245" s="10">
        <f t="shared" si="1992"/>
        <v>69334.186867504162</v>
      </c>
      <c r="Y1245" s="8">
        <f t="shared" si="1993"/>
        <v>1442.2899368690573</v>
      </c>
      <c r="Z1245" s="1">
        <f t="shared" si="1994"/>
        <v>1442.29</v>
      </c>
      <c r="AA1245" s="2">
        <f t="shared" si="1995"/>
        <v>69334.2</v>
      </c>
      <c r="AB1245" s="2">
        <f t="shared" si="1989"/>
        <v>69334.183832655021</v>
      </c>
      <c r="AC1245" s="1">
        <f t="shared" si="1996"/>
        <v>7.4036145238702E-2</v>
      </c>
      <c r="AD1245" s="1" t="b">
        <f t="shared" si="1997"/>
        <v>1</v>
      </c>
      <c r="AF1245" s="1" t="s">
        <v>1209</v>
      </c>
      <c r="AG1245" s="1" t="s">
        <v>1357</v>
      </c>
      <c r="AH1245" s="10">
        <v>21294.89</v>
      </c>
      <c r="AI1245" s="10">
        <v>90629.2</v>
      </c>
      <c r="AJ1245" s="10">
        <f>AI1245-AH1245</f>
        <v>69334.31</v>
      </c>
      <c r="AK1245" s="1">
        <f>$A1245-100000000/AJ1245</f>
        <v>2.6245288947848167E-3</v>
      </c>
      <c r="AL1245" s="10">
        <f>$X1245-AJ1245</f>
        <v>-0.12313249583530705</v>
      </c>
      <c r="AM1245" s="10">
        <f t="shared" si="1998"/>
        <v>0.19228920674760278</v>
      </c>
      <c r="AN1245" s="10">
        <f>AL1245/AM1245</f>
        <v>-0.64035053198243075</v>
      </c>
      <c r="AO1245" s="1">
        <f t="shared" si="1999"/>
        <v>1442.29</v>
      </c>
      <c r="AP1245" s="14">
        <v>1650000</v>
      </c>
      <c r="AQ1245" s="10">
        <v>2.8000000000000001E-2</v>
      </c>
      <c r="AR1245" s="14" cm="1">
        <f t="array" ref="AR1245">SfromgA($AP1245,$AO1245,"")</f>
        <v>2.4432903587189481E-3</v>
      </c>
      <c r="AS1245" s="21">
        <f>(10^MAX(0.05, -0.312925054856973*((LN($AR1245))^(1/3)) + 0.454808404431693)-1)*100</f>
        <v>956.53966052140743</v>
      </c>
      <c r="AU1245" s="10"/>
      <c r="AV1245" s="10"/>
      <c r="AW1245" s="14">
        <f>IF($AP1245="",$AT1245,$AP1245)</f>
        <v>1650000</v>
      </c>
      <c r="AX1245" s="21">
        <f>IF($AP1245="",$AV1245,$AS1245)</f>
        <v>956.53966052140743</v>
      </c>
      <c r="AY1245" s="10">
        <f>LN(BB1245*$AO1245/$AW1245)</f>
        <v>-6.7506303193288337</v>
      </c>
      <c r="AZ1245" s="10">
        <f>EXP(AY$2950*$AI1245+AY$2951)*$AW1245/$AO1245</f>
        <v>0.31947364169501158</v>
      </c>
      <c r="BA1245" s="10">
        <f>LN(AZ1245/$C1245)</f>
        <v>-3.443665600168953</v>
      </c>
      <c r="BB1245" s="17" cm="1">
        <f t="array" ref="BB1245">$C1245*EXP(poly_from_str($AO1245,BB$2951))</f>
        <v>1.3386586690025837</v>
      </c>
      <c r="BC1245" s="10">
        <f t="shared" ref="BC1245" si="2024">LN(AZ1245/BB1245)</f>
        <v>-1.4327486265277196</v>
      </c>
      <c r="BD1245" s="10">
        <f t="shared" ref="BD1245" si="2025">LN($AX1245/100+1)</f>
        <v>2.3575841899009657</v>
      </c>
      <c r="BE1245" s="10">
        <f>ABS(LN($AZ1245/$BB1245))-BD1245-LN(2)</f>
        <v>-1.6179827439331915</v>
      </c>
      <c r="BF1245" s="21">
        <f>INDEX([1]Pr3_line_class7_opt_lin!$A$2:$A$3624,MATCH($X1245,[1]Pr3_line_class7_opt_lin!$AO$2:$AO$3624,0),1)</f>
        <v>756</v>
      </c>
    </row>
    <row r="1246" spans="1:58" hidden="1" x14ac:dyDescent="0.25">
      <c r="A1246" s="1">
        <v>1442.085</v>
      </c>
      <c r="B1246" s="1">
        <v>4.0000000000000001E-3</v>
      </c>
      <c r="C1246">
        <v>7</v>
      </c>
      <c r="E1246" s="2">
        <v>69344</v>
      </c>
      <c r="N1246">
        <v>13</v>
      </c>
      <c r="V1246" s="11">
        <f t="shared" si="1990"/>
        <v>6.9344040053117533E-7</v>
      </c>
      <c r="W1246" s="11">
        <f t="shared" si="1991"/>
        <v>1.4420858329487773E-6</v>
      </c>
      <c r="X1246" s="10">
        <f t="shared" si="1992"/>
        <v>69344.032531093442</v>
      </c>
      <c r="Y1246" s="8">
        <f t="shared" si="1993"/>
        <v>1442.0851564287182</v>
      </c>
      <c r="Z1246" s="1">
        <f t="shared" si="1994"/>
        <v>1442.085</v>
      </c>
      <c r="AA1246" s="2">
        <f t="shared" si="1995"/>
        <v>69344</v>
      </c>
      <c r="AB1246" s="2">
        <f t="shared" si="1989"/>
        <v>69344.04005311754</v>
      </c>
      <c r="AC1246" s="1">
        <f t="shared" si="1996"/>
        <v>7.4042979454441854E-2</v>
      </c>
      <c r="AD1246" s="1" t="b">
        <f t="shared" si="1997"/>
        <v>1</v>
      </c>
      <c r="AM1246" s="10">
        <f t="shared" si="1998"/>
        <v>0.19234372453773529</v>
      </c>
      <c r="AN1246" s="10"/>
      <c r="AO1246" s="1">
        <f t="shared" si="1999"/>
        <v>1442.085</v>
      </c>
      <c r="AP1246"/>
      <c r="BB1246" s="17" cm="1">
        <f t="array" ref="BB1246">$C1246*EXP(poly_from_str($AO1246,BB$2951))</f>
        <v>0.93898609480228235</v>
      </c>
      <c r="BF1246" s="21" t="e">
        <f>INDEX([1]Pr3_line_class7_opt_lin!$A$2:$A$3624,MATCH($X1246,[1]Pr3_line_class7_opt_lin!$AO$2:$AO$3624,0),1)</f>
        <v>#N/A</v>
      </c>
    </row>
    <row r="1247" spans="1:58" hidden="1" x14ac:dyDescent="0.25">
      <c r="A1247" s="1">
        <v>1441.73</v>
      </c>
      <c r="B1247" s="1">
        <v>4.0000000000000001E-3</v>
      </c>
      <c r="C1247">
        <v>7</v>
      </c>
      <c r="E1247" s="2">
        <v>69361.100000000006</v>
      </c>
      <c r="N1247">
        <v>13</v>
      </c>
      <c r="V1247" s="11">
        <f t="shared" si="1990"/>
        <v>6.9361114771836611E-7</v>
      </c>
      <c r="W1247" s="11">
        <f t="shared" si="1991"/>
        <v>1.4417303070453034E-6</v>
      </c>
      <c r="X1247" s="10">
        <f t="shared" si="1992"/>
        <v>69361.111995446496</v>
      </c>
      <c r="Y1247" s="8">
        <f t="shared" si="1993"/>
        <v>1441.7300577096416</v>
      </c>
      <c r="Z1247" s="1">
        <f t="shared" si="1994"/>
        <v>1441.73</v>
      </c>
      <c r="AA1247" s="2">
        <f t="shared" si="1995"/>
        <v>69361.100000000006</v>
      </c>
      <c r="AB1247" s="2">
        <f t="shared" si="1989"/>
        <v>69361.114771836612</v>
      </c>
      <c r="AC1247" s="1">
        <f t="shared" si="1996"/>
        <v>7.4054821211959457E-2</v>
      </c>
      <c r="AD1247" s="1" t="b">
        <f t="shared" si="1997"/>
        <v>1</v>
      </c>
      <c r="AM1247" s="10">
        <f t="shared" si="1998"/>
        <v>0.19243852871203346</v>
      </c>
      <c r="AN1247" s="10"/>
      <c r="AO1247" s="1">
        <f t="shared" si="1999"/>
        <v>1441.73</v>
      </c>
      <c r="AP1247"/>
      <c r="BB1247" s="17" cm="1">
        <f t="array" ref="BB1247">$C1247*EXP(poly_from_str($AO1247,BB$2951))</f>
        <v>0.94232671470755491</v>
      </c>
      <c r="BF1247" s="21" t="e">
        <f>INDEX([1]Pr3_line_class7_opt_lin!$A$2:$A$3624,MATCH($X1247,[1]Pr3_line_class7_opt_lin!$AO$2:$AO$3624,0),1)</f>
        <v>#N/A</v>
      </c>
    </row>
    <row r="1248" spans="1:58" hidden="1" x14ac:dyDescent="0.25">
      <c r="A1248" s="1">
        <v>1441.3879999999999</v>
      </c>
      <c r="B1248" s="1">
        <v>4.0000000000000001E-3</v>
      </c>
      <c r="C1248">
        <v>20</v>
      </c>
      <c r="E1248" s="2">
        <v>69377.600000000006</v>
      </c>
      <c r="F1248">
        <v>27452</v>
      </c>
      <c r="G1248" t="s">
        <v>4</v>
      </c>
      <c r="H1248" t="s">
        <v>17</v>
      </c>
      <c r="I1248">
        <v>96830</v>
      </c>
      <c r="J1248" t="s">
        <v>6</v>
      </c>
      <c r="K1248" t="s">
        <v>7</v>
      </c>
      <c r="L1248">
        <v>27452.45</v>
      </c>
      <c r="M1248">
        <v>96830.5</v>
      </c>
      <c r="N1248">
        <v>13</v>
      </c>
      <c r="V1248" s="11">
        <f t="shared" si="1990"/>
        <v>6.937757217348834E-7</v>
      </c>
      <c r="W1248" s="11">
        <f t="shared" si="1991"/>
        <v>1.4413874218768018E-6</v>
      </c>
      <c r="X1248" s="10">
        <f t="shared" si="1992"/>
        <v>69377.577407562101</v>
      </c>
      <c r="Y1248" s="8">
        <f t="shared" si="1993"/>
        <v>1441.3878912569248</v>
      </c>
      <c r="Z1248" s="1">
        <f t="shared" si="1994"/>
        <v>1441.3879999999999</v>
      </c>
      <c r="AA1248" s="2">
        <f t="shared" si="1995"/>
        <v>69377.600000000006</v>
      </c>
      <c r="AB1248" s="2">
        <f t="shared" si="1989"/>
        <v>69377.572173488341</v>
      </c>
      <c r="AC1248" s="1">
        <f t="shared" si="1996"/>
        <v>7.4066237603437918E-2</v>
      </c>
      <c r="AD1248" s="1" t="b">
        <f t="shared" si="1997"/>
        <v>1</v>
      </c>
      <c r="AF1248" s="1" t="s">
        <v>1306</v>
      </c>
      <c r="AG1248" s="1" t="s">
        <v>1384</v>
      </c>
      <c r="AH1248" s="10">
        <v>27452.45</v>
      </c>
      <c r="AI1248" s="10">
        <v>96830.5</v>
      </c>
      <c r="AJ1248" s="10">
        <f>AI1248-AH1248</f>
        <v>69378.05</v>
      </c>
      <c r="AK1248" s="1">
        <f>$A1248-100000000/AJ1248</f>
        <v>9.927252207262427E-3</v>
      </c>
      <c r="AL1248" s="10">
        <f>$X1248-AJ1248</f>
        <v>-0.47259243790176697</v>
      </c>
      <c r="AM1248" s="10">
        <f t="shared" si="1998"/>
        <v>0.19252997804893621</v>
      </c>
      <c r="AN1248" s="10">
        <f>AL1248/AM1248</f>
        <v>-2.4546433895174808</v>
      </c>
      <c r="AO1248" s="1">
        <f t="shared" si="1999"/>
        <v>1441.3879999999999</v>
      </c>
      <c r="AP1248" s="14">
        <v>12800000</v>
      </c>
      <c r="AQ1248" s="10">
        <v>3.2000000000000001E-2</v>
      </c>
      <c r="AR1248" s="14" cm="1">
        <f t="array" ref="AR1248">SfromgA($AP1248,$AO1248,"")</f>
        <v>1.8918471098925395E-2</v>
      </c>
      <c r="AS1248" s="21">
        <f>(10^MAX(0.05, -0.312925054856973*((LN($AR1248))^(1/3)) + 0.454808404431693)-1)*100</f>
        <v>791.6652149138605</v>
      </c>
      <c r="AU1248" s="10"/>
      <c r="AV1248" s="10"/>
      <c r="AW1248" s="14">
        <f>IF($AP1248="",$AT1248,$AP1248)</f>
        <v>12800000</v>
      </c>
      <c r="AX1248" s="21">
        <f>IF($AP1248="",$AV1248,$AS1248)</f>
        <v>791.6652149138605</v>
      </c>
      <c r="AY1248" s="10">
        <f>LN(BB1248*$AO1248/$AW1248)</f>
        <v>-8.0977566497143556</v>
      </c>
      <c r="AZ1248" s="10">
        <f>EXP(AY$2950*$AI1248+AY$2951)*$AW1248/$AO1248</f>
        <v>1.388941235042003</v>
      </c>
      <c r="BA1248" s="10">
        <f>LN(AZ1248/$C1248)</f>
        <v>-2.667190518061934</v>
      </c>
      <c r="BB1248" s="17" cm="1">
        <f t="array" ref="BB1248">$C1248*EXP(poly_from_str($AO1248,BB$2951))</f>
        <v>2.7015812830286494</v>
      </c>
      <c r="BC1248" s="10">
        <f t="shared" ref="BC1248" si="2026">LN(AZ1248/BB1248)</f>
        <v>-0.66529550646709756</v>
      </c>
      <c r="BD1248" s="10">
        <f t="shared" ref="BD1248" si="2027">LN($AX1248/100+1)</f>
        <v>2.1879205565385922</v>
      </c>
      <c r="BE1248" s="10">
        <f>ABS(LN($AZ1248/$BB1248))-BD1248-LN(2)</f>
        <v>-2.21577223063144</v>
      </c>
      <c r="BF1248" s="21">
        <f>INDEX([1]Pr3_line_class7_opt_lin!$A$2:$A$3624,MATCH($X1248,[1]Pr3_line_class7_opt_lin!$AO$2:$AO$3624,0),1)</f>
        <v>1520</v>
      </c>
    </row>
    <row r="1249" spans="1:58" x14ac:dyDescent="0.25">
      <c r="A1249" s="1">
        <v>1440.9480000000001</v>
      </c>
      <c r="B1249" s="1">
        <v>8.0000000000000002E-3</v>
      </c>
      <c r="C1249">
        <v>20</v>
      </c>
      <c r="D1249" t="s">
        <v>112</v>
      </c>
      <c r="E1249" s="2">
        <v>69398.8</v>
      </c>
      <c r="N1249">
        <v>13</v>
      </c>
      <c r="V1249" s="11">
        <f t="shared" si="1990"/>
        <v>6.9398756929465879E-7</v>
      </c>
      <c r="W1249" s="11">
        <f t="shared" si="1991"/>
        <v>1.4409471057136434E-6</v>
      </c>
      <c r="X1249" s="10">
        <f t="shared" si="1992"/>
        <v>69398.76503892793</v>
      </c>
      <c r="Y1249" s="8">
        <f t="shared" si="1993"/>
        <v>1440.947831620734</v>
      </c>
      <c r="Z1249" s="1">
        <f t="shared" si="1994"/>
        <v>1440.9480000000001</v>
      </c>
      <c r="AA1249" s="2">
        <f t="shared" si="1995"/>
        <v>69398.8</v>
      </c>
      <c r="AB1249" s="2">
        <f t="shared" si="1989"/>
        <v>69398.756929465875</v>
      </c>
      <c r="AC1249" s="1">
        <f t="shared" si="1996"/>
        <v>7.4080937316775439E-2</v>
      </c>
      <c r="AD1249" s="1" t="b">
        <f t="shared" si="1997"/>
        <v>1</v>
      </c>
      <c r="AM1249" s="10">
        <f t="shared" si="1998"/>
        <v>0.38529523619172934</v>
      </c>
      <c r="AN1249" s="10"/>
      <c r="AO1249" s="1">
        <f t="shared" si="1999"/>
        <v>1440.9480000000001</v>
      </c>
      <c r="AP1249"/>
      <c r="BB1249" s="17" cm="1">
        <f t="array" ref="BB1249">$C1249*EXP(poly_from_str($AO1249,BB$2951))</f>
        <v>2.7134771763472121</v>
      </c>
      <c r="BF1249" s="21" t="e">
        <f>INDEX([1]Pr3_line_class7_opt_lin!$A$2:$A$3624,MATCH($X1249,[1]Pr3_line_class7_opt_lin!$AO$2:$AO$3624,0),1)</f>
        <v>#N/A</v>
      </c>
    </row>
    <row r="1250" spans="1:58" x14ac:dyDescent="0.25">
      <c r="A1250" s="1">
        <v>1440.8440000000001</v>
      </c>
      <c r="B1250" s="1">
        <v>8.0000000000000002E-3</v>
      </c>
      <c r="C1250">
        <v>1</v>
      </c>
      <c r="D1250" t="s">
        <v>112</v>
      </c>
      <c r="E1250" s="2">
        <v>69403.8</v>
      </c>
      <c r="N1250">
        <v>13</v>
      </c>
      <c r="V1250" s="11">
        <f t="shared" si="1990"/>
        <v>6.9403766125965062E-7</v>
      </c>
      <c r="W1250" s="11">
        <f t="shared" si="1991"/>
        <v>1.4408432967647305E-6</v>
      </c>
      <c r="X1250" s="10">
        <f t="shared" si="1992"/>
        <v>69403.772505373374</v>
      </c>
      <c r="Y1250" s="8">
        <f t="shared" si="1993"/>
        <v>1440.8438675614905</v>
      </c>
      <c r="Z1250" s="1">
        <f t="shared" si="1994"/>
        <v>1440.8440000000001</v>
      </c>
      <c r="AA1250" s="2">
        <f t="shared" si="1995"/>
        <v>69403.8</v>
      </c>
      <c r="AB1250" s="2">
        <f t="shared" si="1989"/>
        <v>69403.766125965063</v>
      </c>
      <c r="AC1250" s="1">
        <f t="shared" si="1996"/>
        <v>7.4084413762338278E-2</v>
      </c>
      <c r="AD1250" s="1" t="b">
        <f t="shared" si="1997"/>
        <v>1</v>
      </c>
      <c r="AM1250" s="10">
        <f t="shared" si="1998"/>
        <v>0.38535080827626034</v>
      </c>
      <c r="AN1250" s="10"/>
      <c r="AO1250" s="1">
        <f t="shared" si="1999"/>
        <v>1440.8440000000001</v>
      </c>
      <c r="AP1250"/>
      <c r="BB1250" s="17" cm="1">
        <f t="array" ref="BB1250">$C1250*EXP(poly_from_str($AO1250,BB$2951))</f>
        <v>0.13581473370703795</v>
      </c>
      <c r="BF1250" s="21">
        <f>INDEX([1]Pr3_line_class7_opt_lin!$A$2:$A$3624,MATCH($X1250,[1]Pr3_line_class7_opt_lin!$AO$2:$AO$3624,0),1)</f>
        <v>76</v>
      </c>
    </row>
    <row r="1251" spans="1:58" x14ac:dyDescent="0.25">
      <c r="A1251" s="1">
        <v>1440.7329999999999</v>
      </c>
      <c r="B1251" s="1">
        <v>8.0000000000000002E-3</v>
      </c>
      <c r="C1251">
        <v>10</v>
      </c>
      <c r="D1251" t="s">
        <v>112</v>
      </c>
      <c r="E1251" s="2">
        <v>69409.100000000006</v>
      </c>
      <c r="N1251">
        <v>13</v>
      </c>
      <c r="V1251" s="11">
        <f t="shared" si="1990"/>
        <v>6.9409113277755144E-7</v>
      </c>
      <c r="W1251" s="11">
        <f t="shared" si="1991"/>
        <v>1.4407332756079534E-6</v>
      </c>
      <c r="X1251" s="10">
        <f t="shared" si="1992"/>
        <v>69409.110776567511</v>
      </c>
      <c r="Y1251" s="8">
        <f t="shared" si="1993"/>
        <v>1440.7330519174432</v>
      </c>
      <c r="Z1251" s="1">
        <f t="shared" si="1994"/>
        <v>1440.7329999999999</v>
      </c>
      <c r="AA1251" s="2">
        <f t="shared" si="1995"/>
        <v>69409.100000000006</v>
      </c>
      <c r="AB1251" s="2">
        <f t="shared" si="1989"/>
        <v>69409.113277755139</v>
      </c>
      <c r="AC1251" s="1">
        <f t="shared" si="1996"/>
        <v>7.4088125030021226E-2</v>
      </c>
      <c r="AD1251" s="1" t="b">
        <f t="shared" si="1997"/>
        <v>1</v>
      </c>
      <c r="AM1251" s="10">
        <f t="shared" si="1998"/>
        <v>0.3854099267525628</v>
      </c>
      <c r="AN1251" s="10"/>
      <c r="AO1251" s="1">
        <f t="shared" si="1999"/>
        <v>1440.7329999999999</v>
      </c>
      <c r="AP1251"/>
      <c r="BB1251" s="17" cm="1">
        <f t="array" ref="BB1251">$C1251*EXP(poly_from_str($AO1251,BB$2951))</f>
        <v>1.359652117376315</v>
      </c>
      <c r="BF1251" s="21">
        <f>INDEX([1]Pr3_line_class7_opt_lin!$A$2:$A$3624,MATCH($X1251,[1]Pr3_line_class7_opt_lin!$AO$2:$AO$3624,0),1)</f>
        <v>763</v>
      </c>
    </row>
    <row r="1252" spans="1:58" hidden="1" x14ac:dyDescent="0.25">
      <c r="A1252" s="1">
        <v>1440.2339999999999</v>
      </c>
      <c r="B1252" s="1">
        <v>4.0000000000000001E-3</v>
      </c>
      <c r="C1252">
        <v>5</v>
      </c>
      <c r="E1252" s="2">
        <v>69433.2</v>
      </c>
      <c r="N1252">
        <v>13</v>
      </c>
      <c r="V1252" s="11">
        <f t="shared" si="1990"/>
        <v>6.9433161555691652E-7</v>
      </c>
      <c r="W1252" s="11">
        <f t="shared" si="1991"/>
        <v>1.4402332025601587E-6</v>
      </c>
      <c r="X1252" s="10">
        <f t="shared" si="1992"/>
        <v>69433.168805767491</v>
      </c>
      <c r="Y1252" s="8">
        <f t="shared" si="1993"/>
        <v>1440.2338496135792</v>
      </c>
      <c r="Z1252" s="1">
        <f t="shared" si="1994"/>
        <v>1440.2339999999999</v>
      </c>
      <c r="AA1252" s="2">
        <f t="shared" si="1995"/>
        <v>69433.2</v>
      </c>
      <c r="AB1252" s="2">
        <f t="shared" si="1989"/>
        <v>69433.161555691651</v>
      </c>
      <c r="AC1252" s="1">
        <f t="shared" si="1996"/>
        <v>7.4104819618093884E-2</v>
      </c>
      <c r="AD1252" s="1" t="b">
        <f t="shared" si="1997"/>
        <v>1</v>
      </c>
      <c r="AM1252" s="10">
        <f t="shared" si="1998"/>
        <v>0.19283866371714597</v>
      </c>
      <c r="AN1252" s="10"/>
      <c r="AO1252" s="1">
        <f t="shared" si="1999"/>
        <v>1440.2339999999999</v>
      </c>
      <c r="AP1252"/>
      <c r="BB1252" s="17" cm="1">
        <f t="array" ref="BB1252">$C1252*EXP(poly_from_str($AO1252,BB$2951))</f>
        <v>0.6832161592782916</v>
      </c>
      <c r="BF1252" s="21">
        <f>INDEX([1]Pr3_line_class7_opt_lin!$A$2:$A$3624,MATCH($X1252,[1]Pr3_line_class7_opt_lin!$AO$2:$AO$3624,0),1)</f>
        <v>383</v>
      </c>
    </row>
    <row r="1253" spans="1:58" hidden="1" x14ac:dyDescent="0.25">
      <c r="A1253" s="1">
        <v>1439.922</v>
      </c>
      <c r="B1253" s="1">
        <v>4.0000000000000001E-3</v>
      </c>
      <c r="C1253">
        <v>30</v>
      </c>
      <c r="E1253" s="2">
        <v>69448.2</v>
      </c>
      <c r="F1253">
        <v>18063</v>
      </c>
      <c r="G1253" t="s">
        <v>4</v>
      </c>
      <c r="H1253" t="s">
        <v>5</v>
      </c>
      <c r="I1253">
        <v>87511</v>
      </c>
      <c r="J1253" t="s">
        <v>6</v>
      </c>
      <c r="K1253" t="s">
        <v>7</v>
      </c>
      <c r="L1253">
        <v>18063.36</v>
      </c>
      <c r="M1253">
        <v>87511.6</v>
      </c>
      <c r="N1253">
        <v>13</v>
      </c>
      <c r="V1253" s="11">
        <f t="shared" si="1990"/>
        <v>6.944820622228149E-7</v>
      </c>
      <c r="W1253" s="11">
        <f t="shared" si="1991"/>
        <v>1.4399221290112633E-6</v>
      </c>
      <c r="X1253" s="10">
        <f t="shared" si="1992"/>
        <v>69448.205048019328</v>
      </c>
      <c r="Y1253" s="8">
        <f t="shared" si="1993"/>
        <v>1439.9220243468626</v>
      </c>
      <c r="Z1253" s="1">
        <f t="shared" si="1994"/>
        <v>1439.922</v>
      </c>
      <c r="AA1253" s="2">
        <f t="shared" si="1995"/>
        <v>69448.2</v>
      </c>
      <c r="AB1253" s="2">
        <f t="shared" si="1989"/>
        <v>69448.206222281486</v>
      </c>
      <c r="AC1253" s="1">
        <f t="shared" si="1996"/>
        <v>7.4115266737462687E-2</v>
      </c>
      <c r="AD1253" s="1" t="b">
        <f t="shared" si="1997"/>
        <v>1</v>
      </c>
      <c r="AF1253" s="1" t="s">
        <v>1175</v>
      </c>
      <c r="AG1253" s="1" t="s">
        <v>1360</v>
      </c>
      <c r="AH1253" s="10">
        <v>18063.36</v>
      </c>
      <c r="AI1253" s="10">
        <v>87511.6</v>
      </c>
      <c r="AJ1253" s="10">
        <f>AI1253-AH1253</f>
        <v>69448.240000000005</v>
      </c>
      <c r="AK1253" s="1">
        <f>$A1253-100000000/AJ1253</f>
        <v>7.0033855445217341E-4</v>
      </c>
      <c r="AL1253" s="10">
        <f>$X1253-AJ1253</f>
        <v>-3.4951980676851235E-2</v>
      </c>
      <c r="AM1253" s="10">
        <f t="shared" si="1998"/>
        <v>0.19292211661464997</v>
      </c>
      <c r="AN1253" s="10">
        <f>AL1253/AM1253</f>
        <v>-0.18117145556030603</v>
      </c>
      <c r="AO1253" s="1">
        <f t="shared" si="1999"/>
        <v>1439.922</v>
      </c>
      <c r="AP1253" s="14">
        <v>8360000</v>
      </c>
      <c r="AQ1253" s="10">
        <v>6.0999999999999999E-2</v>
      </c>
      <c r="AR1253" s="14" cm="1">
        <f t="array" ref="AR1253">SfromgA($AP1253,$AO1253,"")</f>
        <v>1.2318463438974615E-2</v>
      </c>
      <c r="AS1253" s="21">
        <f>(10^MAX(0.05, -0.312925054856973*((LN($AR1253))^(1/3)) + 0.454808404431693)-1)*100</f>
        <v>827.79233063990262</v>
      </c>
      <c r="AU1253" s="10"/>
      <c r="AV1253" s="10"/>
      <c r="AW1253" s="14">
        <f>IF($AP1253="",$AT1253,$AP1253)</f>
        <v>8360000</v>
      </c>
      <c r="AX1253" s="21">
        <f>IF($AP1253="",$AV1253,$AS1253)</f>
        <v>827.79233063990262</v>
      </c>
      <c r="AY1253" s="10">
        <f>LN(BB1253*$AO1253/$AW1253)</f>
        <v>-7.2527022114889856</v>
      </c>
      <c r="AZ1253" s="10">
        <f>EXP(AY$2950*$AI1253+AY$2951)*$AW1253/$AO1253</f>
        <v>2.1698690920185886</v>
      </c>
      <c r="BA1253" s="10">
        <f>LN(AZ1253/$C1253)</f>
        <v>-2.6265305421882039</v>
      </c>
      <c r="BB1253" s="17" cm="1">
        <f t="array" ref="BB1253">$C1253*EXP(poly_from_str($AO1253,BB$2951))</f>
        <v>4.1120535426295399</v>
      </c>
      <c r="BC1253" s="10">
        <f t="shared" ref="BC1253" si="2028">LN(AZ1253/BB1253)</f>
        <v>-0.63925570966163436</v>
      </c>
      <c r="BD1253" s="10">
        <f t="shared" ref="BD1253" si="2029">LN($AX1253/100+1)</f>
        <v>2.2276377401172263</v>
      </c>
      <c r="BE1253" s="10">
        <f>ABS(LN($AZ1253/$BB1253))-BD1253-LN(2)</f>
        <v>-2.2815292110155374</v>
      </c>
      <c r="BF1253" s="21">
        <f>INDEX([1]Pr3_line_class7_opt_lin!$A$2:$A$3624,MATCH($X1253,[1]Pr3_line_class7_opt_lin!$AO$2:$AO$3624,0),1)</f>
        <v>2300</v>
      </c>
    </row>
    <row r="1254" spans="1:58" hidden="1" x14ac:dyDescent="0.25">
      <c r="A1254" s="1">
        <v>1439.54</v>
      </c>
      <c r="B1254" s="1">
        <v>4.0000000000000001E-3</v>
      </c>
      <c r="C1254">
        <v>100</v>
      </c>
      <c r="E1254" s="2">
        <v>69466.600000000006</v>
      </c>
      <c r="N1254">
        <v>13</v>
      </c>
      <c r="V1254" s="11">
        <f t="shared" si="1990"/>
        <v>6.9466635175125386E-7</v>
      </c>
      <c r="W1254" s="11">
        <f t="shared" si="1991"/>
        <v>1.4395407289258435E-6</v>
      </c>
      <c r="X1254" s="10">
        <f t="shared" si="1992"/>
        <v>69466.62853120119</v>
      </c>
      <c r="Y1254" s="8">
        <f t="shared" si="1993"/>
        <v>1439.5401376804207</v>
      </c>
      <c r="Z1254" s="1">
        <f t="shared" si="1994"/>
        <v>1439.54</v>
      </c>
      <c r="AA1254" s="2">
        <f t="shared" si="1995"/>
        <v>69466.600000000006</v>
      </c>
      <c r="AB1254" s="2">
        <f t="shared" si="1989"/>
        <v>69466.635175125382</v>
      </c>
      <c r="AC1254" s="1">
        <f t="shared" si="1996"/>
        <v>7.4128067012769833E-2</v>
      </c>
      <c r="AD1254" s="1" t="b">
        <f t="shared" si="1997"/>
        <v>1</v>
      </c>
      <c r="AM1254" s="10">
        <f t="shared" si="1998"/>
        <v>0.19302443836225464</v>
      </c>
      <c r="AN1254" s="10"/>
      <c r="AO1254" s="1">
        <f t="shared" si="1999"/>
        <v>1439.54</v>
      </c>
      <c r="AP1254"/>
      <c r="BB1254" s="17" cm="1">
        <f t="array" ref="BB1254">$C1254*EXP(poly_from_str($AO1254,BB$2951))</f>
        <v>13.759042317289671</v>
      </c>
      <c r="BF1254" s="21" t="e">
        <f>INDEX([1]Pr3_line_class7_opt_lin!$A$2:$A$3624,MATCH($X1254,[1]Pr3_line_class7_opt_lin!$AO$2:$AO$3624,0),1)</f>
        <v>#N/A</v>
      </c>
    </row>
    <row r="1255" spans="1:58" x14ac:dyDescent="0.25">
      <c r="A1255" s="1">
        <v>1439.42</v>
      </c>
      <c r="B1255" s="1">
        <v>8.0000000000000002E-3</v>
      </c>
      <c r="C1255">
        <v>10</v>
      </c>
      <c r="D1255" t="s">
        <v>112</v>
      </c>
      <c r="E1255" s="2">
        <v>69472.399999999994</v>
      </c>
      <c r="N1255">
        <v>13</v>
      </c>
      <c r="V1255" s="11">
        <f t="shared" si="1990"/>
        <v>6.9472426393964236E-7</v>
      </c>
      <c r="W1255" s="11">
        <f t="shared" si="1991"/>
        <v>1.4394205468646543E-6</v>
      </c>
      <c r="X1255" s="10">
        <f t="shared" si="1992"/>
        <v>69472.421407287824</v>
      </c>
      <c r="Y1255" s="8">
        <f t="shared" si="1993"/>
        <v>1439.4201033204488</v>
      </c>
      <c r="Z1255" s="1">
        <f t="shared" si="1994"/>
        <v>1439.42</v>
      </c>
      <c r="AA1255" s="2">
        <f t="shared" si="1995"/>
        <v>69472.399999999994</v>
      </c>
      <c r="AB1255" s="2">
        <f t="shared" si="1989"/>
        <v>69472.426393964226</v>
      </c>
      <c r="AC1255" s="1">
        <f t="shared" si="1996"/>
        <v>7.413209014532389E-2</v>
      </c>
      <c r="AD1255" s="1" t="b">
        <f t="shared" si="1997"/>
        <v>1</v>
      </c>
      <c r="AM1255" s="10">
        <f t="shared" si="1998"/>
        <v>0.38611329563296326</v>
      </c>
      <c r="AN1255" s="10"/>
      <c r="AO1255" s="1">
        <f t="shared" si="1999"/>
        <v>1439.42</v>
      </c>
      <c r="AP1255"/>
      <c r="BB1255" s="17" cm="1">
        <f t="array" ref="BB1255">$C1255*EXP(poly_from_str($AO1255,BB$2951))</f>
        <v>1.3775470047237994</v>
      </c>
      <c r="BF1255" s="21" t="e">
        <f>INDEX([1]Pr3_line_class7_opt_lin!$A$2:$A$3624,MATCH($X1255,[1]Pr3_line_class7_opt_lin!$AO$2:$AO$3624,0),1)</f>
        <v>#N/A</v>
      </c>
    </row>
    <row r="1256" spans="1:58" hidden="1" x14ac:dyDescent="0.25">
      <c r="A1256" s="1">
        <v>1438.925</v>
      </c>
      <c r="B1256" s="1">
        <v>4.0000000000000001E-3</v>
      </c>
      <c r="C1256">
        <v>2</v>
      </c>
      <c r="E1256" s="2">
        <v>69496.3</v>
      </c>
      <c r="F1256">
        <v>24470</v>
      </c>
      <c r="G1256" t="s">
        <v>4</v>
      </c>
      <c r="H1256" t="s">
        <v>7</v>
      </c>
      <c r="I1256">
        <v>93967</v>
      </c>
      <c r="J1256" t="s">
        <v>6</v>
      </c>
      <c r="K1256" t="s">
        <v>7</v>
      </c>
      <c r="L1256">
        <v>24470.9</v>
      </c>
      <c r="M1256">
        <v>93967.4</v>
      </c>
      <c r="N1256">
        <v>13</v>
      </c>
      <c r="V1256" s="11">
        <f t="shared" si="1990"/>
        <v>6.9496325381795443E-7</v>
      </c>
      <c r="W1256" s="11">
        <f t="shared" si="1991"/>
        <v>1.4389255255315751E-6</v>
      </c>
      <c r="X1256" s="10">
        <f t="shared" si="1992"/>
        <v>69496.320580997111</v>
      </c>
      <c r="Y1256" s="8">
        <f t="shared" si="1993"/>
        <v>1438.9250994007837</v>
      </c>
      <c r="Z1256" s="1">
        <f t="shared" si="1994"/>
        <v>1438.925</v>
      </c>
      <c r="AA1256" s="2">
        <f t="shared" si="1995"/>
        <v>69496.3</v>
      </c>
      <c r="AB1256" s="2">
        <f t="shared" si="1989"/>
        <v>69496.325381795439</v>
      </c>
      <c r="AC1256" s="1">
        <f t="shared" si="1996"/>
        <v>7.4148696207861936E-2</v>
      </c>
      <c r="AD1256" s="1" t="b">
        <f t="shared" si="1997"/>
        <v>1</v>
      </c>
      <c r="AF1256" s="1" t="s">
        <v>1328</v>
      </c>
      <c r="AG1256" s="5" t="s">
        <v>1472</v>
      </c>
      <c r="AH1256" s="10">
        <v>24470.9</v>
      </c>
      <c r="AI1256" s="10">
        <v>93967.4</v>
      </c>
      <c r="AJ1256" s="10">
        <f t="shared" ref="AJ1256:AJ1258" si="2030">AI1256-AH1256</f>
        <v>69496.5</v>
      </c>
      <c r="AK1256" s="1">
        <f t="shared" ref="AK1256:AK1258" si="2031">$A1256-100000000/AJ1256</f>
        <v>3.6154698436803301E-3</v>
      </c>
      <c r="AL1256" s="10">
        <f t="shared" ref="AL1256:AL1258" si="2032">$X1256-AJ1256</f>
        <v>-0.17941900288860779</v>
      </c>
      <c r="AM1256" s="10">
        <f t="shared" si="1998"/>
        <v>0.19318949910523484</v>
      </c>
      <c r="AN1256" s="10">
        <f t="shared" ref="AN1256:AN1258" si="2033">AL1256/AM1256</f>
        <v>-0.92872026543675679</v>
      </c>
      <c r="AO1256" s="1">
        <f t="shared" si="1999"/>
        <v>1438.925</v>
      </c>
      <c r="BB1256" s="17" cm="1">
        <f t="array" ref="BB1256">$C1256*EXP(poly_from_str($AO1256,BB$2951))</f>
        <v>0.27686779610295215</v>
      </c>
      <c r="BF1256" s="21">
        <f>INDEX([1]Pr3_line_class7_opt_lin!$A$2:$A$3624,MATCH($X1256,[1]Pr3_line_class7_opt_lin!$AO$2:$AO$3624,0),1)</f>
        <v>154</v>
      </c>
    </row>
    <row r="1257" spans="1:58" hidden="1" x14ac:dyDescent="0.25">
      <c r="A1257" s="1">
        <v>1438.7660000000001</v>
      </c>
      <c r="B1257" s="1">
        <v>4.0000000000000001E-3</v>
      </c>
      <c r="C1257">
        <v>3</v>
      </c>
      <c r="E1257" s="2">
        <v>69504</v>
      </c>
      <c r="F1257">
        <v>23050</v>
      </c>
      <c r="G1257" t="s">
        <v>4</v>
      </c>
      <c r="H1257" t="s">
        <v>18</v>
      </c>
      <c r="I1257">
        <v>92554</v>
      </c>
      <c r="J1257" t="s">
        <v>6</v>
      </c>
      <c r="K1257" t="s">
        <v>17</v>
      </c>
      <c r="L1257">
        <v>23050.61</v>
      </c>
      <c r="M1257">
        <v>92554.8</v>
      </c>
      <c r="N1257">
        <v>13</v>
      </c>
      <c r="V1257" s="11">
        <f t="shared" si="1990"/>
        <v>6.950400551583788E-7</v>
      </c>
      <c r="W1257" s="11">
        <f t="shared" si="1991"/>
        <v>1.438766114180479E-6</v>
      </c>
      <c r="X1257" s="10">
        <f t="shared" si="1992"/>
        <v>69504.004472179251</v>
      </c>
      <c r="Y1257" s="8">
        <f t="shared" si="1993"/>
        <v>1438.7660216042307</v>
      </c>
      <c r="Z1257" s="1">
        <f t="shared" si="1994"/>
        <v>1438.7660000000001</v>
      </c>
      <c r="AA1257" s="2">
        <f t="shared" si="1995"/>
        <v>69504</v>
      </c>
      <c r="AB1257" s="2">
        <f t="shared" si="1989"/>
        <v>69504.005515837867</v>
      </c>
      <c r="AC1257" s="1">
        <f t="shared" si="1996"/>
        <v>7.4154033913728115E-2</v>
      </c>
      <c r="AD1257" s="1" t="b">
        <f t="shared" si="1997"/>
        <v>1</v>
      </c>
      <c r="AF1257" s="1" t="s">
        <v>1252</v>
      </c>
      <c r="AG1257" s="1" t="s">
        <v>1363</v>
      </c>
      <c r="AH1257" s="10">
        <v>23050.61</v>
      </c>
      <c r="AI1257" s="10">
        <v>92554.8</v>
      </c>
      <c r="AJ1257" s="10">
        <f t="shared" si="2030"/>
        <v>69504.19</v>
      </c>
      <c r="AK1257" s="1">
        <f t="shared" si="2031"/>
        <v>3.8188998391888163E-3</v>
      </c>
      <c r="AL1257" s="10">
        <f t="shared" si="2032"/>
        <v>-0.18552782075130381</v>
      </c>
      <c r="AM1257" s="10">
        <f t="shared" si="1998"/>
        <v>0.19323225597491184</v>
      </c>
      <c r="AN1257" s="10">
        <f t="shared" si="2033"/>
        <v>-0.96012862767276119</v>
      </c>
      <c r="AO1257" s="1">
        <f t="shared" si="1999"/>
        <v>1438.7660000000001</v>
      </c>
      <c r="AP1257" s="14">
        <v>8670000</v>
      </c>
      <c r="AQ1257" s="10">
        <v>3.9E-2</v>
      </c>
      <c r="AR1257" s="14" cm="1">
        <f t="array" ref="AR1257">SfromgA($AP1257,$AO1257,"")</f>
        <v>1.2744504538068094E-2</v>
      </c>
      <c r="AS1257" s="21">
        <f>(10^MAX(0.05, -0.312925054856973*((LN($AR1257))^(1/3)) + 0.454808404431693)-1)*100</f>
        <v>824.96622320587085</v>
      </c>
      <c r="AU1257" s="10"/>
      <c r="AV1257" s="10"/>
      <c r="AW1257" s="14">
        <f>IF($AP1257="",$AT1257,$AP1257)</f>
        <v>8670000</v>
      </c>
      <c r="AX1257" s="21">
        <f>IF($AP1257="",$AV1257,$AS1257)</f>
        <v>824.96622320587085</v>
      </c>
      <c r="AY1257" s="10">
        <f>LN(BB1257*$AO1257/$AW1257)</f>
        <v>-9.5810097650803048</v>
      </c>
      <c r="AZ1257" s="10">
        <f>EXP(AY$2950*$AI1257+AY$2951)*$AW1257/$AO1257</f>
        <v>1.4055965226124407</v>
      </c>
      <c r="BA1257" s="10">
        <f>LN(AZ1257/$C1257)</f>
        <v>-0.75815050473286638</v>
      </c>
      <c r="BB1257" s="17" cm="1">
        <f t="array" ref="BB1257">$C1257*EXP(poly_from_str($AO1257,BB$2951))</f>
        <v>0.41595778715181064</v>
      </c>
      <c r="BC1257" s="10">
        <f t="shared" ref="BC1257" si="2034">LN(AZ1257/BB1257)</f>
        <v>1.2176332809976327</v>
      </c>
      <c r="BD1257" s="10">
        <f t="shared" ref="BD1257" si="2035">LN($AX1257/100+1)</f>
        <v>2.2245870354045159</v>
      </c>
      <c r="BE1257" s="10">
        <f>ABS(LN($AZ1257/$BB1257))-BD1257-LN(2)</f>
        <v>-1.7001009349668283</v>
      </c>
      <c r="BF1257" s="21">
        <f>INDEX([1]Pr3_line_class7_opt_lin!$A$2:$A$3624,MATCH($X1257,[1]Pr3_line_class7_opt_lin!$AO$2:$AO$3624,0),1)</f>
        <v>232</v>
      </c>
    </row>
    <row r="1258" spans="1:58" hidden="1" x14ac:dyDescent="0.25">
      <c r="A1258" s="1">
        <v>1438.7190000000001</v>
      </c>
      <c r="B1258" s="1">
        <v>4.0000000000000001E-3</v>
      </c>
      <c r="C1258">
        <v>5</v>
      </c>
      <c r="E1258" s="2">
        <v>69506.3</v>
      </c>
      <c r="F1258">
        <v>24461</v>
      </c>
      <c r="G1258" t="s">
        <v>4</v>
      </c>
      <c r="H1258" t="s">
        <v>17</v>
      </c>
      <c r="I1258">
        <v>93967</v>
      </c>
      <c r="J1258" t="s">
        <v>6</v>
      </c>
      <c r="K1258" t="s">
        <v>7</v>
      </c>
      <c r="L1258">
        <v>24461.24</v>
      </c>
      <c r="M1258">
        <v>93967.4</v>
      </c>
      <c r="N1258">
        <v>13</v>
      </c>
      <c r="V1258" s="11">
        <f t="shared" si="1990"/>
        <v>6.9506276069197672E-7</v>
      </c>
      <c r="W1258" s="11">
        <f t="shared" si="1991"/>
        <v>1.4387185046535349E-6</v>
      </c>
      <c r="X1258" s="10">
        <f t="shared" si="1992"/>
        <v>69506.280597657751</v>
      </c>
      <c r="Y1258" s="8">
        <f t="shared" si="1993"/>
        <v>1438.7189062648511</v>
      </c>
      <c r="Z1258" s="1">
        <f t="shared" si="1994"/>
        <v>1438.7190000000001</v>
      </c>
      <c r="AA1258" s="2">
        <f t="shared" si="1995"/>
        <v>69506.3</v>
      </c>
      <c r="AB1258" s="2">
        <f t="shared" si="1989"/>
        <v>69506.276069197673</v>
      </c>
      <c r="AC1258" s="1">
        <f t="shared" si="1996"/>
        <v>7.415561206503761E-2</v>
      </c>
      <c r="AD1258" s="1" t="b">
        <f t="shared" si="1997"/>
        <v>1</v>
      </c>
      <c r="AF1258" s="1" t="s">
        <v>1386</v>
      </c>
      <c r="AG1258" s="5" t="s">
        <v>1472</v>
      </c>
      <c r="AH1258" s="10">
        <v>24461.24</v>
      </c>
      <c r="AI1258" s="10">
        <v>93967.4</v>
      </c>
      <c r="AJ1258" s="10">
        <f t="shared" si="2030"/>
        <v>69506.159999999989</v>
      </c>
      <c r="AK1258" s="1">
        <f t="shared" si="2031"/>
        <v>-2.4025346820053528E-3</v>
      </c>
      <c r="AL1258" s="10">
        <f t="shared" si="2032"/>
        <v>0.12059765776211862</v>
      </c>
      <c r="AM1258" s="10">
        <f t="shared" si="1998"/>
        <v>0.19324496305393898</v>
      </c>
      <c r="AN1258" s="10">
        <f t="shared" si="2033"/>
        <v>0.62406624139774924</v>
      </c>
      <c r="AO1258" s="1">
        <f t="shared" si="1999"/>
        <v>1438.7190000000001</v>
      </c>
      <c r="BB1258" s="17" cm="1">
        <f t="array" ref="BB1258">$C1258*EXP(poly_from_str($AO1258,BB$2951))</f>
        <v>0.6935864584572643</v>
      </c>
      <c r="BF1258" s="21">
        <f>INDEX([1]Pr3_line_class7_opt_lin!$A$2:$A$3624,MATCH($X1258,[1]Pr3_line_class7_opt_lin!$AO$2:$AO$3624,0),1)</f>
        <v>386</v>
      </c>
    </row>
    <row r="1259" spans="1:58" x14ac:dyDescent="0.25">
      <c r="A1259" s="1">
        <v>1438.5319999999999</v>
      </c>
      <c r="B1259" s="1">
        <v>8.0000000000000002E-3</v>
      </c>
      <c r="C1259">
        <v>20</v>
      </c>
      <c r="D1259" t="s">
        <v>112</v>
      </c>
      <c r="E1259" s="2">
        <v>69515.3</v>
      </c>
      <c r="N1259">
        <v>13</v>
      </c>
      <c r="V1259" s="11">
        <f t="shared" si="1990"/>
        <v>6.9515311442498332E-7</v>
      </c>
      <c r="W1259" s="11">
        <f t="shared" si="1991"/>
        <v>1.4385322367881603E-6</v>
      </c>
      <c r="X1259" s="10">
        <f t="shared" si="1992"/>
        <v>69515.309276306798</v>
      </c>
      <c r="Y1259" s="8">
        <f t="shared" si="1993"/>
        <v>1438.5320448266125</v>
      </c>
      <c r="Z1259" s="1">
        <f t="shared" si="1994"/>
        <v>1438.5319999999999</v>
      </c>
      <c r="AA1259" s="2">
        <f t="shared" si="1995"/>
        <v>69515.3</v>
      </c>
      <c r="AB1259" s="2">
        <f t="shared" si="1989"/>
        <v>69515.311442498321</v>
      </c>
      <c r="AC1259" s="1">
        <f t="shared" si="1996"/>
        <v>7.4161892624737699E-2</v>
      </c>
      <c r="AD1259" s="1" t="b">
        <f t="shared" si="1997"/>
        <v>1</v>
      </c>
      <c r="AM1259" s="10">
        <f t="shared" si="1998"/>
        <v>0.38659021836149637</v>
      </c>
      <c r="AN1259" s="10"/>
      <c r="AO1259" s="1">
        <f t="shared" si="1999"/>
        <v>1438.5319999999999</v>
      </c>
      <c r="AP1259"/>
      <c r="BB1259" s="17" cm="1">
        <f t="array" ref="BB1259">$C1259*EXP(poly_from_str($AO1259,BB$2951))</f>
        <v>2.7794984572850296</v>
      </c>
      <c r="BF1259" s="21">
        <f>INDEX([1]Pr3_line_class7_opt_lin!$A$2:$A$3624,MATCH($X1259,[1]Pr3_line_class7_opt_lin!$AO$2:$AO$3624,0),1)</f>
        <v>1546</v>
      </c>
    </row>
    <row r="1260" spans="1:58" x14ac:dyDescent="0.25">
      <c r="A1260" s="1">
        <v>1438.037</v>
      </c>
      <c r="B1260" s="1">
        <v>8.0000000000000002E-3</v>
      </c>
      <c r="C1260">
        <v>50</v>
      </c>
      <c r="D1260" t="s">
        <v>112</v>
      </c>
      <c r="E1260" s="2">
        <v>69539.199999999997</v>
      </c>
      <c r="N1260">
        <v>13</v>
      </c>
      <c r="V1260" s="11">
        <f t="shared" si="1990"/>
        <v>6.9539239950015199E-7</v>
      </c>
      <c r="W1260" s="11">
        <f t="shared" si="1991"/>
        <v>1.4380378261469791E-6</v>
      </c>
      <c r="X1260" s="10">
        <f t="shared" si="1992"/>
        <v>69539.232378596265</v>
      </c>
      <c r="Y1260" s="8">
        <f t="shared" si="1993"/>
        <v>1438.0371565732062</v>
      </c>
      <c r="Z1260" s="1">
        <f t="shared" si="1994"/>
        <v>1438.037</v>
      </c>
      <c r="AA1260" s="2">
        <f t="shared" si="1995"/>
        <v>69539.199999999997</v>
      </c>
      <c r="AB1260" s="2">
        <f t="shared" si="1989"/>
        <v>69539.239950015195</v>
      </c>
      <c r="AC1260" s="1">
        <f t="shared" si="1996"/>
        <v>7.4178529464128951E-2</v>
      </c>
      <c r="AD1260" s="1" t="b">
        <f t="shared" si="1997"/>
        <v>1</v>
      </c>
      <c r="AM1260" s="10">
        <f t="shared" si="1998"/>
        <v>0.38685624917856776</v>
      </c>
      <c r="AN1260" s="10"/>
      <c r="AO1260" s="1">
        <f t="shared" si="1999"/>
        <v>1438.037</v>
      </c>
      <c r="AP1260"/>
      <c r="BB1260" s="17" cm="1">
        <f t="array" ref="BB1260">$C1260*EXP(poly_from_str($AO1260,BB$2951))</f>
        <v>6.9829307794729596</v>
      </c>
      <c r="BF1260" s="21">
        <f>INDEX([1]Pr3_line_class7_opt_lin!$A$2:$A$3624,MATCH($X1260,[1]Pr3_line_class7_opt_lin!$AO$2:$AO$3624,0),1)</f>
        <v>3877</v>
      </c>
    </row>
    <row r="1261" spans="1:58" hidden="1" x14ac:dyDescent="0.25">
      <c r="A1261" s="1">
        <v>1437.8710000000001</v>
      </c>
      <c r="B1261" s="1">
        <v>4.0000000000000001E-3</v>
      </c>
      <c r="C1261">
        <v>1</v>
      </c>
      <c r="E1261" s="2">
        <v>69547.3</v>
      </c>
      <c r="N1261">
        <v>13</v>
      </c>
      <c r="V1261" s="11">
        <f t="shared" si="1990"/>
        <v>6.954726814853349E-7</v>
      </c>
      <c r="W1261" s="11">
        <f t="shared" si="1991"/>
        <v>1.4378703414798273E-6</v>
      </c>
      <c r="X1261" s="10">
        <f t="shared" si="1992"/>
        <v>69547.274187366434</v>
      </c>
      <c r="Y1261" s="8">
        <f t="shared" si="1993"/>
        <v>1437.8708751487695</v>
      </c>
      <c r="Z1261" s="1">
        <f t="shared" si="1994"/>
        <v>1437.8710000000001</v>
      </c>
      <c r="AA1261" s="2">
        <f t="shared" si="1995"/>
        <v>69547.3</v>
      </c>
      <c r="AB1261" s="2">
        <f t="shared" si="1989"/>
        <v>69547.268148533491</v>
      </c>
      <c r="AC1261" s="1">
        <f t="shared" si="1996"/>
        <v>7.4184112534620109E-2</v>
      </c>
      <c r="AD1261" s="1" t="b">
        <f t="shared" si="1997"/>
        <v>1</v>
      </c>
      <c r="AM1261" s="10">
        <f t="shared" si="1998"/>
        <v>0.19347298888426015</v>
      </c>
      <c r="AN1261" s="10"/>
      <c r="AO1261" s="1">
        <f t="shared" si="1999"/>
        <v>1437.8710000000001</v>
      </c>
      <c r="AP1261"/>
      <c r="BB1261" s="17" cm="1">
        <f t="array" ref="BB1261">$C1261*EXP(poly_from_str($AO1261,BB$2951))</f>
        <v>0.1398884564755993</v>
      </c>
      <c r="BF1261" s="21">
        <f>INDEX([1]Pr3_line_class7_opt_lin!$A$2:$A$3624,MATCH($X1261,[1]Pr3_line_class7_opt_lin!$AO$2:$AO$3624,0),1)</f>
        <v>78</v>
      </c>
    </row>
    <row r="1262" spans="1:58" hidden="1" x14ac:dyDescent="0.25">
      <c r="A1262" s="1">
        <v>1437.405</v>
      </c>
      <c r="B1262" s="1">
        <v>4.0000000000000001E-3</v>
      </c>
      <c r="C1262">
        <v>7</v>
      </c>
      <c r="E1262" s="2">
        <v>69569.8</v>
      </c>
      <c r="N1262">
        <v>13</v>
      </c>
      <c r="V1262" s="11">
        <f t="shared" si="1990"/>
        <v>6.9569815048646693E-7</v>
      </c>
      <c r="W1262" s="11">
        <f t="shared" si="1991"/>
        <v>1.4374053109251429E-6</v>
      </c>
      <c r="X1262" s="10">
        <f t="shared" si="1992"/>
        <v>69569.812192524187</v>
      </c>
      <c r="Y1262" s="8">
        <f t="shared" si="1993"/>
        <v>1437.4050590112959</v>
      </c>
      <c r="Z1262" s="1">
        <f t="shared" si="1994"/>
        <v>1437.405</v>
      </c>
      <c r="AA1262" s="2">
        <f t="shared" si="1995"/>
        <v>69569.8</v>
      </c>
      <c r="AB1262" s="2">
        <f t="shared" si="1989"/>
        <v>69569.815048646691</v>
      </c>
      <c r="AC1262" s="1">
        <f t="shared" si="1996"/>
        <v>7.4199795829514539E-2</v>
      </c>
      <c r="AD1262" s="1" t="b">
        <f t="shared" si="1997"/>
        <v>1</v>
      </c>
      <c r="AM1262" s="10">
        <f t="shared" si="1998"/>
        <v>0.19359832475885363</v>
      </c>
      <c r="AN1262" s="10"/>
      <c r="AO1262" s="1">
        <f t="shared" si="1999"/>
        <v>1437.405</v>
      </c>
      <c r="AP1262"/>
      <c r="BB1262" s="17" cm="1">
        <f t="array" ref="BB1262">$C1262*EXP(poly_from_str($AO1262,BB$2951))</f>
        <v>0.98374628121388685</v>
      </c>
      <c r="BF1262" s="21">
        <f>INDEX([1]Pr3_line_class7_opt_lin!$A$2:$A$3624,MATCH($X1262,[1]Pr3_line_class7_opt_lin!$AO$2:$AO$3624,0),1)</f>
        <v>545</v>
      </c>
    </row>
    <row r="1263" spans="1:58" hidden="1" x14ac:dyDescent="0.25">
      <c r="A1263" s="1">
        <v>1435.9770000000001</v>
      </c>
      <c r="B1263" s="1">
        <v>4.0000000000000001E-3</v>
      </c>
      <c r="C1263">
        <v>10</v>
      </c>
      <c r="E1263" s="2">
        <v>69639</v>
      </c>
      <c r="N1263">
        <v>13</v>
      </c>
      <c r="V1263" s="11">
        <f t="shared" si="1990"/>
        <v>6.9638998396213869E-7</v>
      </c>
      <c r="W1263" s="11">
        <f t="shared" si="1991"/>
        <v>1.4359769669294505E-6</v>
      </c>
      <c r="X1263" s="10">
        <f t="shared" si="1992"/>
        <v>69638.998701582503</v>
      </c>
      <c r="Y1263" s="8">
        <f t="shared" si="1993"/>
        <v>1435.9769937032074</v>
      </c>
      <c r="Z1263" s="1">
        <f t="shared" si="1994"/>
        <v>1435.9770000000001</v>
      </c>
      <c r="AA1263" s="2">
        <f t="shared" si="1995"/>
        <v>69639</v>
      </c>
      <c r="AB1263" s="2">
        <f t="shared" si="1989"/>
        <v>69638.998396213865</v>
      </c>
      <c r="AC1263" s="1">
        <f t="shared" si="1996"/>
        <v>7.4247950488139397E-2</v>
      </c>
      <c r="AD1263" s="1" t="b">
        <f t="shared" si="1997"/>
        <v>1</v>
      </c>
      <c r="AM1263" s="10">
        <f t="shared" si="1998"/>
        <v>0.19398360837255751</v>
      </c>
      <c r="AN1263" s="10"/>
      <c r="AO1263" s="1">
        <f t="shared" si="1999"/>
        <v>1435.9770000000001</v>
      </c>
      <c r="AP1263"/>
      <c r="BB1263" s="17" cm="1">
        <f t="array" ref="BB1263">$C1263*EXP(poly_from_str($AO1263,BB$2951))</f>
        <v>1.4253090003576991</v>
      </c>
      <c r="BF1263" s="21">
        <f>INDEX([1]Pr3_line_class7_opt_lin!$A$2:$A$3624,MATCH($X1263,[1]Pr3_line_class7_opt_lin!$AO$2:$AO$3624,0),1)</f>
        <v>785</v>
      </c>
    </row>
    <row r="1264" spans="1:58" hidden="1" x14ac:dyDescent="0.25">
      <c r="A1264" s="1">
        <v>1434.845</v>
      </c>
      <c r="B1264" s="1">
        <v>4.0000000000000001E-3</v>
      </c>
      <c r="C1264">
        <v>40</v>
      </c>
      <c r="E1264" s="2">
        <v>69693.899999999994</v>
      </c>
      <c r="F1264">
        <v>45805</v>
      </c>
      <c r="G1264" t="s">
        <v>4</v>
      </c>
      <c r="H1264" t="s">
        <v>5</v>
      </c>
      <c r="I1264">
        <v>115499</v>
      </c>
      <c r="J1264" t="s">
        <v>6</v>
      </c>
      <c r="K1264" t="s">
        <v>5</v>
      </c>
      <c r="L1264">
        <v>45805.95</v>
      </c>
      <c r="M1264">
        <v>115499.8</v>
      </c>
      <c r="N1264">
        <v>13</v>
      </c>
      <c r="V1264" s="11">
        <f t="shared" si="1990"/>
        <v>6.9693939066589072E-7</v>
      </c>
      <c r="W1264" s="11">
        <f t="shared" si="1991"/>
        <v>1.4348458042956415E-6</v>
      </c>
      <c r="X1264" s="10">
        <f t="shared" si="1992"/>
        <v>69693.931609113017</v>
      </c>
      <c r="Y1264" s="8">
        <f t="shared" si="1993"/>
        <v>1434.8451535330551</v>
      </c>
      <c r="Z1264" s="1">
        <f t="shared" si="1994"/>
        <v>1434.845</v>
      </c>
      <c r="AA1264" s="2">
        <f t="shared" si="1995"/>
        <v>69693.899999999994</v>
      </c>
      <c r="AB1264" s="2">
        <f t="shared" si="1989"/>
        <v>69693.939066589068</v>
      </c>
      <c r="AC1264" s="1">
        <f t="shared" si="1996"/>
        <v>7.4286225713087156E-2</v>
      </c>
      <c r="AD1264" s="1" t="b">
        <f t="shared" si="1997"/>
        <v>1</v>
      </c>
      <c r="AF1264" s="1" t="s">
        <v>1310</v>
      </c>
      <c r="AG1264" s="1" t="s">
        <v>1219</v>
      </c>
      <c r="AH1264" s="10">
        <v>45805.95</v>
      </c>
      <c r="AI1264" s="10">
        <v>115499.67</v>
      </c>
      <c r="AJ1264" s="10">
        <f>AI1264-AH1264</f>
        <v>69693.72</v>
      </c>
      <c r="AK1264" s="1">
        <f>$A1264-100000000/AJ1264</f>
        <v>-4.5101136802259134E-3</v>
      </c>
      <c r="AL1264" s="10">
        <f>$X1264-AJ1264</f>
        <v>0.21160911301558372</v>
      </c>
      <c r="AM1264" s="10">
        <f t="shared" si="1998"/>
        <v>0.19428969679651806</v>
      </c>
      <c r="AN1264" s="10">
        <f>AL1264/AM1264</f>
        <v>1.0891422268119781</v>
      </c>
      <c r="AO1264" s="1">
        <f t="shared" si="1999"/>
        <v>1434.845</v>
      </c>
      <c r="AP1264" s="14">
        <v>47100000</v>
      </c>
      <c r="AQ1264" s="10">
        <v>0.20399999999999999</v>
      </c>
      <c r="AR1264" s="14" cm="1">
        <f t="array" ref="AR1264">SfromgA($AP1264,$AO1264,"")</f>
        <v>6.8670345597505525E-2</v>
      </c>
      <c r="AS1264" s="21">
        <f>(10^MAX(0.05, -0.312925054856973*((LN($AR1264))^(1/3)) + 0.454808404431693)-1)*100</f>
        <v>675.15079036963618</v>
      </c>
      <c r="AU1264" s="10"/>
      <c r="AV1264" s="10"/>
      <c r="AW1264" s="14">
        <f>IF($AP1264="",$AT1264,$AP1264)</f>
        <v>47100000</v>
      </c>
      <c r="AX1264" s="21">
        <f>IF($AP1264="",$AV1264,$AS1264)</f>
        <v>675.15079036963618</v>
      </c>
      <c r="AY1264" s="10">
        <f>LN(BB1264*$AO1264/$AW1264)</f>
        <v>-8.647146297985195</v>
      </c>
      <c r="AZ1264" s="10">
        <f>EXP(AY$2950*$AI1264+AY$2951)*$AW1264/$AO1264</f>
        <v>0.89654972633562913</v>
      </c>
      <c r="BA1264" s="10">
        <f>LN(AZ1264/$C1264)</f>
        <v>-3.7980809743993631</v>
      </c>
      <c r="BB1264" s="17" cm="1">
        <f t="array" ref="BB1264">$C1264*EXP(poly_from_str($AO1264,BB$2951))</f>
        <v>5.7651152945687532</v>
      </c>
      <c r="BC1264" s="10">
        <f t="shared" ref="BC1264" si="2036">LN(AZ1264/BB1264)</f>
        <v>-1.8610266728643636</v>
      </c>
      <c r="BD1264" s="10">
        <f t="shared" ref="BD1264" si="2037">LN($AX1264/100+1)</f>
        <v>2.0478873926582</v>
      </c>
      <c r="BE1264" s="10">
        <f>ABS(LN($AZ1264/$BB1264))-BD1264-LN(2)</f>
        <v>-0.88000790035378162</v>
      </c>
      <c r="BF1264" s="21">
        <f>INDEX([1]Pr3_line_class7_opt_lin!$A$2:$A$3624,MATCH($X1264,[1]Pr3_line_class7_opt_lin!$AO$2:$AO$3624,0),1)</f>
        <v>3161</v>
      </c>
    </row>
    <row r="1265" spans="1:58" x14ac:dyDescent="0.25">
      <c r="A1265" s="1">
        <v>1434.6289999999999</v>
      </c>
      <c r="B1265" s="1">
        <v>8.0000000000000002E-3</v>
      </c>
      <c r="C1265">
        <v>40</v>
      </c>
      <c r="D1265" t="s">
        <v>112</v>
      </c>
      <c r="E1265" s="2">
        <v>69704.399999999994</v>
      </c>
      <c r="N1265">
        <v>13</v>
      </c>
      <c r="V1265" s="11">
        <f t="shared" si="1990"/>
        <v>6.9704432295736397E-7</v>
      </c>
      <c r="W1265" s="11">
        <f t="shared" si="1991"/>
        <v>1.434629664698355E-6</v>
      </c>
      <c r="X1265" s="10">
        <f t="shared" si="1992"/>
        <v>69704.426127752522</v>
      </c>
      <c r="Y1265" s="8">
        <f t="shared" si="1993"/>
        <v>1434.6291269470107</v>
      </c>
      <c r="Z1265" s="1">
        <f t="shared" si="1994"/>
        <v>1434.6289999999999</v>
      </c>
      <c r="AA1265" s="2">
        <f t="shared" si="1995"/>
        <v>69704.399999999994</v>
      </c>
      <c r="AB1265" s="2">
        <f t="shared" si="1989"/>
        <v>69704.432295736391</v>
      </c>
      <c r="AC1265" s="1">
        <f t="shared" si="1996"/>
        <v>7.4293539408354495E-2</v>
      </c>
      <c r="AD1265" s="1" t="b">
        <f t="shared" si="1997"/>
        <v>1</v>
      </c>
      <c r="AM1265" s="10">
        <f t="shared" si="1998"/>
        <v>0.38869645044119422</v>
      </c>
      <c r="AN1265" s="10"/>
      <c r="AO1265" s="1">
        <f t="shared" si="1999"/>
        <v>1434.6289999999999</v>
      </c>
      <c r="AP1265"/>
      <c r="BB1265" s="17" cm="1">
        <f t="array" ref="BB1265">$C1265*EXP(poly_from_str($AO1265,BB$2951))</f>
        <v>5.777364505677661</v>
      </c>
      <c r="BF1265" s="21" t="e">
        <f>INDEX([1]Pr3_line_class7_opt_lin!$A$2:$A$3624,MATCH($X1265,[1]Pr3_line_class7_opt_lin!$AO$2:$AO$3624,0),1)</f>
        <v>#N/A</v>
      </c>
    </row>
    <row r="1266" spans="1:58" x14ac:dyDescent="0.25">
      <c r="A1266" s="1">
        <v>1434.54</v>
      </c>
      <c r="B1266" s="1">
        <v>8.0000000000000002E-3</v>
      </c>
      <c r="C1266">
        <v>5</v>
      </c>
      <c r="D1266" t="s">
        <v>112</v>
      </c>
      <c r="E1266" s="2">
        <v>69708.800000000003</v>
      </c>
      <c r="N1266">
        <v>13</v>
      </c>
      <c r="V1266" s="11">
        <f t="shared" si="1990"/>
        <v>6.9708756814030981E-7</v>
      </c>
      <c r="W1266" s="11">
        <f t="shared" si="1991"/>
        <v>1.4345391112743297E-6</v>
      </c>
      <c r="X1266" s="10">
        <f t="shared" si="1992"/>
        <v>69708.765063550498</v>
      </c>
      <c r="Y1266" s="8">
        <f t="shared" si="1993"/>
        <v>1434.5398302327444</v>
      </c>
      <c r="Z1266" s="1">
        <f t="shared" si="1994"/>
        <v>1434.54</v>
      </c>
      <c r="AA1266" s="2">
        <f t="shared" si="1995"/>
        <v>69708.800000000003</v>
      </c>
      <c r="AB1266" s="2">
        <f t="shared" si="1989"/>
        <v>69708.756814030974</v>
      </c>
      <c r="AC1266" s="1">
        <f t="shared" si="1996"/>
        <v>7.4296553882788552E-2</v>
      </c>
      <c r="AD1266" s="1" t="b">
        <f t="shared" si="1997"/>
        <v>1</v>
      </c>
      <c r="AM1266" s="10">
        <f t="shared" si="1998"/>
        <v>0.38874510295983383</v>
      </c>
      <c r="AN1266" s="10"/>
      <c r="AO1266" s="1">
        <f t="shared" si="1999"/>
        <v>1434.54</v>
      </c>
      <c r="AP1266"/>
      <c r="BB1266" s="17" cm="1">
        <f t="array" ref="BB1266">$C1266*EXP(poly_from_str($AO1266,BB$2951))</f>
        <v>0.72280215720171503</v>
      </c>
      <c r="BF1266" s="21" t="e">
        <f>INDEX([1]Pr3_line_class7_opt_lin!$A$2:$A$3624,MATCH($X1266,[1]Pr3_line_class7_opt_lin!$AO$2:$AO$3624,0),1)</f>
        <v>#N/A</v>
      </c>
    </row>
    <row r="1267" spans="1:58" x14ac:dyDescent="0.25">
      <c r="A1267" s="1">
        <v>1434.1869999999999</v>
      </c>
      <c r="B1267" s="1">
        <v>8.0000000000000002E-3</v>
      </c>
      <c r="C1267">
        <v>20</v>
      </c>
      <c r="D1267" t="s">
        <v>112</v>
      </c>
      <c r="E1267" s="2">
        <v>69725.899999999994</v>
      </c>
      <c r="N1267">
        <v>13</v>
      </c>
      <c r="V1267" s="11">
        <f t="shared" si="1990"/>
        <v>6.9725914403072962E-7</v>
      </c>
      <c r="W1267" s="11">
        <f t="shared" si="1991"/>
        <v>1.4341872962557674E-6</v>
      </c>
      <c r="X1267" s="10">
        <f t="shared" si="1992"/>
        <v>69725.911649564659</v>
      </c>
      <c r="Y1267" s="8">
        <f t="shared" si="1993"/>
        <v>1434.1870566367038</v>
      </c>
      <c r="Z1267" s="1">
        <f t="shared" si="1994"/>
        <v>1434.1869999999999</v>
      </c>
      <c r="AA1267" s="2">
        <f t="shared" si="1995"/>
        <v>69725.899999999994</v>
      </c>
      <c r="AB1267" s="2">
        <f t="shared" si="1989"/>
        <v>69725.914403072966</v>
      </c>
      <c r="AC1267" s="1">
        <f t="shared" si="1996"/>
        <v>7.4308515696723296E-2</v>
      </c>
      <c r="AD1267" s="1" t="b">
        <f t="shared" si="1997"/>
        <v>1</v>
      </c>
      <c r="AM1267" s="10">
        <f t="shared" si="1998"/>
        <v>0.38893617080617798</v>
      </c>
      <c r="AN1267" s="10"/>
      <c r="AO1267" s="1">
        <f t="shared" si="1999"/>
        <v>1434.1869999999999</v>
      </c>
      <c r="AP1267"/>
      <c r="BB1267" s="17" cm="1">
        <f t="array" ref="BB1267">$C1267*EXP(poly_from_str($AO1267,BB$2951))</f>
        <v>2.9012451456499888</v>
      </c>
      <c r="BF1267" s="21" t="e">
        <f>INDEX([1]Pr3_line_class7_opt_lin!$A$2:$A$3624,MATCH($X1267,[1]Pr3_line_class7_opt_lin!$AO$2:$AO$3624,0),1)</f>
        <v>#N/A</v>
      </c>
    </row>
    <row r="1268" spans="1:58" x14ac:dyDescent="0.25">
      <c r="A1268" s="1">
        <v>1434.09</v>
      </c>
      <c r="B1268" s="1">
        <v>8.0000000000000002E-3</v>
      </c>
      <c r="C1268">
        <v>10</v>
      </c>
      <c r="D1268" t="s">
        <v>112</v>
      </c>
      <c r="E1268" s="2">
        <v>69730.600000000006</v>
      </c>
      <c r="N1268">
        <v>13</v>
      </c>
      <c r="V1268" s="11">
        <f t="shared" si="1990"/>
        <v>6.9730630574092289E-7</v>
      </c>
      <c r="W1268" s="11">
        <f t="shared" si="1991"/>
        <v>1.434090628791377E-6</v>
      </c>
      <c r="X1268" s="10">
        <f t="shared" si="1992"/>
        <v>69730.62472781149</v>
      </c>
      <c r="Y1268" s="8">
        <f t="shared" si="1993"/>
        <v>1434.0901202354469</v>
      </c>
      <c r="Z1268" s="1">
        <f t="shared" si="1994"/>
        <v>1434.09</v>
      </c>
      <c r="AA1268" s="2">
        <f t="shared" si="1995"/>
        <v>69730.600000000006</v>
      </c>
      <c r="AB1268" s="2">
        <f t="shared" si="1989"/>
        <v>69730.630574092283</v>
      </c>
      <c r="AC1268" s="1">
        <f t="shared" si="1996"/>
        <v>7.4311804201302678E-2</v>
      </c>
      <c r="AD1268" s="1" t="b">
        <f t="shared" si="1997"/>
        <v>1</v>
      </c>
      <c r="AM1268" s="10">
        <f t="shared" si="1998"/>
        <v>0.38898869666478403</v>
      </c>
      <c r="AN1268" s="10"/>
      <c r="AO1268" s="1">
        <f t="shared" si="1999"/>
        <v>1434.09</v>
      </c>
      <c r="AP1268"/>
      <c r="BB1268" s="17" cm="1">
        <f t="array" ref="BB1268">$C1268*EXP(poly_from_str($AO1268,BB$2951))</f>
        <v>1.4520037910246795</v>
      </c>
      <c r="BF1268" s="21" t="e">
        <f>INDEX([1]Pr3_line_class7_opt_lin!$A$2:$A$3624,MATCH($X1268,[1]Pr3_line_class7_opt_lin!$AO$2:$AO$3624,0),1)</f>
        <v>#N/A</v>
      </c>
    </row>
    <row r="1269" spans="1:58" hidden="1" x14ac:dyDescent="0.25">
      <c r="A1269" s="1">
        <v>1433.9359999999999</v>
      </c>
      <c r="B1269" s="1">
        <v>4.0000000000000001E-3</v>
      </c>
      <c r="C1269">
        <v>20</v>
      </c>
      <c r="E1269" s="2">
        <v>69738.100000000006</v>
      </c>
      <c r="F1269">
        <v>25409</v>
      </c>
      <c r="G1269" t="s">
        <v>4</v>
      </c>
      <c r="H1269" t="s">
        <v>7</v>
      </c>
      <c r="I1269">
        <v>95147</v>
      </c>
      <c r="J1269" t="s">
        <v>6</v>
      </c>
      <c r="K1269" t="s">
        <v>5</v>
      </c>
      <c r="L1269">
        <v>25409.74</v>
      </c>
      <c r="M1269">
        <v>95147.9</v>
      </c>
      <c r="N1269">
        <v>13</v>
      </c>
      <c r="V1269" s="11">
        <f t="shared" si="1990"/>
        <v>6.9738119413976642E-7</v>
      </c>
      <c r="W1269" s="11">
        <f t="shared" si="1991"/>
        <v>1.4339363991849504E-6</v>
      </c>
      <c r="X1269" s="10">
        <f t="shared" si="1992"/>
        <v>69738.115700406837</v>
      </c>
      <c r="Y1269" s="8">
        <f t="shared" si="1993"/>
        <v>1433.9360763574032</v>
      </c>
      <c r="Z1269" s="1">
        <f t="shared" si="1994"/>
        <v>1433.9359999999999</v>
      </c>
      <c r="AA1269" s="2">
        <f t="shared" si="1995"/>
        <v>69738.100000000006</v>
      </c>
      <c r="AB1269" s="2">
        <f t="shared" si="1989"/>
        <v>69738.119413976645</v>
      </c>
      <c r="AC1269" s="1">
        <f t="shared" si="1996"/>
        <v>7.4317026496990332E-2</v>
      </c>
      <c r="AD1269" s="1" t="b">
        <f t="shared" si="1997"/>
        <v>1</v>
      </c>
      <c r="AF1269" s="1" t="s">
        <v>1267</v>
      </c>
      <c r="AG1269" s="1" t="s">
        <v>1365</v>
      </c>
      <c r="AH1269" s="10">
        <v>25409.74</v>
      </c>
      <c r="AI1269" s="10">
        <v>95147.9</v>
      </c>
      <c r="AJ1269" s="10">
        <f>AI1269-AH1269</f>
        <v>69738.159999999989</v>
      </c>
      <c r="AK1269" s="1">
        <f>$A1269-100000000/AJ1269</f>
        <v>8.345181458935258E-4</v>
      </c>
      <c r="AL1269" s="10">
        <f>$X1269-AJ1269</f>
        <v>-4.429959315166343E-2</v>
      </c>
      <c r="AM1269" s="10">
        <f t="shared" si="1998"/>
        <v>0.19453615782015379</v>
      </c>
      <c r="AN1269" s="10">
        <f>AL1269/AM1269</f>
        <v>-0.22771907108712325</v>
      </c>
      <c r="AO1269" s="1">
        <f t="shared" si="1999"/>
        <v>1433.9359999999999</v>
      </c>
      <c r="AP1269" s="14">
        <v>5640000</v>
      </c>
      <c r="AQ1269" s="10">
        <v>3.3000000000000002E-2</v>
      </c>
      <c r="AR1269" s="14" cm="1">
        <f t="array" ref="AR1269">SfromgA($AP1269,$AO1269,"")</f>
        <v>8.207327590575117E-3</v>
      </c>
      <c r="AS1269" s="21">
        <f>(10^MAX(0.05, -0.312925054856973*((LN($AR1269))^(1/3)) + 0.454808404431693)-1)*100</f>
        <v>861.10493913334312</v>
      </c>
      <c r="AU1269" s="10"/>
      <c r="AV1269" s="10"/>
      <c r="AW1269" s="14">
        <f>IF($AP1269="",$AT1269,$AP1269)</f>
        <v>5640000</v>
      </c>
      <c r="AX1269" s="21">
        <f>IF($AP1269="",$AV1269,$AS1269)</f>
        <v>861.10493913334312</v>
      </c>
      <c r="AY1269" s="10">
        <f>LN(BB1269*$AO1269/$AW1269)</f>
        <v>-7.2096140544851819</v>
      </c>
      <c r="AZ1269" s="10">
        <f>EXP(AY$2950*$AI1269+AY$2951)*$AW1269/$AO1269</f>
        <v>0.71996471760379865</v>
      </c>
      <c r="BA1269" s="10">
        <f>LN(AZ1269/$C1269)</f>
        <v>-3.3242853450547867</v>
      </c>
      <c r="BB1269" s="17" cm="1">
        <f t="array" ref="BB1269">$C1269*EXP(poly_from_str($AO1269,BB$2951))</f>
        <v>2.9083973168165604</v>
      </c>
      <c r="BC1269" s="10">
        <f t="shared" ref="BC1269" si="2038">LN(AZ1269/BB1269)</f>
        <v>-1.3961552507307189</v>
      </c>
      <c r="BD1269" s="10">
        <f t="shared" ref="BD1269" si="2039">LN($AX1269/100+1)</f>
        <v>2.2629134148700225</v>
      </c>
      <c r="BE1269" s="10">
        <f>ABS(LN($AZ1269/$BB1269))-BD1269-LN(2)</f>
        <v>-1.5599053446992488</v>
      </c>
      <c r="BF1269" s="21">
        <f>INDEX([1]Pr3_line_class7_opt_lin!$A$2:$A$3624,MATCH($X1269,[1]Pr3_line_class7_opt_lin!$AO$2:$AO$3624,0),1)</f>
        <v>1589</v>
      </c>
    </row>
    <row r="1270" spans="1:58" x14ac:dyDescent="0.25">
      <c r="A1270" s="1">
        <v>1432.971</v>
      </c>
      <c r="B1270" s="1">
        <v>8.0000000000000002E-3</v>
      </c>
      <c r="C1270">
        <v>5</v>
      </c>
      <c r="D1270" t="s">
        <v>112</v>
      </c>
      <c r="E1270" s="2">
        <v>69785.100000000006</v>
      </c>
      <c r="N1270">
        <v>13</v>
      </c>
      <c r="V1270" s="11">
        <f t="shared" si="1990"/>
        <v>6.9785082880253688E-7</v>
      </c>
      <c r="W1270" s="11">
        <f t="shared" si="1991"/>
        <v>1.4329706484622076E-6</v>
      </c>
      <c r="X1270" s="10">
        <f t="shared" si="1992"/>
        <v>69785.086162115607</v>
      </c>
      <c r="Y1270" s="8">
        <f t="shared" si="1993"/>
        <v>1432.9709326100572</v>
      </c>
      <c r="Z1270" s="1">
        <f t="shared" si="1994"/>
        <v>1432.971</v>
      </c>
      <c r="AA1270" s="2">
        <f t="shared" si="1995"/>
        <v>69785.100000000006</v>
      </c>
      <c r="AB1270" s="2">
        <f t="shared" si="1989"/>
        <v>69785.082880253685</v>
      </c>
      <c r="AC1270" s="1">
        <f t="shared" si="1996"/>
        <v>7.4349788963019386E-2</v>
      </c>
      <c r="AD1270" s="1" t="b">
        <f t="shared" si="1997"/>
        <v>1</v>
      </c>
      <c r="AM1270" s="10">
        <f t="shared" si="1998"/>
        <v>0.38959671898454334</v>
      </c>
      <c r="AN1270" s="10"/>
      <c r="AO1270" s="1">
        <f t="shared" si="1999"/>
        <v>1432.971</v>
      </c>
      <c r="AP1270"/>
      <c r="BB1270" s="17" cm="1">
        <f t="array" ref="BB1270">$C1270*EXP(poly_from_str($AO1270,BB$2951))</f>
        <v>0.73400415198528124</v>
      </c>
      <c r="BF1270" s="21" t="e">
        <f>INDEX([1]Pr3_line_class7_opt_lin!$A$2:$A$3624,MATCH($X1270,[1]Pr3_line_class7_opt_lin!$AO$2:$AO$3624,0),1)</f>
        <v>#N/A</v>
      </c>
    </row>
    <row r="1271" spans="1:58" x14ac:dyDescent="0.25">
      <c r="A1271" s="1">
        <v>1432.0150000000001</v>
      </c>
      <c r="B1271" s="1">
        <v>8.0000000000000002E-3</v>
      </c>
      <c r="C1271">
        <v>5</v>
      </c>
      <c r="D1271" t="s">
        <v>112</v>
      </c>
      <c r="E1271" s="2">
        <v>69831.7</v>
      </c>
      <c r="N1271">
        <v>13</v>
      </c>
      <c r="V1271" s="11">
        <f t="shared" si="1990"/>
        <v>6.9831670757638706E-7</v>
      </c>
      <c r="W1271" s="11">
        <f t="shared" si="1991"/>
        <v>1.4320144003368099E-6</v>
      </c>
      <c r="X1271" s="10">
        <f t="shared" si="1992"/>
        <v>69831.676375517869</v>
      </c>
      <c r="Y1271" s="8">
        <f t="shared" si="1993"/>
        <v>1432.0148847960174</v>
      </c>
      <c r="Z1271" s="1">
        <f t="shared" si="1994"/>
        <v>1432.0150000000001</v>
      </c>
      <c r="AA1271" s="2">
        <f t="shared" si="1995"/>
        <v>69831.7</v>
      </c>
      <c r="AB1271" s="2">
        <f t="shared" si="1989"/>
        <v>69831.670757638713</v>
      </c>
      <c r="AC1271" s="1">
        <f t="shared" si="1996"/>
        <v>7.4382311204016269E-2</v>
      </c>
      <c r="AD1271" s="1" t="b">
        <f t="shared" si="1997"/>
        <v>1</v>
      </c>
      <c r="AM1271" s="10">
        <f t="shared" si="1998"/>
        <v>0.39011714262769587</v>
      </c>
      <c r="AN1271" s="10"/>
      <c r="AO1271" s="1">
        <f t="shared" si="1999"/>
        <v>1432.0150000000001</v>
      </c>
      <c r="AP1271"/>
      <c r="BB1271" s="17" cm="1">
        <f t="array" ref="BB1271">$C1271*EXP(poly_from_str($AO1271,BB$2951))</f>
        <v>0.74089237436522937</v>
      </c>
      <c r="BF1271" s="21">
        <f>INDEX([1]Pr3_line_class7_opt_lin!$A$2:$A$3624,MATCH($X1271,[1]Pr3_line_class7_opt_lin!$AO$2:$AO$3624,0),1)</f>
        <v>402</v>
      </c>
    </row>
    <row r="1272" spans="1:58" x14ac:dyDescent="0.25">
      <c r="A1272" s="1">
        <v>1431.711</v>
      </c>
      <c r="B1272" s="1">
        <v>8.0000000000000002E-3</v>
      </c>
      <c r="C1272">
        <v>5</v>
      </c>
      <c r="D1272" t="s">
        <v>114</v>
      </c>
      <c r="E1272" s="2">
        <v>69846.5</v>
      </c>
      <c r="N1272">
        <v>13</v>
      </c>
      <c r="V1272" s="11">
        <f t="shared" si="1990"/>
        <v>6.9846498350574939E-7</v>
      </c>
      <c r="W1272" s="11">
        <f t="shared" si="1991"/>
        <v>1.4317109661901455E-6</v>
      </c>
      <c r="X1272" s="10">
        <f t="shared" si="1992"/>
        <v>69846.498667670545</v>
      </c>
      <c r="Y1272" s="8">
        <f t="shared" si="1993"/>
        <v>1431.7109935001859</v>
      </c>
      <c r="Z1272" s="1">
        <f t="shared" si="1994"/>
        <v>1431.711</v>
      </c>
      <c r="AA1272" s="2">
        <f t="shared" si="1995"/>
        <v>69846.5</v>
      </c>
      <c r="AB1272" s="2">
        <f t="shared" si="1989"/>
        <v>69846.498350574941</v>
      </c>
      <c r="AC1272" s="1">
        <f t="shared" si="1996"/>
        <v>7.4392666659184342E-2</v>
      </c>
      <c r="AD1272" s="1" t="b">
        <f t="shared" si="1997"/>
        <v>1</v>
      </c>
      <c r="AM1272" s="10">
        <f t="shared" si="1998"/>
        <v>0.39028267576347458</v>
      </c>
      <c r="AN1272" s="10"/>
      <c r="AO1272" s="1">
        <f t="shared" si="1999"/>
        <v>1431.711</v>
      </c>
      <c r="AP1272"/>
      <c r="BB1272" s="17" cm="1">
        <f t="array" ref="BB1272">$C1272*EXP(poly_from_str($AO1272,BB$2951))</f>
        <v>0.74309276228193655</v>
      </c>
      <c r="BF1272" s="21">
        <f>INDEX([1]Pr3_line_class7_opt_lin!$A$2:$A$3624,MATCH($X1272,[1]Pr3_line_class7_opt_lin!$AO$2:$AO$3624,0),1)</f>
        <v>403</v>
      </c>
    </row>
    <row r="1273" spans="1:58" hidden="1" x14ac:dyDescent="0.25">
      <c r="A1273" s="1">
        <v>1431.5540000000001</v>
      </c>
      <c r="B1273" s="1">
        <v>4.0000000000000001E-3</v>
      </c>
      <c r="C1273">
        <v>3</v>
      </c>
      <c r="E1273" s="2">
        <v>69854.100000000006</v>
      </c>
      <c r="F1273">
        <v>23442</v>
      </c>
      <c r="G1273" t="s">
        <v>4</v>
      </c>
      <c r="H1273" t="s">
        <v>12</v>
      </c>
      <c r="I1273">
        <v>93296</v>
      </c>
      <c r="J1273" t="s">
        <v>6</v>
      </c>
      <c r="K1273" t="s">
        <v>12</v>
      </c>
      <c r="L1273">
        <v>23442.25</v>
      </c>
      <c r="M1273">
        <v>93296.5</v>
      </c>
      <c r="N1273">
        <v>13</v>
      </c>
      <c r="V1273" s="11">
        <f t="shared" si="1990"/>
        <v>6.9854158487908937E-7</v>
      </c>
      <c r="W1273" s="11">
        <f t="shared" si="1991"/>
        <v>1.431555198621126E-6</v>
      </c>
      <c r="X1273" s="10">
        <f t="shared" si="1992"/>
        <v>69854.147239865473</v>
      </c>
      <c r="Y1273" s="8">
        <f t="shared" si="1993"/>
        <v>1431.5542305114623</v>
      </c>
      <c r="Z1273" s="1">
        <f t="shared" si="1994"/>
        <v>1431.5540000000001</v>
      </c>
      <c r="AA1273" s="2">
        <f t="shared" si="1995"/>
        <v>69854.100000000006</v>
      </c>
      <c r="AB1273" s="2">
        <f t="shared" si="1989"/>
        <v>69854.158487908935</v>
      </c>
      <c r="AC1273" s="1">
        <f t="shared" si="1996"/>
        <v>7.43980172902695E-2</v>
      </c>
      <c r="AD1273" s="1" t="b">
        <f t="shared" si="1997"/>
        <v>1</v>
      </c>
      <c r="AF1273" s="1" t="s">
        <v>1167</v>
      </c>
      <c r="AG1273" s="1" t="s">
        <v>1354</v>
      </c>
      <c r="AH1273" s="10">
        <v>23442.25</v>
      </c>
      <c r="AI1273" s="10">
        <v>93296.5</v>
      </c>
      <c r="AJ1273" s="10">
        <f t="shared" ref="AJ1273:AJ1274" si="2040">AI1273-AH1273</f>
        <v>69854.25</v>
      </c>
      <c r="AK1273" s="1">
        <f t="shared" ref="AK1273:AK1274" si="2041">$A1273-100000000/AJ1273</f>
        <v>1.8753977030883107E-3</v>
      </c>
      <c r="AL1273" s="10">
        <f t="shared" ref="AL1273:AL1274" si="2042">$X1273-AJ1273</f>
        <v>-0.10276013452676125</v>
      </c>
      <c r="AM1273" s="10">
        <f t="shared" si="1998"/>
        <v>0.19518397489720959</v>
      </c>
      <c r="AN1273" s="10">
        <f t="shared" ref="AN1273:AN1274" si="2043">AL1273/AM1273</f>
        <v>-0.52647833707084901</v>
      </c>
      <c r="AO1273" s="1">
        <f t="shared" si="1999"/>
        <v>1431.5540000000001</v>
      </c>
      <c r="AP1273" s="14">
        <v>5140000</v>
      </c>
      <c r="AQ1273" s="10">
        <v>5.0999999999999997E-2</v>
      </c>
      <c r="AR1273" s="14" cm="1">
        <f t="array" ref="AR1273">SfromgA($AP1273,$AO1273,"")</f>
        <v>7.4425143945830354E-3</v>
      </c>
      <c r="AS1273" s="21">
        <f t="shared" ref="AS1273:AS1274" si="2044">(10^MAX(0.05, -0.312925054856973*((LN($AR1273))^(1/3)) + 0.454808404431693)-1)*100</f>
        <v>869.01641972285779</v>
      </c>
      <c r="AU1273" s="10"/>
      <c r="AV1273" s="10"/>
      <c r="AW1273" s="14">
        <f t="shared" ref="AW1273:AW1274" si="2045">IF($AP1273="",$AT1273,$AP1273)</f>
        <v>5140000</v>
      </c>
      <c r="AX1273" s="21">
        <f t="shared" ref="AX1273:AX1274" si="2046">IF($AP1273="",$AV1273,$AS1273)</f>
        <v>869.01641972285779</v>
      </c>
      <c r="AY1273" s="10">
        <f t="shared" ref="AY1273:AY1274" si="2047">LN(BB1273*$AO1273/$AW1273)</f>
        <v>-8.9922771731501481</v>
      </c>
      <c r="AZ1273" s="10">
        <f t="shared" ref="AZ1273:AZ1274" si="2048">EXP(AY$2950*$AI1273+AY$2951)*$AW1273/$AO1273</f>
        <v>0.78140640377607418</v>
      </c>
      <c r="BA1273" s="10">
        <f t="shared" ref="BA1273:BA1274" si="2049">LN(AZ1273/$C1273)</f>
        <v>-1.3452721898029725</v>
      </c>
      <c r="BB1273" s="17" cm="1">
        <f t="array" ref="BB1273">$C1273*EXP(poly_from_str($AO1273,BB$2951))</f>
        <v>0.44653862233594732</v>
      </c>
      <c r="BC1273" s="10">
        <f t="shared" ref="BC1273:BC1274" si="2050">LN(AZ1273/BB1273)</f>
        <v>0.55956948107915527</v>
      </c>
      <c r="BD1273" s="10">
        <f t="shared" ref="BD1273:BD1274" si="2051">LN($AX1273/100+1)</f>
        <v>2.2711113707775388</v>
      </c>
      <c r="BE1273" s="10">
        <f t="shared" ref="BE1273:BE1274" si="2052">ABS(LN($AZ1273/$BB1273))-BD1273-LN(2)</f>
        <v>-2.4046890702583288</v>
      </c>
      <c r="BF1273" s="21">
        <f>INDEX([1]Pr3_line_class7_opt_lin!$A$2:$A$3624,MATCH($X1273,[1]Pr3_line_class7_opt_lin!$AO$2:$AO$3624,0),1)</f>
        <v>242</v>
      </c>
    </row>
    <row r="1274" spans="1:58" hidden="1" x14ac:dyDescent="0.25">
      <c r="A1274" s="1">
        <v>1431.2439999999999</v>
      </c>
      <c r="B1274" s="1">
        <v>4.0000000000000001E-3</v>
      </c>
      <c r="C1274">
        <v>20</v>
      </c>
      <c r="E1274" s="2">
        <v>69869.3</v>
      </c>
      <c r="F1274">
        <v>61357</v>
      </c>
      <c r="G1274" t="s">
        <v>6</v>
      </c>
      <c r="H1274" t="s">
        <v>5</v>
      </c>
      <c r="I1274">
        <v>131226</v>
      </c>
      <c r="J1274" t="s">
        <v>4</v>
      </c>
      <c r="K1274" t="s">
        <v>5</v>
      </c>
      <c r="L1274">
        <v>61357.04</v>
      </c>
      <c r="M1274">
        <v>131226.29999999999</v>
      </c>
      <c r="N1274">
        <v>13</v>
      </c>
      <c r="V1274" s="11">
        <f t="shared" si="1990"/>
        <v>6.9869288535008708E-7</v>
      </c>
      <c r="W1274" s="11">
        <f t="shared" si="1991"/>
        <v>1.4312437651443482E-6</v>
      </c>
      <c r="X1274" s="10">
        <f t="shared" si="1992"/>
        <v>69869.290741433695</v>
      </c>
      <c r="Y1274" s="8">
        <f t="shared" si="1993"/>
        <v>1431.2439548022817</v>
      </c>
      <c r="Z1274" s="1">
        <f t="shared" si="1994"/>
        <v>1431.2439999999999</v>
      </c>
      <c r="AA1274" s="2">
        <f t="shared" si="1995"/>
        <v>69869.3</v>
      </c>
      <c r="AB1274" s="2">
        <f t="shared" si="1989"/>
        <v>69869.288535008716</v>
      </c>
      <c r="AC1274" s="1">
        <f t="shared" si="1996"/>
        <v>7.4408587401941506E-2</v>
      </c>
      <c r="AD1274" s="1" t="b">
        <f t="shared" si="1997"/>
        <v>1</v>
      </c>
      <c r="AF1274" s="1" t="s">
        <v>1262</v>
      </c>
      <c r="AG1274" s="1" t="s">
        <v>1362</v>
      </c>
      <c r="AH1274" s="10">
        <v>61357.04</v>
      </c>
      <c r="AI1274" s="10">
        <v>131226.29999999999</v>
      </c>
      <c r="AJ1274" s="10">
        <f t="shared" si="2040"/>
        <v>69869.25999999998</v>
      </c>
      <c r="AK1274" s="1">
        <f t="shared" si="2041"/>
        <v>-5.8452830376154452E-4</v>
      </c>
      <c r="AL1274" s="10">
        <f t="shared" si="2042"/>
        <v>3.0741433714865707E-2</v>
      </c>
      <c r="AM1274" s="10">
        <f t="shared" si="1998"/>
        <v>0.19526873125756336</v>
      </c>
      <c r="AN1274" s="10">
        <f t="shared" si="2043"/>
        <v>0.15743142036559424</v>
      </c>
      <c r="AO1274" s="1">
        <f t="shared" si="1999"/>
        <v>1431.2439999999999</v>
      </c>
      <c r="AP1274" s="14">
        <v>66700000</v>
      </c>
      <c r="AQ1274" s="10">
        <v>4.5999999999999999E-2</v>
      </c>
      <c r="AR1274" s="14" cm="1">
        <f t="array" ref="AR1274">SfromgA($AP1274,$AO1274,"")</f>
        <v>9.6516203623185845E-2</v>
      </c>
      <c r="AS1274" s="21">
        <f t="shared" si="2044"/>
        <v>641.54318024790302</v>
      </c>
      <c r="AU1274" s="10"/>
      <c r="AV1274" s="10"/>
      <c r="AW1274" s="14">
        <f t="shared" si="2045"/>
        <v>66700000</v>
      </c>
      <c r="AX1274" s="21">
        <f t="shared" si="2046"/>
        <v>641.54318024790302</v>
      </c>
      <c r="AY1274" s="10">
        <f t="shared" si="2047"/>
        <v>-9.6555051531258034</v>
      </c>
      <c r="AZ1274" s="10">
        <f t="shared" si="2048"/>
        <v>0.2926375555368278</v>
      </c>
      <c r="BA1274" s="10">
        <f t="shared" si="2049"/>
        <v>-4.2245527210694256</v>
      </c>
      <c r="BB1274" s="17" cm="1">
        <f t="array" ref="BB1274">$C1274*EXP(poly_from_str($AO1274,BB$2951))</f>
        <v>2.985929481930929</v>
      </c>
      <c r="BC1274" s="10">
        <f t="shared" si="2050"/>
        <v>-2.3227315301214593</v>
      </c>
      <c r="BD1274" s="10">
        <f t="shared" si="2051"/>
        <v>2.0035632075395653</v>
      </c>
      <c r="BE1274" s="10">
        <f t="shared" si="2052"/>
        <v>-0.3739788579780513</v>
      </c>
      <c r="BF1274" s="21">
        <f>INDEX([1]Pr3_line_class7_opt_lin!$A$2:$A$3624,MATCH($X1274,[1]Pr3_line_class7_opt_lin!$AO$2:$AO$3624,0),1)</f>
        <v>1615</v>
      </c>
    </row>
    <row r="1275" spans="1:58" hidden="1" x14ac:dyDescent="0.25">
      <c r="A1275" s="1">
        <v>1431.1030000000001</v>
      </c>
      <c r="B1275" s="1">
        <v>4.0000000000000001E-3</v>
      </c>
      <c r="C1275">
        <v>40</v>
      </c>
      <c r="E1275" s="2">
        <v>69876.2</v>
      </c>
      <c r="N1275">
        <v>13</v>
      </c>
      <c r="V1275" s="11">
        <f t="shared" si="1990"/>
        <v>6.9876172434828242E-7</v>
      </c>
      <c r="W1275" s="11">
        <f t="shared" si="1991"/>
        <v>1.4311024354501247E-6</v>
      </c>
      <c r="X1275" s="10">
        <f t="shared" si="1992"/>
        <v>69876.177741405714</v>
      </c>
      <c r="Y1275" s="8">
        <f t="shared" si="1993"/>
        <v>1431.1028913183407</v>
      </c>
      <c r="Z1275" s="1">
        <f t="shared" si="1994"/>
        <v>1431.1030000000001</v>
      </c>
      <c r="AA1275" s="2">
        <f t="shared" si="1995"/>
        <v>69876.2</v>
      </c>
      <c r="AB1275" s="2">
        <f t="shared" si="1989"/>
        <v>69876.172434828244</v>
      </c>
      <c r="AC1275" s="1">
        <f t="shared" si="1996"/>
        <v>7.4413397370709261E-2</v>
      </c>
      <c r="AD1275" s="1" t="b">
        <f t="shared" si="1997"/>
        <v>1</v>
      </c>
      <c r="AM1275" s="10">
        <f t="shared" si="1998"/>
        <v>0.1953072560116218</v>
      </c>
      <c r="AN1275" s="10"/>
      <c r="AO1275" s="1">
        <f t="shared" si="1999"/>
        <v>1431.1030000000001</v>
      </c>
      <c r="AP1275"/>
      <c r="BB1275" s="17" cm="1">
        <f t="array" ref="BB1275">$C1275*EXP(poly_from_str($AO1275,BB$2951))</f>
        <v>5.9800642168274667</v>
      </c>
      <c r="BF1275" s="21" t="e">
        <f>INDEX([1]Pr3_line_class7_opt_lin!$A$2:$A$3624,MATCH($X1275,[1]Pr3_line_class7_opt_lin!$AO$2:$AO$3624,0),1)</f>
        <v>#N/A</v>
      </c>
    </row>
    <row r="1276" spans="1:58" hidden="1" x14ac:dyDescent="0.25">
      <c r="A1276" s="1">
        <v>1431.0139999999999</v>
      </c>
      <c r="B1276" s="1">
        <v>4.0000000000000001E-3</v>
      </c>
      <c r="C1276">
        <v>100</v>
      </c>
      <c r="E1276" s="2">
        <v>69880.5</v>
      </c>
      <c r="N1276">
        <v>13</v>
      </c>
      <c r="V1276" s="11">
        <f t="shared" si="1990"/>
        <v>6.988051828982806E-7</v>
      </c>
      <c r="W1276" s="11">
        <f t="shared" si="1991"/>
        <v>1.4310143745393923E-6</v>
      </c>
      <c r="X1276" s="10">
        <f t="shared" si="1992"/>
        <v>69880.514768145527</v>
      </c>
      <c r="Y1276" s="8">
        <f t="shared" si="1993"/>
        <v>1431.014072117056</v>
      </c>
      <c r="Z1276" s="1">
        <f t="shared" si="1994"/>
        <v>1431.0139999999999</v>
      </c>
      <c r="AA1276" s="2">
        <f t="shared" si="1995"/>
        <v>69880.5</v>
      </c>
      <c r="AB1276" s="2">
        <f t="shared" si="1989"/>
        <v>69880.518289828062</v>
      </c>
      <c r="AC1276" s="1">
        <f t="shared" si="1996"/>
        <v>7.4416434182274976E-2</v>
      </c>
      <c r="AD1276" s="1" t="b">
        <f t="shared" si="1997"/>
        <v>1</v>
      </c>
      <c r="AM1276" s="10">
        <f t="shared" si="1998"/>
        <v>0.1953314223340932</v>
      </c>
      <c r="AN1276" s="10"/>
      <c r="AO1276" s="1">
        <f t="shared" si="1999"/>
        <v>1431.0139999999999</v>
      </c>
      <c r="AP1276"/>
      <c r="BB1276" s="17" cm="1">
        <f t="array" ref="BB1276">$C1276*EXP(poly_from_str($AO1276,BB$2951))</f>
        <v>14.963119260247215</v>
      </c>
      <c r="BF1276" s="21" t="e">
        <f>INDEX([1]Pr3_line_class7_opt_lin!$A$2:$A$3624,MATCH($X1276,[1]Pr3_line_class7_opt_lin!$AO$2:$AO$3624,0),1)</f>
        <v>#N/A</v>
      </c>
    </row>
    <row r="1277" spans="1:58" hidden="1" x14ac:dyDescent="0.25">
      <c r="A1277" s="1">
        <v>1430.93</v>
      </c>
      <c r="B1277" s="1">
        <v>4.0000000000000001E-3</v>
      </c>
      <c r="C1277">
        <v>3</v>
      </c>
      <c r="E1277" s="2">
        <v>69884.600000000006</v>
      </c>
      <c r="F1277">
        <v>17627</v>
      </c>
      <c r="G1277" t="s">
        <v>4</v>
      </c>
      <c r="H1277" t="s">
        <v>5</v>
      </c>
      <c r="I1277">
        <v>87511</v>
      </c>
      <c r="J1277" t="s">
        <v>6</v>
      </c>
      <c r="K1277" t="s">
        <v>7</v>
      </c>
      <c r="L1277">
        <v>17627</v>
      </c>
      <c r="M1277">
        <v>87511.6</v>
      </c>
      <c r="N1277">
        <v>13</v>
      </c>
      <c r="V1277" s="11">
        <f t="shared" si="1990"/>
        <v>6.9884620491568421E-7</v>
      </c>
      <c r="W1277" s="11">
        <f t="shared" si="1991"/>
        <v>1.4309304195774175E-6</v>
      </c>
      <c r="X1277" s="10">
        <f t="shared" si="1992"/>
        <v>69884.61654519572</v>
      </c>
      <c r="Y1277" s="8">
        <f t="shared" si="1993"/>
        <v>1430.9300808043797</v>
      </c>
      <c r="Z1277" s="1">
        <f t="shared" si="1994"/>
        <v>1430.93</v>
      </c>
      <c r="AA1277" s="2">
        <f t="shared" si="1995"/>
        <v>69884.600000000006</v>
      </c>
      <c r="AB1277" s="2">
        <f t="shared" si="1989"/>
        <v>69884.620491568421</v>
      </c>
      <c r="AC1277" s="1">
        <f t="shared" si="1996"/>
        <v>7.4419300906252733E-2</v>
      </c>
      <c r="AD1277" s="1" t="b">
        <f t="shared" si="1997"/>
        <v>1</v>
      </c>
      <c r="AF1277" s="1" t="s">
        <v>1176</v>
      </c>
      <c r="AG1277" s="1" t="s">
        <v>1360</v>
      </c>
      <c r="AH1277" s="10">
        <v>17627</v>
      </c>
      <c r="AI1277" s="10">
        <v>87511.6</v>
      </c>
      <c r="AJ1277" s="10">
        <f>AI1277-AH1277</f>
        <v>69884.600000000006</v>
      </c>
      <c r="AK1277" s="1">
        <f>$A1277-100000000/AJ1277</f>
        <v>-4.195774174604594E-4</v>
      </c>
      <c r="AL1277" s="10">
        <f>$X1277-AJ1277</f>
        <v>1.6545195714570582E-2</v>
      </c>
      <c r="AM1277" s="10">
        <f t="shared" si="1998"/>
        <v>0.19535434996820253</v>
      </c>
      <c r="AN1277" s="10">
        <f>AL1277/AM1277</f>
        <v>8.4693254679323052E-2</v>
      </c>
      <c r="AO1277" s="1">
        <f t="shared" si="1999"/>
        <v>1430.93</v>
      </c>
      <c r="AP1277" s="14">
        <v>1880000</v>
      </c>
      <c r="AQ1277" s="10">
        <v>0.01</v>
      </c>
      <c r="AR1277" s="14" cm="1">
        <f t="array" ref="AR1277">SfromgA($AP1277,$AO1277,"")</f>
        <v>2.7186066566029302E-3</v>
      </c>
      <c r="AS1277" s="21">
        <f>(10^MAX(0.05, -0.312925054856973*((LN($AR1277))^(1/3)) + 0.454808404431693)-1)*100</f>
        <v>948.33012378570163</v>
      </c>
      <c r="AU1277" s="10"/>
      <c r="AV1277" s="10"/>
      <c r="AW1277" s="14">
        <f>IF($AP1277="",$AT1277,$AP1277)</f>
        <v>1880000</v>
      </c>
      <c r="AX1277" s="21">
        <f>IF($AP1277="",$AV1277,$AS1277)</f>
        <v>948.33012378570163</v>
      </c>
      <c r="AY1277" s="10">
        <f>LN(BB1277*$AO1277/$AW1277)</f>
        <v>-7.9808543492363864</v>
      </c>
      <c r="AZ1277" s="10">
        <f>EXP(AY$2950*$AI1277+AY$2951)*$AW1277/$AO1277</f>
        <v>0.491027351094103</v>
      </c>
      <c r="BA1277" s="10">
        <f>LN(AZ1277/$C1277)</f>
        <v>-1.8098677365312115</v>
      </c>
      <c r="BB1277" s="17" cm="1">
        <f t="array" ref="BB1277">$C1277*EXP(poly_from_str($AO1277,BB$2951))</f>
        <v>0.44926072703635922</v>
      </c>
      <c r="BC1277" s="10">
        <f t="shared" ref="BC1277" si="2053">LN(AZ1277/BB1277)</f>
        <v>8.8896428085766227E-2</v>
      </c>
      <c r="BD1277" s="10">
        <f t="shared" ref="BD1277" si="2054">LN($AX1277/100+1)</f>
        <v>2.3497836329019854</v>
      </c>
      <c r="BE1277" s="10">
        <f>ABS(LN($AZ1277/$BB1277))-BD1277-LN(2)</f>
        <v>-2.9540343853761648</v>
      </c>
      <c r="BF1277" s="21">
        <f>INDEX([1]Pr3_line_class7_opt_lin!$A$2:$A$3624,MATCH($X1277,[1]Pr3_line_class7_opt_lin!$AO$2:$AO$3624,0),1)</f>
        <v>243</v>
      </c>
    </row>
    <row r="1278" spans="1:58" hidden="1" x14ac:dyDescent="0.25">
      <c r="A1278" s="1">
        <v>1430.5429999999999</v>
      </c>
      <c r="B1278" s="1">
        <v>4.0000000000000001E-3</v>
      </c>
      <c r="C1278">
        <v>5</v>
      </c>
      <c r="E1278" s="2">
        <v>69903.5</v>
      </c>
      <c r="N1278">
        <v>13</v>
      </c>
      <c r="V1278" s="11">
        <f t="shared" si="1990"/>
        <v>6.9903526143569268E-7</v>
      </c>
      <c r="W1278" s="11">
        <f t="shared" si="1991"/>
        <v>1.4305435350161294E-6</v>
      </c>
      <c r="X1278" s="10">
        <f t="shared" si="1992"/>
        <v>69903.521104305662</v>
      </c>
      <c r="Y1278" s="8">
        <f t="shared" si="1993"/>
        <v>1430.5431031261824</v>
      </c>
      <c r="Z1278" s="1">
        <f t="shared" si="1994"/>
        <v>1430.5429999999999</v>
      </c>
      <c r="AA1278" s="2">
        <f t="shared" si="1995"/>
        <v>69903.5</v>
      </c>
      <c r="AB1278" s="2">
        <f t="shared" si="1989"/>
        <v>69903.526143569266</v>
      </c>
      <c r="AC1278" s="1">
        <f t="shared" si="1996"/>
        <v>7.4432514836523356E-2</v>
      </c>
      <c r="AD1278" s="1" t="b">
        <f t="shared" si="1997"/>
        <v>1</v>
      </c>
      <c r="AM1278" s="10">
        <f t="shared" si="1998"/>
        <v>0.19546004559107977</v>
      </c>
      <c r="AN1278" s="10"/>
      <c r="AO1278" s="1">
        <f t="shared" si="1999"/>
        <v>1430.5429999999999</v>
      </c>
      <c r="AP1278"/>
      <c r="BB1278" s="17" cm="1">
        <f t="array" ref="BB1278">$C1278*EXP(poly_from_str($AO1278,BB$2951))</f>
        <v>0.75159183348906267</v>
      </c>
      <c r="BF1278" s="21" t="e">
        <f>INDEX([1]Pr3_line_class7_opt_lin!$A$2:$A$3624,MATCH($X1278,[1]Pr3_line_class7_opt_lin!$AO$2:$AO$3624,0),1)</f>
        <v>#N/A</v>
      </c>
    </row>
    <row r="1279" spans="1:58" hidden="1" x14ac:dyDescent="0.25">
      <c r="A1279" s="1">
        <v>1430.329</v>
      </c>
      <c r="B1279" s="1">
        <v>4.0000000000000001E-3</v>
      </c>
      <c r="C1279">
        <v>20</v>
      </c>
      <c r="E1279" s="2">
        <v>69914</v>
      </c>
      <c r="F1279">
        <v>22527</v>
      </c>
      <c r="G1279" t="s">
        <v>4</v>
      </c>
      <c r="H1279" t="s">
        <v>7</v>
      </c>
      <c r="I1279">
        <v>92441</v>
      </c>
      <c r="J1279" t="s">
        <v>6</v>
      </c>
      <c r="K1279" t="s">
        <v>7</v>
      </c>
      <c r="L1279">
        <v>22527.7</v>
      </c>
      <c r="M1279">
        <v>92441.7</v>
      </c>
      <c r="N1279">
        <v>13</v>
      </c>
      <c r="V1279" s="11">
        <f t="shared" si="1990"/>
        <v>6.9913984824470457E-7</v>
      </c>
      <c r="W1279" s="11">
        <f t="shared" si="1991"/>
        <v>1.4303286895328547E-6</v>
      </c>
      <c r="X1279" s="10">
        <f t="shared" si="1992"/>
        <v>69913.987751022491</v>
      </c>
      <c r="Y1279" s="8">
        <f t="shared" si="1993"/>
        <v>1430.3289401273996</v>
      </c>
      <c r="Z1279" s="1">
        <f t="shared" si="1994"/>
        <v>1430.329</v>
      </c>
      <c r="AA1279" s="2">
        <f t="shared" si="1995"/>
        <v>69914</v>
      </c>
      <c r="AB1279" s="2">
        <f t="shared" si="1989"/>
        <v>69913.984824470463</v>
      </c>
      <c r="AC1279" s="1">
        <f t="shared" si="1996"/>
        <v>7.4439826370181428E-2</v>
      </c>
      <c r="AD1279" s="1" t="b">
        <f t="shared" si="1997"/>
        <v>1</v>
      </c>
      <c r="AF1279" s="1" t="s">
        <v>1336</v>
      </c>
      <c r="AG1279" s="1" t="s">
        <v>1352</v>
      </c>
      <c r="AH1279" s="10">
        <v>22527.7</v>
      </c>
      <c r="AI1279" s="10">
        <v>92441.7</v>
      </c>
      <c r="AJ1279" s="10">
        <f>AI1279-AH1279</f>
        <v>69914</v>
      </c>
      <c r="AK1279" s="1">
        <f>$A1279-100000000/AJ1279</f>
        <v>3.1046714525473362E-4</v>
      </c>
      <c r="AL1279" s="10">
        <f>$X1279-AJ1279</f>
        <v>-1.2248977509443648E-2</v>
      </c>
      <c r="AM1279" s="10">
        <f t="shared" si="1998"/>
        <v>0.19551865340072111</v>
      </c>
      <c r="AN1279" s="10">
        <f>AL1279/AM1279</f>
        <v>-6.264863887098801E-2</v>
      </c>
      <c r="AO1279" s="1">
        <f t="shared" si="1999"/>
        <v>1430.329</v>
      </c>
      <c r="AP1279" s="14">
        <v>10900000</v>
      </c>
      <c r="AQ1279" s="10">
        <v>3.5999999999999997E-2</v>
      </c>
      <c r="AR1279" s="14" cm="1">
        <f t="array" ref="AR1279">SfromgA($AP1279,$AO1279,"")</f>
        <v>1.5742282079330854E-2</v>
      </c>
      <c r="AS1279" s="21">
        <f>(10^MAX(0.05, -0.312925054856973*((LN($AR1279))^(1/3)) + 0.454808404431693)-1)*100</f>
        <v>807.26862683471711</v>
      </c>
      <c r="AU1279" s="10"/>
      <c r="AV1279" s="10"/>
      <c r="AW1279" s="14">
        <f>IF($AP1279="",$AT1279,$AP1279)</f>
        <v>10900000</v>
      </c>
      <c r="AX1279" s="21">
        <f>IF($AP1279="",$AV1279,$AS1279)</f>
        <v>807.26862683471711</v>
      </c>
      <c r="AY1279" s="10">
        <f>LN(BB1279*$AO1279/$AW1279)</f>
        <v>-7.8358010973400951</v>
      </c>
      <c r="AZ1279" s="10">
        <f>EXP(AY$2950*$AI1279+AY$2951)*$AW1279/$AO1279</f>
        <v>1.7964441537691422</v>
      </c>
      <c r="BA1279" s="10">
        <f>LN(AZ1279/$C1279)</f>
        <v>-2.4099230325947993</v>
      </c>
      <c r="BB1279" s="17" cm="1">
        <f t="array" ref="BB1279">$C1279*EXP(poly_from_str($AO1279,BB$2951))</f>
        <v>3.0126270829459671</v>
      </c>
      <c r="BC1279" s="10">
        <f t="shared" ref="BC1279" si="2055">LN(AZ1279/BB1279)</f>
        <v>-0.51700324217809013</v>
      </c>
      <c r="BD1279" s="10">
        <f t="shared" ref="BD1279" si="2056">LN($AX1279/100+1)</f>
        <v>2.2052683909879818</v>
      </c>
      <c r="BE1279" s="10">
        <f>ABS(LN($AZ1279/$BB1279))-BD1279-LN(2)</f>
        <v>-2.3814123293698368</v>
      </c>
      <c r="BF1279" s="21">
        <f>INDEX([1]Pr3_line_class7_opt_lin!$A$2:$A$3624,MATCH($X1279,[1]Pr3_line_class7_opt_lin!$AO$2:$AO$3624,0),1)</f>
        <v>1623</v>
      </c>
    </row>
    <row r="1280" spans="1:58" hidden="1" x14ac:dyDescent="0.25">
      <c r="A1280" s="1">
        <v>1430.1579999999999</v>
      </c>
      <c r="B1280" s="1">
        <v>4.0000000000000001E-3</v>
      </c>
      <c r="C1280">
        <v>300</v>
      </c>
      <c r="E1280" s="2">
        <v>69922.3</v>
      </c>
      <c r="N1280">
        <v>13</v>
      </c>
      <c r="V1280" s="11">
        <f t="shared" si="1990"/>
        <v>6.9922344244482086E-7</v>
      </c>
      <c r="W1280" s="11">
        <f t="shared" si="1991"/>
        <v>1.4301589049559297E-6</v>
      </c>
      <c r="X1280" s="10">
        <f t="shared" si="1992"/>
        <v>69922.335708793718</v>
      </c>
      <c r="Y1280" s="8">
        <f t="shared" si="1993"/>
        <v>1430.1581745848857</v>
      </c>
      <c r="Z1280" s="1">
        <f t="shared" si="1994"/>
        <v>1430.1579999999999</v>
      </c>
      <c r="AA1280" s="2">
        <f t="shared" si="1995"/>
        <v>69922.3</v>
      </c>
      <c r="AB1280" s="2">
        <f t="shared" si="1989"/>
        <v>69922.344244482083</v>
      </c>
      <c r="AC1280" s="1">
        <f t="shared" si="1996"/>
        <v>7.4445671123219287E-2</v>
      </c>
      <c r="AD1280" s="1" t="b">
        <f t="shared" si="1997"/>
        <v>1</v>
      </c>
      <c r="AM1280" s="10">
        <f t="shared" si="1998"/>
        <v>0.195565245238638</v>
      </c>
      <c r="AN1280" s="10"/>
      <c r="AO1280" s="1">
        <f t="shared" si="1999"/>
        <v>1430.1579999999999</v>
      </c>
      <c r="AP1280"/>
      <c r="BB1280" s="17" cm="1">
        <f t="array" ref="BB1280">$C1280*EXP(poly_from_str($AO1280,BB$2951))</f>
        <v>45.264539066381801</v>
      </c>
      <c r="BF1280" s="21" t="e">
        <f>INDEX([1]Pr3_line_class7_opt_lin!$A$2:$A$3624,MATCH($X1280,[1]Pr3_line_class7_opt_lin!$AO$2:$AO$3624,0),1)</f>
        <v>#N/A</v>
      </c>
    </row>
    <row r="1281" spans="1:58" hidden="1" x14ac:dyDescent="0.25">
      <c r="A1281" s="1">
        <v>1429.627</v>
      </c>
      <c r="B1281" s="1">
        <v>4.0000000000000001E-3</v>
      </c>
      <c r="C1281">
        <v>1</v>
      </c>
      <c r="E1281" s="2">
        <v>69948.3</v>
      </c>
      <c r="N1281">
        <v>13</v>
      </c>
      <c r="V1281" s="11">
        <f t="shared" si="1990"/>
        <v>6.9948315189906185E-7</v>
      </c>
      <c r="W1281" s="11">
        <f t="shared" si="1991"/>
        <v>1.4296273104564371E-6</v>
      </c>
      <c r="X1281" s="10">
        <f t="shared" si="1992"/>
        <v>69948.312255937984</v>
      </c>
      <c r="Y1281" s="8">
        <f t="shared" si="1993"/>
        <v>1429.6270599654233</v>
      </c>
      <c r="Z1281" s="1">
        <f t="shared" si="1994"/>
        <v>1429.627</v>
      </c>
      <c r="AA1281" s="2">
        <f t="shared" si="1995"/>
        <v>69948.3</v>
      </c>
      <c r="AB1281" s="2">
        <f t="shared" ref="AB1281:AB1344" si="2057">100000000/Z1281</f>
        <v>69948.315189906178</v>
      </c>
      <c r="AC1281" s="1">
        <f t="shared" si="1996"/>
        <v>7.4463833989532296E-2</v>
      </c>
      <c r="AD1281" s="1" t="b">
        <f t="shared" si="1997"/>
        <v>1</v>
      </c>
      <c r="AM1281" s="10">
        <f t="shared" si="1998"/>
        <v>0.1957106294159246</v>
      </c>
      <c r="AN1281" s="10"/>
      <c r="AO1281" s="1">
        <f t="shared" si="1999"/>
        <v>1429.627</v>
      </c>
      <c r="AP1281"/>
      <c r="BB1281" s="17" cm="1">
        <f t="array" ref="BB1281">$C1281*EXP(poly_from_str($AO1281,BB$2951))</f>
        <v>0.15166144424116829</v>
      </c>
      <c r="BF1281" s="21" t="e">
        <f>INDEX([1]Pr3_line_class7_opt_lin!$A$2:$A$3624,MATCH($X1281,[1]Pr3_line_class7_opt_lin!$AO$2:$AO$3624,0),1)</f>
        <v>#N/A</v>
      </c>
    </row>
    <row r="1282" spans="1:58" hidden="1" x14ac:dyDescent="0.25">
      <c r="A1282" s="1">
        <v>1428.703</v>
      </c>
      <c r="B1282" s="1">
        <v>4.0000000000000001E-3</v>
      </c>
      <c r="C1282">
        <v>3</v>
      </c>
      <c r="E1282" s="2">
        <v>69993.600000000006</v>
      </c>
      <c r="F1282">
        <v>45807</v>
      </c>
      <c r="G1282" t="s">
        <v>4</v>
      </c>
      <c r="H1282" t="s">
        <v>17</v>
      </c>
      <c r="I1282">
        <v>115800</v>
      </c>
      <c r="J1282" t="s">
        <v>6</v>
      </c>
      <c r="K1282" t="s">
        <v>17</v>
      </c>
      <c r="L1282">
        <v>45807.1</v>
      </c>
      <c r="M1282">
        <v>115800</v>
      </c>
      <c r="N1282">
        <v>13</v>
      </c>
      <c r="V1282" s="11">
        <f t="shared" ref="V1282:V1345" si="2058">0.001/$A1282</f>
        <v>6.9993553593714022E-7</v>
      </c>
      <c r="W1282" s="11">
        <f t="shared" ref="W1282:W1345" si="2059">0.1/$E1282</f>
        <v>1.4287020527591095E-6</v>
      </c>
      <c r="X1282" s="10">
        <f t="shared" ref="X1282:X1345" si="2060">($E1282/$W1282^2+(100000000/$A1282)/$V1282^2)/(1/$W1282^2+1/$V1282^2)</f>
        <v>69993.562575934557</v>
      </c>
      <c r="Y1282" s="8">
        <f t="shared" ref="Y1282:Y1345" si="2061">100000000/X1282</f>
        <v>1428.7028166556329</v>
      </c>
      <c r="Z1282" s="1">
        <f t="shared" ref="Z1282:Z1345" si="2062">ROUND($A1282,3)+0</f>
        <v>1428.703</v>
      </c>
      <c r="AA1282" s="2">
        <f t="shared" ref="AA1282:AA1345" si="2063">ROUND($E1282,1)+0</f>
        <v>69993.600000000006</v>
      </c>
      <c r="AB1282" s="2">
        <f t="shared" si="2057"/>
        <v>69993.553593714023</v>
      </c>
      <c r="AC1282" s="1">
        <f t="shared" ref="AC1282:AC1345" si="2064">0.0005/$Z1282*AB1282+0.05</f>
        <v>7.4495487723380591E-2</v>
      </c>
      <c r="AD1282" s="1" t="b">
        <f t="shared" ref="AD1282:AD1345" si="2065">ABS($E1282-AB1282)&lt;AC1282</f>
        <v>1</v>
      </c>
      <c r="AF1282" s="1" t="s">
        <v>1391</v>
      </c>
      <c r="AG1282" s="1" t="s">
        <v>1331</v>
      </c>
      <c r="AH1282" s="10">
        <v>45807.1</v>
      </c>
      <c r="AI1282" s="10">
        <v>115800.17</v>
      </c>
      <c r="AJ1282" s="10">
        <f t="shared" ref="AJ1282:AJ1283" si="2066">AI1282-AH1282</f>
        <v>69993.070000000007</v>
      </c>
      <c r="AK1282" s="1">
        <f t="shared" ref="AK1282:AK1283" si="2067">$A1282-100000000/AJ1282</f>
        <v>-9.8711456719229318E-3</v>
      </c>
      <c r="AL1282" s="10">
        <f t="shared" ref="AL1282:AL1283" si="2068">$X1282-AJ1282</f>
        <v>0.49257593454967719</v>
      </c>
      <c r="AM1282" s="10">
        <f t="shared" ref="AM1282:AM1345" si="2069">$B1282/$A1282*$E1282</f>
        <v>0.19596403171267929</v>
      </c>
      <c r="AN1282" s="10">
        <f t="shared" ref="AN1282:AN1283" si="2070">AL1282/AM1282</f>
        <v>2.5136037988434921</v>
      </c>
      <c r="AO1282" s="1">
        <f t="shared" ref="AO1282:AO1345" si="2071">$A1282+0</f>
        <v>1428.703</v>
      </c>
      <c r="BB1282" s="17" cm="1">
        <f t="array" ref="BB1282">$C1282*EXP(poly_from_str($AO1282,BB$2951))</f>
        <v>0.45907555975409098</v>
      </c>
      <c r="BF1282" s="21">
        <f>INDEX([1]Pr3_line_class7_opt_lin!$A$2:$A$3624,MATCH($X1282,[1]Pr3_line_class7_opt_lin!$AO$2:$AO$3624,0),1)</f>
        <v>246</v>
      </c>
    </row>
    <row r="1283" spans="1:58" hidden="1" x14ac:dyDescent="0.25">
      <c r="A1283" s="1">
        <v>1428.018</v>
      </c>
      <c r="B1283" s="1">
        <v>4.0000000000000001E-3</v>
      </c>
      <c r="C1283">
        <v>40</v>
      </c>
      <c r="E1283" s="2">
        <v>70027.100000000006</v>
      </c>
      <c r="F1283">
        <v>22527</v>
      </c>
      <c r="G1283" t="s">
        <v>4</v>
      </c>
      <c r="H1283" t="s">
        <v>7</v>
      </c>
      <c r="I1283">
        <v>92554</v>
      </c>
      <c r="J1283" t="s">
        <v>6</v>
      </c>
      <c r="K1283" t="s">
        <v>17</v>
      </c>
      <c r="L1283">
        <v>22527.7</v>
      </c>
      <c r="M1283">
        <v>92554.8</v>
      </c>
      <c r="N1283">
        <v>13</v>
      </c>
      <c r="V1283" s="11">
        <f t="shared" si="2058"/>
        <v>7.0027128509584613E-7</v>
      </c>
      <c r="W1283" s="11">
        <f t="shared" si="2059"/>
        <v>1.4280185813777808E-6</v>
      </c>
      <c r="X1283" s="10">
        <f t="shared" si="2060"/>
        <v>70027.122982848028</v>
      </c>
      <c r="Y1283" s="8">
        <f t="shared" si="2061"/>
        <v>1428.0181127031783</v>
      </c>
      <c r="Z1283" s="1">
        <f t="shared" si="2062"/>
        <v>1428.018</v>
      </c>
      <c r="AA1283" s="2">
        <f t="shared" si="2063"/>
        <v>70027.100000000006</v>
      </c>
      <c r="AB1283" s="2">
        <f t="shared" si="2057"/>
        <v>70027.128509584611</v>
      </c>
      <c r="AC1283" s="1">
        <f t="shared" si="2064"/>
        <v>7.4518993636489395E-2</v>
      </c>
      <c r="AD1283" s="1" t="b">
        <f t="shared" si="2065"/>
        <v>1</v>
      </c>
      <c r="AF1283" s="1" t="s">
        <v>1336</v>
      </c>
      <c r="AG1283" s="1" t="s">
        <v>1363</v>
      </c>
      <c r="AH1283" s="10">
        <v>22527.7</v>
      </c>
      <c r="AI1283" s="10">
        <v>92554.8</v>
      </c>
      <c r="AJ1283" s="10">
        <f t="shared" si="2066"/>
        <v>70027.100000000006</v>
      </c>
      <c r="AK1283" s="1">
        <f t="shared" si="2067"/>
        <v>-5.8137778069067281E-4</v>
      </c>
      <c r="AL1283" s="10">
        <f t="shared" si="2068"/>
        <v>2.2982848022365943E-2</v>
      </c>
      <c r="AM1283" s="10">
        <f t="shared" si="2069"/>
        <v>0.19615186923414132</v>
      </c>
      <c r="AN1283" s="10">
        <f t="shared" si="2070"/>
        <v>0.11716864138027623</v>
      </c>
      <c r="AO1283" s="1">
        <f t="shared" si="2071"/>
        <v>1428.018</v>
      </c>
      <c r="AP1283" s="14">
        <v>42100000</v>
      </c>
      <c r="AQ1283" s="10">
        <v>3.5999999999999997E-2</v>
      </c>
      <c r="AR1283" s="14" cm="1">
        <f t="array" ref="AR1283">SfromgA($AP1283,$AO1283,"")</f>
        <v>6.0508515871247531E-2</v>
      </c>
      <c r="AS1283" s="21">
        <f>(10^MAX(0.05, -0.312925054856973*((LN($AR1283))^(1/3)) + 0.454808404431693)-1)*100</f>
        <v>687.27151385044101</v>
      </c>
      <c r="AU1283" s="10"/>
      <c r="AV1283" s="10"/>
      <c r="AW1283" s="14">
        <f>IF($AP1283="",$AT1283,$AP1283)</f>
        <v>42100000</v>
      </c>
      <c r="AX1283" s="21">
        <f>IF($AP1283="",$AV1283,$AS1283)</f>
        <v>687.27151385044101</v>
      </c>
      <c r="AY1283" s="10">
        <f>LN(BB1283*$AO1283/$AW1283)</f>
        <v>-8.4731661373973708</v>
      </c>
      <c r="AZ1283" s="10">
        <f>EXP(AY$2950*$AI1283+AY$2951)*$AW1283/$AO1283</f>
        <v>6.8767012446469789</v>
      </c>
      <c r="BA1283" s="10">
        <f>LN(AZ1283/$C1283)</f>
        <v>-1.7607403874061016</v>
      </c>
      <c r="BB1283" s="17" cm="1">
        <f t="array" ref="BB1283">$C1283*EXP(poly_from_str($AO1283,BB$2951))</f>
        <v>6.1616796657800199</v>
      </c>
      <c r="BC1283" s="10">
        <f t="shared" ref="BC1283" si="2072">LN(AZ1283/BB1283)</f>
        <v>0.10978965331469986</v>
      </c>
      <c r="BD1283" s="10">
        <f t="shared" ref="BD1283" si="2073">LN($AX1283/100+1)</f>
        <v>2.0634030014703151</v>
      </c>
      <c r="BE1283" s="10">
        <f>ABS(LN($AZ1283/$BB1283))-BD1283-LN(2)</f>
        <v>-2.6467605287155607</v>
      </c>
      <c r="BF1283" s="21">
        <f>INDEX([1]Pr3_line_class7_opt_lin!$A$2:$A$3624,MATCH($X1283,[1]Pr3_line_class7_opt_lin!$AO$2:$AO$3624,0),1)</f>
        <v>3292</v>
      </c>
    </row>
    <row r="1284" spans="1:58" hidden="1" x14ac:dyDescent="0.25">
      <c r="A1284" s="1">
        <v>1427.7090000000001</v>
      </c>
      <c r="B1284" s="1">
        <v>4.0000000000000001E-3</v>
      </c>
      <c r="C1284">
        <v>20</v>
      </c>
      <c r="E1284" s="2">
        <v>70042.3</v>
      </c>
      <c r="N1284">
        <v>13</v>
      </c>
      <c r="V1284" s="11">
        <f t="shared" si="2058"/>
        <v>7.0042284527169055E-7</v>
      </c>
      <c r="W1284" s="11">
        <f t="shared" si="2059"/>
        <v>1.4277086846091576E-6</v>
      </c>
      <c r="X1284" s="10">
        <f t="shared" si="2060"/>
        <v>70042.287528757399</v>
      </c>
      <c r="Y1284" s="8">
        <f t="shared" si="2061"/>
        <v>1427.7089388170368</v>
      </c>
      <c r="Z1284" s="1">
        <f t="shared" si="2062"/>
        <v>1427.7090000000001</v>
      </c>
      <c r="AA1284" s="2">
        <f t="shared" si="2063"/>
        <v>70042.3</v>
      </c>
      <c r="AB1284" s="2">
        <f t="shared" si="2057"/>
        <v>70042.284527169046</v>
      </c>
      <c r="AC1284" s="1">
        <f t="shared" si="2064"/>
        <v>7.4529608108924533E-2</v>
      </c>
      <c r="AD1284" s="1" t="b">
        <f t="shared" si="2065"/>
        <v>1</v>
      </c>
      <c r="AM1284" s="10">
        <f t="shared" si="2069"/>
        <v>0.19623690822149334</v>
      </c>
      <c r="AN1284" s="10"/>
      <c r="AO1284" s="1">
        <f t="shared" si="2071"/>
        <v>1427.7090000000001</v>
      </c>
      <c r="AP1284"/>
      <c r="BB1284" s="17" cm="1">
        <f t="array" ref="BB1284">$C1284*EXP(poly_from_str($AO1284,BB$2951))</f>
        <v>3.0900457576704898</v>
      </c>
      <c r="BF1284" s="21" t="e">
        <f>INDEX([1]Pr3_line_class7_opt_lin!$A$2:$A$3624,MATCH($X1284,[1]Pr3_line_class7_opt_lin!$AO$2:$AO$3624,0),1)</f>
        <v>#N/A</v>
      </c>
    </row>
    <row r="1285" spans="1:58" hidden="1" x14ac:dyDescent="0.25">
      <c r="A1285" s="1">
        <v>1427.5609999999999</v>
      </c>
      <c r="B1285" s="1">
        <v>4.0000000000000001E-3</v>
      </c>
      <c r="C1285">
        <v>3</v>
      </c>
      <c r="E1285" s="2">
        <v>70049.5</v>
      </c>
      <c r="N1285">
        <v>13</v>
      </c>
      <c r="V1285" s="11">
        <f t="shared" si="2058"/>
        <v>7.0049546043916864E-7</v>
      </c>
      <c r="W1285" s="11">
        <f t="shared" si="2059"/>
        <v>1.4275619383435999E-6</v>
      </c>
      <c r="X1285" s="10">
        <f t="shared" si="2060"/>
        <v>70049.537108843055</v>
      </c>
      <c r="Y1285" s="8">
        <f t="shared" si="2061"/>
        <v>1427.5611820906095</v>
      </c>
      <c r="Z1285" s="1">
        <f t="shared" si="2062"/>
        <v>1427.5609999999999</v>
      </c>
      <c r="AA1285" s="2">
        <f t="shared" si="2063"/>
        <v>70049.5</v>
      </c>
      <c r="AB1285" s="2">
        <f t="shared" si="2057"/>
        <v>70049.546043916867</v>
      </c>
      <c r="AC1285" s="1">
        <f t="shared" si="2064"/>
        <v>7.4534694504794149E-2</v>
      </c>
      <c r="AD1285" s="1" t="b">
        <f t="shared" si="2065"/>
        <v>1</v>
      </c>
      <c r="AM1285" s="10">
        <f t="shared" si="2069"/>
        <v>0.19627742702413417</v>
      </c>
      <c r="AN1285" s="10"/>
      <c r="AO1285" s="1">
        <f t="shared" si="2071"/>
        <v>1427.5609999999999</v>
      </c>
      <c r="AP1285"/>
      <c r="BB1285" s="17" cm="1">
        <f t="array" ref="BB1285">$C1285*EXP(poly_from_str($AO1285,BB$2951))</f>
        <v>0.46416933193278143</v>
      </c>
      <c r="BF1285" s="21" t="e">
        <f>INDEX([1]Pr3_line_class7_opt_lin!$A$2:$A$3624,MATCH($X1285,[1]Pr3_line_class7_opt_lin!$AO$2:$AO$3624,0),1)</f>
        <v>#N/A</v>
      </c>
    </row>
    <row r="1286" spans="1:58" hidden="1" x14ac:dyDescent="0.25">
      <c r="A1286" s="1">
        <v>1427.0139999999999</v>
      </c>
      <c r="B1286" s="1">
        <v>4.0000000000000001E-3</v>
      </c>
      <c r="C1286">
        <v>100</v>
      </c>
      <c r="E1286" s="2">
        <v>70076.399999999994</v>
      </c>
      <c r="N1286">
        <v>13</v>
      </c>
      <c r="V1286" s="11">
        <f t="shared" si="2058"/>
        <v>7.0076397288323735E-7</v>
      </c>
      <c r="W1286" s="11">
        <f t="shared" si="2059"/>
        <v>1.4270139447802686E-6</v>
      </c>
      <c r="X1286" s="10">
        <f t="shared" si="2060"/>
        <v>70076.397815190372</v>
      </c>
      <c r="Y1286" s="8">
        <f t="shared" si="2061"/>
        <v>1427.0139892710513</v>
      </c>
      <c r="Z1286" s="1">
        <f t="shared" si="2062"/>
        <v>1427.0139999999999</v>
      </c>
      <c r="AA1286" s="2">
        <f t="shared" si="2063"/>
        <v>70076.399999999994</v>
      </c>
      <c r="AB1286" s="2">
        <f t="shared" si="2057"/>
        <v>70076.397288323729</v>
      </c>
      <c r="AC1286" s="1">
        <f t="shared" si="2064"/>
        <v>7.4553507284554926E-2</v>
      </c>
      <c r="AD1286" s="1" t="b">
        <f t="shared" si="2065"/>
        <v>1</v>
      </c>
      <c r="AM1286" s="10">
        <f t="shared" si="2069"/>
        <v>0.19642806587741957</v>
      </c>
      <c r="AN1286" s="10"/>
      <c r="AO1286" s="1">
        <f t="shared" si="2071"/>
        <v>1427.0139999999999</v>
      </c>
      <c r="AP1286"/>
      <c r="BB1286" s="17" cm="1">
        <f t="array" ref="BB1286">$C1286*EXP(poly_from_str($AO1286,BB$2951))</f>
        <v>15.554126941561025</v>
      </c>
      <c r="BF1286" s="21">
        <f>INDEX([1]Pr3_line_class7_opt_lin!$A$2:$A$3624,MATCH($X1286,[1]Pr3_line_class7_opt_lin!$AO$2:$AO$3624,0),1)</f>
        <v>8279</v>
      </c>
    </row>
    <row r="1287" spans="1:58" hidden="1" x14ac:dyDescent="0.25">
      <c r="A1287" s="1">
        <v>1426.067</v>
      </c>
      <c r="B1287" s="1">
        <v>4.0000000000000001E-3</v>
      </c>
      <c r="C1287">
        <v>100</v>
      </c>
      <c r="E1287" s="2">
        <v>70122.899999999994</v>
      </c>
      <c r="F1287">
        <v>23844</v>
      </c>
      <c r="G1287" t="s">
        <v>4</v>
      </c>
      <c r="H1287" t="s">
        <v>5</v>
      </c>
      <c r="I1287">
        <v>93967</v>
      </c>
      <c r="J1287" t="s">
        <v>6</v>
      </c>
      <c r="K1287" t="s">
        <v>7</v>
      </c>
      <c r="L1287">
        <v>23844.58</v>
      </c>
      <c r="M1287">
        <v>93967.4</v>
      </c>
      <c r="N1287">
        <v>13</v>
      </c>
      <c r="V1287" s="11">
        <f t="shared" si="2058"/>
        <v>7.0122932512988522E-7</v>
      </c>
      <c r="W1287" s="11">
        <f t="shared" si="2059"/>
        <v>1.4260676612062539E-6</v>
      </c>
      <c r="X1287" s="10">
        <f t="shared" si="2060"/>
        <v>70122.926182338444</v>
      </c>
      <c r="Y1287" s="8">
        <f t="shared" si="2061"/>
        <v>1426.0671287443588</v>
      </c>
      <c r="Z1287" s="1">
        <f t="shared" si="2062"/>
        <v>1426.067</v>
      </c>
      <c r="AA1287" s="2">
        <f t="shared" si="2063"/>
        <v>70122.899999999994</v>
      </c>
      <c r="AB1287" s="2">
        <f t="shared" si="2057"/>
        <v>70122.932512988526</v>
      </c>
      <c r="AC1287" s="1">
        <f t="shared" si="2064"/>
        <v>7.4586128321105713E-2</v>
      </c>
      <c r="AD1287" s="1" t="b">
        <f t="shared" si="2065"/>
        <v>1</v>
      </c>
      <c r="AF1287" s="1" t="s">
        <v>1268</v>
      </c>
      <c r="AG1287" s="5" t="s">
        <v>1472</v>
      </c>
      <c r="AH1287" s="10">
        <v>23844.58</v>
      </c>
      <c r="AI1287" s="10">
        <v>93967.4</v>
      </c>
      <c r="AJ1287" s="10">
        <f>AI1287-AH1287</f>
        <v>70122.819999999992</v>
      </c>
      <c r="AK1287" s="1">
        <f>$A1287-100000000/AJ1287</f>
        <v>-2.2881432892063458E-3</v>
      </c>
      <c r="AL1287" s="10">
        <f>$X1287-AJ1287</f>
        <v>0.1061823384516174</v>
      </c>
      <c r="AM1287" s="10">
        <f t="shared" si="2069"/>
        <v>0.19668893537260171</v>
      </c>
      <c r="AN1287" s="10">
        <f>AL1287/AM1287</f>
        <v>0.53984906802443522</v>
      </c>
      <c r="AO1287" s="1">
        <f t="shared" si="2071"/>
        <v>1426.067</v>
      </c>
      <c r="BB1287" s="17" cm="1">
        <f t="array" ref="BB1287">$C1287*EXP(poly_from_str($AO1287,BB$2951))</f>
        <v>15.696520647290473</v>
      </c>
      <c r="BF1287" s="21">
        <f>INDEX([1]Pr3_line_class7_opt_lin!$A$2:$A$3624,MATCH($X1287,[1]Pr3_line_class7_opt_lin!$AO$2:$AO$3624,0),1)</f>
        <v>8325</v>
      </c>
    </row>
    <row r="1288" spans="1:58" hidden="1" x14ac:dyDescent="0.25">
      <c r="A1288" s="1">
        <v>1424.7750000000001</v>
      </c>
      <c r="B1288" s="1">
        <v>4.0000000000000001E-3</v>
      </c>
      <c r="C1288">
        <v>2</v>
      </c>
      <c r="E1288" s="2">
        <v>70186.5</v>
      </c>
      <c r="N1288">
        <v>13</v>
      </c>
      <c r="V1288" s="11">
        <f t="shared" si="2058"/>
        <v>7.0186520678703654E-7</v>
      </c>
      <c r="W1288" s="11">
        <f t="shared" si="2059"/>
        <v>1.4247754197744581E-6</v>
      </c>
      <c r="X1288" s="10">
        <f t="shared" si="2060"/>
        <v>70186.516640554226</v>
      </c>
      <c r="Y1288" s="8">
        <f t="shared" si="2061"/>
        <v>1424.7750819737839</v>
      </c>
      <c r="Z1288" s="1">
        <f t="shared" si="2062"/>
        <v>1424.7750000000001</v>
      </c>
      <c r="AA1288" s="2">
        <f t="shared" si="2063"/>
        <v>70186.5</v>
      </c>
      <c r="AB1288" s="2">
        <f t="shared" si="2057"/>
        <v>70186.520678703644</v>
      </c>
      <c r="AC1288" s="1">
        <f t="shared" si="2064"/>
        <v>7.463073842491047E-2</v>
      </c>
      <c r="AD1288" s="1" t="b">
        <f t="shared" si="2065"/>
        <v>1</v>
      </c>
      <c r="AM1288" s="10">
        <f t="shared" si="2069"/>
        <v>0.19704584934463337</v>
      </c>
      <c r="AN1288" s="10"/>
      <c r="AO1288" s="1">
        <f t="shared" si="2071"/>
        <v>1424.7750000000001</v>
      </c>
      <c r="AP1288"/>
      <c r="BB1288" s="17" cm="1">
        <f t="array" ref="BB1288">$C1288*EXP(poly_from_str($AO1288,BB$2951))</f>
        <v>0.31784649490587114</v>
      </c>
      <c r="BF1288" s="21">
        <f>INDEX([1]Pr3_line_class7_opt_lin!$A$2:$A$3624,MATCH($X1288,[1]Pr3_line_class7_opt_lin!$AO$2:$AO$3624,0),1)</f>
        <v>168</v>
      </c>
    </row>
    <row r="1289" spans="1:58" hidden="1" x14ac:dyDescent="0.25">
      <c r="A1289" s="1">
        <v>1424.001</v>
      </c>
      <c r="B1289" s="1">
        <v>4.0000000000000001E-3</v>
      </c>
      <c r="C1289">
        <v>1</v>
      </c>
      <c r="E1289" s="2">
        <v>70224.7</v>
      </c>
      <c r="N1289">
        <v>13</v>
      </c>
      <c r="V1289" s="11">
        <f t="shared" si="2058"/>
        <v>7.02246697860465E-7</v>
      </c>
      <c r="W1289" s="11">
        <f t="shared" si="2059"/>
        <v>1.4240003873281055E-6</v>
      </c>
      <c r="X1289" s="10">
        <f t="shared" si="2060"/>
        <v>70224.675696578968</v>
      </c>
      <c r="Y1289" s="8">
        <f t="shared" si="2061"/>
        <v>1424.0008801474828</v>
      </c>
      <c r="Z1289" s="1">
        <f t="shared" si="2062"/>
        <v>1424.001</v>
      </c>
      <c r="AA1289" s="2">
        <f t="shared" si="2063"/>
        <v>70224.7</v>
      </c>
      <c r="AB1289" s="2">
        <f t="shared" si="2057"/>
        <v>70224.669786046506</v>
      </c>
      <c r="AC1289" s="1">
        <f t="shared" si="2064"/>
        <v>7.465752123279637E-2</v>
      </c>
      <c r="AD1289" s="1" t="b">
        <f t="shared" si="2065"/>
        <v>1</v>
      </c>
      <c r="AM1289" s="10">
        <f t="shared" si="2069"/>
        <v>0.19726025473296718</v>
      </c>
      <c r="AN1289" s="10"/>
      <c r="AO1289" s="1">
        <f t="shared" si="2071"/>
        <v>1424.001</v>
      </c>
      <c r="AP1289"/>
      <c r="BB1289" s="17" cm="1">
        <f t="array" ref="BB1289">$C1289*EXP(poly_from_str($AO1289,BB$2951))</f>
        <v>0.16010476122614381</v>
      </c>
      <c r="BF1289" s="21" t="e">
        <f>INDEX([1]Pr3_line_class7_opt_lin!$A$2:$A$3624,MATCH($X1289,[1]Pr3_line_class7_opt_lin!$AO$2:$AO$3624,0),1)</f>
        <v>#N/A</v>
      </c>
    </row>
    <row r="1290" spans="1:58" hidden="1" x14ac:dyDescent="0.25">
      <c r="A1290" s="1">
        <v>1423.653</v>
      </c>
      <c r="B1290" s="1">
        <v>4.0000000000000001E-3</v>
      </c>
      <c r="C1290">
        <v>5</v>
      </c>
      <c r="E1290" s="2">
        <v>70241.8</v>
      </c>
      <c r="N1290">
        <v>13</v>
      </c>
      <c r="V1290" s="11">
        <f t="shared" si="2058"/>
        <v>7.0241835615841785E-7</v>
      </c>
      <c r="W1290" s="11">
        <f t="shared" si="2059"/>
        <v>1.4236537218579251E-6</v>
      </c>
      <c r="X1290" s="10">
        <f t="shared" si="2060"/>
        <v>70241.828643107656</v>
      </c>
      <c r="Y1290" s="8">
        <f t="shared" si="2061"/>
        <v>1423.6531413225432</v>
      </c>
      <c r="Z1290" s="1">
        <f t="shared" si="2062"/>
        <v>1423.653</v>
      </c>
      <c r="AA1290" s="2">
        <f t="shared" si="2063"/>
        <v>70241.8</v>
      </c>
      <c r="AB1290" s="2">
        <f t="shared" si="2057"/>
        <v>70241.835615841774</v>
      </c>
      <c r="AC1290" s="1">
        <f t="shared" si="2064"/>
        <v>7.4669577353414701E-2</v>
      </c>
      <c r="AD1290" s="1" t="b">
        <f t="shared" si="2065"/>
        <v>1</v>
      </c>
      <c r="AM1290" s="10">
        <f t="shared" si="2069"/>
        <v>0.19735651875843344</v>
      </c>
      <c r="AN1290" s="10"/>
      <c r="AO1290" s="1">
        <f t="shared" si="2071"/>
        <v>1423.653</v>
      </c>
      <c r="AP1290"/>
      <c r="BB1290" s="17" cm="1">
        <f t="array" ref="BB1290">$C1290*EXP(poly_from_str($AO1290,BB$2951))</f>
        <v>0.80319033009023832</v>
      </c>
      <c r="BF1290" s="21">
        <f>INDEX([1]Pr3_line_class7_opt_lin!$A$2:$A$3624,MATCH($X1290,[1]Pr3_line_class7_opt_lin!$AO$2:$AO$3624,0),1)</f>
        <v>422</v>
      </c>
    </row>
    <row r="1291" spans="1:58" hidden="1" x14ac:dyDescent="0.25">
      <c r="A1291" s="1">
        <v>1423.393</v>
      </c>
      <c r="B1291" s="1">
        <v>4.0000000000000001E-3</v>
      </c>
      <c r="C1291">
        <v>3</v>
      </c>
      <c r="E1291" s="2">
        <v>70254.7</v>
      </c>
      <c r="N1291">
        <v>13</v>
      </c>
      <c r="V1291" s="11">
        <f t="shared" si="2058"/>
        <v>7.0254666139288301E-7</v>
      </c>
      <c r="W1291" s="11">
        <f t="shared" si="2059"/>
        <v>1.4233923139661831E-6</v>
      </c>
      <c r="X1291" s="10">
        <f t="shared" si="2060"/>
        <v>70254.672772316088</v>
      </c>
      <c r="Y1291" s="8">
        <f t="shared" si="2061"/>
        <v>1423.3928656117105</v>
      </c>
      <c r="Z1291" s="1">
        <f t="shared" si="2062"/>
        <v>1423.393</v>
      </c>
      <c r="AA1291" s="2">
        <f t="shared" si="2063"/>
        <v>70254.7</v>
      </c>
      <c r="AB1291" s="2">
        <f t="shared" si="2057"/>
        <v>70254.666139288311</v>
      </c>
      <c r="AC1291" s="1">
        <f t="shared" si="2064"/>
        <v>7.4678590571714318E-2</v>
      </c>
      <c r="AD1291" s="1" t="b">
        <f t="shared" si="2065"/>
        <v>1</v>
      </c>
      <c r="AM1291" s="10">
        <f t="shared" si="2069"/>
        <v>0.1974288197286343</v>
      </c>
      <c r="AN1291" s="10"/>
      <c r="AO1291" s="1">
        <f t="shared" si="2071"/>
        <v>1423.393</v>
      </c>
      <c r="AP1291"/>
      <c r="BB1291" s="17" cm="1">
        <f t="array" ref="BB1291">$C1291*EXP(poly_from_str($AO1291,BB$2951))</f>
        <v>0.48311206743319463</v>
      </c>
      <c r="BF1291" s="21">
        <f>INDEX([1]Pr3_line_class7_opt_lin!$A$2:$A$3624,MATCH($X1291,[1]Pr3_line_class7_opt_lin!$AO$2:$AO$3624,0),1)</f>
        <v>254</v>
      </c>
    </row>
    <row r="1292" spans="1:58" x14ac:dyDescent="0.25">
      <c r="A1292" s="1">
        <v>1423.1869999999999</v>
      </c>
      <c r="B1292" s="1">
        <v>8.0000000000000002E-3</v>
      </c>
      <c r="C1292">
        <v>4</v>
      </c>
      <c r="D1292" t="s">
        <v>112</v>
      </c>
      <c r="E1292" s="2">
        <v>70264.800000000003</v>
      </c>
      <c r="N1292">
        <v>13</v>
      </c>
      <c r="V1292" s="11">
        <f t="shared" si="2058"/>
        <v>7.0264835190315821E-7</v>
      </c>
      <c r="W1292" s="11">
        <f t="shared" si="2059"/>
        <v>1.423187712766563E-6</v>
      </c>
      <c r="X1292" s="10">
        <f t="shared" si="2060"/>
        <v>70264.828293631013</v>
      </c>
      <c r="Y1292" s="8">
        <f t="shared" si="2061"/>
        <v>1423.1871396896911</v>
      </c>
      <c r="Z1292" s="1">
        <f t="shared" si="2062"/>
        <v>1423.1869999999999</v>
      </c>
      <c r="AA1292" s="2">
        <f t="shared" si="2063"/>
        <v>70264.800000000003</v>
      </c>
      <c r="AB1292" s="2">
        <f t="shared" si="2057"/>
        <v>70264.835190315818</v>
      </c>
      <c r="AC1292" s="1">
        <f t="shared" si="2064"/>
        <v>7.4685735321611227E-2</v>
      </c>
      <c r="AD1292" s="1" t="b">
        <f t="shared" si="2065"/>
        <v>1</v>
      </c>
      <c r="AM1292" s="10">
        <f t="shared" si="2069"/>
        <v>0.39497156733444028</v>
      </c>
      <c r="AN1292" s="10"/>
      <c r="AO1292" s="1">
        <f t="shared" si="2071"/>
        <v>1423.1869999999999</v>
      </c>
      <c r="AP1292"/>
      <c r="BB1292" s="17" cm="1">
        <f t="array" ref="BB1292">$C1292*EXP(poly_from_str($AO1292,BB$2951))</f>
        <v>0.64541691543960877</v>
      </c>
      <c r="BF1292" s="21" t="e">
        <f>INDEX([1]Pr3_line_class7_opt_lin!$A$2:$A$3624,MATCH($X1292,[1]Pr3_line_class7_opt_lin!$AO$2:$AO$3624,0),1)</f>
        <v>#N/A</v>
      </c>
    </row>
    <row r="1293" spans="1:58" x14ac:dyDescent="0.25">
      <c r="A1293" s="1">
        <v>1423.114</v>
      </c>
      <c r="B1293" s="1">
        <v>8.0000000000000002E-3</v>
      </c>
      <c r="C1293">
        <v>2</v>
      </c>
      <c r="D1293" t="s">
        <v>112</v>
      </c>
      <c r="E1293" s="2">
        <v>70268.399999999994</v>
      </c>
      <c r="N1293">
        <v>13</v>
      </c>
      <c r="V1293" s="11">
        <f t="shared" si="2058"/>
        <v>7.0268439492549434E-7</v>
      </c>
      <c r="W1293" s="11">
        <f t="shared" si="2059"/>
        <v>1.4231147998246725E-6</v>
      </c>
      <c r="X1293" s="10">
        <f t="shared" si="2060"/>
        <v>70268.431751426149</v>
      </c>
      <c r="Y1293" s="8">
        <f t="shared" si="2061"/>
        <v>1423.1141567773843</v>
      </c>
      <c r="Z1293" s="1">
        <f t="shared" si="2062"/>
        <v>1423.114</v>
      </c>
      <c r="AA1293" s="2">
        <f t="shared" si="2063"/>
        <v>70268.399999999994</v>
      </c>
      <c r="AB1293" s="2">
        <f t="shared" si="2057"/>
        <v>70268.439492549442</v>
      </c>
      <c r="AC1293" s="1">
        <f t="shared" si="2064"/>
        <v>7.4688267943590403E-2</v>
      </c>
      <c r="AD1293" s="1" t="b">
        <f t="shared" si="2065"/>
        <v>1</v>
      </c>
      <c r="AM1293" s="10">
        <f t="shared" si="2069"/>
        <v>0.39501206509106085</v>
      </c>
      <c r="AN1293" s="10"/>
      <c r="AO1293" s="1">
        <f t="shared" si="2071"/>
        <v>1423.114</v>
      </c>
      <c r="AP1293"/>
      <c r="BB1293" s="17" cm="1">
        <f t="array" ref="BB1293">$C1293*EXP(poly_from_str($AO1293,BB$2951))</f>
        <v>0.32293325528505451</v>
      </c>
      <c r="BF1293" s="21">
        <f>INDEX([1]Pr3_line_class7_opt_lin!$A$2:$A$3624,MATCH($X1293,[1]Pr3_line_class7_opt_lin!$AO$2:$AO$3624,0),1)</f>
        <v>169</v>
      </c>
    </row>
    <row r="1294" spans="1:58" hidden="1" x14ac:dyDescent="0.25">
      <c r="A1294" s="1">
        <v>1422.943</v>
      </c>
      <c r="B1294" s="1">
        <v>4.0000000000000001E-3</v>
      </c>
      <c r="C1294">
        <v>2</v>
      </c>
      <c r="E1294" s="2">
        <v>70276.899999999994</v>
      </c>
      <c r="F1294">
        <v>22277</v>
      </c>
      <c r="G1294" t="s">
        <v>4</v>
      </c>
      <c r="H1294" t="s">
        <v>18</v>
      </c>
      <c r="I1294">
        <v>92554</v>
      </c>
      <c r="J1294" t="s">
        <v>6</v>
      </c>
      <c r="K1294" t="s">
        <v>17</v>
      </c>
      <c r="L1294">
        <v>22277.66</v>
      </c>
      <c r="M1294">
        <v>92554.8</v>
      </c>
      <c r="N1294">
        <v>13</v>
      </c>
      <c r="V1294" s="11">
        <f t="shared" si="2058"/>
        <v>7.0276883894857346E-7</v>
      </c>
      <c r="W1294" s="11">
        <f t="shared" si="2059"/>
        <v>1.4229426739084965E-6</v>
      </c>
      <c r="X1294" s="10">
        <f t="shared" si="2060"/>
        <v>70276.887052927457</v>
      </c>
      <c r="Y1294" s="8">
        <f t="shared" si="2061"/>
        <v>1422.9429360564484</v>
      </c>
      <c r="Z1294" s="1">
        <f t="shared" si="2062"/>
        <v>1422.943</v>
      </c>
      <c r="AA1294" s="2">
        <f t="shared" si="2063"/>
        <v>70276.899999999994</v>
      </c>
      <c r="AB1294" s="2">
        <f t="shared" si="2057"/>
        <v>70276.883894857354</v>
      </c>
      <c r="AC1294" s="1">
        <f t="shared" si="2064"/>
        <v>7.4694202049856301E-2</v>
      </c>
      <c r="AD1294" s="1" t="b">
        <f t="shared" si="2065"/>
        <v>1</v>
      </c>
      <c r="AF1294" s="1" t="s">
        <v>1335</v>
      </c>
      <c r="AG1294" s="1" t="s">
        <v>1363</v>
      </c>
      <c r="AH1294" s="10">
        <v>22277.66</v>
      </c>
      <c r="AI1294" s="10">
        <v>92554.8</v>
      </c>
      <c r="AJ1294" s="10">
        <f>AI1294-AH1294</f>
        <v>70277.14</v>
      </c>
      <c r="AK1294" s="1">
        <f>$A1294-100000000/AJ1294</f>
        <v>5.1855129563591618E-3</v>
      </c>
      <c r="AL1294" s="10">
        <f>$X1294-AJ1294</f>
        <v>-0.25294707254215609</v>
      </c>
      <c r="AM1294" s="10">
        <f t="shared" si="2069"/>
        <v>0.19755366167162</v>
      </c>
      <c r="AN1294" s="10">
        <f>AL1294/AM1294</f>
        <v>-1.2803967813191577</v>
      </c>
      <c r="AO1294" s="1">
        <f t="shared" si="2071"/>
        <v>1422.943</v>
      </c>
      <c r="AP1294" s="14">
        <v>15000000</v>
      </c>
      <c r="AQ1294" s="10">
        <v>2.4E-2</v>
      </c>
      <c r="AR1294" s="14" cm="1">
        <f t="array" ref="AR1294">SfromgA($AP1294,$AO1294,"")</f>
        <v>2.132981700821953E-2</v>
      </c>
      <c r="AS1294" s="21">
        <f>(10^MAX(0.05, -0.312925054856973*((LN($AR1294))^(1/3)) + 0.454808404431693)-1)*100</f>
        <v>781.36872377988118</v>
      </c>
      <c r="AU1294" s="10"/>
      <c r="AV1294" s="10"/>
      <c r="AW1294" s="14">
        <f>IF($AP1294="",$AT1294,$AP1294)</f>
        <v>15000000</v>
      </c>
      <c r="AX1294" s="21">
        <f>IF($AP1294="",$AV1294,$AS1294)</f>
        <v>781.36872377988118</v>
      </c>
      <c r="AY1294" s="10">
        <f>LN(BB1294*$AO1294/$AW1294)</f>
        <v>-10.391757166782646</v>
      </c>
      <c r="AZ1294" s="10">
        <f>EXP(AY$2950*$AI1294+AY$2951)*$AW1294/$AO1294</f>
        <v>2.4588696043630671</v>
      </c>
      <c r="BA1294" s="10">
        <f>LN(AZ1294/$C1294)</f>
        <v>0.20655455335554196</v>
      </c>
      <c r="BB1294" s="17" cm="1">
        <f t="array" ref="BB1294">$C1294*EXP(poly_from_str($AO1294,BB$2951))</f>
        <v>0.3234602818974589</v>
      </c>
      <c r="BC1294" s="10">
        <f t="shared" ref="BC1294" si="2074">LN(AZ1294/BB1294)</f>
        <v>2.0283806826999755</v>
      </c>
      <c r="BD1294" s="10">
        <f t="shared" ref="BD1294" si="2075">LN($AX1294/100+1)</f>
        <v>2.176305881083914</v>
      </c>
      <c r="BE1294" s="10">
        <f>ABS(LN($AZ1294/$BB1294))-BD1294-LN(2)</f>
        <v>-0.84107237894388376</v>
      </c>
      <c r="BF1294" s="21">
        <f>INDEX([1]Pr3_line_class7_opt_lin!$A$2:$A$3624,MATCH($X1294,[1]Pr3_line_class7_opt_lin!$AO$2:$AO$3624,0),1)</f>
        <v>170</v>
      </c>
    </row>
    <row r="1295" spans="1:58" hidden="1" x14ac:dyDescent="0.25">
      <c r="A1295" s="1">
        <v>1422.7180000000001</v>
      </c>
      <c r="B1295" s="1">
        <v>4.0000000000000001E-3</v>
      </c>
      <c r="C1295">
        <v>10</v>
      </c>
      <c r="E1295" s="2">
        <v>70288</v>
      </c>
      <c r="N1295">
        <v>13</v>
      </c>
      <c r="V1295" s="11">
        <f t="shared" si="2058"/>
        <v>7.028799804318213E-7</v>
      </c>
      <c r="W1295" s="11">
        <f t="shared" si="2059"/>
        <v>1.422717960391532E-6</v>
      </c>
      <c r="X1295" s="10">
        <f t="shared" si="2060"/>
        <v>70287.998427091123</v>
      </c>
      <c r="Y1295" s="8">
        <f t="shared" si="2061"/>
        <v>1422.7179922291964</v>
      </c>
      <c r="Z1295" s="1">
        <f t="shared" si="2062"/>
        <v>1422.7180000000001</v>
      </c>
      <c r="AA1295" s="2">
        <f t="shared" si="2063"/>
        <v>70288</v>
      </c>
      <c r="AB1295" s="2">
        <f t="shared" si="2057"/>
        <v>70287.998043182131</v>
      </c>
      <c r="AC1295" s="1">
        <f t="shared" si="2064"/>
        <v>7.470201334459188E-2</v>
      </c>
      <c r="AD1295" s="1" t="b">
        <f t="shared" si="2065"/>
        <v>1</v>
      </c>
      <c r="AM1295" s="10">
        <f t="shared" si="2069"/>
        <v>0.19761611225836742</v>
      </c>
      <c r="AN1295" s="10"/>
      <c r="AO1295" s="1">
        <f t="shared" si="2071"/>
        <v>1422.7180000000001</v>
      </c>
      <c r="AP1295"/>
      <c r="BB1295" s="17" cm="1">
        <f t="array" ref="BB1295">$C1295*EXP(poly_from_str($AO1295,BB$2951))</f>
        <v>1.6207734538448033</v>
      </c>
      <c r="BF1295" s="21">
        <f>INDEX([1]Pr3_line_class7_opt_lin!$A$2:$A$3624,MATCH($X1295,[1]Pr3_line_class7_opt_lin!$AO$2:$AO$3624,0),1)</f>
        <v>849</v>
      </c>
    </row>
    <row r="1296" spans="1:58" x14ac:dyDescent="0.25">
      <c r="A1296" s="1">
        <v>1422.5509999999999</v>
      </c>
      <c r="B1296" s="1">
        <v>8.0000000000000002E-3</v>
      </c>
      <c r="C1296">
        <v>10</v>
      </c>
      <c r="D1296" t="s">
        <v>112</v>
      </c>
      <c r="E1296" s="2">
        <v>70296.2</v>
      </c>
      <c r="N1296">
        <v>13</v>
      </c>
      <c r="V1296" s="11">
        <f t="shared" si="2058"/>
        <v>7.0296249484201278E-7</v>
      </c>
      <c r="W1296" s="11">
        <f t="shared" si="2059"/>
        <v>1.422552001388411E-6</v>
      </c>
      <c r="X1296" s="10">
        <f t="shared" si="2060"/>
        <v>70296.239772219924</v>
      </c>
      <c r="Y1296" s="8">
        <f t="shared" si="2061"/>
        <v>1422.5511965366686</v>
      </c>
      <c r="Z1296" s="1">
        <f t="shared" si="2062"/>
        <v>1422.5509999999999</v>
      </c>
      <c r="AA1296" s="2">
        <f t="shared" si="2063"/>
        <v>70296.2</v>
      </c>
      <c r="AB1296" s="2">
        <f t="shared" si="2057"/>
        <v>70296.249484201267</v>
      </c>
      <c r="AC1296" s="1">
        <f t="shared" si="2064"/>
        <v>7.4707813457725342E-2</v>
      </c>
      <c r="AD1296" s="1" t="b">
        <f t="shared" si="2065"/>
        <v>1</v>
      </c>
      <c r="AM1296" s="10">
        <f t="shared" si="2069"/>
        <v>0.39532473703930476</v>
      </c>
      <c r="AN1296" s="10"/>
      <c r="AO1296" s="1">
        <f t="shared" si="2071"/>
        <v>1422.5509999999999</v>
      </c>
      <c r="AP1296"/>
      <c r="BB1296" s="17" cm="1">
        <f t="array" ref="BB1296">$C1296*EXP(poly_from_str($AO1296,BB$2951))</f>
        <v>1.623353984127565</v>
      </c>
      <c r="BF1296" s="21">
        <f>INDEX([1]Pr3_line_class7_opt_lin!$A$2:$A$3624,MATCH($X1296,[1]Pr3_line_class7_opt_lin!$AO$2:$AO$3624,0),1)</f>
        <v>850</v>
      </c>
    </row>
    <row r="1297" spans="1:58" x14ac:dyDescent="0.25">
      <c r="A1297" s="1">
        <v>1422.079</v>
      </c>
      <c r="B1297" s="1">
        <v>8.0000000000000002E-3</v>
      </c>
      <c r="C1297">
        <v>3</v>
      </c>
      <c r="D1297" t="s">
        <v>112</v>
      </c>
      <c r="E1297" s="2">
        <v>70319.600000000006</v>
      </c>
      <c r="N1297">
        <v>13</v>
      </c>
      <c r="V1297" s="11">
        <f t="shared" si="2058"/>
        <v>7.0319581401595837E-7</v>
      </c>
      <c r="W1297" s="11">
        <f t="shared" si="2059"/>
        <v>1.4220786238829573E-6</v>
      </c>
      <c r="X1297" s="10">
        <f t="shared" si="2060"/>
        <v>70319.585055699936</v>
      </c>
      <c r="Y1297" s="8">
        <f t="shared" si="2061"/>
        <v>1422.0789261027394</v>
      </c>
      <c r="Z1297" s="1">
        <f t="shared" si="2062"/>
        <v>1422.079</v>
      </c>
      <c r="AA1297" s="2">
        <f t="shared" si="2063"/>
        <v>70319.600000000006</v>
      </c>
      <c r="AB1297" s="2">
        <f t="shared" si="2057"/>
        <v>70319.581401595831</v>
      </c>
      <c r="AC1297" s="1">
        <f t="shared" si="2064"/>
        <v>7.4724217642478316E-2</v>
      </c>
      <c r="AD1297" s="1" t="b">
        <f t="shared" si="2065"/>
        <v>1</v>
      </c>
      <c r="AM1297" s="10">
        <f t="shared" si="2069"/>
        <v>0.39558758690621271</v>
      </c>
      <c r="AN1297" s="10"/>
      <c r="AO1297" s="1">
        <f t="shared" si="2071"/>
        <v>1422.079</v>
      </c>
      <c r="AP1297"/>
      <c r="BB1297" s="17" cm="1">
        <f t="array" ref="BB1297">$C1297*EXP(poly_from_str($AO1297,BB$2951))</f>
        <v>0.48919908107162569</v>
      </c>
      <c r="BF1297" s="21">
        <f>INDEX([1]Pr3_line_class7_opt_lin!$A$2:$A$3624,MATCH($X1297,[1]Pr3_line_class7_opt_lin!$AO$2:$AO$3624,0),1)</f>
        <v>256</v>
      </c>
    </row>
    <row r="1298" spans="1:58" hidden="1" x14ac:dyDescent="0.25">
      <c r="A1298" s="1">
        <v>1421.7449999999999</v>
      </c>
      <c r="B1298" s="1">
        <v>4.0000000000000001E-3</v>
      </c>
      <c r="C1298">
        <v>10</v>
      </c>
      <c r="E1298" s="2">
        <v>70336.100000000006</v>
      </c>
      <c r="N1298">
        <v>13</v>
      </c>
      <c r="V1298" s="11">
        <f t="shared" si="2058"/>
        <v>7.0336101058910012E-7</v>
      </c>
      <c r="W1298" s="11">
        <f t="shared" si="2059"/>
        <v>1.4217450214043712E-6</v>
      </c>
      <c r="X1298" s="10">
        <f t="shared" si="2060"/>
        <v>70336.100850704621</v>
      </c>
      <c r="Y1298" s="8">
        <f t="shared" si="2061"/>
        <v>1421.7450042085779</v>
      </c>
      <c r="Z1298" s="1">
        <f t="shared" si="2062"/>
        <v>1421.7449999999999</v>
      </c>
      <c r="AA1298" s="2">
        <f t="shared" si="2063"/>
        <v>70336.100000000006</v>
      </c>
      <c r="AB1298" s="2">
        <f t="shared" si="2057"/>
        <v>70336.101058910004</v>
      </c>
      <c r="AC1298" s="1">
        <f t="shared" si="2064"/>
        <v>7.4735835560846009E-2</v>
      </c>
      <c r="AD1298" s="1" t="b">
        <f t="shared" si="2065"/>
        <v>1</v>
      </c>
      <c r="AM1298" s="10">
        <f t="shared" si="2069"/>
        <v>0.19788668150758404</v>
      </c>
      <c r="AN1298" s="10"/>
      <c r="AO1298" s="1">
        <f t="shared" si="2071"/>
        <v>1421.7449999999999</v>
      </c>
      <c r="AP1298"/>
      <c r="BB1298" s="17" cm="1">
        <f t="array" ref="BB1298">$C1298*EXP(poly_from_str($AO1298,BB$2951))</f>
        <v>1.6358505095977436</v>
      </c>
      <c r="BF1298" s="21" t="e">
        <f>INDEX([1]Pr3_line_class7_opt_lin!$A$2:$A$3624,MATCH($X1298,[1]Pr3_line_class7_opt_lin!$AO$2:$AO$3624,0),1)</f>
        <v>#N/A</v>
      </c>
    </row>
    <row r="1299" spans="1:58" hidden="1" x14ac:dyDescent="0.25">
      <c r="A1299" s="1">
        <v>1421.636</v>
      </c>
      <c r="B1299" s="1">
        <v>4.0000000000000001E-3</v>
      </c>
      <c r="C1299">
        <v>20</v>
      </c>
      <c r="E1299" s="2">
        <v>70341.5</v>
      </c>
      <c r="N1299">
        <v>13</v>
      </c>
      <c r="V1299" s="11">
        <f t="shared" si="2058"/>
        <v>7.034149388451052E-7</v>
      </c>
      <c r="W1299" s="11">
        <f t="shared" si="2059"/>
        <v>1.421635876402977E-6</v>
      </c>
      <c r="X1299" s="10">
        <f t="shared" si="2060"/>
        <v>70341.495087248943</v>
      </c>
      <c r="Y1299" s="8">
        <f t="shared" si="2061"/>
        <v>1421.6359756920685</v>
      </c>
      <c r="Z1299" s="1">
        <f t="shared" si="2062"/>
        <v>1421.636</v>
      </c>
      <c r="AA1299" s="2">
        <f t="shared" si="2063"/>
        <v>70341.5</v>
      </c>
      <c r="AB1299" s="2">
        <f t="shared" si="2057"/>
        <v>70341.493884510521</v>
      </c>
      <c r="AC1299" s="1">
        <f t="shared" si="2064"/>
        <v>7.4739628809523159E-2</v>
      </c>
      <c r="AD1299" s="1" t="b">
        <f t="shared" si="2065"/>
        <v>1</v>
      </c>
      <c r="AM1299" s="10">
        <f t="shared" si="2069"/>
        <v>0.19791704768309187</v>
      </c>
      <c r="AN1299" s="10"/>
      <c r="AO1299" s="1">
        <f t="shared" si="2071"/>
        <v>1421.636</v>
      </c>
      <c r="AP1299"/>
      <c r="BB1299" s="17" cm="1">
        <f t="array" ref="BB1299">$C1299*EXP(poly_from_str($AO1299,BB$2951))</f>
        <v>3.2750916618937937</v>
      </c>
      <c r="BF1299" s="21" t="e">
        <f>INDEX([1]Pr3_line_class7_opt_lin!$A$2:$A$3624,MATCH($X1299,[1]Pr3_line_class7_opt_lin!$AO$2:$AO$3624,0),1)</f>
        <v>#N/A</v>
      </c>
    </row>
    <row r="1300" spans="1:58" hidden="1" x14ac:dyDescent="0.25">
      <c r="A1300" s="1">
        <v>1421.479</v>
      </c>
      <c r="B1300" s="1">
        <v>4.0000000000000001E-3</v>
      </c>
      <c r="C1300">
        <v>1</v>
      </c>
      <c r="E1300" s="2">
        <v>70349.3</v>
      </c>
      <c r="N1300">
        <v>14</v>
      </c>
      <c r="V1300" s="11">
        <f t="shared" si="2058"/>
        <v>7.0349262985946322E-7</v>
      </c>
      <c r="W1300" s="11">
        <f t="shared" si="2059"/>
        <v>1.4214782520934821E-6</v>
      </c>
      <c r="X1300" s="10">
        <f t="shared" si="2060"/>
        <v>70349.270268120046</v>
      </c>
      <c r="Y1300" s="8">
        <f t="shared" si="2061"/>
        <v>1421.4788528562276</v>
      </c>
      <c r="Z1300" s="1">
        <f t="shared" si="2062"/>
        <v>1421.479</v>
      </c>
      <c r="AA1300" s="2">
        <f t="shared" si="2063"/>
        <v>70349.3</v>
      </c>
      <c r="AB1300" s="2">
        <f t="shared" si="2057"/>
        <v>70349.26298594632</v>
      </c>
      <c r="AC1300" s="1">
        <f t="shared" si="2064"/>
        <v>7.4745094013329183E-2</v>
      </c>
      <c r="AD1300" s="1" t="b">
        <f t="shared" si="2065"/>
        <v>1</v>
      </c>
      <c r="AM1300" s="10">
        <f t="shared" si="2069"/>
        <v>0.19796085626308935</v>
      </c>
      <c r="AN1300" s="10"/>
      <c r="AO1300" s="1">
        <f t="shared" si="2071"/>
        <v>1421.479</v>
      </c>
      <c r="AP1300"/>
      <c r="BB1300" s="17" cm="1">
        <f t="array" ref="BB1300">$C1300*EXP(poly_from_str($AO1300,BB$2951))</f>
        <v>0.16399899556197886</v>
      </c>
      <c r="BF1300" s="21">
        <f>INDEX([1]Pr3_line_class7_opt_lin!$A$2:$A$3624,MATCH($X1300,[1]Pr3_line_class7_opt_lin!$AO$2:$AO$3624,0),1)</f>
        <v>86</v>
      </c>
    </row>
    <row r="1301" spans="1:58" hidden="1" x14ac:dyDescent="0.25">
      <c r="A1301" s="1">
        <v>1421.2619999999999</v>
      </c>
      <c r="B1301" s="1">
        <v>4.0000000000000001E-3</v>
      </c>
      <c r="C1301">
        <v>100</v>
      </c>
      <c r="E1301" s="2">
        <v>70360</v>
      </c>
      <c r="F1301">
        <v>24788</v>
      </c>
      <c r="G1301" t="s">
        <v>4</v>
      </c>
      <c r="H1301" t="s">
        <v>5</v>
      </c>
      <c r="I1301">
        <v>95147</v>
      </c>
      <c r="J1301" t="s">
        <v>6</v>
      </c>
      <c r="K1301" t="s">
        <v>5</v>
      </c>
      <c r="L1301">
        <v>24788.02</v>
      </c>
      <c r="M1301">
        <v>95147.9</v>
      </c>
      <c r="N1301">
        <v>14</v>
      </c>
      <c r="V1301" s="11">
        <f t="shared" si="2058"/>
        <v>7.0360003996448228E-7</v>
      </c>
      <c r="W1301" s="11">
        <f t="shared" si="2059"/>
        <v>1.4212620807276864E-6</v>
      </c>
      <c r="X1301" s="10">
        <f t="shared" si="2060"/>
        <v>70360.003209798873</v>
      </c>
      <c r="Y1301" s="8">
        <f t="shared" si="2061"/>
        <v>1421.2620158902043</v>
      </c>
      <c r="Z1301" s="1">
        <f t="shared" si="2062"/>
        <v>1421.2619999999999</v>
      </c>
      <c r="AA1301" s="2">
        <f t="shared" si="2063"/>
        <v>70360</v>
      </c>
      <c r="AB1301" s="2">
        <f t="shared" si="2057"/>
        <v>70360.003996448228</v>
      </c>
      <c r="AC1301" s="1">
        <f t="shared" si="2064"/>
        <v>7.475265081190105E-2</v>
      </c>
      <c r="AD1301" s="1" t="b">
        <f t="shared" si="2065"/>
        <v>1</v>
      </c>
      <c r="AF1301" s="1" t="s">
        <v>1228</v>
      </c>
      <c r="AG1301" s="1" t="s">
        <v>1365</v>
      </c>
      <c r="AH1301" s="10">
        <v>24788.02</v>
      </c>
      <c r="AI1301" s="10">
        <v>95147.9</v>
      </c>
      <c r="AJ1301" s="10">
        <f t="shared" ref="AJ1301:AJ1302" si="2076">AI1301-AH1301</f>
        <v>70359.87999999999</v>
      </c>
      <c r="AK1301" s="1">
        <f t="shared" ref="AK1301:AK1302" si="2077">$A1301-100000000/AJ1301</f>
        <v>-2.5047149031252047E-3</v>
      </c>
      <c r="AL1301" s="10">
        <f t="shared" ref="AL1301:AL1302" si="2078">$X1301-AJ1301</f>
        <v>0.12320979888318107</v>
      </c>
      <c r="AM1301" s="10">
        <f t="shared" si="2069"/>
        <v>0.19802119524760389</v>
      </c>
      <c r="AN1301" s="10">
        <f t="shared" ref="AN1301:AN1302" si="2079">AL1301/AM1301</f>
        <v>0.62220510652468619</v>
      </c>
      <c r="AO1301" s="1">
        <f t="shared" si="2071"/>
        <v>1421.2619999999999</v>
      </c>
      <c r="AP1301" s="14">
        <v>32600000</v>
      </c>
      <c r="AQ1301" s="10">
        <v>6.8000000000000005E-2</v>
      </c>
      <c r="AR1301" s="14" cm="1">
        <f t="array" ref="AR1301">SfromgA($AP1301,$AO1301,"")</f>
        <v>4.6192704868218887E-2</v>
      </c>
      <c r="AS1301" s="21">
        <f t="shared" ref="AS1301:AS1302" si="2080">(10^MAX(0.05, -0.312925054856973*((LN($AR1301))^(1/3)) + 0.454808404431693)-1)*100</f>
        <v>712.55206547255398</v>
      </c>
      <c r="AU1301" s="10"/>
      <c r="AV1301" s="10"/>
      <c r="AW1301" s="14">
        <f t="shared" ref="AW1301:AW1302" si="2081">IF($AP1301="",$AT1301,$AP1301)</f>
        <v>32600000</v>
      </c>
      <c r="AX1301" s="21">
        <f t="shared" ref="AX1301:AX1302" si="2082">IF($AP1301="",$AV1301,$AS1301)</f>
        <v>712.55206547255398</v>
      </c>
      <c r="AY1301" s="10">
        <f t="shared" ref="AY1301:AY1302" si="2083">LN(BB1301*$AO1301/$AW1301)</f>
        <v>-7.2411867353182497</v>
      </c>
      <c r="AZ1301" s="10">
        <f t="shared" ref="AZ1301:AZ1302" si="2084">EXP(AY$2950*$AI1301+AY$2951)*$AW1301/$AO1301</f>
        <v>4.1986080463394444</v>
      </c>
      <c r="BA1301" s="10">
        <f t="shared" ref="BA1301:BA1302" si="2085">LN(AZ1301/$C1301)</f>
        <v>-3.1704171331679256</v>
      </c>
      <c r="BB1301" s="17" cm="1">
        <f t="array" ref="BB1301">$C1301*EXP(poly_from_str($AO1301,BB$2951))</f>
        <v>16.433724949875504</v>
      </c>
      <c r="BC1301" s="10">
        <f t="shared" ref="BC1301:BC1302" si="2086">LN(AZ1301/BB1301)</f>
        <v>-1.3645825698976517</v>
      </c>
      <c r="BD1301" s="10">
        <f t="shared" ref="BD1301:BD1302" si="2087">LN($AX1301/100+1)</f>
        <v>2.0950098067443332</v>
      </c>
      <c r="BE1301" s="10">
        <f t="shared" ref="BE1301:BE1302" si="2088">ABS(LN($AZ1301/$BB1301))-BD1301-LN(2)</f>
        <v>-1.4235744174066269</v>
      </c>
      <c r="BF1301" s="21">
        <f>INDEX([1]Pr3_line_class7_opt_lin!$A$2:$A$3624,MATCH($X1301,[1]Pr3_line_class7_opt_lin!$AO$2:$AO$3624,0),1)</f>
        <v>8567</v>
      </c>
    </row>
    <row r="1302" spans="1:58" hidden="1" x14ac:dyDescent="0.25">
      <c r="A1302" s="1">
        <v>1420.7950000000001</v>
      </c>
      <c r="B1302" s="1">
        <v>4.0000000000000001E-3</v>
      </c>
      <c r="C1302">
        <v>15</v>
      </c>
      <c r="E1302" s="2">
        <v>70383.100000000006</v>
      </c>
      <c r="F1302">
        <v>26446</v>
      </c>
      <c r="G1302" t="s">
        <v>4</v>
      </c>
      <c r="H1302" t="s">
        <v>7</v>
      </c>
      <c r="I1302">
        <v>96830</v>
      </c>
      <c r="J1302" t="s">
        <v>6</v>
      </c>
      <c r="K1302" t="s">
        <v>7</v>
      </c>
      <c r="L1302">
        <v>26446.97</v>
      </c>
      <c r="M1302">
        <v>96830.5</v>
      </c>
      <c r="N1302">
        <v>14</v>
      </c>
      <c r="V1302" s="11">
        <f t="shared" si="2058"/>
        <v>7.0383130571264682E-7</v>
      </c>
      <c r="W1302" s="11">
        <f t="shared" si="2059"/>
        <v>1.4207956171296802E-6</v>
      </c>
      <c r="X1302" s="10">
        <f t="shared" si="2060"/>
        <v>70383.12454735284</v>
      </c>
      <c r="Y1302" s="8">
        <f t="shared" si="2061"/>
        <v>1420.7951216022147</v>
      </c>
      <c r="Z1302" s="1">
        <f t="shared" si="2062"/>
        <v>1420.7950000000001</v>
      </c>
      <c r="AA1302" s="2">
        <f t="shared" si="2063"/>
        <v>70383.100000000006</v>
      </c>
      <c r="AB1302" s="2">
        <f t="shared" si="2057"/>
        <v>70383.130571264672</v>
      </c>
      <c r="AC1302" s="1">
        <f t="shared" si="2064"/>
        <v>7.4768925345058468E-2</v>
      </c>
      <c r="AD1302" s="1" t="b">
        <f t="shared" si="2065"/>
        <v>1</v>
      </c>
      <c r="AF1302" s="1" t="s">
        <v>1225</v>
      </c>
      <c r="AG1302" s="1" t="s">
        <v>1384</v>
      </c>
      <c r="AH1302" s="10">
        <v>26446.97</v>
      </c>
      <c r="AI1302" s="10">
        <v>96830.5</v>
      </c>
      <c r="AJ1302" s="10">
        <f t="shared" si="2076"/>
        <v>70383.53</v>
      </c>
      <c r="AK1302" s="1">
        <f t="shared" si="2077"/>
        <v>8.0630560871668422E-3</v>
      </c>
      <c r="AL1302" s="10">
        <f t="shared" si="2078"/>
        <v>-0.40545264715910889</v>
      </c>
      <c r="AM1302" s="10">
        <f t="shared" si="2069"/>
        <v>0.19815131669241517</v>
      </c>
      <c r="AN1302" s="10">
        <f t="shared" si="2079"/>
        <v>-2.0461769012036486</v>
      </c>
      <c r="AO1302" s="1">
        <f t="shared" si="2071"/>
        <v>1420.7950000000001</v>
      </c>
      <c r="AP1302" s="14">
        <v>12900000</v>
      </c>
      <c r="AQ1302" s="10">
        <v>4.5999999999999999E-2</v>
      </c>
      <c r="AR1302" s="14" cm="1">
        <f t="array" ref="AR1302">SfromgA($AP1302,$AO1302,"")</f>
        <v>1.8260696167052989E-2</v>
      </c>
      <c r="AS1302" s="21">
        <f t="shared" si="2080"/>
        <v>794.68528829845741</v>
      </c>
      <c r="AU1302" s="10"/>
      <c r="AV1302" s="10"/>
      <c r="AW1302" s="14">
        <f t="shared" si="2081"/>
        <v>12900000</v>
      </c>
      <c r="AX1302" s="21">
        <f t="shared" si="2082"/>
        <v>794.68528829845741</v>
      </c>
      <c r="AY1302" s="10">
        <f t="shared" si="2083"/>
        <v>-8.2071201762660788</v>
      </c>
      <c r="AZ1302" s="10">
        <f t="shared" si="2084"/>
        <v>1.4200809259044846</v>
      </c>
      <c r="BA1302" s="10">
        <f t="shared" si="2085"/>
        <v>-2.3573363410393324</v>
      </c>
      <c r="BB1302" s="17" cm="1">
        <f t="array" ref="BB1302">$C1302*EXP(poly_from_str($AO1302,BB$2951))</f>
        <v>2.4760036772487473</v>
      </c>
      <c r="BC1302" s="10">
        <f t="shared" si="2086"/>
        <v>-0.55593197991537546</v>
      </c>
      <c r="BD1302" s="10">
        <f t="shared" si="2087"/>
        <v>2.1913018372632376</v>
      </c>
      <c r="BE1302" s="10">
        <f t="shared" si="2088"/>
        <v>-2.3285170379078073</v>
      </c>
      <c r="BF1302" s="21">
        <f>INDEX([1]Pr3_line_class7_opt_lin!$A$2:$A$3624,MATCH($X1302,[1]Pr3_line_class7_opt_lin!$AO$2:$AO$3624,0),1)</f>
        <v>1289</v>
      </c>
    </row>
    <row r="1303" spans="1:58" hidden="1" x14ac:dyDescent="0.25">
      <c r="A1303" s="1">
        <v>1420.3340000000001</v>
      </c>
      <c r="B1303" s="1">
        <v>4.0000000000000001E-3</v>
      </c>
      <c r="C1303">
        <v>5</v>
      </c>
      <c r="E1303" s="2">
        <v>70406</v>
      </c>
      <c r="N1303">
        <v>14</v>
      </c>
      <c r="V1303" s="11">
        <f t="shared" si="2058"/>
        <v>7.0405974932656684E-7</v>
      </c>
      <c r="W1303" s="11">
        <f t="shared" si="2059"/>
        <v>1.4203334943044627E-6</v>
      </c>
      <c r="X1303" s="10">
        <f t="shared" si="2060"/>
        <v>70405.979877205493</v>
      </c>
      <c r="Y1303" s="8">
        <f t="shared" si="2061"/>
        <v>1420.3339002512173</v>
      </c>
      <c r="Z1303" s="1">
        <f t="shared" si="2062"/>
        <v>1420.3340000000001</v>
      </c>
      <c r="AA1303" s="2">
        <f t="shared" si="2063"/>
        <v>70406</v>
      </c>
      <c r="AB1303" s="2">
        <f t="shared" si="2057"/>
        <v>70405.974932656682</v>
      </c>
      <c r="AC1303" s="1">
        <f t="shared" si="2064"/>
        <v>7.478500653108941E-2</v>
      </c>
      <c r="AD1303" s="1" t="b">
        <f t="shared" si="2065"/>
        <v>1</v>
      </c>
      <c r="AM1303" s="10">
        <f t="shared" si="2069"/>
        <v>0.19828012284434507</v>
      </c>
      <c r="AN1303" s="10"/>
      <c r="AO1303" s="1">
        <f t="shared" si="2071"/>
        <v>1420.3340000000001</v>
      </c>
      <c r="AP1303"/>
      <c r="BB1303" s="17" cm="1">
        <f t="array" ref="BB1303">$C1303*EXP(poly_from_str($AO1303,BB$2951))</f>
        <v>0.82894749107481303</v>
      </c>
      <c r="BF1303" s="21">
        <f>INDEX([1]Pr3_line_class7_opt_lin!$A$2:$A$3624,MATCH($X1303,[1]Pr3_line_class7_opt_lin!$AO$2:$AO$3624,0),1)</f>
        <v>431</v>
      </c>
    </row>
    <row r="1304" spans="1:58" x14ac:dyDescent="0.25">
      <c r="A1304" s="1">
        <v>1420.0709999999999</v>
      </c>
      <c r="B1304" s="1">
        <v>8.0000000000000002E-3</v>
      </c>
      <c r="C1304">
        <v>50</v>
      </c>
      <c r="D1304" t="s">
        <v>112</v>
      </c>
      <c r="E1304" s="2">
        <v>70419</v>
      </c>
      <c r="F1304">
        <v>19700</v>
      </c>
      <c r="G1304" t="s">
        <v>4</v>
      </c>
      <c r="H1304" t="s">
        <v>12</v>
      </c>
      <c r="I1304">
        <v>90119</v>
      </c>
      <c r="J1304" t="s">
        <v>6</v>
      </c>
      <c r="K1304" t="s">
        <v>12</v>
      </c>
      <c r="L1304">
        <v>19700.900000000001</v>
      </c>
      <c r="M1304">
        <v>90119.8</v>
      </c>
      <c r="N1304">
        <v>14</v>
      </c>
      <c r="V1304" s="11">
        <f t="shared" si="2058"/>
        <v>7.0419014260554586E-7</v>
      </c>
      <c r="W1304" s="11">
        <f t="shared" si="2059"/>
        <v>1.4200712875786365E-6</v>
      </c>
      <c r="X1304" s="10">
        <f t="shared" si="2060"/>
        <v>70419.01144598097</v>
      </c>
      <c r="Y1304" s="8">
        <f t="shared" si="2061"/>
        <v>1420.07105675874</v>
      </c>
      <c r="Z1304" s="1">
        <f t="shared" si="2062"/>
        <v>1420.0709999999999</v>
      </c>
      <c r="AA1304" s="2">
        <f t="shared" si="2063"/>
        <v>70419</v>
      </c>
      <c r="AB1304" s="2">
        <f t="shared" si="2057"/>
        <v>70419.014260554584</v>
      </c>
      <c r="AC1304" s="1">
        <f t="shared" si="2064"/>
        <v>7.4794187847140953E-2</v>
      </c>
      <c r="AD1304" s="1" t="b">
        <f t="shared" si="2065"/>
        <v>1</v>
      </c>
      <c r="AF1304" s="1" t="s">
        <v>1157</v>
      </c>
      <c r="AG1304" s="1" t="s">
        <v>1368</v>
      </c>
      <c r="AH1304" s="10">
        <v>19700.900000000001</v>
      </c>
      <c r="AI1304" s="10">
        <v>90119.8</v>
      </c>
      <c r="AJ1304" s="10">
        <f>AI1304-AH1304</f>
        <v>70418.899999999994</v>
      </c>
      <c r="AK1304" s="1">
        <f>$A1304-100000000/AJ1304</f>
        <v>-2.3041839622237603E-3</v>
      </c>
      <c r="AL1304" s="10">
        <f>$X1304-AJ1304</f>
        <v>0.11144598097598646</v>
      </c>
      <c r="AM1304" s="10">
        <f t="shared" si="2069"/>
        <v>0.39670692521711948</v>
      </c>
      <c r="AN1304" s="10">
        <f>AL1304/AM1304</f>
        <v>0.280927742602405</v>
      </c>
      <c r="AO1304" s="1">
        <f t="shared" si="2071"/>
        <v>1420.0709999999999</v>
      </c>
      <c r="AP1304" s="14">
        <v>16900000</v>
      </c>
      <c r="AQ1304" s="10">
        <v>6.4000000000000001E-2</v>
      </c>
      <c r="AR1304" s="14" cm="1">
        <f t="array" ref="AR1304">SfromgA($AP1304,$AO1304,"")</f>
        <v>2.3886374673429866E-2</v>
      </c>
      <c r="AS1304" s="21">
        <f>(10^MAX(0.05, -0.312925054856973*((LN($AR1304))^(1/3)) + 0.454808404431693)-1)*100</f>
        <v>771.5670625028979</v>
      </c>
      <c r="AU1304" s="10"/>
      <c r="AV1304" s="10"/>
      <c r="AW1304" s="14">
        <f>IF($AP1304="",$AT1304,$AP1304)</f>
        <v>16900000</v>
      </c>
      <c r="AX1304" s="21">
        <f>IF($AP1304="",$AV1304,$AS1304)</f>
        <v>771.5670625028979</v>
      </c>
      <c r="AY1304" s="10">
        <f>LN(BB1304*$AO1304/$AW1304)</f>
        <v>-7.2668858331578674</v>
      </c>
      <c r="AZ1304" s="10">
        <f>EXP(AY$2950*$AI1304+AY$2951)*$AW1304/$AO1304</f>
        <v>3.4854591973130296</v>
      </c>
      <c r="BA1304" s="10">
        <f>LN(AZ1304/$C1304)</f>
        <v>-2.6634232059608913</v>
      </c>
      <c r="BB1304" s="17" cm="1">
        <f t="array" ref="BB1304">$C1304*EXP(poly_from_str($AO1304,BB$2951))</f>
        <v>8.3101378517672568</v>
      </c>
      <c r="BC1304" s="10">
        <f t="shared" ref="BC1304" si="2089">LN(AZ1304/BB1304)</f>
        <v>-0.86887639792283167</v>
      </c>
      <c r="BD1304" s="10">
        <f t="shared" ref="BD1304" si="2090">LN($AX1304/100+1)</f>
        <v>2.1651226266745409</v>
      </c>
      <c r="BE1304" s="10">
        <f>ABS(LN($AZ1304/$BB1304))-BD1304-LN(2)</f>
        <v>-1.9893934093116545</v>
      </c>
      <c r="BF1304" s="21">
        <f>INDEX([1]Pr3_line_class7_opt_lin!$A$2:$A$3624,MATCH($X1304,[1]Pr3_line_class7_opt_lin!$AO$2:$AO$3624,0),1)</f>
        <v>4314</v>
      </c>
    </row>
    <row r="1305" spans="1:58" x14ac:dyDescent="0.25">
      <c r="A1305" s="1">
        <v>1420.021</v>
      </c>
      <c r="B1305" s="1">
        <v>8.0000000000000002E-3</v>
      </c>
      <c r="C1305">
        <v>10</v>
      </c>
      <c r="D1305" t="s">
        <v>111</v>
      </c>
      <c r="E1305" s="2">
        <v>70421.5</v>
      </c>
      <c r="N1305">
        <v>14</v>
      </c>
      <c r="V1305" s="11">
        <f t="shared" si="2058"/>
        <v>7.0421493766641486E-7</v>
      </c>
      <c r="W1305" s="11">
        <f t="shared" si="2059"/>
        <v>1.4200208743068524E-6</v>
      </c>
      <c r="X1305" s="10">
        <f t="shared" si="2060"/>
        <v>70421.494997045083</v>
      </c>
      <c r="Y1305" s="8">
        <f t="shared" si="2061"/>
        <v>1420.0209751894083</v>
      </c>
      <c r="Z1305" s="1">
        <f t="shared" si="2062"/>
        <v>1420.021</v>
      </c>
      <c r="AA1305" s="2">
        <f t="shared" si="2063"/>
        <v>70421.5</v>
      </c>
      <c r="AB1305" s="2">
        <f t="shared" si="2057"/>
        <v>70421.493766641477</v>
      </c>
      <c r="AC1305" s="1">
        <f t="shared" si="2064"/>
        <v>7.4795933921625632E-2</v>
      </c>
      <c r="AD1305" s="1" t="b">
        <f t="shared" si="2065"/>
        <v>1</v>
      </c>
      <c r="AM1305" s="10">
        <f t="shared" si="2069"/>
        <v>0.39673497786300349</v>
      </c>
      <c r="AN1305" s="10"/>
      <c r="AO1305" s="1">
        <f t="shared" si="2071"/>
        <v>1420.021</v>
      </c>
      <c r="AP1305"/>
      <c r="BB1305" s="17" cm="1">
        <f t="array" ref="BB1305">$C1305*EXP(poly_from_str($AO1305,BB$2951))</f>
        <v>1.6628140756757364</v>
      </c>
      <c r="BF1305" s="21">
        <f>INDEX([1]Pr3_line_class7_opt_lin!$A$2:$A$3624,MATCH($X1305,[1]Pr3_line_class7_opt_lin!$AO$2:$AO$3624,0),1)</f>
        <v>863</v>
      </c>
    </row>
    <row r="1306" spans="1:58" hidden="1" x14ac:dyDescent="0.25">
      <c r="A1306" s="1">
        <v>1418.9659999999999</v>
      </c>
      <c r="B1306" s="1">
        <v>4.0000000000000001E-3</v>
      </c>
      <c r="C1306">
        <v>7</v>
      </c>
      <c r="E1306" s="2">
        <v>70473.8</v>
      </c>
      <c r="F1306">
        <v>22080</v>
      </c>
      <c r="G1306" t="s">
        <v>4</v>
      </c>
      <c r="H1306" t="s">
        <v>7</v>
      </c>
      <c r="I1306">
        <v>92554</v>
      </c>
      <c r="J1306" t="s">
        <v>6</v>
      </c>
      <c r="K1306" t="s">
        <v>17</v>
      </c>
      <c r="L1306">
        <v>22080.94</v>
      </c>
      <c r="M1306">
        <v>92554.8</v>
      </c>
      <c r="N1306">
        <v>14</v>
      </c>
      <c r="V1306" s="11">
        <f t="shared" si="2058"/>
        <v>7.0473852086660298E-7</v>
      </c>
      <c r="W1306" s="11">
        <f t="shared" si="2059"/>
        <v>1.418967048747194E-6</v>
      </c>
      <c r="X1306" s="10">
        <f t="shared" si="2060"/>
        <v>70473.84178072575</v>
      </c>
      <c r="Y1306" s="8">
        <f t="shared" si="2061"/>
        <v>1418.9662075063645</v>
      </c>
      <c r="Z1306" s="1">
        <f t="shared" si="2062"/>
        <v>1418.9659999999999</v>
      </c>
      <c r="AA1306" s="2">
        <f t="shared" si="2063"/>
        <v>70473.8</v>
      </c>
      <c r="AB1306" s="2">
        <f t="shared" si="2057"/>
        <v>70473.852086660292</v>
      </c>
      <c r="AC1306" s="1">
        <f t="shared" si="2064"/>
        <v>7.4832819139662374E-2</v>
      </c>
      <c r="AD1306" s="1" t="b">
        <f t="shared" si="2065"/>
        <v>1</v>
      </c>
      <c r="AF1306" s="1" t="s">
        <v>1321</v>
      </c>
      <c r="AG1306" s="1" t="s">
        <v>1363</v>
      </c>
      <c r="AH1306" s="10">
        <v>22080.94</v>
      </c>
      <c r="AI1306" s="10">
        <v>92554.8</v>
      </c>
      <c r="AJ1306" s="10">
        <f>AI1306-AH1306</f>
        <v>70473.86</v>
      </c>
      <c r="AK1306" s="1">
        <f>$A1306-100000000/AJ1306</f>
        <v>1.5933226859488059E-4</v>
      </c>
      <c r="AL1306" s="10">
        <f>$X1306-AJ1306</f>
        <v>-1.8219274250441231E-2</v>
      </c>
      <c r="AM1306" s="10">
        <f t="shared" si="2069"/>
        <v>0.19866240628739523</v>
      </c>
      <c r="AN1306" s="10">
        <f>AL1306/AM1306</f>
        <v>-9.1709722996530574E-2</v>
      </c>
      <c r="AO1306" s="1">
        <f t="shared" si="2071"/>
        <v>1418.9659999999999</v>
      </c>
      <c r="AP1306" s="14">
        <v>10700000</v>
      </c>
      <c r="AQ1306" s="10">
        <v>4.7E-2</v>
      </c>
      <c r="AR1306" s="14" cm="1">
        <f t="array" ref="AR1306">SfromgA($AP1306,$AO1306,"")</f>
        <v>1.5088049694643285E-2</v>
      </c>
      <c r="AS1306" s="21">
        <f>(10^MAX(0.05, -0.312925054856973*((LN($AR1306))^(1/3)) + 0.454808404431693)-1)*100</f>
        <v>810.84439801364351</v>
      </c>
      <c r="AU1306" s="10"/>
      <c r="AV1306" s="10"/>
      <c r="AW1306" s="14">
        <f>IF($AP1306="",$AT1306,$AP1306)</f>
        <v>10700000</v>
      </c>
      <c r="AX1306" s="21">
        <f>IF($AP1306="",$AV1306,$AS1306)</f>
        <v>810.84439801364351</v>
      </c>
      <c r="AY1306" s="10">
        <f>LN(BB1306*$AO1306/$AW1306)</f>
        <v>-8.7662659886597076</v>
      </c>
      <c r="AZ1306" s="10">
        <f>EXP(AY$2950*$AI1306+AY$2951)*$AW1306/$AO1306</f>
        <v>1.7589096482189988</v>
      </c>
      <c r="BA1306" s="10">
        <f>LN(AZ1306/$C1306)</f>
        <v>-1.381216050043246</v>
      </c>
      <c r="BB1306" s="17" cm="1">
        <f t="array" ref="BB1306">$C1306*EXP(poly_from_str($AO1306,BB$2951))</f>
        <v>1.1756304941338902</v>
      </c>
      <c r="BC1306" s="10">
        <f t="shared" ref="BC1306" si="2091">LN(AZ1306/BB1306)</f>
        <v>0.40288950457703626</v>
      </c>
      <c r="BD1306" s="10">
        <f t="shared" ref="BD1306" si="2092">LN($AX1306/100+1)</f>
        <v>2.2092018931856412</v>
      </c>
      <c r="BE1306" s="10">
        <f>ABS(LN($AZ1306/$BB1306))-BD1306-LN(2)</f>
        <v>-2.4994595691685504</v>
      </c>
      <c r="BF1306" s="21">
        <f>INDEX([1]Pr3_line_class7_opt_lin!$A$2:$A$3624,MATCH($X1306,[1]Pr3_line_class7_opt_lin!$AO$2:$AO$3624,0),1)</f>
        <v>608</v>
      </c>
    </row>
    <row r="1307" spans="1:58" hidden="1" x14ac:dyDescent="0.25">
      <c r="A1307" s="1">
        <v>1418.4770000000001</v>
      </c>
      <c r="B1307" s="1">
        <v>4.0000000000000001E-3</v>
      </c>
      <c r="C1307">
        <v>2</v>
      </c>
      <c r="E1307" s="2">
        <v>70498.100000000006</v>
      </c>
      <c r="N1307">
        <v>14</v>
      </c>
      <c r="V1307" s="11">
        <f t="shared" si="2058"/>
        <v>7.0498146956207257E-7</v>
      </c>
      <c r="W1307" s="11">
        <f t="shared" si="2059"/>
        <v>1.4184779447956753E-6</v>
      </c>
      <c r="X1307" s="10">
        <f t="shared" si="2060"/>
        <v>70498.137655110637</v>
      </c>
      <c r="Y1307" s="8">
        <f t="shared" si="2061"/>
        <v>1418.4771871452506</v>
      </c>
      <c r="Z1307" s="1">
        <f t="shared" si="2062"/>
        <v>1418.4770000000001</v>
      </c>
      <c r="AA1307" s="2">
        <f t="shared" si="2063"/>
        <v>70498.100000000006</v>
      </c>
      <c r="AB1307" s="2">
        <f t="shared" si="2057"/>
        <v>70498.146956207245</v>
      </c>
      <c r="AC1307" s="1">
        <f t="shared" si="2064"/>
        <v>7.4849943621294976E-2</v>
      </c>
      <c r="AD1307" s="1" t="b">
        <f t="shared" si="2065"/>
        <v>1</v>
      </c>
      <c r="AM1307" s="10">
        <f t="shared" si="2069"/>
        <v>0.19879941655733582</v>
      </c>
      <c r="AN1307" s="10"/>
      <c r="AO1307" s="1">
        <f t="shared" si="2071"/>
        <v>1418.4770000000001</v>
      </c>
      <c r="AP1307"/>
      <c r="BB1307" s="17" cm="1">
        <f t="array" ref="BB1307">$C1307*EXP(poly_from_str($AO1307,BB$2951))</f>
        <v>0.33744679611702016</v>
      </c>
      <c r="BF1307" s="21" t="e">
        <f>INDEX([1]Pr3_line_class7_opt_lin!$A$2:$A$3624,MATCH($X1307,[1]Pr3_line_class7_opt_lin!$AO$2:$AO$3624,0),1)</f>
        <v>#N/A</v>
      </c>
    </row>
    <row r="1308" spans="1:58" hidden="1" x14ac:dyDescent="0.25">
      <c r="A1308" s="1">
        <v>1417.4580000000001</v>
      </c>
      <c r="B1308" s="1">
        <v>4.0000000000000001E-3</v>
      </c>
      <c r="C1308">
        <v>1</v>
      </c>
      <c r="E1308" s="2">
        <v>70548.800000000003</v>
      </c>
      <c r="F1308">
        <v>22747</v>
      </c>
      <c r="G1308" t="s">
        <v>4</v>
      </c>
      <c r="H1308" t="s">
        <v>5</v>
      </c>
      <c r="I1308">
        <v>93296</v>
      </c>
      <c r="J1308" t="s">
        <v>6</v>
      </c>
      <c r="K1308" t="s">
        <v>12</v>
      </c>
      <c r="L1308">
        <v>22747.69</v>
      </c>
      <c r="M1308">
        <v>93296.5</v>
      </c>
      <c r="N1308">
        <v>14</v>
      </c>
      <c r="V1308" s="11">
        <f t="shared" si="2058"/>
        <v>7.0548827549034959E-7</v>
      </c>
      <c r="W1308" s="11">
        <f t="shared" si="2059"/>
        <v>1.4174585535118953E-6</v>
      </c>
      <c r="X1308" s="10">
        <f t="shared" si="2060"/>
        <v>70548.822079523277</v>
      </c>
      <c r="Y1308" s="8">
        <f t="shared" si="2061"/>
        <v>1417.4581098927363</v>
      </c>
      <c r="Z1308" s="1">
        <f t="shared" si="2062"/>
        <v>1417.4580000000001</v>
      </c>
      <c r="AA1308" s="2">
        <f t="shared" si="2063"/>
        <v>70548.800000000003</v>
      </c>
      <c r="AB1308" s="2">
        <f t="shared" si="2057"/>
        <v>70548.827549034962</v>
      </c>
      <c r="AC1308" s="1">
        <f t="shared" si="2064"/>
        <v>7.4885685342717376E-2</v>
      </c>
      <c r="AD1308" s="1" t="b">
        <f t="shared" si="2065"/>
        <v>1</v>
      </c>
      <c r="AF1308" s="1" t="s">
        <v>1178</v>
      </c>
      <c r="AG1308" s="1" t="s">
        <v>1354</v>
      </c>
      <c r="AH1308" s="10">
        <v>22747.69</v>
      </c>
      <c r="AI1308" s="10">
        <v>93296.5</v>
      </c>
      <c r="AJ1308" s="10">
        <f>AI1308-AH1308</f>
        <v>70548.81</v>
      </c>
      <c r="AK1308" s="1">
        <f>$A1308-100000000/AJ1308</f>
        <v>-3.52593048773997E-4</v>
      </c>
      <c r="AL1308" s="10">
        <f>$X1308-AJ1308</f>
        <v>1.207952327968087E-2</v>
      </c>
      <c r="AM1308" s="10">
        <f t="shared" si="2069"/>
        <v>0.1990854049996543</v>
      </c>
      <c r="AN1308" s="10">
        <f>AL1308/AM1308</f>
        <v>6.067508203176343E-2</v>
      </c>
      <c r="AO1308" s="1">
        <f t="shared" si="2071"/>
        <v>1417.4580000000001</v>
      </c>
      <c r="AP1308" s="14">
        <v>615000</v>
      </c>
      <c r="AQ1308" s="10">
        <v>1.7999999999999999E-2</v>
      </c>
      <c r="AR1308" s="14" cm="1">
        <f t="array" ref="AR1308">SfromgA($AP1308,$AO1308,"")</f>
        <v>8.6444839810193865E-4</v>
      </c>
      <c r="AS1308" s="21">
        <f>(10^MAX(0.05, -0.312925054856973*((LN($AR1308))^(1/3)) + 0.454808404431693)-1)*100</f>
        <v>1034.831409083708</v>
      </c>
      <c r="AU1308" s="10"/>
      <c r="AV1308" s="10"/>
      <c r="AW1308" s="14">
        <f>IF($AP1308="",$AT1308,$AP1308)</f>
        <v>615000</v>
      </c>
      <c r="AX1308" s="21">
        <f>IF($AP1308="",$AV1308,$AS1308)</f>
        <v>1034.831409083708</v>
      </c>
      <c r="AY1308" s="10">
        <f>LN(BB1308*$AO1308/$AW1308)</f>
        <v>-7.8426622753260018</v>
      </c>
      <c r="AZ1308" s="10">
        <f>EXP(AY$2950*$AI1308+AY$2951)*$AW1308/$AO1308</f>
        <v>9.4424892314766667E-2</v>
      </c>
      <c r="BA1308" s="10">
        <f>LN(AZ1308/$C1308)</f>
        <v>-2.3599505508156495</v>
      </c>
      <c r="BB1308" s="17" cm="1">
        <f t="array" ref="BB1308">$C1308*EXP(poly_from_str($AO1308,BB$2951))</f>
        <v>0.17034914838917581</v>
      </c>
      <c r="BC1308" s="10">
        <f t="shared" ref="BC1308" si="2093">LN(AZ1308/BB1308)</f>
        <v>-0.59004541674499134</v>
      </c>
      <c r="BD1308" s="10">
        <f t="shared" ref="BD1308" si="2094">LN($AX1308/100+1)</f>
        <v>2.4290691946422731</v>
      </c>
      <c r="BE1308" s="10">
        <f>ABS(LN($AZ1308/$BB1308))-BD1308-LN(2)</f>
        <v>-2.5321709584572272</v>
      </c>
      <c r="BF1308" s="21">
        <f>INDEX([1]Pr3_line_class7_opt_lin!$A$2:$A$3624,MATCH($X1308,[1]Pr3_line_class7_opt_lin!$AO$2:$AO$3624,0),1)</f>
        <v>88</v>
      </c>
    </row>
    <row r="1309" spans="1:58" hidden="1" x14ac:dyDescent="0.25">
      <c r="A1309" s="1">
        <v>1417.0809999999999</v>
      </c>
      <c r="B1309" s="1">
        <v>4.0000000000000001E-3</v>
      </c>
      <c r="C1309">
        <v>20</v>
      </c>
      <c r="E1309" s="2">
        <v>70567.600000000006</v>
      </c>
      <c r="N1309">
        <v>14</v>
      </c>
      <c r="V1309" s="11">
        <f t="shared" si="2058"/>
        <v>7.056759634770349E-7</v>
      </c>
      <c r="W1309" s="11">
        <f t="shared" si="2059"/>
        <v>1.4170809266575595E-6</v>
      </c>
      <c r="X1309" s="10">
        <f t="shared" si="2060"/>
        <v>70567.597073439742</v>
      </c>
      <c r="Y1309" s="8">
        <f t="shared" si="2061"/>
        <v>1417.0809854263557</v>
      </c>
      <c r="Z1309" s="1">
        <f t="shared" si="2062"/>
        <v>1417.0809999999999</v>
      </c>
      <c r="AA1309" s="2">
        <f t="shared" si="2063"/>
        <v>70567.600000000006</v>
      </c>
      <c r="AB1309" s="2">
        <f t="shared" si="2057"/>
        <v>70567.596347703482</v>
      </c>
      <c r="AC1309" s="1">
        <f t="shared" si="2064"/>
        <v>7.4898928271462079E-2</v>
      </c>
      <c r="AD1309" s="1" t="b">
        <f t="shared" si="2065"/>
        <v>1</v>
      </c>
      <c r="AM1309" s="10">
        <f t="shared" si="2069"/>
        <v>0.19919143648104803</v>
      </c>
      <c r="AN1309" s="10"/>
      <c r="AO1309" s="1">
        <f t="shared" si="2071"/>
        <v>1417.0809999999999</v>
      </c>
      <c r="AP1309"/>
      <c r="BB1309" s="17" cm="1">
        <f t="array" ref="BB1309">$C1309*EXP(poly_from_str($AO1309,BB$2951))</f>
        <v>3.4190695071583779</v>
      </c>
      <c r="BF1309" s="21" t="e">
        <f>INDEX([1]Pr3_line_class7_opt_lin!$A$2:$A$3624,MATCH($X1309,[1]Pr3_line_class7_opt_lin!$AO$2:$AO$3624,0),1)</f>
        <v>#N/A</v>
      </c>
    </row>
    <row r="1310" spans="1:58" hidden="1" x14ac:dyDescent="0.25">
      <c r="A1310" s="1">
        <v>1416.779</v>
      </c>
      <c r="B1310" s="1">
        <v>4.0000000000000001E-3</v>
      </c>
      <c r="C1310">
        <v>20</v>
      </c>
      <c r="E1310" s="2">
        <v>70582.600000000006</v>
      </c>
      <c r="N1310">
        <v>14</v>
      </c>
      <c r="V1310" s="11">
        <f t="shared" si="2058"/>
        <v>7.0582638506076104E-7</v>
      </c>
      <c r="W1310" s="11">
        <f t="shared" si="2059"/>
        <v>1.416779772918538E-6</v>
      </c>
      <c r="X1310" s="10">
        <f t="shared" si="2060"/>
        <v>70582.630849434921</v>
      </c>
      <c r="Y1310" s="8">
        <f t="shared" si="2061"/>
        <v>1416.779153688922</v>
      </c>
      <c r="Z1310" s="1">
        <f t="shared" si="2062"/>
        <v>1416.779</v>
      </c>
      <c r="AA1310" s="2">
        <f t="shared" si="2063"/>
        <v>70582.600000000006</v>
      </c>
      <c r="AB1310" s="2">
        <f t="shared" si="2057"/>
        <v>70582.638506076109</v>
      </c>
      <c r="AC1310" s="1">
        <f t="shared" si="2064"/>
        <v>7.4909544292397087E-2</v>
      </c>
      <c r="AD1310" s="1" t="b">
        <f t="shared" si="2065"/>
        <v>1</v>
      </c>
      <c r="AM1310" s="10">
        <f t="shared" si="2069"/>
        <v>0.19927624562475871</v>
      </c>
      <c r="AN1310" s="10"/>
      <c r="AO1310" s="1">
        <f t="shared" si="2071"/>
        <v>1416.779</v>
      </c>
      <c r="AP1310"/>
      <c r="BB1310" s="17" cm="1">
        <f t="array" ref="BB1310">$C1310*EXP(poly_from_str($AO1310,BB$2951))</f>
        <v>3.4287737755945633</v>
      </c>
      <c r="BF1310" s="21">
        <f>INDEX([1]Pr3_line_class7_opt_lin!$A$2:$A$3624,MATCH($X1310,[1]Pr3_line_class7_opt_lin!$AO$2:$AO$3624,0),1)</f>
        <v>1760</v>
      </c>
    </row>
    <row r="1311" spans="1:58" hidden="1" x14ac:dyDescent="0.25">
      <c r="A1311" s="1">
        <v>1416.165</v>
      </c>
      <c r="B1311" s="1">
        <v>4.0000000000000001E-3</v>
      </c>
      <c r="C1311">
        <v>5</v>
      </c>
      <c r="E1311" s="2">
        <v>70613.2</v>
      </c>
      <c r="N1311">
        <v>14</v>
      </c>
      <c r="V1311" s="11">
        <f t="shared" si="2058"/>
        <v>7.0613240688761549E-7</v>
      </c>
      <c r="W1311" s="11">
        <f t="shared" si="2059"/>
        <v>1.4161658160230666E-6</v>
      </c>
      <c r="X1311" s="10">
        <f t="shared" si="2060"/>
        <v>70613.23258686559</v>
      </c>
      <c r="Y1311" s="8">
        <f t="shared" si="2061"/>
        <v>1416.1651624854305</v>
      </c>
      <c r="Z1311" s="1">
        <f t="shared" si="2062"/>
        <v>1416.165</v>
      </c>
      <c r="AA1311" s="2">
        <f t="shared" si="2063"/>
        <v>70613.2</v>
      </c>
      <c r="AB1311" s="2">
        <f t="shared" si="2057"/>
        <v>70613.240688761551</v>
      </c>
      <c r="AC1311" s="1">
        <f t="shared" si="2064"/>
        <v>7.4931148802844849E-2</v>
      </c>
      <c r="AD1311" s="1" t="b">
        <f t="shared" si="2065"/>
        <v>1</v>
      </c>
      <c r="AM1311" s="10">
        <f t="shared" si="2069"/>
        <v>0.19944907549614627</v>
      </c>
      <c r="AN1311" s="10"/>
      <c r="AO1311" s="1">
        <f t="shared" si="2071"/>
        <v>1416.165</v>
      </c>
      <c r="AP1311"/>
      <c r="BB1311" s="17" cm="1">
        <f t="array" ref="BB1311">$C1311*EXP(poly_from_str($AO1311,BB$2951))</f>
        <v>0.86214115604507513</v>
      </c>
      <c r="BF1311" s="21">
        <f>INDEX([1]Pr3_line_class7_opt_lin!$A$2:$A$3624,MATCH($X1311,[1]Pr3_line_class7_opt_lin!$AO$2:$AO$3624,0),1)</f>
        <v>442</v>
      </c>
    </row>
    <row r="1312" spans="1:58" hidden="1" x14ac:dyDescent="0.25">
      <c r="A1312" s="1">
        <v>1415.874</v>
      </c>
      <c r="B1312" s="1">
        <v>4.0000000000000001E-3</v>
      </c>
      <c r="C1312">
        <v>1</v>
      </c>
      <c r="E1312" s="2">
        <v>70627.8</v>
      </c>
      <c r="F1312">
        <v>64817</v>
      </c>
      <c r="G1312" t="s">
        <v>6</v>
      </c>
      <c r="H1312" t="s">
        <v>17</v>
      </c>
      <c r="I1312">
        <v>135445</v>
      </c>
      <c r="J1312" t="s">
        <v>4</v>
      </c>
      <c r="K1312" t="s">
        <v>7</v>
      </c>
      <c r="L1312">
        <v>64817.53</v>
      </c>
      <c r="M1312">
        <v>135445.20000000001</v>
      </c>
      <c r="N1312">
        <v>14</v>
      </c>
      <c r="V1312" s="11">
        <f t="shared" si="2058"/>
        <v>7.0627753599543466E-7</v>
      </c>
      <c r="W1312" s="11">
        <f t="shared" si="2059"/>
        <v>1.4158730698110375E-6</v>
      </c>
      <c r="X1312" s="10">
        <f t="shared" si="2060"/>
        <v>70627.762844847384</v>
      </c>
      <c r="Y1312" s="8">
        <f t="shared" si="2061"/>
        <v>1415.8738146594919</v>
      </c>
      <c r="Z1312" s="1">
        <f t="shared" si="2062"/>
        <v>1415.874</v>
      </c>
      <c r="AA1312" s="2">
        <f t="shared" si="2063"/>
        <v>70627.8</v>
      </c>
      <c r="AB1312" s="2">
        <f t="shared" si="2057"/>
        <v>70627.753599543459</v>
      </c>
      <c r="AC1312" s="1">
        <f t="shared" si="2064"/>
        <v>7.4941397892589121E-2</v>
      </c>
      <c r="AD1312" s="1" t="b">
        <f t="shared" si="2065"/>
        <v>1</v>
      </c>
      <c r="AF1312" s="1" t="s">
        <v>1242</v>
      </c>
      <c r="AG1312" s="1" t="s">
        <v>1355</v>
      </c>
      <c r="AH1312" s="10">
        <v>64817.53</v>
      </c>
      <c r="AI1312" s="10">
        <v>135445.20000000001</v>
      </c>
      <c r="AJ1312" s="10">
        <f>AI1312-AH1312</f>
        <v>70627.670000000013</v>
      </c>
      <c r="AK1312" s="1">
        <f>$A1312-100000000/AJ1312</f>
        <v>-1.6759213490331604E-3</v>
      </c>
      <c r="AL1312" s="10">
        <f>$X1312-AJ1312</f>
        <v>9.2844847371452488E-2</v>
      </c>
      <c r="AM1312" s="10">
        <f t="shared" si="2069"/>
        <v>0.19953131422711345</v>
      </c>
      <c r="AN1312" s="10">
        <f>AL1312/AM1312</f>
        <v>0.46531466868289789</v>
      </c>
      <c r="AO1312" s="1">
        <f t="shared" si="2071"/>
        <v>1415.874</v>
      </c>
      <c r="AP1312" s="14">
        <v>211000000</v>
      </c>
      <c r="AQ1312" s="10">
        <v>0.51100000000000001</v>
      </c>
      <c r="AR1312" s="14" cm="1">
        <f t="array" ref="AR1312">SfromgA($AP1312,$AO1312,"")</f>
        <v>0.29558993061422495</v>
      </c>
      <c r="AS1312" s="21">
        <f>(10^MAX(0.05, -0.312925054856973*((LN($AR1312))^(1/3)) + 0.454808404431693)-1)*100</f>
        <v>515.27154745379983</v>
      </c>
      <c r="AU1312" s="10"/>
      <c r="AV1312" s="10"/>
      <c r="AW1312" s="14">
        <f>IF($AP1312="",$AT1312,$AP1312)</f>
        <v>211000000</v>
      </c>
      <c r="AX1312" s="21">
        <f>IF($AP1312="",$AV1312,$AS1312)</f>
        <v>515.27154745379983</v>
      </c>
      <c r="AY1312" s="10">
        <f>LN(BB1312*$AO1312/$AW1312)</f>
        <v>-13.666916126774966</v>
      </c>
      <c r="AZ1312" s="10">
        <f>EXP(AY$2950*$AI1312+AY$2951)*$AW1312/$AO1312</f>
        <v>0.63081887006246407</v>
      </c>
      <c r="BA1312" s="10">
        <f>LN(AZ1312/$C1312)</f>
        <v>-0.46073650984723991</v>
      </c>
      <c r="BB1312" s="17" cm="1">
        <f t="array" ref="BB1312">$C1312*EXP(poly_from_str($AO1312,BB$2951))</f>
        <v>0.17289864511157593</v>
      </c>
      <c r="BC1312" s="10">
        <f t="shared" ref="BC1312" si="2095">LN(AZ1312/BB1312)</f>
        <v>1.2943132127309775</v>
      </c>
      <c r="BD1312" s="10">
        <f t="shared" ref="BD1312" si="2096">LN($AX1312/100+1)</f>
        <v>1.8168935249433553</v>
      </c>
      <c r="BE1312" s="10">
        <f>ABS(LN($AZ1312/$BB1312))-BD1312-LN(2)</f>
        <v>-1.2157274927723232</v>
      </c>
      <c r="BF1312" s="21">
        <f>INDEX([1]Pr3_line_class7_opt_lin!$A$2:$A$3624,MATCH($X1312,[1]Pr3_line_class7_opt_lin!$AO$2:$AO$3624,0),1)</f>
        <v>88</v>
      </c>
    </row>
    <row r="1313" spans="1:58" hidden="1" x14ac:dyDescent="0.25">
      <c r="A1313" s="1">
        <v>1415.7560000000001</v>
      </c>
      <c r="B1313" s="1">
        <v>4.0000000000000001E-3</v>
      </c>
      <c r="C1313">
        <v>300</v>
      </c>
      <c r="E1313" s="2">
        <v>70633.600000000006</v>
      </c>
      <c r="N1313">
        <v>14</v>
      </c>
      <c r="V1313" s="11">
        <f t="shared" si="2058"/>
        <v>7.0633640260044803E-7</v>
      </c>
      <c r="W1313" s="11">
        <f t="shared" si="2059"/>
        <v>1.4157568069587279E-6</v>
      </c>
      <c r="X1313" s="10">
        <f t="shared" si="2060"/>
        <v>70633.632236093748</v>
      </c>
      <c r="Y1313" s="8">
        <f t="shared" si="2061"/>
        <v>1415.756160829289</v>
      </c>
      <c r="Z1313" s="1">
        <f t="shared" si="2062"/>
        <v>1415.7560000000001</v>
      </c>
      <c r="AA1313" s="2">
        <f t="shared" si="2063"/>
        <v>70633.600000000006</v>
      </c>
      <c r="AB1313" s="2">
        <f t="shared" si="2057"/>
        <v>70633.640260044805</v>
      </c>
      <c r="AC1313" s="1">
        <f t="shared" si="2064"/>
        <v>7.4945555681927109E-2</v>
      </c>
      <c r="AD1313" s="1" t="b">
        <f t="shared" si="2065"/>
        <v>1</v>
      </c>
      <c r="AM1313" s="10">
        <f t="shared" si="2069"/>
        <v>0.19956433170687604</v>
      </c>
      <c r="AN1313" s="10"/>
      <c r="AO1313" s="1">
        <f t="shared" si="2071"/>
        <v>1415.7560000000001</v>
      </c>
      <c r="AP1313"/>
      <c r="BB1313" s="17" cm="1">
        <f t="array" ref="BB1313">$C1313*EXP(poly_from_str($AO1313,BB$2951))</f>
        <v>51.926897747965469</v>
      </c>
      <c r="BF1313" s="21">
        <f>INDEX([1]Pr3_line_class7_opt_lin!$A$2:$A$3624,MATCH($X1313,[1]Pr3_line_class7_opt_lin!$AO$2:$AO$3624,0),1)</f>
        <v>26555</v>
      </c>
    </row>
    <row r="1314" spans="1:58" hidden="1" x14ac:dyDescent="0.25">
      <c r="A1314" s="1">
        <v>1414.393</v>
      </c>
      <c r="B1314" s="1">
        <v>4.0000000000000001E-3</v>
      </c>
      <c r="C1314">
        <v>3</v>
      </c>
      <c r="E1314" s="2">
        <v>70701.7</v>
      </c>
      <c r="N1314">
        <v>14</v>
      </c>
      <c r="V1314" s="11">
        <f t="shared" si="2058"/>
        <v>7.0701707375531417E-7</v>
      </c>
      <c r="W1314" s="11">
        <f t="shared" si="2059"/>
        <v>1.4143931475480788E-6</v>
      </c>
      <c r="X1314" s="10">
        <f t="shared" si="2060"/>
        <v>70701.705901024165</v>
      </c>
      <c r="Y1314" s="8">
        <f t="shared" si="2061"/>
        <v>1414.3930294976296</v>
      </c>
      <c r="Z1314" s="1">
        <f t="shared" si="2062"/>
        <v>1414.393</v>
      </c>
      <c r="AA1314" s="2">
        <f t="shared" si="2063"/>
        <v>70701.7</v>
      </c>
      <c r="AB1314" s="2">
        <f t="shared" si="2057"/>
        <v>70701.707375531405</v>
      </c>
      <c r="AC1314" s="1">
        <f t="shared" si="2064"/>
        <v>7.4993657129076366E-2</v>
      </c>
      <c r="AD1314" s="1" t="b">
        <f t="shared" si="2065"/>
        <v>1</v>
      </c>
      <c r="AM1314" s="10">
        <f t="shared" si="2069"/>
        <v>0.19994923617410437</v>
      </c>
      <c r="AN1314" s="10"/>
      <c r="AO1314" s="1">
        <f t="shared" si="2071"/>
        <v>1414.393</v>
      </c>
      <c r="AP1314"/>
      <c r="BB1314" s="17" cm="1">
        <f t="array" ref="BB1314">$C1314*EXP(poly_from_str($AO1314,BB$2951))</f>
        <v>0.52592101544849712</v>
      </c>
      <c r="BF1314" s="21" t="e">
        <f>INDEX([1]Pr3_line_class7_opt_lin!$A$2:$A$3624,MATCH($X1314,[1]Pr3_line_class7_opt_lin!$AO$2:$AO$3624,0),1)</f>
        <v>#N/A</v>
      </c>
    </row>
    <row r="1315" spans="1:58" hidden="1" x14ac:dyDescent="0.25">
      <c r="A1315" s="1">
        <v>1414.23</v>
      </c>
      <c r="B1315" s="1">
        <v>4.0000000000000001E-3</v>
      </c>
      <c r="C1315">
        <v>2</v>
      </c>
      <c r="E1315" s="2">
        <v>70709.8</v>
      </c>
      <c r="N1315">
        <v>14</v>
      </c>
      <c r="V1315" s="11">
        <f t="shared" si="2058"/>
        <v>7.0709856246862251E-7</v>
      </c>
      <c r="W1315" s="11">
        <f t="shared" si="2059"/>
        <v>1.4142311249642907E-6</v>
      </c>
      <c r="X1315" s="10">
        <f t="shared" si="2060"/>
        <v>70709.844997922526</v>
      </c>
      <c r="Y1315" s="8">
        <f t="shared" si="2061"/>
        <v>1414.2302249840602</v>
      </c>
      <c r="Z1315" s="1">
        <f t="shared" si="2062"/>
        <v>1414.23</v>
      </c>
      <c r="AA1315" s="2">
        <f t="shared" si="2063"/>
        <v>70709.8</v>
      </c>
      <c r="AB1315" s="2">
        <f t="shared" si="2057"/>
        <v>70709.856246862255</v>
      </c>
      <c r="AC1315" s="1">
        <f t="shared" si="2064"/>
        <v>7.4999418852259622E-2</v>
      </c>
      <c r="AD1315" s="1" t="b">
        <f t="shared" si="2065"/>
        <v>1</v>
      </c>
      <c r="AM1315" s="10">
        <f t="shared" si="2069"/>
        <v>0.19999519172977523</v>
      </c>
      <c r="AN1315" s="10"/>
      <c r="AO1315" s="1">
        <f t="shared" si="2071"/>
        <v>1414.23</v>
      </c>
      <c r="AP1315"/>
      <c r="BB1315" s="17" cm="1">
        <f t="array" ref="BB1315">$C1315*EXP(poly_from_str($AO1315,BB$2951))</f>
        <v>0.3511470581275557</v>
      </c>
      <c r="BF1315" s="21">
        <f>INDEX([1]Pr3_line_class7_opt_lin!$A$2:$A$3624,MATCH($X1315,[1]Pr3_line_class7_opt_lin!$AO$2:$AO$3624,0),1)</f>
        <v>179</v>
      </c>
    </row>
    <row r="1316" spans="1:58" hidden="1" x14ac:dyDescent="0.25">
      <c r="A1316" s="1">
        <v>1414.1369999999999</v>
      </c>
      <c r="B1316" s="1">
        <v>4.0000000000000001E-3</v>
      </c>
      <c r="C1316">
        <v>50</v>
      </c>
      <c r="E1316" s="2">
        <v>70714.5</v>
      </c>
      <c r="F1316">
        <v>62678</v>
      </c>
      <c r="G1316" t="s">
        <v>6</v>
      </c>
      <c r="H1316" t="s">
        <v>39</v>
      </c>
      <c r="I1316">
        <v>133393</v>
      </c>
      <c r="J1316" t="s">
        <v>4</v>
      </c>
      <c r="K1316" t="s">
        <v>39</v>
      </c>
      <c r="L1316">
        <v>62678.7</v>
      </c>
      <c r="M1316">
        <v>133393.20000000001</v>
      </c>
      <c r="N1316">
        <v>14</v>
      </c>
      <c r="V1316" s="11">
        <f t="shared" si="2058"/>
        <v>7.071450644456655E-7</v>
      </c>
      <c r="W1316" s="11">
        <f t="shared" si="2059"/>
        <v>1.4141371288773874E-6</v>
      </c>
      <c r="X1316" s="10">
        <f t="shared" si="2060"/>
        <v>70714.505155430117</v>
      </c>
      <c r="Y1316" s="8">
        <f t="shared" si="2061"/>
        <v>1414.1370257799374</v>
      </c>
      <c r="Z1316" s="1">
        <f t="shared" si="2062"/>
        <v>1414.1369999999999</v>
      </c>
      <c r="AA1316" s="2">
        <f t="shared" si="2063"/>
        <v>70714.5</v>
      </c>
      <c r="AB1316" s="2">
        <f t="shared" si="2057"/>
        <v>70714.506444566548</v>
      </c>
      <c r="AC1316" s="1">
        <f t="shared" si="2064"/>
        <v>7.5002707108493216E-2</v>
      </c>
      <c r="AD1316" s="1" t="b">
        <f t="shared" si="2065"/>
        <v>1</v>
      </c>
      <c r="AF1316" s="1" t="s">
        <v>1291</v>
      </c>
      <c r="AG1316" s="1" t="s">
        <v>1377</v>
      </c>
      <c r="AH1316" s="10">
        <v>62678.7</v>
      </c>
      <c r="AI1316" s="10">
        <v>133393.20000000001</v>
      </c>
      <c r="AJ1316" s="10">
        <f>AI1316-AH1316</f>
        <v>70714.500000000015</v>
      </c>
      <c r="AK1316" s="1">
        <f>$A1316-100000000/AJ1316</f>
        <v>-1.2887738694189466E-4</v>
      </c>
      <c r="AL1316" s="10">
        <f>$X1316-AJ1316</f>
        <v>5.1554301026044413E-3</v>
      </c>
      <c r="AM1316" s="10">
        <f t="shared" si="2069"/>
        <v>0.20002163863897204</v>
      </c>
      <c r="AN1316" s="10">
        <f>AL1316/AM1316</f>
        <v>2.5774361902462496E-2</v>
      </c>
      <c r="AO1316" s="1">
        <f t="shared" si="2071"/>
        <v>1414.1369999999999</v>
      </c>
      <c r="AP1316" s="14">
        <v>1020000000</v>
      </c>
      <c r="AQ1316" s="10">
        <v>0.755</v>
      </c>
      <c r="AR1316" s="14" cm="1">
        <f t="array" ref="AR1316">SfromgA($AP1316,$AO1316,"")</f>
        <v>1.4236655892849248</v>
      </c>
      <c r="AS1316" s="21">
        <f>(10^MAX(0.05, -0.312925054856973*((LN($AR1316))^(1/3)) + 0.454808404431693)-1)*100</f>
        <v>71.239294097505109</v>
      </c>
      <c r="AU1316" s="10"/>
      <c r="AV1316" s="10"/>
      <c r="AW1316" s="14">
        <f>IF($AP1316="",$AT1316,$AP1316)</f>
        <v>1020000000</v>
      </c>
      <c r="AX1316" s="21">
        <f>IF($AP1316="",$AV1316,$AS1316)</f>
        <v>71.239294097505109</v>
      </c>
      <c r="AY1316" s="10">
        <f>LN(BB1316*$AO1316/$AW1316)</f>
        <v>-11.315601611628818</v>
      </c>
      <c r="AZ1316" s="10">
        <f>EXP(AY$2950*$AI1316+AY$2951)*$AW1316/$AO1316</f>
        <v>3.6987825864554034</v>
      </c>
      <c r="BA1316" s="10">
        <f>LN(AZ1316/$C1316)</f>
        <v>-2.6040192706081697</v>
      </c>
      <c r="BB1316" s="17" cm="1">
        <f t="array" ref="BB1316">$C1316*EXP(poly_from_str($AO1316,BB$2951))</f>
        <v>8.7862862265072987</v>
      </c>
      <c r="BC1316" s="10">
        <f t="shared" ref="BC1316" si="2097">LN(AZ1316/BB1316)</f>
        <v>-0.86518838777038776</v>
      </c>
      <c r="BD1316" s="10">
        <f t="shared" ref="BD1316" si="2098">LN($AX1316/100+1)</f>
        <v>0.53789177298107482</v>
      </c>
      <c r="BE1316" s="10">
        <f>ABS(LN($AZ1316/$BB1316))-BD1316-LN(2)</f>
        <v>-0.36585056577063235</v>
      </c>
      <c r="BF1316" s="21">
        <f>INDEX([1]Pr3_line_class7_opt_lin!$A$2:$A$3624,MATCH($X1316,[1]Pr3_line_class7_opt_lin!$AO$2:$AO$3624,0),1)</f>
        <v>4469</v>
      </c>
    </row>
    <row r="1317" spans="1:58" hidden="1" x14ac:dyDescent="0.25">
      <c r="A1317" s="1">
        <v>1413.7660000000001</v>
      </c>
      <c r="B1317" s="1">
        <v>4.0000000000000001E-3</v>
      </c>
      <c r="C1317">
        <v>3</v>
      </c>
      <c r="E1317" s="2">
        <v>70733.100000000006</v>
      </c>
      <c r="N1317">
        <v>14</v>
      </c>
      <c r="V1317" s="11">
        <f t="shared" si="2058"/>
        <v>7.073306332165294E-7</v>
      </c>
      <c r="W1317" s="11">
        <f t="shared" si="2059"/>
        <v>1.4137652668976759E-6</v>
      </c>
      <c r="X1317" s="10">
        <f t="shared" si="2060"/>
        <v>70733.070664761413</v>
      </c>
      <c r="Y1317" s="8">
        <f t="shared" si="2061"/>
        <v>1413.7658532307873</v>
      </c>
      <c r="Z1317" s="1">
        <f t="shared" si="2062"/>
        <v>1413.7660000000001</v>
      </c>
      <c r="AA1317" s="2">
        <f t="shared" si="2063"/>
        <v>70733.100000000006</v>
      </c>
      <c r="AB1317" s="2">
        <f t="shared" si="2057"/>
        <v>70733.063321652939</v>
      </c>
      <c r="AC1317" s="1">
        <f t="shared" si="2064"/>
        <v>7.5015831234324828E-2</v>
      </c>
      <c r="AD1317" s="1" t="b">
        <f t="shared" si="2065"/>
        <v>1</v>
      </c>
      <c r="AM1317" s="10">
        <f t="shared" si="2069"/>
        <v>0.20012675364947241</v>
      </c>
      <c r="AN1317" s="10"/>
      <c r="AO1317" s="1">
        <f t="shared" si="2071"/>
        <v>1413.7660000000001</v>
      </c>
      <c r="AP1317"/>
      <c r="BB1317" s="17" cm="1">
        <f t="array" ref="BB1317">$C1317*EXP(poly_from_str($AO1317,BB$2951))</f>
        <v>0.52900142359991398</v>
      </c>
      <c r="BF1317" s="21">
        <f>INDEX([1]Pr3_line_class7_opt_lin!$A$2:$A$3624,MATCH($X1317,[1]Pr3_line_class7_opt_lin!$AO$2:$AO$3624,0),1)</f>
        <v>269</v>
      </c>
    </row>
    <row r="1318" spans="1:58" hidden="1" x14ac:dyDescent="0.25">
      <c r="A1318" s="1">
        <v>1413.674</v>
      </c>
      <c r="B1318" s="1">
        <v>4.0000000000000001E-3</v>
      </c>
      <c r="C1318">
        <v>10</v>
      </c>
      <c r="E1318" s="2">
        <v>70737.7</v>
      </c>
      <c r="N1318">
        <v>14</v>
      </c>
      <c r="V1318" s="11">
        <f t="shared" si="2058"/>
        <v>7.0737666534151442E-7</v>
      </c>
      <c r="W1318" s="11">
        <f t="shared" si="2059"/>
        <v>1.4136733311939744E-6</v>
      </c>
      <c r="X1318" s="10">
        <f t="shared" si="2060"/>
        <v>70737.673235503156</v>
      </c>
      <c r="Y1318" s="8">
        <f t="shared" si="2061"/>
        <v>1413.6738660752289</v>
      </c>
      <c r="Z1318" s="1">
        <f t="shared" si="2062"/>
        <v>1413.674</v>
      </c>
      <c r="AA1318" s="2">
        <f t="shared" si="2063"/>
        <v>70737.7</v>
      </c>
      <c r="AB1318" s="2">
        <f t="shared" si="2057"/>
        <v>70737.666534151445</v>
      </c>
      <c r="AC1318" s="1">
        <f t="shared" si="2064"/>
        <v>7.5019087333484044E-2</v>
      </c>
      <c r="AD1318" s="1" t="b">
        <f t="shared" si="2065"/>
        <v>1</v>
      </c>
      <c r="AM1318" s="10">
        <f t="shared" si="2069"/>
        <v>0.20015279335971378</v>
      </c>
      <c r="AN1318" s="10"/>
      <c r="AO1318" s="1">
        <f t="shared" si="2071"/>
        <v>1413.674</v>
      </c>
      <c r="AP1318"/>
      <c r="BB1318" s="17" cm="1">
        <f t="array" ref="BB1318">$C1318*EXP(poly_from_str($AO1318,BB$2951))</f>
        <v>1.7648483159962263</v>
      </c>
      <c r="BF1318" s="21" t="e">
        <f>INDEX([1]Pr3_line_class7_opt_lin!$A$2:$A$3624,MATCH($X1318,[1]Pr3_line_class7_opt_lin!$AO$2:$AO$3624,0),1)</f>
        <v>#N/A</v>
      </c>
    </row>
    <row r="1319" spans="1:58" hidden="1" x14ac:dyDescent="0.25">
      <c r="A1319" s="1">
        <v>1413.3589999999999</v>
      </c>
      <c r="B1319" s="1">
        <v>4.0000000000000001E-3</v>
      </c>
      <c r="C1319">
        <v>5</v>
      </c>
      <c r="E1319" s="2">
        <v>70753.399999999994</v>
      </c>
      <c r="N1319">
        <v>14</v>
      </c>
      <c r="V1319" s="11">
        <f t="shared" si="2058"/>
        <v>7.075343207210624E-7</v>
      </c>
      <c r="W1319" s="11">
        <f t="shared" si="2059"/>
        <v>1.4133596406674452E-6</v>
      </c>
      <c r="X1319" s="10">
        <f t="shared" si="2060"/>
        <v>70753.425645273615</v>
      </c>
      <c r="Y1319" s="8">
        <f t="shared" si="2061"/>
        <v>1413.3591283813701</v>
      </c>
      <c r="Z1319" s="1">
        <f t="shared" si="2062"/>
        <v>1413.3589999999999</v>
      </c>
      <c r="AA1319" s="2">
        <f t="shared" si="2063"/>
        <v>70753.399999999994</v>
      </c>
      <c r="AB1319" s="2">
        <f t="shared" si="2057"/>
        <v>70753.43207210624</v>
      </c>
      <c r="AC1319" s="1">
        <f t="shared" si="2064"/>
        <v>7.503024074991077E-2</v>
      </c>
      <c r="AD1319" s="1" t="b">
        <f t="shared" si="2065"/>
        <v>1</v>
      </c>
      <c r="AM1319" s="10">
        <f t="shared" si="2069"/>
        <v>0.20024183523082245</v>
      </c>
      <c r="AN1319" s="10"/>
      <c r="AO1319" s="1">
        <f t="shared" si="2071"/>
        <v>1413.3589999999999</v>
      </c>
      <c r="AP1319"/>
      <c r="BB1319" s="17" cm="1">
        <f t="array" ref="BB1319">$C1319*EXP(poly_from_str($AO1319,BB$2951))</f>
        <v>0.88501311434940833</v>
      </c>
      <c r="BF1319" s="21" t="e">
        <f>INDEX([1]Pr3_line_class7_opt_lin!$A$2:$A$3624,MATCH($X1319,[1]Pr3_line_class7_opt_lin!$AO$2:$AO$3624,0),1)</f>
        <v>#N/A</v>
      </c>
    </row>
    <row r="1320" spans="1:58" x14ac:dyDescent="0.25">
      <c r="A1320" s="1">
        <v>1413.2349999999999</v>
      </c>
      <c r="B1320" s="1">
        <v>8.0000000000000002E-3</v>
      </c>
      <c r="C1320">
        <v>3</v>
      </c>
      <c r="D1320" t="s">
        <v>112</v>
      </c>
      <c r="E1320" s="2">
        <v>70759.600000000006</v>
      </c>
      <c r="F1320">
        <v>19360</v>
      </c>
      <c r="G1320" t="s">
        <v>4</v>
      </c>
      <c r="H1320" t="s">
        <v>39</v>
      </c>
      <c r="I1320">
        <v>90119</v>
      </c>
      <c r="J1320" t="s">
        <v>6</v>
      </c>
      <c r="K1320" t="s">
        <v>12</v>
      </c>
      <c r="L1320">
        <v>19360.099999999999</v>
      </c>
      <c r="M1320">
        <v>90119.8</v>
      </c>
      <c r="N1320">
        <v>14</v>
      </c>
      <c r="V1320" s="11">
        <f t="shared" si="2058"/>
        <v>7.0759640116470373E-7</v>
      </c>
      <c r="W1320" s="11">
        <f t="shared" si="2059"/>
        <v>1.413235801219905E-6</v>
      </c>
      <c r="X1320" s="10">
        <f t="shared" si="2060"/>
        <v>70759.632075397225</v>
      </c>
      <c r="Y1320" s="8">
        <f t="shared" si="2061"/>
        <v>1413.2351605989979</v>
      </c>
      <c r="Z1320" s="1">
        <f t="shared" si="2062"/>
        <v>1413.2349999999999</v>
      </c>
      <c r="AA1320" s="2">
        <f t="shared" si="2063"/>
        <v>70759.600000000006</v>
      </c>
      <c r="AB1320" s="2">
        <f t="shared" si="2057"/>
        <v>70759.640116470371</v>
      </c>
      <c r="AC1320" s="1">
        <f t="shared" si="2064"/>
        <v>7.5034633347062021E-2</v>
      </c>
      <c r="AD1320" s="1" t="b">
        <f t="shared" si="2065"/>
        <v>1</v>
      </c>
      <c r="AF1320" s="1" t="s">
        <v>1187</v>
      </c>
      <c r="AG1320" s="1" t="s">
        <v>1368</v>
      </c>
      <c r="AH1320" s="10">
        <v>19360.099999999999</v>
      </c>
      <c r="AI1320" s="10">
        <v>90119.8</v>
      </c>
      <c r="AJ1320" s="10">
        <f>AI1320-AH1320</f>
        <v>70759.700000000012</v>
      </c>
      <c r="AK1320" s="1">
        <f>$A1320-100000000/AJ1320</f>
        <v>1.1960127021666267E-3</v>
      </c>
      <c r="AL1320" s="10">
        <f>$X1320-AJ1320</f>
        <v>-6.7924602786661126E-2</v>
      </c>
      <c r="AM1320" s="10">
        <f t="shared" si="2069"/>
        <v>0.40055390646283179</v>
      </c>
      <c r="AN1320" s="10">
        <f>AL1320/AM1320</f>
        <v>-0.16957668291512215</v>
      </c>
      <c r="AO1320" s="1">
        <f t="shared" si="2071"/>
        <v>1413.2349999999999</v>
      </c>
      <c r="AP1320" s="14">
        <v>1010000</v>
      </c>
      <c r="AQ1320" s="10">
        <v>8.9999999999999993E-3</v>
      </c>
      <c r="AR1320" s="14" cm="1">
        <f t="array" ref="AR1320">SfromgA($AP1320,$AO1320,"")</f>
        <v>1.4070122786289955E-3</v>
      </c>
      <c r="AS1320" s="21">
        <f>(10^MAX(0.05, -0.312925054856973*((LN($AR1320))^(1/3)) + 0.454808404431693)-1)*100</f>
        <v>998.46195766770143</v>
      </c>
      <c r="AU1320" s="10"/>
      <c r="AV1320" s="10"/>
      <c r="AW1320" s="14">
        <f>IF($AP1320="",$AT1320,$AP1320)</f>
        <v>1010000</v>
      </c>
      <c r="AX1320" s="21">
        <f>IF($AP1320="",$AV1320,$AS1320)</f>
        <v>998.46195766770143</v>
      </c>
      <c r="AY1320" s="10">
        <f>LN(BB1320*$AO1320/$AW1320)</f>
        <v>-7.2036500744287562</v>
      </c>
      <c r="AZ1320" s="10">
        <f>EXP(AY$2950*$AI1320+AY$2951)*$AW1320/$AO1320</f>
        <v>0.20931017758577808</v>
      </c>
      <c r="BA1320" s="10">
        <f>LN(AZ1320/$C1320)</f>
        <v>-2.6625503125970771</v>
      </c>
      <c r="BB1320" s="17" cm="1">
        <f t="array" ref="BB1320">$C1320*EXP(poly_from_str($AO1320,BB$2951))</f>
        <v>0.53162024630031413</v>
      </c>
      <c r="BC1320" s="10">
        <f t="shared" ref="BC1320" si="2099">LN(AZ1320/BB1320)</f>
        <v>-0.93211215665194325</v>
      </c>
      <c r="BD1320" s="10">
        <f t="shared" ref="BD1320" si="2100">LN($AX1320/100+1)</f>
        <v>2.3964960740741348</v>
      </c>
      <c r="BE1320" s="10">
        <f>ABS(LN($AZ1320/$BB1320))-BD1320-LN(2)</f>
        <v>-2.1575310979821367</v>
      </c>
      <c r="BF1320" s="21">
        <f>INDEX([1]Pr3_line_class7_opt_lin!$A$2:$A$3624,MATCH($X1320,[1]Pr3_line_class7_opt_lin!$AO$2:$AO$3624,0),1)</f>
        <v>270</v>
      </c>
    </row>
    <row r="1321" spans="1:58" hidden="1" x14ac:dyDescent="0.25">
      <c r="A1321" s="1">
        <v>1412.825</v>
      </c>
      <c r="B1321" s="1">
        <v>4.0000000000000001E-3</v>
      </c>
      <c r="C1321">
        <v>400</v>
      </c>
      <c r="E1321" s="2">
        <v>70780.2</v>
      </c>
      <c r="N1321">
        <v>14</v>
      </c>
      <c r="V1321" s="11">
        <f t="shared" si="2058"/>
        <v>7.0780174473130072E-7</v>
      </c>
      <c r="W1321" s="11">
        <f t="shared" si="2059"/>
        <v>1.4128244904648476E-6</v>
      </c>
      <c r="X1321" s="10">
        <f t="shared" si="2060"/>
        <v>70780.179594574671</v>
      </c>
      <c r="Y1321" s="8">
        <f t="shared" si="2061"/>
        <v>1412.8248977721589</v>
      </c>
      <c r="Z1321" s="1">
        <f t="shared" si="2062"/>
        <v>1412.825</v>
      </c>
      <c r="AA1321" s="2">
        <f t="shared" si="2063"/>
        <v>70780.2</v>
      </c>
      <c r="AB1321" s="2">
        <f t="shared" si="2057"/>
        <v>70780.174473130071</v>
      </c>
      <c r="AC1321" s="1">
        <f t="shared" si="2064"/>
        <v>7.5049165492233672E-2</v>
      </c>
      <c r="AD1321" s="1" t="b">
        <f t="shared" si="2065"/>
        <v>1</v>
      </c>
      <c r="AM1321" s="10">
        <f t="shared" si="2069"/>
        <v>0.20039339620972163</v>
      </c>
      <c r="AN1321" s="10"/>
      <c r="AO1321" s="1">
        <f t="shared" si="2071"/>
        <v>1412.825</v>
      </c>
      <c r="AP1321"/>
      <c r="BB1321" s="17" cm="1">
        <f t="array" ref="BB1321">$C1321*EXP(poly_from_str($AO1321,BB$2951))</f>
        <v>71.153150446485611</v>
      </c>
      <c r="BF1321" s="21">
        <f>INDEX([1]Pr3_line_class7_opt_lin!$A$2:$A$3624,MATCH($X1321,[1]Pr3_line_class7_opt_lin!$AO$2:$AO$3624,0),1)</f>
        <v>36028</v>
      </c>
    </row>
    <row r="1322" spans="1:58" x14ac:dyDescent="0.25">
      <c r="A1322" s="1">
        <v>1412.655</v>
      </c>
      <c r="B1322" s="1">
        <v>8.0000000000000002E-3</v>
      </c>
      <c r="C1322">
        <v>5</v>
      </c>
      <c r="D1322" t="s">
        <v>112</v>
      </c>
      <c r="E1322" s="2">
        <v>70788.7</v>
      </c>
      <c r="N1322">
        <v>14</v>
      </c>
      <c r="V1322" s="11">
        <f t="shared" si="2058"/>
        <v>7.078869221430569E-7</v>
      </c>
      <c r="W1322" s="11">
        <f t="shared" si="2059"/>
        <v>1.4126548446291569E-6</v>
      </c>
      <c r="X1322" s="10">
        <f t="shared" si="2060"/>
        <v>70788.693776946559</v>
      </c>
      <c r="Y1322" s="8">
        <f t="shared" si="2061"/>
        <v>1412.654968816031</v>
      </c>
      <c r="Z1322" s="1">
        <f t="shared" si="2062"/>
        <v>1412.655</v>
      </c>
      <c r="AA1322" s="2">
        <f t="shared" si="2063"/>
        <v>70788.7</v>
      </c>
      <c r="AB1322" s="2">
        <f t="shared" si="2057"/>
        <v>70788.692214305687</v>
      </c>
      <c r="AC1322" s="1">
        <f t="shared" si="2064"/>
        <v>7.5055194727058516E-2</v>
      </c>
      <c r="AD1322" s="1" t="b">
        <f t="shared" si="2065"/>
        <v>1</v>
      </c>
      <c r="AM1322" s="10">
        <f t="shared" si="2069"/>
        <v>0.40088315972406569</v>
      </c>
      <c r="AN1322" s="10"/>
      <c r="AO1322" s="1">
        <f t="shared" si="2071"/>
        <v>1412.655</v>
      </c>
      <c r="AP1322"/>
      <c r="BB1322" s="17" cm="1">
        <f t="array" ref="BB1322">$C1322*EXP(poly_from_str($AO1322,BB$2951))</f>
        <v>0.89081879988631107</v>
      </c>
      <c r="BF1322" s="21" t="e">
        <f>INDEX([1]Pr3_line_class7_opt_lin!$A$2:$A$3624,MATCH($X1322,[1]Pr3_line_class7_opt_lin!$AO$2:$AO$3624,0),1)</f>
        <v>#N/A</v>
      </c>
    </row>
    <row r="1323" spans="1:58" hidden="1" x14ac:dyDescent="0.25">
      <c r="A1323" s="1">
        <v>1412.492</v>
      </c>
      <c r="B1323" s="1">
        <v>4.0000000000000001E-3</v>
      </c>
      <c r="C1323">
        <v>3</v>
      </c>
      <c r="E1323" s="2">
        <v>70796.899999999994</v>
      </c>
      <c r="N1323">
        <v>14</v>
      </c>
      <c r="V1323" s="11">
        <f t="shared" si="2058"/>
        <v>7.0796861150364039E-7</v>
      </c>
      <c r="W1323" s="11">
        <f t="shared" si="2059"/>
        <v>1.4124912248982655E-6</v>
      </c>
      <c r="X1323" s="10">
        <f t="shared" si="2060"/>
        <v>70796.868950628152</v>
      </c>
      <c r="Y1323" s="8">
        <f t="shared" si="2061"/>
        <v>1412.4918443743229</v>
      </c>
      <c r="Z1323" s="1">
        <f t="shared" si="2062"/>
        <v>1412.492</v>
      </c>
      <c r="AA1323" s="2">
        <f t="shared" si="2063"/>
        <v>70796.899999999994</v>
      </c>
      <c r="AB1323" s="2">
        <f t="shared" si="2057"/>
        <v>70796.861150364042</v>
      </c>
      <c r="AC1323" s="1">
        <f t="shared" si="2064"/>
        <v>7.5060977743719628E-2</v>
      </c>
      <c r="AD1323" s="1" t="b">
        <f t="shared" si="2065"/>
        <v>1</v>
      </c>
      <c r="AM1323" s="10">
        <f t="shared" si="2069"/>
        <v>0.20048793196704828</v>
      </c>
      <c r="AN1323" s="10"/>
      <c r="AO1323" s="1">
        <f t="shared" si="2071"/>
        <v>1412.492</v>
      </c>
      <c r="AP1323"/>
      <c r="BB1323" s="17" cm="1">
        <f t="array" ref="BB1323">$C1323*EXP(poly_from_str($AO1323,BB$2951))</f>
        <v>0.53530012361171142</v>
      </c>
      <c r="BF1323" s="21">
        <f>INDEX([1]Pr3_line_class7_opt_lin!$A$2:$A$3624,MATCH($X1323,[1]Pr3_line_class7_opt_lin!$AO$2:$AO$3624,0),1)</f>
        <v>271</v>
      </c>
    </row>
    <row r="1324" spans="1:58" hidden="1" x14ac:dyDescent="0.25">
      <c r="A1324" s="1">
        <v>1412.297</v>
      </c>
      <c r="B1324" s="1">
        <v>4.0000000000000001E-3</v>
      </c>
      <c r="C1324">
        <v>20</v>
      </c>
      <c r="E1324" s="2">
        <v>70806.600000000006</v>
      </c>
      <c r="F1324">
        <v>60419</v>
      </c>
      <c r="G1324" t="s">
        <v>6</v>
      </c>
      <c r="H1324" t="s">
        <v>12</v>
      </c>
      <c r="I1324">
        <v>131226</v>
      </c>
      <c r="J1324" t="s">
        <v>4</v>
      </c>
      <c r="K1324" t="s">
        <v>5</v>
      </c>
      <c r="L1324">
        <v>60419.73</v>
      </c>
      <c r="M1324">
        <v>131226.29999999999</v>
      </c>
      <c r="N1324">
        <v>14</v>
      </c>
      <c r="V1324" s="11">
        <f t="shared" si="2058"/>
        <v>7.0806636281178822E-7</v>
      </c>
      <c r="W1324" s="11">
        <f t="shared" si="2059"/>
        <v>1.4122977236585291E-6</v>
      </c>
      <c r="X1324" s="10">
        <f t="shared" si="2060"/>
        <v>70806.628993408405</v>
      </c>
      <c r="Y1324" s="8">
        <f t="shared" si="2061"/>
        <v>1412.2971453606312</v>
      </c>
      <c r="Z1324" s="1">
        <f t="shared" si="2062"/>
        <v>1412.297</v>
      </c>
      <c r="AA1324" s="2">
        <f t="shared" si="2063"/>
        <v>70806.600000000006</v>
      </c>
      <c r="AB1324" s="2">
        <f t="shared" si="2057"/>
        <v>70806.636281178813</v>
      </c>
      <c r="AC1324" s="1">
        <f t="shared" si="2064"/>
        <v>7.5067898707275746E-2</v>
      </c>
      <c r="AD1324" s="1" t="b">
        <f t="shared" si="2065"/>
        <v>1</v>
      </c>
      <c r="AF1324" s="1" t="s">
        <v>1392</v>
      </c>
      <c r="AG1324" s="1" t="s">
        <v>1362</v>
      </c>
      <c r="AH1324" s="10">
        <v>60419.73</v>
      </c>
      <c r="AI1324" s="10">
        <v>131226.29999999999</v>
      </c>
      <c r="AJ1324" s="10">
        <f>AI1324-AH1324</f>
        <v>70806.569999999978</v>
      </c>
      <c r="AK1324" s="1">
        <f>$A1324-100000000/AJ1324</f>
        <v>-1.322034240956782E-3</v>
      </c>
      <c r="AL1324" s="10">
        <f>$X1324-AJ1324</f>
        <v>5.899340842734091E-2</v>
      </c>
      <c r="AM1324" s="10">
        <f t="shared" si="2069"/>
        <v>0.20054308690027667</v>
      </c>
      <c r="AN1324" s="10">
        <f>AL1324/AM1324</f>
        <v>0.29416824752815512</v>
      </c>
      <c r="AO1324" s="1">
        <f t="shared" si="2071"/>
        <v>1412.297</v>
      </c>
      <c r="AP1324" s="14">
        <v>456000000</v>
      </c>
      <c r="AQ1324" s="10">
        <v>0.26200000000000001</v>
      </c>
      <c r="AR1324" s="14" cm="1">
        <f t="array" ref="AR1324">SfromgA($AP1324,$AO1324,"")</f>
        <v>0.63398110186434797</v>
      </c>
      <c r="AS1324" s="21">
        <f>(10^MAX(0.05, -0.312925054856973*((LN($AR1324))^(1/3)) + 0.454808404431693)-1)*100</f>
        <v>396.15848512851591</v>
      </c>
      <c r="AU1324" s="10"/>
      <c r="AV1324" s="10"/>
      <c r="AW1324" s="14">
        <f>IF($AP1324="",$AT1324,$AP1324)</f>
        <v>456000000</v>
      </c>
      <c r="AX1324" s="21">
        <f>IF($AP1324="",$AV1324,$AS1324)</f>
        <v>396.15848512851591</v>
      </c>
      <c r="AY1324" s="10">
        <f>LN(BB1324*$AO1324/$AW1324)</f>
        <v>-11.411030205575868</v>
      </c>
      <c r="AZ1324" s="10">
        <f>EXP(AY$2950*$AI1324+AY$2951)*$AW1324/$AO1324</f>
        <v>2.0274806199211954</v>
      </c>
      <c r="BA1324" s="10">
        <f>LN(AZ1324/$C1324)</f>
        <v>-2.2889383252007787</v>
      </c>
      <c r="BB1324" s="17" cm="1">
        <f t="array" ref="BB1324">$C1324*EXP(poly_from_str($AO1324,BB$2951))</f>
        <v>3.575126020537216</v>
      </c>
      <c r="BC1324" s="10">
        <f t="shared" ref="BC1324" si="2101">LN(AZ1324/BB1324)</f>
        <v>-0.56720647767139498</v>
      </c>
      <c r="BD1324" s="10">
        <f t="shared" ref="BD1324" si="2102">LN($AX1324/100+1)</f>
        <v>1.6017252161679076</v>
      </c>
      <c r="BE1324" s="10">
        <f>ABS(LN($AZ1324/$BB1324))-BD1324-LN(2)</f>
        <v>-1.7276659190564581</v>
      </c>
      <c r="BF1324" s="21">
        <f>INDEX([1]Pr3_line_class7_opt_lin!$A$2:$A$3624,MATCH($X1324,[1]Pr3_line_class7_opt_lin!$AO$2:$AO$3624,0),1)</f>
        <v>1807</v>
      </c>
    </row>
    <row r="1325" spans="1:58" hidden="1" x14ac:dyDescent="0.25">
      <c r="A1325" s="1">
        <v>1412.087</v>
      </c>
      <c r="B1325" s="1">
        <v>4.0000000000000001E-3</v>
      </c>
      <c r="C1325">
        <v>10</v>
      </c>
      <c r="E1325" s="2">
        <v>70817.2</v>
      </c>
      <c r="N1325">
        <v>14</v>
      </c>
      <c r="V1325" s="11">
        <f t="shared" si="2058"/>
        <v>7.0817166364395401E-7</v>
      </c>
      <c r="W1325" s="11">
        <f t="shared" si="2059"/>
        <v>1.4120863293098288E-6</v>
      </c>
      <c r="X1325" s="10">
        <f t="shared" si="2060"/>
        <v>70817.173123974295</v>
      </c>
      <c r="Y1325" s="8">
        <f t="shared" si="2061"/>
        <v>1412.0868652147062</v>
      </c>
      <c r="Z1325" s="1">
        <f t="shared" si="2062"/>
        <v>1412.087</v>
      </c>
      <c r="AA1325" s="2">
        <f t="shared" si="2063"/>
        <v>70817.2</v>
      </c>
      <c r="AB1325" s="2">
        <f t="shared" si="2057"/>
        <v>70817.166364395394</v>
      </c>
      <c r="AC1325" s="1">
        <f t="shared" si="2064"/>
        <v>7.507535525941228E-2</v>
      </c>
      <c r="AD1325" s="1" t="b">
        <f t="shared" si="2065"/>
        <v>1</v>
      </c>
      <c r="AM1325" s="10">
        <f t="shared" si="2069"/>
        <v>0.20060293735442647</v>
      </c>
      <c r="AN1325" s="10"/>
      <c r="AO1325" s="1">
        <f t="shared" si="2071"/>
        <v>1412.087</v>
      </c>
      <c r="AP1325"/>
      <c r="BB1325" s="17" cm="1">
        <f t="array" ref="BB1325">$C1325*EXP(poly_from_str($AO1325,BB$2951))</f>
        <v>1.7910453291094031</v>
      </c>
      <c r="BF1325" s="21" t="e">
        <f>INDEX([1]Pr3_line_class7_opt_lin!$A$2:$A$3624,MATCH($X1325,[1]Pr3_line_class7_opt_lin!$AO$2:$AO$3624,0),1)</f>
        <v>#N/A</v>
      </c>
    </row>
    <row r="1326" spans="1:58" hidden="1" x14ac:dyDescent="0.25">
      <c r="A1326" s="1">
        <v>1411.924</v>
      </c>
      <c r="B1326" s="1">
        <v>4.0000000000000001E-3</v>
      </c>
      <c r="C1326">
        <v>20</v>
      </c>
      <c r="E1326" s="2">
        <v>70825.3</v>
      </c>
      <c r="F1326">
        <v>62678</v>
      </c>
      <c r="G1326" t="s">
        <v>6</v>
      </c>
      <c r="H1326" t="s">
        <v>39</v>
      </c>
      <c r="I1326">
        <v>133503</v>
      </c>
      <c r="J1326" t="s">
        <v>4</v>
      </c>
      <c r="K1326" t="s">
        <v>12</v>
      </c>
      <c r="L1326">
        <v>62678.7</v>
      </c>
      <c r="M1326">
        <v>133503.9</v>
      </c>
      <c r="N1326">
        <v>14</v>
      </c>
      <c r="V1326" s="11">
        <f t="shared" si="2058"/>
        <v>7.0825341873925231E-7</v>
      </c>
      <c r="W1326" s="11">
        <f t="shared" si="2059"/>
        <v>1.4119248347694963E-6</v>
      </c>
      <c r="X1326" s="10">
        <f t="shared" si="2060"/>
        <v>70825.33345564139</v>
      </c>
      <c r="Y1326" s="8">
        <f t="shared" si="2061"/>
        <v>1411.9241678209817</v>
      </c>
      <c r="Z1326" s="1">
        <f t="shared" si="2062"/>
        <v>1411.924</v>
      </c>
      <c r="AA1326" s="2">
        <f t="shared" si="2063"/>
        <v>70825.3</v>
      </c>
      <c r="AB1326" s="2">
        <f t="shared" si="2057"/>
        <v>70825.341873925223</v>
      </c>
      <c r="AC1326" s="1">
        <f t="shared" si="2064"/>
        <v>7.5081145257791929E-2</v>
      </c>
      <c r="AD1326" s="1" t="b">
        <f t="shared" si="2065"/>
        <v>1</v>
      </c>
      <c r="AF1326" s="1" t="s">
        <v>1291</v>
      </c>
      <c r="AG1326" s="5" t="s">
        <v>1475</v>
      </c>
      <c r="AH1326" s="10">
        <v>62678.7</v>
      </c>
      <c r="AI1326" s="10">
        <v>133503.9</v>
      </c>
      <c r="AJ1326" s="10">
        <f t="shared" ref="AJ1326:AJ1327" si="2103">AI1326-AH1326</f>
        <v>70825.2</v>
      </c>
      <c r="AK1326" s="1">
        <f t="shared" ref="AK1326:AK1327" si="2104">$A1326-100000000/AJ1326</f>
        <v>-2.8283040501264622E-3</v>
      </c>
      <c r="AL1326" s="10">
        <f t="shared" ref="AL1326:AL1327" si="2105">$X1326-AJ1326</f>
        <v>0.13345564139308408</v>
      </c>
      <c r="AM1326" s="10">
        <f t="shared" si="2069"/>
        <v>0.20064904343293266</v>
      </c>
      <c r="AN1326" s="10">
        <f t="shared" ref="AN1326:AN1327" si="2106">AL1326/AM1326</f>
        <v>0.66511974893960502</v>
      </c>
      <c r="AO1326" s="1">
        <f t="shared" si="2071"/>
        <v>1411.924</v>
      </c>
      <c r="BB1326" s="17" cm="1">
        <f t="array" ref="BB1326">$C1326*EXP(poly_from_str($AO1326,BB$2951))</f>
        <v>3.5875031925804328</v>
      </c>
      <c r="BF1326" s="21">
        <f>INDEX([1]Pr3_line_class7_opt_lin!$A$2:$A$3624,MATCH($X1326,[1]Pr3_line_class7_opt_lin!$AO$2:$AO$3624,0),1)</f>
        <v>1811</v>
      </c>
    </row>
    <row r="1327" spans="1:58" hidden="1" x14ac:dyDescent="0.25">
      <c r="A1327" s="1">
        <v>1411.819</v>
      </c>
      <c r="B1327" s="1">
        <v>4.0000000000000001E-3</v>
      </c>
      <c r="C1327">
        <v>20</v>
      </c>
      <c r="E1327" s="2">
        <v>70830.600000000006</v>
      </c>
      <c r="F1327">
        <v>21611</v>
      </c>
      <c r="G1327" t="s">
        <v>4</v>
      </c>
      <c r="H1327" t="s">
        <v>17</v>
      </c>
      <c r="I1327">
        <v>92441</v>
      </c>
      <c r="J1327" t="s">
        <v>6</v>
      </c>
      <c r="K1327" t="s">
        <v>7</v>
      </c>
      <c r="L1327">
        <v>21611.19</v>
      </c>
      <c r="M1327">
        <v>92441.7</v>
      </c>
      <c r="N1327">
        <v>14</v>
      </c>
      <c r="V1327" s="11">
        <f t="shared" si="2058"/>
        <v>7.0830609306150437E-7</v>
      </c>
      <c r="W1327" s="11">
        <f t="shared" si="2059"/>
        <v>1.4118191854932756E-6</v>
      </c>
      <c r="X1327" s="10">
        <f t="shared" si="2060"/>
        <v>70830.607434806996</v>
      </c>
      <c r="Y1327" s="8">
        <f t="shared" si="2061"/>
        <v>1411.819037300234</v>
      </c>
      <c r="Z1327" s="1">
        <f t="shared" si="2062"/>
        <v>1411.819</v>
      </c>
      <c r="AA1327" s="2">
        <f t="shared" si="2063"/>
        <v>70830.600000000006</v>
      </c>
      <c r="AB1327" s="2">
        <f t="shared" si="2057"/>
        <v>70830.609306150436</v>
      </c>
      <c r="AC1327" s="1">
        <f t="shared" si="2064"/>
        <v>7.5084876073402626E-2</v>
      </c>
      <c r="AD1327" s="1" t="b">
        <f t="shared" si="2065"/>
        <v>1</v>
      </c>
      <c r="AF1327" s="1" t="s">
        <v>1301</v>
      </c>
      <c r="AG1327" s="1" t="s">
        <v>1352</v>
      </c>
      <c r="AH1327" s="10">
        <v>21611.19</v>
      </c>
      <c r="AI1327" s="10">
        <v>92441.7</v>
      </c>
      <c r="AJ1327" s="10">
        <f t="shared" si="2103"/>
        <v>70830.509999999995</v>
      </c>
      <c r="AK1327" s="1">
        <f t="shared" si="2104"/>
        <v>-1.9794056263435778E-3</v>
      </c>
      <c r="AL1327" s="10">
        <f t="shared" si="2105"/>
        <v>9.7434807001263835E-2</v>
      </c>
      <c r="AM1327" s="10">
        <f t="shared" si="2069"/>
        <v>0.20067898222080879</v>
      </c>
      <c r="AN1327" s="10">
        <f t="shared" si="2106"/>
        <v>0.485525718353781</v>
      </c>
      <c r="AO1327" s="1">
        <f t="shared" si="2071"/>
        <v>1411.819</v>
      </c>
      <c r="AP1327" s="14">
        <v>8450000</v>
      </c>
      <c r="AQ1327" s="10">
        <v>0.05</v>
      </c>
      <c r="AR1327" s="14" cm="1">
        <f t="array" ref="AR1327">SfromgA($AP1327,$AO1327,"")</f>
        <v>1.1736190103504249E-2</v>
      </c>
      <c r="AS1327" s="21">
        <f>(10^MAX(0.05, -0.312925054856973*((LN($AR1327))^(1/3)) + 0.454808404431693)-1)*100</f>
        <v>831.80681884898343</v>
      </c>
      <c r="AU1327" s="10"/>
      <c r="AV1327" s="10"/>
      <c r="AW1327" s="14">
        <f>IF($AP1327="",$AT1327,$AP1327)</f>
        <v>8450000</v>
      </c>
      <c r="AX1327" s="21">
        <f>IF($AP1327="",$AV1327,$AS1327)</f>
        <v>831.80681884898343</v>
      </c>
      <c r="AY1327" s="10">
        <f>LN(BB1327*$AO1327/$AW1327)</f>
        <v>-7.4186140459942864</v>
      </c>
      <c r="AZ1327" s="10">
        <f>EXP(AY$2950*$AI1327+AY$2951)*$AW1327/$AO1327</f>
        <v>1.4109150096721224</v>
      </c>
      <c r="BA1327" s="10">
        <f>LN(AZ1327/$C1327)</f>
        <v>-2.6514938366065164</v>
      </c>
      <c r="BB1327" s="17" cm="1">
        <f t="array" ref="BB1327">$C1327*EXP(poly_from_str($AO1327,BB$2951))</f>
        <v>3.5909928726887634</v>
      </c>
      <c r="BC1327" s="10">
        <f t="shared" ref="BC1327" si="2107">LN(AZ1327/BB1327)</f>
        <v>-0.93419029352389849</v>
      </c>
      <c r="BD1327" s="10">
        <f t="shared" ref="BD1327" si="2108">LN($AX1327/100+1)</f>
        <v>2.2319553312997709</v>
      </c>
      <c r="BE1327" s="10">
        <f>ABS(LN($AZ1327/$BB1327))-BD1327-LN(2)</f>
        <v>-1.9909122183358177</v>
      </c>
      <c r="BF1327" s="21">
        <f>INDEX([1]Pr3_line_class7_opt_lin!$A$2:$A$3624,MATCH($X1327,[1]Pr3_line_class7_opt_lin!$AO$2:$AO$3624,0),1)</f>
        <v>1812</v>
      </c>
    </row>
    <row r="1328" spans="1:58" x14ac:dyDescent="0.25">
      <c r="A1328" s="1">
        <v>1411.732</v>
      </c>
      <c r="B1328" s="1">
        <v>8.0000000000000002E-3</v>
      </c>
      <c r="C1328">
        <v>100</v>
      </c>
      <c r="D1328" t="s">
        <v>112</v>
      </c>
      <c r="E1328" s="2">
        <v>70835</v>
      </c>
      <c r="N1328">
        <v>14</v>
      </c>
      <c r="V1328" s="11">
        <f t="shared" si="2058"/>
        <v>7.0834974343572294E-7</v>
      </c>
      <c r="W1328" s="11">
        <f t="shared" si="2059"/>
        <v>1.4117314886708548E-6</v>
      </c>
      <c r="X1328" s="10">
        <f t="shared" si="2060"/>
        <v>70834.979503759765</v>
      </c>
      <c r="Y1328" s="8">
        <f t="shared" si="2061"/>
        <v>1411.7318971581296</v>
      </c>
      <c r="Z1328" s="1">
        <f t="shared" si="2062"/>
        <v>1411.732</v>
      </c>
      <c r="AA1328" s="2">
        <f t="shared" si="2063"/>
        <v>70835</v>
      </c>
      <c r="AB1328" s="2">
        <f t="shared" si="2057"/>
        <v>70834.974343572292</v>
      </c>
      <c r="AC1328" s="1">
        <f t="shared" si="2064"/>
        <v>7.5087967951272733E-2</v>
      </c>
      <c r="AD1328" s="1" t="b">
        <f t="shared" si="2065"/>
        <v>1</v>
      </c>
      <c r="AM1328" s="10">
        <f t="shared" si="2069"/>
        <v>0.4014076326101555</v>
      </c>
      <c r="AN1328" s="10"/>
      <c r="AO1328" s="1">
        <f t="shared" si="2071"/>
        <v>1411.732</v>
      </c>
      <c r="AP1328"/>
      <c r="BB1328" s="17" cm="1">
        <f t="array" ref="BB1328">$C1328*EXP(poly_from_str($AO1328,BB$2951))</f>
        <v>17.96943074768722</v>
      </c>
      <c r="BF1328" s="21">
        <f>INDEX([1]Pr3_line_class7_opt_lin!$A$2:$A$3624,MATCH($X1328,[1]Pr3_line_class7_opt_lin!$AO$2:$AO$3624,0),1)</f>
        <v>9066</v>
      </c>
    </row>
    <row r="1329" spans="1:58" x14ac:dyDescent="0.25">
      <c r="A1329" s="1">
        <v>1411.3989999999999</v>
      </c>
      <c r="B1329" s="1">
        <v>8.0000000000000002E-3</v>
      </c>
      <c r="C1329">
        <v>10</v>
      </c>
      <c r="D1329" t="s">
        <v>111</v>
      </c>
      <c r="E1329" s="2">
        <v>70851.7</v>
      </c>
      <c r="N1329">
        <v>14</v>
      </c>
      <c r="V1329" s="11">
        <f t="shared" si="2058"/>
        <v>7.0851686872386913E-7</v>
      </c>
      <c r="W1329" s="11">
        <f t="shared" si="2059"/>
        <v>1.4113987384918077E-6</v>
      </c>
      <c r="X1329" s="10">
        <f t="shared" si="2060"/>
        <v>70851.689514687969</v>
      </c>
      <c r="Y1329" s="8">
        <f t="shared" si="2061"/>
        <v>1411.3989473641193</v>
      </c>
      <c r="Z1329" s="1">
        <f t="shared" si="2062"/>
        <v>1411.3989999999999</v>
      </c>
      <c r="AA1329" s="2">
        <f t="shared" si="2063"/>
        <v>70851.7</v>
      </c>
      <c r="AB1329" s="2">
        <f t="shared" si="2057"/>
        <v>70851.686872386912</v>
      </c>
      <c r="AC1329" s="1">
        <f t="shared" si="2064"/>
        <v>7.5099807663313825E-2</v>
      </c>
      <c r="AD1329" s="1" t="b">
        <f t="shared" si="2065"/>
        <v>1</v>
      </c>
      <c r="AM1329" s="10">
        <f t="shared" si="2069"/>
        <v>0.40159699702210366</v>
      </c>
      <c r="AN1329" s="10"/>
      <c r="AO1329" s="1">
        <f t="shared" si="2071"/>
        <v>1411.3989999999999</v>
      </c>
      <c r="AP1329"/>
      <c r="BB1329" s="17" cm="1">
        <f t="array" ref="BB1329">$C1329*EXP(poly_from_str($AO1329,BB$2951))</f>
        <v>1.8024878615280662</v>
      </c>
      <c r="BF1329" s="21">
        <f>INDEX([1]Pr3_line_class7_opt_lin!$A$2:$A$3624,MATCH($X1329,[1]Pr3_line_class7_opt_lin!$AO$2:$AO$3624,0),1)</f>
        <v>908</v>
      </c>
    </row>
    <row r="1330" spans="1:58" x14ac:dyDescent="0.25">
      <c r="A1330" s="1">
        <v>1411.3720000000001</v>
      </c>
      <c r="B1330" s="1">
        <v>8.0000000000000002E-3</v>
      </c>
      <c r="C1330">
        <v>3</v>
      </c>
      <c r="D1330" t="s">
        <v>111</v>
      </c>
      <c r="E1330" s="2">
        <v>70853</v>
      </c>
      <c r="N1330">
        <v>14</v>
      </c>
      <c r="V1330" s="11">
        <f t="shared" si="2058"/>
        <v>7.085304228792976E-7</v>
      </c>
      <c r="W1330" s="11">
        <f t="shared" si="2059"/>
        <v>1.4113728423637673E-6</v>
      </c>
      <c r="X1330" s="10">
        <f t="shared" si="2060"/>
        <v>70853.03377578588</v>
      </c>
      <c r="Y1330" s="8">
        <f t="shared" si="2061"/>
        <v>1411.3721695594513</v>
      </c>
      <c r="Z1330" s="1">
        <f t="shared" si="2062"/>
        <v>1411.3720000000001</v>
      </c>
      <c r="AA1330" s="2">
        <f t="shared" si="2063"/>
        <v>70853</v>
      </c>
      <c r="AB1330" s="2">
        <f t="shared" si="2057"/>
        <v>70853.042287929755</v>
      </c>
      <c r="AC1330" s="1">
        <f t="shared" si="2064"/>
        <v>7.5100768007275817E-2</v>
      </c>
      <c r="AD1330" s="1" t="b">
        <f t="shared" si="2065"/>
        <v>1</v>
      </c>
      <c r="AM1330" s="10">
        <f t="shared" si="2069"/>
        <v>0.40161204841813497</v>
      </c>
      <c r="AN1330" s="10"/>
      <c r="AO1330" s="1">
        <f t="shared" si="2071"/>
        <v>1411.3720000000001</v>
      </c>
      <c r="AP1330"/>
      <c r="BB1330" s="17" cm="1">
        <f t="array" ref="BB1330">$C1330*EXP(poly_from_str($AO1330,BB$2951))</f>
        <v>0.54088139126125456</v>
      </c>
      <c r="BF1330" s="21">
        <f>INDEX([1]Pr3_line_class7_opt_lin!$A$2:$A$3624,MATCH($X1330,[1]Pr3_line_class7_opt_lin!$AO$2:$AO$3624,0),1)</f>
        <v>273</v>
      </c>
    </row>
    <row r="1331" spans="1:58" hidden="1" x14ac:dyDescent="0.25">
      <c r="A1331" s="1">
        <v>1411.184</v>
      </c>
      <c r="B1331" s="1">
        <v>4.0000000000000001E-3</v>
      </c>
      <c r="C1331">
        <v>2</v>
      </c>
      <c r="E1331" s="2">
        <v>70862.5</v>
      </c>
      <c r="N1331">
        <v>14</v>
      </c>
      <c r="V1331" s="11">
        <f t="shared" si="2058"/>
        <v>7.0862481434029866E-7</v>
      </c>
      <c r="W1331" s="11">
        <f t="shared" si="2059"/>
        <v>1.4111836302698889E-6</v>
      </c>
      <c r="X1331" s="10">
        <f t="shared" si="2060"/>
        <v>70862.485172772722</v>
      </c>
      <c r="Y1331" s="8">
        <f t="shared" si="2061"/>
        <v>1411.1839255451725</v>
      </c>
      <c r="Z1331" s="1">
        <f t="shared" si="2062"/>
        <v>1411.184</v>
      </c>
      <c r="AA1331" s="2">
        <f t="shared" si="2063"/>
        <v>70862.5</v>
      </c>
      <c r="AB1331" s="2">
        <f t="shared" si="2057"/>
        <v>70862.481434029862</v>
      </c>
      <c r="AC1331" s="1">
        <f t="shared" si="2064"/>
        <v>7.5107456374941137E-2</v>
      </c>
      <c r="AD1331" s="1" t="b">
        <f t="shared" si="2065"/>
        <v>1</v>
      </c>
      <c r="AM1331" s="10">
        <f t="shared" si="2069"/>
        <v>0.20085970362475766</v>
      </c>
      <c r="AN1331" s="10"/>
      <c r="AO1331" s="1">
        <f t="shared" si="2071"/>
        <v>1411.184</v>
      </c>
      <c r="AP1331"/>
      <c r="BB1331" s="17" cm="1">
        <f t="array" ref="BB1331">$C1331*EXP(poly_from_str($AO1331,BB$2951))</f>
        <v>0.36121485573776035</v>
      </c>
      <c r="BF1331" s="21">
        <f>INDEX([1]Pr3_line_class7_opt_lin!$A$2:$A$3624,MATCH($X1331,[1]Pr3_line_class7_opt_lin!$AO$2:$AO$3624,0),1)</f>
        <v>182</v>
      </c>
    </row>
    <row r="1332" spans="1:58" hidden="1" x14ac:dyDescent="0.25">
      <c r="A1332" s="1">
        <v>1410.7449999999999</v>
      </c>
      <c r="B1332" s="1">
        <v>4.0000000000000001E-3</v>
      </c>
      <c r="C1332">
        <v>10</v>
      </c>
      <c r="E1332" s="2">
        <v>70884.5</v>
      </c>
      <c r="F1332">
        <v>50647</v>
      </c>
      <c r="G1332" t="s">
        <v>4</v>
      </c>
      <c r="H1332" t="s">
        <v>12</v>
      </c>
      <c r="I1332">
        <v>121532</v>
      </c>
      <c r="J1332" t="s">
        <v>6</v>
      </c>
      <c r="K1332" t="s">
        <v>12</v>
      </c>
      <c r="L1332">
        <v>50647.35</v>
      </c>
      <c r="M1332">
        <v>121532.5</v>
      </c>
      <c r="N1332">
        <v>14</v>
      </c>
      <c r="V1332" s="11">
        <f t="shared" si="2058"/>
        <v>7.0884532640555174E-7</v>
      </c>
      <c r="W1332" s="11">
        <f t="shared" si="2059"/>
        <v>1.410745649613103E-6</v>
      </c>
      <c r="X1332" s="10">
        <f t="shared" si="2060"/>
        <v>70884.526060999211</v>
      </c>
      <c r="Y1332" s="8">
        <f t="shared" si="2061"/>
        <v>1410.7451309464304</v>
      </c>
      <c r="Z1332" s="1">
        <f t="shared" si="2062"/>
        <v>1410.7449999999999</v>
      </c>
      <c r="AA1332" s="2">
        <f t="shared" si="2063"/>
        <v>70884.5</v>
      </c>
      <c r="AB1332" s="2">
        <f t="shared" si="2057"/>
        <v>70884.532640555175</v>
      </c>
      <c r="AC1332" s="1">
        <f t="shared" si="2064"/>
        <v>7.512308483834966E-2</v>
      </c>
      <c r="AD1332" s="1" t="b">
        <f t="shared" si="2065"/>
        <v>1</v>
      </c>
      <c r="AF1332" s="1" t="s">
        <v>1395</v>
      </c>
      <c r="AG1332" s="1" t="s">
        <v>1163</v>
      </c>
      <c r="AH1332" s="10">
        <v>50647.35</v>
      </c>
      <c r="AI1332" s="10">
        <v>121532.5</v>
      </c>
      <c r="AJ1332" s="10">
        <f t="shared" ref="AJ1332:AJ1336" si="2109">AI1332-AH1332</f>
        <v>70885.149999999994</v>
      </c>
      <c r="AK1332" s="1">
        <f t="shared" ref="AK1332:AK1336" si="2110">$A1332-100000000/AJ1332</f>
        <v>1.2286589645100321E-2</v>
      </c>
      <c r="AL1332" s="10">
        <f t="shared" ref="AL1332:AL1336" si="2111">$X1332-AJ1332</f>
        <v>-0.62393900078313891</v>
      </c>
      <c r="AM1332" s="10">
        <f t="shared" si="2069"/>
        <v>0.20098458615837733</v>
      </c>
      <c r="AN1332" s="10">
        <f t="shared" ref="AN1332:AN1336" si="2112">AL1332/AM1332</f>
        <v>-3.1044121975178256</v>
      </c>
      <c r="AO1332" s="1">
        <f t="shared" si="2071"/>
        <v>1410.7449999999999</v>
      </c>
      <c r="BB1332" s="17" cm="1">
        <f t="array" ref="BB1332">$C1332*EXP(poly_from_str($AO1332,BB$2951))</f>
        <v>1.8134129676997168</v>
      </c>
      <c r="BF1332" s="21">
        <f>INDEX([1]Pr3_line_class7_opt_lin!$A$2:$A$3624,MATCH($X1332,[1]Pr3_line_class7_opt_lin!$AO$2:$AO$3624,0),1)</f>
        <v>912</v>
      </c>
    </row>
    <row r="1333" spans="1:58" hidden="1" x14ac:dyDescent="0.25">
      <c r="A1333" s="1">
        <v>1410.6510000000001</v>
      </c>
      <c r="B1333" s="1">
        <v>4.0000000000000001E-3</v>
      </c>
      <c r="C1333">
        <v>100</v>
      </c>
      <c r="E1333" s="2">
        <v>70889.3</v>
      </c>
      <c r="F1333">
        <v>64979</v>
      </c>
      <c r="G1333" t="s">
        <v>6</v>
      </c>
      <c r="H1333" t="s">
        <v>7</v>
      </c>
      <c r="I1333">
        <v>135868</v>
      </c>
      <c r="J1333" t="s">
        <v>4</v>
      </c>
      <c r="K1333" t="s">
        <v>5</v>
      </c>
      <c r="L1333">
        <v>64979.55</v>
      </c>
      <c r="M1333">
        <v>135868.79999999999</v>
      </c>
      <c r="N1333">
        <v>14</v>
      </c>
      <c r="V1333" s="11">
        <f t="shared" si="2058"/>
        <v>7.0889256095235462E-7</v>
      </c>
      <c r="W1333" s="11">
        <f t="shared" si="2059"/>
        <v>1.4106501263237189E-6</v>
      </c>
      <c r="X1333" s="10">
        <f t="shared" si="2060"/>
        <v>70889.264947285643</v>
      </c>
      <c r="Y1333" s="8">
        <f t="shared" si="2061"/>
        <v>1410.650823849867</v>
      </c>
      <c r="Z1333" s="1">
        <f t="shared" si="2062"/>
        <v>1410.6510000000001</v>
      </c>
      <c r="AA1333" s="2">
        <f t="shared" si="2063"/>
        <v>70889.3</v>
      </c>
      <c r="AB1333" s="2">
        <f t="shared" si="2057"/>
        <v>70889.256095235454</v>
      </c>
      <c r="AC1333" s="1">
        <f t="shared" si="2064"/>
        <v>7.5126433148679395E-2</v>
      </c>
      <c r="AD1333" s="1" t="b">
        <f t="shared" si="2065"/>
        <v>1</v>
      </c>
      <c r="AF1333" s="1" t="s">
        <v>1394</v>
      </c>
      <c r="AG1333" s="1" t="s">
        <v>1369</v>
      </c>
      <c r="AH1333" s="10">
        <v>64979.55</v>
      </c>
      <c r="AI1333" s="10">
        <v>135868.79999999999</v>
      </c>
      <c r="AJ1333" s="10">
        <f t="shared" si="2109"/>
        <v>70889.249999999985</v>
      </c>
      <c r="AK1333" s="1">
        <f t="shared" si="2110"/>
        <v>-1.2129131027904805E-4</v>
      </c>
      <c r="AL1333" s="10">
        <f t="shared" si="2111"/>
        <v>1.4947285657399334E-2</v>
      </c>
      <c r="AM1333" s="10">
        <f t="shared" si="2069"/>
        <v>0.20101158968447902</v>
      </c>
      <c r="AN1333" s="10">
        <f t="shared" si="2112"/>
        <v>7.4360317635722276E-2</v>
      </c>
      <c r="AO1333" s="1">
        <f t="shared" si="2071"/>
        <v>1410.6510000000001</v>
      </c>
      <c r="AP1333" s="14">
        <v>582000000</v>
      </c>
      <c r="AQ1333" s="10">
        <v>0.71499999999999997</v>
      </c>
      <c r="AR1333" s="14" cm="1">
        <f t="array" ref="AR1333">SfromgA($AP1333,$AO1333,"")</f>
        <v>0.80633421360253299</v>
      </c>
      <c r="AS1333" s="21">
        <f t="shared" ref="AS1333:AS1336" si="2113">(10^MAX(0.05, -0.312925054856973*((LN($AR1333))^(1/3)) + 0.454808404431693)-1)*100</f>
        <v>338.88213113059936</v>
      </c>
      <c r="AU1333" s="10"/>
      <c r="AV1333" s="10"/>
      <c r="AW1333" s="14">
        <f t="shared" ref="AW1333:AW1336" si="2114">IF($AP1333="",$AT1333,$AP1333)</f>
        <v>582000000</v>
      </c>
      <c r="AX1333" s="21">
        <f t="shared" ref="AX1333:AX1336" si="2115">IF($AP1333="",$AV1333,$AS1333)</f>
        <v>338.88213113059936</v>
      </c>
      <c r="AY1333" s="10"/>
      <c r="AZ1333" s="10">
        <f t="shared" ref="AZ1333:AZ1336" si="2116">EXP(AY$2950*$AI1333+AY$2951)*$AW1333/$AO1333</f>
        <v>1.6786250664887796</v>
      </c>
      <c r="BA1333" s="10"/>
      <c r="BB1333" s="17" cm="1">
        <f t="array" ref="BB1333">$C1333*EXP(poly_from_str($AO1333,BB$2951))</f>
        <v>18.149870952322118</v>
      </c>
      <c r="BC1333" s="10"/>
      <c r="BD1333" s="10">
        <f t="shared" ref="BD1333:BD1336" si="2117">LN($AX1333/100+1)</f>
        <v>1.4790606970283644</v>
      </c>
      <c r="BE1333" s="10">
        <f t="shared" ref="BE1333:BE1336" si="2118">ABS(LN($AZ1333/$BB1333))-BD1333-LN(2)</f>
        <v>0.20848052750410206</v>
      </c>
      <c r="BF1333" s="21">
        <f>INDEX([1]Pr3_line_class7_opt_lin!$A$2:$A$3624,MATCH($X1333,[1]Pr3_line_class7_opt_lin!$AO$2:$AO$3624,0),1)</f>
        <v>9124</v>
      </c>
    </row>
    <row r="1334" spans="1:58" x14ac:dyDescent="0.25">
      <c r="A1334" s="1">
        <v>1410.528</v>
      </c>
      <c r="B1334" s="1">
        <v>8.0000000000000002E-3</v>
      </c>
      <c r="C1334">
        <v>10</v>
      </c>
      <c r="D1334" t="s">
        <v>113</v>
      </c>
      <c r="E1334" s="2">
        <v>70895.399999999994</v>
      </c>
      <c r="F1334">
        <v>25934</v>
      </c>
      <c r="G1334" t="s">
        <v>4</v>
      </c>
      <c r="H1334" t="s">
        <v>17</v>
      </c>
      <c r="I1334">
        <v>96830</v>
      </c>
      <c r="J1334" t="s">
        <v>6</v>
      </c>
      <c r="K1334" t="s">
        <v>7</v>
      </c>
      <c r="L1334">
        <v>25934.98</v>
      </c>
      <c r="M1334">
        <v>96830.5</v>
      </c>
      <c r="N1334">
        <v>14</v>
      </c>
      <c r="V1334" s="11">
        <f t="shared" si="2058"/>
        <v>7.089543773679076E-7</v>
      </c>
      <c r="W1334" s="11">
        <f t="shared" si="2059"/>
        <v>1.4105287508075279E-6</v>
      </c>
      <c r="X1334" s="10">
        <f t="shared" si="2060"/>
        <v>70895.430126218518</v>
      </c>
      <c r="Y1334" s="8">
        <f t="shared" si="2061"/>
        <v>1410.5281514191427</v>
      </c>
      <c r="Z1334" s="1">
        <f t="shared" si="2062"/>
        <v>1410.528</v>
      </c>
      <c r="AA1334" s="2">
        <f t="shared" si="2063"/>
        <v>70895.399999999994</v>
      </c>
      <c r="AB1334" s="2">
        <f t="shared" si="2057"/>
        <v>70895.437736790758</v>
      </c>
      <c r="AC1334" s="1">
        <f t="shared" si="2064"/>
        <v>7.513081545945588E-2</v>
      </c>
      <c r="AD1334" s="1" t="b">
        <f t="shared" si="2065"/>
        <v>1</v>
      </c>
      <c r="AF1334" s="1" t="s">
        <v>1257</v>
      </c>
      <c r="AG1334" s="1" t="s">
        <v>1384</v>
      </c>
      <c r="AH1334" s="10">
        <v>25934.98</v>
      </c>
      <c r="AI1334" s="10">
        <v>96830.5</v>
      </c>
      <c r="AJ1334" s="10">
        <f t="shared" si="2109"/>
        <v>70895.520000000004</v>
      </c>
      <c r="AK1334" s="1">
        <f t="shared" si="2110"/>
        <v>1.6366980594284541E-3</v>
      </c>
      <c r="AL1334" s="10">
        <f t="shared" si="2111"/>
        <v>-8.9873781485948712E-2</v>
      </c>
      <c r="AM1334" s="10">
        <f t="shared" si="2069"/>
        <v>0.40209283332199003</v>
      </c>
      <c r="AN1334" s="10">
        <f t="shared" si="2112"/>
        <v>-0.22351500459094009</v>
      </c>
      <c r="AO1334" s="1">
        <f t="shared" si="2071"/>
        <v>1410.528</v>
      </c>
      <c r="AP1334" s="14">
        <v>7630000</v>
      </c>
      <c r="AQ1334" s="10">
        <v>2.3E-2</v>
      </c>
      <c r="AR1334" s="14" cm="1">
        <f t="array" ref="AR1334">SfromgA($AP1334,$AO1334,"")</f>
        <v>1.0568248892227605E-2</v>
      </c>
      <c r="AS1334" s="21">
        <f t="shared" si="2113"/>
        <v>840.45696176881552</v>
      </c>
      <c r="AU1334" s="10"/>
      <c r="AV1334" s="10"/>
      <c r="AW1334" s="14">
        <f t="shared" si="2114"/>
        <v>7630000</v>
      </c>
      <c r="AX1334" s="21">
        <f t="shared" si="2115"/>
        <v>840.45696176881552</v>
      </c>
      <c r="AY1334" s="10">
        <f t="shared" ref="AY1334:AY1336" si="2119">LN(BB1334*$AO1334/$AW1334)</f>
        <v>-7.9986656390357966</v>
      </c>
      <c r="AZ1334" s="10">
        <f t="shared" si="2116"/>
        <v>0.8460531178565498</v>
      </c>
      <c r="BA1334" s="10">
        <f t="shared" ref="BA1334:BA1336" si="2120">LN(AZ1334/$C1334)</f>
        <v>-2.4697582272765053</v>
      </c>
      <c r="BB1334" s="17" cm="1">
        <f t="array" ref="BB1334">$C1334*EXP(poly_from_str($AO1334,BB$2951))</f>
        <v>1.817048320939638</v>
      </c>
      <c r="BC1334" s="10">
        <f t="shared" ref="BC1334:BC1336" si="2121">LN(AZ1334/BB1334)</f>
        <v>-0.7643865171456572</v>
      </c>
      <c r="BD1334" s="10">
        <f t="shared" si="2117"/>
        <v>2.2411957006945662</v>
      </c>
      <c r="BE1334" s="10">
        <f t="shared" si="2118"/>
        <v>-2.1699563641088542</v>
      </c>
      <c r="BF1334" s="21">
        <f>INDEX([1]Pr3_line_class7_opt_lin!$A$2:$A$3624,MATCH($X1334,[1]Pr3_line_class7_opt_lin!$AO$2:$AO$3624,0),1)</f>
        <v>913</v>
      </c>
    </row>
    <row r="1335" spans="1:58" hidden="1" x14ac:dyDescent="0.25">
      <c r="A1335" s="1">
        <v>1410.3040000000001</v>
      </c>
      <c r="B1335" s="1">
        <v>4.0000000000000001E-3</v>
      </c>
      <c r="C1335">
        <v>60</v>
      </c>
      <c r="E1335" s="2">
        <v>70906.7</v>
      </c>
      <c r="F1335">
        <v>21535</v>
      </c>
      <c r="G1335" t="s">
        <v>4</v>
      </c>
      <c r="H1335" t="s">
        <v>5</v>
      </c>
      <c r="I1335">
        <v>92441</v>
      </c>
      <c r="J1335" t="s">
        <v>6</v>
      </c>
      <c r="K1335" t="s">
        <v>7</v>
      </c>
      <c r="L1335">
        <v>21535.17</v>
      </c>
      <c r="M1335">
        <v>92441.7</v>
      </c>
      <c r="N1335">
        <v>14</v>
      </c>
      <c r="V1335" s="11">
        <f t="shared" si="2058"/>
        <v>7.0906698130332185E-7</v>
      </c>
      <c r="W1335" s="11">
        <f t="shared" si="2059"/>
        <v>1.4103039628131053E-6</v>
      </c>
      <c r="X1335" s="10">
        <f t="shared" si="2060"/>
        <v>70906.698507589288</v>
      </c>
      <c r="Y1335" s="8">
        <f t="shared" si="2061"/>
        <v>1410.3039924965171</v>
      </c>
      <c r="Z1335" s="1">
        <f t="shared" si="2062"/>
        <v>1410.3040000000001</v>
      </c>
      <c r="AA1335" s="2">
        <f t="shared" si="2063"/>
        <v>70906.7</v>
      </c>
      <c r="AB1335" s="2">
        <f t="shared" si="2057"/>
        <v>70906.698130332181</v>
      </c>
      <c r="AC1335" s="1">
        <f t="shared" si="2064"/>
        <v>7.5138799198730274E-2</v>
      </c>
      <c r="AD1335" s="1" t="b">
        <f t="shared" si="2065"/>
        <v>1</v>
      </c>
      <c r="AF1335" s="1" t="s">
        <v>1206</v>
      </c>
      <c r="AG1335" s="1" t="s">
        <v>1352</v>
      </c>
      <c r="AH1335" s="10">
        <v>21535.17</v>
      </c>
      <c r="AI1335" s="10">
        <v>92441.7</v>
      </c>
      <c r="AJ1335" s="10">
        <f t="shared" si="2109"/>
        <v>70906.53</v>
      </c>
      <c r="AK1335" s="1">
        <f t="shared" si="2110"/>
        <v>-3.3440485663049913E-3</v>
      </c>
      <c r="AL1335" s="10">
        <f t="shared" si="2111"/>
        <v>0.16850758928922005</v>
      </c>
      <c r="AM1335" s="10">
        <f t="shared" si="2069"/>
        <v>0.201110398892721</v>
      </c>
      <c r="AN1335" s="10">
        <f t="shared" si="2112"/>
        <v>0.83788600796872581</v>
      </c>
      <c r="AO1335" s="1">
        <f t="shared" si="2071"/>
        <v>1410.3040000000001</v>
      </c>
      <c r="AP1335" s="14">
        <v>23900000</v>
      </c>
      <c r="AQ1335" s="10">
        <v>8.3000000000000004E-2</v>
      </c>
      <c r="AR1335" s="14" cm="1">
        <f t="array" ref="AR1335">SfromgA($AP1335,$AO1335,"")</f>
        <v>3.3087920523414582E-2</v>
      </c>
      <c r="AS1335" s="21">
        <f t="shared" si="2113"/>
        <v>742.84539578134923</v>
      </c>
      <c r="AU1335" s="10"/>
      <c r="AV1335" s="10"/>
      <c r="AW1335" s="14">
        <f t="shared" si="2114"/>
        <v>23900000</v>
      </c>
      <c r="AX1335" s="21">
        <f t="shared" si="2115"/>
        <v>742.84539578134923</v>
      </c>
      <c r="AY1335" s="10">
        <f t="shared" si="2119"/>
        <v>-7.346789527017747</v>
      </c>
      <c r="AZ1335" s="10">
        <f t="shared" si="2116"/>
        <v>3.9949222388615255</v>
      </c>
      <c r="BA1335" s="10">
        <f t="shared" si="2120"/>
        <v>-2.7093204478086887</v>
      </c>
      <c r="BB1335" s="17" cm="1">
        <f t="array" ref="BB1335">$C1335*EXP(poly_from_str($AO1335,BB$2951))</f>
        <v>10.924838157508018</v>
      </c>
      <c r="BC1335" s="10">
        <f t="shared" si="2121"/>
        <v>-1.0060148125004378</v>
      </c>
      <c r="BD1335" s="10">
        <f t="shared" si="2117"/>
        <v>2.1316133575447136</v>
      </c>
      <c r="BE1335" s="10">
        <f t="shared" si="2118"/>
        <v>-1.818745725604221</v>
      </c>
      <c r="BF1335" s="21">
        <f>INDEX([1]Pr3_line_class7_opt_lin!$A$2:$A$3624,MATCH($X1335,[1]Pr3_line_class7_opt_lin!$AO$2:$AO$3624,0),1)</f>
        <v>5486</v>
      </c>
    </row>
    <row r="1336" spans="1:58" x14ac:dyDescent="0.25">
      <c r="A1336" s="1">
        <v>1409.8009999999999</v>
      </c>
      <c r="B1336" s="1">
        <v>8.0000000000000002E-3</v>
      </c>
      <c r="C1336">
        <v>100</v>
      </c>
      <c r="D1336" t="s">
        <v>112</v>
      </c>
      <c r="E1336" s="2">
        <v>70932</v>
      </c>
      <c r="F1336">
        <v>58174</v>
      </c>
      <c r="G1336" t="s">
        <v>6</v>
      </c>
      <c r="H1336" t="s">
        <v>5</v>
      </c>
      <c r="I1336">
        <v>129106</v>
      </c>
      <c r="J1336" t="s">
        <v>4</v>
      </c>
      <c r="K1336" t="s">
        <v>5</v>
      </c>
      <c r="L1336">
        <v>58174.15</v>
      </c>
      <c r="M1336">
        <v>129106.1</v>
      </c>
      <c r="N1336">
        <v>14</v>
      </c>
      <c r="V1336" s="11">
        <f t="shared" si="2058"/>
        <v>7.0931996785361909E-7</v>
      </c>
      <c r="W1336" s="11">
        <f t="shared" si="2059"/>
        <v>1.4098009361078216E-6</v>
      </c>
      <c r="X1336" s="10">
        <f t="shared" si="2060"/>
        <v>70931.997434743025</v>
      </c>
      <c r="Y1336" s="8">
        <f t="shared" si="2061"/>
        <v>1409.8009870932981</v>
      </c>
      <c r="Z1336" s="1">
        <f t="shared" si="2062"/>
        <v>1409.8009999999999</v>
      </c>
      <c r="AA1336" s="2">
        <f t="shared" si="2063"/>
        <v>70932</v>
      </c>
      <c r="AB1336" s="2">
        <f t="shared" si="2057"/>
        <v>70931.996785361916</v>
      </c>
      <c r="AC1336" s="1">
        <f t="shared" si="2064"/>
        <v>7.5156740839792971E-2</v>
      </c>
      <c r="AD1336" s="1" t="b">
        <f t="shared" si="2065"/>
        <v>1</v>
      </c>
      <c r="AF1336" s="1" t="s">
        <v>1393</v>
      </c>
      <c r="AG1336" s="1" t="s">
        <v>1371</v>
      </c>
      <c r="AH1336" s="10">
        <v>58174.15</v>
      </c>
      <c r="AI1336" s="10">
        <v>129106.1</v>
      </c>
      <c r="AJ1336" s="10">
        <f t="shared" si="2109"/>
        <v>70931.950000000012</v>
      </c>
      <c r="AK1336" s="1">
        <f t="shared" si="2110"/>
        <v>-9.2987786160847463E-4</v>
      </c>
      <c r="AL1336" s="10">
        <f t="shared" si="2111"/>
        <v>4.7434743013582192E-2</v>
      </c>
      <c r="AM1336" s="10">
        <f t="shared" si="2069"/>
        <v>0.40250787167834329</v>
      </c>
      <c r="AN1336" s="10">
        <f t="shared" si="2112"/>
        <v>0.11784798845248122</v>
      </c>
      <c r="AO1336" s="1">
        <f t="shared" si="2071"/>
        <v>1409.8009999999999</v>
      </c>
      <c r="AP1336" s="14">
        <v>404000000</v>
      </c>
      <c r="AQ1336" s="10">
        <v>0.377</v>
      </c>
      <c r="AR1336" s="14" cm="1">
        <f t="array" ref="AR1336">SfromgA($AP1336,$AO1336,"")</f>
        <v>0.55871221696673812</v>
      </c>
      <c r="AS1336" s="21">
        <f t="shared" si="2113"/>
        <v>420.10560206299044</v>
      </c>
      <c r="AU1336" s="10"/>
      <c r="AV1336" s="10"/>
      <c r="AW1336" s="14">
        <f t="shared" si="2114"/>
        <v>404000000</v>
      </c>
      <c r="AX1336" s="21">
        <f t="shared" si="2115"/>
        <v>420.10560206299044</v>
      </c>
      <c r="AY1336" s="10">
        <f t="shared" si="2119"/>
        <v>-9.6592221323667911</v>
      </c>
      <c r="AZ1336" s="10">
        <f t="shared" si="2116"/>
        <v>2.1938827018373961</v>
      </c>
      <c r="BA1336" s="10">
        <f t="shared" si="2120"/>
        <v>-3.8194972887195018</v>
      </c>
      <c r="BB1336" s="17" cm="1">
        <f t="array" ref="BB1336">$C1336*EXP(poly_from_str($AO1336,BB$2951))</f>
        <v>18.292652287938893</v>
      </c>
      <c r="BC1336" s="10">
        <f t="shared" si="2121"/>
        <v>-2.1208265676300488</v>
      </c>
      <c r="BD1336" s="10">
        <f t="shared" si="2117"/>
        <v>1.6488616858596152</v>
      </c>
      <c r="BE1336" s="10">
        <f t="shared" si="2118"/>
        <v>-0.22118229878951168</v>
      </c>
      <c r="BF1336" s="21">
        <f>INDEX([1]Pr3_line_class7_opt_lin!$A$2:$A$3624,MATCH($X1336,[1]Pr3_line_class7_opt_lin!$AO$2:$AO$3624,0),1)</f>
        <v>9170</v>
      </c>
    </row>
    <row r="1337" spans="1:58" hidden="1" x14ac:dyDescent="0.25">
      <c r="A1337" s="1">
        <v>1409.7080000000001</v>
      </c>
      <c r="B1337" s="1">
        <v>4.0000000000000001E-3</v>
      </c>
      <c r="C1337">
        <v>5</v>
      </c>
      <c r="E1337" s="2">
        <v>70936.7</v>
      </c>
      <c r="N1337">
        <v>14</v>
      </c>
      <c r="V1337" s="11">
        <f t="shared" si="2058"/>
        <v>7.0936676247847066E-7</v>
      </c>
      <c r="W1337" s="11">
        <f t="shared" si="2059"/>
        <v>1.4097075279791702E-6</v>
      </c>
      <c r="X1337" s="10">
        <f t="shared" si="2060"/>
        <v>70936.681046973608</v>
      </c>
      <c r="Y1337" s="8">
        <f t="shared" si="2061"/>
        <v>1409.7079046280855</v>
      </c>
      <c r="Z1337" s="1">
        <f t="shared" si="2062"/>
        <v>1409.7080000000001</v>
      </c>
      <c r="AA1337" s="2">
        <f t="shared" si="2063"/>
        <v>70936.7</v>
      </c>
      <c r="AB1337" s="2">
        <f t="shared" si="2057"/>
        <v>70936.676247847063</v>
      </c>
      <c r="AC1337" s="1">
        <f t="shared" si="2064"/>
        <v>7.5160060185459357E-2</v>
      </c>
      <c r="AD1337" s="1" t="b">
        <f t="shared" si="2065"/>
        <v>1</v>
      </c>
      <c r="AM1337" s="10">
        <f t="shared" si="2069"/>
        <v>0.2012805488796261</v>
      </c>
      <c r="AN1337" s="10"/>
      <c r="AO1337" s="1">
        <f t="shared" si="2071"/>
        <v>1409.7080000000001</v>
      </c>
      <c r="AP1337"/>
      <c r="BB1337" s="17" cm="1">
        <f t="array" ref="BB1337">$C1337*EXP(poly_from_str($AO1337,BB$2951))</f>
        <v>0.91541611824506997</v>
      </c>
      <c r="BF1337" s="21">
        <f>INDEX([1]Pr3_line_class7_opt_lin!$A$2:$A$3624,MATCH($X1337,[1]Pr3_line_class7_opt_lin!$AO$2:$AO$3624,0),1)</f>
        <v>459</v>
      </c>
    </row>
    <row r="1338" spans="1:58" hidden="1" x14ac:dyDescent="0.25">
      <c r="A1338" s="1">
        <v>1409.5350000000001</v>
      </c>
      <c r="B1338" s="1">
        <v>4.0000000000000001E-3</v>
      </c>
      <c r="C1338">
        <v>3</v>
      </c>
      <c r="E1338" s="2">
        <v>70945.399999999994</v>
      </c>
      <c r="F1338">
        <v>62558</v>
      </c>
      <c r="G1338" t="s">
        <v>6</v>
      </c>
      <c r="H1338" t="s">
        <v>12</v>
      </c>
      <c r="I1338">
        <v>133503</v>
      </c>
      <c r="J1338" t="s">
        <v>4</v>
      </c>
      <c r="K1338" t="s">
        <v>12</v>
      </c>
      <c r="L1338">
        <v>62558.67</v>
      </c>
      <c r="M1338">
        <v>133503.9</v>
      </c>
      <c r="N1338">
        <v>14</v>
      </c>
      <c r="V1338" s="11">
        <f t="shared" si="2058"/>
        <v>7.0945382697130607E-7</v>
      </c>
      <c r="W1338" s="11">
        <f t="shared" si="2059"/>
        <v>1.409534656228593E-6</v>
      </c>
      <c r="X1338" s="10">
        <f t="shared" si="2060"/>
        <v>70945.386194547493</v>
      </c>
      <c r="Y1338" s="8">
        <f t="shared" si="2061"/>
        <v>1409.5349305137124</v>
      </c>
      <c r="Z1338" s="1">
        <f t="shared" si="2062"/>
        <v>1409.5350000000001</v>
      </c>
      <c r="AA1338" s="2">
        <f t="shared" si="2063"/>
        <v>70945.399999999994</v>
      </c>
      <c r="AB1338" s="2">
        <f t="shared" si="2057"/>
        <v>70945.382697130612</v>
      </c>
      <c r="AC1338" s="1">
        <f t="shared" si="2064"/>
        <v>7.5166236630211603E-2</v>
      </c>
      <c r="AD1338" s="1" t="b">
        <f t="shared" si="2065"/>
        <v>1</v>
      </c>
      <c r="AF1338" s="1" t="s">
        <v>1288</v>
      </c>
      <c r="AG1338" s="5" t="s">
        <v>1475</v>
      </c>
      <c r="AH1338" s="10">
        <v>62558.67</v>
      </c>
      <c r="AI1338" s="10">
        <v>133503.9</v>
      </c>
      <c r="AJ1338" s="10">
        <f t="shared" ref="AJ1338:AJ1341" si="2122">AI1338-AH1338</f>
        <v>70945.23</v>
      </c>
      <c r="AK1338" s="1">
        <f t="shared" ref="AK1338:AK1341" si="2123">$A1338-100000000/AJ1338</f>
        <v>-3.0337761961618526E-3</v>
      </c>
      <c r="AL1338" s="10">
        <f t="shared" ref="AL1338:AL1341" si="2124">$X1338-AJ1338</f>
        <v>0.15619454749685246</v>
      </c>
      <c r="AM1338" s="10">
        <f t="shared" si="2069"/>
        <v>0.20132994214404037</v>
      </c>
      <c r="AN1338" s="10">
        <f t="shared" ref="AN1338:AN1341" si="2125">AL1338/AM1338</f>
        <v>0.77581380014058687</v>
      </c>
      <c r="AO1338" s="1">
        <f t="shared" si="2071"/>
        <v>1409.5350000000001</v>
      </c>
      <c r="BB1338" s="17" cm="1">
        <f t="array" ref="BB1338">$C1338*EXP(poly_from_str($AO1338,BB$2951))</f>
        <v>0.5501249202737859</v>
      </c>
      <c r="BF1338" s="21">
        <f>INDEX([1]Pr3_line_class7_opt_lin!$A$2:$A$3624,MATCH($X1338,[1]Pr3_line_class7_opt_lin!$AO$2:$AO$3624,0),1)</f>
        <v>276</v>
      </c>
    </row>
    <row r="1339" spans="1:58" hidden="1" x14ac:dyDescent="0.25">
      <c r="A1339" s="1">
        <v>1409.479</v>
      </c>
      <c r="B1339" s="1">
        <v>4.0000000000000001E-3</v>
      </c>
      <c r="C1339">
        <v>20</v>
      </c>
      <c r="E1339" s="2">
        <v>70948.2</v>
      </c>
      <c r="F1339">
        <v>58158</v>
      </c>
      <c r="G1339" t="s">
        <v>6</v>
      </c>
      <c r="H1339" t="s">
        <v>7</v>
      </c>
      <c r="I1339">
        <v>129106</v>
      </c>
      <c r="J1339" t="s">
        <v>4</v>
      </c>
      <c r="K1339" t="s">
        <v>5</v>
      </c>
      <c r="L1339">
        <v>58158.080000000002</v>
      </c>
      <c r="M1339">
        <v>129106.1</v>
      </c>
      <c r="N1339">
        <v>14</v>
      </c>
      <c r="V1339" s="11">
        <f t="shared" si="2058"/>
        <v>7.0948201427619703E-7</v>
      </c>
      <c r="W1339" s="11">
        <f t="shared" si="2059"/>
        <v>1.4094790283615371E-6</v>
      </c>
      <c r="X1339" s="10">
        <f t="shared" si="2060"/>
        <v>70948.201139019453</v>
      </c>
      <c r="Y1339" s="8">
        <f t="shared" si="2061"/>
        <v>1409.4790057334224</v>
      </c>
      <c r="Z1339" s="1">
        <f t="shared" si="2062"/>
        <v>1409.479</v>
      </c>
      <c r="AA1339" s="2">
        <f t="shared" si="2063"/>
        <v>70948.2</v>
      </c>
      <c r="AB1339" s="2">
        <f t="shared" si="2057"/>
        <v>70948.201427619701</v>
      </c>
      <c r="AC1339" s="1">
        <f t="shared" si="2064"/>
        <v>7.5168236429070501E-2</v>
      </c>
      <c r="AD1339" s="1" t="b">
        <f t="shared" si="2065"/>
        <v>1</v>
      </c>
      <c r="AF1339" s="1" t="s">
        <v>1397</v>
      </c>
      <c r="AG1339" s="1" t="s">
        <v>1371</v>
      </c>
      <c r="AH1339" s="10">
        <v>58158.080000000002</v>
      </c>
      <c r="AI1339" s="10">
        <v>129106.1</v>
      </c>
      <c r="AJ1339" s="10">
        <f t="shared" si="2122"/>
        <v>70948.02</v>
      </c>
      <c r="AK1339" s="1">
        <f t="shared" si="2123"/>
        <v>-3.6043066456841188E-3</v>
      </c>
      <c r="AL1339" s="10">
        <f t="shared" si="2124"/>
        <v>0.18113901944889221</v>
      </c>
      <c r="AM1339" s="10">
        <f t="shared" si="2069"/>
        <v>0.20134588738108192</v>
      </c>
      <c r="AN1339" s="10">
        <f t="shared" si="2125"/>
        <v>0.899641019764438</v>
      </c>
      <c r="AO1339" s="1">
        <f t="shared" si="2071"/>
        <v>1409.479</v>
      </c>
      <c r="AP1339" s="14">
        <v>457000000</v>
      </c>
      <c r="AQ1339" s="10">
        <v>0.498</v>
      </c>
      <c r="AR1339" s="14" cm="1">
        <f t="array" ref="AR1339">SfromgA($AP1339,$AO1339,"")</f>
        <v>0.63157566631052109</v>
      </c>
      <c r="AS1339" s="21">
        <f t="shared" ref="AS1339:AS1341" si="2126">(10^MAX(0.05, -0.312925054856973*((LN($AR1339))^(1/3)) + 0.454808404431693)-1)*100</f>
        <v>396.92188563487196</v>
      </c>
      <c r="AU1339" s="10"/>
      <c r="AV1339" s="10"/>
      <c r="AW1339" s="14">
        <f t="shared" ref="AW1339:AW1341" si="2127">IF($AP1339="",$AT1339,$AP1339)</f>
        <v>457000000</v>
      </c>
      <c r="AX1339" s="21">
        <f t="shared" ref="AX1339:AX1341" si="2128">IF($AP1339="",$AV1339,$AS1339)</f>
        <v>396.92188563487196</v>
      </c>
      <c r="AY1339" s="10">
        <f t="shared" ref="AY1339:AY1341" si="2129">LN(BB1339*$AO1339/$AW1339)</f>
        <v>-11.389193193843157</v>
      </c>
      <c r="AZ1339" s="10">
        <f t="shared" ref="AZ1339:AZ1341" si="2130">EXP(AY$2950*$AI1339+AY$2951)*$AW1339/$AO1339</f>
        <v>2.4822609973530234</v>
      </c>
      <c r="BA1339" s="10">
        <f t="shared" ref="BA1339:BA1341" si="2131">LN(AZ1339/$C1339)</f>
        <v>-2.0865624362352104</v>
      </c>
      <c r="BB1339" s="17" cm="1">
        <f t="array" ref="BB1339">$C1339*EXP(poly_from_str($AO1339,BB$2951))</f>
        <v>3.6693896615166888</v>
      </c>
      <c r="BC1339" s="10">
        <f t="shared" ref="BC1339:BC1341" si="2132">LN(AZ1339/BB1339)</f>
        <v>-0.39085550615368281</v>
      </c>
      <c r="BD1339" s="10">
        <f t="shared" ref="BD1339:BD1341" si="2133">LN($AX1339/100+1)</f>
        <v>1.6032626559949408</v>
      </c>
      <c r="BE1339" s="10">
        <f t="shared" ref="BE1339:BE1341" si="2134">ABS(LN($AZ1339/$BB1339))-BD1339-LN(2)</f>
        <v>-1.9055543304012033</v>
      </c>
      <c r="BF1339" s="21">
        <f>INDEX([1]Pr3_line_class7_opt_lin!$A$2:$A$3624,MATCH($X1339,[1]Pr3_line_class7_opt_lin!$AO$2:$AO$3624,0),1)</f>
        <v>1838</v>
      </c>
    </row>
    <row r="1340" spans="1:58" hidden="1" x14ac:dyDescent="0.25">
      <c r="A1340" s="1">
        <v>1408.5440000000001</v>
      </c>
      <c r="B1340" s="1">
        <v>4.0000000000000001E-3</v>
      </c>
      <c r="C1340">
        <v>3</v>
      </c>
      <c r="E1340" s="2">
        <v>70995.3</v>
      </c>
      <c r="F1340">
        <v>16516</v>
      </c>
      <c r="G1340" t="s">
        <v>4</v>
      </c>
      <c r="H1340" t="s">
        <v>7</v>
      </c>
      <c r="I1340">
        <v>87511</v>
      </c>
      <c r="J1340" t="s">
        <v>6</v>
      </c>
      <c r="K1340" t="s">
        <v>7</v>
      </c>
      <c r="L1340">
        <v>16516.150000000001</v>
      </c>
      <c r="M1340">
        <v>87511.6</v>
      </c>
      <c r="N1340">
        <v>14</v>
      </c>
      <c r="V1340" s="11">
        <f t="shared" si="2058"/>
        <v>7.099529727150873E-7</v>
      </c>
      <c r="W1340" s="11">
        <f t="shared" si="2059"/>
        <v>1.4085439458668391E-6</v>
      </c>
      <c r="X1340" s="10">
        <f t="shared" si="2060"/>
        <v>70995.29782425554</v>
      </c>
      <c r="Y1340" s="8">
        <f t="shared" si="2061"/>
        <v>1408.5439890335244</v>
      </c>
      <c r="Z1340" s="1">
        <f t="shared" si="2062"/>
        <v>1408.5440000000001</v>
      </c>
      <c r="AA1340" s="2">
        <f t="shared" si="2063"/>
        <v>70995.3</v>
      </c>
      <c r="AB1340" s="2">
        <f t="shared" si="2057"/>
        <v>70995.297271508723</v>
      </c>
      <c r="AC1340" s="1">
        <f t="shared" si="2064"/>
        <v>7.5201661173349477E-2</v>
      </c>
      <c r="AD1340" s="1" t="b">
        <f t="shared" si="2065"/>
        <v>1</v>
      </c>
      <c r="AF1340" s="1" t="s">
        <v>1202</v>
      </c>
      <c r="AG1340" s="1" t="s">
        <v>1360</v>
      </c>
      <c r="AH1340" s="10">
        <v>16516.150000000001</v>
      </c>
      <c r="AI1340" s="10">
        <v>87511.6</v>
      </c>
      <c r="AJ1340" s="10">
        <f t="shared" si="2122"/>
        <v>70995.450000000012</v>
      </c>
      <c r="AK1340" s="1">
        <f t="shared" si="2123"/>
        <v>3.0301209446861321E-3</v>
      </c>
      <c r="AL1340" s="10">
        <f t="shared" si="2124"/>
        <v>-0.15217574447160587</v>
      </c>
      <c r="AM1340" s="10">
        <f t="shared" si="2069"/>
        <v>0.20161329713519777</v>
      </c>
      <c r="AN1340" s="10">
        <f t="shared" si="2125"/>
        <v>-0.75479021787714684</v>
      </c>
      <c r="AO1340" s="1">
        <f t="shared" si="2071"/>
        <v>1408.5440000000001</v>
      </c>
      <c r="AP1340" s="14">
        <v>5500000</v>
      </c>
      <c r="AQ1340" s="10">
        <v>2.8000000000000001E-2</v>
      </c>
      <c r="AR1340" s="14" cm="1">
        <f t="array" ref="AR1340">SfromgA($AP1340,$AO1340,"")</f>
        <v>7.5859033188380772E-3</v>
      </c>
      <c r="AS1340" s="21">
        <f t="shared" si="2126"/>
        <v>867.47625337350132</v>
      </c>
      <c r="AU1340" s="10"/>
      <c r="AV1340" s="10"/>
      <c r="AW1340" s="14">
        <f t="shared" si="2127"/>
        <v>5500000</v>
      </c>
      <c r="AX1340" s="21">
        <f t="shared" si="2128"/>
        <v>867.47625337350132</v>
      </c>
      <c r="AY1340" s="10">
        <f t="shared" si="2129"/>
        <v>-8.8584499880239136</v>
      </c>
      <c r="AZ1340" s="10">
        <f t="shared" si="2130"/>
        <v>1.4593467488775971</v>
      </c>
      <c r="BA1340" s="10">
        <f t="shared" si="2131"/>
        <v>-0.72062338535117176</v>
      </c>
      <c r="BB1340" s="17" cm="1">
        <f t="array" ref="BB1340">$C1340*EXP(poly_from_str($AO1340,BB$2951))</f>
        <v>0.55515764331646178</v>
      </c>
      <c r="BC1340" s="10">
        <f t="shared" si="2132"/>
        <v>0.9664920668732927</v>
      </c>
      <c r="BD1340" s="10">
        <f t="shared" si="2133"/>
        <v>2.2695206942978343</v>
      </c>
      <c r="BE1340" s="10">
        <f t="shared" si="2134"/>
        <v>-1.9961758079844869</v>
      </c>
      <c r="BF1340" s="21">
        <f>INDEX([1]Pr3_line_class7_opt_lin!$A$2:$A$3624,MATCH($X1340,[1]Pr3_line_class7_opt_lin!$AO$2:$AO$3624,0),1)</f>
        <v>277</v>
      </c>
    </row>
    <row r="1341" spans="1:58" hidden="1" x14ac:dyDescent="0.25">
      <c r="A1341" s="1">
        <v>1408.221</v>
      </c>
      <c r="B1341" s="1">
        <v>4.0000000000000001E-3</v>
      </c>
      <c r="C1341">
        <v>10</v>
      </c>
      <c r="E1341" s="2">
        <v>71011.600000000006</v>
      </c>
      <c r="F1341">
        <v>64857</v>
      </c>
      <c r="G1341" t="s">
        <v>6</v>
      </c>
      <c r="H1341" t="s">
        <v>5</v>
      </c>
      <c r="I1341">
        <v>135868</v>
      </c>
      <c r="J1341" t="s">
        <v>4</v>
      </c>
      <c r="K1341" t="s">
        <v>5</v>
      </c>
      <c r="L1341">
        <v>64857.15</v>
      </c>
      <c r="M1341">
        <v>135868.79999999999</v>
      </c>
      <c r="N1341">
        <v>14</v>
      </c>
      <c r="V1341" s="11">
        <f t="shared" si="2058"/>
        <v>7.1011581278790757E-7</v>
      </c>
      <c r="W1341" s="11">
        <f t="shared" si="2059"/>
        <v>1.4082206287423462E-6</v>
      </c>
      <c r="X1341" s="10">
        <f t="shared" si="2060"/>
        <v>71011.585074171919</v>
      </c>
      <c r="Y1341" s="8">
        <f t="shared" si="2061"/>
        <v>1408.2209247343169</v>
      </c>
      <c r="Z1341" s="1">
        <f t="shared" si="2062"/>
        <v>1408.221</v>
      </c>
      <c r="AA1341" s="2">
        <f t="shared" si="2063"/>
        <v>71011.600000000006</v>
      </c>
      <c r="AB1341" s="2">
        <f t="shared" si="2057"/>
        <v>71011.581278790763</v>
      </c>
      <c r="AC1341" s="1">
        <f t="shared" si="2064"/>
        <v>7.5213223378571531E-2</v>
      </c>
      <c r="AD1341" s="1" t="b">
        <f t="shared" si="2065"/>
        <v>1</v>
      </c>
      <c r="AF1341" s="1" t="s">
        <v>1388</v>
      </c>
      <c r="AG1341" s="1" t="s">
        <v>1369</v>
      </c>
      <c r="AH1341" s="10">
        <v>64857.15</v>
      </c>
      <c r="AI1341" s="10">
        <v>135868.79999999999</v>
      </c>
      <c r="AJ1341" s="10">
        <f t="shared" si="2122"/>
        <v>71011.649999999994</v>
      </c>
      <c r="AK1341" s="1">
        <f t="shared" si="2123"/>
        <v>1.3627996249852004E-3</v>
      </c>
      <c r="AL1341" s="10">
        <f t="shared" si="2124"/>
        <v>-6.4925828075502068E-2</v>
      </c>
      <c r="AM1341" s="10">
        <f t="shared" si="2069"/>
        <v>0.20170584020547913</v>
      </c>
      <c r="AN1341" s="10">
        <f t="shared" si="2125"/>
        <v>-0.32188372934250031</v>
      </c>
      <c r="AO1341" s="1">
        <f t="shared" si="2071"/>
        <v>1408.221</v>
      </c>
      <c r="AP1341" s="14">
        <v>416000000</v>
      </c>
      <c r="AQ1341" s="10">
        <v>0.60199999999999998</v>
      </c>
      <c r="AR1341" s="14" cm="1">
        <f t="array" ref="AR1341">SfromgA($AP1341,$AO1341,"")</f>
        <v>0.57337551046904445</v>
      </c>
      <c r="AS1341" s="21">
        <f t="shared" si="2126"/>
        <v>415.41443471954943</v>
      </c>
      <c r="AU1341" s="10"/>
      <c r="AV1341" s="10"/>
      <c r="AW1341" s="14">
        <f t="shared" si="2127"/>
        <v>416000000</v>
      </c>
      <c r="AX1341" s="21">
        <f t="shared" si="2128"/>
        <v>415.41443471954943</v>
      </c>
      <c r="AY1341" s="10">
        <f t="shared" si="2129"/>
        <v>-11.977680762001489</v>
      </c>
      <c r="AZ1341" s="10">
        <f t="shared" si="2130"/>
        <v>1.201912396943027</v>
      </c>
      <c r="BA1341" s="10">
        <f t="shared" si="2131"/>
        <v>-2.118671140615997</v>
      </c>
      <c r="BB1341" s="17" cm="1">
        <f t="array" ref="BB1341">$C1341*EXP(poly_from_str($AO1341,BB$2951))</f>
        <v>1.8560165875762471</v>
      </c>
      <c r="BC1341" s="10">
        <f t="shared" si="2132"/>
        <v>-0.43451861921770807</v>
      </c>
      <c r="BD1341" s="10">
        <f t="shared" si="2133"/>
        <v>1.639801118666762</v>
      </c>
      <c r="BE1341" s="10">
        <f t="shared" si="2134"/>
        <v>-1.8984296800089995</v>
      </c>
      <c r="BF1341" s="21">
        <f>INDEX([1]Pr3_line_class7_opt_lin!$A$2:$A$3624,MATCH($X1341,[1]Pr3_line_class7_opt_lin!$AO$2:$AO$3624,0),1)</f>
        <v>926</v>
      </c>
    </row>
    <row r="1342" spans="1:58" hidden="1" x14ac:dyDescent="0.25">
      <c r="A1342" s="1">
        <v>1407.904</v>
      </c>
      <c r="B1342" s="1">
        <v>4.0000000000000001E-3</v>
      </c>
      <c r="C1342">
        <v>2</v>
      </c>
      <c r="E1342" s="2">
        <v>71027.600000000006</v>
      </c>
      <c r="N1342">
        <v>14</v>
      </c>
      <c r="V1342" s="11">
        <f t="shared" si="2058"/>
        <v>7.1027570061595108E-7</v>
      </c>
      <c r="W1342" s="11">
        <f t="shared" si="2059"/>
        <v>1.4079034065630825E-6</v>
      </c>
      <c r="X1342" s="10">
        <f t="shared" si="2060"/>
        <v>71027.576135416908</v>
      </c>
      <c r="Y1342" s="8">
        <f t="shared" si="2061"/>
        <v>1407.9038796050988</v>
      </c>
      <c r="Z1342" s="1">
        <f t="shared" si="2062"/>
        <v>1407.904</v>
      </c>
      <c r="AA1342" s="2">
        <f t="shared" si="2063"/>
        <v>71027.600000000006</v>
      </c>
      <c r="AB1342" s="2">
        <f t="shared" si="2057"/>
        <v>71027.570061595106</v>
      </c>
      <c r="AC1342" s="1">
        <f t="shared" si="2064"/>
        <v>7.5224578544274015E-2</v>
      </c>
      <c r="AD1342" s="1" t="b">
        <f t="shared" si="2065"/>
        <v>1</v>
      </c>
      <c r="AM1342" s="10">
        <f t="shared" si="2069"/>
        <v>0.20179671341227812</v>
      </c>
      <c r="AN1342" s="10"/>
      <c r="AO1342" s="1">
        <f t="shared" si="2071"/>
        <v>1407.904</v>
      </c>
      <c r="AP1342"/>
      <c r="BB1342" s="17" cm="1">
        <f t="array" ref="BB1342">$C1342*EXP(poly_from_str($AO1342,BB$2951))</f>
        <v>0.37228337179977006</v>
      </c>
      <c r="BF1342" s="21" t="e">
        <f>INDEX([1]Pr3_line_class7_opt_lin!$A$2:$A$3624,MATCH($X1342,[1]Pr3_line_class7_opt_lin!$AO$2:$AO$3624,0),1)</f>
        <v>#N/A</v>
      </c>
    </row>
    <row r="1343" spans="1:58" hidden="1" x14ac:dyDescent="0.25">
      <c r="A1343" s="1">
        <v>1407.7729999999999</v>
      </c>
      <c r="B1343" s="1">
        <v>4.0000000000000001E-3</v>
      </c>
      <c r="C1343">
        <v>20</v>
      </c>
      <c r="E1343" s="2">
        <v>71034.2</v>
      </c>
      <c r="F1343">
        <v>60166</v>
      </c>
      <c r="G1343" t="s">
        <v>6</v>
      </c>
      <c r="H1343" t="s">
        <v>5</v>
      </c>
      <c r="I1343">
        <v>131200</v>
      </c>
      <c r="J1343" t="s">
        <v>4</v>
      </c>
      <c r="K1343" t="s">
        <v>12</v>
      </c>
      <c r="L1343">
        <v>60166.2</v>
      </c>
      <c r="M1343">
        <v>131200.29999999999</v>
      </c>
      <c r="N1343">
        <v>14</v>
      </c>
      <c r="V1343" s="11">
        <f t="shared" si="2058"/>
        <v>7.1034179516157799E-7</v>
      </c>
      <c r="W1343" s="11">
        <f t="shared" si="2059"/>
        <v>1.4077725940462482E-6</v>
      </c>
      <c r="X1343" s="10">
        <f t="shared" si="2060"/>
        <v>71034.183673095962</v>
      </c>
      <c r="Y1343" s="8">
        <f t="shared" si="2061"/>
        <v>1407.7729176167725</v>
      </c>
      <c r="Z1343" s="1">
        <f t="shared" si="2062"/>
        <v>1407.7729999999999</v>
      </c>
      <c r="AA1343" s="2">
        <f t="shared" si="2063"/>
        <v>71034.2</v>
      </c>
      <c r="AB1343" s="2">
        <f t="shared" si="2057"/>
        <v>71034.17951615779</v>
      </c>
      <c r="AC1343" s="1">
        <f t="shared" si="2064"/>
        <v>7.5229273297668653E-2</v>
      </c>
      <c r="AD1343" s="1" t="b">
        <f t="shared" si="2065"/>
        <v>1</v>
      </c>
      <c r="AF1343" s="1" t="s">
        <v>1396</v>
      </c>
      <c r="AG1343" s="1" t="s">
        <v>1374</v>
      </c>
      <c r="AH1343" s="10">
        <v>60166.2</v>
      </c>
      <c r="AI1343" s="10">
        <v>131200.29999999999</v>
      </c>
      <c r="AJ1343" s="10">
        <f t="shared" ref="AJ1343:AJ1344" si="2135">AI1343-AH1343</f>
        <v>71034.099999999991</v>
      </c>
      <c r="AK1343" s="1">
        <f t="shared" ref="AK1343:AK1344" si="2136">$A1343-100000000/AJ1343</f>
        <v>-1.5758727149659535E-3</v>
      </c>
      <c r="AL1343" s="10">
        <f t="shared" ref="AL1343:AL1344" si="2137">$X1343-AJ1343</f>
        <v>8.367309597088024E-2</v>
      </c>
      <c r="AM1343" s="10">
        <f t="shared" si="2069"/>
        <v>0.20183424458346624</v>
      </c>
      <c r="AN1343" s="10">
        <f t="shared" ref="AN1343:AN1344" si="2138">AL1343/AM1343</f>
        <v>0.41456342625880904</v>
      </c>
      <c r="AO1343" s="1">
        <f t="shared" si="2071"/>
        <v>1407.7729999999999</v>
      </c>
      <c r="AP1343" s="14">
        <v>717000000</v>
      </c>
      <c r="AQ1343" s="10">
        <v>0.59399999999999997</v>
      </c>
      <c r="AR1343" s="14" cm="1">
        <f t="array" ref="AR1343">SfromgA($AP1343,$AO1343,"")</f>
        <v>0.98730289420482487</v>
      </c>
      <c r="AS1343" s="21">
        <f t="shared" ref="AS1343:AS1344" si="2139">(10^MAX(0.05, -0.312925054856973*((LN($AR1343))^(1/3)) + 0.454808404431693)-1)*100</f>
        <v>237.26174661552352</v>
      </c>
      <c r="AU1343" s="10"/>
      <c r="AV1343" s="10"/>
      <c r="AW1343" s="14">
        <f t="shared" ref="AW1343:AW1344" si="2140">IF($AP1343="",$AT1343,$AP1343)</f>
        <v>717000000</v>
      </c>
      <c r="AX1343" s="21">
        <f t="shared" ref="AX1343:AX1344" si="2141">IF($AP1343="",$AV1343,$AS1343)</f>
        <v>237.26174661552352</v>
      </c>
      <c r="AY1343" s="10">
        <f t="shared" ref="AY1343:AY1344" si="2142">LN(BB1343*$AO1343/$AW1343)</f>
        <v>-11.825137047808528</v>
      </c>
      <c r="AZ1343" s="10">
        <f t="shared" ref="AZ1343:AZ1344" si="2143">EXP(AY$2950*$AI1343+AY$2951)*$AW1343/$AO1343</f>
        <v>3.2059735091257009</v>
      </c>
      <c r="BA1343" s="10">
        <f t="shared" ref="BA1343:BA1344" si="2144">LN(AZ1343/$C1343)</f>
        <v>-1.8307164823060389</v>
      </c>
      <c r="BB1343" s="17" cm="1">
        <f t="array" ref="BB1343">$C1343*EXP(poly_from_str($AO1343,BB$2951))</f>
        <v>3.7273034949922472</v>
      </c>
      <c r="BC1343" s="10">
        <f t="shared" ref="BC1343:BC1344" si="2145">LN(AZ1343/BB1343)</f>
        <v>-0.15066925737793244</v>
      </c>
      <c r="BD1343" s="10">
        <f t="shared" ref="BD1343:BD1344" si="2146">LN($AX1343/100+1)</f>
        <v>1.2156891390803743</v>
      </c>
      <c r="BE1343" s="10">
        <f t="shared" ref="BE1343:BE1344" si="2147">ABS(LN($AZ1343/$BB1343))-BD1343-LN(2)</f>
        <v>-1.7581670622623871</v>
      </c>
      <c r="BF1343" s="21">
        <f>INDEX([1]Pr3_line_class7_opt_lin!$A$2:$A$3624,MATCH($X1343,[1]Pr3_line_class7_opt_lin!$AO$2:$AO$3624,0),1)</f>
        <v>1856</v>
      </c>
    </row>
    <row r="1344" spans="1:58" hidden="1" x14ac:dyDescent="0.25">
      <c r="A1344" s="1">
        <v>1407.5740000000001</v>
      </c>
      <c r="B1344" s="1">
        <v>4.0000000000000001E-3</v>
      </c>
      <c r="C1344">
        <v>3</v>
      </c>
      <c r="E1344" s="2">
        <v>71044.2</v>
      </c>
      <c r="F1344">
        <v>64401</v>
      </c>
      <c r="G1344" t="s">
        <v>6</v>
      </c>
      <c r="H1344" t="s">
        <v>17</v>
      </c>
      <c r="I1344">
        <v>135445</v>
      </c>
      <c r="J1344" t="s">
        <v>4</v>
      </c>
      <c r="K1344" t="s">
        <v>7</v>
      </c>
      <c r="L1344">
        <v>64401.03</v>
      </c>
      <c r="M1344">
        <v>135445.20000000001</v>
      </c>
      <c r="N1344">
        <v>14</v>
      </c>
      <c r="V1344" s="11">
        <f t="shared" si="2058"/>
        <v>7.1044222186542231E-7</v>
      </c>
      <c r="W1344" s="11">
        <f t="shared" si="2059"/>
        <v>1.4075744395742371E-6</v>
      </c>
      <c r="X1344" s="10">
        <f t="shared" si="2060"/>
        <v>71044.217682037139</v>
      </c>
      <c r="Y1344" s="8">
        <f t="shared" si="2061"/>
        <v>1407.574089246169</v>
      </c>
      <c r="Z1344" s="1">
        <f t="shared" si="2062"/>
        <v>1407.5740000000001</v>
      </c>
      <c r="AA1344" s="2">
        <f t="shared" si="2063"/>
        <v>71044.2</v>
      </c>
      <c r="AB1344" s="2">
        <f t="shared" si="2057"/>
        <v>71044.222186542233</v>
      </c>
      <c r="AC1344" s="1">
        <f t="shared" si="2064"/>
        <v>7.5236407530453908E-2</v>
      </c>
      <c r="AD1344" s="1" t="b">
        <f t="shared" si="2065"/>
        <v>1</v>
      </c>
      <c r="AF1344" s="1" t="s">
        <v>1292</v>
      </c>
      <c r="AG1344" s="1" t="s">
        <v>1355</v>
      </c>
      <c r="AH1344" s="10">
        <v>64401.03</v>
      </c>
      <c r="AI1344" s="10">
        <v>135445.20000000001</v>
      </c>
      <c r="AJ1344" s="10">
        <f t="shared" si="2135"/>
        <v>71044.170000000013</v>
      </c>
      <c r="AK1344" s="1">
        <f t="shared" si="2136"/>
        <v>-1.0339542284327763E-3</v>
      </c>
      <c r="AL1344" s="10">
        <f t="shared" si="2137"/>
        <v>4.7682037125923671E-2</v>
      </c>
      <c r="AM1344" s="10">
        <f t="shared" si="2069"/>
        <v>0.20189119719460574</v>
      </c>
      <c r="AN1344" s="10">
        <f t="shared" si="2138"/>
        <v>0.23617690017441567</v>
      </c>
      <c r="AO1344" s="1">
        <f t="shared" si="2071"/>
        <v>1407.5740000000001</v>
      </c>
      <c r="AP1344" s="14">
        <v>384000000</v>
      </c>
      <c r="AQ1344" s="10">
        <v>0.55900000000000005</v>
      </c>
      <c r="AR1344" s="14" cm="1">
        <f t="array" ref="AR1344">SfromgA($AP1344,$AO1344,"")</f>
        <v>0.52854052624524728</v>
      </c>
      <c r="AS1344" s="21">
        <f t="shared" si="2139"/>
        <v>429.84223178197033</v>
      </c>
      <c r="AU1344" s="10"/>
      <c r="AV1344" s="10"/>
      <c r="AW1344" s="14">
        <f t="shared" si="2140"/>
        <v>384000000</v>
      </c>
      <c r="AX1344" s="21">
        <f t="shared" si="2141"/>
        <v>429.84223178197033</v>
      </c>
      <c r="AY1344" s="10">
        <f t="shared" si="2142"/>
        <v>-13.096143149839351</v>
      </c>
      <c r="AZ1344" s="10">
        <f t="shared" si="2143"/>
        <v>1.1548001080674719</v>
      </c>
      <c r="BA1344" s="10">
        <f t="shared" si="2144"/>
        <v>-0.9546850262803559</v>
      </c>
      <c r="BB1344" s="17" cm="1">
        <f t="array" ref="BB1344">$C1344*EXP(poly_from_str($AO1344,BB$2951))</f>
        <v>0.56011510406118181</v>
      </c>
      <c r="BC1344" s="10">
        <f t="shared" si="2145"/>
        <v>0.72354023579536131</v>
      </c>
      <c r="BD1344" s="10">
        <f t="shared" si="2146"/>
        <v>1.6674091003607412</v>
      </c>
      <c r="BE1344" s="10">
        <f t="shared" si="2147"/>
        <v>-1.6370160451253253</v>
      </c>
      <c r="BF1344" s="21">
        <f>INDEX([1]Pr3_line_class7_opt_lin!$A$2:$A$3624,MATCH($X1344,[1]Pr3_line_class7_opt_lin!$AO$2:$AO$3624,0),1)</f>
        <v>279</v>
      </c>
    </row>
    <row r="1345" spans="1:58" x14ac:dyDescent="0.25">
      <c r="A1345" s="1">
        <v>1407.4849999999999</v>
      </c>
      <c r="B1345" s="1">
        <v>8.0000000000000002E-3</v>
      </c>
      <c r="C1345">
        <v>30</v>
      </c>
      <c r="D1345" t="s">
        <v>112</v>
      </c>
      <c r="E1345" s="2">
        <v>71048.7</v>
      </c>
      <c r="N1345">
        <v>14</v>
      </c>
      <c r="V1345" s="11">
        <f t="shared" si="2058"/>
        <v>7.1048714551131988E-7</v>
      </c>
      <c r="W1345" s="11">
        <f t="shared" si="2059"/>
        <v>1.4074852882600246E-6</v>
      </c>
      <c r="X1345" s="10">
        <f t="shared" si="2060"/>
        <v>71048.71159623834</v>
      </c>
      <c r="Y1345" s="8">
        <f t="shared" si="2061"/>
        <v>1407.4850585368599</v>
      </c>
      <c r="Z1345" s="1">
        <f t="shared" si="2062"/>
        <v>1407.4849999999999</v>
      </c>
      <c r="AA1345" s="2">
        <f t="shared" si="2063"/>
        <v>71048.7</v>
      </c>
      <c r="AB1345" s="2">
        <f t="shared" ref="AB1345:AB1408" si="2148">100000000/Z1345</f>
        <v>71048.714551131983</v>
      </c>
      <c r="AC1345" s="1">
        <f t="shared" si="2064"/>
        <v>7.5239599196841173E-2</v>
      </c>
      <c r="AD1345" s="1" t="b">
        <f t="shared" si="2065"/>
        <v>1</v>
      </c>
      <c r="AM1345" s="10">
        <f t="shared" si="2069"/>
        <v>0.40383350444232091</v>
      </c>
      <c r="AN1345" s="10"/>
      <c r="AO1345" s="1">
        <f t="shared" si="2071"/>
        <v>1407.4849999999999</v>
      </c>
      <c r="AP1345"/>
      <c r="BB1345" s="17" cm="1">
        <f t="array" ref="BB1345">$C1345*EXP(poly_from_str($AO1345,BB$2951))</f>
        <v>5.6057152055350352</v>
      </c>
      <c r="BF1345" s="21">
        <f>INDEX([1]Pr3_line_class7_opt_lin!$A$2:$A$3624,MATCH($X1345,[1]Pr3_line_class7_opt_lin!$AO$2:$AO$3624,0),1)</f>
        <v>2789</v>
      </c>
    </row>
    <row r="1346" spans="1:58" hidden="1" x14ac:dyDescent="0.25">
      <c r="A1346" s="1">
        <v>1407.3520000000001</v>
      </c>
      <c r="B1346" s="1">
        <v>4.0000000000000001E-3</v>
      </c>
      <c r="C1346">
        <v>6</v>
      </c>
      <c r="E1346" s="2">
        <v>71055.399999999994</v>
      </c>
      <c r="N1346">
        <v>14</v>
      </c>
      <c r="V1346" s="11">
        <f t="shared" ref="V1346:V1409" si="2149">0.001/$A1346</f>
        <v>7.1055428918991126E-7</v>
      </c>
      <c r="W1346" s="11">
        <f t="shared" ref="W1346:W1409" si="2150">0.1/$E1346</f>
        <v>1.4073525727812386E-6</v>
      </c>
      <c r="X1346" s="10">
        <f t="shared" ref="X1346:X1409" si="2151">($E1346/$W1346^2+(100000000/$A1346)/$V1346^2)/(1/$W1346^2+1/$V1346^2)</f>
        <v>71055.423044653638</v>
      </c>
      <c r="Y1346" s="8">
        <f t="shared" ref="Y1346:Y1409" si="2152">100000000/X1346</f>
        <v>1407.3521163494672</v>
      </c>
      <c r="Z1346" s="1">
        <f t="shared" ref="Z1346:Z1409" si="2153">ROUND($A1346,3)+0</f>
        <v>1407.3520000000001</v>
      </c>
      <c r="AA1346" s="2">
        <f t="shared" ref="AA1346:AA1409" si="2154">ROUND($E1346,1)+0</f>
        <v>71055.399999999994</v>
      </c>
      <c r="AB1346" s="2">
        <f t="shared" si="2148"/>
        <v>71055.428918991121</v>
      </c>
      <c r="AC1346" s="1">
        <f t="shared" ref="AC1346:AC1409" si="2155">0.0005/$Z1346*AB1346+0.05</f>
        <v>7.5244369894309007E-2</v>
      </c>
      <c r="AD1346" s="1" t="b">
        <f t="shared" ref="AD1346:AD1409" si="2156">ABS($E1346-AB1346)&lt;AC1346</f>
        <v>1</v>
      </c>
      <c r="AM1346" s="10">
        <f t="shared" ref="AM1346:AM1409" si="2157">$B1346/$A1346*$E1346</f>
        <v>0.20195487696041928</v>
      </c>
      <c r="AN1346" s="10"/>
      <c r="AO1346" s="1">
        <f t="shared" ref="AO1346:AO1409" si="2158">$A1346+0</f>
        <v>1407.3520000000001</v>
      </c>
      <c r="AP1346"/>
      <c r="BB1346" s="17" cm="1">
        <f t="array" ref="BB1346">$C1346*EXP(poly_from_str($AO1346,BB$2951))</f>
        <v>1.1225081382100972</v>
      </c>
      <c r="BF1346" s="21" t="e">
        <f>INDEX([1]Pr3_line_class7_opt_lin!$A$2:$A$3624,MATCH($X1346,[1]Pr3_line_class7_opt_lin!$AO$2:$AO$3624,0),1)</f>
        <v>#N/A</v>
      </c>
    </row>
    <row r="1347" spans="1:58" x14ac:dyDescent="0.25">
      <c r="A1347" s="1">
        <v>1407.2829999999999</v>
      </c>
      <c r="B1347" s="1">
        <v>8.0000000000000002E-3</v>
      </c>
      <c r="C1347">
        <v>10</v>
      </c>
      <c r="D1347" t="s">
        <v>111</v>
      </c>
      <c r="E1347" s="2">
        <v>71058.899999999994</v>
      </c>
      <c r="F1347">
        <v>13352</v>
      </c>
      <c r="G1347" t="s">
        <v>4</v>
      </c>
      <c r="H1347" t="s">
        <v>12</v>
      </c>
      <c r="I1347">
        <v>84410</v>
      </c>
      <c r="J1347" t="s">
        <v>6</v>
      </c>
      <c r="K1347" t="s">
        <v>5</v>
      </c>
      <c r="L1347">
        <v>13352.1</v>
      </c>
      <c r="M1347">
        <v>84410.63</v>
      </c>
      <c r="N1347">
        <v>14</v>
      </c>
      <c r="V1347" s="11">
        <f t="shared" si="2149"/>
        <v>7.105891281284575E-7</v>
      </c>
      <c r="W1347" s="11">
        <f t="shared" si="2150"/>
        <v>1.4072832537514656E-6</v>
      </c>
      <c r="X1347" s="10">
        <f t="shared" si="2151"/>
        <v>71058.910209754569</v>
      </c>
      <c r="Y1347" s="8">
        <f t="shared" si="2152"/>
        <v>1407.2830515528024</v>
      </c>
      <c r="Z1347" s="1">
        <f t="shared" si="2153"/>
        <v>1407.2829999999999</v>
      </c>
      <c r="AA1347" s="2">
        <f t="shared" si="2154"/>
        <v>71058.899999999994</v>
      </c>
      <c r="AB1347" s="2">
        <f t="shared" si="2148"/>
        <v>71058.912812845752</v>
      </c>
      <c r="AC1347" s="1">
        <f t="shared" si="2155"/>
        <v>7.5246845450718081E-2</v>
      </c>
      <c r="AD1347" s="1" t="b">
        <f t="shared" si="2156"/>
        <v>1</v>
      </c>
      <c r="AF1347" s="1" t="s">
        <v>1179</v>
      </c>
      <c r="AG1347" s="1" t="s">
        <v>1235</v>
      </c>
      <c r="AH1347" s="10">
        <v>13352.1</v>
      </c>
      <c r="AI1347" s="10">
        <v>84410.63</v>
      </c>
      <c r="AJ1347" s="10">
        <f t="shared" ref="AJ1347:AJ1349" si="2159">AI1347-AH1347</f>
        <v>71058.53</v>
      </c>
      <c r="AK1347" s="1">
        <f t="shared" ref="AK1347:AK1349" si="2160">$A1347-100000000/AJ1347</f>
        <v>-7.5814403985532408E-3</v>
      </c>
      <c r="AL1347" s="10">
        <f t="shared" ref="AL1347:AL1349" si="2161">$X1347-AJ1347</f>
        <v>0.3802097545703873</v>
      </c>
      <c r="AM1347" s="10">
        <f t="shared" si="2157"/>
        <v>0.40394945437413793</v>
      </c>
      <c r="AN1347" s="10">
        <f t="shared" ref="AN1347:AN1349" si="2162">AL1347/AM1347</f>
        <v>0.941231014062064</v>
      </c>
      <c r="AO1347" s="1">
        <f t="shared" si="2158"/>
        <v>1407.2829999999999</v>
      </c>
      <c r="BB1347" s="17" cm="1">
        <f t="array" ref="BB1347">$C1347*EXP(poly_from_str($AO1347,BB$2951))</f>
        <v>1.872028012048661</v>
      </c>
      <c r="BF1347" s="21">
        <f>INDEX([1]Pr3_line_class7_opt_lin!$A$2:$A$3624,MATCH($X1347,[1]Pr3_line_class7_opt_lin!$AO$2:$AO$3624,0),1)</f>
        <v>931</v>
      </c>
    </row>
    <row r="1348" spans="1:58" x14ac:dyDescent="0.25">
      <c r="A1348" s="1">
        <v>1407.26</v>
      </c>
      <c r="B1348" s="1">
        <v>8.0000000000000002E-3</v>
      </c>
      <c r="C1348">
        <v>10</v>
      </c>
      <c r="D1348" t="s">
        <v>111</v>
      </c>
      <c r="E1348" s="2">
        <v>71060.100000000006</v>
      </c>
      <c r="F1348">
        <v>60166</v>
      </c>
      <c r="G1348" t="s">
        <v>6</v>
      </c>
      <c r="H1348" t="s">
        <v>5</v>
      </c>
      <c r="I1348">
        <v>131226</v>
      </c>
      <c r="J1348" t="s">
        <v>4</v>
      </c>
      <c r="K1348" t="s">
        <v>5</v>
      </c>
      <c r="L1348">
        <v>60166.2</v>
      </c>
      <c r="M1348">
        <v>131226.29999999999</v>
      </c>
      <c r="N1348">
        <v>14</v>
      </c>
      <c r="V1348" s="11">
        <f t="shared" si="2149"/>
        <v>7.106007418671745E-7</v>
      </c>
      <c r="W1348" s="11">
        <f t="shared" si="2150"/>
        <v>1.4072594887989182E-6</v>
      </c>
      <c r="X1348" s="10">
        <f t="shared" si="2151"/>
        <v>71060.079431289021</v>
      </c>
      <c r="Y1348" s="8">
        <f t="shared" si="2152"/>
        <v>1407.259896137524</v>
      </c>
      <c r="Z1348" s="1">
        <f t="shared" si="2153"/>
        <v>1407.26</v>
      </c>
      <c r="AA1348" s="2">
        <f t="shared" si="2154"/>
        <v>71060.100000000006</v>
      </c>
      <c r="AB1348" s="2">
        <f t="shared" si="2148"/>
        <v>71060.074186717451</v>
      </c>
      <c r="AC1348" s="1">
        <f t="shared" si="2155"/>
        <v>7.5247670717108944E-2</v>
      </c>
      <c r="AD1348" s="1" t="b">
        <f t="shared" si="2156"/>
        <v>1</v>
      </c>
      <c r="AF1348" s="1" t="s">
        <v>1396</v>
      </c>
      <c r="AG1348" s="1" t="s">
        <v>1362</v>
      </c>
      <c r="AH1348" s="10">
        <v>60166.2</v>
      </c>
      <c r="AI1348" s="10">
        <v>131226.29999999999</v>
      </c>
      <c r="AJ1348" s="10">
        <f t="shared" si="2159"/>
        <v>71060.099999999991</v>
      </c>
      <c r="AK1348" s="1">
        <f t="shared" si="2160"/>
        <v>5.1120108173563494E-4</v>
      </c>
      <c r="AL1348" s="10">
        <f t="shared" si="2161"/>
        <v>-2.056871097011026E-2</v>
      </c>
      <c r="AM1348" s="10">
        <f t="shared" si="2157"/>
        <v>0.40396287821724491</v>
      </c>
      <c r="AN1348" s="10">
        <f t="shared" si="2162"/>
        <v>-5.0917329485529433E-2</v>
      </c>
      <c r="AO1348" s="1">
        <f t="shared" si="2158"/>
        <v>1407.26</v>
      </c>
      <c r="AP1348" s="14">
        <v>401000000</v>
      </c>
      <c r="AQ1348" s="10">
        <v>0.27400000000000002</v>
      </c>
      <c r="AR1348" s="14" cm="1">
        <f t="array" ref="AR1348">SfromgA($AP1348,$AO1348,"")</f>
        <v>0.55157016011697679</v>
      </c>
      <c r="AS1348" s="21">
        <f>(10^MAX(0.05, -0.312925054856973*((LN($AR1348))^(1/3)) + 0.454808404431693)-1)*100</f>
        <v>422.39907476582994</v>
      </c>
      <c r="AU1348" s="10"/>
      <c r="AV1348" s="10"/>
      <c r="AW1348" s="14">
        <f>IF($AP1348="",$AT1348,$AP1348)</f>
        <v>401000000</v>
      </c>
      <c r="AX1348" s="21">
        <f>IF($AP1348="",$AV1348,$AS1348)</f>
        <v>422.39907476582994</v>
      </c>
      <c r="AY1348" s="10">
        <f>LN(BB1348*$AO1348/$AW1348)</f>
        <v>-11.93283946373383</v>
      </c>
      <c r="AZ1348" s="10">
        <f>EXP(AY$2950*$AI1348+AY$2951)*$AW1348/$AO1348</f>
        <v>1.7893196640339075</v>
      </c>
      <c r="BA1348" s="10">
        <f>LN(AZ1348/$C1348)</f>
        <v>-1.7207496213472668</v>
      </c>
      <c r="BB1348" s="17" cm="1">
        <f t="array" ref="BB1348">$C1348*EXP(poly_from_str($AO1348,BB$2951))</f>
        <v>1.8724218336527474</v>
      </c>
      <c r="BC1348" s="10">
        <f t="shared" ref="BC1348" si="2163">LN(AZ1348/BB1348)</f>
        <v>-4.5397219513432958E-2</v>
      </c>
      <c r="BD1348" s="10">
        <f t="shared" ref="BD1348" si="2164">LN($AX1348/100+1)</f>
        <v>1.6532616208504902</v>
      </c>
      <c r="BE1348" s="10">
        <f>ABS(LN($AZ1348/$BB1348))-BD1348-LN(2)</f>
        <v>-2.3010115818970025</v>
      </c>
      <c r="BF1348" s="21">
        <f>INDEX([1]Pr3_line_class7_opt_lin!$A$2:$A$3624,MATCH($X1348,[1]Pr3_line_class7_opt_lin!$AO$2:$AO$3624,0),1)</f>
        <v>931</v>
      </c>
    </row>
    <row r="1349" spans="1:58" hidden="1" x14ac:dyDescent="0.25">
      <c r="A1349" s="1">
        <v>1407.212</v>
      </c>
      <c r="B1349" s="1">
        <v>4.0000000000000001E-3</v>
      </c>
      <c r="C1349">
        <v>5</v>
      </c>
      <c r="E1349" s="2">
        <v>71062.5</v>
      </c>
      <c r="F1349">
        <v>40205</v>
      </c>
      <c r="G1349" t="s">
        <v>4</v>
      </c>
      <c r="H1349" t="s">
        <v>18</v>
      </c>
      <c r="I1349">
        <v>111268</v>
      </c>
      <c r="J1349" t="s">
        <v>6</v>
      </c>
      <c r="K1349" t="s">
        <v>18</v>
      </c>
      <c r="L1349">
        <v>40205.74</v>
      </c>
      <c r="M1349">
        <v>111268.7</v>
      </c>
      <c r="N1349">
        <v>14</v>
      </c>
      <c r="V1349" s="11">
        <f t="shared" si="2149"/>
        <v>7.1062498045781306E-7</v>
      </c>
      <c r="W1349" s="11">
        <f t="shared" si="2150"/>
        <v>1.4072119613016711E-6</v>
      </c>
      <c r="X1349" s="10">
        <f t="shared" si="2151"/>
        <v>71062.498442869459</v>
      </c>
      <c r="Y1349" s="8">
        <f t="shared" si="2152"/>
        <v>1407.2119921366793</v>
      </c>
      <c r="Z1349" s="1">
        <f t="shared" si="2153"/>
        <v>1407.212</v>
      </c>
      <c r="AA1349" s="2">
        <f t="shared" si="2154"/>
        <v>71062.5</v>
      </c>
      <c r="AB1349" s="2">
        <f t="shared" si="2148"/>
        <v>71062.498045781307</v>
      </c>
      <c r="AC1349" s="1">
        <f t="shared" si="2155"/>
        <v>7.5249393142533358E-2</v>
      </c>
      <c r="AD1349" s="1" t="b">
        <f t="shared" si="2156"/>
        <v>1</v>
      </c>
      <c r="AF1349" s="1" t="s">
        <v>1398</v>
      </c>
      <c r="AG1349" s="1" t="s">
        <v>1348</v>
      </c>
      <c r="AH1349" s="10">
        <v>40205.74</v>
      </c>
      <c r="AI1349" s="10">
        <v>111268.6</v>
      </c>
      <c r="AJ1349" s="10">
        <f t="shared" si="2159"/>
        <v>71062.860000000015</v>
      </c>
      <c r="AK1349" s="1">
        <f t="shared" si="2160"/>
        <v>7.1675460292226489E-3</v>
      </c>
      <c r="AL1349" s="10">
        <f t="shared" si="2161"/>
        <v>-0.36155713055632077</v>
      </c>
      <c r="AM1349" s="10">
        <f t="shared" si="2157"/>
        <v>0.20199515069513335</v>
      </c>
      <c r="AN1349" s="10">
        <f t="shared" si="2162"/>
        <v>-1.78992975480887</v>
      </c>
      <c r="AO1349" s="1">
        <f t="shared" si="2158"/>
        <v>1407.212</v>
      </c>
      <c r="BB1349" s="17" cm="1">
        <f t="array" ref="BB1349">$C1349*EXP(poly_from_str($AO1349,BB$2951))</f>
        <v>0.93662195500715084</v>
      </c>
      <c r="BF1349" s="21">
        <f>INDEX([1]Pr3_line_class7_opt_lin!$A$2:$A$3624,MATCH($X1349,[1]Pr3_line_class7_opt_lin!$AO$2:$AO$3624,0),1)</f>
        <v>466</v>
      </c>
    </row>
    <row r="1350" spans="1:58" hidden="1" x14ac:dyDescent="0.25">
      <c r="A1350" s="1">
        <v>1406.681</v>
      </c>
      <c r="B1350" s="1">
        <v>4.0000000000000001E-3</v>
      </c>
      <c r="C1350">
        <v>15</v>
      </c>
      <c r="E1350" s="2">
        <v>71089.3</v>
      </c>
      <c r="N1350">
        <v>14</v>
      </c>
      <c r="V1350" s="11">
        <f t="shared" si="2149"/>
        <v>7.1089323023485783E-7</v>
      </c>
      <c r="W1350" s="11">
        <f t="shared" si="2150"/>
        <v>1.4066814555777029E-6</v>
      </c>
      <c r="X1350" s="10">
        <f t="shared" si="2151"/>
        <v>71089.318339593141</v>
      </c>
      <c r="Y1350" s="8">
        <f t="shared" si="2152"/>
        <v>1406.681092682599</v>
      </c>
      <c r="Z1350" s="1">
        <f t="shared" si="2153"/>
        <v>1406.681</v>
      </c>
      <c r="AA1350" s="2">
        <f t="shared" si="2154"/>
        <v>71089.3</v>
      </c>
      <c r="AB1350" s="2">
        <f t="shared" si="2148"/>
        <v>71089.323023485777</v>
      </c>
      <c r="AC1350" s="1">
        <f t="shared" si="2155"/>
        <v>7.526845923968753E-2</v>
      </c>
      <c r="AD1350" s="1" t="b">
        <f t="shared" si="2156"/>
        <v>1</v>
      </c>
      <c r="AM1350" s="10">
        <f t="shared" si="2157"/>
        <v>0.20214760844853952</v>
      </c>
      <c r="AN1350" s="10"/>
      <c r="AO1350" s="1">
        <f t="shared" si="2158"/>
        <v>1406.681</v>
      </c>
      <c r="AP1350"/>
      <c r="BB1350" s="17" cm="1">
        <f t="array" ref="BB1350">$C1350*EXP(poly_from_str($AO1350,BB$2951))</f>
        <v>2.8235326147524966</v>
      </c>
      <c r="BF1350" s="21" t="e">
        <f>INDEX([1]Pr3_line_class7_opt_lin!$A$2:$A$3624,MATCH($X1350,[1]Pr3_line_class7_opt_lin!$AO$2:$AO$3624,0),1)</f>
        <v>#N/A</v>
      </c>
    </row>
    <row r="1351" spans="1:58" hidden="1" x14ac:dyDescent="0.25">
      <c r="A1351" s="1">
        <v>1406.0709999999999</v>
      </c>
      <c r="B1351" s="1">
        <v>4.0000000000000001E-3</v>
      </c>
      <c r="C1351">
        <v>15</v>
      </c>
      <c r="E1351" s="2">
        <v>71120.2</v>
      </c>
      <c r="F1351">
        <v>44679</v>
      </c>
      <c r="G1351" t="s">
        <v>4</v>
      </c>
      <c r="H1351" t="s">
        <v>7</v>
      </c>
      <c r="I1351">
        <v>115800</v>
      </c>
      <c r="J1351" t="s">
        <v>6</v>
      </c>
      <c r="K1351" t="s">
        <v>17</v>
      </c>
      <c r="L1351">
        <v>44679.98</v>
      </c>
      <c r="M1351">
        <v>115800</v>
      </c>
      <c r="N1351">
        <v>14</v>
      </c>
      <c r="V1351" s="11">
        <f t="shared" si="2149"/>
        <v>7.1120163917753808E-7</v>
      </c>
      <c r="W1351" s="11">
        <f t="shared" si="2150"/>
        <v>1.4060702866414887E-6</v>
      </c>
      <c r="X1351" s="10">
        <f t="shared" si="2151"/>
        <v>71120.171268477192</v>
      </c>
      <c r="Y1351" s="8">
        <f t="shared" si="2152"/>
        <v>1406.0708546735925</v>
      </c>
      <c r="Z1351" s="1">
        <f t="shared" si="2153"/>
        <v>1406.0709999999999</v>
      </c>
      <c r="AA1351" s="2">
        <f t="shared" si="2154"/>
        <v>71120.2</v>
      </c>
      <c r="AB1351" s="2">
        <f t="shared" si="2148"/>
        <v>71120.163917753802</v>
      </c>
      <c r="AC1351" s="1">
        <f t="shared" si="2155"/>
        <v>7.5290388578440851E-2</v>
      </c>
      <c r="AD1351" s="1" t="b">
        <f t="shared" si="2156"/>
        <v>1</v>
      </c>
      <c r="AF1351" s="1" t="s">
        <v>1372</v>
      </c>
      <c r="AG1351" s="1" t="s">
        <v>1331</v>
      </c>
      <c r="AH1351" s="10">
        <v>44679.98</v>
      </c>
      <c r="AI1351" s="10">
        <v>115800.17</v>
      </c>
      <c r="AJ1351" s="10">
        <f t="shared" ref="AJ1351:AJ1353" si="2165">AI1351-AH1351</f>
        <v>71120.19</v>
      </c>
      <c r="AK1351" s="1">
        <f t="shared" ref="AK1351:AK1353" si="2166">$A1351-100000000/AJ1351</f>
        <v>5.1565511853368662E-4</v>
      </c>
      <c r="AL1351" s="10">
        <f t="shared" ref="AL1351:AL1353" si="2167">$X1351-AJ1351</f>
        <v>-1.8731522810412571E-2</v>
      </c>
      <c r="AM1351" s="10">
        <f t="shared" si="2157"/>
        <v>0.20232321127453737</v>
      </c>
      <c r="AN1351" s="10">
        <f t="shared" ref="AN1351:AN1353" si="2168">AL1351/AM1351</f>
        <v>-9.2582174296330755E-2</v>
      </c>
      <c r="AO1351" s="1">
        <f t="shared" si="2158"/>
        <v>1406.0709999999999</v>
      </c>
      <c r="AP1351" s="14">
        <v>184000000</v>
      </c>
      <c r="AQ1351" s="10">
        <v>0.32</v>
      </c>
      <c r="AR1351" s="14" cm="1">
        <f t="array" ref="AR1351">SfromgA($AP1351,$AO1351,"")</f>
        <v>0.25244858230761852</v>
      </c>
      <c r="AS1351" s="21">
        <f t="shared" ref="AS1351:AS1353" si="2169">(10^MAX(0.05, -0.312925054856973*((LN($AR1351))^(1/3)) + 0.454808404431693)-1)*100</f>
        <v>535.19702935143596</v>
      </c>
      <c r="AU1351" s="10"/>
      <c r="AV1351" s="10"/>
      <c r="AW1351" s="14">
        <f t="shared" ref="AW1351:AW1353" si="2170">IF($AP1351="",$AT1351,$AP1351)</f>
        <v>184000000</v>
      </c>
      <c r="AX1351" s="21">
        <f t="shared" ref="AX1351:AX1353" si="2171">IF($AP1351="",$AV1351,$AS1351)</f>
        <v>535.19702935143596</v>
      </c>
      <c r="AY1351" s="10">
        <f t="shared" ref="AY1351:AY1353" si="2172">LN(BB1351*$AO1351/$AW1351)</f>
        <v>-10.738337645980689</v>
      </c>
      <c r="AZ1351" s="10">
        <f t="shared" ref="AZ1351:AZ1353" si="2173">EXP(AY$2950*$AI1351+AY$2951)*$AW1351/$AO1351</f>
        <v>3.4751207059673703</v>
      </c>
      <c r="BA1351" s="10">
        <f t="shared" ref="BA1351:BA1353" si="2174">LN(AZ1351/$C1351)</f>
        <v>-1.4624209871585407</v>
      </c>
      <c r="BB1351" s="17" cm="1">
        <f t="array" ref="BB1351">$C1351*EXP(poly_from_str($AO1351,BB$2951))</f>
        <v>2.8392902263275985</v>
      </c>
      <c r="BC1351" s="10">
        <f t="shared" ref="BC1351:BC1353" si="2175">LN(AZ1351/BB1351)</f>
        <v>0.20207511331302269</v>
      </c>
      <c r="BD1351" s="10">
        <f t="shared" ref="BD1351:BD1353" si="2176">LN($AX1351/100+1)</f>
        <v>1.8487650472201644</v>
      </c>
      <c r="BE1351" s="10">
        <f t="shared" ref="BE1351:BE1353" si="2177">ABS(LN($AZ1351/$BB1351))-BD1351-LN(2)</f>
        <v>-2.3398371144670871</v>
      </c>
      <c r="BF1351" s="21">
        <f>INDEX([1]Pr3_line_class7_opt_lin!$A$2:$A$3624,MATCH($X1351,[1]Pr3_line_class7_opt_lin!$AO$2:$AO$3624,0),1)</f>
        <v>1406</v>
      </c>
    </row>
    <row r="1352" spans="1:58" hidden="1" x14ac:dyDescent="0.25">
      <c r="A1352" s="1">
        <v>1405.5440000000001</v>
      </c>
      <c r="B1352" s="1">
        <v>4.0000000000000001E-3</v>
      </c>
      <c r="C1352">
        <v>50</v>
      </c>
      <c r="E1352" s="2">
        <v>71146.8</v>
      </c>
      <c r="F1352">
        <v>21294</v>
      </c>
      <c r="G1352" t="s">
        <v>4</v>
      </c>
      <c r="H1352" t="s">
        <v>7</v>
      </c>
      <c r="I1352">
        <v>92441</v>
      </c>
      <c r="J1352" t="s">
        <v>6</v>
      </c>
      <c r="K1352" t="s">
        <v>7</v>
      </c>
      <c r="L1352">
        <v>21294.89</v>
      </c>
      <c r="M1352">
        <v>92441.7</v>
      </c>
      <c r="N1352">
        <v>14</v>
      </c>
      <c r="V1352" s="11">
        <f t="shared" si="2149"/>
        <v>7.1146829981843328E-7</v>
      </c>
      <c r="W1352" s="11">
        <f t="shared" si="2150"/>
        <v>1.4055445923077357E-6</v>
      </c>
      <c r="X1352" s="10">
        <f t="shared" si="2151"/>
        <v>71146.82386661497</v>
      </c>
      <c r="Y1352" s="8">
        <f t="shared" si="2152"/>
        <v>1405.5441208096449</v>
      </c>
      <c r="Z1352" s="1">
        <f t="shared" si="2153"/>
        <v>1405.5440000000001</v>
      </c>
      <c r="AA1352" s="2">
        <f t="shared" si="2154"/>
        <v>71146.8</v>
      </c>
      <c r="AB1352" s="2">
        <f t="shared" si="2148"/>
        <v>71146.82998184333</v>
      </c>
      <c r="AC1352" s="1">
        <f t="shared" si="2155"/>
        <v>7.5309357082326611E-2</v>
      </c>
      <c r="AD1352" s="1" t="b">
        <f t="shared" si="2156"/>
        <v>1</v>
      </c>
      <c r="AF1352" s="1" t="s">
        <v>1209</v>
      </c>
      <c r="AG1352" s="1" t="s">
        <v>1352</v>
      </c>
      <c r="AH1352" s="10">
        <v>21294.89</v>
      </c>
      <c r="AI1352" s="10">
        <v>92441.7</v>
      </c>
      <c r="AJ1352" s="10">
        <f t="shared" si="2165"/>
        <v>71146.81</v>
      </c>
      <c r="AK1352" s="1">
        <f t="shared" si="2166"/>
        <v>-3.9475220319218352E-4</v>
      </c>
      <c r="AL1352" s="10">
        <f t="shared" si="2167"/>
        <v>1.3866614972357638E-2</v>
      </c>
      <c r="AM1352" s="10">
        <f t="shared" si="2157"/>
        <v>0.20247477133408845</v>
      </c>
      <c r="AN1352" s="10">
        <f t="shared" si="2168"/>
        <v>6.8485643327273485E-2</v>
      </c>
      <c r="AO1352" s="1">
        <f t="shared" si="2158"/>
        <v>1405.5440000000001</v>
      </c>
      <c r="AP1352" s="14">
        <v>8200000</v>
      </c>
      <c r="AQ1352" s="10">
        <v>2.1000000000000001E-2</v>
      </c>
      <c r="AR1352" s="14" cm="1">
        <f t="array" ref="AR1352">SfromgA($AP1352,$AO1352,"")</f>
        <v>1.1237780602270021E-2</v>
      </c>
      <c r="AS1352" s="21">
        <f t="shared" si="2169"/>
        <v>835.39451978828117</v>
      </c>
      <c r="AU1352" s="10"/>
      <c r="AV1352" s="10"/>
      <c r="AW1352" s="14">
        <f t="shared" si="2170"/>
        <v>8200000</v>
      </c>
      <c r="AX1352" s="21">
        <f t="shared" si="2171"/>
        <v>835.39451978828117</v>
      </c>
      <c r="AY1352" s="10">
        <f t="shared" si="2172"/>
        <v>-6.4191374818440163</v>
      </c>
      <c r="AZ1352" s="10">
        <f t="shared" si="2173"/>
        <v>1.375284580409873</v>
      </c>
      <c r="BA1352" s="10">
        <f t="shared" si="2174"/>
        <v>-3.5933623281536278</v>
      </c>
      <c r="BB1352" s="17" cm="1">
        <f t="array" ref="BB1352">$C1352*EXP(poly_from_str($AO1352,BB$2951))</f>
        <v>9.5098445925719073</v>
      </c>
      <c r="BC1352" s="10">
        <f t="shared" si="2175"/>
        <v>-1.9336668576741687</v>
      </c>
      <c r="BD1352" s="10">
        <f t="shared" si="2176"/>
        <v>2.2357982006039165</v>
      </c>
      <c r="BE1352" s="10">
        <f t="shared" si="2177"/>
        <v>-0.99527852348969315</v>
      </c>
      <c r="BF1352" s="21">
        <f>INDEX([1]Pr3_line_class7_opt_lin!$A$2:$A$3624,MATCH($X1352,[1]Pr3_line_class7_opt_lin!$AO$2:$AO$3624,0),1)</f>
        <v>4703</v>
      </c>
    </row>
    <row r="1353" spans="1:58" hidden="1" x14ac:dyDescent="0.25">
      <c r="A1353" s="1">
        <v>1405.434</v>
      </c>
      <c r="B1353" s="1">
        <v>4.0000000000000001E-3</v>
      </c>
      <c r="C1353">
        <v>2</v>
      </c>
      <c r="E1353" s="2">
        <v>71152.399999999994</v>
      </c>
      <c r="F1353">
        <v>62240</v>
      </c>
      <c r="G1353" t="s">
        <v>6</v>
      </c>
      <c r="H1353" t="s">
        <v>12</v>
      </c>
      <c r="I1353">
        <v>133393</v>
      </c>
      <c r="J1353" t="s">
        <v>4</v>
      </c>
      <c r="K1353" t="s">
        <v>39</v>
      </c>
      <c r="L1353">
        <v>62240.83</v>
      </c>
      <c r="M1353">
        <v>133393.20000000001</v>
      </c>
      <c r="N1353">
        <v>14</v>
      </c>
      <c r="V1353" s="11">
        <f t="shared" si="2149"/>
        <v>7.1152398476200233E-7</v>
      </c>
      <c r="W1353" s="11">
        <f t="shared" si="2150"/>
        <v>1.4054339699012263E-6</v>
      </c>
      <c r="X1353" s="10">
        <f t="shared" si="2151"/>
        <v>71152.398787078797</v>
      </c>
      <c r="Y1353" s="8">
        <f t="shared" si="2152"/>
        <v>1405.4339938593876</v>
      </c>
      <c r="Z1353" s="1">
        <f t="shared" si="2153"/>
        <v>1405.434</v>
      </c>
      <c r="AA1353" s="2">
        <f t="shared" si="2154"/>
        <v>71152.399999999994</v>
      </c>
      <c r="AB1353" s="2">
        <f t="shared" si="2148"/>
        <v>71152.398476200236</v>
      </c>
      <c r="AC1353" s="1">
        <f t="shared" si="2155"/>
        <v>7.5313319044579913E-2</v>
      </c>
      <c r="AD1353" s="1" t="b">
        <f t="shared" si="2156"/>
        <v>1</v>
      </c>
      <c r="AF1353" s="1" t="s">
        <v>1280</v>
      </c>
      <c r="AG1353" s="1" t="s">
        <v>1377</v>
      </c>
      <c r="AH1353" s="10">
        <v>62240.83</v>
      </c>
      <c r="AI1353" s="10">
        <v>133393.20000000001</v>
      </c>
      <c r="AJ1353" s="10">
        <f t="shared" si="2165"/>
        <v>71152.37000000001</v>
      </c>
      <c r="AK1353" s="1">
        <f t="shared" si="2166"/>
        <v>-5.6247486895699694E-4</v>
      </c>
      <c r="AL1353" s="10">
        <f t="shared" si="2167"/>
        <v>2.8787078786990605E-2</v>
      </c>
      <c r="AM1353" s="10">
        <f t="shared" si="2157"/>
        <v>0.20250655669351955</v>
      </c>
      <c r="AN1353" s="10">
        <f t="shared" si="2168"/>
        <v>0.14215381100256408</v>
      </c>
      <c r="AO1353" s="1">
        <f t="shared" si="2158"/>
        <v>1405.434</v>
      </c>
      <c r="AP1353" s="14">
        <v>321000000</v>
      </c>
      <c r="AQ1353" s="10">
        <v>0.75</v>
      </c>
      <c r="AR1353" s="14" cm="1">
        <f t="array" ref="AR1353">SfromgA($AP1353,$AO1353,"")</f>
        <v>0.43981471888646512</v>
      </c>
      <c r="AS1353" s="21">
        <f t="shared" si="2169"/>
        <v>459.59004113329092</v>
      </c>
      <c r="AU1353" s="10"/>
      <c r="AV1353" s="10"/>
      <c r="AW1353" s="14">
        <f t="shared" si="2170"/>
        <v>321000000</v>
      </c>
      <c r="AX1353" s="21">
        <f t="shared" si="2171"/>
        <v>459.59004113329092</v>
      </c>
      <c r="AY1353" s="10">
        <f t="shared" si="2172"/>
        <v>-13.304397379245225</v>
      </c>
      <c r="AZ1353" s="10">
        <f t="shared" si="2173"/>
        <v>1.171236760567459</v>
      </c>
      <c r="BA1353" s="10">
        <f t="shared" si="2174"/>
        <v>-0.53508692973106731</v>
      </c>
      <c r="BB1353" s="17" cm="1">
        <f t="array" ref="BB1353">$C1353*EXP(poly_from_str($AO1353,BB$2951))</f>
        <v>0.38077480978900946</v>
      </c>
      <c r="BC1353" s="10">
        <f t="shared" si="2175"/>
        <v>1.1236073798460191</v>
      </c>
      <c r="BD1353" s="10">
        <f t="shared" si="2176"/>
        <v>1.7220342602426091</v>
      </c>
      <c r="BE1353" s="10">
        <f t="shared" si="2177"/>
        <v>-1.2915740609565352</v>
      </c>
      <c r="BF1353" s="21">
        <f>INDEX([1]Pr3_line_class7_opt_lin!$A$2:$A$3624,MATCH($X1353,[1]Pr3_line_class7_opt_lin!$AO$2:$AO$3624,0),1)</f>
        <v>188</v>
      </c>
    </row>
    <row r="1354" spans="1:58" hidden="1" x14ac:dyDescent="0.25">
      <c r="A1354" s="1">
        <v>1405.1</v>
      </c>
      <c r="B1354" s="1">
        <v>4.0000000000000001E-3</v>
      </c>
      <c r="C1354">
        <v>1</v>
      </c>
      <c r="E1354" s="2">
        <v>71169.3</v>
      </c>
      <c r="N1354">
        <v>14</v>
      </c>
      <c r="V1354" s="11">
        <f t="shared" si="2149"/>
        <v>7.116931179275497E-7</v>
      </c>
      <c r="W1354" s="11">
        <f t="shared" si="2150"/>
        <v>1.4051002328251087E-6</v>
      </c>
      <c r="X1354" s="10">
        <f t="shared" si="2151"/>
        <v>71169.309385031287</v>
      </c>
      <c r="Y1354" s="8">
        <f t="shared" si="2152"/>
        <v>1405.1000475358348</v>
      </c>
      <c r="Z1354" s="1">
        <f t="shared" si="2153"/>
        <v>1405.1</v>
      </c>
      <c r="AA1354" s="2">
        <f t="shared" si="2154"/>
        <v>71169.3</v>
      </c>
      <c r="AB1354" s="2">
        <f t="shared" si="2148"/>
        <v>71169.311792754976</v>
      </c>
      <c r="AC1354" s="1">
        <f t="shared" si="2155"/>
        <v>7.5325354705271866E-2</v>
      </c>
      <c r="AD1354" s="1" t="b">
        <f t="shared" si="2156"/>
        <v>1</v>
      </c>
      <c r="AM1354" s="10">
        <f t="shared" si="2157"/>
        <v>0.20260280407088466</v>
      </c>
      <c r="AN1354" s="10"/>
      <c r="AO1354" s="1">
        <f t="shared" si="2158"/>
        <v>1405.1</v>
      </c>
      <c r="AP1354"/>
      <c r="BB1354" s="17" cm="1">
        <f t="array" ref="BB1354">$C1354*EXP(poly_from_str($AO1354,BB$2951))</f>
        <v>0.1909666910935934</v>
      </c>
      <c r="BF1354" s="21">
        <f>INDEX([1]Pr3_line_class7_opt_lin!$A$2:$A$3624,MATCH($X1354,[1]Pr3_line_class7_opt_lin!$AO$2:$AO$3624,0),1)</f>
        <v>94</v>
      </c>
    </row>
    <row r="1355" spans="1:58" hidden="1" x14ac:dyDescent="0.25">
      <c r="A1355" s="1">
        <v>1404.9739999999999</v>
      </c>
      <c r="B1355" s="1">
        <v>4.0000000000000001E-3</v>
      </c>
      <c r="C1355">
        <v>30</v>
      </c>
      <c r="E1355" s="2">
        <v>71175.7</v>
      </c>
      <c r="N1355">
        <v>14</v>
      </c>
      <c r="V1355" s="11">
        <f t="shared" si="2149"/>
        <v>7.1175694354486283E-7</v>
      </c>
      <c r="W1355" s="11">
        <f t="shared" si="2150"/>
        <v>1.4049738885602812E-6</v>
      </c>
      <c r="X1355" s="10">
        <f t="shared" si="2151"/>
        <v>71175.695507458862</v>
      </c>
      <c r="Y1355" s="8">
        <f t="shared" si="2152"/>
        <v>1404.9739772408757</v>
      </c>
      <c r="Z1355" s="1">
        <f t="shared" si="2153"/>
        <v>1404.9739999999999</v>
      </c>
      <c r="AA1355" s="2">
        <f t="shared" si="2154"/>
        <v>71175.7</v>
      </c>
      <c r="AB1355" s="2">
        <f t="shared" si="2148"/>
        <v>71175.694354486273</v>
      </c>
      <c r="AC1355" s="1">
        <f t="shared" si="2155"/>
        <v>7.5329897334216245E-2</v>
      </c>
      <c r="AD1355" s="1" t="b">
        <f t="shared" si="2156"/>
        <v>1</v>
      </c>
      <c r="AM1355" s="10">
        <f t="shared" si="2157"/>
        <v>0.20263919474666436</v>
      </c>
      <c r="AN1355" s="10"/>
      <c r="AO1355" s="1">
        <f t="shared" si="2158"/>
        <v>1404.9739999999999</v>
      </c>
      <c r="AP1355"/>
      <c r="BB1355" s="17" cm="1">
        <f t="array" ref="BB1355">$C1355*EXP(poly_from_str($AO1355,BB$2951))</f>
        <v>5.7355663354475892</v>
      </c>
      <c r="BF1355" s="21">
        <f>INDEX([1]Pr3_line_class7_opt_lin!$A$2:$A$3624,MATCH($X1355,[1]Pr3_line_class7_opt_lin!$AO$2:$AO$3624,0),1)</f>
        <v>2831</v>
      </c>
    </row>
    <row r="1356" spans="1:58" hidden="1" x14ac:dyDescent="0.25">
      <c r="A1356" s="1">
        <v>1404.7470000000001</v>
      </c>
      <c r="B1356" s="1">
        <v>4.0000000000000001E-3</v>
      </c>
      <c r="C1356">
        <v>300</v>
      </c>
      <c r="E1356" s="2">
        <v>71187.199999999997</v>
      </c>
      <c r="N1356">
        <v>14</v>
      </c>
      <c r="V1356" s="11">
        <f t="shared" si="2149"/>
        <v>7.1187195986181139E-7</v>
      </c>
      <c r="W1356" s="11">
        <f t="shared" si="2150"/>
        <v>1.4047469207947497E-6</v>
      </c>
      <c r="X1356" s="10">
        <f t="shared" si="2151"/>
        <v>71187.196806337437</v>
      </c>
      <c r="Y1356" s="8">
        <f t="shared" si="2152"/>
        <v>1404.7469838157401</v>
      </c>
      <c r="Z1356" s="1">
        <f t="shared" si="2153"/>
        <v>1404.7470000000001</v>
      </c>
      <c r="AA1356" s="2">
        <f t="shared" si="2154"/>
        <v>71187.199999999997</v>
      </c>
      <c r="AB1356" s="2">
        <f t="shared" si="2148"/>
        <v>71187.195986181134</v>
      </c>
      <c r="AC1356" s="1">
        <f t="shared" si="2155"/>
        <v>7.5338084361874821E-2</v>
      </c>
      <c r="AD1356" s="1" t="b">
        <f t="shared" si="2156"/>
        <v>1</v>
      </c>
      <c r="AM1356" s="10">
        <f t="shared" si="2157"/>
        <v>0.20270468632429894</v>
      </c>
      <c r="AN1356" s="10"/>
      <c r="AO1356" s="1">
        <f t="shared" si="2158"/>
        <v>1404.7470000000001</v>
      </c>
      <c r="AP1356"/>
      <c r="BB1356" s="17" cm="1">
        <f t="array" ref="BB1356">$C1356*EXP(poly_from_str($AO1356,BB$2951))</f>
        <v>57.474081305986537</v>
      </c>
      <c r="BF1356" s="21" t="e">
        <f>INDEX([1]Pr3_line_class7_opt_lin!$A$2:$A$3624,MATCH($X1356,[1]Pr3_line_class7_opt_lin!$AO$2:$AO$3624,0),1)</f>
        <v>#N/A</v>
      </c>
    </row>
    <row r="1357" spans="1:58" hidden="1" x14ac:dyDescent="0.25">
      <c r="A1357" s="1">
        <v>1404.1020000000001</v>
      </c>
      <c r="B1357" s="1">
        <v>4.0000000000000001E-3</v>
      </c>
      <c r="C1357">
        <v>20</v>
      </c>
      <c r="E1357" s="2">
        <v>71219.899999999994</v>
      </c>
      <c r="F1357">
        <v>22747</v>
      </c>
      <c r="G1357" t="s">
        <v>4</v>
      </c>
      <c r="H1357" t="s">
        <v>5</v>
      </c>
      <c r="I1357">
        <v>93967</v>
      </c>
      <c r="J1357" t="s">
        <v>6</v>
      </c>
      <c r="K1357" t="s">
        <v>7</v>
      </c>
      <c r="L1357">
        <v>22747.69</v>
      </c>
      <c r="M1357">
        <v>93967.4</v>
      </c>
      <c r="N1357">
        <v>14</v>
      </c>
      <c r="V1357" s="11">
        <f t="shared" si="2149"/>
        <v>7.1219897129980584E-7</v>
      </c>
      <c r="W1357" s="11">
        <f t="shared" si="2150"/>
        <v>1.4041019434175E-6</v>
      </c>
      <c r="X1357" s="10">
        <f t="shared" si="2151"/>
        <v>71219.897717278363</v>
      </c>
      <c r="Y1357" s="8">
        <f t="shared" si="2152"/>
        <v>1404.1019884214102</v>
      </c>
      <c r="Z1357" s="1">
        <f t="shared" si="2153"/>
        <v>1404.1020000000001</v>
      </c>
      <c r="AA1357" s="2">
        <f t="shared" si="2154"/>
        <v>71219.899999999994</v>
      </c>
      <c r="AB1357" s="2">
        <f t="shared" si="2148"/>
        <v>71219.897129980585</v>
      </c>
      <c r="AC1357" s="1">
        <f t="shared" si="2155"/>
        <v>7.5361368736025086E-2</v>
      </c>
      <c r="AD1357" s="1" t="b">
        <f t="shared" si="2156"/>
        <v>1</v>
      </c>
      <c r="AF1357" s="1" t="s">
        <v>1178</v>
      </c>
      <c r="AG1357" s="5" t="s">
        <v>1472</v>
      </c>
      <c r="AH1357" s="10">
        <v>22747.69</v>
      </c>
      <c r="AI1357" s="10">
        <v>93967.4</v>
      </c>
      <c r="AJ1357" s="10">
        <f>AI1357-AH1357</f>
        <v>71219.709999999992</v>
      </c>
      <c r="AK1357" s="1">
        <f>$A1357-100000000/AJ1357</f>
        <v>-3.6892818013711803E-3</v>
      </c>
      <c r="AL1357" s="10">
        <f>$X1357-AJ1357</f>
        <v>0.18771727837156504</v>
      </c>
      <c r="AM1357" s="10">
        <f t="shared" si="2157"/>
        <v>0.20289095806430016</v>
      </c>
      <c r="AN1357" s="10">
        <f>AL1357/AM1357</f>
        <v>0.92521263718452018</v>
      </c>
      <c r="AO1357" s="1">
        <f t="shared" si="2158"/>
        <v>1404.1020000000001</v>
      </c>
      <c r="BB1357" s="17" cm="1">
        <f t="array" ref="BB1357">$C1357*EXP(poly_from_str($AO1357,BB$2951))</f>
        <v>3.8540992241216903</v>
      </c>
      <c r="BF1357" s="21">
        <f>INDEX([1]Pr3_line_class7_opt_lin!$A$2:$A$3624,MATCH($X1357,[1]Pr3_line_class7_opt_lin!$AO$2:$AO$3624,0),1)</f>
        <v>1897</v>
      </c>
    </row>
    <row r="1358" spans="1:58" hidden="1" x14ac:dyDescent="0.25">
      <c r="A1358" s="1">
        <v>1403.981</v>
      </c>
      <c r="B1358" s="1">
        <v>4.0000000000000001E-3</v>
      </c>
      <c r="C1358">
        <v>300</v>
      </c>
      <c r="E1358" s="2">
        <v>71226</v>
      </c>
      <c r="N1358">
        <v>14</v>
      </c>
      <c r="V1358" s="11">
        <f t="shared" si="2149"/>
        <v>7.1226035110161749E-7</v>
      </c>
      <c r="W1358" s="11">
        <f t="shared" si="2150"/>
        <v>1.4039816920787354E-6</v>
      </c>
      <c r="X1358" s="10">
        <f t="shared" si="2151"/>
        <v>71226.027923535541</v>
      </c>
      <c r="Y1358" s="8">
        <f t="shared" si="2152"/>
        <v>1403.9811416601058</v>
      </c>
      <c r="Z1358" s="1">
        <f t="shared" si="2153"/>
        <v>1403.981</v>
      </c>
      <c r="AA1358" s="2">
        <f t="shared" si="2154"/>
        <v>71226</v>
      </c>
      <c r="AB1358" s="2">
        <f t="shared" si="2148"/>
        <v>71226.035110161742</v>
      </c>
      <c r="AC1358" s="1">
        <f t="shared" si="2155"/>
        <v>7.5365740387569963E-2</v>
      </c>
      <c r="AD1358" s="1" t="b">
        <f t="shared" si="2156"/>
        <v>1</v>
      </c>
      <c r="AM1358" s="10">
        <f t="shared" si="2157"/>
        <v>0.20292582307025522</v>
      </c>
      <c r="AN1358" s="10"/>
      <c r="AO1358" s="1">
        <f t="shared" si="2158"/>
        <v>1403.981</v>
      </c>
      <c r="AP1358"/>
      <c r="BB1358" s="17" cm="1">
        <f t="array" ref="BB1358">$C1358*EXP(poly_from_str($AO1358,BB$2951))</f>
        <v>57.874938718494583</v>
      </c>
      <c r="BF1358" s="21" t="e">
        <f>INDEX([1]Pr3_line_class7_opt_lin!$A$2:$A$3624,MATCH($X1358,[1]Pr3_line_class7_opt_lin!$AO$2:$AO$3624,0),1)</f>
        <v>#N/A</v>
      </c>
    </row>
    <row r="1359" spans="1:58" hidden="1" x14ac:dyDescent="0.25">
      <c r="A1359" s="1">
        <v>1403.8679999999999</v>
      </c>
      <c r="B1359" s="1">
        <v>4.0000000000000001E-3</v>
      </c>
      <c r="C1359">
        <v>4</v>
      </c>
      <c r="E1359" s="2">
        <v>71231.8</v>
      </c>
      <c r="N1359">
        <v>14</v>
      </c>
      <c r="V1359" s="11">
        <f t="shared" si="2149"/>
        <v>7.1231768228921815E-7</v>
      </c>
      <c r="W1359" s="11">
        <f t="shared" si="2150"/>
        <v>1.4038673738414586E-6</v>
      </c>
      <c r="X1359" s="10">
        <f t="shared" si="2151"/>
        <v>71231.774733752944</v>
      </c>
      <c r="Y1359" s="8">
        <f t="shared" si="2152"/>
        <v>1403.8678717998489</v>
      </c>
      <c r="Z1359" s="1">
        <f t="shared" si="2153"/>
        <v>1403.8679999999999</v>
      </c>
      <c r="AA1359" s="2">
        <f t="shared" si="2154"/>
        <v>71231.8</v>
      </c>
      <c r="AB1359" s="2">
        <f t="shared" si="2148"/>
        <v>71231.768228921806</v>
      </c>
      <c r="AC1359" s="1">
        <f t="shared" si="2155"/>
        <v>7.5369824025094179E-2</v>
      </c>
      <c r="AD1359" s="1" t="b">
        <f t="shared" si="2156"/>
        <v>1</v>
      </c>
      <c r="AM1359" s="10">
        <f t="shared" si="2157"/>
        <v>0.20295868272515652</v>
      </c>
      <c r="AN1359" s="10"/>
      <c r="AO1359" s="1">
        <f t="shared" si="2158"/>
        <v>1403.8679999999999</v>
      </c>
      <c r="AP1359"/>
      <c r="BB1359" s="17" cm="1">
        <f t="array" ref="BB1359">$C1359*EXP(poly_from_str($AO1359,BB$2951))</f>
        <v>0.77245650552607459</v>
      </c>
      <c r="BF1359" s="21" t="e">
        <f>INDEX([1]Pr3_line_class7_opt_lin!$A$2:$A$3624,MATCH($X1359,[1]Pr3_line_class7_opt_lin!$AO$2:$AO$3624,0),1)</f>
        <v>#N/A</v>
      </c>
    </row>
    <row r="1360" spans="1:58" hidden="1" x14ac:dyDescent="0.25">
      <c r="A1360" s="1">
        <v>1403.598</v>
      </c>
      <c r="B1360" s="1">
        <v>4.0000000000000001E-3</v>
      </c>
      <c r="C1360">
        <v>60</v>
      </c>
      <c r="E1360" s="2">
        <v>71245.5</v>
      </c>
      <c r="N1360">
        <v>14</v>
      </c>
      <c r="V1360" s="11">
        <f t="shared" si="2149"/>
        <v>7.1245470569208571E-7</v>
      </c>
      <c r="W1360" s="11">
        <f t="shared" si="2150"/>
        <v>1.4035974201879417E-6</v>
      </c>
      <c r="X1360" s="10">
        <f t="shared" si="2151"/>
        <v>71245.476598575231</v>
      </c>
      <c r="Y1360" s="8">
        <f t="shared" si="2152"/>
        <v>1403.5978812162202</v>
      </c>
      <c r="Z1360" s="1">
        <f t="shared" si="2153"/>
        <v>1403.598</v>
      </c>
      <c r="AA1360" s="2">
        <f t="shared" si="2154"/>
        <v>71245.5</v>
      </c>
      <c r="AB1360" s="2">
        <f t="shared" si="2148"/>
        <v>71245.47056920857</v>
      </c>
      <c r="AC1360" s="1">
        <f t="shared" si="2155"/>
        <v>7.5379585383139824E-2</v>
      </c>
      <c r="AD1360" s="1" t="b">
        <f t="shared" si="2156"/>
        <v>1</v>
      </c>
      <c r="AM1360" s="10">
        <f t="shared" si="2157"/>
        <v>0.20303676693754197</v>
      </c>
      <c r="AN1360" s="10"/>
      <c r="AO1360" s="1">
        <f t="shared" si="2158"/>
        <v>1403.598</v>
      </c>
      <c r="AP1360"/>
      <c r="BB1360" s="17" cm="1">
        <f t="array" ref="BB1360">$C1360*EXP(poly_from_str($AO1360,BB$2951))</f>
        <v>11.615219599164258</v>
      </c>
      <c r="BF1360" s="21" t="e">
        <f>INDEX([1]Pr3_line_class7_opt_lin!$A$2:$A$3624,MATCH($X1360,[1]Pr3_line_class7_opt_lin!$AO$2:$AO$3624,0),1)</f>
        <v>#N/A</v>
      </c>
    </row>
    <row r="1361" spans="1:58" hidden="1" x14ac:dyDescent="0.25">
      <c r="A1361" s="1">
        <v>1403.31</v>
      </c>
      <c r="B1361" s="1">
        <v>4.0000000000000001E-3</v>
      </c>
      <c r="C1361">
        <v>100</v>
      </c>
      <c r="E1361" s="2">
        <v>71260.100000000006</v>
      </c>
      <c r="F1361">
        <v>21294</v>
      </c>
      <c r="G1361" t="s">
        <v>4</v>
      </c>
      <c r="H1361" t="s">
        <v>7</v>
      </c>
      <c r="I1361">
        <v>92554</v>
      </c>
      <c r="J1361" t="s">
        <v>6</v>
      </c>
      <c r="K1361" t="s">
        <v>17</v>
      </c>
      <c r="L1361">
        <v>21294.89</v>
      </c>
      <c r="M1361">
        <v>92554.8</v>
      </c>
      <c r="N1361">
        <v>14</v>
      </c>
      <c r="V1361" s="11">
        <f t="shared" si="2149"/>
        <v>7.1260092210559327E-7</v>
      </c>
      <c r="W1361" s="11">
        <f t="shared" si="2150"/>
        <v>1.4033098466042006E-6</v>
      </c>
      <c r="X1361" s="10">
        <f t="shared" si="2151"/>
        <v>71260.0938073914</v>
      </c>
      <c r="Y1361" s="8">
        <f t="shared" si="2152"/>
        <v>1403.3099685539225</v>
      </c>
      <c r="Z1361" s="1">
        <f t="shared" si="2153"/>
        <v>1403.31</v>
      </c>
      <c r="AA1361" s="2">
        <f t="shared" si="2154"/>
        <v>71260.100000000006</v>
      </c>
      <c r="AB1361" s="2">
        <f t="shared" si="2148"/>
        <v>71260.09221055932</v>
      </c>
      <c r="AC1361" s="1">
        <f t="shared" si="2155"/>
        <v>7.5390003709287084E-2</v>
      </c>
      <c r="AD1361" s="1" t="b">
        <f t="shared" si="2156"/>
        <v>1</v>
      </c>
      <c r="AF1361" s="1" t="s">
        <v>1209</v>
      </c>
      <c r="AG1361" s="1" t="s">
        <v>1363</v>
      </c>
      <c r="AH1361" s="10">
        <v>21294.89</v>
      </c>
      <c r="AI1361" s="10">
        <v>92554.8</v>
      </c>
      <c r="AJ1361" s="10">
        <f>AI1361-AH1361</f>
        <v>71259.91</v>
      </c>
      <c r="AK1361" s="1">
        <f>$A1361-100000000/AJ1361</f>
        <v>-3.5882433755887178E-3</v>
      </c>
      <c r="AL1361" s="10">
        <f>$X1361-AJ1361</f>
        <v>0.1838073913968401</v>
      </c>
      <c r="AM1361" s="10">
        <f t="shared" si="2157"/>
        <v>0.20312005187734716</v>
      </c>
      <c r="AN1361" s="10">
        <f>AL1361/AM1361</f>
        <v>0.90491997071678132</v>
      </c>
      <c r="AO1361" s="1">
        <f t="shared" si="2158"/>
        <v>1403.31</v>
      </c>
      <c r="AP1361" s="14">
        <v>38200000</v>
      </c>
      <c r="AQ1361" s="10">
        <v>3.1E-2</v>
      </c>
      <c r="AR1361" s="14" cm="1">
        <f t="array" ref="AR1361">SfromgA($AP1361,$AO1361,"")</f>
        <v>5.2102382498246558E-2</v>
      </c>
      <c r="AS1361" s="21">
        <f>(10^MAX(0.05, -0.312925054856973*((LN($AR1361))^(1/3)) + 0.454808404431693)-1)*100</f>
        <v>701.37059636766367</v>
      </c>
      <c r="AU1361" s="10"/>
      <c r="AV1361" s="10"/>
      <c r="AW1361" s="14">
        <f>IF($AP1361="",$AT1361,$AP1361)</f>
        <v>38200000</v>
      </c>
      <c r="AX1361" s="21">
        <f>IF($AP1361="",$AV1361,$AS1361)</f>
        <v>701.37059636766367</v>
      </c>
      <c r="AY1361" s="10">
        <f>LN(BB1361*$AO1361/$AW1361)</f>
        <v>-7.2460084675983447</v>
      </c>
      <c r="AZ1361" s="10">
        <f>EXP(AY$2950*$AI1361+AY$2951)*$AW1361/$AO1361</f>
        <v>6.3495286303123173</v>
      </c>
      <c r="BA1361" s="10">
        <f>LN(AZ1361/$C1361)</f>
        <v>-2.7567896072856604</v>
      </c>
      <c r="BB1361" s="17" cm="1">
        <f t="array" ref="BB1361">$C1361*EXP(poly_from_str($AO1361,BB$2951))</f>
        <v>19.409227458667779</v>
      </c>
      <c r="BC1361" s="10">
        <f t="shared" ref="BC1361" si="2178">LN(AZ1361/BB1361)</f>
        <v>-1.1173680164843269</v>
      </c>
      <c r="BD1361" s="10">
        <f t="shared" ref="BD1361" si="2179">LN($AX1361/100+1)</f>
        <v>2.0811533212085074</v>
      </c>
      <c r="BE1361" s="10">
        <f>ABS(LN($AZ1361/$BB1361))-BD1361-LN(2)</f>
        <v>-1.6569324852841256</v>
      </c>
      <c r="BF1361" s="21">
        <f>INDEX([1]Pr3_line_class7_opt_lin!$A$2:$A$3624,MATCH($X1361,[1]Pr3_line_class7_opt_lin!$AO$2:$AO$3624,0),1)</f>
        <v>9531</v>
      </c>
    </row>
    <row r="1362" spans="1:58" hidden="1" x14ac:dyDescent="0.25">
      <c r="A1362" s="1">
        <v>1403.171</v>
      </c>
      <c r="B1362" s="1">
        <v>4.0000000000000001E-3</v>
      </c>
      <c r="C1362">
        <v>100</v>
      </c>
      <c r="E1362" s="2">
        <v>71267.199999999997</v>
      </c>
      <c r="N1362">
        <v>14</v>
      </c>
      <c r="V1362" s="11">
        <f t="shared" si="2149"/>
        <v>7.1267151330807147E-7</v>
      </c>
      <c r="W1362" s="11">
        <f t="shared" si="2150"/>
        <v>1.4031700417583406E-6</v>
      </c>
      <c r="X1362" s="10">
        <f t="shared" si="2151"/>
        <v>71267.161311123535</v>
      </c>
      <c r="Y1362" s="8">
        <f t="shared" si="2152"/>
        <v>1403.1708034986905</v>
      </c>
      <c r="Z1362" s="1">
        <f t="shared" si="2153"/>
        <v>1403.171</v>
      </c>
      <c r="AA1362" s="2">
        <f t="shared" si="2154"/>
        <v>71267.199999999997</v>
      </c>
      <c r="AB1362" s="2">
        <f t="shared" si="2148"/>
        <v>71267.151330807144</v>
      </c>
      <c r="AC1362" s="1">
        <f t="shared" si="2155"/>
        <v>7.5395034294040833E-2</v>
      </c>
      <c r="AD1362" s="1" t="b">
        <f t="shared" si="2156"/>
        <v>1</v>
      </c>
      <c r="AM1362" s="10">
        <f t="shared" si="2157"/>
        <v>0.20316041309291596</v>
      </c>
      <c r="AN1362" s="10"/>
      <c r="AO1362" s="1">
        <f t="shared" si="2158"/>
        <v>1403.171</v>
      </c>
      <c r="AP1362"/>
      <c r="BB1362" s="17" cm="1">
        <f t="array" ref="BB1362">$C1362*EXP(poly_from_str($AO1362,BB$2951))</f>
        <v>19.433647172358757</v>
      </c>
      <c r="BF1362" s="21">
        <f>INDEX([1]Pr3_line_class7_opt_lin!$A$2:$A$3624,MATCH($X1362,[1]Pr3_line_class7_opt_lin!$AO$2:$AO$3624,0),1)</f>
        <v>9539</v>
      </c>
    </row>
    <row r="1363" spans="1:58" hidden="1" x14ac:dyDescent="0.25">
      <c r="A1363" s="1">
        <v>1402.9069999999999</v>
      </c>
      <c r="B1363" s="1">
        <v>4.0000000000000001E-3</v>
      </c>
      <c r="C1363">
        <v>40</v>
      </c>
      <c r="E1363" s="2">
        <v>71280.600000000006</v>
      </c>
      <c r="N1363">
        <v>14</v>
      </c>
      <c r="V1363" s="11">
        <f t="shared" si="2149"/>
        <v>7.1280562432149818E-7</v>
      </c>
      <c r="W1363" s="11">
        <f t="shared" si="2150"/>
        <v>1.4029062606094785E-6</v>
      </c>
      <c r="X1363" s="10">
        <f t="shared" si="2151"/>
        <v>71280.570140584983</v>
      </c>
      <c r="Y1363" s="8">
        <f t="shared" si="2152"/>
        <v>1402.9068482865998</v>
      </c>
      <c r="Z1363" s="1">
        <f t="shared" si="2153"/>
        <v>1402.9069999999999</v>
      </c>
      <c r="AA1363" s="2">
        <f t="shared" si="2154"/>
        <v>71280.600000000006</v>
      </c>
      <c r="AB1363" s="2">
        <f t="shared" si="2148"/>
        <v>71280.562432149818</v>
      </c>
      <c r="AC1363" s="1">
        <f t="shared" si="2155"/>
        <v>7.5404592903218048E-2</v>
      </c>
      <c r="AD1363" s="1" t="b">
        <f t="shared" si="2156"/>
        <v>1</v>
      </c>
      <c r="AM1363" s="10">
        <f t="shared" si="2157"/>
        <v>0.20323685034004396</v>
      </c>
      <c r="AN1363" s="10"/>
      <c r="AO1363" s="1">
        <f t="shared" si="2158"/>
        <v>1402.9069999999999</v>
      </c>
      <c r="AP1363"/>
      <c r="BB1363" s="17" cm="1">
        <f t="array" ref="BB1363">$C1363*EXP(poly_from_str($AO1363,BB$2951))</f>
        <v>7.7920344021259123</v>
      </c>
      <c r="BF1363" s="21">
        <f>INDEX([1]Pr3_line_class7_opt_lin!$A$2:$A$3624,MATCH($X1363,[1]Pr3_line_class7_opt_lin!$AO$2:$AO$3624,0),1)</f>
        <v>3822</v>
      </c>
    </row>
    <row r="1364" spans="1:58" hidden="1" x14ac:dyDescent="0.25">
      <c r="A1364" s="1">
        <v>1402.7429999999999</v>
      </c>
      <c r="B1364" s="1">
        <v>4.0000000000000001E-3</v>
      </c>
      <c r="C1364">
        <v>20</v>
      </c>
      <c r="E1364" s="2">
        <v>71288.899999999994</v>
      </c>
      <c r="F1364">
        <v>40205</v>
      </c>
      <c r="G1364" t="s">
        <v>4</v>
      </c>
      <c r="H1364" t="s">
        <v>18</v>
      </c>
      <c r="I1364">
        <v>111494</v>
      </c>
      <c r="J1364" t="s">
        <v>6</v>
      </c>
      <c r="K1364" t="s">
        <v>17</v>
      </c>
      <c r="L1364">
        <v>40205.74</v>
      </c>
      <c r="M1364">
        <v>111494.8</v>
      </c>
      <c r="N1364">
        <v>14</v>
      </c>
      <c r="V1364" s="11">
        <f t="shared" si="2149"/>
        <v>7.1288896112830364E-7</v>
      </c>
      <c r="W1364" s="11">
        <f t="shared" si="2150"/>
        <v>1.4027429235126367E-6</v>
      </c>
      <c r="X1364" s="10">
        <f t="shared" si="2151"/>
        <v>71288.896910723008</v>
      </c>
      <c r="Y1364" s="8">
        <f t="shared" si="2152"/>
        <v>1402.7429842999629</v>
      </c>
      <c r="Z1364" s="1">
        <f t="shared" si="2153"/>
        <v>1402.7429999999999</v>
      </c>
      <c r="AA1364" s="2">
        <f t="shared" si="2154"/>
        <v>71288.899999999994</v>
      </c>
      <c r="AB1364" s="2">
        <f t="shared" si="2148"/>
        <v>71288.896112830364</v>
      </c>
      <c r="AC1364" s="1">
        <f t="shared" si="2155"/>
        <v>7.5410533544929603E-2</v>
      </c>
      <c r="AD1364" s="1" t="b">
        <f t="shared" si="2156"/>
        <v>1</v>
      </c>
      <c r="AF1364" s="1" t="s">
        <v>1398</v>
      </c>
      <c r="AG1364" s="1" t="s">
        <v>1346</v>
      </c>
      <c r="AH1364" s="10">
        <v>40205.74</v>
      </c>
      <c r="AI1364" s="10">
        <v>111494.56</v>
      </c>
      <c r="AJ1364" s="10">
        <f>AI1364-AH1364</f>
        <v>71288.820000000007</v>
      </c>
      <c r="AK1364" s="1">
        <f>$A1364-100000000/AJ1364</f>
        <v>-1.4976645707065472E-3</v>
      </c>
      <c r="AL1364" s="10">
        <f>$X1364-AJ1364</f>
        <v>7.6910723000764847E-2</v>
      </c>
      <c r="AM1364" s="10">
        <f t="shared" si="2157"/>
        <v>0.20328427944391808</v>
      </c>
      <c r="AN1364" s="10">
        <f>AL1364/AM1364</f>
        <v>0.37834073156642162</v>
      </c>
      <c r="AO1364" s="1">
        <f t="shared" si="2158"/>
        <v>1402.7429999999999</v>
      </c>
      <c r="AP1364" s="14">
        <v>1030000</v>
      </c>
      <c r="AQ1364" s="10">
        <v>3.9E-2</v>
      </c>
      <c r="AR1364" s="14" cm="1">
        <f t="array" ref="AR1364">SfromgA($AP1364,$AO1364,"")</f>
        <v>1.403152631471868E-3</v>
      </c>
      <c r="AS1364" s="21">
        <f>(10^MAX(0.05, -0.312925054856973*((LN($AR1364))^(1/3)) + 0.454808404431693)-1)*100</f>
        <v>998.66862234819178</v>
      </c>
      <c r="AU1364" s="10"/>
      <c r="AV1364" s="10"/>
      <c r="AW1364" s="14">
        <f>IF($AP1364="",$AT1364,$AP1364)</f>
        <v>1030000</v>
      </c>
      <c r="AX1364" s="21">
        <f>IF($AP1364="",$AV1364,$AS1364)</f>
        <v>998.66862234819178</v>
      </c>
      <c r="AY1364" s="12"/>
      <c r="AZ1364" s="10">
        <f>EXP(AY$2950*$AI1364+AY$2951)*$AW1364/$AO1364</f>
        <v>2.9161483015831595E-2</v>
      </c>
      <c r="BA1364" s="12"/>
      <c r="BB1364" s="17" cm="1">
        <f t="array" ref="BB1364">$C1364*EXP(poly_from_str($AO1364,BB$2951))</f>
        <v>3.9017946537644352</v>
      </c>
      <c r="BC1364" s="12"/>
      <c r="BD1364" s="10">
        <f t="shared" ref="BD1364" si="2180">LN($AX1364/100+1)</f>
        <v>2.3966841964215089</v>
      </c>
      <c r="BE1364" s="10">
        <f>ABS(LN($AZ1364/$BB1364))-BD1364-LN(2)</f>
        <v>1.8065117531945534</v>
      </c>
      <c r="BF1364" s="21">
        <f>INDEX([1]Pr3_line_class7_opt_lin!$A$2:$A$3624,MATCH($X1364,[1]Pr3_line_class7_opt_lin!$AO$2:$AO$3624,0),1)</f>
        <v>1913</v>
      </c>
    </row>
    <row r="1365" spans="1:58" hidden="1" x14ac:dyDescent="0.25">
      <c r="A1365" s="1">
        <v>1402.5989999999999</v>
      </c>
      <c r="B1365" s="1">
        <v>4.0000000000000001E-3</v>
      </c>
      <c r="C1365">
        <v>3</v>
      </c>
      <c r="E1365" s="2">
        <v>71296.2</v>
      </c>
      <c r="N1365">
        <v>14</v>
      </c>
      <c r="V1365" s="11">
        <f t="shared" si="2149"/>
        <v>7.129621509782911E-7</v>
      </c>
      <c r="W1365" s="11">
        <f t="shared" si="2150"/>
        <v>1.4025992970172325E-6</v>
      </c>
      <c r="X1365" s="10">
        <f t="shared" si="2151"/>
        <v>71296.211997791135</v>
      </c>
      <c r="Y1365" s="8">
        <f t="shared" si="2152"/>
        <v>1402.5990609865521</v>
      </c>
      <c r="Z1365" s="1">
        <f t="shared" si="2153"/>
        <v>1402.5989999999999</v>
      </c>
      <c r="AA1365" s="2">
        <f t="shared" si="2154"/>
        <v>71296.2</v>
      </c>
      <c r="AB1365" s="2">
        <f t="shared" si="2148"/>
        <v>71296.215097829103</v>
      </c>
      <c r="AC1365" s="1">
        <f t="shared" si="2155"/>
        <v>7.5415751436379574E-2</v>
      </c>
      <c r="AD1365" s="1" t="b">
        <f t="shared" si="2156"/>
        <v>1</v>
      </c>
      <c r="AM1365" s="10">
        <f t="shared" si="2157"/>
        <v>0.20332596843431375</v>
      </c>
      <c r="AN1365" s="10"/>
      <c r="AO1365" s="1">
        <f t="shared" si="2158"/>
        <v>1402.5989999999999</v>
      </c>
      <c r="AP1365"/>
      <c r="BB1365" s="17" cm="1">
        <f t="array" ref="BB1365">$C1365*EXP(poly_from_str($AO1365,BB$2951))</f>
        <v>0.58603086836570928</v>
      </c>
      <c r="BF1365" s="21">
        <f>INDEX([1]Pr3_line_class7_opt_lin!$A$2:$A$3624,MATCH($X1365,[1]Pr3_line_class7_opt_lin!$AO$2:$AO$3624,0),1)</f>
        <v>287</v>
      </c>
    </row>
    <row r="1366" spans="1:58" hidden="1" x14ac:dyDescent="0.25">
      <c r="A1366" s="1">
        <v>1402.4580000000001</v>
      </c>
      <c r="B1366" s="1">
        <v>4.0000000000000001E-3</v>
      </c>
      <c r="C1366">
        <v>8</v>
      </c>
      <c r="E1366" s="2">
        <v>71303.399999999994</v>
      </c>
      <c r="F1366">
        <v>23844</v>
      </c>
      <c r="G1366" t="s">
        <v>4</v>
      </c>
      <c r="H1366" t="s">
        <v>5</v>
      </c>
      <c r="I1366">
        <v>95147</v>
      </c>
      <c r="J1366" t="s">
        <v>6</v>
      </c>
      <c r="K1366" t="s">
        <v>5</v>
      </c>
      <c r="L1366">
        <v>23844.58</v>
      </c>
      <c r="M1366">
        <v>95147.9</v>
      </c>
      <c r="N1366">
        <v>14</v>
      </c>
      <c r="V1366" s="11">
        <f t="shared" si="2149"/>
        <v>7.1303383060312674E-7</v>
      </c>
      <c r="W1366" s="11">
        <f t="shared" si="2150"/>
        <v>1.4024576668153273E-6</v>
      </c>
      <c r="X1366" s="10">
        <f t="shared" si="2151"/>
        <v>71303.386539653598</v>
      </c>
      <c r="Y1366" s="8">
        <f t="shared" si="2152"/>
        <v>1402.4579315652491</v>
      </c>
      <c r="Z1366" s="1">
        <f t="shared" si="2153"/>
        <v>1402.4580000000001</v>
      </c>
      <c r="AA1366" s="2">
        <f t="shared" si="2154"/>
        <v>71303.399999999994</v>
      </c>
      <c r="AB1366" s="2">
        <f t="shared" si="2148"/>
        <v>71303.38306031267</v>
      </c>
      <c r="AC1366" s="1">
        <f t="shared" si="2155"/>
        <v>7.5420862179228415E-2</v>
      </c>
      <c r="AD1366" s="1" t="b">
        <f t="shared" si="2156"/>
        <v>1</v>
      </c>
      <c r="AF1366" s="1" t="s">
        <v>1268</v>
      </c>
      <c r="AG1366" s="1" t="s">
        <v>1365</v>
      </c>
      <c r="AH1366" s="10">
        <v>23844.58</v>
      </c>
      <c r="AI1366" s="10">
        <v>95147.9</v>
      </c>
      <c r="AJ1366" s="10">
        <f t="shared" ref="AJ1366:AJ1367" si="2181">AI1366-AH1366</f>
        <v>71303.319999999992</v>
      </c>
      <c r="AK1366" s="1">
        <f t="shared" ref="AK1366:AK1367" si="2182">$A1366-100000000/AJ1366</f>
        <v>-1.240327098457783E-3</v>
      </c>
      <c r="AL1366" s="10">
        <f t="shared" ref="AL1366:AL1367" si="2183">$X1366-AJ1366</f>
        <v>6.6539653606014326E-2</v>
      </c>
      <c r="AM1366" s="10">
        <f t="shared" si="2157"/>
        <v>0.20336694574810793</v>
      </c>
      <c r="AN1366" s="10">
        <f t="shared" ref="AN1366:AN1367" si="2184">AL1366/AM1366</f>
        <v>0.32719011126041553</v>
      </c>
      <c r="AO1366" s="1">
        <f t="shared" si="2158"/>
        <v>1402.4580000000001</v>
      </c>
      <c r="AP1366" s="14">
        <v>5540000</v>
      </c>
      <c r="AQ1366" s="10">
        <v>3.5999999999999997E-2</v>
      </c>
      <c r="AR1366" s="14" cm="1">
        <f t="array" ref="AR1366">SfromgA($AP1366,$AO1366,"")</f>
        <v>7.5424548133221081E-3</v>
      </c>
      <c r="AS1366" s="21">
        <f t="shared" ref="AS1366:AS1367" si="2185">(10^MAX(0.05, -0.312925054856973*((LN($AR1366))^(1/3)) + 0.454808404431693)-1)*100</f>
        <v>867.94000959973073</v>
      </c>
      <c r="AU1366" s="10"/>
      <c r="AV1366" s="10"/>
      <c r="AW1366" s="14">
        <f t="shared" ref="AW1366:AW1367" si="2186">IF($AP1366="",$AT1366,$AP1366)</f>
        <v>5540000</v>
      </c>
      <c r="AX1366" s="21">
        <f t="shared" ref="AX1366:AX1367" si="2187">IF($AP1366="",$AV1366,$AS1366)</f>
        <v>867.94000959973073</v>
      </c>
      <c r="AY1366" s="10">
        <f t="shared" ref="AY1366:AY1367" si="2188">LN(BB1366*$AO1366/$AW1366)</f>
        <v>-7.8338039669026038</v>
      </c>
      <c r="AZ1366" s="10">
        <f t="shared" ref="AZ1366:AZ1367" si="2189">EXP(AY$2950*$AI1366+AY$2951)*$AW1366/$AO1366</f>
        <v>0.72307239031623594</v>
      </c>
      <c r="BA1366" s="10">
        <f t="shared" ref="BA1366:BA1367" si="2190">LN(AZ1366/$C1366)</f>
        <v>-2.4036874785966513</v>
      </c>
      <c r="BB1366" s="17" cm="1">
        <f t="array" ref="BB1366">$C1366*EXP(poly_from_str($AO1366,BB$2951))</f>
        <v>1.5647395703091245</v>
      </c>
      <c r="BC1366" s="10">
        <f t="shared" ref="BC1366:BC1367" si="2191">LN(AZ1366/BB1366)</f>
        <v>-0.77196533831329683</v>
      </c>
      <c r="BD1366" s="10">
        <f t="shared" ref="BD1366:BD1367" si="2192">LN($AX1366/100+1)</f>
        <v>2.2699999258140484</v>
      </c>
      <c r="BE1366" s="10">
        <f t="shared" ref="BE1366:BE1367" si="2193">ABS(LN($AZ1366/$BB1366))-BD1366-LN(2)</f>
        <v>-2.1911817680606971</v>
      </c>
      <c r="BF1366" s="21">
        <f>INDEX([1]Pr3_line_class7_opt_lin!$A$2:$A$3624,MATCH($X1366,[1]Pr3_line_class7_opt_lin!$AO$2:$AO$3624,0),1)</f>
        <v>766</v>
      </c>
    </row>
    <row r="1367" spans="1:58" hidden="1" x14ac:dyDescent="0.25">
      <c r="A1367" s="1">
        <v>1402.1220000000001</v>
      </c>
      <c r="B1367" s="1">
        <v>4.0000000000000001E-3</v>
      </c>
      <c r="C1367">
        <v>8</v>
      </c>
      <c r="E1367" s="2">
        <v>71320.5</v>
      </c>
      <c r="F1367">
        <v>19308</v>
      </c>
      <c r="G1367" t="s">
        <v>4</v>
      </c>
      <c r="H1367" t="s">
        <v>12</v>
      </c>
      <c r="I1367">
        <v>90629</v>
      </c>
      <c r="J1367" t="s">
        <v>6</v>
      </c>
      <c r="K1367" t="s">
        <v>5</v>
      </c>
      <c r="L1367">
        <v>19308.93</v>
      </c>
      <c r="M1367">
        <v>90629.2</v>
      </c>
      <c r="N1367">
        <v>14</v>
      </c>
      <c r="V1367" s="11">
        <f t="shared" si="2149"/>
        <v>7.1320469973368936E-7</v>
      </c>
      <c r="W1367" s="11">
        <f t="shared" si="2150"/>
        <v>1.4021214096928655E-6</v>
      </c>
      <c r="X1367" s="10">
        <f t="shared" si="2151"/>
        <v>71320.476145413384</v>
      </c>
      <c r="Y1367" s="8">
        <f t="shared" si="2152"/>
        <v>1402.1218786609431</v>
      </c>
      <c r="Z1367" s="1">
        <f t="shared" si="2153"/>
        <v>1402.1220000000001</v>
      </c>
      <c r="AA1367" s="2">
        <f t="shared" si="2154"/>
        <v>71320.5</v>
      </c>
      <c r="AB1367" s="2">
        <f t="shared" si="2148"/>
        <v>71320.469973368934</v>
      </c>
      <c r="AC1367" s="1">
        <f t="shared" si="2155"/>
        <v>7.5433047186111102E-2</v>
      </c>
      <c r="AD1367" s="1" t="b">
        <f t="shared" si="2156"/>
        <v>1</v>
      </c>
      <c r="AF1367" s="1" t="s">
        <v>1226</v>
      </c>
      <c r="AG1367" s="1" t="s">
        <v>1357</v>
      </c>
      <c r="AH1367" s="10">
        <v>19308.93</v>
      </c>
      <c r="AI1367" s="10">
        <v>90629.2</v>
      </c>
      <c r="AJ1367" s="10">
        <f t="shared" si="2181"/>
        <v>71320.26999999999</v>
      </c>
      <c r="AK1367" s="1">
        <f t="shared" si="2182"/>
        <v>-3.9313796767146414E-3</v>
      </c>
      <c r="AL1367" s="10">
        <f t="shared" si="2183"/>
        <v>0.20614541339455172</v>
      </c>
      <c r="AM1367" s="10">
        <f t="shared" si="2157"/>
        <v>0.20346446314942637</v>
      </c>
      <c r="AN1367" s="10">
        <f t="shared" si="2184"/>
        <v>1.0131765036686353</v>
      </c>
      <c r="AO1367" s="1">
        <f t="shared" si="2158"/>
        <v>1402.1220000000001</v>
      </c>
      <c r="AP1367" s="14">
        <v>2800000</v>
      </c>
      <c r="AQ1367" s="10">
        <v>8.2000000000000003E-2</v>
      </c>
      <c r="AR1367" s="14" cm="1">
        <f t="array" ref="AR1367">SfromgA($AP1367,$AO1367,"")</f>
        <v>3.8093318004600212E-3</v>
      </c>
      <c r="AS1367" s="21">
        <f t="shared" si="2185"/>
        <v>922.16060713465708</v>
      </c>
      <c r="AU1367" s="10"/>
      <c r="AV1367" s="10"/>
      <c r="AW1367" s="14">
        <f t="shared" si="2186"/>
        <v>2800000</v>
      </c>
      <c r="AX1367" s="21">
        <f t="shared" si="2187"/>
        <v>922.16060713465708</v>
      </c>
      <c r="AY1367" s="10">
        <f t="shared" si="2188"/>
        <v>-7.1486370338431735</v>
      </c>
      <c r="AZ1367" s="10">
        <f t="shared" si="2189"/>
        <v>0.55766823571909596</v>
      </c>
      <c r="BA1367" s="10">
        <f t="shared" si="2190"/>
        <v>-2.6634325947445343</v>
      </c>
      <c r="BB1367" s="17" cm="1">
        <f t="array" ref="BB1367">$C1367*EXP(poly_from_str($AO1367,BB$2951))</f>
        <v>1.5694902089383485</v>
      </c>
      <c r="BC1367" s="10">
        <f t="shared" si="2191"/>
        <v>-1.0347419120133803</v>
      </c>
      <c r="BD1367" s="10">
        <f t="shared" si="2192"/>
        <v>2.3245037222670324</v>
      </c>
      <c r="BE1367" s="10">
        <f t="shared" si="2193"/>
        <v>-1.9829089908135975</v>
      </c>
      <c r="BF1367" s="21">
        <f>INDEX([1]Pr3_line_class7_opt_lin!$A$2:$A$3624,MATCH($X1367,[1]Pr3_line_class7_opt_lin!$AO$2:$AO$3624,0),1)</f>
        <v>768</v>
      </c>
    </row>
    <row r="1368" spans="1:58" x14ac:dyDescent="0.25">
      <c r="A1368" s="1">
        <v>1402.047</v>
      </c>
      <c r="B1368" s="1">
        <v>8.0000000000000002E-3</v>
      </c>
      <c r="C1368">
        <v>100</v>
      </c>
      <c r="D1368" t="s">
        <v>111</v>
      </c>
      <c r="E1368" s="2">
        <v>71324.3</v>
      </c>
      <c r="N1368">
        <v>14</v>
      </c>
      <c r="V1368" s="11">
        <f t="shared" si="2149"/>
        <v>7.1324285134521168E-7</v>
      </c>
      <c r="W1368" s="11">
        <f t="shared" si="2150"/>
        <v>1.4020467077840232E-6</v>
      </c>
      <c r="X1368" s="10">
        <f t="shared" si="2151"/>
        <v>71324.288190673629</v>
      </c>
      <c r="Y1368" s="8">
        <f t="shared" si="2152"/>
        <v>1402.0469399241199</v>
      </c>
      <c r="Z1368" s="1">
        <f t="shared" si="2153"/>
        <v>1402.047</v>
      </c>
      <c r="AA1368" s="2">
        <f t="shared" si="2154"/>
        <v>71324.3</v>
      </c>
      <c r="AB1368" s="2">
        <f t="shared" si="2148"/>
        <v>71324.285134521167</v>
      </c>
      <c r="AC1368" s="1">
        <f t="shared" si="2155"/>
        <v>7.5435768249752386E-2</v>
      </c>
      <c r="AD1368" s="1" t="b">
        <f t="shared" si="2156"/>
        <v>1</v>
      </c>
      <c r="AM1368" s="10">
        <f t="shared" si="2157"/>
        <v>0.40697237681761028</v>
      </c>
      <c r="AN1368" s="10"/>
      <c r="AO1368" s="1">
        <f t="shared" si="2158"/>
        <v>1402.047</v>
      </c>
      <c r="AP1368"/>
      <c r="BB1368" s="17" cm="1">
        <f t="array" ref="BB1368">$C1368*EXP(poly_from_str($AO1368,BB$2951))</f>
        <v>19.63189983810582</v>
      </c>
      <c r="BF1368" s="21">
        <f>INDEX([1]Pr3_line_class7_opt_lin!$A$2:$A$3624,MATCH($X1368,[1]Pr3_line_class7_opt_lin!$AO$2:$AO$3624,0),1)</f>
        <v>9603</v>
      </c>
    </row>
    <row r="1369" spans="1:58" x14ac:dyDescent="0.25">
      <c r="A1369" s="1">
        <v>1402.03</v>
      </c>
      <c r="B1369" s="1">
        <v>8.0000000000000002E-3</v>
      </c>
      <c r="C1369">
        <v>30</v>
      </c>
      <c r="D1369" t="s">
        <v>111</v>
      </c>
      <c r="E1369" s="2">
        <v>71325.2</v>
      </c>
      <c r="N1369">
        <v>14</v>
      </c>
      <c r="V1369" s="11">
        <f t="shared" si="2149"/>
        <v>7.13251499611278E-7</v>
      </c>
      <c r="W1369" s="11">
        <f t="shared" si="2150"/>
        <v>1.4020290163925234E-6</v>
      </c>
      <c r="X1369" s="10">
        <f t="shared" si="2151"/>
        <v>71325.160248884844</v>
      </c>
      <c r="Y1369" s="8">
        <f t="shared" si="2152"/>
        <v>1402.029797774811</v>
      </c>
      <c r="Z1369" s="1">
        <f t="shared" si="2153"/>
        <v>1402.03</v>
      </c>
      <c r="AA1369" s="2">
        <f t="shared" si="2154"/>
        <v>71325.2</v>
      </c>
      <c r="AB1369" s="2">
        <f t="shared" si="2148"/>
        <v>71325.149961127798</v>
      </c>
      <c r="AC1369" s="1">
        <f t="shared" si="2155"/>
        <v>7.5436385084886842E-2</v>
      </c>
      <c r="AD1369" s="1" t="b">
        <f t="shared" si="2156"/>
        <v>1</v>
      </c>
      <c r="AM1369" s="10">
        <f t="shared" si="2157"/>
        <v>0.40698244688059459</v>
      </c>
      <c r="AN1369" s="10"/>
      <c r="AO1369" s="1">
        <f t="shared" si="2158"/>
        <v>1402.03</v>
      </c>
      <c r="AP1369"/>
      <c r="BB1369" s="17" cm="1">
        <f t="array" ref="BB1369">$C1369*EXP(poly_from_str($AO1369,BB$2951))</f>
        <v>5.8904727230961802</v>
      </c>
      <c r="BF1369" s="21" t="e">
        <f>INDEX([1]Pr3_line_class7_opt_lin!$A$2:$A$3624,MATCH($X1369,[1]Pr3_line_class7_opt_lin!$AO$2:$AO$3624,0),1)</f>
        <v>#N/A</v>
      </c>
    </row>
    <row r="1370" spans="1:58" hidden="1" x14ac:dyDescent="0.25">
      <c r="A1370" s="1">
        <v>1401.7739999999999</v>
      </c>
      <c r="B1370" s="1">
        <v>4.0000000000000001E-3</v>
      </c>
      <c r="C1370">
        <v>3</v>
      </c>
      <c r="E1370" s="2">
        <v>71338.2</v>
      </c>
      <c r="N1370">
        <v>14</v>
      </c>
      <c r="V1370" s="11">
        <f t="shared" si="2149"/>
        <v>7.1338175768704517E-7</v>
      </c>
      <c r="W1370" s="11">
        <f t="shared" si="2150"/>
        <v>1.4017735238623908E-6</v>
      </c>
      <c r="X1370" s="10">
        <f t="shared" si="2151"/>
        <v>71338.180753433568</v>
      </c>
      <c r="Y1370" s="8">
        <f t="shared" si="2152"/>
        <v>1401.7739020515589</v>
      </c>
      <c r="Z1370" s="1">
        <f t="shared" si="2153"/>
        <v>1401.7739999999999</v>
      </c>
      <c r="AA1370" s="2">
        <f t="shared" si="2154"/>
        <v>71338.2</v>
      </c>
      <c r="AB1370" s="2">
        <f t="shared" si="2148"/>
        <v>71338.175768704517</v>
      </c>
      <c r="AC1370" s="1">
        <f t="shared" si="2155"/>
        <v>7.5445676610032902E-2</v>
      </c>
      <c r="AD1370" s="1" t="b">
        <f t="shared" si="2156"/>
        <v>1</v>
      </c>
      <c r="AM1370" s="10">
        <f t="shared" si="2157"/>
        <v>0.20356548202491986</v>
      </c>
      <c r="AN1370" s="10"/>
      <c r="AO1370" s="1">
        <f t="shared" si="2158"/>
        <v>1401.7739999999999</v>
      </c>
      <c r="AP1370"/>
      <c r="BB1370" s="17" cm="1">
        <f t="array" ref="BB1370">$C1370*EXP(poly_from_str($AO1370,BB$2951))</f>
        <v>0.59040790340849358</v>
      </c>
      <c r="BF1370" s="21">
        <f>INDEX([1]Pr3_line_class7_opt_lin!$A$2:$A$3624,MATCH($X1370,[1]Pr3_line_class7_opt_lin!$AO$2:$AO$3624,0),1)</f>
        <v>289</v>
      </c>
    </row>
    <row r="1371" spans="1:58" hidden="1" x14ac:dyDescent="0.25">
      <c r="A1371" s="1">
        <v>1401.405</v>
      </c>
      <c r="B1371" s="1">
        <v>4.0000000000000001E-3</v>
      </c>
      <c r="C1371">
        <v>4</v>
      </c>
      <c r="E1371" s="2">
        <v>71357</v>
      </c>
      <c r="N1371">
        <v>14</v>
      </c>
      <c r="V1371" s="11">
        <f t="shared" si="2149"/>
        <v>7.1356959622664396E-7</v>
      </c>
      <c r="W1371" s="11">
        <f t="shared" si="2150"/>
        <v>1.4014042070154295E-6</v>
      </c>
      <c r="X1371" s="10">
        <f t="shared" si="2151"/>
        <v>71356.967935821041</v>
      </c>
      <c r="Y1371" s="8">
        <f t="shared" si="2152"/>
        <v>1401.4048367349451</v>
      </c>
      <c r="Z1371" s="1">
        <f t="shared" si="2153"/>
        <v>1401.405</v>
      </c>
      <c r="AA1371" s="2">
        <f t="shared" si="2154"/>
        <v>71357</v>
      </c>
      <c r="AB1371" s="2">
        <f t="shared" si="2148"/>
        <v>71356.959622664392</v>
      </c>
      <c r="AC1371" s="1">
        <f t="shared" si="2155"/>
        <v>7.5459078432952784E-2</v>
      </c>
      <c r="AD1371" s="1" t="b">
        <f t="shared" si="2156"/>
        <v>1</v>
      </c>
      <c r="AM1371" s="10">
        <f t="shared" si="2157"/>
        <v>0.20367274271177854</v>
      </c>
      <c r="AN1371" s="10"/>
      <c r="AO1371" s="1">
        <f t="shared" si="2158"/>
        <v>1401.405</v>
      </c>
      <c r="AP1371"/>
      <c r="BB1371" s="17" cm="1">
        <f t="array" ref="BB1371">$C1371*EXP(poly_from_str($AO1371,BB$2951))</f>
        <v>0.78983061984471181</v>
      </c>
      <c r="BF1371" s="21" t="e">
        <f>INDEX([1]Pr3_line_class7_opt_lin!$A$2:$A$3624,MATCH($X1371,[1]Pr3_line_class7_opt_lin!$AO$2:$AO$3624,0),1)</f>
        <v>#N/A</v>
      </c>
    </row>
    <row r="1372" spans="1:58" hidden="1" x14ac:dyDescent="0.25">
      <c r="A1372" s="1">
        <v>1401.1759999999999</v>
      </c>
      <c r="B1372" s="1">
        <v>4.0000000000000001E-3</v>
      </c>
      <c r="C1372">
        <v>100</v>
      </c>
      <c r="E1372" s="2">
        <v>71368.600000000006</v>
      </c>
      <c r="N1372">
        <v>14</v>
      </c>
      <c r="V1372" s="11">
        <f t="shared" si="2149"/>
        <v>7.1368621786270964E-7</v>
      </c>
      <c r="W1372" s="11">
        <f t="shared" si="2150"/>
        <v>1.401176427728721E-6</v>
      </c>
      <c r="X1372" s="10">
        <f t="shared" si="2151"/>
        <v>71368.617298444718</v>
      </c>
      <c r="Y1372" s="8">
        <f t="shared" si="2152"/>
        <v>1401.1760881092371</v>
      </c>
      <c r="Z1372" s="1">
        <f t="shared" si="2153"/>
        <v>1401.1759999999999</v>
      </c>
      <c r="AA1372" s="2">
        <f t="shared" si="2154"/>
        <v>71368.600000000006</v>
      </c>
      <c r="AB1372" s="2">
        <f t="shared" si="2148"/>
        <v>71368.62178627096</v>
      </c>
      <c r="AC1372" s="1">
        <f t="shared" si="2155"/>
        <v>7.5467400878358959E-2</v>
      </c>
      <c r="AD1372" s="1" t="b">
        <f t="shared" si="2156"/>
        <v>1</v>
      </c>
      <c r="AM1372" s="10">
        <f t="shared" si="2157"/>
        <v>0.20373914483262634</v>
      </c>
      <c r="AN1372" s="10"/>
      <c r="AO1372" s="1">
        <f t="shared" si="2158"/>
        <v>1401.1759999999999</v>
      </c>
      <c r="AP1372"/>
      <c r="BB1372" s="17" cm="1">
        <f t="array" ref="BB1372">$C1372*EXP(poly_from_str($AO1372,BB$2951))</f>
        <v>19.786491833592823</v>
      </c>
      <c r="BF1372" s="21">
        <f>INDEX([1]Pr3_line_class7_opt_lin!$A$2:$A$3624,MATCH($X1372,[1]Pr3_line_class7_opt_lin!$AO$2:$AO$3624,0),1)</f>
        <v>9653</v>
      </c>
    </row>
    <row r="1373" spans="1:58" x14ac:dyDescent="0.25">
      <c r="A1373" s="1">
        <v>1400.6110000000001</v>
      </c>
      <c r="B1373" s="1">
        <v>8.0000000000000002E-3</v>
      </c>
      <c r="C1373">
        <v>20</v>
      </c>
      <c r="D1373" t="s">
        <v>112</v>
      </c>
      <c r="E1373" s="2">
        <v>71397.399999999994</v>
      </c>
      <c r="N1373">
        <v>14</v>
      </c>
      <c r="V1373" s="11">
        <f t="shared" si="2149"/>
        <v>7.1397411558241359E-7</v>
      </c>
      <c r="W1373" s="11">
        <f t="shared" si="2150"/>
        <v>1.4006112267393493E-6</v>
      </c>
      <c r="X1373" s="10">
        <f t="shared" si="2151"/>
        <v>71397.40917426908</v>
      </c>
      <c r="Y1373" s="8">
        <f t="shared" si="2152"/>
        <v>1400.6110467666524</v>
      </c>
      <c r="Z1373" s="1">
        <f t="shared" si="2153"/>
        <v>1400.6110000000001</v>
      </c>
      <c r="AA1373" s="2">
        <f t="shared" si="2154"/>
        <v>71397.399999999994</v>
      </c>
      <c r="AB1373" s="2">
        <f t="shared" si="2148"/>
        <v>71397.411558241365</v>
      </c>
      <c r="AC1373" s="1">
        <f t="shared" si="2155"/>
        <v>7.5487951886084481E-2</v>
      </c>
      <c r="AD1373" s="1" t="b">
        <f t="shared" si="2156"/>
        <v>1</v>
      </c>
      <c r="AM1373" s="10">
        <f t="shared" si="2157"/>
        <v>0.40780716415907048</v>
      </c>
      <c r="AN1373" s="10"/>
      <c r="AO1373" s="1">
        <f t="shared" si="2158"/>
        <v>1400.6110000000001</v>
      </c>
      <c r="AP1373"/>
      <c r="BB1373" s="17" cm="1">
        <f t="array" ref="BB1373">$C1373*EXP(poly_from_str($AO1373,BB$2951))</f>
        <v>3.9774445926817652</v>
      </c>
      <c r="BF1373" s="21">
        <f>INDEX([1]Pr3_line_class7_opt_lin!$A$2:$A$3624,MATCH($X1373,[1]Pr3_line_class7_opt_lin!$AO$2:$AO$3624,0),1)</f>
        <v>1937</v>
      </c>
    </row>
    <row r="1374" spans="1:58" hidden="1" x14ac:dyDescent="0.25">
      <c r="A1374" s="1">
        <v>1400.434</v>
      </c>
      <c r="B1374" s="1">
        <v>4.0000000000000001E-3</v>
      </c>
      <c r="C1374">
        <v>7</v>
      </c>
      <c r="E1374" s="2">
        <v>71406.399999999994</v>
      </c>
      <c r="F1374">
        <v>21148</v>
      </c>
      <c r="G1374" t="s">
        <v>4</v>
      </c>
      <c r="H1374" t="s">
        <v>18</v>
      </c>
      <c r="I1374">
        <v>92554</v>
      </c>
      <c r="J1374" t="s">
        <v>6</v>
      </c>
      <c r="K1374" t="s">
        <v>17</v>
      </c>
      <c r="L1374">
        <v>21148.43</v>
      </c>
      <c r="M1374">
        <v>92554.8</v>
      </c>
      <c r="N1374">
        <v>14</v>
      </c>
      <c r="V1374" s="11">
        <f t="shared" si="2149"/>
        <v>7.1406435433587021E-7</v>
      </c>
      <c r="W1374" s="11">
        <f t="shared" si="2150"/>
        <v>1.4004346949293064E-6</v>
      </c>
      <c r="X1374" s="10">
        <f t="shared" si="2151"/>
        <v>71406.428122219979</v>
      </c>
      <c r="Y1374" s="8">
        <f t="shared" si="2152"/>
        <v>1400.4341433916702</v>
      </c>
      <c r="Z1374" s="1">
        <f t="shared" si="2153"/>
        <v>1400.434</v>
      </c>
      <c r="AA1374" s="2">
        <f t="shared" si="2154"/>
        <v>71406.399999999994</v>
      </c>
      <c r="AB1374" s="2">
        <f t="shared" si="2148"/>
        <v>71406.435433587016</v>
      </c>
      <c r="AC1374" s="1">
        <f t="shared" si="2155"/>
        <v>7.5494395106655163E-2</v>
      </c>
      <c r="AD1374" s="1" t="b">
        <f t="shared" si="2156"/>
        <v>1</v>
      </c>
      <c r="AF1374" s="1" t="s">
        <v>1350</v>
      </c>
      <c r="AG1374" s="1" t="s">
        <v>1363</v>
      </c>
      <c r="AH1374" s="10">
        <v>21148.43</v>
      </c>
      <c r="AI1374" s="10">
        <v>92554.8</v>
      </c>
      <c r="AJ1374" s="10">
        <f>AI1374-AH1374</f>
        <v>71406.37</v>
      </c>
      <c r="AK1374" s="1">
        <f>$A1374-100000000/AJ1374</f>
        <v>-1.2832947538754524E-3</v>
      </c>
      <c r="AL1374" s="10">
        <f>$X1374-AJ1374</f>
        <v>5.8122219983488321E-2</v>
      </c>
      <c r="AM1374" s="10">
        <f t="shared" si="2157"/>
        <v>0.20395505964579552</v>
      </c>
      <c r="AN1374" s="10">
        <f>AL1374/AM1374</f>
        <v>0.28497562200431781</v>
      </c>
      <c r="AO1374" s="1">
        <f t="shared" si="2158"/>
        <v>1400.434</v>
      </c>
      <c r="AP1374" s="14">
        <v>8210000</v>
      </c>
      <c r="AQ1374" s="10">
        <v>2.8000000000000001E-2</v>
      </c>
      <c r="AR1374" s="14" cm="1">
        <f t="array" ref="AR1374">SfromgA($AP1374,$AO1374,"")</f>
        <v>1.112921302469801E-2</v>
      </c>
      <c r="AS1374" s="21">
        <f>(10^MAX(0.05, -0.312925054856973*((LN($AR1374))^(1/3)) + 0.454808404431693)-1)*100</f>
        <v>836.19582168737838</v>
      </c>
      <c r="AU1374" s="10"/>
      <c r="AV1374" s="10"/>
      <c r="AW1374" s="14">
        <f>IF($AP1374="",$AT1374,$AP1374)</f>
        <v>8210000</v>
      </c>
      <c r="AX1374" s="21">
        <f>IF($AP1374="",$AV1374,$AS1374)</f>
        <v>836.19582168737838</v>
      </c>
      <c r="AY1374" s="10">
        <f>LN(BB1374*$AO1374/$AW1374)</f>
        <v>-8.3439194108983479</v>
      </c>
      <c r="AZ1374" s="10">
        <f>EXP(AY$2950*$AI1374+AY$2951)*$AW1374/$AO1374</f>
        <v>1.3674525136603946</v>
      </c>
      <c r="BA1374" s="10">
        <f>LN(AZ1374/$C1374)</f>
        <v>-1.6329606192726518</v>
      </c>
      <c r="BB1374" s="17" cm="1">
        <f t="array" ref="BB1374">$C1374*EXP(poly_from_str($AO1374,BB$2951))</f>
        <v>1.3943196677833556</v>
      </c>
      <c r="BC1374" s="10">
        <f t="shared" ref="BC1374" si="2194">LN(AZ1374/BB1374)</f>
        <v>-1.9457073184323954E-2</v>
      </c>
      <c r="BD1374" s="10">
        <f t="shared" ref="BD1374" si="2195">LN($AX1374/100+1)</f>
        <v>2.2366544798123527</v>
      </c>
      <c r="BE1374" s="10">
        <f>ABS(LN($AZ1374/$BB1374))-BD1374-LN(2)</f>
        <v>-2.9103445871879741</v>
      </c>
      <c r="BF1374" s="21">
        <f>INDEX([1]Pr3_line_class7_opt_lin!$A$2:$A$3624,MATCH($X1374,[1]Pr3_line_class7_opt_lin!$AO$2:$AO$3624,0),1)</f>
        <v>679</v>
      </c>
    </row>
    <row r="1375" spans="1:58" x14ac:dyDescent="0.25">
      <c r="A1375" s="1">
        <v>1400.3589999999999</v>
      </c>
      <c r="B1375" s="1">
        <v>8.0000000000000002E-3</v>
      </c>
      <c r="C1375">
        <v>7</v>
      </c>
      <c r="D1375" t="s">
        <v>112</v>
      </c>
      <c r="E1375" s="2">
        <v>71410.3</v>
      </c>
      <c r="N1375">
        <v>14</v>
      </c>
      <c r="V1375" s="11">
        <f t="shared" si="2149"/>
        <v>7.1410259797666178E-7</v>
      </c>
      <c r="W1375" s="11">
        <f t="shared" si="2150"/>
        <v>1.400358211630535E-6</v>
      </c>
      <c r="X1375" s="10">
        <f t="shared" si="2151"/>
        <v>71410.268094440937</v>
      </c>
      <c r="Y1375" s="8">
        <f t="shared" si="2152"/>
        <v>1400.3588372998236</v>
      </c>
      <c r="Z1375" s="1">
        <f t="shared" si="2153"/>
        <v>1400.3589999999999</v>
      </c>
      <c r="AA1375" s="2">
        <f t="shared" si="2154"/>
        <v>71410.3</v>
      </c>
      <c r="AB1375" s="2">
        <f t="shared" si="2148"/>
        <v>71410.259797666178</v>
      </c>
      <c r="AC1375" s="1">
        <f t="shared" si="2155"/>
        <v>7.5497126021850894E-2</v>
      </c>
      <c r="AD1375" s="1" t="b">
        <f t="shared" si="2156"/>
        <v>1</v>
      </c>
      <c r="AM1375" s="10">
        <f t="shared" si="2157"/>
        <v>0.40795424601834251</v>
      </c>
      <c r="AN1375" s="10"/>
      <c r="AO1375" s="1">
        <f t="shared" si="2158"/>
        <v>1400.3589999999999</v>
      </c>
      <c r="AP1375"/>
      <c r="BB1375" s="17" cm="1">
        <f t="array" ref="BB1375">$C1375*EXP(poly_from_str($AO1375,BB$2951))</f>
        <v>1.3952585640726876</v>
      </c>
      <c r="BF1375" s="21" t="e">
        <f>INDEX([1]Pr3_line_class7_opt_lin!$A$2:$A$3624,MATCH($X1375,[1]Pr3_line_class7_opt_lin!$AO$2:$AO$3624,0),1)</f>
        <v>#N/A</v>
      </c>
    </row>
    <row r="1376" spans="1:58" hidden="1" x14ac:dyDescent="0.25">
      <c r="A1376" s="1">
        <v>1400.16</v>
      </c>
      <c r="B1376" s="1">
        <v>4.0000000000000001E-3</v>
      </c>
      <c r="C1376">
        <v>3</v>
      </c>
      <c r="E1376" s="2">
        <v>71420.399999999994</v>
      </c>
      <c r="F1376">
        <v>25409</v>
      </c>
      <c r="G1376" t="s">
        <v>4</v>
      </c>
      <c r="H1376" t="s">
        <v>7</v>
      </c>
      <c r="I1376">
        <v>96830</v>
      </c>
      <c r="J1376" t="s">
        <v>6</v>
      </c>
      <c r="K1376" t="s">
        <v>7</v>
      </c>
      <c r="L1376">
        <v>25409.74</v>
      </c>
      <c r="M1376">
        <v>96830.5</v>
      </c>
      <c r="N1376">
        <v>14</v>
      </c>
      <c r="V1376" s="11">
        <f t="shared" si="2149"/>
        <v>7.1420409096103298E-7</v>
      </c>
      <c r="W1376" s="11">
        <f t="shared" si="2150"/>
        <v>1.4001601783244004E-6</v>
      </c>
      <c r="X1376" s="10">
        <f t="shared" si="2151"/>
        <v>71420.407218045875</v>
      </c>
      <c r="Y1376" s="8">
        <f t="shared" si="2152"/>
        <v>1400.1600368183408</v>
      </c>
      <c r="Z1376" s="1">
        <f t="shared" si="2153"/>
        <v>1400.16</v>
      </c>
      <c r="AA1376" s="2">
        <f t="shared" si="2154"/>
        <v>71420.399999999994</v>
      </c>
      <c r="AB1376" s="2">
        <f t="shared" si="2148"/>
        <v>71420.409096103293</v>
      </c>
      <c r="AC1376" s="1">
        <f t="shared" si="2155"/>
        <v>7.5504374177273778E-2</v>
      </c>
      <c r="AD1376" s="1" t="b">
        <f t="shared" si="2156"/>
        <v>1</v>
      </c>
      <c r="AF1376" s="1" t="s">
        <v>1267</v>
      </c>
      <c r="AG1376" s="1" t="s">
        <v>1384</v>
      </c>
      <c r="AH1376" s="10">
        <v>25409.74</v>
      </c>
      <c r="AI1376" s="10">
        <v>96830.5</v>
      </c>
      <c r="AJ1376" s="10">
        <f t="shared" ref="AJ1376:AJ1377" si="2196">AI1376-AH1376</f>
        <v>71420.759999999995</v>
      </c>
      <c r="AK1376" s="1">
        <f t="shared" ref="AK1376:AK1377" si="2197">$A1376-100000000/AJ1376</f>
        <v>6.879254715386196E-3</v>
      </c>
      <c r="AL1376" s="10">
        <f t="shared" ref="AL1376:AL1377" si="2198">$X1376-AJ1376</f>
        <v>-0.35278195411956403</v>
      </c>
      <c r="AM1376" s="10">
        <f t="shared" si="2157"/>
        <v>0.20403496743229343</v>
      </c>
      <c r="AN1376" s="10">
        <f t="shared" ref="AN1376:AN1377" si="2199">AL1376/AM1376</f>
        <v>-1.7290269337613933</v>
      </c>
      <c r="AO1376" s="1">
        <f t="shared" si="2158"/>
        <v>1400.16</v>
      </c>
      <c r="AP1376" s="14">
        <v>3100000</v>
      </c>
      <c r="AQ1376" s="10">
        <v>1.4999999999999999E-2</v>
      </c>
      <c r="AR1376" s="14" cm="1">
        <f t="array" ref="AR1376">SfromgA($AP1376,$AO1376,"")</f>
        <v>4.1997946234399114E-3</v>
      </c>
      <c r="AS1376" s="21">
        <f t="shared" ref="AS1376:AS1377" si="2200">(10^MAX(0.05, -0.312925054856973*((LN($AR1376))^(1/3)) + 0.454808404431693)-1)*100</f>
        <v>914.52056487873961</v>
      </c>
      <c r="AU1376" s="10"/>
      <c r="AV1376" s="10"/>
      <c r="AW1376" s="14">
        <f t="shared" ref="AW1376:AW1377" si="2201">IF($AP1376="",$AT1376,$AP1376)</f>
        <v>3100000</v>
      </c>
      <c r="AX1376" s="21">
        <f t="shared" ref="AX1376:AX1377" si="2202">IF($AP1376="",$AV1376,$AS1376)</f>
        <v>914.52056487873961</v>
      </c>
      <c r="AY1376" s="10">
        <f t="shared" ref="AY1376:AY1377" si="2203">LN(BB1376*$AO1376/$AW1376)</f>
        <v>-8.2150035819348854</v>
      </c>
      <c r="AZ1376" s="10">
        <f t="shared" ref="AZ1376:AZ1377" si="2204">EXP(AY$2950*$AI1376+AY$2951)*$AW1376/$AO1376</f>
        <v>0.34628910767193788</v>
      </c>
      <c r="BA1376" s="10">
        <f t="shared" ref="BA1376:BA1377" si="2205">LN(AZ1376/$C1376)</f>
        <v>-2.1590935701817098</v>
      </c>
      <c r="BB1376" s="17" cm="1">
        <f t="array" ref="BB1376">$C1376*EXP(poly_from_str($AO1376,BB$2951))</f>
        <v>0.59903652429969123</v>
      </c>
      <c r="BC1376" s="10">
        <f t="shared" ref="BC1376:BC1377" si="2206">LN(AZ1376/BB1376)</f>
        <v>-0.54804857424656772</v>
      </c>
      <c r="BD1376" s="10">
        <f t="shared" ref="BD1376:BD1377" si="2207">LN($AX1376/100+1)</f>
        <v>2.3170012440222902</v>
      </c>
      <c r="BE1376" s="10">
        <f t="shared" ref="BE1376:BE1377" si="2208">ABS(LN($AZ1376/$BB1376))-BD1376-LN(2)</f>
        <v>-2.4620998503356679</v>
      </c>
      <c r="BF1376" s="21">
        <f>INDEX([1]Pr3_line_class7_opt_lin!$A$2:$A$3624,MATCH($X1376,[1]Pr3_line_class7_opt_lin!$AO$2:$AO$3624,0),1)</f>
        <v>291</v>
      </c>
    </row>
    <row r="1377" spans="1:58" hidden="1" x14ac:dyDescent="0.25">
      <c r="A1377" s="1">
        <v>1399.1410000000001</v>
      </c>
      <c r="B1377" s="1">
        <v>4.0000000000000001E-3</v>
      </c>
      <c r="C1377">
        <v>5</v>
      </c>
      <c r="E1377" s="2">
        <v>71472.399999999994</v>
      </c>
      <c r="F1377">
        <v>39870</v>
      </c>
      <c r="G1377" t="s">
        <v>4</v>
      </c>
      <c r="H1377" t="s">
        <v>5</v>
      </c>
      <c r="I1377">
        <v>111342</v>
      </c>
      <c r="J1377" t="s">
        <v>6</v>
      </c>
      <c r="K1377" t="s">
        <v>7</v>
      </c>
      <c r="L1377">
        <v>39870.17</v>
      </c>
      <c r="M1377">
        <v>111342.8</v>
      </c>
      <c r="N1377">
        <v>14</v>
      </c>
      <c r="V1377" s="11">
        <f t="shared" si="2149"/>
        <v>7.1472424866400171E-7</v>
      </c>
      <c r="W1377" s="11">
        <f t="shared" si="2150"/>
        <v>1.3991414867837096E-6</v>
      </c>
      <c r="X1377" s="10">
        <f t="shared" si="2151"/>
        <v>71472.419720402933</v>
      </c>
      <c r="Y1377" s="8">
        <f t="shared" si="2152"/>
        <v>1399.1411007378194</v>
      </c>
      <c r="Z1377" s="1">
        <f t="shared" si="2153"/>
        <v>1399.1410000000001</v>
      </c>
      <c r="AA1377" s="2">
        <f t="shared" si="2154"/>
        <v>71472.399999999994</v>
      </c>
      <c r="AB1377" s="2">
        <f t="shared" si="2148"/>
        <v>71472.424866400164</v>
      </c>
      <c r="AC1377" s="1">
        <f t="shared" si="2155"/>
        <v>7.5541537581416088E-2</v>
      </c>
      <c r="AD1377" s="1" t="b">
        <f t="shared" si="2156"/>
        <v>1</v>
      </c>
      <c r="AF1377" s="1" t="s">
        <v>1399</v>
      </c>
      <c r="AG1377" s="5" t="s">
        <v>1474</v>
      </c>
      <c r="AH1377" s="10">
        <v>39870.17</v>
      </c>
      <c r="AI1377" s="10">
        <v>111342.43</v>
      </c>
      <c r="AJ1377" s="10">
        <f t="shared" si="2196"/>
        <v>71472.259999999995</v>
      </c>
      <c r="AK1377" s="1">
        <f t="shared" si="2197"/>
        <v>-3.2274247380428278E-3</v>
      </c>
      <c r="AL1377" s="10">
        <f t="shared" si="2198"/>
        <v>0.15972040293854661</v>
      </c>
      <c r="AM1377" s="10">
        <f t="shared" si="2157"/>
        <v>0.20433222956085198</v>
      </c>
      <c r="AN1377" s="10">
        <f t="shared" si="2199"/>
        <v>0.78167014220818476</v>
      </c>
      <c r="AO1377" s="1">
        <f t="shared" si="2158"/>
        <v>1399.1410000000001</v>
      </c>
      <c r="AP1377" s="14">
        <v>9490000</v>
      </c>
      <c r="AQ1377" s="10">
        <v>7.6999999999999999E-2</v>
      </c>
      <c r="AR1377" s="14" cm="1">
        <f t="array" ref="AR1377">SfromgA($AP1377,$AO1377,"")</f>
        <v>1.2828740548954597E-2</v>
      </c>
      <c r="AS1377" s="21">
        <f t="shared" si="2200"/>
        <v>824.41795436948462</v>
      </c>
      <c r="AU1377" s="10"/>
      <c r="AV1377" s="10"/>
      <c r="AW1377" s="14">
        <f t="shared" si="2201"/>
        <v>9490000</v>
      </c>
      <c r="AX1377" s="21">
        <f t="shared" si="2202"/>
        <v>824.41795436948462</v>
      </c>
      <c r="AY1377" s="10">
        <f t="shared" si="2203"/>
        <v>-8.8146155279620686</v>
      </c>
      <c r="AZ1377" s="10">
        <f t="shared" si="2204"/>
        <v>0.27323171787730283</v>
      </c>
      <c r="BA1377" s="10">
        <f t="shared" si="2205"/>
        <v>-2.9068729728108913</v>
      </c>
      <c r="BB1377" s="17" cm="1">
        <f t="array" ref="BB1377">$C1377*EXP(poly_from_str($AO1377,BB$2951))</f>
        <v>1.007548232116436</v>
      </c>
      <c r="BC1377" s="10">
        <f t="shared" si="2206"/>
        <v>-1.3049549471380362</v>
      </c>
      <c r="BD1377" s="10">
        <f t="shared" si="2207"/>
        <v>2.2239941149512141</v>
      </c>
      <c r="BE1377" s="10">
        <f t="shared" si="2208"/>
        <v>-1.6121863483731231</v>
      </c>
      <c r="BF1377" s="21">
        <f>INDEX([1]Pr3_line_class7_opt_lin!$A$2:$A$3624,MATCH($X1377,[1]Pr3_line_class7_opt_lin!$AO$2:$AO$3624,0),1)</f>
        <v>489</v>
      </c>
    </row>
    <row r="1378" spans="1:58" hidden="1" x14ac:dyDescent="0.25">
      <c r="A1378" s="1">
        <v>1398.8240000000001</v>
      </c>
      <c r="B1378" s="1">
        <v>4.0000000000000001E-3</v>
      </c>
      <c r="C1378">
        <v>40</v>
      </c>
      <c r="E1378" s="2">
        <v>71488.600000000006</v>
      </c>
      <c r="N1378">
        <v>14</v>
      </c>
      <c r="V1378" s="11">
        <f t="shared" si="2149"/>
        <v>7.1488621870943023E-7</v>
      </c>
      <c r="W1378" s="11">
        <f t="shared" si="2150"/>
        <v>1.3988244279507501E-6</v>
      </c>
      <c r="X1378" s="10">
        <f t="shared" si="2151"/>
        <v>71488.617341588528</v>
      </c>
      <c r="Y1378" s="8">
        <f t="shared" si="2152"/>
        <v>1398.8240886262738</v>
      </c>
      <c r="Z1378" s="1">
        <f t="shared" si="2153"/>
        <v>1398.8240000000001</v>
      </c>
      <c r="AA1378" s="2">
        <f t="shared" si="2154"/>
        <v>71488.600000000006</v>
      </c>
      <c r="AB1378" s="2">
        <f t="shared" si="2148"/>
        <v>71488.62187094301</v>
      </c>
      <c r="AC1378" s="1">
        <f t="shared" si="2155"/>
        <v>7.5553115285033362E-2</v>
      </c>
      <c r="AD1378" s="1" t="b">
        <f t="shared" si="2156"/>
        <v>1</v>
      </c>
      <c r="AM1378" s="10">
        <f t="shared" si="2157"/>
        <v>0.20442485973932392</v>
      </c>
      <c r="AN1378" s="10"/>
      <c r="AO1378" s="1">
        <f t="shared" si="2158"/>
        <v>1398.8240000000001</v>
      </c>
      <c r="AP1378"/>
      <c r="BB1378" s="17" cm="1">
        <f t="array" ref="BB1378">$C1378*EXP(poly_from_str($AO1378,BB$2951))</f>
        <v>8.0832618403467489</v>
      </c>
      <c r="BF1378" s="21">
        <f>INDEX([1]Pr3_line_class7_opt_lin!$A$2:$A$3624,MATCH($X1378,[1]Pr3_line_class7_opt_lin!$AO$2:$AO$3624,0),1)</f>
        <v>3916</v>
      </c>
    </row>
    <row r="1379" spans="1:58" hidden="1" x14ac:dyDescent="0.25">
      <c r="A1379" s="1">
        <v>1398.6949999999999</v>
      </c>
      <c r="B1379" s="1">
        <v>4.0000000000000001E-3</v>
      </c>
      <c r="C1379">
        <v>5</v>
      </c>
      <c r="E1379" s="2">
        <v>71495.199999999997</v>
      </c>
      <c r="N1379">
        <v>14</v>
      </c>
      <c r="V1379" s="11">
        <f t="shared" si="2149"/>
        <v>7.1495215182723906E-7</v>
      </c>
      <c r="W1379" s="11">
        <f t="shared" si="2150"/>
        <v>1.3986952970269334E-6</v>
      </c>
      <c r="X1379" s="10">
        <f t="shared" si="2151"/>
        <v>71495.212037543286</v>
      </c>
      <c r="Y1379" s="8">
        <f t="shared" si="2152"/>
        <v>1398.6950615306714</v>
      </c>
      <c r="Z1379" s="1">
        <f t="shared" si="2153"/>
        <v>1398.6949999999999</v>
      </c>
      <c r="AA1379" s="2">
        <f t="shared" si="2154"/>
        <v>71495.199999999997</v>
      </c>
      <c r="AB1379" s="2">
        <f t="shared" si="2148"/>
        <v>71495.215182723899</v>
      </c>
      <c r="AC1379" s="1">
        <f t="shared" si="2155"/>
        <v>7.5557828970119978E-2</v>
      </c>
      <c r="AD1379" s="1" t="b">
        <f t="shared" si="2156"/>
        <v>1</v>
      </c>
      <c r="AM1379" s="10">
        <f t="shared" si="2157"/>
        <v>0.20446258834127529</v>
      </c>
      <c r="AN1379" s="10"/>
      <c r="AO1379" s="1">
        <f t="shared" si="2158"/>
        <v>1398.6949999999999</v>
      </c>
      <c r="AP1379"/>
      <c r="BB1379" s="17" cm="1">
        <f t="array" ref="BB1379">$C1379*EXP(poly_from_str($AO1379,BB$2951))</f>
        <v>1.0115729751613372</v>
      </c>
      <c r="BF1379" s="21">
        <f>INDEX([1]Pr3_line_class7_opt_lin!$A$2:$A$3624,MATCH($X1379,[1]Pr3_line_class7_opt_lin!$AO$2:$AO$3624,0),1)</f>
        <v>490</v>
      </c>
    </row>
    <row r="1380" spans="1:58" hidden="1" x14ac:dyDescent="0.25">
      <c r="A1380" s="1">
        <v>1398.6189999999999</v>
      </c>
      <c r="B1380" s="1">
        <v>4.0000000000000001E-3</v>
      </c>
      <c r="C1380">
        <v>40</v>
      </c>
      <c r="E1380" s="2">
        <v>71499.100000000006</v>
      </c>
      <c r="N1380">
        <v>14</v>
      </c>
      <c r="V1380" s="11">
        <f t="shared" si="2149"/>
        <v>7.1499100183824191E-7</v>
      </c>
      <c r="W1380" s="11">
        <f t="shared" si="2150"/>
        <v>1.3986190035958494E-6</v>
      </c>
      <c r="X1380" s="10">
        <f t="shared" si="2151"/>
        <v>71499.100145737466</v>
      </c>
      <c r="Y1380" s="8">
        <f t="shared" si="2152"/>
        <v>1398.6190007450277</v>
      </c>
      <c r="Z1380" s="1">
        <f t="shared" si="2153"/>
        <v>1398.6189999999999</v>
      </c>
      <c r="AA1380" s="2">
        <f t="shared" si="2154"/>
        <v>71499.100000000006</v>
      </c>
      <c r="AB1380" s="2">
        <f t="shared" si="2148"/>
        <v>71499.100183824194</v>
      </c>
      <c r="AC1380" s="1">
        <f t="shared" si="2155"/>
        <v>7.5560606635482641E-2</v>
      </c>
      <c r="AD1380" s="1" t="b">
        <f t="shared" si="2156"/>
        <v>1</v>
      </c>
      <c r="AM1380" s="10">
        <f t="shared" si="2157"/>
        <v>0.20448485255813059</v>
      </c>
      <c r="AN1380" s="10"/>
      <c r="AO1380" s="1">
        <f t="shared" si="2158"/>
        <v>1398.6189999999999</v>
      </c>
      <c r="AP1380"/>
      <c r="BB1380" s="17" cm="1">
        <f t="array" ref="BB1380">$C1380*EXP(poly_from_str($AO1380,BB$2951))</f>
        <v>8.0980792778669546</v>
      </c>
      <c r="BF1380" s="21" t="e">
        <f>INDEX([1]Pr3_line_class7_opt_lin!$A$2:$A$3624,MATCH($X1380,[1]Pr3_line_class7_opt_lin!$AO$2:$AO$3624,0),1)</f>
        <v>#N/A</v>
      </c>
    </row>
    <row r="1381" spans="1:58" hidden="1" x14ac:dyDescent="0.25">
      <c r="A1381" s="1">
        <v>1397.9190000000001</v>
      </c>
      <c r="B1381" s="1">
        <v>4.0000000000000001E-3</v>
      </c>
      <c r="C1381">
        <v>2</v>
      </c>
      <c r="E1381" s="2">
        <v>71534.899999999994</v>
      </c>
      <c r="N1381">
        <v>14</v>
      </c>
      <c r="V1381" s="11">
        <f t="shared" si="2149"/>
        <v>7.1534902952173908E-7</v>
      </c>
      <c r="W1381" s="11">
        <f t="shared" si="2150"/>
        <v>1.3979190576907217E-6</v>
      </c>
      <c r="X1381" s="10">
        <f t="shared" si="2151"/>
        <v>71534.902339538457</v>
      </c>
      <c r="Y1381" s="8">
        <f t="shared" si="2152"/>
        <v>1397.9190119719844</v>
      </c>
      <c r="Z1381" s="1">
        <f t="shared" si="2153"/>
        <v>1397.9190000000001</v>
      </c>
      <c r="AA1381" s="2">
        <f t="shared" si="2154"/>
        <v>71534.899999999994</v>
      </c>
      <c r="AB1381" s="2">
        <f t="shared" si="2148"/>
        <v>71534.902952173899</v>
      </c>
      <c r="AC1381" s="1">
        <f t="shared" si="2155"/>
        <v>7.5586211701884704E-2</v>
      </c>
      <c r="AD1381" s="1" t="b">
        <f t="shared" si="2156"/>
        <v>1</v>
      </c>
      <c r="AM1381" s="10">
        <f t="shared" si="2157"/>
        <v>0.20468968516773858</v>
      </c>
      <c r="AN1381" s="10"/>
      <c r="AO1381" s="1">
        <f t="shared" si="2158"/>
        <v>1397.9190000000001</v>
      </c>
      <c r="AP1381"/>
      <c r="BB1381" s="17" cm="1">
        <f t="array" ref="BB1381">$C1381*EXP(poly_from_str($AO1381,BB$2951))</f>
        <v>0.40744082370663387</v>
      </c>
      <c r="BF1381" s="21">
        <f>INDEX([1]Pr3_line_class7_opt_lin!$A$2:$A$3624,MATCH($X1381,[1]Pr3_line_class7_opt_lin!$AO$2:$AO$3624,0),1)</f>
        <v>197</v>
      </c>
    </row>
    <row r="1382" spans="1:58" hidden="1" x14ac:dyDescent="0.25">
      <c r="A1382" s="1">
        <v>1397.77</v>
      </c>
      <c r="B1382" s="1">
        <v>4.0000000000000001E-3</v>
      </c>
      <c r="C1382">
        <v>4</v>
      </c>
      <c r="E1382" s="2">
        <v>71542.5</v>
      </c>
      <c r="N1382">
        <v>14</v>
      </c>
      <c r="V1382" s="11">
        <f t="shared" si="2149"/>
        <v>7.1542528456040694E-7</v>
      </c>
      <c r="W1382" s="11">
        <f t="shared" si="2150"/>
        <v>1.3977705559632387E-6</v>
      </c>
      <c r="X1382" s="10">
        <f t="shared" si="2151"/>
        <v>71542.522548847817</v>
      </c>
      <c r="Y1382" s="8">
        <f t="shared" si="2152"/>
        <v>1397.7701154124386</v>
      </c>
      <c r="Z1382" s="1">
        <f t="shared" si="2153"/>
        <v>1397.77</v>
      </c>
      <c r="AA1382" s="2">
        <f t="shared" si="2154"/>
        <v>71542.5</v>
      </c>
      <c r="AB1382" s="2">
        <f t="shared" si="2148"/>
        <v>71542.528456040687</v>
      </c>
      <c r="AC1382" s="1">
        <f t="shared" si="2155"/>
        <v>7.5591666889416959E-2</v>
      </c>
      <c r="AD1382" s="1" t="b">
        <f t="shared" si="2156"/>
        <v>1</v>
      </c>
      <c r="AM1382" s="10">
        <f t="shared" si="2157"/>
        <v>0.20473325368265166</v>
      </c>
      <c r="AN1382" s="10"/>
      <c r="AO1382" s="1">
        <f t="shared" si="2158"/>
        <v>1397.77</v>
      </c>
      <c r="AP1382"/>
      <c r="BB1382" s="17" cm="1">
        <f t="array" ref="BB1382">$C1382*EXP(poly_from_str($AO1382,BB$2951))</f>
        <v>0.8159644426588728</v>
      </c>
      <c r="BF1382" s="21" t="e">
        <f>INDEX([1]Pr3_line_class7_opt_lin!$A$2:$A$3624,MATCH($X1382,[1]Pr3_line_class7_opt_lin!$AO$2:$AO$3624,0),1)</f>
        <v>#N/A</v>
      </c>
    </row>
    <row r="1383" spans="1:58" x14ac:dyDescent="0.25">
      <c r="A1383" s="1">
        <v>1397.421</v>
      </c>
      <c r="B1383" s="1">
        <v>8.0000000000000002E-3</v>
      </c>
      <c r="C1383">
        <v>100</v>
      </c>
      <c r="D1383" t="s">
        <v>112</v>
      </c>
      <c r="E1383" s="2">
        <v>71560.399999999994</v>
      </c>
      <c r="N1383">
        <v>14</v>
      </c>
      <c r="V1383" s="11">
        <f t="shared" si="2149"/>
        <v>7.1560395900734276E-7</v>
      </c>
      <c r="W1383" s="11">
        <f t="shared" si="2150"/>
        <v>1.3974209199501403E-6</v>
      </c>
      <c r="X1383" s="10">
        <f t="shared" si="2151"/>
        <v>71560.396752375687</v>
      </c>
      <c r="Y1383" s="8">
        <f t="shared" si="2152"/>
        <v>1397.4209833692707</v>
      </c>
      <c r="Z1383" s="1">
        <f t="shared" si="2153"/>
        <v>1397.421</v>
      </c>
      <c r="AA1383" s="2">
        <f t="shared" si="2154"/>
        <v>71560.399999999994</v>
      </c>
      <c r="AB1383" s="2">
        <f t="shared" si="2148"/>
        <v>71560.395900734278</v>
      </c>
      <c r="AC1383" s="1">
        <f t="shared" si="2155"/>
        <v>7.5604451307349135E-2</v>
      </c>
      <c r="AD1383" s="1" t="b">
        <f t="shared" si="2156"/>
        <v>1</v>
      </c>
      <c r="AM1383" s="10">
        <f t="shared" si="2157"/>
        <v>0.40967124438519237</v>
      </c>
      <c r="AN1383" s="10"/>
      <c r="AO1383" s="1">
        <f t="shared" si="2158"/>
        <v>1397.421</v>
      </c>
      <c r="AP1383"/>
      <c r="BB1383" s="17" cm="1">
        <f t="array" ref="BB1383">$C1383*EXP(poly_from_str($AO1383,BB$2951))</f>
        <v>20.462613175884172</v>
      </c>
      <c r="BF1383" s="21">
        <f>INDEX([1]Pr3_line_class7_opt_lin!$A$2:$A$3624,MATCH($X1383,[1]Pr3_line_class7_opt_lin!$AO$2:$AO$3624,0),1)</f>
        <v>9871</v>
      </c>
    </row>
    <row r="1384" spans="1:58" hidden="1" x14ac:dyDescent="0.25">
      <c r="A1384" s="1">
        <v>1397.3440000000001</v>
      </c>
      <c r="B1384" s="1">
        <v>4.0000000000000001E-3</v>
      </c>
      <c r="C1384">
        <v>20</v>
      </c>
      <c r="E1384" s="2">
        <v>71564.3</v>
      </c>
      <c r="N1384">
        <v>14</v>
      </c>
      <c r="V1384" s="11">
        <f t="shared" si="2149"/>
        <v>7.1564339203517531E-7</v>
      </c>
      <c r="W1384" s="11">
        <f t="shared" si="2150"/>
        <v>1.3973447654766413E-6</v>
      </c>
      <c r="X1384" s="10">
        <f t="shared" si="2151"/>
        <v>71564.33105739094</v>
      </c>
      <c r="Y1384" s="8">
        <f t="shared" si="2152"/>
        <v>1397.3441590588627</v>
      </c>
      <c r="Z1384" s="1">
        <f t="shared" si="2153"/>
        <v>1397.3440000000001</v>
      </c>
      <c r="AA1384" s="2">
        <f t="shared" si="2154"/>
        <v>71564.3</v>
      </c>
      <c r="AB1384" s="2">
        <f t="shared" si="2148"/>
        <v>71564.339203517535</v>
      </c>
      <c r="AC1384" s="1">
        <f t="shared" si="2155"/>
        <v>7.5607273228180588E-2</v>
      </c>
      <c r="AD1384" s="1" t="b">
        <f t="shared" si="2156"/>
        <v>1</v>
      </c>
      <c r="AM1384" s="10">
        <f t="shared" si="2157"/>
        <v>0.20485807360249159</v>
      </c>
      <c r="AN1384" s="10"/>
      <c r="AO1384" s="1">
        <f t="shared" si="2158"/>
        <v>1397.3440000000001</v>
      </c>
      <c r="AP1384"/>
      <c r="BB1384" s="17" cm="1">
        <f t="array" ref="BB1384">$C1384*EXP(poly_from_str($AO1384,BB$2951))</f>
        <v>4.0953283890642664</v>
      </c>
      <c r="BF1384" s="21">
        <f>INDEX([1]Pr3_line_class7_opt_lin!$A$2:$A$3624,MATCH($X1384,[1]Pr3_line_class7_opt_lin!$AO$2:$AO$3624,0),1)</f>
        <v>1975</v>
      </c>
    </row>
    <row r="1385" spans="1:58" hidden="1" x14ac:dyDescent="0.25">
      <c r="A1385" s="1">
        <v>1397.2270000000001</v>
      </c>
      <c r="B1385" s="1">
        <v>4.0000000000000001E-3</v>
      </c>
      <c r="C1385">
        <v>5</v>
      </c>
      <c r="E1385" s="2">
        <v>71570.3</v>
      </c>
      <c r="N1385">
        <v>14</v>
      </c>
      <c r="V1385" s="11">
        <f t="shared" si="2149"/>
        <v>7.1570331807215286E-7</v>
      </c>
      <c r="W1385" s="11">
        <f t="shared" si="2150"/>
        <v>1.3972276209545021E-6</v>
      </c>
      <c r="X1385" s="10">
        <f t="shared" si="2151"/>
        <v>71570.325196216625</v>
      </c>
      <c r="Y1385" s="8">
        <f t="shared" si="2152"/>
        <v>1397.2271290627898</v>
      </c>
      <c r="Z1385" s="1">
        <f t="shared" si="2153"/>
        <v>1397.2270000000001</v>
      </c>
      <c r="AA1385" s="2">
        <f t="shared" si="2154"/>
        <v>71570.3</v>
      </c>
      <c r="AB1385" s="2">
        <f t="shared" si="2148"/>
        <v>71570.331807215291</v>
      </c>
      <c r="AC1385" s="1">
        <f t="shared" si="2155"/>
        <v>7.561156197497447E-2</v>
      </c>
      <c r="AD1385" s="1" t="b">
        <f t="shared" si="2156"/>
        <v>1</v>
      </c>
      <c r="AM1385" s="10">
        <f t="shared" si="2157"/>
        <v>0.20489240474167761</v>
      </c>
      <c r="AN1385" s="10"/>
      <c r="AO1385" s="1">
        <f t="shared" si="2158"/>
        <v>1397.2270000000001</v>
      </c>
      <c r="AP1385"/>
      <c r="BB1385" s="17" cm="1">
        <f t="array" ref="BB1385">$C1385*EXP(poly_from_str($AO1385,BB$2951))</f>
        <v>1.0248985517523526</v>
      </c>
      <c r="BF1385" s="21">
        <f>INDEX([1]Pr3_line_class7_opt_lin!$A$2:$A$3624,MATCH($X1385,[1]Pr3_line_class7_opt_lin!$AO$2:$AO$3624,0),1)</f>
        <v>494</v>
      </c>
    </row>
    <row r="1386" spans="1:58" hidden="1" x14ac:dyDescent="0.25">
      <c r="A1386" s="1">
        <v>1396.8420000000001</v>
      </c>
      <c r="B1386" s="1">
        <v>4.0000000000000001E-3</v>
      </c>
      <c r="C1386">
        <v>7</v>
      </c>
      <c r="E1386" s="2">
        <v>71590</v>
      </c>
      <c r="N1386">
        <v>14</v>
      </c>
      <c r="V1386" s="11">
        <f t="shared" si="2149"/>
        <v>7.1590058145445222E-7</v>
      </c>
      <c r="W1386" s="11">
        <f t="shared" si="2150"/>
        <v>1.3968431345159939E-6</v>
      </c>
      <c r="X1386" s="10">
        <f t="shared" si="2151"/>
        <v>71590.046049604483</v>
      </c>
      <c r="Y1386" s="8">
        <f t="shared" si="2152"/>
        <v>1396.8422360101622</v>
      </c>
      <c r="Z1386" s="1">
        <f t="shared" si="2153"/>
        <v>1396.8420000000001</v>
      </c>
      <c r="AA1386" s="2">
        <f t="shared" si="2154"/>
        <v>71590</v>
      </c>
      <c r="AB1386" s="2">
        <f t="shared" si="2148"/>
        <v>71590.058145445219</v>
      </c>
      <c r="AC1386" s="1">
        <f t="shared" si="2155"/>
        <v>7.5625682126341146E-2</v>
      </c>
      <c r="AD1386" s="1" t="b">
        <f t="shared" si="2156"/>
        <v>1</v>
      </c>
      <c r="AM1386" s="10">
        <f t="shared" si="2157"/>
        <v>0.20500529050529695</v>
      </c>
      <c r="AN1386" s="10"/>
      <c r="AO1386" s="1">
        <f t="shared" si="2158"/>
        <v>1396.8420000000001</v>
      </c>
      <c r="AP1386"/>
      <c r="BB1386" s="17" cm="1">
        <f t="array" ref="BB1386">$C1386*EXP(poly_from_str($AO1386,BB$2951))</f>
        <v>1.4397784948491965</v>
      </c>
      <c r="BF1386" s="21" t="e">
        <f>INDEX([1]Pr3_line_class7_opt_lin!$A$2:$A$3624,MATCH($X1386,[1]Pr3_line_class7_opt_lin!$AO$2:$AO$3624,0),1)</f>
        <v>#N/A</v>
      </c>
    </row>
    <row r="1387" spans="1:58" hidden="1" x14ac:dyDescent="0.25">
      <c r="A1387" s="1">
        <v>1396.444</v>
      </c>
      <c r="B1387" s="1">
        <v>4.0000000000000001E-3</v>
      </c>
      <c r="C1387">
        <v>50</v>
      </c>
      <c r="E1387" s="2">
        <v>71610.5</v>
      </c>
      <c r="N1387">
        <v>14</v>
      </c>
      <c r="V1387" s="11">
        <f t="shared" si="2149"/>
        <v>7.1610462002056653E-7</v>
      </c>
      <c r="W1387" s="11">
        <f t="shared" si="2150"/>
        <v>1.396443259019278E-6</v>
      </c>
      <c r="X1387" s="10">
        <f t="shared" si="2151"/>
        <v>71610.469913821798</v>
      </c>
      <c r="Y1387" s="8">
        <f t="shared" si="2152"/>
        <v>1396.4438457161784</v>
      </c>
      <c r="Z1387" s="1">
        <f t="shared" si="2153"/>
        <v>1396.444</v>
      </c>
      <c r="AA1387" s="2">
        <f t="shared" si="2154"/>
        <v>71610.5</v>
      </c>
      <c r="AB1387" s="2">
        <f t="shared" si="2148"/>
        <v>71610.462002056651</v>
      </c>
      <c r="AC1387" s="1">
        <f t="shared" si="2155"/>
        <v>7.5640291340740004E-2</v>
      </c>
      <c r="AD1387" s="1" t="b">
        <f t="shared" si="2156"/>
        <v>1</v>
      </c>
      <c r="AM1387" s="10">
        <f t="shared" si="2157"/>
        <v>0.20512243956793111</v>
      </c>
      <c r="AN1387" s="10"/>
      <c r="AO1387" s="1">
        <f t="shared" si="2158"/>
        <v>1396.444</v>
      </c>
      <c r="AP1387"/>
      <c r="BB1387" s="17" cm="1">
        <f t="array" ref="BB1387">$C1387*EXP(poly_from_str($AO1387,BB$2951))</f>
        <v>10.320552320636889</v>
      </c>
      <c r="BF1387" s="21">
        <f>INDEX([1]Pr3_line_class7_opt_lin!$A$2:$A$3624,MATCH($X1387,[1]Pr3_line_class7_opt_lin!$AO$2:$AO$3624,0),1)</f>
        <v>4964</v>
      </c>
    </row>
    <row r="1388" spans="1:58" hidden="1" x14ac:dyDescent="0.25">
      <c r="A1388" s="1">
        <v>1396.2190000000001</v>
      </c>
      <c r="B1388" s="1">
        <v>4.0000000000000001E-3</v>
      </c>
      <c r="C1388">
        <v>20</v>
      </c>
      <c r="E1388" s="2">
        <v>71622</v>
      </c>
      <c r="N1388">
        <v>14</v>
      </c>
      <c r="V1388" s="11">
        <f t="shared" si="2149"/>
        <v>7.1622001992524099E-7</v>
      </c>
      <c r="W1388" s="11">
        <f t="shared" si="2150"/>
        <v>1.3962190388428138E-6</v>
      </c>
      <c r="X1388" s="10">
        <f t="shared" si="2151"/>
        <v>71622.001577438059</v>
      </c>
      <c r="Y1388" s="8">
        <f t="shared" si="2152"/>
        <v>1396.2190080918015</v>
      </c>
      <c r="Z1388" s="1">
        <f t="shared" si="2153"/>
        <v>1396.2190000000001</v>
      </c>
      <c r="AA1388" s="2">
        <f t="shared" si="2154"/>
        <v>71622</v>
      </c>
      <c r="AB1388" s="2">
        <f t="shared" si="2148"/>
        <v>71622.001992524092</v>
      </c>
      <c r="AC1388" s="1">
        <f t="shared" si="2155"/>
        <v>7.564855584708563E-2</v>
      </c>
      <c r="AD1388" s="1" t="b">
        <f t="shared" si="2156"/>
        <v>1</v>
      </c>
      <c r="AM1388" s="10">
        <f t="shared" si="2157"/>
        <v>0.20518844106834244</v>
      </c>
      <c r="AN1388" s="10"/>
      <c r="AO1388" s="1">
        <f t="shared" si="2158"/>
        <v>1396.2190000000001</v>
      </c>
      <c r="AP1388"/>
      <c r="BB1388" s="17" cm="1">
        <f t="array" ref="BB1388">$C1388*EXP(poly_from_str($AO1388,BB$2951))</f>
        <v>4.136472286847007</v>
      </c>
      <c r="BF1388" s="21" t="e">
        <f>INDEX([1]Pr3_line_class7_opt_lin!$A$2:$A$3624,MATCH($X1388,[1]Pr3_line_class7_opt_lin!$AO$2:$AO$3624,0),1)</f>
        <v>#N/A</v>
      </c>
    </row>
    <row r="1389" spans="1:58" hidden="1" x14ac:dyDescent="0.25">
      <c r="A1389" s="1">
        <v>1395.722</v>
      </c>
      <c r="B1389" s="1">
        <v>4.0000000000000001E-3</v>
      </c>
      <c r="C1389">
        <v>2</v>
      </c>
      <c r="E1389" s="2">
        <v>71647.5</v>
      </c>
      <c r="N1389">
        <v>14</v>
      </c>
      <c r="V1389" s="11">
        <f t="shared" si="2149"/>
        <v>7.1647505735382841E-7</v>
      </c>
      <c r="W1389" s="11">
        <f t="shared" si="2150"/>
        <v>1.395722111727555E-6</v>
      </c>
      <c r="X1389" s="10">
        <f t="shared" si="2151"/>
        <v>71647.504539230533</v>
      </c>
      <c r="Y1389" s="8">
        <f t="shared" si="2152"/>
        <v>1395.7220233015246</v>
      </c>
      <c r="Z1389" s="1">
        <f t="shared" si="2153"/>
        <v>1395.722</v>
      </c>
      <c r="AA1389" s="2">
        <f t="shared" si="2154"/>
        <v>71647.5</v>
      </c>
      <c r="AB1389" s="2">
        <f t="shared" si="2148"/>
        <v>71647.505735382831</v>
      </c>
      <c r="AC1389" s="1">
        <f t="shared" si="2155"/>
        <v>7.5666825390508591E-2</v>
      </c>
      <c r="AD1389" s="1" t="b">
        <f t="shared" si="2156"/>
        <v>1</v>
      </c>
      <c r="AM1389" s="10">
        <f t="shared" si="2157"/>
        <v>0.20533458668703369</v>
      </c>
      <c r="AN1389" s="10"/>
      <c r="AO1389" s="1">
        <f t="shared" si="2158"/>
        <v>1395.722</v>
      </c>
      <c r="AP1389"/>
      <c r="BB1389" s="17" cm="1">
        <f t="array" ref="BB1389">$C1389*EXP(poly_from_str($AO1389,BB$2951))</f>
        <v>0.4154738647531766</v>
      </c>
      <c r="BF1389" s="21">
        <f>INDEX([1]Pr3_line_class7_opt_lin!$A$2:$A$3624,MATCH($X1389,[1]Pr3_line_class7_opt_lin!$AO$2:$AO$3624,0),1)</f>
        <v>199</v>
      </c>
    </row>
    <row r="1390" spans="1:58" hidden="1" x14ac:dyDescent="0.25">
      <c r="A1390" s="1">
        <v>1395.6579999999999</v>
      </c>
      <c r="B1390" s="1">
        <v>4.0000000000000001E-3</v>
      </c>
      <c r="C1390">
        <v>5</v>
      </c>
      <c r="E1390" s="2">
        <v>71650.8</v>
      </c>
      <c r="N1390">
        <v>14</v>
      </c>
      <c r="V1390" s="11">
        <f t="shared" si="2149"/>
        <v>7.165079123968767E-7</v>
      </c>
      <c r="W1390" s="11">
        <f t="shared" si="2150"/>
        <v>1.3956578293612912E-6</v>
      </c>
      <c r="X1390" s="10">
        <f t="shared" si="2151"/>
        <v>71650.793066974977</v>
      </c>
      <c r="Y1390" s="8">
        <f t="shared" si="2152"/>
        <v>1395.6579644069793</v>
      </c>
      <c r="Z1390" s="1">
        <f t="shared" si="2153"/>
        <v>1395.6579999999999</v>
      </c>
      <c r="AA1390" s="2">
        <f t="shared" si="2154"/>
        <v>71650.8</v>
      </c>
      <c r="AB1390" s="2">
        <f t="shared" si="2148"/>
        <v>71650.791239687664</v>
      </c>
      <c r="AC1390" s="1">
        <f t="shared" si="2155"/>
        <v>7.5669179426366515E-2</v>
      </c>
      <c r="AD1390" s="1" t="b">
        <f t="shared" si="2156"/>
        <v>1</v>
      </c>
      <c r="AM1390" s="10">
        <f t="shared" si="2157"/>
        <v>0.20535346051826453</v>
      </c>
      <c r="AN1390" s="10"/>
      <c r="AO1390" s="1">
        <f t="shared" si="2158"/>
        <v>1395.6579999999999</v>
      </c>
      <c r="AP1390"/>
      <c r="BB1390" s="17" cm="1">
        <f t="array" ref="BB1390">$C1390*EXP(poly_from_str($AO1390,BB$2951))</f>
        <v>1.0392737151546481</v>
      </c>
      <c r="BF1390" s="21" t="e">
        <f>INDEX([1]Pr3_line_class7_opt_lin!$A$2:$A$3624,MATCH($X1390,[1]Pr3_line_class7_opt_lin!$AO$2:$AO$3624,0),1)</f>
        <v>#N/A</v>
      </c>
    </row>
    <row r="1391" spans="1:58" hidden="1" x14ac:dyDescent="0.25">
      <c r="A1391" s="1">
        <v>1395.383</v>
      </c>
      <c r="B1391" s="1">
        <v>4.0000000000000001E-3</v>
      </c>
      <c r="C1391">
        <v>8</v>
      </c>
      <c r="E1391" s="2">
        <v>71664.899999999994</v>
      </c>
      <c r="N1391">
        <v>14</v>
      </c>
      <c r="V1391" s="11">
        <f t="shared" si="2149"/>
        <v>7.1664912070736138E-7</v>
      </c>
      <c r="W1391" s="11">
        <f t="shared" si="2150"/>
        <v>1.3953832350285847E-6</v>
      </c>
      <c r="X1391" s="10">
        <f t="shared" si="2151"/>
        <v>71664.909551367586</v>
      </c>
      <c r="Y1391" s="8">
        <f t="shared" si="2152"/>
        <v>1395.3830490544685</v>
      </c>
      <c r="Z1391" s="1">
        <f t="shared" si="2153"/>
        <v>1395.383</v>
      </c>
      <c r="AA1391" s="2">
        <f t="shared" si="2154"/>
        <v>71664.899999999994</v>
      </c>
      <c r="AB1391" s="2">
        <f t="shared" si="2148"/>
        <v>71664.912070736129</v>
      </c>
      <c r="AC1391" s="1">
        <f t="shared" si="2155"/>
        <v>7.5679298110531715E-2</v>
      </c>
      <c r="AD1391" s="1" t="b">
        <f t="shared" si="2156"/>
        <v>1</v>
      </c>
      <c r="AM1391" s="10">
        <f t="shared" si="2157"/>
        <v>0.2054343502823239</v>
      </c>
      <c r="AN1391" s="10"/>
      <c r="AO1391" s="1">
        <f t="shared" si="2158"/>
        <v>1395.383</v>
      </c>
      <c r="AP1391"/>
      <c r="BB1391" s="17" cm="1">
        <f t="array" ref="BB1391">$C1391*EXP(poly_from_str($AO1391,BB$2951))</f>
        <v>1.6668918465921287</v>
      </c>
      <c r="BF1391" s="21" t="e">
        <f>INDEX([1]Pr3_line_class7_opt_lin!$A$2:$A$3624,MATCH($X1391,[1]Pr3_line_class7_opt_lin!$AO$2:$AO$3624,0),1)</f>
        <v>#N/A</v>
      </c>
    </row>
    <row r="1392" spans="1:58" hidden="1" x14ac:dyDescent="0.25">
      <c r="A1392" s="1">
        <v>1395.316</v>
      </c>
      <c r="B1392" s="1">
        <v>4.0000000000000001E-3</v>
      </c>
      <c r="C1392">
        <v>3</v>
      </c>
      <c r="E1392" s="2">
        <v>71668.399999999994</v>
      </c>
      <c r="N1392">
        <v>14</v>
      </c>
      <c r="V1392" s="11">
        <f t="shared" si="2149"/>
        <v>7.1668353261913432E-7</v>
      </c>
      <c r="W1392" s="11">
        <f t="shared" si="2150"/>
        <v>1.3953150900536361E-6</v>
      </c>
      <c r="X1392" s="10">
        <f t="shared" si="2151"/>
        <v>71668.36301844471</v>
      </c>
      <c r="Y1392" s="8">
        <f t="shared" si="2152"/>
        <v>1395.3158100494609</v>
      </c>
      <c r="Z1392" s="1">
        <f t="shared" si="2153"/>
        <v>1395.316</v>
      </c>
      <c r="AA1392" s="2">
        <f t="shared" si="2154"/>
        <v>71668.399999999994</v>
      </c>
      <c r="AB1392" s="2">
        <f t="shared" si="2148"/>
        <v>71668.353261913435</v>
      </c>
      <c r="AC1392" s="1">
        <f t="shared" si="2155"/>
        <v>7.5681764296372092E-2</v>
      </c>
      <c r="AD1392" s="1" t="b">
        <f t="shared" si="2156"/>
        <v>1</v>
      </c>
      <c r="AM1392" s="10">
        <f t="shared" si="2157"/>
        <v>0.20545424835664464</v>
      </c>
      <c r="AN1392" s="10"/>
      <c r="AO1392" s="1">
        <f t="shared" si="2158"/>
        <v>1395.316</v>
      </c>
      <c r="AP1392"/>
      <c r="BB1392" s="17" cm="1">
        <f t="array" ref="BB1392">$C1392*EXP(poly_from_str($AO1392,BB$2951))</f>
        <v>0.62545520530430609</v>
      </c>
      <c r="BF1392" s="21" t="e">
        <f>INDEX([1]Pr3_line_class7_opt_lin!$A$2:$A$3624,MATCH($X1392,[1]Pr3_line_class7_opt_lin!$AO$2:$AO$3624,0),1)</f>
        <v>#N/A</v>
      </c>
    </row>
    <row r="1393" spans="1:58" x14ac:dyDescent="0.25">
      <c r="A1393" s="1">
        <v>1395.1959999999999</v>
      </c>
      <c r="B1393" s="1">
        <v>8.0000000000000002E-3</v>
      </c>
      <c r="C1393">
        <v>4</v>
      </c>
      <c r="D1393" t="s">
        <v>112</v>
      </c>
      <c r="E1393" s="2">
        <v>71674.5</v>
      </c>
      <c r="N1393">
        <v>14</v>
      </c>
      <c r="V1393" s="11">
        <f t="shared" si="2149"/>
        <v>7.1674517415474246E-7</v>
      </c>
      <c r="W1393" s="11">
        <f t="shared" si="2150"/>
        <v>1.3951963390048064E-6</v>
      </c>
      <c r="X1393" s="10">
        <f t="shared" si="2151"/>
        <v>71674.513779025947</v>
      </c>
      <c r="Y1393" s="8">
        <f t="shared" si="2152"/>
        <v>1395.1960707860835</v>
      </c>
      <c r="Z1393" s="1">
        <f t="shared" si="2153"/>
        <v>1395.1959999999999</v>
      </c>
      <c r="AA1393" s="2">
        <f t="shared" si="2154"/>
        <v>71674.5</v>
      </c>
      <c r="AB1393" s="2">
        <f t="shared" si="2148"/>
        <v>71674.517415474242</v>
      </c>
      <c r="AC1393" s="1">
        <f t="shared" si="2155"/>
        <v>7.5686182233705601E-2</v>
      </c>
      <c r="AD1393" s="1" t="b">
        <f t="shared" si="2156"/>
        <v>1</v>
      </c>
      <c r="AM1393" s="10">
        <f t="shared" si="2157"/>
        <v>0.4109788158796327</v>
      </c>
      <c r="AN1393" s="10"/>
      <c r="AO1393" s="1">
        <f t="shared" si="2158"/>
        <v>1395.1959999999999</v>
      </c>
      <c r="AP1393"/>
      <c r="BB1393" s="17" cm="1">
        <f t="array" ref="BB1393">$C1393*EXP(poly_from_str($AO1393,BB$2951))</f>
        <v>0.83482617841932039</v>
      </c>
      <c r="BF1393" s="21">
        <f>INDEX([1]Pr3_line_class7_opt_lin!$A$2:$A$3624,MATCH($X1393,[1]Pr3_line_class7_opt_lin!$AO$2:$AO$3624,0),1)</f>
        <v>400</v>
      </c>
    </row>
    <row r="1394" spans="1:58" hidden="1" x14ac:dyDescent="0.25">
      <c r="A1394" s="1">
        <v>1394.7840000000001</v>
      </c>
      <c r="B1394" s="1">
        <v>4.0000000000000001E-3</v>
      </c>
      <c r="C1394">
        <v>10</v>
      </c>
      <c r="E1394" s="2">
        <v>71695.7</v>
      </c>
      <c r="F1394">
        <v>45844</v>
      </c>
      <c r="G1394" t="s">
        <v>4</v>
      </c>
      <c r="H1394" t="s">
        <v>18</v>
      </c>
      <c r="I1394">
        <v>117540</v>
      </c>
      <c r="J1394" t="s">
        <v>6</v>
      </c>
      <c r="K1394" t="s">
        <v>18</v>
      </c>
      <c r="L1394">
        <v>45844.65</v>
      </c>
      <c r="M1394">
        <v>117540.5</v>
      </c>
      <c r="N1394">
        <v>14</v>
      </c>
      <c r="V1394" s="11">
        <f t="shared" si="2149"/>
        <v>7.16956890816069E-7</v>
      </c>
      <c r="W1394" s="11">
        <f t="shared" si="2150"/>
        <v>1.3947837875911667E-6</v>
      </c>
      <c r="X1394" s="10">
        <f t="shared" si="2151"/>
        <v>71695.691363561447</v>
      </c>
      <c r="Y1394" s="8">
        <f t="shared" si="2152"/>
        <v>1394.7839556063464</v>
      </c>
      <c r="Z1394" s="1">
        <f t="shared" si="2153"/>
        <v>1394.7840000000001</v>
      </c>
      <c r="AA1394" s="2">
        <f t="shared" si="2154"/>
        <v>71695.7</v>
      </c>
      <c r="AB1394" s="2">
        <f t="shared" si="2148"/>
        <v>71695.689081606892</v>
      </c>
      <c r="AC1394" s="1">
        <f t="shared" si="2155"/>
        <v>7.5701359164432241E-2</v>
      </c>
      <c r="AD1394" s="1" t="b">
        <f t="shared" si="2156"/>
        <v>1</v>
      </c>
      <c r="AF1394" s="1" t="s">
        <v>1383</v>
      </c>
      <c r="AG1394" s="1" t="s">
        <v>1327</v>
      </c>
      <c r="AH1394" s="10">
        <v>45844.65</v>
      </c>
      <c r="AI1394" s="10">
        <v>117540.5</v>
      </c>
      <c r="AJ1394" s="10">
        <f>AI1394-AH1394</f>
        <v>71695.850000000006</v>
      </c>
      <c r="AK1394" s="1">
        <f>$A1394-100000000/AJ1394</f>
        <v>3.1305354495998472E-3</v>
      </c>
      <c r="AL1394" s="10">
        <f>$X1394-AJ1394</f>
        <v>-0.15863643855846021</v>
      </c>
      <c r="AM1394" s="10">
        <f t="shared" si="2157"/>
        <v>0.20561090462752654</v>
      </c>
      <c r="AN1394" s="10">
        <f>AL1394/AM1394</f>
        <v>-0.77153708771350094</v>
      </c>
      <c r="AO1394" s="1">
        <f t="shared" si="2158"/>
        <v>1394.7840000000001</v>
      </c>
      <c r="BB1394" s="17" cm="1">
        <f t="array" ref="BB1394">$C1394*EXP(poly_from_str($AO1394,BB$2951))</f>
        <v>2.0946816942669506</v>
      </c>
      <c r="BF1394" s="21">
        <f>INDEX([1]Pr3_line_class7_opt_lin!$A$2:$A$3624,MATCH($X1394,[1]Pr3_line_class7_opt_lin!$AO$2:$AO$3624,0),1)</f>
        <v>1003</v>
      </c>
    </row>
    <row r="1395" spans="1:58" x14ac:dyDescent="0.25">
      <c r="A1395" s="1">
        <v>1394.7180000000001</v>
      </c>
      <c r="B1395" s="1">
        <v>8.0000000000000002E-3</v>
      </c>
      <c r="C1395">
        <v>20</v>
      </c>
      <c r="D1395" t="s">
        <v>112</v>
      </c>
      <c r="E1395" s="2">
        <v>71699.100000000006</v>
      </c>
      <c r="N1395">
        <v>14</v>
      </c>
      <c r="V1395" s="11">
        <f t="shared" si="2149"/>
        <v>7.1699081821558187E-7</v>
      </c>
      <c r="W1395" s="11">
        <f t="shared" si="2150"/>
        <v>1.3947176463860774E-6</v>
      </c>
      <c r="X1395" s="10">
        <f t="shared" si="2151"/>
        <v>71699.085621439328</v>
      </c>
      <c r="Y1395" s="8">
        <f t="shared" si="2152"/>
        <v>1394.7179260832606</v>
      </c>
      <c r="Z1395" s="1">
        <f t="shared" si="2153"/>
        <v>1394.7180000000001</v>
      </c>
      <c r="AA1395" s="2">
        <f t="shared" si="2154"/>
        <v>71699.100000000006</v>
      </c>
      <c r="AB1395" s="2">
        <f t="shared" si="2148"/>
        <v>71699.081821558182</v>
      </c>
      <c r="AC1395" s="1">
        <f t="shared" si="2155"/>
        <v>7.5703791670272483E-2</v>
      </c>
      <c r="AD1395" s="1" t="b">
        <f t="shared" si="2156"/>
        <v>1</v>
      </c>
      <c r="AM1395" s="10">
        <f t="shared" si="2157"/>
        <v>0.41126077099456665</v>
      </c>
      <c r="AN1395" s="10"/>
      <c r="AO1395" s="1">
        <f t="shared" si="2158"/>
        <v>1394.7180000000001</v>
      </c>
      <c r="AP1395"/>
      <c r="BB1395" s="17" cm="1">
        <f t="array" ref="BB1395">$C1395*EXP(poly_from_str($AO1395,BB$2951))</f>
        <v>4.1918070676756516</v>
      </c>
      <c r="BF1395" s="21">
        <f>INDEX([1]Pr3_line_class7_opt_lin!$A$2:$A$3624,MATCH($X1395,[1]Pr3_line_class7_opt_lin!$AO$2:$AO$3624,0),1)</f>
        <v>2006</v>
      </c>
    </row>
    <row r="1396" spans="1:58" x14ac:dyDescent="0.25">
      <c r="A1396" s="1">
        <v>1394.585</v>
      </c>
      <c r="B1396" s="1">
        <v>8.0000000000000002E-3</v>
      </c>
      <c r="C1396">
        <v>60</v>
      </c>
      <c r="D1396" t="s">
        <v>16</v>
      </c>
      <c r="E1396" s="2">
        <v>71705.899999999994</v>
      </c>
      <c r="F1396">
        <v>20848</v>
      </c>
      <c r="G1396" t="s">
        <v>4</v>
      </c>
      <c r="H1396" t="s">
        <v>17</v>
      </c>
      <c r="I1396">
        <v>92554</v>
      </c>
      <c r="J1396" t="s">
        <v>6</v>
      </c>
      <c r="K1396" t="s">
        <v>17</v>
      </c>
      <c r="L1396">
        <v>20848.39</v>
      </c>
      <c r="M1396">
        <v>92554.8</v>
      </c>
      <c r="N1396">
        <v>14</v>
      </c>
      <c r="V1396" s="11">
        <f t="shared" si="2149"/>
        <v>7.1705919682199369E-7</v>
      </c>
      <c r="W1396" s="11">
        <f t="shared" si="2150"/>
        <v>1.3945853827927689E-6</v>
      </c>
      <c r="X1396" s="10">
        <f t="shared" si="2151"/>
        <v>71705.91556674632</v>
      </c>
      <c r="Y1396" s="8">
        <f t="shared" si="2152"/>
        <v>1394.585080040106</v>
      </c>
      <c r="Z1396" s="1">
        <f t="shared" si="2153"/>
        <v>1394.585</v>
      </c>
      <c r="AA1396" s="2">
        <f t="shared" si="2154"/>
        <v>71705.899999999994</v>
      </c>
      <c r="AB1396" s="2">
        <f t="shared" si="2148"/>
        <v>71705.919682199368</v>
      </c>
      <c r="AC1396" s="1">
        <f t="shared" si="2155"/>
        <v>7.5708694587350134E-2</v>
      </c>
      <c r="AD1396" s="1" t="b">
        <f t="shared" si="2156"/>
        <v>1</v>
      </c>
      <c r="AF1396" s="1" t="s">
        <v>1271</v>
      </c>
      <c r="AG1396" s="1" t="s">
        <v>1363</v>
      </c>
      <c r="AH1396" s="10">
        <v>20848.39</v>
      </c>
      <c r="AI1396" s="10">
        <v>92554.8</v>
      </c>
      <c r="AJ1396" s="10">
        <f t="shared" ref="AJ1396:AJ1397" si="2209">AI1396-AH1396</f>
        <v>71706.41</v>
      </c>
      <c r="AK1396" s="1">
        <f t="shared" ref="AK1396:AK1397" si="2210">$A1396-100000000/AJ1396</f>
        <v>9.5359654737876554E-3</v>
      </c>
      <c r="AL1396" s="10">
        <f t="shared" ref="AL1396:AL1397" si="2211">$X1396-AJ1396</f>
        <v>-0.49443325368338265</v>
      </c>
      <c r="AM1396" s="10">
        <f t="shared" si="2157"/>
        <v>0.41133900049118555</v>
      </c>
      <c r="AN1396" s="10">
        <f t="shared" ref="AN1396:AN1397" si="2212">AL1396/AM1396</f>
        <v>-1.2020091775712323</v>
      </c>
      <c r="AO1396" s="1">
        <f t="shared" si="2158"/>
        <v>1394.585</v>
      </c>
      <c r="AP1396" s="14">
        <v>5550000</v>
      </c>
      <c r="AQ1396" s="10">
        <v>0.01</v>
      </c>
      <c r="AR1396" s="14" cm="1">
        <f t="array" ref="AR1396">SfromgA($AP1396,$AO1396,"")</f>
        <v>7.4295295098362156E-3</v>
      </c>
      <c r="AS1396" s="21">
        <f t="shared" ref="AS1396:AS1397" si="2213">(10^MAX(0.05, -0.312925054856973*((LN($AR1396))^(1/3)) + 0.454808404431693)-1)*100</f>
        <v>869.15727736942438</v>
      </c>
      <c r="AU1396" s="10"/>
      <c r="AV1396" s="10"/>
      <c r="AW1396" s="14">
        <f t="shared" ref="AW1396:AW1397" si="2214">IF($AP1396="",$AT1396,$AP1396)</f>
        <v>5550000</v>
      </c>
      <c r="AX1396" s="21">
        <f t="shared" ref="AX1396:AX1397" si="2215">IF($AP1396="",$AV1396,$AS1396)</f>
        <v>869.15727736942438</v>
      </c>
      <c r="AY1396" s="12"/>
      <c r="AZ1396" s="10">
        <f t="shared" ref="AZ1396:AZ1397" si="2216">EXP(AY$2950*$AI1396+AY$2951)*$AW1396/$AO1396</f>
        <v>0.92828158759289858</v>
      </c>
      <c r="BA1396" s="12"/>
      <c r="BB1396" s="17" cm="1">
        <f t="array" ref="BB1396">$C1396*EXP(poly_from_str($AO1396,BB$2951))</f>
        <v>12.590203219469668</v>
      </c>
      <c r="BC1396" s="12"/>
      <c r="BD1396" s="10">
        <f t="shared" ref="BD1396:BD1397" si="2217">LN($AX1396/100+1)</f>
        <v>2.2712567216787773</v>
      </c>
      <c r="BE1396" s="10">
        <f t="shared" ref="BE1396:BE1397" si="2218">ABS(LN($AZ1396/$BB1396))-BD1396-LN(2)</f>
        <v>-0.35706475565595441</v>
      </c>
      <c r="BF1396" s="21">
        <f>INDEX([1]Pr3_line_class7_opt_lin!$A$2:$A$3624,MATCH($X1396,[1]Pr3_line_class7_opt_lin!$AO$2:$AO$3624,0),1)</f>
        <v>6023</v>
      </c>
    </row>
    <row r="1397" spans="1:58" x14ac:dyDescent="0.25">
      <c r="A1397" s="1">
        <v>1394.585</v>
      </c>
      <c r="B1397" s="1">
        <v>8.0000000000000002E-3</v>
      </c>
      <c r="C1397">
        <v>60</v>
      </c>
      <c r="D1397" t="s">
        <v>16</v>
      </c>
      <c r="E1397" s="2">
        <v>71705.899999999994</v>
      </c>
      <c r="F1397">
        <v>23442</v>
      </c>
      <c r="G1397" t="s">
        <v>4</v>
      </c>
      <c r="H1397" t="s">
        <v>12</v>
      </c>
      <c r="I1397">
        <v>95147</v>
      </c>
      <c r="J1397" t="s">
        <v>6</v>
      </c>
      <c r="K1397" t="s">
        <v>5</v>
      </c>
      <c r="L1397">
        <v>23442.25</v>
      </c>
      <c r="M1397">
        <v>95147.9</v>
      </c>
      <c r="N1397">
        <v>14</v>
      </c>
      <c r="V1397" s="11">
        <f t="shared" si="2149"/>
        <v>7.1705919682199369E-7</v>
      </c>
      <c r="W1397" s="11">
        <f t="shared" si="2150"/>
        <v>1.3945853827927689E-6</v>
      </c>
      <c r="X1397" s="10">
        <f t="shared" si="2151"/>
        <v>71705.91556674632</v>
      </c>
      <c r="Y1397" s="8">
        <f t="shared" si="2152"/>
        <v>1394.585080040106</v>
      </c>
      <c r="Z1397" s="1">
        <f t="shared" si="2153"/>
        <v>1394.585</v>
      </c>
      <c r="AA1397" s="2">
        <f t="shared" si="2154"/>
        <v>71705.899999999994</v>
      </c>
      <c r="AB1397" s="2">
        <f t="shared" si="2148"/>
        <v>71705.919682199368</v>
      </c>
      <c r="AC1397" s="1">
        <f t="shared" si="2155"/>
        <v>7.5708694587350134E-2</v>
      </c>
      <c r="AD1397" s="1" t="b">
        <f t="shared" si="2156"/>
        <v>1</v>
      </c>
      <c r="AF1397" s="1" t="s">
        <v>1167</v>
      </c>
      <c r="AG1397" s="1" t="s">
        <v>1365</v>
      </c>
      <c r="AH1397" s="10">
        <v>23442.25</v>
      </c>
      <c r="AI1397" s="10">
        <v>95147.9</v>
      </c>
      <c r="AJ1397" s="10">
        <f t="shared" si="2209"/>
        <v>71705.649999999994</v>
      </c>
      <c r="AK1397" s="1">
        <f t="shared" si="2210"/>
        <v>-5.2449806953518419E-3</v>
      </c>
      <c r="AL1397" s="10">
        <f t="shared" si="2211"/>
        <v>0.26556674632593058</v>
      </c>
      <c r="AM1397" s="10">
        <f t="shared" si="2157"/>
        <v>0.41133900049118555</v>
      </c>
      <c r="AN1397" s="10">
        <f t="shared" si="2212"/>
        <v>0.64561528571035975</v>
      </c>
      <c r="AO1397" s="1">
        <f t="shared" si="2158"/>
        <v>1394.585</v>
      </c>
      <c r="AP1397" s="14">
        <v>25200000</v>
      </c>
      <c r="AQ1397" s="10">
        <v>9.8000000000000004E-2</v>
      </c>
      <c r="AR1397" s="14" cm="1">
        <f t="array" ref="AR1397">SfromgA($AP1397,$AO1397,"")</f>
        <v>3.3734079936553626E-2</v>
      </c>
      <c r="AS1397" s="21">
        <f t="shared" si="2213"/>
        <v>741.11528493280514</v>
      </c>
      <c r="AU1397" s="10"/>
      <c r="AV1397" s="10"/>
      <c r="AW1397" s="14">
        <f t="shared" si="2214"/>
        <v>25200000</v>
      </c>
      <c r="AX1397" s="21">
        <f t="shared" si="2215"/>
        <v>741.11528493280514</v>
      </c>
      <c r="AY1397" s="10">
        <f>LN(BB1397*$AO1397/$AW1397)</f>
        <v>-7.2690834042589376</v>
      </c>
      <c r="AZ1397" s="10">
        <f t="shared" si="2216"/>
        <v>3.3076338615400389</v>
      </c>
      <c r="BA1397" s="10">
        <f>LN(AZ1397/$C1397)</f>
        <v>-2.8981114739131524</v>
      </c>
      <c r="BB1397" s="17" cm="1">
        <f t="array" ref="BB1397">$C1397*EXP(poly_from_str($AO1397,BB$2951))</f>
        <v>12.590203219469668</v>
      </c>
      <c r="BC1397" s="10">
        <f t="shared" ref="BC1397" si="2219">LN(AZ1397/BB1397)</f>
        <v>-1.3366859009569632</v>
      </c>
      <c r="BD1397" s="10">
        <f t="shared" si="2217"/>
        <v>2.1295585453663706</v>
      </c>
      <c r="BE1397" s="10">
        <f t="shared" si="2218"/>
        <v>-1.4860198249693526</v>
      </c>
      <c r="BF1397" s="21">
        <f>INDEX([1]Pr3_line_class7_opt_lin!$A$2:$A$3624,MATCH($X1397,[1]Pr3_line_class7_opt_lin!$AO$2:$AO$3624,0),1)</f>
        <v>6023</v>
      </c>
    </row>
    <row r="1398" spans="1:58" hidden="1" x14ac:dyDescent="0.25">
      <c r="A1398" s="1">
        <v>1394.54</v>
      </c>
      <c r="B1398" s="1">
        <v>4.0000000000000001E-3</v>
      </c>
      <c r="C1398">
        <v>2</v>
      </c>
      <c r="E1398" s="2">
        <v>71708.2</v>
      </c>
      <c r="N1398">
        <v>14</v>
      </c>
      <c r="V1398" s="11">
        <f t="shared" si="2149"/>
        <v>7.170823353937499E-7</v>
      </c>
      <c r="W1398" s="11">
        <f t="shared" si="2150"/>
        <v>1.394540652254554E-6</v>
      </c>
      <c r="X1398" s="10">
        <f t="shared" si="2151"/>
        <v>71708.22652573949</v>
      </c>
      <c r="Y1398" s="8">
        <f t="shared" si="2152"/>
        <v>1394.5401363971155</v>
      </c>
      <c r="Z1398" s="1">
        <f t="shared" si="2153"/>
        <v>1394.54</v>
      </c>
      <c r="AA1398" s="2">
        <f t="shared" si="2154"/>
        <v>71708.2</v>
      </c>
      <c r="AB1398" s="2">
        <f t="shared" si="2148"/>
        <v>71708.233539374996</v>
      </c>
      <c r="AC1398" s="1">
        <f t="shared" si="2155"/>
        <v>7.5710353786687723E-2</v>
      </c>
      <c r="AD1398" s="1" t="b">
        <f t="shared" si="2156"/>
        <v>1</v>
      </c>
      <c r="AM1398" s="10">
        <f t="shared" si="2157"/>
        <v>0.20568273409152837</v>
      </c>
      <c r="AN1398" s="10"/>
      <c r="AO1398" s="1">
        <f t="shared" si="2158"/>
        <v>1394.54</v>
      </c>
      <c r="AP1398"/>
      <c r="BB1398" s="17" cm="1">
        <f t="array" ref="BB1398">$C1398*EXP(poly_from_str($AO1398,BB$2951))</f>
        <v>0.41984024455771773</v>
      </c>
      <c r="BF1398" s="21">
        <f>INDEX([1]Pr3_line_class7_opt_lin!$A$2:$A$3624,MATCH($X1398,[1]Pr3_line_class7_opt_lin!$AO$2:$AO$3624,0),1)</f>
        <v>201</v>
      </c>
    </row>
    <row r="1399" spans="1:58" hidden="1" x14ac:dyDescent="0.25">
      <c r="A1399" s="1">
        <v>1394.4349999999999</v>
      </c>
      <c r="B1399" s="1">
        <v>4.0000000000000001E-3</v>
      </c>
      <c r="C1399">
        <v>3</v>
      </c>
      <c r="E1399" s="2">
        <v>71713.600000000006</v>
      </c>
      <c r="N1399">
        <v>14</v>
      </c>
      <c r="V1399" s="11">
        <f t="shared" si="2149"/>
        <v>7.1713633120224326E-7</v>
      </c>
      <c r="W1399" s="11">
        <f t="shared" si="2150"/>
        <v>1.3944356440061578E-6</v>
      </c>
      <c r="X1399" s="10">
        <f t="shared" si="2151"/>
        <v>71713.626192590134</v>
      </c>
      <c r="Y1399" s="8">
        <f t="shared" si="2152"/>
        <v>1394.4351347043246</v>
      </c>
      <c r="Z1399" s="1">
        <f t="shared" si="2153"/>
        <v>1394.4349999999999</v>
      </c>
      <c r="AA1399" s="2">
        <f t="shared" si="2154"/>
        <v>71713.600000000006</v>
      </c>
      <c r="AB1399" s="2">
        <f t="shared" si="2148"/>
        <v>71713.633120224316</v>
      </c>
      <c r="AC1399" s="1">
        <f t="shared" si="2155"/>
        <v>7.571422587651068E-2</v>
      </c>
      <c r="AD1399" s="1" t="b">
        <f t="shared" si="2156"/>
        <v>1</v>
      </c>
      <c r="AM1399" s="10">
        <f t="shared" si="2157"/>
        <v>0.20571371200522079</v>
      </c>
      <c r="AN1399" s="10"/>
      <c r="AO1399" s="1">
        <f t="shared" si="2158"/>
        <v>1394.4349999999999</v>
      </c>
      <c r="AP1399"/>
      <c r="BB1399" s="17" cm="1">
        <f t="array" ref="BB1399">$C1399*EXP(poly_from_str($AO1399,BB$2951))</f>
        <v>0.63034444432279912</v>
      </c>
      <c r="BF1399" s="21">
        <f>INDEX([1]Pr3_line_class7_opt_lin!$A$2:$A$3624,MATCH($X1399,[1]Pr3_line_class7_opt_lin!$AO$2:$AO$3624,0),1)</f>
        <v>301</v>
      </c>
    </row>
    <row r="1400" spans="1:58" hidden="1" x14ac:dyDescent="0.25">
      <c r="A1400" s="1">
        <v>1394.3230000000001</v>
      </c>
      <c r="B1400" s="1">
        <v>4.0000000000000001E-3</v>
      </c>
      <c r="C1400">
        <v>20</v>
      </c>
      <c r="E1400" s="2">
        <v>71719.399999999994</v>
      </c>
      <c r="N1400">
        <v>15</v>
      </c>
      <c r="V1400" s="11">
        <f t="shared" si="2149"/>
        <v>7.171939356949573E-7</v>
      </c>
      <c r="W1400" s="11">
        <f t="shared" si="2150"/>
        <v>1.3943228749822225E-6</v>
      </c>
      <c r="X1400" s="10">
        <f t="shared" si="2151"/>
        <v>71719.394914883364</v>
      </c>
      <c r="Y1400" s="8">
        <f t="shared" si="2152"/>
        <v>1394.3229738438267</v>
      </c>
      <c r="Z1400" s="1">
        <f t="shared" si="2153"/>
        <v>1394.3230000000001</v>
      </c>
      <c r="AA1400" s="2">
        <f t="shared" si="2154"/>
        <v>71719.399999999994</v>
      </c>
      <c r="AB1400" s="2">
        <f t="shared" si="2148"/>
        <v>71719.393569495733</v>
      </c>
      <c r="AC1400" s="1">
        <f t="shared" si="2155"/>
        <v>7.5718357069881129E-2</v>
      </c>
      <c r="AD1400" s="1" t="b">
        <f t="shared" si="2156"/>
        <v>1</v>
      </c>
      <c r="AM1400" s="10">
        <f t="shared" si="2157"/>
        <v>0.20574687500672367</v>
      </c>
      <c r="AN1400" s="10"/>
      <c r="AO1400" s="1">
        <f t="shared" si="2158"/>
        <v>1394.3230000000001</v>
      </c>
      <c r="AP1400"/>
      <c r="BB1400" s="17" cm="1">
        <f t="array" ref="BB1400">$C1400*EXP(poly_from_str($AO1400,BB$2951))</f>
        <v>4.2064524494054956</v>
      </c>
      <c r="BF1400" s="21" t="e">
        <f>INDEX([1]Pr3_line_class7_opt_lin!$A$2:$A$3624,MATCH($X1400,[1]Pr3_line_class7_opt_lin!$AO$2:$AO$3624,0),1)</f>
        <v>#N/A</v>
      </c>
    </row>
    <row r="1401" spans="1:58" hidden="1" x14ac:dyDescent="0.25">
      <c r="A1401" s="1">
        <v>1393.9639999999999</v>
      </c>
      <c r="B1401" s="1">
        <v>4.0000000000000001E-3</v>
      </c>
      <c r="C1401">
        <v>20</v>
      </c>
      <c r="E1401" s="2">
        <v>71737.899999999994</v>
      </c>
      <c r="N1401">
        <v>15</v>
      </c>
      <c r="V1401" s="11">
        <f t="shared" si="2149"/>
        <v>7.1737864105529275E-7</v>
      </c>
      <c r="W1401" s="11">
        <f t="shared" si="2150"/>
        <v>1.393963302522098E-6</v>
      </c>
      <c r="X1401" s="10">
        <f t="shared" si="2151"/>
        <v>71737.871621480284</v>
      </c>
      <c r="Y1401" s="8">
        <f t="shared" si="2152"/>
        <v>1393.963853954893</v>
      </c>
      <c r="Z1401" s="1">
        <f t="shared" si="2153"/>
        <v>1393.9639999999999</v>
      </c>
      <c r="AA1401" s="2">
        <f t="shared" si="2154"/>
        <v>71737.899999999994</v>
      </c>
      <c r="AB1401" s="2">
        <f t="shared" si="2148"/>
        <v>71737.864105529268</v>
      </c>
      <c r="AC1401" s="1">
        <f t="shared" si="2155"/>
        <v>7.573160573211693E-2</v>
      </c>
      <c r="AD1401" s="1" t="b">
        <f t="shared" si="2156"/>
        <v>1</v>
      </c>
      <c r="AM1401" s="10">
        <f t="shared" si="2157"/>
        <v>0.20585294885664193</v>
      </c>
      <c r="AN1401" s="10"/>
      <c r="AO1401" s="1">
        <f t="shared" si="2158"/>
        <v>1393.9639999999999</v>
      </c>
      <c r="AP1401"/>
      <c r="BB1401" s="17" cm="1">
        <f t="array" ref="BB1401">$C1401*EXP(poly_from_str($AO1401,BB$2951))</f>
        <v>4.2197932912942946</v>
      </c>
      <c r="BF1401" s="21" t="e">
        <f>INDEX([1]Pr3_line_class7_opt_lin!$A$2:$A$3624,MATCH($X1401,[1]Pr3_line_class7_opt_lin!$AO$2:$AO$3624,0),1)</f>
        <v>#N/A</v>
      </c>
    </row>
    <row r="1402" spans="1:58" hidden="1" x14ac:dyDescent="0.25">
      <c r="A1402" s="1">
        <v>1393.905</v>
      </c>
      <c r="B1402" s="1">
        <v>4.0000000000000001E-3</v>
      </c>
      <c r="C1402">
        <v>4</v>
      </c>
      <c r="E1402" s="2">
        <v>71740.899999999994</v>
      </c>
      <c r="N1402">
        <v>15</v>
      </c>
      <c r="V1402" s="11">
        <f t="shared" si="2149"/>
        <v>7.1740900563524777E-7</v>
      </c>
      <c r="W1402" s="11">
        <f t="shared" si="2150"/>
        <v>1.393905010949124E-6</v>
      </c>
      <c r="X1402" s="10">
        <f t="shared" si="2151"/>
        <v>71740.900445512496</v>
      </c>
      <c r="Y1402" s="8">
        <f t="shared" si="2152"/>
        <v>1393.9050022929446</v>
      </c>
      <c r="Z1402" s="1">
        <f t="shared" si="2153"/>
        <v>1393.905</v>
      </c>
      <c r="AA1402" s="2">
        <f t="shared" si="2154"/>
        <v>71740.899999999994</v>
      </c>
      <c r="AB1402" s="2">
        <f t="shared" si="2148"/>
        <v>71740.900563524774</v>
      </c>
      <c r="AC1402" s="1">
        <f t="shared" si="2155"/>
        <v>7.5733784068327759E-2</v>
      </c>
      <c r="AD1402" s="1" t="b">
        <f t="shared" si="2156"/>
        <v>1</v>
      </c>
      <c r="AM1402" s="10">
        <f t="shared" si="2157"/>
        <v>0.20587027092951096</v>
      </c>
      <c r="AN1402" s="10"/>
      <c r="AO1402" s="1">
        <f t="shared" si="2158"/>
        <v>1393.905</v>
      </c>
      <c r="AP1402"/>
      <c r="BB1402" s="17" cm="1">
        <f t="array" ref="BB1402">$C1402*EXP(poly_from_str($AO1402,BB$2951))</f>
        <v>0.84439771038606137</v>
      </c>
      <c r="BF1402" s="21" t="e">
        <f>INDEX([1]Pr3_line_class7_opt_lin!$A$2:$A$3624,MATCH($X1402,[1]Pr3_line_class7_opt_lin!$AO$2:$AO$3624,0),1)</f>
        <v>#N/A</v>
      </c>
    </row>
    <row r="1403" spans="1:58" hidden="1" x14ac:dyDescent="0.25">
      <c r="A1403" s="1">
        <v>1393.5260000000001</v>
      </c>
      <c r="B1403" s="1">
        <v>4.0000000000000001E-3</v>
      </c>
      <c r="C1403">
        <v>2</v>
      </c>
      <c r="E1403" s="2">
        <v>71760.399999999994</v>
      </c>
      <c r="N1403">
        <v>15</v>
      </c>
      <c r="V1403" s="11">
        <f t="shared" si="2149"/>
        <v>7.1760412076990312E-7</v>
      </c>
      <c r="W1403" s="11">
        <f t="shared" si="2150"/>
        <v>1.3935262345248915E-6</v>
      </c>
      <c r="X1403" s="10">
        <f t="shared" si="2151"/>
        <v>71760.40954567524</v>
      </c>
      <c r="Y1403" s="8">
        <f t="shared" si="2152"/>
        <v>1393.5260491559816</v>
      </c>
      <c r="Z1403" s="1">
        <f t="shared" si="2153"/>
        <v>1393.5260000000001</v>
      </c>
      <c r="AA1403" s="2">
        <f t="shared" si="2154"/>
        <v>71760.399999999994</v>
      </c>
      <c r="AB1403" s="2">
        <f t="shared" si="2148"/>
        <v>71760.412076990309</v>
      </c>
      <c r="AC1403" s="1">
        <f t="shared" si="2155"/>
        <v>7.5747783707297289E-2</v>
      </c>
      <c r="AD1403" s="1" t="b">
        <f t="shared" si="2156"/>
        <v>1</v>
      </c>
      <c r="AM1403" s="10">
        <f t="shared" si="2157"/>
        <v>0.20598223499238622</v>
      </c>
      <c r="AN1403" s="10"/>
      <c r="AO1403" s="1">
        <f t="shared" si="2158"/>
        <v>1393.5260000000001</v>
      </c>
      <c r="AP1403"/>
      <c r="BB1403" s="17" cm="1">
        <f t="array" ref="BB1403">$C1403*EXP(poly_from_str($AO1403,BB$2951))</f>
        <v>0.42361088550547565</v>
      </c>
      <c r="BF1403" s="21">
        <f>INDEX([1]Pr3_line_class7_opt_lin!$A$2:$A$3624,MATCH($X1403,[1]Pr3_line_class7_opt_lin!$AO$2:$AO$3624,0),1)</f>
        <v>202</v>
      </c>
    </row>
    <row r="1404" spans="1:58" hidden="1" x14ac:dyDescent="0.25">
      <c r="A1404" s="1">
        <v>1393.452</v>
      </c>
      <c r="B1404" s="1">
        <v>4.0000000000000001E-3</v>
      </c>
      <c r="C1404">
        <v>100</v>
      </c>
      <c r="E1404" s="2">
        <v>71764.2</v>
      </c>
      <c r="N1404">
        <v>15</v>
      </c>
      <c r="V1404" s="11">
        <f t="shared" si="2149"/>
        <v>7.1764222951346724E-7</v>
      </c>
      <c r="W1404" s="11">
        <f t="shared" si="2150"/>
        <v>1.3934524456483875E-6</v>
      </c>
      <c r="X1404" s="10">
        <f t="shared" si="2151"/>
        <v>71764.218139979901</v>
      </c>
      <c r="Y1404" s="8">
        <f t="shared" si="2152"/>
        <v>1393.4520934227237</v>
      </c>
      <c r="Z1404" s="1">
        <f t="shared" si="2153"/>
        <v>1393.452</v>
      </c>
      <c r="AA1404" s="2">
        <f t="shared" si="2154"/>
        <v>71764.2</v>
      </c>
      <c r="AB1404" s="2">
        <f t="shared" si="2148"/>
        <v>71764.222951346732</v>
      </c>
      <c r="AC1404" s="1">
        <f t="shared" si="2155"/>
        <v>7.5750518479053008E-2</v>
      </c>
      <c r="AD1404" s="1" t="b">
        <f t="shared" si="2156"/>
        <v>1</v>
      </c>
      <c r="AM1404" s="10">
        <f t="shared" si="2157"/>
        <v>0.20600408194900147</v>
      </c>
      <c r="AN1404" s="10"/>
      <c r="AO1404" s="1">
        <f t="shared" si="2158"/>
        <v>1393.452</v>
      </c>
      <c r="AP1404"/>
      <c r="BB1404" s="17" cm="1">
        <f t="array" ref="BB1404">$C1404*EXP(poly_from_str($AO1404,BB$2951))</f>
        <v>21.194347993267641</v>
      </c>
      <c r="BF1404" s="21" t="e">
        <f>INDEX([1]Pr3_line_class7_opt_lin!$A$2:$A$3624,MATCH($X1404,[1]Pr3_line_class7_opt_lin!$AO$2:$AO$3624,0),1)</f>
        <v>#N/A</v>
      </c>
    </row>
    <row r="1405" spans="1:58" hidden="1" x14ac:dyDescent="0.25">
      <c r="A1405" s="1">
        <v>1392.825</v>
      </c>
      <c r="B1405" s="1">
        <v>4.0000000000000001E-3</v>
      </c>
      <c r="C1405">
        <v>100</v>
      </c>
      <c r="E1405" s="2">
        <v>71796.5</v>
      </c>
      <c r="F1405">
        <v>25033</v>
      </c>
      <c r="G1405" t="s">
        <v>4</v>
      </c>
      <c r="H1405" t="s">
        <v>5</v>
      </c>
      <c r="I1405">
        <v>96830</v>
      </c>
      <c r="J1405" t="s">
        <v>6</v>
      </c>
      <c r="K1405" t="s">
        <v>7</v>
      </c>
      <c r="L1405">
        <v>25033.91</v>
      </c>
      <c r="M1405">
        <v>96830.5</v>
      </c>
      <c r="N1405">
        <v>15</v>
      </c>
      <c r="V1405" s="11">
        <f t="shared" si="2149"/>
        <v>7.1796528637840362E-7</v>
      </c>
      <c r="W1405" s="11">
        <f t="shared" si="2150"/>
        <v>1.3928255555632935E-6</v>
      </c>
      <c r="X1405" s="10">
        <f t="shared" si="2151"/>
        <v>71796.522625849248</v>
      </c>
      <c r="Y1405" s="8">
        <f t="shared" si="2152"/>
        <v>1392.8251166303216</v>
      </c>
      <c r="Z1405" s="1">
        <f t="shared" si="2153"/>
        <v>1392.825</v>
      </c>
      <c r="AA1405" s="2">
        <f t="shared" si="2154"/>
        <v>71796.5</v>
      </c>
      <c r="AB1405" s="2">
        <f t="shared" si="2148"/>
        <v>71796.528637840354</v>
      </c>
      <c r="AC1405" s="1">
        <f t="shared" si="2155"/>
        <v>7.5773707622221159E-2</v>
      </c>
      <c r="AD1405" s="1" t="b">
        <f t="shared" si="2156"/>
        <v>1</v>
      </c>
      <c r="AF1405" s="1" t="s">
        <v>1236</v>
      </c>
      <c r="AG1405" s="1" t="s">
        <v>1384</v>
      </c>
      <c r="AH1405" s="10">
        <v>25033.91</v>
      </c>
      <c r="AI1405" s="10">
        <v>96830.5</v>
      </c>
      <c r="AJ1405" s="10">
        <f>AI1405-AH1405</f>
        <v>71796.59</v>
      </c>
      <c r="AK1405" s="1">
        <f>$A1405-100000000/AJ1405</f>
        <v>1.1904012433205935E-3</v>
      </c>
      <c r="AL1405" s="10">
        <f>$X1405-AJ1405</f>
        <v>-6.7374150748946704E-2</v>
      </c>
      <c r="AM1405" s="10">
        <f t="shared" si="2157"/>
        <v>0.20618957873386823</v>
      </c>
      <c r="AN1405" s="10">
        <f>AL1405/AM1405</f>
        <v>-0.32675827344265279</v>
      </c>
      <c r="AO1405" s="1">
        <f t="shared" si="2158"/>
        <v>1392.825</v>
      </c>
      <c r="AP1405" s="14">
        <v>13800000</v>
      </c>
      <c r="AQ1405" s="10">
        <v>4.1000000000000002E-2</v>
      </c>
      <c r="AR1405" s="14" cm="1">
        <f t="array" ref="AR1405">SfromgA($AP1405,$AO1405,"")</f>
        <v>1.8403571231744222E-2</v>
      </c>
      <c r="AS1405" s="21">
        <f>(10^MAX(0.05, -0.312925054856973*((LN($AR1405))^(1/3)) + 0.454808404431693)-1)*100</f>
        <v>794.02081011092957</v>
      </c>
      <c r="AU1405" s="10"/>
      <c r="AV1405" s="10"/>
      <c r="AW1405" s="14">
        <f>IF($AP1405="",$AT1405,$AP1405)</f>
        <v>13800000</v>
      </c>
      <c r="AX1405" s="21">
        <f>IF($AP1405="",$AV1405,$AS1405)</f>
        <v>794.02081011092957</v>
      </c>
      <c r="AY1405" s="12"/>
      <c r="AZ1405" s="10">
        <f>EXP(AY$2950*$AI1405+AY$2951)*$AW1405/$AO1405</f>
        <v>1.549663260748567</v>
      </c>
      <c r="BA1405" s="12"/>
      <c r="BB1405" s="17" cm="1">
        <f t="array" ref="BB1405">$C1405*EXP(poly_from_str($AO1405,BB$2951))</f>
        <v>21.311552090448693</v>
      </c>
      <c r="BC1405" s="12"/>
      <c r="BD1405" s="10">
        <f t="shared" ref="BD1405" si="2220">LN($AX1405/100+1)</f>
        <v>2.1905588664435092</v>
      </c>
      <c r="BE1405" s="10">
        <f>ABS(LN($AZ1405/$BB1405))-BD1405-LN(2)</f>
        <v>-0.26249442584207905</v>
      </c>
      <c r="BF1405" s="21">
        <f>INDEX([1]Pr3_line_class7_opt_lin!$A$2:$A$3624,MATCH($X1405,[1]Pr3_line_class7_opt_lin!$AO$2:$AO$3624,0),1)</f>
        <v>10144</v>
      </c>
    </row>
    <row r="1406" spans="1:58" hidden="1" x14ac:dyDescent="0.25">
      <c r="A1406" s="1">
        <v>1392.6510000000001</v>
      </c>
      <c r="B1406" s="1">
        <v>4.0000000000000001E-3</v>
      </c>
      <c r="C1406">
        <v>3</v>
      </c>
      <c r="E1406" s="2">
        <v>71805.5</v>
      </c>
      <c r="N1406">
        <v>15</v>
      </c>
      <c r="V1406" s="11">
        <f t="shared" si="2149"/>
        <v>7.180549900872508E-7</v>
      </c>
      <c r="W1406" s="11">
        <f t="shared" si="2150"/>
        <v>1.3926509807744533E-6</v>
      </c>
      <c r="X1406" s="10">
        <f t="shared" si="2151"/>
        <v>71805.499216907439</v>
      </c>
      <c r="Y1406" s="8">
        <f t="shared" si="2152"/>
        <v>1392.6509959623515</v>
      </c>
      <c r="Z1406" s="1">
        <f t="shared" si="2153"/>
        <v>1392.6510000000001</v>
      </c>
      <c r="AA1406" s="2">
        <f t="shared" si="2154"/>
        <v>71805.5</v>
      </c>
      <c r="AB1406" s="2">
        <f t="shared" si="2148"/>
        <v>71805.499008725077</v>
      </c>
      <c r="AC1406" s="1">
        <f t="shared" si="2155"/>
        <v>7.5780148439460099E-2</v>
      </c>
      <c r="AD1406" s="1" t="b">
        <f t="shared" si="2156"/>
        <v>1</v>
      </c>
      <c r="AM1406" s="10">
        <f t="shared" si="2157"/>
        <v>0.20624119036284036</v>
      </c>
      <c r="AN1406" s="10"/>
      <c r="AO1406" s="1">
        <f t="shared" si="2158"/>
        <v>1392.6510000000001</v>
      </c>
      <c r="AP1406"/>
      <c r="BB1406" s="17" cm="1">
        <f t="array" ref="BB1406">$C1406*EXP(poly_from_str($AO1406,BB$2951))</f>
        <v>0.64032466530999343</v>
      </c>
      <c r="BF1406" s="21">
        <f>INDEX([1]Pr3_line_class7_opt_lin!$A$2:$A$3624,MATCH($X1406,[1]Pr3_line_class7_opt_lin!$AO$2:$AO$3624,0),1)</f>
        <v>305</v>
      </c>
    </row>
    <row r="1407" spans="1:58" hidden="1" x14ac:dyDescent="0.25">
      <c r="A1407" s="1">
        <v>1392.367</v>
      </c>
      <c r="B1407" s="1">
        <v>4.0000000000000001E-3</v>
      </c>
      <c r="C1407">
        <v>1</v>
      </c>
      <c r="E1407" s="2">
        <v>71820.100000000006</v>
      </c>
      <c r="N1407">
        <v>15</v>
      </c>
      <c r="V1407" s="11">
        <f t="shared" si="2149"/>
        <v>7.1820145119785232E-7</v>
      </c>
      <c r="W1407" s="11">
        <f t="shared" si="2150"/>
        <v>1.392367874731447E-6</v>
      </c>
      <c r="X1407" s="10">
        <f t="shared" si="2151"/>
        <v>71820.135637865882</v>
      </c>
      <c r="Y1407" s="8">
        <f t="shared" si="2152"/>
        <v>1392.3671838246541</v>
      </c>
      <c r="Z1407" s="1">
        <f t="shared" si="2153"/>
        <v>1392.367</v>
      </c>
      <c r="AA1407" s="2">
        <f t="shared" si="2154"/>
        <v>71820.100000000006</v>
      </c>
      <c r="AB1407" s="2">
        <f t="shared" si="2148"/>
        <v>71820.145119785229</v>
      </c>
      <c r="AC1407" s="1">
        <f t="shared" si="2155"/>
        <v>7.5790666225135056E-2</v>
      </c>
      <c r="AD1407" s="1" t="b">
        <f t="shared" si="2156"/>
        <v>1</v>
      </c>
      <c r="AM1407" s="10">
        <f t="shared" si="2157"/>
        <v>0.2063252001806995</v>
      </c>
      <c r="AN1407" s="10"/>
      <c r="AO1407" s="1">
        <f t="shared" si="2158"/>
        <v>1392.367</v>
      </c>
      <c r="AP1407"/>
      <c r="BB1407" s="17" cm="1">
        <f t="array" ref="BB1407">$C1407*EXP(poly_from_str($AO1407,BB$2951))</f>
        <v>0.21397442983406639</v>
      </c>
      <c r="BF1407" s="21" t="e">
        <f>INDEX([1]Pr3_line_class7_opt_lin!$A$2:$A$3624,MATCH($X1407,[1]Pr3_line_class7_opt_lin!$AO$2:$AO$3624,0),1)</f>
        <v>#N/A</v>
      </c>
    </row>
    <row r="1408" spans="1:58" hidden="1" x14ac:dyDescent="0.25">
      <c r="A1408" s="1">
        <v>1390.7619999999999</v>
      </c>
      <c r="B1408" s="1">
        <v>4.0000000000000001E-3</v>
      </c>
      <c r="C1408">
        <v>3</v>
      </c>
      <c r="E1408" s="2">
        <v>71903</v>
      </c>
      <c r="N1408">
        <v>15</v>
      </c>
      <c r="V1408" s="11">
        <f t="shared" si="2149"/>
        <v>7.1903028699374877E-7</v>
      </c>
      <c r="W1408" s="11">
        <f t="shared" si="2150"/>
        <v>1.3907625551089662E-6</v>
      </c>
      <c r="X1408" s="10">
        <f t="shared" si="2151"/>
        <v>71903.022646194426</v>
      </c>
      <c r="Y1408" s="8">
        <f t="shared" si="2152"/>
        <v>1390.7621170817727</v>
      </c>
      <c r="Z1408" s="1">
        <f t="shared" si="2153"/>
        <v>1390.7619999999999</v>
      </c>
      <c r="AA1408" s="2">
        <f t="shared" si="2154"/>
        <v>71903</v>
      </c>
      <c r="AB1408" s="2">
        <f t="shared" si="2148"/>
        <v>71903.028699374874</v>
      </c>
      <c r="AC1408" s="1">
        <f t="shared" si="2155"/>
        <v>7.5850227680715643E-2</v>
      </c>
      <c r="AD1408" s="1" t="b">
        <f t="shared" si="2156"/>
        <v>1</v>
      </c>
      <c r="AM1408" s="10">
        <f t="shared" si="2157"/>
        <v>0.20680173890284606</v>
      </c>
      <c r="AN1408" s="10"/>
      <c r="AO1408" s="1">
        <f t="shared" si="2158"/>
        <v>1390.7619999999999</v>
      </c>
      <c r="AP1408"/>
      <c r="BB1408" s="17" cm="1">
        <f t="array" ref="BB1408">$C1408*EXP(poly_from_str($AO1408,BB$2951))</f>
        <v>0.65100861695046031</v>
      </c>
      <c r="BF1408" s="21" t="e">
        <f>INDEX([1]Pr3_line_class7_opt_lin!$A$2:$A$3624,MATCH($X1408,[1]Pr3_line_class7_opt_lin!$AO$2:$AO$3624,0),1)</f>
        <v>#N/A</v>
      </c>
    </row>
    <row r="1409" spans="1:58" hidden="1" x14ac:dyDescent="0.25">
      <c r="A1409" s="1">
        <v>1390.367</v>
      </c>
      <c r="B1409" s="1">
        <v>4.0000000000000001E-3</v>
      </c>
      <c r="C1409">
        <v>100</v>
      </c>
      <c r="E1409" s="2">
        <v>71923.399999999994</v>
      </c>
      <c r="N1409">
        <v>15</v>
      </c>
      <c r="V1409" s="11">
        <f t="shared" si="2149"/>
        <v>7.1923456180993941E-7</v>
      </c>
      <c r="W1409" s="11">
        <f t="shared" si="2150"/>
        <v>1.3903680860471002E-6</v>
      </c>
      <c r="X1409" s="10">
        <f t="shared" si="2151"/>
        <v>71923.444320857816</v>
      </c>
      <c r="Y1409" s="8">
        <f t="shared" si="2152"/>
        <v>1390.3672292707481</v>
      </c>
      <c r="Z1409" s="1">
        <f t="shared" si="2153"/>
        <v>1390.367</v>
      </c>
      <c r="AA1409" s="2">
        <f t="shared" si="2154"/>
        <v>71923.399999999994</v>
      </c>
      <c r="AB1409" s="2">
        <f t="shared" ref="AB1409:AB1472" si="2221">100000000/Z1409</f>
        <v>71923.456180993948</v>
      </c>
      <c r="AC1409" s="1">
        <f t="shared" si="2155"/>
        <v>7.586491774509678E-2</v>
      </c>
      <c r="AD1409" s="1" t="b">
        <f t="shared" si="2156"/>
        <v>1</v>
      </c>
      <c r="AM1409" s="10">
        <f t="shared" si="2157"/>
        <v>0.20691918033152396</v>
      </c>
      <c r="AN1409" s="10"/>
      <c r="AO1409" s="1">
        <f t="shared" si="2158"/>
        <v>1390.367</v>
      </c>
      <c r="AP1409"/>
      <c r="BB1409" s="17" cm="1">
        <f t="array" ref="BB1409">$C1409*EXP(poly_from_str($AO1409,BB$2951))</f>
        <v>21.77526078035315</v>
      </c>
      <c r="BF1409" s="21" t="e">
        <f>INDEX([1]Pr3_line_class7_opt_lin!$A$2:$A$3624,MATCH($X1409,[1]Pr3_line_class7_opt_lin!$AO$2:$AO$3624,0),1)</f>
        <v>#N/A</v>
      </c>
    </row>
    <row r="1410" spans="1:58" hidden="1" x14ac:dyDescent="0.25">
      <c r="A1410" s="1">
        <v>1390.3009999999999</v>
      </c>
      <c r="B1410" s="1">
        <v>4.0000000000000001E-3</v>
      </c>
      <c r="C1410">
        <v>2</v>
      </c>
      <c r="E1410" s="2">
        <v>71926.899999999994</v>
      </c>
      <c r="N1410">
        <v>15</v>
      </c>
      <c r="V1410" s="11">
        <f t="shared" ref="V1410:V1473" si="2222">0.001/$A1410</f>
        <v>7.192687051221283E-7</v>
      </c>
      <c r="W1410" s="11">
        <f t="shared" ref="W1410:W1473" si="2223">0.1/$E1410</f>
        <v>1.3903004300199232E-6</v>
      </c>
      <c r="X1410" s="10">
        <f t="shared" ref="X1410:X1473" si="2224">($E1410/$W1410^2+(100000000/$A1410)/$V1410^2)/(1/$W1410^2+1/$V1410^2)</f>
        <v>71926.876738201259</v>
      </c>
      <c r="Y1410" s="8">
        <f t="shared" ref="Y1410:Y1473" si="2225">100000000/X1410</f>
        <v>1390.3008796555844</v>
      </c>
      <c r="Z1410" s="1">
        <f t="shared" ref="Z1410:Z1473" si="2226">ROUND($A1410,3)+0</f>
        <v>1390.3009999999999</v>
      </c>
      <c r="AA1410" s="2">
        <f t="shared" ref="AA1410:AA1473" si="2227">ROUND($E1410,1)+0</f>
        <v>71926.899999999994</v>
      </c>
      <c r="AB1410" s="2">
        <f t="shared" si="2221"/>
        <v>71926.87051221283</v>
      </c>
      <c r="AC1410" s="1">
        <f t="shared" ref="AC1410:AC1473" si="2228">0.0005/$Z1410*AB1410+0.05</f>
        <v>7.5867373508403169E-2</v>
      </c>
      <c r="AD1410" s="1" t="b">
        <f t="shared" ref="AD1410:AD1473" si="2229">ABS($E1410-AB1410)&lt;AC1410</f>
        <v>1</v>
      </c>
      <c r="AM1410" s="10">
        <f t="shared" ref="AM1410:AM1473" si="2230">$B1410/$A1410*$E1410</f>
        <v>0.20693907290579522</v>
      </c>
      <c r="AN1410" s="10"/>
      <c r="AO1410" s="1">
        <f t="shared" ref="AO1410:AO1473" si="2231">$A1410+0</f>
        <v>1390.3009999999999</v>
      </c>
      <c r="AP1410"/>
      <c r="BB1410" s="17" cm="1">
        <f t="array" ref="BB1410">$C1410*EXP(poly_from_str($AO1410,BB$2951))</f>
        <v>0.43575610050507213</v>
      </c>
      <c r="BF1410" s="21" t="e">
        <f>INDEX([1]Pr3_line_class7_opt_lin!$A$2:$A$3624,MATCH($X1410,[1]Pr3_line_class7_opt_lin!$AO$2:$AO$3624,0),1)</f>
        <v>#N/A</v>
      </c>
    </row>
    <row r="1411" spans="1:58" hidden="1" x14ac:dyDescent="0.25">
      <c r="A1411" s="1">
        <v>1390.0889999999999</v>
      </c>
      <c r="B1411" s="1">
        <v>4.0000000000000001E-3</v>
      </c>
      <c r="C1411">
        <v>5</v>
      </c>
      <c r="E1411" s="2">
        <v>71937.8</v>
      </c>
      <c r="N1411">
        <v>15</v>
      </c>
      <c r="V1411" s="11">
        <f t="shared" si="2222"/>
        <v>7.1937839951254921E-7</v>
      </c>
      <c r="W1411" s="11">
        <f t="shared" si="2223"/>
        <v>1.3900897719974756E-6</v>
      </c>
      <c r="X1411" s="10">
        <f t="shared" si="2224"/>
        <v>71937.831511985394</v>
      </c>
      <c r="Y1411" s="8">
        <f t="shared" si="2225"/>
        <v>1390.0891630760268</v>
      </c>
      <c r="Z1411" s="1">
        <f t="shared" si="2226"/>
        <v>1390.0889999999999</v>
      </c>
      <c r="AA1411" s="2">
        <f t="shared" si="2227"/>
        <v>71937.8</v>
      </c>
      <c r="AB1411" s="2">
        <f t="shared" si="2221"/>
        <v>71937.839951254922</v>
      </c>
      <c r="AC1411" s="1">
        <f t="shared" si="2228"/>
        <v>7.5875264084261845E-2</v>
      </c>
      <c r="AD1411" s="1" t="b">
        <f t="shared" si="2229"/>
        <v>1</v>
      </c>
      <c r="AM1411" s="10">
        <f t="shared" si="2230"/>
        <v>0.20700199771381544</v>
      </c>
      <c r="AN1411" s="10"/>
      <c r="AO1411" s="1">
        <f t="shared" si="2231"/>
        <v>1390.0889999999999</v>
      </c>
      <c r="AP1411"/>
      <c r="BB1411" s="17" cm="1">
        <f t="array" ref="BB1411">$C1411*EXP(poly_from_str($AO1411,BB$2951))</f>
        <v>1.0914065814521441</v>
      </c>
      <c r="BF1411" s="21" t="e">
        <f>INDEX([1]Pr3_line_class7_opt_lin!$A$2:$A$3624,MATCH($X1411,[1]Pr3_line_class7_opt_lin!$AO$2:$AO$3624,0),1)</f>
        <v>#N/A</v>
      </c>
    </row>
    <row r="1412" spans="1:58" hidden="1" x14ac:dyDescent="0.25">
      <c r="A1412" s="1">
        <v>1389.7860000000001</v>
      </c>
      <c r="B1412" s="1">
        <v>4.0000000000000001E-3</v>
      </c>
      <c r="C1412">
        <v>7</v>
      </c>
      <c r="E1412" s="2">
        <v>71953.5</v>
      </c>
      <c r="N1412">
        <v>15</v>
      </c>
      <c r="V1412" s="11">
        <f t="shared" si="2222"/>
        <v>7.1953523779920076E-7</v>
      </c>
      <c r="W1412" s="11">
        <f t="shared" si="2223"/>
        <v>1.3897864593105271E-6</v>
      </c>
      <c r="X1412" s="10">
        <f t="shared" si="2224"/>
        <v>71953.518753212164</v>
      </c>
      <c r="Y1412" s="8">
        <f t="shared" si="2225"/>
        <v>1389.7860970911277</v>
      </c>
      <c r="Z1412" s="1">
        <f t="shared" si="2226"/>
        <v>1389.7860000000001</v>
      </c>
      <c r="AA1412" s="2">
        <f t="shared" si="2227"/>
        <v>71953.5</v>
      </c>
      <c r="AB1412" s="2">
        <f t="shared" si="2221"/>
        <v>71953.52377992007</v>
      </c>
      <c r="AC1412" s="1">
        <f t="shared" si="2228"/>
        <v>7.5886547921737615E-2</v>
      </c>
      <c r="AD1412" s="1" t="b">
        <f t="shared" si="2229"/>
        <v>1</v>
      </c>
      <c r="AM1412" s="10">
        <f t="shared" si="2230"/>
        <v>0.20709231493193916</v>
      </c>
      <c r="AN1412" s="10"/>
      <c r="AO1412" s="1">
        <f t="shared" si="2231"/>
        <v>1389.7860000000001</v>
      </c>
      <c r="AP1412"/>
      <c r="BB1412" s="17" cm="1">
        <f t="array" ref="BB1412">$C1412*EXP(poly_from_str($AO1412,BB$2951))</f>
        <v>1.5320098873397545</v>
      </c>
      <c r="BF1412" s="21" t="e">
        <f>INDEX([1]Pr3_line_class7_opt_lin!$A$2:$A$3624,MATCH($X1412,[1]Pr3_line_class7_opt_lin!$AO$2:$AO$3624,0),1)</f>
        <v>#N/A</v>
      </c>
    </row>
    <row r="1413" spans="1:58" x14ac:dyDescent="0.25">
      <c r="A1413" s="1">
        <v>1389.588</v>
      </c>
      <c r="B1413" s="1">
        <v>8.0000000000000002E-3</v>
      </c>
      <c r="C1413">
        <v>100</v>
      </c>
      <c r="D1413" t="s">
        <v>112</v>
      </c>
      <c r="E1413" s="2">
        <v>71963.8</v>
      </c>
      <c r="N1413">
        <v>15</v>
      </c>
      <c r="V1413" s="11">
        <f t="shared" si="2222"/>
        <v>7.1963776313554808E-7</v>
      </c>
      <c r="W1413" s="11">
        <f t="shared" si="2223"/>
        <v>1.3895875426255979E-6</v>
      </c>
      <c r="X1413" s="10">
        <f t="shared" si="2224"/>
        <v>71963.781322759503</v>
      </c>
      <c r="Y1413" s="8">
        <f t="shared" si="2225"/>
        <v>1389.5879032745277</v>
      </c>
      <c r="Z1413" s="1">
        <f t="shared" si="2226"/>
        <v>1389.588</v>
      </c>
      <c r="AA1413" s="2">
        <f t="shared" si="2227"/>
        <v>71963.8</v>
      </c>
      <c r="AB1413" s="2">
        <f t="shared" si="2221"/>
        <v>71963.776313554816</v>
      </c>
      <c r="AC1413" s="1">
        <f t="shared" si="2228"/>
        <v>7.5893925506536758E-2</v>
      </c>
      <c r="AD1413" s="1" t="b">
        <f t="shared" si="2229"/>
        <v>1</v>
      </c>
      <c r="AM1413" s="10">
        <f t="shared" si="2230"/>
        <v>0.41430294446987165</v>
      </c>
      <c r="AN1413" s="10"/>
      <c r="AO1413" s="1">
        <f t="shared" si="2231"/>
        <v>1389.588</v>
      </c>
      <c r="AP1413"/>
      <c r="BB1413" s="17" cm="1">
        <f t="array" ref="BB1413">$C1413*EXP(poly_from_str($AO1413,BB$2951))</f>
        <v>21.923631602540521</v>
      </c>
      <c r="BF1413" s="21" t="e">
        <f>INDEX([1]Pr3_line_class7_opt_lin!$A$2:$A$3624,MATCH($X1413,[1]Pr3_line_class7_opt_lin!$AO$2:$AO$3624,0),1)</f>
        <v>#N/A</v>
      </c>
    </row>
    <row r="1414" spans="1:58" x14ac:dyDescent="0.25">
      <c r="A1414" s="1">
        <v>1389.24</v>
      </c>
      <c r="B1414" s="1">
        <v>8.0000000000000002E-3</v>
      </c>
      <c r="C1414">
        <v>7</v>
      </c>
      <c r="D1414" t="s">
        <v>114</v>
      </c>
      <c r="E1414" s="2">
        <v>71981.8</v>
      </c>
      <c r="N1414">
        <v>15</v>
      </c>
      <c r="V1414" s="11">
        <f t="shared" si="2222"/>
        <v>7.1981803000201546E-7</v>
      </c>
      <c r="W1414" s="11">
        <f t="shared" si="2223"/>
        <v>1.3892400579035257E-6</v>
      </c>
      <c r="X1414" s="10">
        <f t="shared" si="2224"/>
        <v>71981.802365218507</v>
      </c>
      <c r="Y1414" s="8">
        <f t="shared" si="2225"/>
        <v>1389.2400122550953</v>
      </c>
      <c r="Z1414" s="1">
        <f t="shared" si="2226"/>
        <v>1389.24</v>
      </c>
      <c r="AA1414" s="2">
        <f t="shared" si="2227"/>
        <v>71981.8</v>
      </c>
      <c r="AB1414" s="2">
        <f t="shared" si="2221"/>
        <v>71981.803000201544</v>
      </c>
      <c r="AC1414" s="1">
        <f t="shared" si="2228"/>
        <v>7.5906899815799123E-2</v>
      </c>
      <c r="AD1414" s="1" t="b">
        <f t="shared" si="2229"/>
        <v>1</v>
      </c>
      <c r="AM1414" s="10">
        <f t="shared" si="2230"/>
        <v>0.41451037977599264</v>
      </c>
      <c r="AN1414" s="10"/>
      <c r="AO1414" s="1">
        <f t="shared" si="2231"/>
        <v>1389.24</v>
      </c>
      <c r="AP1414"/>
      <c r="BB1414" s="17" cm="1">
        <f t="array" ref="BB1414">$C1414*EXP(poly_from_str($AO1414,BB$2951))</f>
        <v>1.5393092551692058</v>
      </c>
      <c r="BF1414" s="21" t="e">
        <f>INDEX([1]Pr3_line_class7_opt_lin!$A$2:$A$3624,MATCH($X1414,[1]Pr3_line_class7_opt_lin!$AO$2:$AO$3624,0),1)</f>
        <v>#N/A</v>
      </c>
    </row>
    <row r="1415" spans="1:58" hidden="1" x14ac:dyDescent="0.25">
      <c r="A1415" s="1">
        <v>1388.403</v>
      </c>
      <c r="B1415" s="1">
        <v>4.0000000000000001E-3</v>
      </c>
      <c r="C1415">
        <v>2</v>
      </c>
      <c r="E1415" s="2">
        <v>72025.2</v>
      </c>
      <c r="N1415">
        <v>15</v>
      </c>
      <c r="V1415" s="11">
        <f t="shared" si="2222"/>
        <v>7.2025197295021687E-7</v>
      </c>
      <c r="W1415" s="11">
        <f t="shared" si="2223"/>
        <v>1.388402947857139E-6</v>
      </c>
      <c r="X1415" s="10">
        <f t="shared" si="2224"/>
        <v>72025.197868610514</v>
      </c>
      <c r="Y1415" s="8">
        <f t="shared" si="2225"/>
        <v>1388.4029889431413</v>
      </c>
      <c r="Z1415" s="1">
        <f t="shared" si="2226"/>
        <v>1388.403</v>
      </c>
      <c r="AA1415" s="2">
        <f t="shared" si="2227"/>
        <v>72025.2</v>
      </c>
      <c r="AB1415" s="2">
        <f t="shared" si="2221"/>
        <v>72025.197295021688</v>
      </c>
      <c r="AC1415" s="1">
        <f t="shared" si="2228"/>
        <v>7.5938145226933998E-2</v>
      </c>
      <c r="AD1415" s="1" t="b">
        <f t="shared" si="2229"/>
        <v>1</v>
      </c>
      <c r="AM1415" s="10">
        <f t="shared" si="2230"/>
        <v>0.20750516960853582</v>
      </c>
      <c r="AN1415" s="10"/>
      <c r="AO1415" s="1">
        <f t="shared" si="2231"/>
        <v>1388.403</v>
      </c>
      <c r="AP1415"/>
      <c r="BB1415" s="17" cm="1">
        <f t="array" ref="BB1415">$C1415*EXP(poly_from_str($AO1415,BB$2951))</f>
        <v>0.44301265324978545</v>
      </c>
      <c r="BF1415" s="21" t="e">
        <f>INDEX([1]Pr3_line_class7_opt_lin!$A$2:$A$3624,MATCH($X1415,[1]Pr3_line_class7_opt_lin!$AO$2:$AO$3624,0),1)</f>
        <v>#N/A</v>
      </c>
    </row>
    <row r="1416" spans="1:58" hidden="1" x14ac:dyDescent="0.25">
      <c r="A1416" s="1">
        <v>1388.0730000000001</v>
      </c>
      <c r="B1416" s="1">
        <v>4.0000000000000001E-3</v>
      </c>
      <c r="C1416">
        <v>1</v>
      </c>
      <c r="E1416" s="2">
        <v>72042.3</v>
      </c>
      <c r="F1416">
        <v>24788</v>
      </c>
      <c r="G1416" t="s">
        <v>4</v>
      </c>
      <c r="H1416" t="s">
        <v>5</v>
      </c>
      <c r="I1416">
        <v>96830</v>
      </c>
      <c r="J1416" t="s">
        <v>6</v>
      </c>
      <c r="K1416" t="s">
        <v>7</v>
      </c>
      <c r="L1416">
        <v>24788.02</v>
      </c>
      <c r="M1416">
        <v>96830.5</v>
      </c>
      <c r="N1416">
        <v>15</v>
      </c>
      <c r="V1416" s="11">
        <f t="shared" si="2222"/>
        <v>7.2042320540778476E-7</v>
      </c>
      <c r="W1416" s="11">
        <f t="shared" si="2223"/>
        <v>1.3880733957688747E-6</v>
      </c>
      <c r="X1416" s="10">
        <f t="shared" si="2224"/>
        <v>72042.316181858259</v>
      </c>
      <c r="Y1416" s="8">
        <f t="shared" si="2225"/>
        <v>1388.0730839853545</v>
      </c>
      <c r="Z1416" s="1">
        <f t="shared" si="2226"/>
        <v>1388.0730000000001</v>
      </c>
      <c r="AA1416" s="2">
        <f t="shared" si="2227"/>
        <v>72042.3</v>
      </c>
      <c r="AB1416" s="2">
        <f t="shared" si="2221"/>
        <v>72042.32054077847</v>
      </c>
      <c r="AC1416" s="1">
        <f t="shared" si="2228"/>
        <v>7.5950479744501365E-2</v>
      </c>
      <c r="AD1416" s="1" t="b">
        <f t="shared" si="2229"/>
        <v>1</v>
      </c>
      <c r="AF1416" s="1" t="s">
        <v>1228</v>
      </c>
      <c r="AG1416" s="1" t="s">
        <v>1384</v>
      </c>
      <c r="AH1416" s="10">
        <v>24788.02</v>
      </c>
      <c r="AI1416" s="10">
        <v>96830.5</v>
      </c>
      <c r="AJ1416" s="10">
        <f>AI1416-AH1416</f>
        <v>72042.48</v>
      </c>
      <c r="AK1416" s="1">
        <f>$A1416-100000000/AJ1416</f>
        <v>3.0723684137683449E-3</v>
      </c>
      <c r="AL1416" s="10">
        <f>$X1416-AJ1416</f>
        <v>-0.16381814173655584</v>
      </c>
      <c r="AM1416" s="10">
        <f t="shared" si="2230"/>
        <v>0.20760377876379701</v>
      </c>
      <c r="AN1416" s="10">
        <f>AL1416/AM1416</f>
        <v>-0.78909036584994607</v>
      </c>
      <c r="AO1416" s="1">
        <f t="shared" si="2231"/>
        <v>1388.0730000000001</v>
      </c>
      <c r="AP1416" s="14">
        <v>856000</v>
      </c>
      <c r="AQ1416" s="10">
        <v>2E-3</v>
      </c>
      <c r="AR1416" s="14" cm="1">
        <f t="array" ref="AR1416">SfromgA($AP1416,$AO1416,"")</f>
        <v>1.1299105002283648E-3</v>
      </c>
      <c r="AS1416" s="21">
        <f>(10^MAX(0.05, -0.312925054856973*((LN($AR1416))^(1/3)) + 0.454808404431693)-1)*100</f>
        <v>1014.9054756400271</v>
      </c>
      <c r="AU1416" s="10"/>
      <c r="AV1416" s="10"/>
      <c r="AW1416" s="14">
        <f>IF($AP1416="",$AT1416,$AP1416)</f>
        <v>856000</v>
      </c>
      <c r="AX1416" s="21">
        <f>IF($AP1416="",$AV1416,$AS1416)</f>
        <v>1014.9054756400271</v>
      </c>
      <c r="AY1416" s="10">
        <f>LN(BB1416*$AO1416/$AW1416)</f>
        <v>-7.9287956283170686</v>
      </c>
      <c r="AZ1416" s="10">
        <f>EXP(AY$2950*$AI1416+AY$2951)*$AW1416/$AO1416</f>
        <v>9.64531158896791E-2</v>
      </c>
      <c r="BA1416" s="10">
        <f>LN(AZ1416/$C1416)</f>
        <v>-2.338698234401269</v>
      </c>
      <c r="BB1416" s="17" cm="1">
        <f t="array" ref="BB1416">$C1416*EXP(poly_from_str($AO1416,BB$2951))</f>
        <v>0.22214127924269622</v>
      </c>
      <c r="BC1416" s="10">
        <f t="shared" ref="BC1416" si="2232">LN(AZ1416/BB1416)</f>
        <v>-0.83425652786438476</v>
      </c>
      <c r="BD1416" s="10">
        <f t="shared" ref="BD1416" si="2233">LN($AX1416/100+1)</f>
        <v>2.4113547191017686</v>
      </c>
      <c r="BE1416" s="10">
        <f>ABS(LN($AZ1416/$BB1416))-BD1416-LN(2)</f>
        <v>-2.270245371797329</v>
      </c>
      <c r="BF1416" s="21">
        <f>INDEX([1]Pr3_line_class7_opt_lin!$A$2:$A$3624,MATCH($X1416,[1]Pr3_line_class7_opt_lin!$AO$2:$AO$3624,0),1)</f>
        <v>104</v>
      </c>
    </row>
    <row r="1417" spans="1:58" hidden="1" x14ac:dyDescent="0.25">
      <c r="A1417" s="1">
        <v>1388.0039999999999</v>
      </c>
      <c r="B1417" s="1">
        <v>4.0000000000000001E-3</v>
      </c>
      <c r="C1417">
        <v>1</v>
      </c>
      <c r="E1417" s="2">
        <v>72045.899999999994</v>
      </c>
      <c r="N1417">
        <v>15</v>
      </c>
      <c r="V1417" s="11">
        <f t="shared" si="2222"/>
        <v>7.204590188500898E-7</v>
      </c>
      <c r="W1417" s="11">
        <f t="shared" si="2223"/>
        <v>1.3880040363157378E-6</v>
      </c>
      <c r="X1417" s="10">
        <f t="shared" si="2224"/>
        <v>72045.901484931921</v>
      </c>
      <c r="Y1417" s="8">
        <f t="shared" si="2225"/>
        <v>1388.0040077077049</v>
      </c>
      <c r="Z1417" s="1">
        <f t="shared" si="2226"/>
        <v>1388.0039999999999</v>
      </c>
      <c r="AA1417" s="2">
        <f t="shared" si="2227"/>
        <v>72045.899999999994</v>
      </c>
      <c r="AB1417" s="2">
        <f t="shared" si="2221"/>
        <v>72045.901885008978</v>
      </c>
      <c r="AC1417" s="1">
        <f t="shared" si="2228"/>
        <v>7.5953059892121699E-2</v>
      </c>
      <c r="AD1417" s="1" t="b">
        <f t="shared" si="2229"/>
        <v>1</v>
      </c>
      <c r="AM1417" s="10">
        <f t="shared" si="2230"/>
        <v>0.20762447370468673</v>
      </c>
      <c r="AN1417" s="10"/>
      <c r="AO1417" s="1">
        <f t="shared" si="2231"/>
        <v>1388.0039999999999</v>
      </c>
      <c r="AP1417"/>
      <c r="BB1417" s="17" cm="1">
        <f t="array" ref="BB1417">$C1417*EXP(poly_from_str($AO1417,BB$2951))</f>
        <v>0.22227419614311503</v>
      </c>
      <c r="BF1417" s="21" t="e">
        <f>INDEX([1]Pr3_line_class7_opt_lin!$A$2:$A$3624,MATCH($X1417,[1]Pr3_line_class7_opt_lin!$AO$2:$AO$3624,0),1)</f>
        <v>#N/A</v>
      </c>
    </row>
    <row r="1418" spans="1:58" hidden="1" x14ac:dyDescent="0.25">
      <c r="A1418" s="1">
        <v>1387.7750000000001</v>
      </c>
      <c r="B1418" s="1">
        <v>4.0000000000000001E-3</v>
      </c>
      <c r="C1418">
        <v>40</v>
      </c>
      <c r="E1418" s="2">
        <v>72057.8</v>
      </c>
      <c r="F1418">
        <v>21238</v>
      </c>
      <c r="G1418" t="s">
        <v>4</v>
      </c>
      <c r="H1418" t="s">
        <v>39</v>
      </c>
      <c r="I1418">
        <v>93296</v>
      </c>
      <c r="J1418" t="s">
        <v>6</v>
      </c>
      <c r="K1418" t="s">
        <v>12</v>
      </c>
      <c r="L1418">
        <v>21238.78</v>
      </c>
      <c r="M1418">
        <v>93296.5</v>
      </c>
      <c r="N1418">
        <v>15</v>
      </c>
      <c r="V1418" s="11">
        <f t="shared" si="2222"/>
        <v>7.2057790347858984E-7</v>
      </c>
      <c r="W1418" s="11">
        <f t="shared" si="2223"/>
        <v>1.3877748141075636E-6</v>
      </c>
      <c r="X1418" s="10">
        <f t="shared" si="2224"/>
        <v>72057.792397509285</v>
      </c>
      <c r="Y1418" s="8">
        <f t="shared" si="2225"/>
        <v>1387.7749605253873</v>
      </c>
      <c r="Z1418" s="1">
        <f t="shared" si="2226"/>
        <v>1387.7750000000001</v>
      </c>
      <c r="AA1418" s="2">
        <f t="shared" si="2227"/>
        <v>72057.8</v>
      </c>
      <c r="AB1418" s="2">
        <f t="shared" si="2221"/>
        <v>72057.790347858972</v>
      </c>
      <c r="AC1418" s="1">
        <f t="shared" si="2228"/>
        <v>7.5961625749079997E-2</v>
      </c>
      <c r="AD1418" s="1" t="b">
        <f t="shared" si="2229"/>
        <v>1</v>
      </c>
      <c r="AF1418" s="1" t="s">
        <v>1196</v>
      </c>
      <c r="AG1418" s="1" t="s">
        <v>1354</v>
      </c>
      <c r="AH1418" s="10">
        <v>21238.78</v>
      </c>
      <c r="AI1418" s="10">
        <v>93296.5</v>
      </c>
      <c r="AJ1418" s="10">
        <f t="shared" ref="AJ1418" si="2234">AI1418-AH1418</f>
        <v>72057.72</v>
      </c>
      <c r="AK1418" s="1">
        <f>$A1418-100000000/AJ1418</f>
        <v>-1.3548444219395606E-3</v>
      </c>
      <c r="AL1418" s="10">
        <f>$X1418-AJ1418</f>
        <v>7.2397509284201078E-2</v>
      </c>
      <c r="AM1418" s="10">
        <f t="shared" si="2230"/>
        <v>0.20769303381311813</v>
      </c>
      <c r="AN1418" s="10">
        <f>AL1418/AM1418</f>
        <v>0.34857938157590901</v>
      </c>
      <c r="AO1418" s="1">
        <f t="shared" si="2231"/>
        <v>1387.7750000000001</v>
      </c>
      <c r="AP1418" s="14">
        <v>9640000</v>
      </c>
      <c r="AQ1418" s="10">
        <v>0.124</v>
      </c>
      <c r="AR1418" s="14" cm="1">
        <f t="array" ref="AR1418">SfromgA($AP1418,$AO1418,"")</f>
        <v>1.2716499331179774E-2</v>
      </c>
      <c r="AS1418" s="21">
        <f>(10^MAX(0.05, -0.312925054856973*((LN($AR1418))^(1/3)) + 0.454808404431693)-1)*100</f>
        <v>825.14925370865501</v>
      </c>
      <c r="AU1418" s="10"/>
      <c r="AV1418" s="10"/>
      <c r="AW1418" s="14">
        <f>IF($AP1418="",$AT1418,$AP1418)</f>
        <v>9640000</v>
      </c>
      <c r="AX1418" s="21">
        <f>IF($AP1418="",$AV1418,$AS1418)</f>
        <v>825.14925370865501</v>
      </c>
      <c r="AY1418" s="10">
        <f>LN(BB1418*$AO1418/$AW1418)</f>
        <v>-6.6589543607825483</v>
      </c>
      <c r="AZ1418" s="10">
        <f>EXP(AY$2950*$AI1418+AY$2951)*$AW1418/$AO1418</f>
        <v>1.5117485338517882</v>
      </c>
      <c r="BA1418" s="10">
        <f>LN(AZ1418/$C1418)</f>
        <v>-3.275612503778321</v>
      </c>
      <c r="BB1418" s="17" cm="1">
        <f t="array" ref="BB1418">$C1418*EXP(poly_from_str($AO1418,BB$2951))</f>
        <v>8.9086283232536463</v>
      </c>
      <c r="BC1418" s="10">
        <f t="shared" ref="BC1418" si="2235">LN(AZ1418/BB1418)</f>
        <v>-1.7737533312884446</v>
      </c>
      <c r="BD1418" s="10">
        <f t="shared" ref="BD1418" si="2236">LN($AX1418/100+1)</f>
        <v>2.2247848938686658</v>
      </c>
      <c r="BE1418" s="10">
        <f>ABS(LN($AZ1418/$BB1418))-BD1418-LN(2)</f>
        <v>-1.1441787431401664</v>
      </c>
      <c r="BF1418" s="21">
        <f>INDEX([1]Pr3_line_class7_opt_lin!$A$2:$A$3624,MATCH($X1418,[1]Pr3_line_class7_opt_lin!$AO$2:$AO$3624,0),1)</f>
        <v>4181</v>
      </c>
    </row>
    <row r="1419" spans="1:58" hidden="1" x14ac:dyDescent="0.25">
      <c r="A1419" s="1">
        <v>1387.268</v>
      </c>
      <c r="B1419" s="1">
        <v>4.0000000000000001E-3</v>
      </c>
      <c r="C1419">
        <v>4</v>
      </c>
      <c r="E1419" s="2">
        <v>72084.100000000006</v>
      </c>
      <c r="F1419">
        <v>16135</v>
      </c>
      <c r="G1419" t="s">
        <v>4</v>
      </c>
      <c r="H1419" t="s">
        <v>7</v>
      </c>
      <c r="I1419">
        <v>88220</v>
      </c>
      <c r="J1419" t="s">
        <v>6</v>
      </c>
      <c r="K1419" t="s">
        <v>5</v>
      </c>
      <c r="L1419" s="4"/>
      <c r="M1419" s="4"/>
      <c r="N1419">
        <v>15</v>
      </c>
      <c r="P1419" s="4" t="s">
        <v>1115</v>
      </c>
      <c r="V1419" s="11">
        <f t="shared" si="2222"/>
        <v>7.2084125057306879E-7</v>
      </c>
      <c r="W1419" s="11">
        <f t="shared" si="2223"/>
        <v>1.3872684822311717E-6</v>
      </c>
      <c r="X1419" s="10">
        <f t="shared" si="2224"/>
        <v>72084.119730216407</v>
      </c>
      <c r="Y1419" s="8">
        <f t="shared" si="2225"/>
        <v>1387.2681025205297</v>
      </c>
      <c r="Z1419" s="1">
        <f t="shared" si="2226"/>
        <v>1387.268</v>
      </c>
      <c r="AA1419" s="2">
        <f t="shared" si="2227"/>
        <v>72084.100000000006</v>
      </c>
      <c r="AB1419" s="2">
        <f t="shared" si="2221"/>
        <v>72084.125057306883</v>
      </c>
      <c r="AC1419" s="1">
        <f t="shared" si="2228"/>
        <v>7.5980605426387293E-2</v>
      </c>
      <c r="AD1419" s="1" t="b">
        <f t="shared" si="2229"/>
        <v>1</v>
      </c>
      <c r="AF1419" s="1"/>
      <c r="AG1419" s="5"/>
      <c r="AH1419" s="1"/>
      <c r="AI1419" s="1"/>
      <c r="AJ1419" s="10"/>
      <c r="AK1419" s="10"/>
      <c r="AL1419" s="12"/>
      <c r="AM1419" s="10">
        <f t="shared" si="2230"/>
        <v>0.20784477116173661</v>
      </c>
      <c r="AN1419" s="10"/>
      <c r="AO1419" s="1">
        <f t="shared" si="2231"/>
        <v>1387.268</v>
      </c>
      <c r="AP1419"/>
      <c r="BB1419" s="17" cm="1">
        <f t="array" ref="BB1419">$C1419*EXP(poly_from_str($AO1419,BB$2951))</f>
        <v>0.89478116984765632</v>
      </c>
      <c r="BF1419" s="21" t="e">
        <f>INDEX([1]Pr3_line_class7_opt_lin!$A$2:$A$3624,MATCH($X1419,[1]Pr3_line_class7_opt_lin!$AO$2:$AO$3624,0),1)</f>
        <v>#N/A</v>
      </c>
    </row>
    <row r="1420" spans="1:58" hidden="1" x14ac:dyDescent="0.25">
      <c r="A1420" s="1">
        <v>1387.136</v>
      </c>
      <c r="B1420" s="1">
        <v>4.0000000000000001E-3</v>
      </c>
      <c r="C1420">
        <v>2</v>
      </c>
      <c r="E1420" s="2">
        <v>72091</v>
      </c>
      <c r="N1420">
        <v>15</v>
      </c>
      <c r="V1420" s="11">
        <f t="shared" si="2222"/>
        <v>7.2090984589831135E-7</v>
      </c>
      <c r="W1420" s="11">
        <f t="shared" si="2223"/>
        <v>1.3871357034858721E-6</v>
      </c>
      <c r="X1420" s="10">
        <f t="shared" si="2224"/>
        <v>72090.987866960728</v>
      </c>
      <c r="Y1420" s="8">
        <f t="shared" si="2225"/>
        <v>1387.1359369432357</v>
      </c>
      <c r="Z1420" s="1">
        <f t="shared" si="2226"/>
        <v>1387.136</v>
      </c>
      <c r="AA1420" s="2">
        <f t="shared" si="2227"/>
        <v>72091</v>
      </c>
      <c r="AB1420" s="2">
        <f t="shared" si="2221"/>
        <v>72090.984589831132</v>
      </c>
      <c r="AC1420" s="1">
        <f t="shared" si="2228"/>
        <v>7.5985550295656346E-2</v>
      </c>
      <c r="AD1420" s="1" t="b">
        <f t="shared" si="2229"/>
        <v>1</v>
      </c>
      <c r="AM1420" s="10">
        <f t="shared" si="2230"/>
        <v>0.20788444680262066</v>
      </c>
      <c r="AN1420" s="10"/>
      <c r="AO1420" s="1">
        <f t="shared" si="2231"/>
        <v>1387.136</v>
      </c>
      <c r="AP1420"/>
      <c r="BB1420" s="17" cm="1">
        <f t="array" ref="BB1420">$C1420*EXP(poly_from_str($AO1420,BB$2951))</f>
        <v>0.44790160857808786</v>
      </c>
      <c r="BF1420" s="21" t="e">
        <f>INDEX([1]Pr3_line_class7_opt_lin!$A$2:$A$3624,MATCH($X1420,[1]Pr3_line_class7_opt_lin!$AO$2:$AO$3624,0),1)</f>
        <v>#N/A</v>
      </c>
    </row>
    <row r="1421" spans="1:58" hidden="1" x14ac:dyDescent="0.25">
      <c r="A1421" s="1">
        <v>1386.163</v>
      </c>
      <c r="B1421" s="1">
        <v>4.0000000000000001E-3</v>
      </c>
      <c r="C1421">
        <v>3</v>
      </c>
      <c r="E1421" s="2">
        <v>72141.600000000006</v>
      </c>
      <c r="F1421">
        <v>44903</v>
      </c>
      <c r="G1421" t="s">
        <v>4</v>
      </c>
      <c r="H1421" t="s">
        <v>17</v>
      </c>
      <c r="I1421">
        <v>117044</v>
      </c>
      <c r="J1421" t="s">
        <v>6</v>
      </c>
      <c r="K1421" t="s">
        <v>7</v>
      </c>
      <c r="L1421">
        <v>44903.42</v>
      </c>
      <c r="M1421">
        <v>117044.6</v>
      </c>
      <c r="N1421">
        <v>15</v>
      </c>
      <c r="V1421" s="11">
        <f t="shared" si="2222"/>
        <v>7.2141587966206E-7</v>
      </c>
      <c r="W1421" s="11">
        <f t="shared" si="2223"/>
        <v>1.3861627687769609E-6</v>
      </c>
      <c r="X1421" s="10">
        <f t="shared" si="2224"/>
        <v>72141.590530974718</v>
      </c>
      <c r="Y1421" s="8">
        <f t="shared" si="2225"/>
        <v>1386.1629507193079</v>
      </c>
      <c r="Z1421" s="1">
        <f t="shared" si="2226"/>
        <v>1386.163</v>
      </c>
      <c r="AA1421" s="2">
        <f t="shared" si="2227"/>
        <v>72141.600000000006</v>
      </c>
      <c r="AB1421" s="2">
        <f t="shared" si="2221"/>
        <v>72141.587966205989</v>
      </c>
      <c r="AC1421" s="1">
        <f t="shared" si="2228"/>
        <v>7.6022043571429193E-2</v>
      </c>
      <c r="AD1421" s="1" t="b">
        <f t="shared" si="2229"/>
        <v>1</v>
      </c>
      <c r="AF1421" s="1" t="s">
        <v>1366</v>
      </c>
      <c r="AG1421" s="1" t="s">
        <v>1189</v>
      </c>
      <c r="AH1421" s="10">
        <v>44903.42</v>
      </c>
      <c r="AI1421" s="10">
        <v>117044.6</v>
      </c>
      <c r="AJ1421" s="10">
        <f>AI1421-AH1421</f>
        <v>72141.180000000008</v>
      </c>
      <c r="AK1421" s="1">
        <f>$A1421-100000000/AJ1421</f>
        <v>-7.8389022744431713E-3</v>
      </c>
      <c r="AL1421" s="10">
        <f>$X1421-AJ1421</f>
        <v>0.41053097471012734</v>
      </c>
      <c r="AM1421" s="10">
        <f t="shared" si="2230"/>
        <v>0.20817638329691387</v>
      </c>
      <c r="AN1421" s="10">
        <f>AL1421/AM1421</f>
        <v>1.9720343307367532</v>
      </c>
      <c r="AO1421" s="1">
        <f t="shared" si="2231"/>
        <v>1386.163</v>
      </c>
      <c r="AP1421" s="14">
        <v>132000000</v>
      </c>
      <c r="AQ1421" s="10">
        <v>0.15</v>
      </c>
      <c r="AR1421" s="14" cm="1">
        <f t="array" ref="AR1421">SfromgA($AP1421,$AO1421,"")</f>
        <v>0.17352026331411896</v>
      </c>
      <c r="AS1421" s="21">
        <f>(10^MAX(0.05, -0.312925054856973*((LN($AR1421))^(1/3)) + 0.454808404431693)-1)*100</f>
        <v>579.2196763409097</v>
      </c>
      <c r="AU1421" s="10"/>
      <c r="AV1421" s="10"/>
      <c r="AW1421" s="14">
        <f>IF($AP1421="",$AT1421,$AP1421)</f>
        <v>132000000</v>
      </c>
      <c r="AX1421" s="21">
        <f>IF($AP1421="",$AV1421,$AS1421)</f>
        <v>579.2196763409097</v>
      </c>
      <c r="AY1421" s="10">
        <f>LN(BB1421*$AO1421/$AW1421)</f>
        <v>-11.853332783747666</v>
      </c>
      <c r="AZ1421" s="10">
        <f>EXP(AY$2950*$AI1421+AY$2951)*$AW1421/$AO1421</f>
        <v>2.2511264449006321</v>
      </c>
      <c r="BA1421" s="10">
        <f>LN(AZ1421/$C1421)</f>
        <v>-0.28718155555320568</v>
      </c>
      <c r="BB1421" s="17" cm="1">
        <f t="array" ref="BB1421">$C1421*EXP(poly_from_str($AO1421,BB$2951))</f>
        <v>0.67752076269770201</v>
      </c>
      <c r="BC1421" s="10">
        <f t="shared" ref="BC1421" si="2237">LN(AZ1421/BB1421)</f>
        <v>1.2007458137644968</v>
      </c>
      <c r="BD1421" s="10">
        <f t="shared" ref="BD1421" si="2238">LN($AX1421/100+1)</f>
        <v>1.915774418467092</v>
      </c>
      <c r="BE1421" s="10">
        <f>ABS(LN($AZ1421/$BB1421))-BD1421-LN(2)</f>
        <v>-1.4081757852625403</v>
      </c>
      <c r="BF1421" s="21">
        <f>INDEX([1]Pr3_line_class7_opt_lin!$A$2:$A$3624,MATCH($X1421,[1]Pr3_line_class7_opt_lin!$AO$2:$AO$3624,0),1)</f>
        <v>317</v>
      </c>
    </row>
    <row r="1422" spans="1:58" x14ac:dyDescent="0.25">
      <c r="A1422" s="1">
        <v>1385.4590000000001</v>
      </c>
      <c r="B1422" s="1">
        <v>8.0000000000000002E-3</v>
      </c>
      <c r="C1422">
        <v>5</v>
      </c>
      <c r="D1422" t="s">
        <v>112</v>
      </c>
      <c r="E1422" s="2">
        <v>72178.2</v>
      </c>
      <c r="N1422">
        <v>15</v>
      </c>
      <c r="V1422" s="11">
        <f t="shared" si="2222"/>
        <v>7.2178245621126284E-7</v>
      </c>
      <c r="W1422" s="11">
        <f t="shared" si="2223"/>
        <v>1.3854598756965401E-6</v>
      </c>
      <c r="X1422" s="10">
        <f t="shared" si="2224"/>
        <v>72178.235882328343</v>
      </c>
      <c r="Y1422" s="8">
        <f t="shared" si="2225"/>
        <v>1385.4591869359244</v>
      </c>
      <c r="Z1422" s="1">
        <f t="shared" si="2226"/>
        <v>1385.4590000000001</v>
      </c>
      <c r="AA1422" s="2">
        <f t="shared" si="2227"/>
        <v>72178.2</v>
      </c>
      <c r="AB1422" s="2">
        <f t="shared" si="2221"/>
        <v>72178.245621126276</v>
      </c>
      <c r="AC1422" s="1">
        <f t="shared" si="2228"/>
        <v>7.604849570471818E-2</v>
      </c>
      <c r="AD1422" s="1" t="b">
        <f t="shared" si="2229"/>
        <v>1</v>
      </c>
      <c r="AM1422" s="10">
        <f t="shared" si="2230"/>
        <v>0.41677566784726217</v>
      </c>
      <c r="AN1422" s="10"/>
      <c r="AO1422" s="1">
        <f t="shared" si="2231"/>
        <v>1385.4590000000001</v>
      </c>
      <c r="AP1422"/>
      <c r="BB1422" s="17" cm="1">
        <f t="array" ref="BB1422">$C1422*EXP(poly_from_str($AO1422,BB$2951))</f>
        <v>1.1360697331919094</v>
      </c>
      <c r="BF1422" s="21">
        <f>INDEX([1]Pr3_line_class7_opt_lin!$A$2:$A$3624,MATCH($X1422,[1]Pr3_line_class7_opt_lin!$AO$2:$AO$3624,0),1)</f>
        <v>530</v>
      </c>
    </row>
    <row r="1423" spans="1:58" hidden="1" x14ac:dyDescent="0.25">
      <c r="A1423" s="1">
        <v>1384.6690000000001</v>
      </c>
      <c r="B1423" s="1">
        <v>4.0000000000000001E-3</v>
      </c>
      <c r="C1423">
        <v>3</v>
      </c>
      <c r="E1423" s="2">
        <v>72219.399999999994</v>
      </c>
      <c r="N1423">
        <v>15</v>
      </c>
      <c r="V1423" s="11">
        <f t="shared" si="2222"/>
        <v>7.2219425725570513E-7</v>
      </c>
      <c r="W1423" s="11">
        <f t="shared" si="2223"/>
        <v>1.384669493238659E-6</v>
      </c>
      <c r="X1423" s="10">
        <f t="shared" si="2224"/>
        <v>72219.420224037982</v>
      </c>
      <c r="Y1423" s="8">
        <f t="shared" si="2225"/>
        <v>1384.6691054813446</v>
      </c>
      <c r="Z1423" s="1">
        <f t="shared" si="2226"/>
        <v>1384.6690000000001</v>
      </c>
      <c r="AA1423" s="2">
        <f t="shared" si="2227"/>
        <v>72219.399999999994</v>
      </c>
      <c r="AB1423" s="2">
        <f t="shared" si="2221"/>
        <v>72219.425725570516</v>
      </c>
      <c r="AC1423" s="1">
        <f t="shared" si="2228"/>
        <v>7.6078227260655981E-2</v>
      </c>
      <c r="AD1423" s="1" t="b">
        <f t="shared" si="2229"/>
        <v>1</v>
      </c>
      <c r="AM1423" s="10">
        <f t="shared" si="2230"/>
        <v>0.20862574376981066</v>
      </c>
      <c r="AN1423" s="10"/>
      <c r="AO1423" s="1">
        <f t="shared" si="2231"/>
        <v>1384.6690000000001</v>
      </c>
      <c r="AP1423"/>
      <c r="BB1423" s="17" cm="1">
        <f t="array" ref="BB1423">$C1423*EXP(poly_from_str($AO1423,BB$2951))</f>
        <v>0.68628616312835611</v>
      </c>
      <c r="BF1423" s="21">
        <f>INDEX([1]Pr3_line_class7_opt_lin!$A$2:$A$3624,MATCH($X1423,[1]Pr3_line_class7_opt_lin!$AO$2:$AO$3624,0),1)</f>
        <v>319</v>
      </c>
    </row>
    <row r="1424" spans="1:58" hidden="1" x14ac:dyDescent="0.25">
      <c r="A1424" s="1">
        <v>1383.796</v>
      </c>
      <c r="B1424" s="1">
        <v>4.0000000000000001E-3</v>
      </c>
      <c r="C1424">
        <v>10</v>
      </c>
      <c r="E1424" s="2">
        <v>72265</v>
      </c>
      <c r="N1424">
        <v>15</v>
      </c>
      <c r="V1424" s="11">
        <f t="shared" si="2222"/>
        <v>7.2264987035661329E-7</v>
      </c>
      <c r="W1424" s="11">
        <f t="shared" si="2223"/>
        <v>1.3837957517470421E-6</v>
      </c>
      <c r="X1424" s="10">
        <f t="shared" si="2224"/>
        <v>72264.989813649983</v>
      </c>
      <c r="Y1424" s="8">
        <f t="shared" si="2225"/>
        <v>1383.7959468045369</v>
      </c>
      <c r="Z1424" s="1">
        <f t="shared" si="2226"/>
        <v>1383.796</v>
      </c>
      <c r="AA1424" s="2">
        <f t="shared" si="2227"/>
        <v>72265</v>
      </c>
      <c r="AB1424" s="2">
        <f t="shared" si="2221"/>
        <v>72264.987035661325</v>
      </c>
      <c r="AC1424" s="1">
        <f t="shared" si="2228"/>
        <v>7.6111141756321499E-2</v>
      </c>
      <c r="AD1424" s="1" t="b">
        <f t="shared" si="2229"/>
        <v>1</v>
      </c>
      <c r="AM1424" s="10">
        <f t="shared" si="2230"/>
        <v>0.20888917152528264</v>
      </c>
      <c r="AN1424" s="10"/>
      <c r="AO1424" s="1">
        <f t="shared" si="2231"/>
        <v>1383.796</v>
      </c>
      <c r="AP1424"/>
      <c r="BB1424" s="17" cm="1">
        <f t="array" ref="BB1424">$C1424*EXP(poly_from_str($AO1424,BB$2951))</f>
        <v>2.3048093708730661</v>
      </c>
      <c r="BF1424" s="21" t="e">
        <f>INDEX([1]Pr3_line_class7_opt_lin!$A$2:$A$3624,MATCH($X1424,[1]Pr3_line_class7_opt_lin!$AO$2:$AO$3624,0),1)</f>
        <v>#N/A</v>
      </c>
    </row>
    <row r="1425" spans="1:58" x14ac:dyDescent="0.25">
      <c r="A1425" s="1">
        <v>1383.6559999999999</v>
      </c>
      <c r="B1425" s="1">
        <v>8.0000000000000002E-3</v>
      </c>
      <c r="C1425">
        <v>300</v>
      </c>
      <c r="D1425" t="s">
        <v>112</v>
      </c>
      <c r="E1425" s="2">
        <v>72272.3</v>
      </c>
      <c r="N1425">
        <v>15</v>
      </c>
      <c r="V1425" s="11">
        <f t="shared" si="2222"/>
        <v>7.2272298895101094E-7</v>
      </c>
      <c r="W1425" s="11">
        <f t="shared" si="2223"/>
        <v>1.3836559788466674E-6</v>
      </c>
      <c r="X1425" s="10">
        <f t="shared" si="2224"/>
        <v>72272.299131933221</v>
      </c>
      <c r="Y1425" s="8">
        <f t="shared" si="2225"/>
        <v>1383.6559954658396</v>
      </c>
      <c r="Z1425" s="1">
        <f t="shared" si="2226"/>
        <v>1383.6559999999999</v>
      </c>
      <c r="AA1425" s="2">
        <f t="shared" si="2227"/>
        <v>72272.3</v>
      </c>
      <c r="AB1425" s="2">
        <f t="shared" si="2221"/>
        <v>72272.298895101092</v>
      </c>
      <c r="AC1425" s="1">
        <f t="shared" si="2228"/>
        <v>7.6116425937914151E-2</v>
      </c>
      <c r="AD1425" s="1" t="b">
        <f t="shared" si="2229"/>
        <v>1</v>
      </c>
      <c r="AM1425" s="10">
        <f t="shared" si="2230"/>
        <v>0.41786282139491321</v>
      </c>
      <c r="AN1425" s="10"/>
      <c r="AO1425" s="1">
        <f t="shared" si="2231"/>
        <v>1383.6559999999999</v>
      </c>
      <c r="AP1425"/>
      <c r="BB1425" s="17" cm="1">
        <f t="array" ref="BB1425">$C1425*EXP(poly_from_str($AO1425,BB$2951))</f>
        <v>69.22721462451625</v>
      </c>
      <c r="BF1425" s="21">
        <f>INDEX([1]Pr3_line_class7_opt_lin!$A$2:$A$3624,MATCH($X1425,[1]Pr3_line_class7_opt_lin!$AO$2:$AO$3624,0),1)</f>
        <v>32137</v>
      </c>
    </row>
    <row r="1426" spans="1:58" hidden="1" x14ac:dyDescent="0.25">
      <c r="A1426" s="1">
        <v>1383.6079999999999</v>
      </c>
      <c r="B1426" s="1">
        <v>4.0000000000000001E-3</v>
      </c>
      <c r="C1426">
        <v>2</v>
      </c>
      <c r="E1426" s="2">
        <v>72274.8</v>
      </c>
      <c r="F1426">
        <v>45805</v>
      </c>
      <c r="G1426" t="s">
        <v>4</v>
      </c>
      <c r="H1426" t="s">
        <v>5</v>
      </c>
      <c r="I1426">
        <v>118081</v>
      </c>
      <c r="J1426" t="s">
        <v>6</v>
      </c>
      <c r="K1426" t="s">
        <v>5</v>
      </c>
      <c r="L1426">
        <v>45805.95</v>
      </c>
      <c r="M1426">
        <v>118081.1</v>
      </c>
      <c r="N1426">
        <v>15</v>
      </c>
      <c r="V1426" s="11">
        <f t="shared" si="2222"/>
        <v>7.2274806158969888E-7</v>
      </c>
      <c r="W1426" s="11">
        <f t="shared" si="2223"/>
        <v>1.3836081179055495E-6</v>
      </c>
      <c r="X1426" s="10">
        <f t="shared" si="2224"/>
        <v>72274.804838667405</v>
      </c>
      <c r="Y1426" s="8">
        <f t="shared" si="2225"/>
        <v>1383.6080252754896</v>
      </c>
      <c r="Z1426" s="1">
        <f t="shared" si="2226"/>
        <v>1383.6079999999999</v>
      </c>
      <c r="AA1426" s="2">
        <f t="shared" si="2227"/>
        <v>72274.8</v>
      </c>
      <c r="AB1426" s="2">
        <f t="shared" si="2221"/>
        <v>72274.806158969877</v>
      </c>
      <c r="AC1426" s="1">
        <f t="shared" si="2228"/>
        <v>7.6118238026583351E-2</v>
      </c>
      <c r="AD1426" s="1" t="b">
        <f t="shared" si="2229"/>
        <v>1</v>
      </c>
      <c r="AF1426" s="1" t="s">
        <v>1310</v>
      </c>
      <c r="AG1426" s="1" t="s">
        <v>1164</v>
      </c>
      <c r="AH1426" s="10">
        <v>45805.95</v>
      </c>
      <c r="AI1426" s="10">
        <v>118081.1</v>
      </c>
      <c r="AJ1426" s="10">
        <f>AI1426-AH1426</f>
        <v>72275.150000000009</v>
      </c>
      <c r="AK1426" s="1">
        <f>$A1426-100000000/AJ1426</f>
        <v>6.5823619875118311E-3</v>
      </c>
      <c r="AL1426" s="10">
        <f>$X1426-AJ1426</f>
        <v>-0.34516133260331117</v>
      </c>
      <c r="AM1426" s="10">
        <f t="shared" si="2230"/>
        <v>0.20894588640713269</v>
      </c>
      <c r="AN1426" s="10">
        <f>AL1426/AM1426</f>
        <v>-1.6519173386872121</v>
      </c>
      <c r="AO1426" s="1">
        <f t="shared" si="2231"/>
        <v>1383.6079999999999</v>
      </c>
      <c r="AP1426" s="14">
        <v>69900000</v>
      </c>
      <c r="AQ1426" s="10">
        <v>0.22900000000000001</v>
      </c>
      <c r="AR1426" s="14" cm="1">
        <f t="array" ref="AR1426">SfromgA($AP1426,$AO1426,"")</f>
        <v>9.1379700215278373E-2</v>
      </c>
      <c r="AS1426" s="21">
        <f>(10^MAX(0.05, -0.312925054856973*((LN($AR1426))^(1/3)) + 0.454808404431693)-1)*100</f>
        <v>647.05011341132024</v>
      </c>
      <c r="AU1426" s="10"/>
      <c r="AV1426" s="10"/>
      <c r="AW1426" s="14">
        <f>IF($AP1426="",$AT1426,$AP1426)</f>
        <v>69900000</v>
      </c>
      <c r="AX1426" s="21">
        <f>IF($AP1426="",$AV1426,$AS1426)</f>
        <v>647.05011341132024</v>
      </c>
      <c r="AY1426" s="10">
        <f>LN(BB1426*$AO1426/$AW1426)</f>
        <v>-11.60295670821233</v>
      </c>
      <c r="AZ1426" s="10">
        <f>EXP(AY$2950*$AI1426+AY$2951)*$AW1426/$AO1426</f>
        <v>1.0839929746020232</v>
      </c>
      <c r="BA1426" s="10">
        <f>LN(AZ1426/$C1426)</f>
        <v>-0.61249575855793614</v>
      </c>
      <c r="BB1426" s="17" cm="1">
        <f t="array" ref="BB1426">$C1426*EXP(poly_from_str($AO1426,BB$2951))</f>
        <v>0.46170442744567569</v>
      </c>
      <c r="BC1426" s="10">
        <f t="shared" ref="BC1426" si="2239">LN(AZ1426/BB1426)</f>
        <v>0.8534817820745223</v>
      </c>
      <c r="BD1426" s="10">
        <f t="shared" ref="BD1426" si="2240">LN($AX1426/100+1)</f>
        <v>2.0109620831212127</v>
      </c>
      <c r="BE1426" s="10">
        <f>ABS(LN($AZ1426/$BB1426))-BD1426-LN(2)</f>
        <v>-1.8506274816066357</v>
      </c>
      <c r="BF1426" s="21">
        <f>INDEX([1]Pr3_line_class7_opt_lin!$A$2:$A$3624,MATCH($X1426,[1]Pr3_line_class7_opt_lin!$AO$2:$AO$3624,0),1)</f>
        <v>214</v>
      </c>
    </row>
    <row r="1427" spans="1:58" hidden="1" x14ac:dyDescent="0.25">
      <c r="A1427" s="1">
        <v>1382.3510000000001</v>
      </c>
      <c r="B1427" s="1">
        <v>4.0000000000000001E-3</v>
      </c>
      <c r="C1427">
        <v>2</v>
      </c>
      <c r="E1427" s="2">
        <v>72340.5</v>
      </c>
      <c r="N1427">
        <v>15</v>
      </c>
      <c r="V1427" s="11">
        <f t="shared" si="2222"/>
        <v>7.234052711648488E-7</v>
      </c>
      <c r="W1427" s="11">
        <f t="shared" si="2223"/>
        <v>1.382351518167555E-6</v>
      </c>
      <c r="X1427" s="10">
        <f t="shared" si="2224"/>
        <v>72340.52128688799</v>
      </c>
      <c r="Y1427" s="8">
        <f t="shared" si="2225"/>
        <v>1382.351111397443</v>
      </c>
      <c r="Z1427" s="1">
        <f t="shared" si="2226"/>
        <v>1382.3510000000001</v>
      </c>
      <c r="AA1427" s="2">
        <f t="shared" si="2227"/>
        <v>72340.5</v>
      </c>
      <c r="AB1427" s="2">
        <f t="shared" si="2221"/>
        <v>72340.527116484882</v>
      </c>
      <c r="AC1427" s="1">
        <f t="shared" si="2228"/>
        <v>7.6165759317454423E-2</v>
      </c>
      <c r="AD1427" s="1" t="b">
        <f t="shared" si="2229"/>
        <v>1</v>
      </c>
      <c r="AM1427" s="10">
        <f t="shared" si="2230"/>
        <v>0.20932599607480298</v>
      </c>
      <c r="AN1427" s="10"/>
      <c r="AO1427" s="1">
        <f t="shared" si="2231"/>
        <v>1382.3510000000001</v>
      </c>
      <c r="AP1427"/>
      <c r="BB1427" s="17" cm="1">
        <f t="array" ref="BB1427">$C1427*EXP(poly_from_str($AO1427,BB$2951))</f>
        <v>0.46668959266767934</v>
      </c>
      <c r="BF1427" s="21">
        <f>INDEX([1]Pr3_line_class7_opt_lin!$A$2:$A$3624,MATCH($X1427,[1]Pr3_line_class7_opt_lin!$AO$2:$AO$3624,0),1)</f>
        <v>216</v>
      </c>
    </row>
    <row r="1428" spans="1:58" hidden="1" x14ac:dyDescent="0.25">
      <c r="A1428" s="1">
        <v>1382.193</v>
      </c>
      <c r="B1428" s="1">
        <v>4.0000000000000001E-3</v>
      </c>
      <c r="C1428">
        <v>2</v>
      </c>
      <c r="E1428" s="2">
        <v>72348.800000000003</v>
      </c>
      <c r="N1428">
        <v>15</v>
      </c>
      <c r="V1428" s="11">
        <f t="shared" si="2222"/>
        <v>7.2348796441596793E-7</v>
      </c>
      <c r="W1428" s="11">
        <f t="shared" si="2223"/>
        <v>1.3821929320182229E-6</v>
      </c>
      <c r="X1428" s="10">
        <f t="shared" si="2224"/>
        <v>72348.797206869902</v>
      </c>
      <c r="Y1428" s="8">
        <f t="shared" si="2225"/>
        <v>1382.1929853797828</v>
      </c>
      <c r="Z1428" s="1">
        <f t="shared" si="2226"/>
        <v>1382.193</v>
      </c>
      <c r="AA1428" s="2">
        <f t="shared" si="2227"/>
        <v>72348.800000000003</v>
      </c>
      <c r="AB1428" s="2">
        <f t="shared" si="2221"/>
        <v>72348.796441596802</v>
      </c>
      <c r="AC1428" s="1">
        <f t="shared" si="2228"/>
        <v>7.6171741732738052E-2</v>
      </c>
      <c r="AD1428" s="1" t="b">
        <f t="shared" si="2229"/>
        <v>1</v>
      </c>
      <c r="AM1428" s="10">
        <f t="shared" si="2230"/>
        <v>0.20937394415975194</v>
      </c>
      <c r="AN1428" s="10"/>
      <c r="AO1428" s="1">
        <f t="shared" si="2231"/>
        <v>1382.193</v>
      </c>
      <c r="AP1428"/>
      <c r="BB1428" s="17" cm="1">
        <f t="array" ref="BB1428">$C1428*EXP(poly_from_str($AO1428,BB$2951))</f>
        <v>0.46731871024628907</v>
      </c>
      <c r="BF1428" s="21" t="e">
        <f>INDEX([1]Pr3_line_class7_opt_lin!$A$2:$A$3624,MATCH($X1428,[1]Pr3_line_class7_opt_lin!$AO$2:$AO$3624,0),1)</f>
        <v>#N/A</v>
      </c>
    </row>
    <row r="1429" spans="1:58" hidden="1" x14ac:dyDescent="0.25">
      <c r="A1429" s="1">
        <v>1382.0450000000001</v>
      </c>
      <c r="B1429" s="1">
        <v>4.0000000000000001E-3</v>
      </c>
      <c r="C1429">
        <v>1</v>
      </c>
      <c r="E1429" s="2">
        <v>72356.5</v>
      </c>
      <c r="F1429">
        <v>45844</v>
      </c>
      <c r="G1429" t="s">
        <v>4</v>
      </c>
      <c r="H1429" t="s">
        <v>18</v>
      </c>
      <c r="I1429">
        <v>118201</v>
      </c>
      <c r="J1429" t="s">
        <v>6</v>
      </c>
      <c r="K1429" t="s">
        <v>18</v>
      </c>
      <c r="L1429">
        <v>45844.65</v>
      </c>
      <c r="M1429">
        <v>118201.4</v>
      </c>
      <c r="N1429">
        <v>15</v>
      </c>
      <c r="V1429" s="11">
        <f t="shared" si="2222"/>
        <v>7.2356544106740375E-7</v>
      </c>
      <c r="W1429" s="11">
        <f t="shared" si="2223"/>
        <v>1.3820458424605944E-6</v>
      </c>
      <c r="X1429" s="10">
        <f t="shared" si="2224"/>
        <v>72356.534617928948</v>
      </c>
      <c r="Y1429" s="8">
        <f t="shared" si="2225"/>
        <v>1382.0451812409128</v>
      </c>
      <c r="Z1429" s="1">
        <f t="shared" si="2226"/>
        <v>1382.0450000000001</v>
      </c>
      <c r="AA1429" s="2">
        <f t="shared" si="2227"/>
        <v>72356.5</v>
      </c>
      <c r="AB1429" s="2">
        <f t="shared" si="2221"/>
        <v>72356.544106740374</v>
      </c>
      <c r="AC1429" s="1">
        <f t="shared" si="2228"/>
        <v>7.6177347375353324E-2</v>
      </c>
      <c r="AD1429" s="1" t="b">
        <f t="shared" si="2229"/>
        <v>1</v>
      </c>
      <c r="AF1429" s="1" t="s">
        <v>1383</v>
      </c>
      <c r="AG1429" s="1" t="s">
        <v>1147</v>
      </c>
      <c r="AH1429" s="10">
        <v>45844.65</v>
      </c>
      <c r="AI1429" s="10">
        <v>118201.4</v>
      </c>
      <c r="AJ1429" s="10">
        <f t="shared" ref="AJ1429:AJ1430" si="2241">AI1429-AH1429</f>
        <v>72356.75</v>
      </c>
      <c r="AK1429" s="1">
        <f t="shared" ref="AK1429:AK1430" si="2242">$A1429-100000000/AJ1429</f>
        <v>3.9326496837475133E-3</v>
      </c>
      <c r="AL1429" s="10">
        <f t="shared" ref="AL1429:AL1430" si="2243">$X1429-AJ1429</f>
        <v>-0.21538207105186302</v>
      </c>
      <c r="AM1429" s="10">
        <f t="shared" si="2230"/>
        <v>0.20941865134637438</v>
      </c>
      <c r="AN1429" s="10">
        <f t="shared" ref="AN1429:AN1430" si="2244">AL1429/AM1429</f>
        <v>-1.0284760677578104</v>
      </c>
      <c r="AO1429" s="1">
        <f t="shared" si="2231"/>
        <v>1382.0450000000001</v>
      </c>
      <c r="BB1429" s="17" cm="1">
        <f t="array" ref="BB1429">$C1429*EXP(poly_from_str($AO1429,BB$2951))</f>
        <v>0.23395425847842344</v>
      </c>
      <c r="BF1429" s="21">
        <f>INDEX([1]Pr3_line_class7_opt_lin!$A$2:$A$3624,MATCH($X1429,[1]Pr3_line_class7_opt_lin!$AO$2:$AO$3624,0),1)</f>
        <v>108</v>
      </c>
    </row>
    <row r="1430" spans="1:58" hidden="1" x14ac:dyDescent="0.25">
      <c r="A1430" s="1">
        <v>1381.886</v>
      </c>
      <c r="B1430" s="1">
        <v>4.0000000000000001E-3</v>
      </c>
      <c r="C1430">
        <v>2</v>
      </c>
      <c r="E1430" s="2">
        <v>72364.899999999994</v>
      </c>
      <c r="F1430">
        <v>44679</v>
      </c>
      <c r="G1430" t="s">
        <v>4</v>
      </c>
      <c r="H1430" t="s">
        <v>7</v>
      </c>
      <c r="I1430">
        <v>117044</v>
      </c>
      <c r="J1430" t="s">
        <v>6</v>
      </c>
      <c r="K1430" t="s">
        <v>7</v>
      </c>
      <c r="L1430">
        <v>44679.98</v>
      </c>
      <c r="M1430">
        <v>117044.6</v>
      </c>
      <c r="N1430">
        <v>15</v>
      </c>
      <c r="V1430" s="11">
        <f t="shared" si="2222"/>
        <v>7.2364869461011982E-7</v>
      </c>
      <c r="W1430" s="11">
        <f t="shared" si="2223"/>
        <v>1.3818854168250079E-6</v>
      </c>
      <c r="X1430" s="10">
        <f t="shared" si="2224"/>
        <v>72364.876033337423</v>
      </c>
      <c r="Y1430" s="8">
        <f t="shared" si="2225"/>
        <v>1381.8858744942986</v>
      </c>
      <c r="Z1430" s="1">
        <f t="shared" si="2226"/>
        <v>1381.886</v>
      </c>
      <c r="AA1430" s="2">
        <f t="shared" si="2227"/>
        <v>72364.899999999994</v>
      </c>
      <c r="AB1430" s="2">
        <f t="shared" si="2221"/>
        <v>72364.869461011986</v>
      </c>
      <c r="AC1430" s="1">
        <f t="shared" si="2228"/>
        <v>7.6183371660546534E-2</v>
      </c>
      <c r="AD1430" s="1" t="b">
        <f t="shared" si="2229"/>
        <v>1</v>
      </c>
      <c r="AF1430" s="1" t="s">
        <v>1372</v>
      </c>
      <c r="AG1430" s="1" t="s">
        <v>1189</v>
      </c>
      <c r="AH1430" s="10">
        <v>44679.98</v>
      </c>
      <c r="AI1430" s="10">
        <v>117044.6</v>
      </c>
      <c r="AJ1430" s="10">
        <f t="shared" si="2241"/>
        <v>72364.62</v>
      </c>
      <c r="AK1430" s="1">
        <f t="shared" si="2242"/>
        <v>-4.7637461511840229E-3</v>
      </c>
      <c r="AL1430" s="10">
        <f t="shared" si="2243"/>
        <v>0.25603333742765244</v>
      </c>
      <c r="AM1430" s="10">
        <f t="shared" si="2230"/>
        <v>0.20946706168236742</v>
      </c>
      <c r="AN1430" s="10">
        <f t="shared" si="2244"/>
        <v>1.2223083446689933</v>
      </c>
      <c r="AO1430" s="1">
        <f t="shared" si="2231"/>
        <v>1381.886</v>
      </c>
      <c r="AP1430" s="14">
        <v>53100000</v>
      </c>
      <c r="AQ1430" s="10">
        <v>8.3000000000000004E-2</v>
      </c>
      <c r="AR1430" s="14" cm="1">
        <f t="array" ref="AR1430">SfromgA($AP1430,$AO1430,"")</f>
        <v>6.9158335465323864E-2</v>
      </c>
      <c r="AS1430" s="21">
        <f>(10^MAX(0.05, -0.312925054856973*((LN($AR1430))^(1/3)) + 0.454808404431693)-1)*100</f>
        <v>674.4669400150209</v>
      </c>
      <c r="AU1430" s="10"/>
      <c r="AV1430" s="10"/>
      <c r="AW1430" s="14">
        <f>IF($AP1430="",$AT1430,$AP1430)</f>
        <v>53100000</v>
      </c>
      <c r="AX1430" s="21">
        <f>IF($AP1430="",$AV1430,$AS1430)</f>
        <v>674.4669400150209</v>
      </c>
      <c r="AY1430" s="10">
        <f>LN(BB1430*$AO1430/$AW1430)</f>
        <v>-11.314610999506543</v>
      </c>
      <c r="AZ1430" s="10">
        <f>EXP(AY$2950*$AI1430+AY$2951)*$AW1430/$AO1430</f>
        <v>0.90836954476605081</v>
      </c>
      <c r="BA1430" s="10">
        <f>LN(AZ1430/$C1430)</f>
        <v>-0.7892511761099803</v>
      </c>
      <c r="BB1430" s="17" cm="1">
        <f t="array" ref="BB1430">$C1430*EXP(poly_from_str($AO1430,BB$2951))</f>
        <v>0.46854270676625143</v>
      </c>
      <c r="BC1430" s="10">
        <f t="shared" ref="BC1430" si="2245">LN(AZ1430/BB1430)</f>
        <v>0.66202402952337436</v>
      </c>
      <c r="BD1430" s="10">
        <f t="shared" ref="BD1430" si="2246">LN($AX1430/100+1)</f>
        <v>2.0470047873735555</v>
      </c>
      <c r="BE1430" s="10">
        <f>ABS(LN($AZ1430/$BB1430))-BD1430-LN(2)</f>
        <v>-2.0781279384101263</v>
      </c>
      <c r="BF1430" s="21">
        <f>INDEX([1]Pr3_line_class7_opt_lin!$A$2:$A$3624,MATCH($X1430,[1]Pr3_line_class7_opt_lin!$AO$2:$AO$3624,0),1)</f>
        <v>217</v>
      </c>
    </row>
    <row r="1431" spans="1:58" hidden="1" x14ac:dyDescent="0.25">
      <c r="A1431" s="1">
        <v>1381.816</v>
      </c>
      <c r="B1431" s="1">
        <v>4.0000000000000001E-3</v>
      </c>
      <c r="C1431">
        <v>4</v>
      </c>
      <c r="E1431" s="2">
        <v>72368.5</v>
      </c>
      <c r="N1431">
        <v>15</v>
      </c>
      <c r="V1431" s="11">
        <f t="shared" si="2222"/>
        <v>7.2368535318739976E-7</v>
      </c>
      <c r="W1431" s="11">
        <f t="shared" si="2223"/>
        <v>1.3818166743818098E-6</v>
      </c>
      <c r="X1431" s="10">
        <f t="shared" si="2224"/>
        <v>72368.527716561541</v>
      </c>
      <c r="Y1431" s="8">
        <f t="shared" si="2225"/>
        <v>1381.8161451571855</v>
      </c>
      <c r="Z1431" s="1">
        <f t="shared" si="2226"/>
        <v>1381.816</v>
      </c>
      <c r="AA1431" s="2">
        <f t="shared" si="2227"/>
        <v>72368.5</v>
      </c>
      <c r="AB1431" s="2">
        <f t="shared" si="2221"/>
        <v>72368.535318739974</v>
      </c>
      <c r="AC1431" s="1">
        <f t="shared" si="2228"/>
        <v>7.6186024520898579E-2</v>
      </c>
      <c r="AD1431" s="1" t="b">
        <f t="shared" si="2229"/>
        <v>1</v>
      </c>
      <c r="AM1431" s="10">
        <f t="shared" si="2230"/>
        <v>0.20948809392856935</v>
      </c>
      <c r="AN1431" s="10"/>
      <c r="AO1431" s="1">
        <f t="shared" si="2231"/>
        <v>1381.816</v>
      </c>
      <c r="AP1431"/>
      <c r="BB1431" s="17" cm="1">
        <f t="array" ref="BB1431">$C1431*EXP(poly_from_str($AO1431,BB$2951))</f>
        <v>0.93764417832301206</v>
      </c>
      <c r="BF1431" s="21">
        <f>INDEX([1]Pr3_line_class7_opt_lin!$A$2:$A$3624,MATCH($X1431,[1]Pr3_line_class7_opt_lin!$AO$2:$AO$3624,0),1)</f>
        <v>433</v>
      </c>
    </row>
    <row r="1432" spans="1:58" hidden="1" x14ac:dyDescent="0.25">
      <c r="A1432" s="1">
        <v>1381.4459999999999</v>
      </c>
      <c r="B1432" s="1">
        <v>4.0000000000000001E-3</v>
      </c>
      <c r="C1432">
        <v>100</v>
      </c>
      <c r="E1432" s="2">
        <v>72387.899999999994</v>
      </c>
      <c r="F1432">
        <v>18241</v>
      </c>
      <c r="G1432" t="s">
        <v>4</v>
      </c>
      <c r="H1432" t="s">
        <v>12</v>
      </c>
      <c r="I1432">
        <v>90629</v>
      </c>
      <c r="J1432" t="s">
        <v>6</v>
      </c>
      <c r="K1432" t="s">
        <v>5</v>
      </c>
      <c r="L1432">
        <v>18241.54</v>
      </c>
      <c r="M1432">
        <v>90629.2</v>
      </c>
      <c r="N1432">
        <v>15</v>
      </c>
      <c r="V1432" s="11">
        <f t="shared" si="2222"/>
        <v>7.2387918166906279E-7</v>
      </c>
      <c r="W1432" s="11">
        <f t="shared" si="2223"/>
        <v>1.3814463466960639E-6</v>
      </c>
      <c r="X1432" s="10">
        <f t="shared" si="2224"/>
        <v>72387.91425328287</v>
      </c>
      <c r="Y1432" s="8">
        <f t="shared" si="2225"/>
        <v>1381.446074687321</v>
      </c>
      <c r="Z1432" s="1">
        <f t="shared" si="2226"/>
        <v>1381.4459999999999</v>
      </c>
      <c r="AA1432" s="2">
        <f t="shared" si="2227"/>
        <v>72387.899999999994</v>
      </c>
      <c r="AB1432" s="2">
        <f t="shared" si="2221"/>
        <v>72387.918166906282</v>
      </c>
      <c r="AC1432" s="1">
        <f t="shared" si="2228"/>
        <v>7.6200053482693597E-2</v>
      </c>
      <c r="AD1432" s="1" t="b">
        <f t="shared" si="2229"/>
        <v>1</v>
      </c>
      <c r="AF1432" s="1" t="s">
        <v>1153</v>
      </c>
      <c r="AG1432" s="1" t="s">
        <v>1357</v>
      </c>
      <c r="AH1432" s="10">
        <v>18241.54</v>
      </c>
      <c r="AI1432" s="10">
        <v>90629.2</v>
      </c>
      <c r="AJ1432" s="10">
        <f t="shared" ref="AJ1432:AJ1433" si="2247">AI1432-AH1432</f>
        <v>72387.66</v>
      </c>
      <c r="AK1432" s="1">
        <f t="shared" ref="AK1432:AK1433" si="2248">$A1432-100000000/AJ1432</f>
        <v>-4.9268568702700577E-3</v>
      </c>
      <c r="AL1432" s="10">
        <f t="shared" ref="AL1432:AL1433" si="2249">$X1432-AJ1432</f>
        <v>0.25425328286655713</v>
      </c>
      <c r="AM1432" s="10">
        <f t="shared" si="2230"/>
        <v>0.2096003752589678</v>
      </c>
      <c r="AN1432" s="10">
        <f t="shared" ref="AN1432:AN1433" si="2250">AL1432/AM1432</f>
        <v>1.2130382999191642</v>
      </c>
      <c r="AO1432" s="1">
        <f t="shared" si="2231"/>
        <v>1381.4459999999999</v>
      </c>
      <c r="AP1432" s="14">
        <v>28800000</v>
      </c>
      <c r="AQ1432" s="10">
        <v>0.17499999999999999</v>
      </c>
      <c r="AR1432" s="14" cm="1">
        <f t="array" ref="AR1432">SfromgA($AP1432,$AO1432,"")</f>
        <v>3.7473787297413873E-2</v>
      </c>
      <c r="AS1432" s="21">
        <f t="shared" ref="AS1432:AS1433" si="2251">(10^MAX(0.05, -0.312925054856973*((LN($AR1432))^(1/3)) + 0.454808404431693)-1)*100</f>
        <v>731.65683636655478</v>
      </c>
      <c r="AU1432" s="10"/>
      <c r="AV1432" s="10"/>
      <c r="AW1432" s="14">
        <f t="shared" ref="AW1432:AW1433" si="2252">IF($AP1432="",$AT1432,$AP1432)</f>
        <v>28800000</v>
      </c>
      <c r="AX1432" s="21">
        <f t="shared" ref="AX1432:AX1433" si="2253">IF($AP1432="",$AV1432,$AS1432)</f>
        <v>731.65683636655478</v>
      </c>
      <c r="AY1432" s="10">
        <f t="shared" ref="AY1432:AY1433" si="2254">LN(BB1432*$AO1432/$AW1432)</f>
        <v>-6.787360000736089</v>
      </c>
      <c r="AZ1432" s="10">
        <f t="shared" ref="AZ1432:AZ1433" si="2255">EXP(AY$2950*$AI1432+AY$2951)*$AW1432/$AO1432</f>
        <v>5.8218666676812338</v>
      </c>
      <c r="BA1432" s="10">
        <f t="shared" ref="BA1432:BA1433" si="2256">LN(AZ1432/$C1432)</f>
        <v>-2.8435492423901052</v>
      </c>
      <c r="BB1432" s="17" cm="1">
        <f t="array" ref="BB1432">$C1432*EXP(poly_from_str($AO1432,BB$2951))</f>
        <v>23.515032293675826</v>
      </c>
      <c r="BC1432" s="10">
        <f t="shared" ref="BC1432:BC1433" si="2257">LN(AZ1432/BB1432)</f>
        <v>-1.3960189451204645</v>
      </c>
      <c r="BD1432" s="10">
        <f t="shared" ref="BD1432:BD1433" si="2258">LN($AX1432/100+1)</f>
        <v>2.1182497134594267</v>
      </c>
      <c r="BE1432" s="10">
        <f t="shared" ref="BE1432:BE1433" si="2259">ABS(LN($AZ1432/$BB1432))-BD1432-LN(2)</f>
        <v>-1.4153779488989073</v>
      </c>
      <c r="BF1432" s="21">
        <f>INDEX([1]Pr3_line_class7_opt_lin!$A$2:$A$3624,MATCH($X1432,[1]Pr3_line_class7_opt_lin!$AO$2:$AO$3624,0),1)</f>
        <v>10854</v>
      </c>
    </row>
    <row r="1433" spans="1:58" hidden="1" x14ac:dyDescent="0.25">
      <c r="A1433" s="1">
        <v>1381.2090000000001</v>
      </c>
      <c r="B1433" s="1">
        <v>4.0000000000000001E-3</v>
      </c>
      <c r="C1433">
        <v>10</v>
      </c>
      <c r="E1433" s="2">
        <v>72400.3</v>
      </c>
      <c r="F1433">
        <v>22747</v>
      </c>
      <c r="G1433" t="s">
        <v>4</v>
      </c>
      <c r="H1433" t="s">
        <v>5</v>
      </c>
      <c r="I1433">
        <v>95147</v>
      </c>
      <c r="J1433" t="s">
        <v>6</v>
      </c>
      <c r="K1433" t="s">
        <v>5</v>
      </c>
      <c r="L1433">
        <v>22747.69</v>
      </c>
      <c r="M1433">
        <v>95147.9</v>
      </c>
      <c r="N1433">
        <v>15</v>
      </c>
      <c r="V1433" s="11">
        <f t="shared" si="2222"/>
        <v>7.2400339123188447E-7</v>
      </c>
      <c r="W1433" s="11">
        <f t="shared" si="2223"/>
        <v>1.3812097463684542E-6</v>
      </c>
      <c r="X1433" s="10">
        <f t="shared" si="2224"/>
        <v>72400.330690502436</v>
      </c>
      <c r="Y1433" s="8">
        <f t="shared" si="2225"/>
        <v>1381.2091608735998</v>
      </c>
      <c r="Z1433" s="1">
        <f t="shared" si="2226"/>
        <v>1381.2090000000001</v>
      </c>
      <c r="AA1433" s="2">
        <f t="shared" si="2227"/>
        <v>72400.3</v>
      </c>
      <c r="AB1433" s="2">
        <f t="shared" si="2221"/>
        <v>72400.339123188445</v>
      </c>
      <c r="AC1433" s="1">
        <f t="shared" si="2228"/>
        <v>7.6209045525763464E-2</v>
      </c>
      <c r="AD1433" s="1" t="b">
        <f t="shared" si="2229"/>
        <v>1</v>
      </c>
      <c r="AF1433" s="1" t="s">
        <v>1178</v>
      </c>
      <c r="AG1433" s="1" t="s">
        <v>1365</v>
      </c>
      <c r="AH1433" s="10">
        <v>22747.69</v>
      </c>
      <c r="AI1433" s="10">
        <v>95147.9</v>
      </c>
      <c r="AJ1433" s="10">
        <f t="shared" si="2247"/>
        <v>72400.209999999992</v>
      </c>
      <c r="AK1433" s="1">
        <f t="shared" si="2248"/>
        <v>-2.4633369157527341E-3</v>
      </c>
      <c r="AL1433" s="10">
        <f t="shared" si="2249"/>
        <v>0.12069050244463142</v>
      </c>
      <c r="AM1433" s="10">
        <f t="shared" si="2230"/>
        <v>0.20967225090482322</v>
      </c>
      <c r="AN1433" s="10">
        <f t="shared" si="2250"/>
        <v>0.57561504645369888</v>
      </c>
      <c r="AO1433" s="1">
        <f t="shared" si="2231"/>
        <v>1381.2090000000001</v>
      </c>
      <c r="AP1433" s="14">
        <v>6670000</v>
      </c>
      <c r="AQ1433" s="10">
        <v>4.8000000000000001E-2</v>
      </c>
      <c r="AR1433" s="14" cm="1">
        <f t="array" ref="AR1433">SfromgA($AP1433,$AO1433,"")</f>
        <v>8.6743590093371209E-3</v>
      </c>
      <c r="AS1433" s="21">
        <f t="shared" si="2251"/>
        <v>856.61014761012848</v>
      </c>
      <c r="AU1433" s="10"/>
      <c r="AV1433" s="10"/>
      <c r="AW1433" s="14">
        <f t="shared" si="2252"/>
        <v>6670000</v>
      </c>
      <c r="AX1433" s="21">
        <f t="shared" si="2253"/>
        <v>856.61014761012848</v>
      </c>
      <c r="AY1433" s="10">
        <f t="shared" si="2254"/>
        <v>-7.6253459846502842</v>
      </c>
      <c r="AZ1433" s="10">
        <f t="shared" si="2255"/>
        <v>0.8839512464927376</v>
      </c>
      <c r="BA1433" s="10">
        <f t="shared" si="2256"/>
        <v>-2.4259384618857278</v>
      </c>
      <c r="BB1433" s="17" cm="1">
        <f t="array" ref="BB1433">$C1433*EXP(poly_from_str($AO1433,BB$2951))</f>
        <v>2.3562466528544141</v>
      </c>
      <c r="BC1433" s="10">
        <f t="shared" si="2257"/>
        <v>-0.98042332056561654</v>
      </c>
      <c r="BD1433" s="10">
        <f t="shared" si="2258"/>
        <v>2.2582257531990479</v>
      </c>
      <c r="BE1433" s="10">
        <f t="shared" si="2259"/>
        <v>-1.9709496131933766</v>
      </c>
      <c r="BF1433" s="21">
        <f>INDEX([1]Pr3_line_class7_opt_lin!$A$2:$A$3624,MATCH($X1433,[1]Pr3_line_class7_opt_lin!$AO$2:$AO$3624,0),1)</f>
        <v>1087</v>
      </c>
    </row>
    <row r="1434" spans="1:58" x14ac:dyDescent="0.25">
      <c r="A1434" s="1">
        <v>1380.107</v>
      </c>
      <c r="B1434" s="1">
        <v>8.0000000000000002E-3</v>
      </c>
      <c r="C1434">
        <v>40</v>
      </c>
      <c r="D1434" t="s">
        <v>112</v>
      </c>
      <c r="E1434" s="2">
        <v>72458.2</v>
      </c>
      <c r="N1434">
        <v>15</v>
      </c>
      <c r="V1434" s="11">
        <f t="shared" si="2222"/>
        <v>7.2458149984022982E-7</v>
      </c>
      <c r="W1434" s="11">
        <f t="shared" si="2223"/>
        <v>1.3801060473486783E-6</v>
      </c>
      <c r="X1434" s="10">
        <f t="shared" si="2224"/>
        <v>72458.160791606744</v>
      </c>
      <c r="Y1434" s="8">
        <f t="shared" si="2225"/>
        <v>1380.1067941484873</v>
      </c>
      <c r="Z1434" s="1">
        <f t="shared" si="2226"/>
        <v>1380.107</v>
      </c>
      <c r="AA1434" s="2">
        <f t="shared" si="2227"/>
        <v>72458.2</v>
      </c>
      <c r="AB1434" s="2">
        <f t="shared" si="2221"/>
        <v>72458.149984022981</v>
      </c>
      <c r="AC1434" s="1">
        <f t="shared" si="2228"/>
        <v>7.625091749553585E-2</v>
      </c>
      <c r="AD1434" s="1" t="b">
        <f t="shared" si="2229"/>
        <v>1</v>
      </c>
      <c r="AM1434" s="10">
        <f t="shared" si="2230"/>
        <v>0.42001496985378672</v>
      </c>
      <c r="AN1434" s="10"/>
      <c r="AO1434" s="1">
        <f t="shared" si="2231"/>
        <v>1380.107</v>
      </c>
      <c r="AP1434"/>
      <c r="BB1434" s="17" cm="1">
        <f t="array" ref="BB1434">$C1434*EXP(poly_from_str($AO1434,BB$2951))</f>
        <v>9.5135403252780808</v>
      </c>
      <c r="BF1434" s="21" t="e">
        <f>INDEX([1]Pr3_line_class7_opt_lin!$A$2:$A$3624,MATCH($X1434,[1]Pr3_line_class7_opt_lin!$AO$2:$AO$3624,0),1)</f>
        <v>#N/A</v>
      </c>
    </row>
    <row r="1435" spans="1:58" hidden="1" x14ac:dyDescent="0.25">
      <c r="A1435" s="1">
        <v>1379.9580000000001</v>
      </c>
      <c r="B1435" s="1">
        <v>4.0000000000000001E-3</v>
      </c>
      <c r="C1435">
        <v>3</v>
      </c>
      <c r="E1435" s="2">
        <v>72466</v>
      </c>
      <c r="F1435">
        <v>45805</v>
      </c>
      <c r="G1435" t="s">
        <v>4</v>
      </c>
      <c r="H1435" t="s">
        <v>5</v>
      </c>
      <c r="I1435">
        <v>118271</v>
      </c>
      <c r="J1435" t="s">
        <v>6</v>
      </c>
      <c r="K1435" t="s">
        <v>12</v>
      </c>
      <c r="L1435">
        <v>45805.95</v>
      </c>
      <c r="M1435">
        <v>118271.6</v>
      </c>
      <c r="N1435">
        <v>15</v>
      </c>
      <c r="V1435" s="11">
        <f t="shared" si="2222"/>
        <v>7.2465973602095133E-7</v>
      </c>
      <c r="W1435" s="11">
        <f t="shared" si="2223"/>
        <v>1.379957497309083E-6</v>
      </c>
      <c r="X1435" s="10">
        <f t="shared" si="2224"/>
        <v>72465.97930815228</v>
      </c>
      <c r="Y1435" s="8">
        <f t="shared" si="2225"/>
        <v>1379.9578913404707</v>
      </c>
      <c r="Z1435" s="1">
        <f t="shared" si="2226"/>
        <v>1379.9580000000001</v>
      </c>
      <c r="AA1435" s="2">
        <f t="shared" si="2227"/>
        <v>72466</v>
      </c>
      <c r="AB1435" s="2">
        <f t="shared" si="2221"/>
        <v>72465.973602095139</v>
      </c>
      <c r="AC1435" s="1">
        <f t="shared" si="2228"/>
        <v>7.6256586650497754E-2</v>
      </c>
      <c r="AD1435" s="1" t="b">
        <f t="shared" si="2229"/>
        <v>1</v>
      </c>
      <c r="AF1435" s="1" t="s">
        <v>1310</v>
      </c>
      <c r="AG1435" s="1" t="s">
        <v>1212</v>
      </c>
      <c r="AH1435" s="10">
        <v>45805.95</v>
      </c>
      <c r="AI1435" s="10">
        <v>118271.6</v>
      </c>
      <c r="AJ1435" s="10">
        <f t="shared" ref="AJ1435:AJ1437" si="2260">AI1435-AH1435</f>
        <v>72465.650000000009</v>
      </c>
      <c r="AK1435" s="1">
        <f t="shared" ref="AK1435:AK1437" si="2261">$A1435-100000000/AJ1435</f>
        <v>-6.1623307040008513E-3</v>
      </c>
      <c r="AL1435" s="10">
        <f t="shared" ref="AL1435:AL1437" si="2262">$X1435-AJ1435</f>
        <v>0.32930815227155108</v>
      </c>
      <c r="AM1435" s="10">
        <f t="shared" si="2230"/>
        <v>0.21005276972197703</v>
      </c>
      <c r="AN1435" s="10">
        <f t="shared" ref="AN1435:AN1437" si="2263">AL1435/AM1435</f>
        <v>1.5677401098182082</v>
      </c>
      <c r="AO1435" s="1">
        <f t="shared" si="2231"/>
        <v>1379.9580000000001</v>
      </c>
      <c r="AP1435" s="14">
        <v>61400000</v>
      </c>
      <c r="AQ1435" s="10">
        <v>0.161</v>
      </c>
      <c r="AR1435" s="14" cm="1">
        <f t="array" ref="AR1435">SfromgA($AP1435,$AO1435,"")</f>
        <v>7.9634147768701452E-2</v>
      </c>
      <c r="AS1435" s="21">
        <f t="shared" ref="AS1435:AS1437" si="2264">(10^MAX(0.05, -0.312925054856973*((LN($AR1435))^(1/3)) + 0.454808404431693)-1)*100</f>
        <v>660.71618529095736</v>
      </c>
      <c r="AU1435" s="10"/>
      <c r="AV1435" s="10"/>
      <c r="AW1435" s="14">
        <f t="shared" ref="AW1435:AW1437" si="2265">IF($AP1435="",$AT1435,$AP1435)</f>
        <v>61400000</v>
      </c>
      <c r="AX1435" s="21">
        <f t="shared" ref="AX1435:AX1437" si="2266">IF($AP1435="",$AV1435,$AS1435)</f>
        <v>660.71618529095736</v>
      </c>
      <c r="AY1435" s="10">
        <f t="shared" ref="AY1435:AY1437" si="2267">LN(BB1435*$AO1435/$AW1435)</f>
        <v>-11.039401003245271</v>
      </c>
      <c r="AZ1435" s="10">
        <f t="shared" ref="AZ1435:AZ1437" si="2268">EXP(AY$2950*$AI1435+AY$2951)*$AW1435/$AO1435</f>
        <v>0.93784548749918029</v>
      </c>
      <c r="BA1435" s="10">
        <f t="shared" ref="BA1435:BA1437" si="2269">LN(AZ1435/$C1435)</f>
        <v>-1.1627823576933722</v>
      </c>
      <c r="BB1435" s="17" cm="1">
        <f t="array" ref="BB1435">$C1435*EXP(poly_from_str($AO1435,BB$2951))</f>
        <v>0.71441664313234454</v>
      </c>
      <c r="BC1435" s="10">
        <f t="shared" ref="BC1435:BC1437" si="2270">LN(AZ1435/BB1435)</f>
        <v>0.27211888400813111</v>
      </c>
      <c r="BD1435" s="10">
        <f t="shared" ref="BD1435:BD1437" si="2271">LN($AX1435/100+1)</f>
        <v>2.0290901526271976</v>
      </c>
      <c r="BE1435" s="10">
        <f t="shared" ref="BE1435:BE1437" si="2272">ABS(LN($AZ1435/$BB1435))-BD1435-LN(2)</f>
        <v>-2.450118449179012</v>
      </c>
      <c r="BF1435" s="21">
        <f>INDEX([1]Pr3_line_class7_opt_lin!$A$2:$A$3624,MATCH($X1435,[1]Pr3_line_class7_opt_lin!$AO$2:$AO$3624,0),1)</f>
        <v>329</v>
      </c>
    </row>
    <row r="1436" spans="1:58" hidden="1" x14ac:dyDescent="0.25">
      <c r="A1436" s="1">
        <v>1378.385</v>
      </c>
      <c r="B1436" s="1">
        <v>4.0000000000000001E-3</v>
      </c>
      <c r="C1436">
        <v>1</v>
      </c>
      <c r="E1436" s="2">
        <v>72548.7</v>
      </c>
      <c r="F1436">
        <v>38785</v>
      </c>
      <c r="G1436" t="s">
        <v>4</v>
      </c>
      <c r="H1436" t="s">
        <v>46</v>
      </c>
      <c r="I1436">
        <v>111335</v>
      </c>
      <c r="J1436" t="s">
        <v>6</v>
      </c>
      <c r="K1436" t="s">
        <v>46</v>
      </c>
      <c r="L1436">
        <v>38785.760000000002</v>
      </c>
      <c r="M1436">
        <v>111335.1</v>
      </c>
      <c r="N1436">
        <v>15</v>
      </c>
      <c r="V1436" s="11">
        <f t="shared" si="2222"/>
        <v>7.2548671089717311E-7</v>
      </c>
      <c r="W1436" s="11">
        <f t="shared" si="2223"/>
        <v>1.3783844507206884E-6</v>
      </c>
      <c r="X1436" s="10">
        <f t="shared" si="2224"/>
        <v>72548.677361215479</v>
      </c>
      <c r="Y1436" s="8">
        <f t="shared" si="2225"/>
        <v>1378.3848808449814</v>
      </c>
      <c r="Z1436" s="1">
        <f t="shared" si="2226"/>
        <v>1378.385</v>
      </c>
      <c r="AA1436" s="2">
        <f t="shared" si="2227"/>
        <v>72548.7</v>
      </c>
      <c r="AB1436" s="2">
        <f t="shared" si="2221"/>
        <v>72548.671089717318</v>
      </c>
      <c r="AC1436" s="1">
        <f t="shared" si="2228"/>
        <v>7.6316548384419924E-2</v>
      </c>
      <c r="AD1436" s="1" t="b">
        <f t="shared" si="2229"/>
        <v>1</v>
      </c>
      <c r="AF1436" s="1" t="s">
        <v>1339</v>
      </c>
      <c r="AG1436" s="1" t="s">
        <v>1319</v>
      </c>
      <c r="AH1436" s="10">
        <v>38785.760000000002</v>
      </c>
      <c r="AI1436" s="10">
        <v>111334.87</v>
      </c>
      <c r="AJ1436" s="10">
        <f t="shared" si="2260"/>
        <v>72549.109999999986</v>
      </c>
      <c r="AK1436" s="1">
        <f t="shared" si="2261"/>
        <v>8.3390044339921587E-3</v>
      </c>
      <c r="AL1436" s="10">
        <f t="shared" si="2262"/>
        <v>-0.43263878450670745</v>
      </c>
      <c r="AM1436" s="10">
        <f t="shared" si="2230"/>
        <v>0.21053247097146296</v>
      </c>
      <c r="AN1436" s="10">
        <f t="shared" si="2263"/>
        <v>-2.0549741448925962</v>
      </c>
      <c r="AO1436" s="1">
        <f t="shared" si="2231"/>
        <v>1378.385</v>
      </c>
      <c r="AP1436" s="14">
        <v>1300000</v>
      </c>
      <c r="AQ1436" s="10">
        <v>0.02</v>
      </c>
      <c r="AR1436" s="14" cm="1">
        <f t="array" ref="AR1436">SfromgA($AP1436,$AO1436,"")</f>
        <v>1.6803058029960011E-3</v>
      </c>
      <c r="AS1436" s="21">
        <f t="shared" si="2264"/>
        <v>985.06673980006042</v>
      </c>
      <c r="AU1436" s="10"/>
      <c r="AV1436" s="10"/>
      <c r="AW1436" s="14">
        <f t="shared" si="2265"/>
        <v>1300000</v>
      </c>
      <c r="AX1436" s="21">
        <f t="shared" si="2266"/>
        <v>985.06673980006042</v>
      </c>
      <c r="AY1436" s="10">
        <f t="shared" si="2267"/>
        <v>-8.2708174423513459</v>
      </c>
      <c r="AZ1436" s="10">
        <f t="shared" si="2268"/>
        <v>3.8019474013684815E-2</v>
      </c>
      <c r="BA1436" s="10">
        <f t="shared" si="2269"/>
        <v>-3.2696567764813906</v>
      </c>
      <c r="BB1436" s="17" cm="1">
        <f t="array" ref="BB1436">$C1436*EXP(poly_from_str($AO1436,BB$2951))</f>
        <v>0.24132506838080212</v>
      </c>
      <c r="BC1436" s="10">
        <f t="shared" si="2270"/>
        <v>-1.8480463535895419</v>
      </c>
      <c r="BD1436" s="10">
        <f t="shared" si="2271"/>
        <v>2.3842265894311852</v>
      </c>
      <c r="BE1436" s="10">
        <f t="shared" si="2272"/>
        <v>-1.2293274164015884</v>
      </c>
      <c r="BF1436" s="21">
        <f>INDEX([1]Pr3_line_class7_opt_lin!$A$2:$A$3624,MATCH($X1436,[1]Pr3_line_class7_opt_lin!$AO$2:$AO$3624,0),1)</f>
        <v>111</v>
      </c>
    </row>
    <row r="1437" spans="1:58" hidden="1" x14ac:dyDescent="0.25">
      <c r="A1437" s="1">
        <v>1377.992</v>
      </c>
      <c r="B1437" s="1">
        <v>4.0000000000000001E-3</v>
      </c>
      <c r="C1437">
        <v>15</v>
      </c>
      <c r="E1437" s="2">
        <v>72569.399999999994</v>
      </c>
      <c r="F1437">
        <v>19872</v>
      </c>
      <c r="G1437" t="s">
        <v>4</v>
      </c>
      <c r="H1437" t="s">
        <v>7</v>
      </c>
      <c r="I1437">
        <v>92441</v>
      </c>
      <c r="J1437" t="s">
        <v>6</v>
      </c>
      <c r="K1437" t="s">
        <v>7</v>
      </c>
      <c r="L1437">
        <v>19872.43</v>
      </c>
      <c r="M1437">
        <v>92441.7</v>
      </c>
      <c r="N1437">
        <v>15</v>
      </c>
      <c r="V1437" s="11">
        <f t="shared" si="2222"/>
        <v>7.2569361796004623E-7</v>
      </c>
      <c r="W1437" s="11">
        <f t="shared" si="2223"/>
        <v>1.3779912745592498E-6</v>
      </c>
      <c r="X1437" s="10">
        <f t="shared" si="2224"/>
        <v>72569.370090991273</v>
      </c>
      <c r="Y1437" s="8">
        <f t="shared" si="2225"/>
        <v>1377.9918424896725</v>
      </c>
      <c r="Z1437" s="1">
        <f t="shared" si="2226"/>
        <v>1377.992</v>
      </c>
      <c r="AA1437" s="2">
        <f t="shared" si="2227"/>
        <v>72569.399999999994</v>
      </c>
      <c r="AB1437" s="2">
        <f t="shared" si="2221"/>
        <v>72569.361796004625</v>
      </c>
      <c r="AC1437" s="1">
        <f t="shared" si="2228"/>
        <v>7.6331561357397076E-2</v>
      </c>
      <c r="AD1437" s="1" t="b">
        <f t="shared" si="2229"/>
        <v>1</v>
      </c>
      <c r="AF1437" s="1" t="s">
        <v>1160</v>
      </c>
      <c r="AG1437" s="1" t="s">
        <v>1352</v>
      </c>
      <c r="AH1437" s="10">
        <v>19872.43</v>
      </c>
      <c r="AI1437" s="10">
        <v>92441.7</v>
      </c>
      <c r="AJ1437" s="10">
        <f t="shared" si="2260"/>
        <v>72569.26999999999</v>
      </c>
      <c r="AK1437" s="1">
        <f t="shared" si="2261"/>
        <v>-1.7430816103569668E-3</v>
      </c>
      <c r="AL1437" s="10">
        <f t="shared" si="2262"/>
        <v>0.10009099128365051</v>
      </c>
      <c r="AM1437" s="10">
        <f t="shared" si="2230"/>
        <v>0.21065260175675909</v>
      </c>
      <c r="AN1437" s="10">
        <f t="shared" si="2263"/>
        <v>0.47514718759194696</v>
      </c>
      <c r="AO1437" s="1">
        <f t="shared" si="2231"/>
        <v>1377.992</v>
      </c>
      <c r="AP1437" s="14">
        <v>7590000</v>
      </c>
      <c r="AQ1437" s="10">
        <v>2.8000000000000001E-2</v>
      </c>
      <c r="AR1437" s="14" cm="1">
        <f t="array" ref="AR1437">SfromgA($AP1437,$AO1437,"")</f>
        <v>9.8020118810486605E-3</v>
      </c>
      <c r="AS1437" s="21">
        <f t="shared" si="2264"/>
        <v>846.63499586409932</v>
      </c>
      <c r="AU1437" s="10"/>
      <c r="AV1437" s="10"/>
      <c r="AW1437" s="14">
        <f t="shared" si="2265"/>
        <v>7590000</v>
      </c>
      <c r="AX1437" s="21">
        <f t="shared" si="2266"/>
        <v>846.63499586409932</v>
      </c>
      <c r="AY1437" s="10">
        <f t="shared" si="2267"/>
        <v>-7.3242087053077052</v>
      </c>
      <c r="AZ1437" s="10">
        <f t="shared" si="2268"/>
        <v>1.2984291190160009</v>
      </c>
      <c r="BA1437" s="10">
        <f t="shared" si="2269"/>
        <v>-2.4468950372900946</v>
      </c>
      <c r="BB1437" s="17" cm="1">
        <f t="array" ref="BB1437">$C1437*EXP(poly_from_str($AO1437,BB$2951))</f>
        <v>3.6318813709512305</v>
      </c>
      <c r="BC1437" s="10">
        <f t="shared" si="2270"/>
        <v>-1.0285956342104796</v>
      </c>
      <c r="BD1437" s="10">
        <f t="shared" si="2271"/>
        <v>2.2477434008662827</v>
      </c>
      <c r="BE1437" s="10">
        <f t="shared" si="2272"/>
        <v>-1.9122949472157482</v>
      </c>
      <c r="BF1437" s="21">
        <f>INDEX([1]Pr3_line_class7_opt_lin!$A$2:$A$3624,MATCH($X1437,[1]Pr3_line_class7_opt_lin!$AO$2:$AO$3624,0),1)</f>
        <v>1662</v>
      </c>
    </row>
    <row r="1438" spans="1:58" hidden="1" x14ac:dyDescent="0.25">
      <c r="A1438" s="1">
        <v>1377.425</v>
      </c>
      <c r="B1438" s="1">
        <v>4.0000000000000001E-3</v>
      </c>
      <c r="C1438">
        <v>20</v>
      </c>
      <c r="E1438" s="2">
        <v>72599.199999999997</v>
      </c>
      <c r="N1438">
        <v>15</v>
      </c>
      <c r="V1438" s="11">
        <f t="shared" si="2222"/>
        <v>7.2599234078080479E-7</v>
      </c>
      <c r="W1438" s="11">
        <f t="shared" si="2223"/>
        <v>1.3774256465635986E-6</v>
      </c>
      <c r="X1438" s="10">
        <f t="shared" si="2224"/>
        <v>72599.226669398282</v>
      </c>
      <c r="Y1438" s="8">
        <f t="shared" si="2225"/>
        <v>1377.4251405649143</v>
      </c>
      <c r="Z1438" s="1">
        <f t="shared" si="2226"/>
        <v>1377.425</v>
      </c>
      <c r="AA1438" s="2">
        <f t="shared" si="2227"/>
        <v>72599.199999999997</v>
      </c>
      <c r="AB1438" s="2">
        <f t="shared" si="2221"/>
        <v>72599.234078080481</v>
      </c>
      <c r="AC1438" s="1">
        <f t="shared" si="2228"/>
        <v>7.6353243943619614E-2</v>
      </c>
      <c r="AD1438" s="1" t="b">
        <f t="shared" si="2229"/>
        <v>1</v>
      </c>
      <c r="AM1438" s="10">
        <f t="shared" si="2230"/>
        <v>0.2108258525872552</v>
      </c>
      <c r="AN1438" s="10"/>
      <c r="AO1438" s="1">
        <f t="shared" si="2231"/>
        <v>1377.425</v>
      </c>
      <c r="AP1438"/>
      <c r="BB1438" s="17" cm="1">
        <f t="array" ref="BB1438">$C1438*EXP(poly_from_str($AO1438,BB$2951))</f>
        <v>4.865663526794977</v>
      </c>
      <c r="BF1438" s="21" t="e">
        <f>INDEX([1]Pr3_line_class7_opt_lin!$A$2:$A$3624,MATCH($X1438,[1]Pr3_line_class7_opt_lin!$AO$2:$AO$3624,0),1)</f>
        <v>#N/A</v>
      </c>
    </row>
    <row r="1439" spans="1:58" hidden="1" x14ac:dyDescent="0.25">
      <c r="A1439" s="1">
        <v>1376.77</v>
      </c>
      <c r="B1439" s="1">
        <v>4.0000000000000001E-3</v>
      </c>
      <c r="C1439">
        <v>15</v>
      </c>
      <c r="E1439" s="2">
        <v>72633.8</v>
      </c>
      <c r="F1439">
        <v>38701</v>
      </c>
      <c r="G1439" t="s">
        <v>4</v>
      </c>
      <c r="H1439" t="s">
        <v>39</v>
      </c>
      <c r="I1439">
        <v>111335</v>
      </c>
      <c r="J1439" t="s">
        <v>6</v>
      </c>
      <c r="K1439" t="s">
        <v>46</v>
      </c>
      <c r="L1439">
        <v>38701.589999999997</v>
      </c>
      <c r="M1439">
        <v>111335.1</v>
      </c>
      <c r="N1439">
        <v>15</v>
      </c>
      <c r="V1439" s="11">
        <f t="shared" si="2222"/>
        <v>7.2633773251886666E-7</v>
      </c>
      <c r="W1439" s="11">
        <f t="shared" si="2223"/>
        <v>1.3767694929908665E-6</v>
      </c>
      <c r="X1439" s="10">
        <f t="shared" si="2224"/>
        <v>72633.779075681479</v>
      </c>
      <c r="Y1439" s="8">
        <f t="shared" si="2225"/>
        <v>1376.7698896102324</v>
      </c>
      <c r="Z1439" s="1">
        <f t="shared" si="2226"/>
        <v>1376.77</v>
      </c>
      <c r="AA1439" s="2">
        <f t="shared" si="2227"/>
        <v>72633.8</v>
      </c>
      <c r="AB1439" s="2">
        <f t="shared" si="2221"/>
        <v>72633.773251886669</v>
      </c>
      <c r="AC1439" s="1">
        <f t="shared" si="2228"/>
        <v>7.6378325084032445E-2</v>
      </c>
      <c r="AD1439" s="1" t="b">
        <f t="shared" si="2229"/>
        <v>1</v>
      </c>
      <c r="AF1439" s="1" t="s">
        <v>1337</v>
      </c>
      <c r="AG1439" s="1" t="s">
        <v>1319</v>
      </c>
      <c r="AH1439" s="10">
        <v>38701.589999999997</v>
      </c>
      <c r="AI1439" s="10">
        <v>111334.87</v>
      </c>
      <c r="AJ1439" s="10">
        <f t="shared" ref="AJ1439:AJ1440" si="2273">AI1439-AH1439</f>
        <v>72633.279999999999</v>
      </c>
      <c r="AK1439" s="1">
        <f t="shared" ref="AK1439:AK1440" si="2274">$A1439-100000000/AJ1439</f>
        <v>-9.3496314636922762E-3</v>
      </c>
      <c r="AL1439" s="10">
        <f t="shared" ref="AL1439:AL1440" si="2275">$X1439-AJ1439</f>
        <v>0.49907568148046266</v>
      </c>
      <c r="AM1439" s="10">
        <f t="shared" si="2230"/>
        <v>0.21102667838491543</v>
      </c>
      <c r="AN1439" s="10">
        <f t="shared" ref="AN1439:AN1440" si="2276">AL1439/AM1439</f>
        <v>2.3649885659013314</v>
      </c>
      <c r="AO1439" s="1">
        <f t="shared" si="2231"/>
        <v>1376.77</v>
      </c>
      <c r="AP1439" s="14">
        <v>197000000</v>
      </c>
      <c r="AQ1439" s="10">
        <v>0.20499999999999999</v>
      </c>
      <c r="AR1439" s="14" cm="1">
        <f t="array" ref="AR1439">SfromgA($AP1439,$AO1439,"")</f>
        <v>0.25373698104300818</v>
      </c>
      <c r="AS1439" s="21">
        <f>(10^MAX(0.05, -0.312925054856973*((LN($AR1439))^(1/3)) + 0.454808404431693)-1)*100</f>
        <v>534.56895867156732</v>
      </c>
      <c r="AU1439" s="10"/>
      <c r="AV1439" s="10"/>
      <c r="AW1439" s="14">
        <f>IF($AP1439="",$AT1439,$AP1439)</f>
        <v>197000000</v>
      </c>
      <c r="AX1439" s="21">
        <f>IF($AP1439="",$AV1439,$AS1439)</f>
        <v>534.56895867156732</v>
      </c>
      <c r="AY1439" s="10">
        <f>LN(BB1439*$AO1439/$AW1439)</f>
        <v>-10.571197150744247</v>
      </c>
      <c r="AZ1439" s="10">
        <f>EXP(AY$2950*$AI1439+AY$2951)*$AW1439/$AO1439</f>
        <v>5.7681709416887861</v>
      </c>
      <c r="BA1439" s="10">
        <f>LN(AZ1439/$C1439)</f>
        <v>-0.95569516534359067</v>
      </c>
      <c r="BB1439" s="17" cm="1">
        <f t="array" ref="BB1439">$C1439*EXP(poly_from_str($AO1439,BB$2951))</f>
        <v>3.6693762223385415</v>
      </c>
      <c r="BC1439" s="10">
        <f t="shared" ref="BC1439" si="2277">LN(AZ1439/BB1439)</f>
        <v>0.45233335480335873</v>
      </c>
      <c r="BD1439" s="10">
        <f t="shared" ref="BD1439" si="2278">LN($AX1439/100+1)</f>
        <v>1.8477757771703838</v>
      </c>
      <c r="BE1439" s="10">
        <f>ABS(LN($AZ1439/$BB1439))-BD1439-LN(2)</f>
        <v>-2.0885896029269704</v>
      </c>
      <c r="BF1439" s="21">
        <f>INDEX([1]Pr3_line_class7_opt_lin!$A$2:$A$3624,MATCH($X1439,[1]Pr3_line_class7_opt_lin!$AO$2:$AO$3624,0),1)</f>
        <v>1674</v>
      </c>
    </row>
    <row r="1440" spans="1:58" hidden="1" x14ac:dyDescent="0.25">
      <c r="A1440" s="1">
        <v>1376.0319999999999</v>
      </c>
      <c r="B1440" s="1">
        <v>4.0000000000000001E-3</v>
      </c>
      <c r="C1440">
        <v>8</v>
      </c>
      <c r="E1440" s="2">
        <v>72672.7</v>
      </c>
      <c r="F1440">
        <v>21294</v>
      </c>
      <c r="G1440" t="s">
        <v>4</v>
      </c>
      <c r="H1440" t="s">
        <v>7</v>
      </c>
      <c r="I1440">
        <v>93967</v>
      </c>
      <c r="J1440" t="s">
        <v>6</v>
      </c>
      <c r="K1440" t="s">
        <v>7</v>
      </c>
      <c r="L1440">
        <v>21294.89</v>
      </c>
      <c r="M1440">
        <v>93967.4</v>
      </c>
      <c r="N1440">
        <v>15</v>
      </c>
      <c r="V1440" s="11">
        <f t="shared" si="2222"/>
        <v>7.2672728541196723E-7</v>
      </c>
      <c r="W1440" s="11">
        <f t="shared" si="2223"/>
        <v>1.376032540417516E-6</v>
      </c>
      <c r="X1440" s="10">
        <f t="shared" si="2224"/>
        <v>72672.722316573825</v>
      </c>
      <c r="Y1440" s="8">
        <f t="shared" si="2225"/>
        <v>1376.0321178610077</v>
      </c>
      <c r="Z1440" s="1">
        <f t="shared" si="2226"/>
        <v>1376.0319999999999</v>
      </c>
      <c r="AA1440" s="2">
        <f t="shared" si="2227"/>
        <v>72672.7</v>
      </c>
      <c r="AB1440" s="2">
        <f t="shared" si="2221"/>
        <v>72672.728541196717</v>
      </c>
      <c r="AC1440" s="1">
        <f t="shared" si="2228"/>
        <v>7.6406627368112351E-2</v>
      </c>
      <c r="AD1440" s="1" t="b">
        <f t="shared" si="2229"/>
        <v>1</v>
      </c>
      <c r="AF1440" s="1" t="s">
        <v>1209</v>
      </c>
      <c r="AG1440" s="5" t="s">
        <v>1472</v>
      </c>
      <c r="AH1440" s="10">
        <v>21294.89</v>
      </c>
      <c r="AI1440" s="10">
        <v>93967.4</v>
      </c>
      <c r="AJ1440" s="10">
        <f t="shared" si="2273"/>
        <v>72672.509999999995</v>
      </c>
      <c r="AK1440" s="1">
        <f t="shared" si="2274"/>
        <v>-4.1380114710136695E-3</v>
      </c>
      <c r="AL1440" s="10">
        <f t="shared" si="2275"/>
        <v>0.21231657383032143</v>
      </c>
      <c r="AM1440" s="10">
        <f t="shared" si="2230"/>
        <v>0.21125293597823308</v>
      </c>
      <c r="AN1440" s="10">
        <f t="shared" si="2276"/>
        <v>1.0050349021052087</v>
      </c>
      <c r="AO1440" s="1">
        <f t="shared" si="2231"/>
        <v>1376.0319999999999</v>
      </c>
      <c r="BB1440" s="17" cm="1">
        <f t="array" ref="BB1440">$C1440*EXP(poly_from_str($AO1440,BB$2951))</f>
        <v>1.9691421166174288</v>
      </c>
      <c r="BF1440" s="21">
        <f>INDEX([1]Pr3_line_class7_opt_lin!$A$2:$A$3624,MATCH($X1440,[1]Pr3_line_class7_opt_lin!$AO$2:$AO$3624,0),1)</f>
        <v>897</v>
      </c>
    </row>
    <row r="1441" spans="1:58" hidden="1" x14ac:dyDescent="0.25">
      <c r="A1441" s="1">
        <v>1375.992</v>
      </c>
      <c r="B1441" s="1">
        <v>4.0000000000000001E-3</v>
      </c>
      <c r="C1441">
        <v>4</v>
      </c>
      <c r="E1441" s="2">
        <v>72674.8</v>
      </c>
      <c r="N1441">
        <v>15</v>
      </c>
      <c r="V1441" s="11">
        <f t="shared" si="2222"/>
        <v>7.2674841132797288E-7</v>
      </c>
      <c r="W1441" s="11">
        <f t="shared" si="2223"/>
        <v>1.3759927787898969E-6</v>
      </c>
      <c r="X1441" s="10">
        <f t="shared" si="2224"/>
        <v>72674.832161226703</v>
      </c>
      <c r="Y1441" s="8">
        <f t="shared" si="2225"/>
        <v>1375.9921698636099</v>
      </c>
      <c r="Z1441" s="1">
        <f t="shared" si="2226"/>
        <v>1375.992</v>
      </c>
      <c r="AA1441" s="2">
        <f t="shared" si="2227"/>
        <v>72674.8</v>
      </c>
      <c r="AB1441" s="2">
        <f t="shared" si="2221"/>
        <v>72674.841132797286</v>
      </c>
      <c r="AC1441" s="1">
        <f t="shared" si="2228"/>
        <v>7.6408162668386626E-2</v>
      </c>
      <c r="AD1441" s="1" t="b">
        <f t="shared" si="2229"/>
        <v>1</v>
      </c>
      <c r="AM1441" s="10">
        <f t="shared" si="2230"/>
        <v>0.21126518177431267</v>
      </c>
      <c r="AN1441" s="10"/>
      <c r="AO1441" s="1">
        <f t="shared" si="2231"/>
        <v>1375.992</v>
      </c>
      <c r="AP1441"/>
      <c r="BB1441" s="17" cm="1">
        <f t="array" ref="BB1441">$C1441*EXP(poly_from_str($AO1441,BB$2951))</f>
        <v>0.98490078947073023</v>
      </c>
      <c r="BF1441" s="21">
        <f>INDEX([1]Pr3_line_class7_opt_lin!$A$2:$A$3624,MATCH($X1441,[1]Pr3_line_class7_opt_lin!$AO$2:$AO$3624,0),1)</f>
        <v>448</v>
      </c>
    </row>
    <row r="1442" spans="1:58" hidden="1" x14ac:dyDescent="0.25">
      <c r="A1442" s="1">
        <v>1375.847</v>
      </c>
      <c r="B1442" s="1">
        <v>4.0000000000000001E-3</v>
      </c>
      <c r="C1442">
        <v>1</v>
      </c>
      <c r="E1442" s="2">
        <v>72682.5</v>
      </c>
      <c r="F1442">
        <v>19872</v>
      </c>
      <c r="G1442" t="s">
        <v>4</v>
      </c>
      <c r="H1442" t="s">
        <v>7</v>
      </c>
      <c r="I1442">
        <v>92554</v>
      </c>
      <c r="J1442" t="s">
        <v>6</v>
      </c>
      <c r="K1442" t="s">
        <v>17</v>
      </c>
      <c r="L1442">
        <v>19872.43</v>
      </c>
      <c r="M1442">
        <v>92554.8</v>
      </c>
      <c r="N1442">
        <v>15</v>
      </c>
      <c r="V1442" s="11">
        <f t="shared" si="2222"/>
        <v>7.2682500307083571E-7</v>
      </c>
      <c r="W1442" s="11">
        <f t="shared" si="2223"/>
        <v>1.3758470058129536E-6</v>
      </c>
      <c r="X1442" s="10">
        <f t="shared" si="2224"/>
        <v>72682.500240082707</v>
      </c>
      <c r="Y1442" s="8">
        <f t="shared" si="2225"/>
        <v>1375.847001268296</v>
      </c>
      <c r="Z1442" s="1">
        <f t="shared" si="2226"/>
        <v>1375.847</v>
      </c>
      <c r="AA1442" s="2">
        <f t="shared" si="2227"/>
        <v>72682.5</v>
      </c>
      <c r="AB1442" s="2">
        <f t="shared" si="2221"/>
        <v>72682.500307083566</v>
      </c>
      <c r="AC1442" s="1">
        <f t="shared" si="2228"/>
        <v>7.6413729254446019E-2</v>
      </c>
      <c r="AD1442" s="1" t="b">
        <f t="shared" si="2229"/>
        <v>1</v>
      </c>
      <c r="AF1442" s="1" t="s">
        <v>1160</v>
      </c>
      <c r="AG1442" s="1" t="s">
        <v>1363</v>
      </c>
      <c r="AH1442" s="10">
        <v>19872.43</v>
      </c>
      <c r="AI1442" s="10">
        <v>92554.8</v>
      </c>
      <c r="AJ1442" s="10">
        <f>AI1442-AH1442</f>
        <v>72682.37</v>
      </c>
      <c r="AK1442" s="1">
        <f>$A1442-100000000/AJ1442</f>
        <v>-2.4666588335549022E-3</v>
      </c>
      <c r="AL1442" s="10">
        <f>$X1442-AJ1442</f>
        <v>0.13024008271167986</v>
      </c>
      <c r="AM1442" s="10">
        <f t="shared" si="2230"/>
        <v>0.21130983314278406</v>
      </c>
      <c r="AN1442" s="10">
        <f>AL1442/AM1442</f>
        <v>0.61634653141614759</v>
      </c>
      <c r="AO1442" s="1">
        <f t="shared" si="2231"/>
        <v>1375.847</v>
      </c>
      <c r="AP1442" s="14">
        <v>13800000</v>
      </c>
      <c r="AQ1442" s="10">
        <v>2.1000000000000001E-2</v>
      </c>
      <c r="AR1442" s="14" cm="1">
        <f t="array" ref="AR1442">SfromgA($AP1442,$AO1442,"")</f>
        <v>1.7738744153438141E-2</v>
      </c>
      <c r="AS1442" s="21">
        <f>(10^MAX(0.05, -0.312925054856973*((LN($AR1442))^(1/3)) + 0.454808404431693)-1)*100</f>
        <v>797.15452333154622</v>
      </c>
      <c r="AU1442" s="10"/>
      <c r="AV1442" s="10"/>
      <c r="AW1442" s="14">
        <f>IF($AP1442="",$AT1442,$AP1442)</f>
        <v>13800000</v>
      </c>
      <c r="AX1442" s="21">
        <f>IF($AP1442="",$AV1442,$AS1442)</f>
        <v>797.15452333154622</v>
      </c>
      <c r="AY1442" s="10">
        <f>LN(BB1442*$AO1442/$AW1442)</f>
        <v>-10.613649584320186</v>
      </c>
      <c r="AZ1442" s="10">
        <f>EXP(AY$2950*$AI1442+AY$2951)*$AW1442/$AO1442</f>
        <v>2.3395950190143964</v>
      </c>
      <c r="BA1442" s="10">
        <f>LN(AZ1442/$C1442)</f>
        <v>0.84997784559421108</v>
      </c>
      <c r="BB1442" s="17" cm="1">
        <f t="array" ref="BB1442">$C1442*EXP(poly_from_str($AO1442,BB$2951))</f>
        <v>0.24652416579050307</v>
      </c>
      <c r="BC1442" s="10">
        <f t="shared" ref="BC1442" si="2279">LN(AZ1442/BB1442)</f>
        <v>2.2502731002375147</v>
      </c>
      <c r="BD1442" s="10">
        <f t="shared" ref="BD1442" si="2280">LN($AX1442/100+1)</f>
        <v>2.194057928047799</v>
      </c>
      <c r="BE1442" s="10">
        <f>ABS(LN($AZ1442/$BB1442))-BD1442-LN(2)</f>
        <v>-0.63693200837022956</v>
      </c>
      <c r="BF1442" s="21">
        <f>INDEX([1]Pr3_line_class7_opt_lin!$A$2:$A$3624,MATCH($X1442,[1]Pr3_line_class7_opt_lin!$AO$2:$AO$3624,0),1)</f>
        <v>112</v>
      </c>
    </row>
    <row r="1443" spans="1:58" x14ac:dyDescent="0.25">
      <c r="A1443" s="1">
        <v>1374.6179999999999</v>
      </c>
      <c r="B1443" s="1">
        <v>8.0000000000000002E-3</v>
      </c>
      <c r="C1443">
        <v>20</v>
      </c>
      <c r="D1443" t="s">
        <v>112</v>
      </c>
      <c r="E1443" s="2">
        <v>72747.5</v>
      </c>
      <c r="N1443">
        <v>15</v>
      </c>
      <c r="V1443" s="11">
        <f t="shared" si="2222"/>
        <v>7.2747483300815216E-7</v>
      </c>
      <c r="W1443" s="11">
        <f t="shared" si="2223"/>
        <v>1.3746176844565107E-6</v>
      </c>
      <c r="X1443" s="10">
        <f t="shared" si="2224"/>
        <v>72747.486954511463</v>
      </c>
      <c r="Y1443" s="8">
        <f t="shared" si="2225"/>
        <v>1374.6179309606855</v>
      </c>
      <c r="Z1443" s="1">
        <f t="shared" si="2226"/>
        <v>1374.6179999999999</v>
      </c>
      <c r="AA1443" s="2">
        <f t="shared" si="2227"/>
        <v>72747.5</v>
      </c>
      <c r="AB1443" s="2">
        <f t="shared" si="2221"/>
        <v>72747.483300815205</v>
      </c>
      <c r="AC1443" s="1">
        <f t="shared" si="2228"/>
        <v>7.6460981633011946E-2</v>
      </c>
      <c r="AD1443" s="1" t="b">
        <f t="shared" si="2229"/>
        <v>1</v>
      </c>
      <c r="AM1443" s="10">
        <f t="shared" si="2230"/>
        <v>0.42337580331408442</v>
      </c>
      <c r="AN1443" s="10"/>
      <c r="AO1443" s="1">
        <f t="shared" si="2231"/>
        <v>1374.6179999999999</v>
      </c>
      <c r="AP1443"/>
      <c r="BB1443" s="17" cm="1">
        <f t="array" ref="BB1443">$C1443*EXP(poly_from_str($AO1443,BB$2951))</f>
        <v>4.9813518393352849</v>
      </c>
      <c r="BF1443" s="21" t="e">
        <f>INDEX([1]Pr3_line_class7_opt_lin!$A$2:$A$3624,MATCH($X1443,[1]Pr3_line_class7_opt_lin!$AO$2:$AO$3624,0),1)</f>
        <v>#N/A</v>
      </c>
    </row>
    <row r="1444" spans="1:58" hidden="1" x14ac:dyDescent="0.25">
      <c r="A1444" s="1">
        <v>1374.1990000000001</v>
      </c>
      <c r="B1444" s="1">
        <v>4.0000000000000001E-3</v>
      </c>
      <c r="C1444">
        <v>2</v>
      </c>
      <c r="E1444" s="2">
        <v>72769.7</v>
      </c>
      <c r="N1444">
        <v>15</v>
      </c>
      <c r="V1444" s="11">
        <f t="shared" si="2222"/>
        <v>7.2769664364477052E-7</v>
      </c>
      <c r="W1444" s="11">
        <f t="shared" si="2223"/>
        <v>1.3741983270509567E-6</v>
      </c>
      <c r="X1444" s="10">
        <f t="shared" si="2224"/>
        <v>72769.672168780526</v>
      </c>
      <c r="Y1444" s="8">
        <f t="shared" si="2225"/>
        <v>1374.1988526217624</v>
      </c>
      <c r="Z1444" s="1">
        <f t="shared" si="2226"/>
        <v>1374.1990000000001</v>
      </c>
      <c r="AA1444" s="2">
        <f t="shared" si="2227"/>
        <v>72769.7</v>
      </c>
      <c r="AB1444" s="2">
        <f t="shared" si="2221"/>
        <v>72769.664364477052</v>
      </c>
      <c r="AC1444" s="1">
        <f t="shared" si="2228"/>
        <v>7.6477120258593212E-2</v>
      </c>
      <c r="AD1444" s="1" t="b">
        <f t="shared" si="2229"/>
        <v>1</v>
      </c>
      <c r="AM1444" s="10">
        <f t="shared" si="2230"/>
        <v>0.21181706579614742</v>
      </c>
      <c r="AN1444" s="10"/>
      <c r="AO1444" s="1">
        <f t="shared" si="2231"/>
        <v>1374.1990000000001</v>
      </c>
      <c r="AP1444"/>
      <c r="BB1444" s="17" cm="1">
        <f t="array" ref="BB1444">$C1444*EXP(poly_from_str($AO1444,BB$2951))</f>
        <v>0.49987712491215108</v>
      </c>
      <c r="BF1444" s="21">
        <f>INDEX([1]Pr3_line_class7_opt_lin!$A$2:$A$3624,MATCH($X1444,[1]Pr3_line_class7_opt_lin!$AO$2:$AO$3624,0),1)</f>
        <v>227</v>
      </c>
    </row>
    <row r="1445" spans="1:58" hidden="1" x14ac:dyDescent="0.25">
      <c r="A1445" s="1">
        <v>1373.9390000000001</v>
      </c>
      <c r="B1445" s="1">
        <v>4.0000000000000001E-3</v>
      </c>
      <c r="C1445">
        <v>10</v>
      </c>
      <c r="E1445" s="2">
        <v>72783.399999999994</v>
      </c>
      <c r="F1445">
        <v>44903</v>
      </c>
      <c r="G1445" t="s">
        <v>4</v>
      </c>
      <c r="H1445" t="s">
        <v>17</v>
      </c>
      <c r="I1445">
        <v>117686</v>
      </c>
      <c r="J1445" t="s">
        <v>6</v>
      </c>
      <c r="K1445" t="s">
        <v>17</v>
      </c>
      <c r="L1445">
        <v>44903.42</v>
      </c>
      <c r="M1445">
        <v>117686.39999999999</v>
      </c>
      <c r="N1445">
        <v>15</v>
      </c>
      <c r="V1445" s="11">
        <f t="shared" si="2222"/>
        <v>7.2783435072444995E-7</v>
      </c>
      <c r="W1445" s="11">
        <f t="shared" si="2223"/>
        <v>1.3739396620658009E-6</v>
      </c>
      <c r="X1445" s="10">
        <f t="shared" si="2224"/>
        <v>72783.42738692787</v>
      </c>
      <c r="Y1445" s="8">
        <f t="shared" si="2225"/>
        <v>1373.9391450801659</v>
      </c>
      <c r="Z1445" s="1">
        <f t="shared" si="2226"/>
        <v>1373.9390000000001</v>
      </c>
      <c r="AA1445" s="2">
        <f t="shared" si="2227"/>
        <v>72783.399999999994</v>
      </c>
      <c r="AB1445" s="2">
        <f t="shared" si="2221"/>
        <v>72783.435072444991</v>
      </c>
      <c r="AC1445" s="1">
        <f t="shared" si="2228"/>
        <v>7.6487142104724085E-2</v>
      </c>
      <c r="AD1445" s="1" t="b">
        <f t="shared" si="2229"/>
        <v>1</v>
      </c>
      <c r="AF1445" s="1" t="s">
        <v>1366</v>
      </c>
      <c r="AG1445" s="1" t="s">
        <v>1332</v>
      </c>
      <c r="AH1445" s="10">
        <v>44903.42</v>
      </c>
      <c r="AI1445" s="10">
        <v>117686.39999999999</v>
      </c>
      <c r="AJ1445" s="10">
        <f>AI1445-AH1445</f>
        <v>72782.98</v>
      </c>
      <c r="AK1445" s="1">
        <f>$A1445-100000000/AJ1445</f>
        <v>-8.590494370992019E-3</v>
      </c>
      <c r="AL1445" s="10">
        <f>$X1445-AJ1445</f>
        <v>0.44738692787359469</v>
      </c>
      <c r="AM1445" s="10">
        <f t="shared" si="2230"/>
        <v>0.21189703473007171</v>
      </c>
      <c r="AN1445" s="10">
        <f>AL1445/AM1445</f>
        <v>2.1113411447380819</v>
      </c>
      <c r="AO1445" s="1">
        <f t="shared" si="2231"/>
        <v>1373.9390000000001</v>
      </c>
      <c r="AP1445" s="14">
        <v>224000000</v>
      </c>
      <c r="AQ1445" s="10">
        <v>0.35399999999999998</v>
      </c>
      <c r="AR1445" s="14" cm="1">
        <f t="array" ref="AR1445">SfromgA($AP1445,$AO1445,"")</f>
        <v>0.28673699690551879</v>
      </c>
      <c r="AS1445" s="21">
        <f>(10^MAX(0.05, -0.312925054856973*((LN($AR1445))^(1/3)) + 0.454808404431693)-1)*100</f>
        <v>519.1898986871588</v>
      </c>
      <c r="AU1445" s="10"/>
      <c r="AV1445" s="10"/>
      <c r="AW1445" s="14">
        <f>IF($AP1445="",$AT1445,$AP1445)</f>
        <v>224000000</v>
      </c>
      <c r="AX1445" s="21">
        <f>IF($AP1445="",$AV1445,$AS1445)</f>
        <v>519.1898986871588</v>
      </c>
      <c r="AY1445" s="10">
        <f>LN(BB1445*$AO1445/$AW1445)</f>
        <v>-11.083510625802354</v>
      </c>
      <c r="AZ1445" s="10">
        <f>EXP(AY$2950*$AI1445+AY$2951)*$AW1445/$AO1445</f>
        <v>3.6296623096093774</v>
      </c>
      <c r="BA1445" s="10">
        <f>LN(AZ1445/$C1445)</f>
        <v>-1.0134454767004459</v>
      </c>
      <c r="BB1445" s="17" cm="1">
        <f t="array" ref="BB1445">$C1445*EXP(poly_from_str($AO1445,BB$2951))</f>
        <v>2.5048000428682586</v>
      </c>
      <c r="BC1445" s="10">
        <f t="shared" ref="BC1445" si="2281">LN(AZ1445/BB1445)</f>
        <v>0.37093070814909734</v>
      </c>
      <c r="BD1445" s="10">
        <f t="shared" ref="BD1445" si="2282">LN($AX1445/100+1)</f>
        <v>1.823241822664629</v>
      </c>
      <c r="BE1445" s="10">
        <f>ABS(LN($AZ1445/$BB1445))-BD1445-LN(2)</f>
        <v>-2.145458295075477</v>
      </c>
      <c r="BF1445" s="21">
        <f>INDEX([1]Pr3_line_class7_opt_lin!$A$2:$A$3624,MATCH($X1445,[1]Pr3_line_class7_opt_lin!$AO$2:$AO$3624,0),1)</f>
        <v>1135</v>
      </c>
    </row>
    <row r="1446" spans="1:58" x14ac:dyDescent="0.25">
      <c r="A1446" s="1">
        <v>1372.124</v>
      </c>
      <c r="B1446" s="1">
        <v>8.0000000000000002E-3</v>
      </c>
      <c r="C1446">
        <v>3</v>
      </c>
      <c r="D1446" t="s">
        <v>112</v>
      </c>
      <c r="E1446" s="2">
        <v>72879.7</v>
      </c>
      <c r="N1446">
        <v>15</v>
      </c>
      <c r="V1446" s="11">
        <f t="shared" si="2222"/>
        <v>7.2879710580093349E-7</v>
      </c>
      <c r="W1446" s="11">
        <f t="shared" si="2223"/>
        <v>1.3721241991940143E-6</v>
      </c>
      <c r="X1446" s="10">
        <f t="shared" si="2224"/>
        <v>72879.708252061639</v>
      </c>
      <c r="Y1446" s="8">
        <f t="shared" si="2225"/>
        <v>1372.1240438304194</v>
      </c>
      <c r="Z1446" s="1">
        <f t="shared" si="2226"/>
        <v>1372.124</v>
      </c>
      <c r="AA1446" s="2">
        <f t="shared" si="2227"/>
        <v>72879.7</v>
      </c>
      <c r="AB1446" s="2">
        <f t="shared" si="2221"/>
        <v>72879.71058009335</v>
      </c>
      <c r="AC1446" s="1">
        <f t="shared" si="2228"/>
        <v>7.655726107119086E-2</v>
      </c>
      <c r="AD1446" s="1" t="b">
        <f t="shared" si="2229"/>
        <v>1</v>
      </c>
      <c r="AM1446" s="10">
        <f t="shared" si="2230"/>
        <v>0.4249161154531223</v>
      </c>
      <c r="AN1446" s="10"/>
      <c r="AO1446" s="1">
        <f t="shared" si="2231"/>
        <v>1372.124</v>
      </c>
      <c r="AP1446"/>
      <c r="BB1446" s="17" cm="1">
        <f t="array" ref="BB1446">$C1446*EXP(poly_from_str($AO1446,BB$2951))</f>
        <v>0.76284190241648164</v>
      </c>
      <c r="BF1446" s="21">
        <f>INDEX([1]Pr3_line_class7_opt_lin!$A$2:$A$3624,MATCH($X1446,[1]Pr3_line_class7_opt_lin!$AO$2:$AO$3624,0),1)</f>
        <v>344</v>
      </c>
    </row>
    <row r="1447" spans="1:58" x14ac:dyDescent="0.25">
      <c r="A1447" s="1">
        <v>1371.42</v>
      </c>
      <c r="B1447" s="1">
        <v>8.0000000000000002E-3</v>
      </c>
      <c r="C1447">
        <v>100</v>
      </c>
      <c r="D1447" t="s">
        <v>112</v>
      </c>
      <c r="E1447" s="2">
        <v>72917.100000000006</v>
      </c>
      <c r="N1447">
        <v>15</v>
      </c>
      <c r="V1447" s="11">
        <f t="shared" si="2222"/>
        <v>7.2917122398681652E-7</v>
      </c>
      <c r="W1447" s="11">
        <f t="shared" si="2223"/>
        <v>1.371420421272925E-6</v>
      </c>
      <c r="X1447" s="10">
        <f t="shared" si="2224"/>
        <v>72917.117462206661</v>
      </c>
      <c r="Y1447" s="8">
        <f t="shared" si="2225"/>
        <v>1371.4200928448734</v>
      </c>
      <c r="Z1447" s="1">
        <f t="shared" si="2226"/>
        <v>1371.42</v>
      </c>
      <c r="AA1447" s="2">
        <f t="shared" si="2227"/>
        <v>72917.100000000006</v>
      </c>
      <c r="AB1447" s="2">
        <f t="shared" si="2221"/>
        <v>72917.122398681648</v>
      </c>
      <c r="AC1447" s="1">
        <f t="shared" si="2228"/>
        <v>7.6584533694521617E-2</v>
      </c>
      <c r="AD1447" s="1" t="b">
        <f t="shared" si="2229"/>
        <v>1</v>
      </c>
      <c r="AM1447" s="10">
        <f t="shared" si="2230"/>
        <v>0.42535240845255284</v>
      </c>
      <c r="AN1447" s="10"/>
      <c r="AO1447" s="1">
        <f t="shared" si="2231"/>
        <v>1371.42</v>
      </c>
      <c r="AP1447"/>
      <c r="BB1447" s="17" cm="1">
        <f t="array" ref="BB1447">$C1447*EXP(poly_from_str($AO1447,BB$2951))</f>
        <v>25.576467285593669</v>
      </c>
      <c r="BF1447" s="21" t="e">
        <f>INDEX([1]Pr3_line_class7_opt_lin!$A$2:$A$3624,MATCH($X1447,[1]Pr3_line_class7_opt_lin!$AO$2:$AO$3624,0),1)</f>
        <v>#N/A</v>
      </c>
    </row>
    <row r="1448" spans="1:58" x14ac:dyDescent="0.25">
      <c r="A1448" s="1">
        <v>1371.22</v>
      </c>
      <c r="B1448" s="1">
        <v>8.0000000000000002E-3</v>
      </c>
      <c r="C1448">
        <v>2</v>
      </c>
      <c r="D1448" t="s">
        <v>112</v>
      </c>
      <c r="E1448" s="2">
        <v>72927.8</v>
      </c>
      <c r="N1448">
        <v>15</v>
      </c>
      <c r="V1448" s="11">
        <f t="shared" si="2222"/>
        <v>7.2927757763159819E-7</v>
      </c>
      <c r="W1448" s="11">
        <f t="shared" si="2223"/>
        <v>1.3712192058446848E-6</v>
      </c>
      <c r="X1448" s="10">
        <f t="shared" si="2224"/>
        <v>72927.767076039934</v>
      </c>
      <c r="Y1448" s="8">
        <f t="shared" si="2225"/>
        <v>1371.2198248951258</v>
      </c>
      <c r="Z1448" s="1">
        <f t="shared" si="2226"/>
        <v>1371.22</v>
      </c>
      <c r="AA1448" s="2">
        <f t="shared" si="2227"/>
        <v>72927.8</v>
      </c>
      <c r="AB1448" s="2">
        <f t="shared" si="2221"/>
        <v>72927.757763159811</v>
      </c>
      <c r="AC1448" s="1">
        <f t="shared" si="2228"/>
        <v>7.6592289261810581E-2</v>
      </c>
      <c r="AD1448" s="1" t="b">
        <f t="shared" si="2229"/>
        <v>1</v>
      </c>
      <c r="AM1448" s="10">
        <f t="shared" si="2230"/>
        <v>0.42547687460801337</v>
      </c>
      <c r="AN1448" s="10"/>
      <c r="AO1448" s="1">
        <f t="shared" si="2231"/>
        <v>1371.22</v>
      </c>
      <c r="AP1448"/>
      <c r="BB1448" s="17" cm="1">
        <f t="array" ref="BB1448">$C1448*EXP(poly_from_str($AO1448,BB$2951))</f>
        <v>0.51237455699964951</v>
      </c>
      <c r="BF1448" s="21">
        <f>INDEX([1]Pr3_line_class7_opt_lin!$A$2:$A$3624,MATCH($X1448,[1]Pr3_line_class7_opt_lin!$AO$2:$AO$3624,0),1)</f>
        <v>231</v>
      </c>
    </row>
    <row r="1449" spans="1:58" hidden="1" x14ac:dyDescent="0.25">
      <c r="A1449" s="1">
        <v>1370.471</v>
      </c>
      <c r="B1449" s="1">
        <v>4.0000000000000001E-3</v>
      </c>
      <c r="C1449">
        <v>15</v>
      </c>
      <c r="E1449" s="2">
        <v>72967.600000000006</v>
      </c>
      <c r="F1449">
        <v>44679</v>
      </c>
      <c r="G1449" t="s">
        <v>4</v>
      </c>
      <c r="H1449" t="s">
        <v>7</v>
      </c>
      <c r="I1449">
        <v>117647</v>
      </c>
      <c r="J1449" t="s">
        <v>6</v>
      </c>
      <c r="K1449" t="s">
        <v>7</v>
      </c>
      <c r="L1449">
        <v>44679.98</v>
      </c>
      <c r="M1449">
        <v>117647.2</v>
      </c>
      <c r="N1449">
        <v>15</v>
      </c>
      <c r="V1449" s="11">
        <f t="shared" si="2222"/>
        <v>7.2967614783530626E-7</v>
      </c>
      <c r="W1449" s="11">
        <f t="shared" si="2223"/>
        <v>1.3704712776629627E-6</v>
      </c>
      <c r="X1449" s="10">
        <f t="shared" si="2224"/>
        <v>72967.611518329591</v>
      </c>
      <c r="Y1449" s="8">
        <f t="shared" si="2225"/>
        <v>1370.4710613267068</v>
      </c>
      <c r="Z1449" s="1">
        <f t="shared" si="2226"/>
        <v>1370.471</v>
      </c>
      <c r="AA1449" s="2">
        <f t="shared" si="2227"/>
        <v>72967.600000000006</v>
      </c>
      <c r="AB1449" s="2">
        <f t="shared" si="2221"/>
        <v>72967.614783530618</v>
      </c>
      <c r="AC1449" s="1">
        <f t="shared" si="2228"/>
        <v>7.6621364035988584E-2</v>
      </c>
      <c r="AD1449" s="1" t="b">
        <f t="shared" si="2229"/>
        <v>1</v>
      </c>
      <c r="AF1449" s="1" t="s">
        <v>1372</v>
      </c>
      <c r="AG1449" s="1" t="s">
        <v>1203</v>
      </c>
      <c r="AH1449" s="10">
        <v>44679.98</v>
      </c>
      <c r="AI1449" s="10">
        <v>117647.2</v>
      </c>
      <c r="AJ1449" s="10">
        <f t="shared" ref="AJ1449:AJ1450" si="2283">AI1449-AH1449</f>
        <v>72967.22</v>
      </c>
      <c r="AK1449" s="1">
        <f t="shared" ref="AK1449:AK1450" si="2284">$A1449-100000000/AJ1449</f>
        <v>-7.4148279186374566E-3</v>
      </c>
      <c r="AL1449" s="10">
        <f t="shared" ref="AL1449:AL1450" si="2285">$X1449-AJ1449</f>
        <v>0.39151832959032618</v>
      </c>
      <c r="AM1449" s="10">
        <f t="shared" si="2230"/>
        <v>0.21297086913914998</v>
      </c>
      <c r="AN1449" s="10">
        <f t="shared" ref="AN1449:AN1450" si="2286">AL1449/AM1449</f>
        <v>1.8383656467801597</v>
      </c>
      <c r="AO1449" s="1">
        <f t="shared" si="2231"/>
        <v>1370.471</v>
      </c>
      <c r="AP1449" s="14">
        <v>219000000</v>
      </c>
      <c r="AQ1449" s="10">
        <v>0.252</v>
      </c>
      <c r="AR1449" s="14" cm="1">
        <f t="array" ref="AR1449">SfromgA($AP1449,$AO1449,"")</f>
        <v>0.27821915346670945</v>
      </c>
      <c r="AS1449" s="21">
        <f>(10^MAX(0.05, -0.312925054856973*((LN($AR1449))^(1/3)) + 0.454808404431693)-1)*100</f>
        <v>523.03759703201342</v>
      </c>
      <c r="AU1449" s="10"/>
      <c r="AV1449" s="10"/>
      <c r="AW1449" s="14">
        <f>IF($AP1449="",$AT1449,$AP1449)</f>
        <v>219000000</v>
      </c>
      <c r="AX1449" s="21">
        <f>IF($AP1449="",$AV1449,$AS1449)</f>
        <v>523.03759703201342</v>
      </c>
      <c r="AY1449" s="10">
        <f>LN(BB1449*$AO1449/$AW1449)</f>
        <v>-10.629294843089927</v>
      </c>
      <c r="AZ1449" s="10">
        <f>EXP(AY$2950*$AI1449+AY$2951)*$AW1449/$AO1449</f>
        <v>3.5706829395006765</v>
      </c>
      <c r="BA1449" s="10">
        <f>LN(AZ1449/$C1449)</f>
        <v>-1.4352933240260723</v>
      </c>
      <c r="BB1449" s="17" cm="1">
        <f t="array" ref="BB1449">$C1449*EXP(poly_from_str($AO1449,BB$2951))</f>
        <v>3.8666082026763817</v>
      </c>
      <c r="BC1449" s="10">
        <f t="shared" ref="BC1449" si="2287">LN(AZ1449/BB1449)</f>
        <v>-7.9620812256275694E-2</v>
      </c>
      <c r="BD1449" s="10">
        <f t="shared" ref="BD1449" si="2288">LN($AX1449/100+1)</f>
        <v>1.829436679344465</v>
      </c>
      <c r="BE1449" s="10">
        <f>ABS(LN($AZ1449/$BB1449))-BD1449-LN(2)</f>
        <v>-2.4429630476481345</v>
      </c>
      <c r="BF1449" s="21">
        <f>INDEX([1]Pr3_line_class7_opt_lin!$A$2:$A$3624,MATCH($X1449,[1]Pr3_line_class7_opt_lin!$AO$2:$AO$3624,0),1)</f>
        <v>1738</v>
      </c>
    </row>
    <row r="1450" spans="1:58" hidden="1" x14ac:dyDescent="0.25">
      <c r="A1450" s="1">
        <v>1370.1289999999999</v>
      </c>
      <c r="B1450" s="1">
        <v>4.0000000000000001E-3</v>
      </c>
      <c r="C1450">
        <v>2</v>
      </c>
      <c r="E1450" s="2">
        <v>72985.8</v>
      </c>
      <c r="F1450">
        <v>23844</v>
      </c>
      <c r="G1450" t="s">
        <v>4</v>
      </c>
      <c r="H1450" t="s">
        <v>5</v>
      </c>
      <c r="I1450">
        <v>96830</v>
      </c>
      <c r="J1450" t="s">
        <v>6</v>
      </c>
      <c r="K1450" t="s">
        <v>7</v>
      </c>
      <c r="L1450">
        <v>23844.58</v>
      </c>
      <c r="M1450">
        <v>96830.5</v>
      </c>
      <c r="N1450">
        <v>15</v>
      </c>
      <c r="V1450" s="11">
        <f t="shared" si="2222"/>
        <v>7.2985828341710895E-7</v>
      </c>
      <c r="W1450" s="11">
        <f t="shared" si="2223"/>
        <v>1.3701295320459596E-6</v>
      </c>
      <c r="X1450" s="10">
        <f t="shared" si="2224"/>
        <v>72985.822077080316</v>
      </c>
      <c r="Y1450" s="8">
        <f t="shared" si="2225"/>
        <v>1370.1291176030054</v>
      </c>
      <c r="Z1450" s="1">
        <f t="shared" si="2226"/>
        <v>1370.1289999999999</v>
      </c>
      <c r="AA1450" s="2">
        <f t="shared" si="2227"/>
        <v>72985.8</v>
      </c>
      <c r="AB1450" s="2">
        <f t="shared" si="2221"/>
        <v>72985.828341710891</v>
      </c>
      <c r="AC1450" s="1">
        <f t="shared" si="2228"/>
        <v>7.6634655693628456E-2</v>
      </c>
      <c r="AD1450" s="1" t="b">
        <f t="shared" si="2229"/>
        <v>1</v>
      </c>
      <c r="AF1450" s="1" t="s">
        <v>1268</v>
      </c>
      <c r="AG1450" s="1" t="s">
        <v>1384</v>
      </c>
      <c r="AH1450" s="10">
        <v>23844.58</v>
      </c>
      <c r="AI1450" s="10">
        <v>96830.5</v>
      </c>
      <c r="AJ1450" s="10">
        <f t="shared" si="2283"/>
        <v>72985.919999999998</v>
      </c>
      <c r="AK1450" s="1">
        <f t="shared" si="2284"/>
        <v>1.7206562579303863E-3</v>
      </c>
      <c r="AL1450" s="10">
        <f t="shared" si="2285"/>
        <v>-9.7922919681877829E-2</v>
      </c>
      <c r="AM1450" s="10">
        <f t="shared" si="2230"/>
        <v>0.21307716280729774</v>
      </c>
      <c r="AN1450" s="10">
        <f t="shared" si="2286"/>
        <v>-0.4595655319966746</v>
      </c>
      <c r="AO1450" s="1">
        <f t="shared" si="2231"/>
        <v>1370.1289999999999</v>
      </c>
      <c r="BB1450" s="17" cm="1">
        <f t="array" ref="BB1450">$C1450*EXP(poly_from_str($AO1450,BB$2951))</f>
        <v>0.51700081097368311</v>
      </c>
      <c r="BF1450" s="21">
        <f>INDEX([1]Pr3_line_class7_opt_lin!$A$2:$A$3624,MATCH($X1450,[1]Pr3_line_class7_opt_lin!$AO$2:$AO$3624,0),1)</f>
        <v>232</v>
      </c>
    </row>
    <row r="1451" spans="1:58" x14ac:dyDescent="0.25">
      <c r="A1451" s="1">
        <v>1368.6610000000001</v>
      </c>
      <c r="B1451" s="1">
        <v>8.0000000000000002E-3</v>
      </c>
      <c r="C1451">
        <v>100</v>
      </c>
      <c r="D1451" t="s">
        <v>112</v>
      </c>
      <c r="E1451" s="2">
        <v>73064.100000000006</v>
      </c>
      <c r="N1451">
        <v>15</v>
      </c>
      <c r="V1451" s="11">
        <f t="shared" si="2222"/>
        <v>7.3064111565975799E-7</v>
      </c>
      <c r="W1451" s="11">
        <f t="shared" si="2223"/>
        <v>1.3686612166577019E-6</v>
      </c>
      <c r="X1451" s="10">
        <f t="shared" si="2224"/>
        <v>73064.10900089069</v>
      </c>
      <c r="Y1451" s="8">
        <f t="shared" si="2225"/>
        <v>1368.6610480500206</v>
      </c>
      <c r="Z1451" s="1">
        <f t="shared" si="2226"/>
        <v>1368.6610000000001</v>
      </c>
      <c r="AA1451" s="2">
        <f t="shared" si="2227"/>
        <v>73064.100000000006</v>
      </c>
      <c r="AB1451" s="2">
        <f t="shared" si="2221"/>
        <v>73064.111565975792</v>
      </c>
      <c r="AC1451" s="1">
        <f t="shared" si="2228"/>
        <v>7.6691821994626791E-2</v>
      </c>
      <c r="AD1451" s="1" t="b">
        <f t="shared" si="2229"/>
        <v>1</v>
      </c>
      <c r="AM1451" s="10">
        <f t="shared" si="2230"/>
        <v>0.42706908430940904</v>
      </c>
      <c r="AN1451" s="10"/>
      <c r="AO1451" s="1">
        <f t="shared" si="2231"/>
        <v>1368.6610000000001</v>
      </c>
      <c r="AP1451"/>
      <c r="BB1451" s="17" cm="1">
        <f t="array" ref="BB1451">$C1451*EXP(poly_from_str($AO1451,BB$2951))</f>
        <v>26.163365870370846</v>
      </c>
      <c r="BF1451" s="21">
        <f>INDEX([1]Pr3_line_class7_opt_lin!$A$2:$A$3624,MATCH($X1451,[1]Pr3_line_class7_opt_lin!$AO$2:$AO$3624,0),1)</f>
        <v>11711</v>
      </c>
    </row>
    <row r="1452" spans="1:58" hidden="1" x14ac:dyDescent="0.25">
      <c r="A1452" s="1">
        <v>1367.73</v>
      </c>
      <c r="B1452" s="1">
        <v>4.0000000000000001E-3</v>
      </c>
      <c r="C1452">
        <v>5</v>
      </c>
      <c r="E1452" s="2">
        <v>73113.8</v>
      </c>
      <c r="N1452">
        <v>15</v>
      </c>
      <c r="V1452" s="11">
        <f t="shared" si="2222"/>
        <v>7.3113845568935387E-7</v>
      </c>
      <c r="W1452" s="11">
        <f t="shared" si="2223"/>
        <v>1.3677308524519312E-6</v>
      </c>
      <c r="X1452" s="10">
        <f t="shared" si="2224"/>
        <v>73113.835441308111</v>
      </c>
      <c r="Y1452" s="8">
        <f t="shared" si="2225"/>
        <v>1367.7301894560665</v>
      </c>
      <c r="Z1452" s="1">
        <f t="shared" si="2226"/>
        <v>1367.73</v>
      </c>
      <c r="AA1452" s="2">
        <f t="shared" si="2227"/>
        <v>73113.8</v>
      </c>
      <c r="AB1452" s="2">
        <f t="shared" si="2221"/>
        <v>73113.845568935387</v>
      </c>
      <c r="AC1452" s="1">
        <f t="shared" si="2228"/>
        <v>7.6728172069390671E-2</v>
      </c>
      <c r="AD1452" s="1" t="b">
        <f t="shared" si="2229"/>
        <v>1</v>
      </c>
      <c r="AM1452" s="10">
        <f t="shared" si="2230"/>
        <v>0.21382524328632113</v>
      </c>
      <c r="AN1452" s="10"/>
      <c r="AO1452" s="1">
        <f t="shared" si="2231"/>
        <v>1367.73</v>
      </c>
      <c r="AP1452"/>
      <c r="BB1452" s="17" cm="1">
        <f t="array" ref="BB1452">$C1452*EXP(poly_from_str($AO1452,BB$2951))</f>
        <v>1.3181655593992114</v>
      </c>
      <c r="BF1452" s="21" t="e">
        <f>INDEX([1]Pr3_line_class7_opt_lin!$A$2:$A$3624,MATCH($X1452,[1]Pr3_line_class7_opt_lin!$AO$2:$AO$3624,0),1)</f>
        <v>#N/A</v>
      </c>
    </row>
    <row r="1453" spans="1:58" hidden="1" x14ac:dyDescent="0.25">
      <c r="A1453" s="1">
        <v>1366.761</v>
      </c>
      <c r="B1453" s="1">
        <v>4.0000000000000001E-3</v>
      </c>
      <c r="C1453">
        <v>3</v>
      </c>
      <c r="E1453" s="2">
        <v>73165.7</v>
      </c>
      <c r="N1453">
        <v>15</v>
      </c>
      <c r="V1453" s="11">
        <f t="shared" si="2222"/>
        <v>7.31656814907654E-7</v>
      </c>
      <c r="W1453" s="11">
        <f t="shared" si="2223"/>
        <v>1.3667606542409902E-6</v>
      </c>
      <c r="X1453" s="10">
        <f t="shared" si="2224"/>
        <v>73165.685613497626</v>
      </c>
      <c r="Y1453" s="8">
        <f t="shared" si="2225"/>
        <v>1366.7609229858972</v>
      </c>
      <c r="Z1453" s="1">
        <f t="shared" si="2226"/>
        <v>1366.761</v>
      </c>
      <c r="AA1453" s="2">
        <f t="shared" si="2227"/>
        <v>73165.7</v>
      </c>
      <c r="AB1453" s="2">
        <f t="shared" si="2221"/>
        <v>73165.68149076539</v>
      </c>
      <c r="AC1453" s="1">
        <f t="shared" si="2228"/>
        <v>7.6766084740040652E-2</v>
      </c>
      <c r="AD1453" s="1" t="b">
        <f t="shared" si="2229"/>
        <v>1</v>
      </c>
      <c r="AM1453" s="10">
        <f t="shared" si="2230"/>
        <v>0.21412873208995575</v>
      </c>
      <c r="AN1453" s="10"/>
      <c r="AO1453" s="1">
        <f t="shared" si="2231"/>
        <v>1366.761</v>
      </c>
      <c r="AP1453"/>
      <c r="BB1453" s="17" cm="1">
        <f t="array" ref="BB1453">$C1453*EXP(poly_from_str($AO1453,BB$2951))</f>
        <v>0.79717303266827799</v>
      </c>
      <c r="BF1453" s="21">
        <f>INDEX([1]Pr3_line_class7_opt_lin!$A$2:$A$3624,MATCH($X1453,[1]Pr3_line_class7_opt_lin!$AO$2:$AO$3624,0),1)</f>
        <v>355</v>
      </c>
    </row>
    <row r="1454" spans="1:58" hidden="1" x14ac:dyDescent="0.25">
      <c r="A1454" s="1">
        <v>1366.5219999999999</v>
      </c>
      <c r="B1454" s="1">
        <v>4.0000000000000001E-3</v>
      </c>
      <c r="C1454">
        <v>3</v>
      </c>
      <c r="E1454" s="2">
        <v>73178.5</v>
      </c>
      <c r="F1454">
        <v>23651</v>
      </c>
      <c r="G1454" t="s">
        <v>4</v>
      </c>
      <c r="H1454" t="s">
        <v>7</v>
      </c>
      <c r="I1454">
        <v>96830</v>
      </c>
      <c r="J1454" t="s">
        <v>6</v>
      </c>
      <c r="K1454" t="s">
        <v>7</v>
      </c>
      <c r="L1454">
        <v>23651.88</v>
      </c>
      <c r="M1454">
        <v>96830.5</v>
      </c>
      <c r="N1454">
        <v>15</v>
      </c>
      <c r="V1454" s="11">
        <f t="shared" si="2222"/>
        <v>7.3178477916930725E-7</v>
      </c>
      <c r="W1454" s="11">
        <f t="shared" si="2223"/>
        <v>1.3665215876247806E-6</v>
      </c>
      <c r="X1454" s="10">
        <f t="shared" si="2224"/>
        <v>73178.482838371347</v>
      </c>
      <c r="Y1454" s="8">
        <f t="shared" si="2225"/>
        <v>1366.5219080978911</v>
      </c>
      <c r="Z1454" s="1">
        <f t="shared" si="2226"/>
        <v>1366.5219999999999</v>
      </c>
      <c r="AA1454" s="2">
        <f t="shared" si="2227"/>
        <v>73178.5</v>
      </c>
      <c r="AB1454" s="2">
        <f t="shared" si="2221"/>
        <v>73178.477916930729</v>
      </c>
      <c r="AC1454" s="1">
        <f t="shared" si="2228"/>
        <v>7.6775448151193595E-2</v>
      </c>
      <c r="AD1454" s="1" t="b">
        <f t="shared" si="2229"/>
        <v>1</v>
      </c>
      <c r="AF1454" s="1" t="s">
        <v>1241</v>
      </c>
      <c r="AG1454" s="1" t="s">
        <v>1384</v>
      </c>
      <c r="AH1454" s="10">
        <v>23651.88</v>
      </c>
      <c r="AI1454" s="10">
        <v>96830.5</v>
      </c>
      <c r="AJ1454" s="10">
        <f>AI1454-AH1454</f>
        <v>73178.62</v>
      </c>
      <c r="AK1454" s="1">
        <f>$A1454-100000000/AJ1454</f>
        <v>2.6532290439718054E-3</v>
      </c>
      <c r="AL1454" s="10">
        <f>$X1454-AJ1454</f>
        <v>-0.13716162864875514</v>
      </c>
      <c r="AM1454" s="10">
        <f t="shared" si="2230"/>
        <v>0.21420364984976462</v>
      </c>
      <c r="AN1454" s="10">
        <f>AL1454/AM1454</f>
        <v>-0.64033282693808335</v>
      </c>
      <c r="AO1454" s="1">
        <f t="shared" si="2231"/>
        <v>1366.5219999999999</v>
      </c>
      <c r="AP1454" s="14">
        <v>4710000</v>
      </c>
      <c r="AQ1454" s="10">
        <v>1.4E-2</v>
      </c>
      <c r="AR1454" s="14" cm="1">
        <f t="array" ref="AR1454">SfromgA($AP1454,$AO1454,"")</f>
        <v>5.9320410917012966E-3</v>
      </c>
      <c r="AS1454" s="21">
        <f>(10^MAX(0.05, -0.312925054856973*((LN($AR1454))^(1/3)) + 0.454808404431693)-1)*100</f>
        <v>887.20861020486109</v>
      </c>
      <c r="AU1454" s="10"/>
      <c r="AV1454" s="10"/>
      <c r="AW1454" s="14">
        <f>IF($AP1454="",$AT1454,$AP1454)</f>
        <v>4710000</v>
      </c>
      <c r="AX1454" s="21">
        <f>IF($AP1454="",$AV1454,$AS1454)</f>
        <v>887.20861020486109</v>
      </c>
      <c r="AY1454" s="10">
        <f>LN(BB1454*$AO1454/$AW1454)</f>
        <v>-8.369912691267988</v>
      </c>
      <c r="AZ1454" s="10">
        <f>EXP(AY$2950*$AI1454+AY$2951)*$AW1454/$AO1454</f>
        <v>0.53908727823800484</v>
      </c>
      <c r="BA1454" s="10">
        <f>LN(AZ1454/$C1454)</f>
        <v>-1.716490083619822</v>
      </c>
      <c r="BB1454" s="17" cm="1">
        <f t="array" ref="BB1454">$C1454*EXP(poly_from_str($AO1454,BB$2951))</f>
        <v>0.7987251938078529</v>
      </c>
      <c r="BC1454" s="10">
        <f t="shared" ref="BC1454" si="2289">LN(AZ1454/BB1454)</f>
        <v>-0.39313946491346502</v>
      </c>
      <c r="BD1454" s="10">
        <f t="shared" ref="BD1454" si="2290">LN($AX1454/100+1)</f>
        <v>2.2897111889694672</v>
      </c>
      <c r="BE1454" s="10">
        <f>ABS(LN($AZ1454/$BB1454))-BD1454-LN(2)</f>
        <v>-2.5897189046159474</v>
      </c>
      <c r="BF1454" s="21">
        <f>INDEX([1]Pr3_line_class7_opt_lin!$A$2:$A$3624,MATCH($X1454,[1]Pr3_line_class7_opt_lin!$AO$2:$AO$3624,0),1)</f>
        <v>356</v>
      </c>
    </row>
    <row r="1455" spans="1:58" hidden="1" x14ac:dyDescent="0.25">
      <c r="A1455" s="1">
        <v>1366.3920000000001</v>
      </c>
      <c r="B1455" s="1">
        <v>4.0000000000000001E-3</v>
      </c>
      <c r="C1455">
        <v>200</v>
      </c>
      <c r="E1455" s="2">
        <v>73185.399999999994</v>
      </c>
      <c r="N1455">
        <v>15</v>
      </c>
      <c r="V1455" s="11">
        <f t="shared" si="2222"/>
        <v>7.3185440195785684E-7</v>
      </c>
      <c r="W1455" s="11">
        <f t="shared" si="2223"/>
        <v>1.3663927504666234E-6</v>
      </c>
      <c r="X1455" s="10">
        <f t="shared" si="2224"/>
        <v>73185.431235101001</v>
      </c>
      <c r="Y1455" s="8">
        <f t="shared" si="2225"/>
        <v>1366.3921672984318</v>
      </c>
      <c r="Z1455" s="1">
        <f t="shared" si="2226"/>
        <v>1366.3920000000001</v>
      </c>
      <c r="AA1455" s="2">
        <f t="shared" si="2227"/>
        <v>73185.399999999994</v>
      </c>
      <c r="AB1455" s="2">
        <f t="shared" si="2221"/>
        <v>73185.44019578569</v>
      </c>
      <c r="AC1455" s="1">
        <f t="shared" si="2228"/>
        <v>7.6780543283254621E-2</v>
      </c>
      <c r="AD1455" s="1" t="b">
        <f t="shared" si="2229"/>
        <v>1</v>
      </c>
      <c r="AM1455" s="10">
        <f t="shared" si="2230"/>
        <v>0.21424422859618614</v>
      </c>
      <c r="AN1455" s="10"/>
      <c r="AO1455" s="1">
        <f t="shared" si="2231"/>
        <v>1366.3920000000001</v>
      </c>
      <c r="AP1455"/>
      <c r="BB1455" s="17" cm="1">
        <f t="array" ref="BB1455">$C1455*EXP(poly_from_str($AO1455,BB$2951))</f>
        <v>53.304683932649731</v>
      </c>
      <c r="BF1455" s="21" t="e">
        <f>INDEX([1]Pr3_line_class7_opt_lin!$A$2:$A$3624,MATCH($X1455,[1]Pr3_line_class7_opt_lin!$AO$2:$AO$3624,0),1)</f>
        <v>#N/A</v>
      </c>
    </row>
    <row r="1456" spans="1:58" hidden="1" x14ac:dyDescent="0.25">
      <c r="A1456" s="1">
        <v>1364.645</v>
      </c>
      <c r="B1456" s="1">
        <v>4.0000000000000001E-3</v>
      </c>
      <c r="C1456">
        <v>1</v>
      </c>
      <c r="E1456" s="2">
        <v>73279.100000000006</v>
      </c>
      <c r="N1456">
        <v>15</v>
      </c>
      <c r="V1456" s="11">
        <f t="shared" si="2222"/>
        <v>7.3279131202620469E-7</v>
      </c>
      <c r="W1456" s="11">
        <f t="shared" si="2223"/>
        <v>1.3646455810729116E-6</v>
      </c>
      <c r="X1456" s="10">
        <f t="shared" si="2224"/>
        <v>73279.124219044228</v>
      </c>
      <c r="Y1456" s="8">
        <f t="shared" si="2225"/>
        <v>1364.6451300520782</v>
      </c>
      <c r="Z1456" s="1">
        <f t="shared" si="2226"/>
        <v>1364.645</v>
      </c>
      <c r="AA1456" s="2">
        <f t="shared" si="2227"/>
        <v>73279.100000000006</v>
      </c>
      <c r="AB1456" s="2">
        <f t="shared" si="2221"/>
        <v>73279.131202620469</v>
      </c>
      <c r="AC1456" s="1">
        <f t="shared" si="2228"/>
        <v>7.6849155349054329E-2</v>
      </c>
      <c r="AD1456" s="1" t="b">
        <f t="shared" si="2229"/>
        <v>1</v>
      </c>
      <c r="AM1456" s="10">
        <f t="shared" si="2230"/>
        <v>0.21479315133239785</v>
      </c>
      <c r="AN1456" s="10"/>
      <c r="AO1456" s="1">
        <f t="shared" si="2231"/>
        <v>1364.645</v>
      </c>
      <c r="AP1456"/>
      <c r="BB1456" s="17" cm="1">
        <f t="array" ref="BB1456">$C1456*EXP(poly_from_str($AO1456,BB$2951))</f>
        <v>0.27032693648864597</v>
      </c>
      <c r="BF1456" s="21" t="e">
        <f>INDEX([1]Pr3_line_class7_opt_lin!$A$2:$A$3624,MATCH($X1456,[1]Pr3_line_class7_opt_lin!$AO$2:$AO$3624,0),1)</f>
        <v>#N/A</v>
      </c>
    </row>
    <row r="1457" spans="1:58" hidden="1" x14ac:dyDescent="0.25">
      <c r="A1457" s="1">
        <v>1364.3820000000001</v>
      </c>
      <c r="B1457" s="1">
        <v>4.0000000000000001E-3</v>
      </c>
      <c r="C1457">
        <v>2</v>
      </c>
      <c r="E1457" s="2">
        <v>73293.2</v>
      </c>
      <c r="N1457">
        <v>15</v>
      </c>
      <c r="V1457" s="11">
        <f t="shared" si="2222"/>
        <v>7.3293256580635035E-7</v>
      </c>
      <c r="W1457" s="11">
        <f t="shared" si="2223"/>
        <v>1.364383053270972E-6</v>
      </c>
      <c r="X1457" s="10">
        <f t="shared" si="2224"/>
        <v>73293.243909536744</v>
      </c>
      <c r="Y1457" s="8">
        <f t="shared" si="2225"/>
        <v>1364.3822358773812</v>
      </c>
      <c r="Z1457" s="1">
        <f t="shared" si="2226"/>
        <v>1364.3820000000001</v>
      </c>
      <c r="AA1457" s="2">
        <f t="shared" si="2227"/>
        <v>73293.2</v>
      </c>
      <c r="AB1457" s="2">
        <f t="shared" si="2221"/>
        <v>73293.256580635032</v>
      </c>
      <c r="AC1457" s="1">
        <f t="shared" si="2228"/>
        <v>7.6859507300974003E-2</v>
      </c>
      <c r="AD1457" s="1" t="b">
        <f t="shared" si="2229"/>
        <v>1</v>
      </c>
      <c r="AM1457" s="10">
        <f t="shared" si="2230"/>
        <v>0.21487589252863198</v>
      </c>
      <c r="AN1457" s="10"/>
      <c r="AO1457" s="1">
        <f t="shared" si="2231"/>
        <v>1364.3820000000001</v>
      </c>
      <c r="AP1457"/>
      <c r="BB1457" s="17" cm="1">
        <f t="array" ref="BB1457">$C1457*EXP(poly_from_str($AO1457,BB$2951))</f>
        <v>0.54180487997192106</v>
      </c>
      <c r="BF1457" s="21">
        <f>INDEX([1]Pr3_line_class7_opt_lin!$A$2:$A$3624,MATCH($X1457,[1]Pr3_line_class7_opt_lin!$AO$2:$AO$3624,0),1)</f>
        <v>240</v>
      </c>
    </row>
    <row r="1458" spans="1:58" hidden="1" x14ac:dyDescent="0.25">
      <c r="A1458" s="1">
        <v>1364.3030000000001</v>
      </c>
      <c r="B1458" s="1">
        <v>4.0000000000000001E-3</v>
      </c>
      <c r="C1458">
        <v>1</v>
      </c>
      <c r="E1458" s="2">
        <v>73297.5</v>
      </c>
      <c r="F1458">
        <v>39725</v>
      </c>
      <c r="G1458" t="s">
        <v>4</v>
      </c>
      <c r="H1458" t="s">
        <v>46</v>
      </c>
      <c r="I1458">
        <v>113023</v>
      </c>
      <c r="J1458" t="s">
        <v>6</v>
      </c>
      <c r="K1458" t="s">
        <v>516</v>
      </c>
      <c r="L1458">
        <v>39725.99</v>
      </c>
      <c r="M1458">
        <v>113023.5</v>
      </c>
      <c r="N1458">
        <v>15</v>
      </c>
      <c r="V1458" s="11">
        <f t="shared" si="2222"/>
        <v>7.3297500628526066E-7</v>
      </c>
      <c r="W1458" s="11">
        <f t="shared" si="2223"/>
        <v>1.3643030116988983E-6</v>
      </c>
      <c r="X1458" s="10">
        <f t="shared" si="2224"/>
        <v>73297.500487743688</v>
      </c>
      <c r="Y1458" s="8">
        <f t="shared" si="2225"/>
        <v>1364.3030026204144</v>
      </c>
      <c r="Z1458" s="1">
        <f t="shared" si="2226"/>
        <v>1364.3030000000001</v>
      </c>
      <c r="AA1458" s="2">
        <f t="shared" si="2227"/>
        <v>73297.5</v>
      </c>
      <c r="AB1458" s="2">
        <f t="shared" si="2221"/>
        <v>73297.500628526061</v>
      </c>
      <c r="AC1458" s="1">
        <f t="shared" si="2228"/>
        <v>7.6862617991943896E-2</v>
      </c>
      <c r="AD1458" s="1" t="b">
        <f t="shared" si="2229"/>
        <v>1</v>
      </c>
      <c r="AF1458" s="1" t="s">
        <v>1400</v>
      </c>
      <c r="AG1458" s="1" t="s">
        <v>1329</v>
      </c>
      <c r="AH1458" s="10">
        <v>39725.99</v>
      </c>
      <c r="AI1458" s="10">
        <v>113023.5</v>
      </c>
      <c r="AJ1458" s="10">
        <f>AI1458-AH1458</f>
        <v>73297.510000000009</v>
      </c>
      <c r="AK1458" s="1">
        <f>$A1458-100000000/AJ1458</f>
        <v>1.7443334741074068E-4</v>
      </c>
      <c r="AL1458" s="10">
        <f>$X1458-AJ1458</f>
        <v>-9.5122563216136768E-3</v>
      </c>
      <c r="AM1458" s="10">
        <f t="shared" si="2230"/>
        <v>0.21490094209277558</v>
      </c>
      <c r="AN1458" s="10">
        <f>AL1458/AM1458</f>
        <v>-4.4263446353376666E-2</v>
      </c>
      <c r="AO1458" s="1">
        <f t="shared" si="2231"/>
        <v>1364.3030000000001</v>
      </c>
      <c r="AP1458" s="14">
        <v>19500000</v>
      </c>
      <c r="AQ1458" s="10">
        <v>0.14000000000000001</v>
      </c>
      <c r="AR1458" s="14" cm="1">
        <f t="array" ref="AR1458">SfromgA($AP1458,$AO1458,"")</f>
        <v>2.4439959034052969E-2</v>
      </c>
      <c r="AS1458" s="21">
        <f>(10^MAX(0.05, -0.312925054856973*((LN($AR1458))^(1/3)) + 0.454808404431693)-1)*100</f>
        <v>769.57274979349324</v>
      </c>
      <c r="AU1458" s="10"/>
      <c r="AV1458" s="10"/>
      <c r="AW1458" s="14">
        <f>IF($AP1458="",$AT1458,$AP1458)</f>
        <v>19500000</v>
      </c>
      <c r="AX1458" s="21">
        <f>IF($AP1458="",$AV1458,$AS1458)</f>
        <v>769.57274979349324</v>
      </c>
      <c r="AY1458" s="10">
        <f>LN(BB1458*$AO1458/$AW1458)</f>
        <v>-10.872884122037233</v>
      </c>
      <c r="AZ1458" s="10">
        <f>EXP(AY$2950*$AI1458+AY$2951)*$AW1458/$AO1458</f>
        <v>0.49204542543756508</v>
      </c>
      <c r="BA1458" s="10">
        <f>LN(AZ1458/$C1458)</f>
        <v>-0.70918423862667568</v>
      </c>
      <c r="BB1458" s="17" cm="1">
        <f t="array" ref="BB1458">$C1458*EXP(poly_from_str($AO1458,BB$2951))</f>
        <v>0.27107545828638807</v>
      </c>
      <c r="BC1458" s="10">
        <f t="shared" ref="BC1458" si="2291">LN(AZ1458/BB1458)</f>
        <v>0.59617381437284722</v>
      </c>
      <c r="BD1458" s="10">
        <f t="shared" ref="BD1458" si="2292">LN($AX1458/100+1)</f>
        <v>2.162831812843887</v>
      </c>
      <c r="BE1458" s="10">
        <f>ABS(LN($AZ1458/$BB1458))-BD1458-LN(2)</f>
        <v>-2.2598051790309852</v>
      </c>
      <c r="BF1458" s="21">
        <f>INDEX([1]Pr3_line_class7_opt_lin!$A$2:$A$3624,MATCH($X1458,[1]Pr3_line_class7_opt_lin!$AO$2:$AO$3624,0),1)</f>
        <v>120</v>
      </c>
    </row>
    <row r="1459" spans="1:58" hidden="1" x14ac:dyDescent="0.25">
      <c r="A1459" s="1">
        <v>1363.02</v>
      </c>
      <c r="B1459" s="1">
        <v>4.0000000000000001E-3</v>
      </c>
      <c r="C1459">
        <v>2</v>
      </c>
      <c r="E1459" s="2">
        <v>73366.5</v>
      </c>
      <c r="N1459">
        <v>15</v>
      </c>
      <c r="V1459" s="11">
        <f t="shared" si="2222"/>
        <v>7.3366494989068392E-7</v>
      </c>
      <c r="W1459" s="11">
        <f t="shared" si="2223"/>
        <v>1.3630199069057405E-6</v>
      </c>
      <c r="X1459" s="10">
        <f t="shared" si="2224"/>
        <v>73366.496114739042</v>
      </c>
      <c r="Y1459" s="8">
        <f t="shared" si="2225"/>
        <v>1363.0199790870263</v>
      </c>
      <c r="Z1459" s="1">
        <f t="shared" si="2226"/>
        <v>1363.02</v>
      </c>
      <c r="AA1459" s="2">
        <f t="shared" si="2227"/>
        <v>73366.5</v>
      </c>
      <c r="AB1459" s="2">
        <f t="shared" si="2221"/>
        <v>73366.494989068393</v>
      </c>
      <c r="AC1459" s="1">
        <f t="shared" si="2228"/>
        <v>7.6913212934904995E-2</v>
      </c>
      <c r="AD1459" s="1" t="b">
        <f t="shared" si="2229"/>
        <v>1</v>
      </c>
      <c r="AM1459" s="10">
        <f t="shared" si="2230"/>
        <v>0.21530571818461944</v>
      </c>
      <c r="AN1459" s="10"/>
      <c r="AO1459" s="1">
        <f t="shared" si="2231"/>
        <v>1363.02</v>
      </c>
      <c r="AP1459"/>
      <c r="BB1459" s="17" cm="1">
        <f t="array" ref="BB1459">$C1459*EXP(poly_from_str($AO1459,BB$2951))</f>
        <v>0.54778990711104347</v>
      </c>
      <c r="BF1459" s="21" t="e">
        <f>INDEX([1]Pr3_line_class7_opt_lin!$A$2:$A$3624,MATCH($X1459,[1]Pr3_line_class7_opt_lin!$AO$2:$AO$3624,0),1)</f>
        <v>#N/A</v>
      </c>
    </row>
    <row r="1460" spans="1:58" x14ac:dyDescent="0.25">
      <c r="A1460" s="1">
        <v>1362.453</v>
      </c>
      <c r="B1460" s="1">
        <v>8.0000000000000002E-3</v>
      </c>
      <c r="C1460">
        <v>40</v>
      </c>
      <c r="D1460" t="s">
        <v>112</v>
      </c>
      <c r="E1460" s="2">
        <v>73397</v>
      </c>
      <c r="N1460">
        <v>15</v>
      </c>
      <c r="V1460" s="11">
        <f t="shared" si="2222"/>
        <v>7.3397027273601364E-7</v>
      </c>
      <c r="W1460" s="11">
        <f t="shared" si="2223"/>
        <v>1.3624535062740984E-6</v>
      </c>
      <c r="X1460" s="10">
        <f t="shared" si="2224"/>
        <v>73397.021138872442</v>
      </c>
      <c r="Y1460" s="8">
        <f t="shared" si="2225"/>
        <v>1362.4531138776438</v>
      </c>
      <c r="Z1460" s="1">
        <f t="shared" si="2226"/>
        <v>1362.453</v>
      </c>
      <c r="AA1460" s="2">
        <f t="shared" si="2227"/>
        <v>73397</v>
      </c>
      <c r="AB1460" s="2">
        <f t="shared" si="2221"/>
        <v>73397.027273601372</v>
      </c>
      <c r="AC1460" s="1">
        <f t="shared" si="2228"/>
        <v>7.6935618063008915E-2</v>
      </c>
      <c r="AD1460" s="1" t="b">
        <f t="shared" si="2229"/>
        <v>1</v>
      </c>
      <c r="AM1460" s="10">
        <f t="shared" si="2230"/>
        <v>0.43096972886404156</v>
      </c>
      <c r="AN1460" s="10"/>
      <c r="AO1460" s="1">
        <f t="shared" si="2231"/>
        <v>1362.453</v>
      </c>
      <c r="AP1460"/>
      <c r="BB1460" s="17" cm="1">
        <f t="array" ref="BB1460">$C1460*EXP(poly_from_str($AO1460,BB$2951))</f>
        <v>11.005869258913417</v>
      </c>
      <c r="BF1460" s="21">
        <f>INDEX([1]Pr3_line_class7_opt_lin!$A$2:$A$3624,MATCH($X1460,[1]Pr3_line_class7_opt_lin!$AO$2:$AO$3624,0),1)</f>
        <v>4861</v>
      </c>
    </row>
    <row r="1461" spans="1:58" x14ac:dyDescent="0.25">
      <c r="A1461" s="1">
        <v>1362.3710000000001</v>
      </c>
      <c r="B1461" s="1">
        <v>8.0000000000000002E-3</v>
      </c>
      <c r="C1461">
        <v>20</v>
      </c>
      <c r="D1461" t="s">
        <v>112</v>
      </c>
      <c r="E1461" s="2">
        <v>73401.399999999994</v>
      </c>
      <c r="F1461">
        <v>44679</v>
      </c>
      <c r="G1461" t="s">
        <v>4</v>
      </c>
      <c r="H1461" t="s">
        <v>7</v>
      </c>
      <c r="I1461">
        <v>118081</v>
      </c>
      <c r="J1461" t="s">
        <v>6</v>
      </c>
      <c r="K1461" t="s">
        <v>5</v>
      </c>
      <c r="L1461">
        <v>44679.98</v>
      </c>
      <c r="M1461">
        <v>118081.1</v>
      </c>
      <c r="N1461">
        <v>15</v>
      </c>
      <c r="V1461" s="11">
        <f t="shared" si="2222"/>
        <v>7.3401444980845895E-7</v>
      </c>
      <c r="W1461" s="11">
        <f t="shared" si="2223"/>
        <v>1.3623718348696347E-6</v>
      </c>
      <c r="X1461" s="10">
        <f t="shared" si="2224"/>
        <v>73401.434861291695</v>
      </c>
      <c r="Y1461" s="8">
        <f t="shared" si="2225"/>
        <v>1362.3711878244915</v>
      </c>
      <c r="Z1461" s="1">
        <f t="shared" si="2226"/>
        <v>1362.3710000000001</v>
      </c>
      <c r="AA1461" s="2">
        <f t="shared" si="2227"/>
        <v>73401.399999999994</v>
      </c>
      <c r="AB1461" s="2">
        <f t="shared" si="2221"/>
        <v>73401.444980845888</v>
      </c>
      <c r="AC1461" s="1">
        <f t="shared" si="2228"/>
        <v>7.6938860626380737E-2</v>
      </c>
      <c r="AD1461" s="1" t="b">
        <f t="shared" si="2229"/>
        <v>1</v>
      </c>
      <c r="AF1461" s="1" t="s">
        <v>1372</v>
      </c>
      <c r="AG1461" s="1" t="s">
        <v>1164</v>
      </c>
      <c r="AH1461" s="10">
        <v>44679.98</v>
      </c>
      <c r="AI1461" s="10">
        <v>118081.1</v>
      </c>
      <c r="AJ1461" s="10">
        <f t="shared" ref="AJ1461:AJ1462" si="2293">AI1461-AH1461</f>
        <v>73401.119999999995</v>
      </c>
      <c r="AK1461" s="1">
        <f t="shared" ref="AK1461:AK1462" si="2294">$A1461-100000000/AJ1461</f>
        <v>-6.0318491052839818E-3</v>
      </c>
      <c r="AL1461" s="10">
        <f t="shared" ref="AL1461:AL1462" si="2295">$X1461-AJ1461</f>
        <v>0.31486129169934429</v>
      </c>
      <c r="AM1461" s="10">
        <f t="shared" si="2230"/>
        <v>0.43102150588936489</v>
      </c>
      <c r="AN1461" s="10">
        <f t="shared" ref="AN1461:AN1462" si="2296">AL1461/AM1461</f>
        <v>0.73050018942712169</v>
      </c>
      <c r="AO1461" s="1">
        <f t="shared" si="2231"/>
        <v>1362.3710000000001</v>
      </c>
      <c r="AP1461" s="14">
        <v>199000000</v>
      </c>
      <c r="AQ1461" s="10">
        <v>0.14899999999999999</v>
      </c>
      <c r="AR1461" s="14" cm="1">
        <f t="array" ref="AR1461">SfromgA($AP1461,$AO1461,"")</f>
        <v>0.24835482839267761</v>
      </c>
      <c r="AS1461" s="21">
        <f t="shared" ref="AS1461:AS1462" si="2297">(10^MAX(0.05, -0.312925054856973*((LN($AR1461))^(1/3)) + 0.454808404431693)-1)*100</f>
        <v>537.20790357082876</v>
      </c>
      <c r="AU1461" s="10"/>
      <c r="AV1461" s="10"/>
      <c r="AW1461" s="14">
        <f t="shared" ref="AW1461:AW1462" si="2298">IF($AP1461="",$AT1461,$AP1461)</f>
        <v>199000000</v>
      </c>
      <c r="AX1461" s="21">
        <f t="shared" ref="AX1461:AX1462" si="2299">IF($AP1461="",$AV1461,$AS1461)</f>
        <v>537.20790357082876</v>
      </c>
      <c r="AY1461" s="10">
        <f t="shared" ref="AY1461:AY1462" si="2300">LN(BB1461*$AO1461/$AW1461)</f>
        <v>-10.185893227456447</v>
      </c>
      <c r="AZ1461" s="10">
        <f t="shared" ref="AZ1461:AZ1462" si="2301">EXP(AY$2950*$AI1461+AY$2951)*$AW1461/$AO1461</f>
        <v>3.1341519069726176</v>
      </c>
      <c r="BA1461" s="10">
        <f t="shared" ref="BA1461:BA1462" si="2302">LN(AZ1461/$C1461)</f>
        <v>-1.8533736601590187</v>
      </c>
      <c r="BB1461" s="17" cm="1">
        <f t="array" ref="BB1461">$C1461*EXP(poly_from_str($AO1461,BB$2951))</f>
        <v>5.5065611194797377</v>
      </c>
      <c r="BC1461" s="10">
        <f t="shared" ref="BC1461:BC1462" si="2303">LN(AZ1461/BB1461)</f>
        <v>-0.5635816986813611</v>
      </c>
      <c r="BD1461" s="10">
        <f t="shared" ref="BD1461:BD1462" si="2304">LN($AX1461/100+1)</f>
        <v>1.8519257955660269</v>
      </c>
      <c r="BE1461" s="10">
        <f t="shared" ref="BE1461:BE1462" si="2305">ABS(LN($AZ1461/$BB1461))-BD1461-LN(2)</f>
        <v>-1.981491277444611</v>
      </c>
      <c r="BF1461" s="21">
        <f>INDEX([1]Pr3_line_class7_opt_lin!$A$2:$A$3624,MATCH($X1461,[1]Pr3_line_class7_opt_lin!$AO$2:$AO$3624,0),1)</f>
        <v>2431</v>
      </c>
    </row>
    <row r="1462" spans="1:58" hidden="1" x14ac:dyDescent="0.25">
      <c r="A1462" s="1">
        <v>1362.1130000000001</v>
      </c>
      <c r="B1462" s="1">
        <v>4.0000000000000001E-3</v>
      </c>
      <c r="C1462">
        <v>1</v>
      </c>
      <c r="E1462" s="2">
        <v>73415.399999999994</v>
      </c>
      <c r="F1462">
        <v>44903</v>
      </c>
      <c r="G1462" t="s">
        <v>4</v>
      </c>
      <c r="H1462" t="s">
        <v>17</v>
      </c>
      <c r="I1462">
        <v>118318</v>
      </c>
      <c r="J1462" t="s">
        <v>6</v>
      </c>
      <c r="K1462" t="s">
        <v>7</v>
      </c>
      <c r="L1462">
        <v>44903.42</v>
      </c>
      <c r="M1462">
        <v>118318.6</v>
      </c>
      <c r="N1462">
        <v>15</v>
      </c>
      <c r="V1462" s="11">
        <f t="shared" si="2222"/>
        <v>7.3415348065835945E-7</v>
      </c>
      <c r="W1462" s="11">
        <f t="shared" si="2223"/>
        <v>1.3621120364392214E-6</v>
      </c>
      <c r="X1462" s="10">
        <f t="shared" si="2224"/>
        <v>73415.359756596503</v>
      </c>
      <c r="Y1462" s="8">
        <f t="shared" si="2225"/>
        <v>1362.1127830952953</v>
      </c>
      <c r="Z1462" s="1">
        <f t="shared" si="2226"/>
        <v>1362.1130000000001</v>
      </c>
      <c r="AA1462" s="2">
        <f t="shared" si="2227"/>
        <v>73415.399999999994</v>
      </c>
      <c r="AB1462" s="2">
        <f t="shared" si="2221"/>
        <v>73415.348065835948</v>
      </c>
      <c r="AC1462" s="1">
        <f t="shared" si="2228"/>
        <v>7.694906665813922E-2</v>
      </c>
      <c r="AD1462" s="1" t="b">
        <f t="shared" si="2229"/>
        <v>1</v>
      </c>
      <c r="AF1462" s="1" t="s">
        <v>1366</v>
      </c>
      <c r="AG1462" s="1" t="s">
        <v>1171</v>
      </c>
      <c r="AH1462" s="10">
        <v>44903.42</v>
      </c>
      <c r="AI1462" s="10">
        <v>118318.6</v>
      </c>
      <c r="AJ1462" s="10">
        <f t="shared" si="2293"/>
        <v>73415.180000000008</v>
      </c>
      <c r="AK1462" s="1">
        <f t="shared" si="2294"/>
        <v>-3.1182196921690775E-3</v>
      </c>
      <c r="AL1462" s="10">
        <f t="shared" si="2295"/>
        <v>0.17975659649528097</v>
      </c>
      <c r="AM1462" s="10">
        <f t="shared" si="2230"/>
        <v>0.21559268577570287</v>
      </c>
      <c r="AN1462" s="10">
        <f t="shared" si="2296"/>
        <v>0.83377873348771747</v>
      </c>
      <c r="AO1462" s="1">
        <f t="shared" si="2231"/>
        <v>1362.1130000000001</v>
      </c>
      <c r="AP1462" s="14">
        <v>91200000</v>
      </c>
      <c r="AQ1462" s="10">
        <v>7.6999999999999999E-2</v>
      </c>
      <c r="AR1462" s="14" cm="1">
        <f t="array" ref="AR1462">SfromgA($AP1462,$AO1462,"")</f>
        <v>0.11375424486412961</v>
      </c>
      <c r="AS1462" s="21">
        <f t="shared" si="2297"/>
        <v>624.71740372114755</v>
      </c>
      <c r="AU1462" s="10"/>
      <c r="AV1462" s="10"/>
      <c r="AW1462" s="14">
        <f t="shared" si="2298"/>
        <v>91200000</v>
      </c>
      <c r="AX1462" s="21">
        <f t="shared" si="2299"/>
        <v>624.71740372114755</v>
      </c>
      <c r="AY1462" s="10">
        <f t="shared" si="2300"/>
        <v>-12.399493265648061</v>
      </c>
      <c r="AZ1462" s="10">
        <f t="shared" si="2301"/>
        <v>1.4050845945088701</v>
      </c>
      <c r="BA1462" s="10">
        <f t="shared" si="2302"/>
        <v>0.34009751058803717</v>
      </c>
      <c r="BB1462" s="17" cm="1">
        <f t="array" ref="BB1462">$C1462*EXP(poly_from_str($AO1462,BB$2951))</f>
        <v>0.27589904474240823</v>
      </c>
      <c r="BC1462" s="10">
        <f t="shared" si="2303"/>
        <v>1.6278177706856272</v>
      </c>
      <c r="BD1462" s="10">
        <f t="shared" si="2304"/>
        <v>1.9806116049086748</v>
      </c>
      <c r="BE1462" s="10">
        <f t="shared" si="2305"/>
        <v>-1.0459410147829931</v>
      </c>
      <c r="BF1462" s="21">
        <f>INDEX([1]Pr3_line_class7_opt_lin!$A$2:$A$3624,MATCH($X1462,[1]Pr3_line_class7_opt_lin!$AO$2:$AO$3624,0),1)</f>
        <v>122</v>
      </c>
    </row>
    <row r="1463" spans="1:58" hidden="1" x14ac:dyDescent="0.25">
      <c r="A1463" s="1">
        <v>1361.8130000000001</v>
      </c>
      <c r="B1463" s="1">
        <v>4.0000000000000001E-3</v>
      </c>
      <c r="C1463">
        <v>2</v>
      </c>
      <c r="E1463" s="2">
        <v>73431.5</v>
      </c>
      <c r="N1463">
        <v>15</v>
      </c>
      <c r="V1463" s="11">
        <f t="shared" si="2222"/>
        <v>7.3431521067870549E-7</v>
      </c>
      <c r="W1463" s="11">
        <f t="shared" si="2223"/>
        <v>1.3618133907110709E-6</v>
      </c>
      <c r="X1463" s="10">
        <f t="shared" si="2224"/>
        <v>73431.516322107243</v>
      </c>
      <c r="Y1463" s="8">
        <f t="shared" si="2225"/>
        <v>1361.8130880118306</v>
      </c>
      <c r="Z1463" s="1">
        <f t="shared" si="2226"/>
        <v>1361.8130000000001</v>
      </c>
      <c r="AA1463" s="2">
        <f t="shared" si="2227"/>
        <v>73431.5</v>
      </c>
      <c r="AB1463" s="2">
        <f t="shared" si="2221"/>
        <v>73431.521067870548</v>
      </c>
      <c r="AC1463" s="1">
        <f t="shared" si="2228"/>
        <v>7.6960941431705579E-2</v>
      </c>
      <c r="AD1463" s="1" t="b">
        <f t="shared" si="2229"/>
        <v>1</v>
      </c>
      <c r="AM1463" s="10">
        <f t="shared" si="2230"/>
        <v>0.21568746957181345</v>
      </c>
      <c r="AN1463" s="10"/>
      <c r="AO1463" s="1">
        <f t="shared" si="2231"/>
        <v>1361.8130000000001</v>
      </c>
      <c r="AP1463"/>
      <c r="BB1463" s="17" cm="1">
        <f t="array" ref="BB1463">$C1463*EXP(poly_from_str($AO1463,BB$2951))</f>
        <v>0.55312780146503349</v>
      </c>
      <c r="BF1463" s="21" t="e">
        <f>INDEX([1]Pr3_line_class7_opt_lin!$A$2:$A$3624,MATCH($X1463,[1]Pr3_line_class7_opt_lin!$AO$2:$AO$3624,0),1)</f>
        <v>#N/A</v>
      </c>
    </row>
    <row r="1464" spans="1:58" x14ac:dyDescent="0.25">
      <c r="A1464" s="1">
        <v>1359.0820000000001</v>
      </c>
      <c r="B1464" s="1">
        <v>8.0000000000000002E-3</v>
      </c>
      <c r="C1464">
        <v>3</v>
      </c>
      <c r="D1464" t="s">
        <v>112</v>
      </c>
      <c r="E1464" s="2">
        <v>73579.100000000006</v>
      </c>
      <c r="N1464">
        <v>15</v>
      </c>
      <c r="V1464" s="11">
        <f t="shared" si="2222"/>
        <v>7.357907764211431E-7</v>
      </c>
      <c r="W1464" s="11">
        <f t="shared" si="2223"/>
        <v>1.3590815870267508E-6</v>
      </c>
      <c r="X1464" s="10">
        <f t="shared" si="2224"/>
        <v>73579.082709871902</v>
      </c>
      <c r="Y1464" s="8">
        <f t="shared" si="2225"/>
        <v>1359.0819063932593</v>
      </c>
      <c r="Z1464" s="1">
        <f t="shared" si="2226"/>
        <v>1359.0820000000001</v>
      </c>
      <c r="AA1464" s="2">
        <f t="shared" si="2227"/>
        <v>73579.100000000006</v>
      </c>
      <c r="AB1464" s="2">
        <f t="shared" si="2221"/>
        <v>73579.077642114309</v>
      </c>
      <c r="AC1464" s="1">
        <f t="shared" si="2228"/>
        <v>7.7069403333321435E-2</v>
      </c>
      <c r="AD1464" s="1" t="b">
        <f t="shared" si="2229"/>
        <v>1</v>
      </c>
      <c r="AM1464" s="10">
        <f t="shared" si="2230"/>
        <v>0.43311058493895149</v>
      </c>
      <c r="AN1464" s="10"/>
      <c r="AO1464" s="1">
        <f t="shared" si="2231"/>
        <v>1359.0820000000001</v>
      </c>
      <c r="AP1464"/>
      <c r="BB1464" s="17" cm="1">
        <f t="array" ref="BB1464">$C1464*EXP(poly_from_str($AO1464,BB$2951))</f>
        <v>0.84798442934260509</v>
      </c>
      <c r="BF1464" s="21">
        <f>INDEX([1]Pr3_line_class7_opt_lin!$A$2:$A$3624,MATCH($X1464,[1]Pr3_line_class7_opt_lin!$AO$2:$AO$3624,0),1)</f>
        <v>372</v>
      </c>
    </row>
    <row r="1465" spans="1:58" x14ac:dyDescent="0.25">
      <c r="A1465" s="1">
        <v>1359.0029999999999</v>
      </c>
      <c r="B1465" s="1">
        <v>8.0000000000000002E-3</v>
      </c>
      <c r="C1465">
        <v>30</v>
      </c>
      <c r="D1465" t="s">
        <v>112</v>
      </c>
      <c r="E1465" s="2">
        <v>73583.399999999994</v>
      </c>
      <c r="N1465">
        <v>15</v>
      </c>
      <c r="V1465" s="11">
        <f t="shared" si="2222"/>
        <v>7.358335485646463E-7</v>
      </c>
      <c r="W1465" s="11">
        <f t="shared" si="2223"/>
        <v>1.3590021662494532E-6</v>
      </c>
      <c r="X1465" s="10">
        <f t="shared" si="2224"/>
        <v>73583.36509078402</v>
      </c>
      <c r="Y1465" s="8">
        <f t="shared" si="2225"/>
        <v>1359.0028109834914</v>
      </c>
      <c r="Z1465" s="1">
        <f t="shared" si="2226"/>
        <v>1359.0029999999999</v>
      </c>
      <c r="AA1465" s="2">
        <f t="shared" si="2227"/>
        <v>73583.399999999994</v>
      </c>
      <c r="AB1465" s="2">
        <f t="shared" si="2221"/>
        <v>73583.354856464633</v>
      </c>
      <c r="AC1465" s="1">
        <f t="shared" si="2228"/>
        <v>7.7072550559661987E-2</v>
      </c>
      <c r="AD1465" s="1" t="b">
        <f t="shared" si="2229"/>
        <v>1</v>
      </c>
      <c r="AM1465" s="10">
        <f t="shared" si="2230"/>
        <v>0.43316107469961435</v>
      </c>
      <c r="AN1465" s="10"/>
      <c r="AO1465" s="1">
        <f t="shared" si="2231"/>
        <v>1359.0029999999999</v>
      </c>
      <c r="AP1465"/>
      <c r="BB1465" s="17" cm="1">
        <f t="array" ref="BB1465">$C1465*EXP(poly_from_str($AO1465,BB$2951))</f>
        <v>8.4851721146753345</v>
      </c>
      <c r="BF1465" s="21" t="e">
        <f>INDEX([1]Pr3_line_class7_opt_lin!$A$2:$A$3624,MATCH($X1465,[1]Pr3_line_class7_opt_lin!$AO$2:$AO$3624,0),1)</f>
        <v>#N/A</v>
      </c>
    </row>
    <row r="1466" spans="1:58" hidden="1" x14ac:dyDescent="0.25">
      <c r="A1466" s="1">
        <v>1358.2329999999999</v>
      </c>
      <c r="B1466" s="1">
        <v>4.0000000000000001E-3</v>
      </c>
      <c r="C1466">
        <v>2</v>
      </c>
      <c r="E1466" s="2">
        <v>73625.100000000006</v>
      </c>
      <c r="N1466">
        <v>15</v>
      </c>
      <c r="V1466" s="11">
        <f t="shared" si="2222"/>
        <v>7.3625070219910721E-7</v>
      </c>
      <c r="W1466" s="11">
        <f t="shared" si="2223"/>
        <v>1.3582324506180636E-6</v>
      </c>
      <c r="X1466" s="10">
        <f t="shared" si="2224"/>
        <v>73625.076983082283</v>
      </c>
      <c r="Y1466" s="8">
        <f t="shared" si="2225"/>
        <v>1358.2328752332335</v>
      </c>
      <c r="Z1466" s="1">
        <f t="shared" si="2226"/>
        <v>1358.2329999999999</v>
      </c>
      <c r="AA1466" s="2">
        <f t="shared" si="2227"/>
        <v>73625.100000000006</v>
      </c>
      <c r="AB1466" s="2">
        <f t="shared" si="2221"/>
        <v>73625.070219910718</v>
      </c>
      <c r="AC1466" s="1">
        <f t="shared" si="2228"/>
        <v>7.710325482443392E-2</v>
      </c>
      <c r="AD1466" s="1" t="b">
        <f t="shared" si="2229"/>
        <v>1</v>
      </c>
      <c r="AM1466" s="10">
        <f t="shared" si="2230"/>
        <v>0.21682612629791798</v>
      </c>
      <c r="AN1466" s="10"/>
      <c r="AO1466" s="1">
        <f t="shared" si="2231"/>
        <v>1358.2329999999999</v>
      </c>
      <c r="AP1466"/>
      <c r="BB1466" s="17" cm="1">
        <f t="array" ref="BB1466">$C1466*EXP(poly_from_str($AO1466,BB$2951))</f>
        <v>0.56914720031638355</v>
      </c>
      <c r="BF1466" s="21">
        <f>INDEX([1]Pr3_line_class7_opt_lin!$A$2:$A$3624,MATCH($X1466,[1]Pr3_line_class7_opt_lin!$AO$2:$AO$3624,0),1)</f>
        <v>249</v>
      </c>
    </row>
    <row r="1467" spans="1:58" x14ac:dyDescent="0.25">
      <c r="A1467" s="1">
        <v>1356.4829999999999</v>
      </c>
      <c r="B1467" s="1">
        <v>8.0000000000000002E-3</v>
      </c>
      <c r="C1467">
        <v>200</v>
      </c>
      <c r="D1467" t="s">
        <v>112</v>
      </c>
      <c r="E1467" s="2">
        <v>73720</v>
      </c>
      <c r="N1467">
        <v>15</v>
      </c>
      <c r="V1467" s="11">
        <f t="shared" si="2222"/>
        <v>7.3720053992567546E-7</v>
      </c>
      <c r="W1467" s="11">
        <f t="shared" si="2223"/>
        <v>1.3564839934888768E-6</v>
      </c>
      <c r="X1467" s="10">
        <f t="shared" si="2224"/>
        <v>73720.041681728297</v>
      </c>
      <c r="Y1467" s="8">
        <f t="shared" si="2225"/>
        <v>1356.4832265251589</v>
      </c>
      <c r="Z1467" s="1">
        <f t="shared" si="2226"/>
        <v>1356.4829999999999</v>
      </c>
      <c r="AA1467" s="2">
        <f t="shared" si="2227"/>
        <v>73720</v>
      </c>
      <c r="AB1467" s="2">
        <f t="shared" si="2221"/>
        <v>73720.05399256754</v>
      </c>
      <c r="AC1467" s="1">
        <f t="shared" si="2228"/>
        <v>7.7173231803335379E-2</v>
      </c>
      <c r="AD1467" s="1" t="b">
        <f t="shared" si="2229"/>
        <v>1</v>
      </c>
      <c r="AM1467" s="10">
        <f t="shared" si="2230"/>
        <v>0.43477139042656637</v>
      </c>
      <c r="AN1467" s="10"/>
      <c r="AO1467" s="1">
        <f t="shared" si="2231"/>
        <v>1356.4829999999999</v>
      </c>
      <c r="AP1467"/>
      <c r="BB1467" s="17" cm="1">
        <f t="array" ref="BB1467">$C1467*EXP(poly_from_str($AO1467,BB$2951))</f>
        <v>57.707922009632149</v>
      </c>
      <c r="BF1467" s="21" t="e">
        <f>INDEX([1]Pr3_line_class7_opt_lin!$A$2:$A$3624,MATCH($X1467,[1]Pr3_line_class7_opt_lin!$AO$2:$AO$3624,0),1)</f>
        <v>#N/A</v>
      </c>
    </row>
    <row r="1468" spans="1:58" x14ac:dyDescent="0.25">
      <c r="A1468" s="1">
        <v>1356.355</v>
      </c>
      <c r="B1468" s="1">
        <v>8.0000000000000002E-3</v>
      </c>
      <c r="C1468">
        <v>2</v>
      </c>
      <c r="D1468" t="s">
        <v>112</v>
      </c>
      <c r="E1468" s="2">
        <v>73727</v>
      </c>
      <c r="F1468">
        <v>40098</v>
      </c>
      <c r="G1468" t="s">
        <v>4</v>
      </c>
      <c r="H1468" t="s">
        <v>17</v>
      </c>
      <c r="I1468">
        <v>113825</v>
      </c>
      <c r="J1468" t="s">
        <v>6</v>
      </c>
      <c r="K1468" t="s">
        <v>18</v>
      </c>
      <c r="L1468">
        <v>40098.660000000003</v>
      </c>
      <c r="M1468">
        <v>113825.5</v>
      </c>
      <c r="N1468">
        <v>15</v>
      </c>
      <c r="V1468" s="11">
        <f t="shared" si="2222"/>
        <v>7.3727010996383689E-7</v>
      </c>
      <c r="W1468" s="11">
        <f t="shared" si="2223"/>
        <v>1.3563552023003786E-6</v>
      </c>
      <c r="X1468" s="10">
        <f t="shared" si="2224"/>
        <v>73727.008488366511</v>
      </c>
      <c r="Y1468" s="8">
        <f t="shared" si="2225"/>
        <v>1356.3550461399657</v>
      </c>
      <c r="Z1468" s="1">
        <f t="shared" si="2226"/>
        <v>1356.355</v>
      </c>
      <c r="AA1468" s="2">
        <f t="shared" si="2227"/>
        <v>73727</v>
      </c>
      <c r="AB1468" s="2">
        <f t="shared" si="2221"/>
        <v>73727.010996383688</v>
      </c>
      <c r="AC1468" s="1">
        <f t="shared" si="2228"/>
        <v>7.7178360752304415E-2</v>
      </c>
      <c r="AD1468" s="1" t="b">
        <f t="shared" si="2229"/>
        <v>1</v>
      </c>
      <c r="AF1468" s="1" t="s">
        <v>1401</v>
      </c>
      <c r="AG1468" s="1" t="s">
        <v>1359</v>
      </c>
      <c r="AH1468" s="10">
        <v>40098.660000000003</v>
      </c>
      <c r="AI1468" s="10">
        <v>113825.5</v>
      </c>
      <c r="AJ1468" s="10">
        <f>AI1468-AH1468</f>
        <v>73726.84</v>
      </c>
      <c r="AK1468" s="1">
        <f>$A1468-100000000/AJ1468</f>
        <v>-3.1458258620205015E-3</v>
      </c>
      <c r="AL1468" s="10">
        <f>$X1468-AJ1468</f>
        <v>0.1684883665147936</v>
      </c>
      <c r="AM1468" s="10">
        <f t="shared" si="2230"/>
        <v>0.43485370717843042</v>
      </c>
      <c r="AN1468" s="10">
        <f>AL1468/AM1468</f>
        <v>0.38745988302143869</v>
      </c>
      <c r="AO1468" s="1">
        <f t="shared" si="2231"/>
        <v>1356.355</v>
      </c>
      <c r="AP1468" s="14">
        <v>5940000</v>
      </c>
      <c r="AQ1468" s="10">
        <v>0.23300000000000001</v>
      </c>
      <c r="AR1468" s="14" cm="1">
        <f t="array" ref="AR1468">SfromgA($AP1468,$AO1468,"")</f>
        <v>7.3154310776209477E-3</v>
      </c>
      <c r="AS1468" s="21">
        <f>(10^MAX(0.05, -0.312925054856973*((LN($AR1468))^(1/3)) + 0.454808404431693)-1)*100</f>
        <v>870.40512216515503</v>
      </c>
      <c r="AU1468" s="10"/>
      <c r="AV1468" s="10"/>
      <c r="AW1468" s="14">
        <f>IF($AP1468="",$AT1468,$AP1468)</f>
        <v>5940000</v>
      </c>
      <c r="AX1468" s="21">
        <f>IF($AP1468="",$AV1468,$AS1468)</f>
        <v>870.40512216515503</v>
      </c>
      <c r="AY1468" s="10">
        <f>LN(BB1468*$AO1468/$AW1468)</f>
        <v>-8.9334298310163884</v>
      </c>
      <c r="AZ1468" s="10">
        <f>EXP(AY$2950*$AI1468+AY$2951)*$AW1468/$AO1468</f>
        <v>0.13987380362763846</v>
      </c>
      <c r="BA1468" s="10">
        <f>LN(AZ1468/$C1468)</f>
        <v>-2.6601618461001841</v>
      </c>
      <c r="BB1468" s="17" cm="1">
        <f t="array" ref="BB1468">$C1468*EXP(poly_from_str($AO1468,BB$2951))</f>
        <v>0.57766199024875131</v>
      </c>
      <c r="BC1468" s="10">
        <f t="shared" ref="BC1468" si="2306">LN(AZ1468/BB1468)</f>
        <v>-1.4182482922157928</v>
      </c>
      <c r="BD1468" s="10">
        <f t="shared" ref="BD1468" si="2307">LN($AX1468/100+1)</f>
        <v>2.27254345003379</v>
      </c>
      <c r="BE1468" s="10">
        <f>ABS(LN($AZ1468/$BB1468))-BD1468-LN(2)</f>
        <v>-1.5474423383779423</v>
      </c>
      <c r="BF1468" s="21">
        <f>INDEX([1]Pr3_line_class7_opt_lin!$A$2:$A$3624,MATCH($X1468,[1]Pr3_line_class7_opt_lin!$AO$2:$AO$3624,0),1)</f>
        <v>252</v>
      </c>
    </row>
    <row r="1469" spans="1:58" hidden="1" x14ac:dyDescent="0.25">
      <c r="A1469" s="1">
        <v>1355.383</v>
      </c>
      <c r="B1469" s="1">
        <v>4.0000000000000001E-3</v>
      </c>
      <c r="C1469">
        <v>1</v>
      </c>
      <c r="E1469" s="2">
        <v>73779.899999999994</v>
      </c>
      <c r="N1469">
        <v>15</v>
      </c>
      <c r="V1469" s="11">
        <f t="shared" si="2222"/>
        <v>7.3779883619611583E-7</v>
      </c>
      <c r="W1469" s="11">
        <f t="shared" si="2223"/>
        <v>1.3553826990819996E-6</v>
      </c>
      <c r="X1469" s="10">
        <f t="shared" si="2224"/>
        <v>73779.887363872156</v>
      </c>
      <c r="Y1469" s="8">
        <f t="shared" si="2225"/>
        <v>1355.3829312155749</v>
      </c>
      <c r="Z1469" s="1">
        <f t="shared" si="2226"/>
        <v>1355.383</v>
      </c>
      <c r="AA1469" s="2">
        <f t="shared" si="2227"/>
        <v>73779.899999999994</v>
      </c>
      <c r="AB1469" s="2">
        <f t="shared" si="2221"/>
        <v>73779.883619611574</v>
      </c>
      <c r="AC1469" s="1">
        <f t="shared" si="2228"/>
        <v>7.7217356134617152E-2</v>
      </c>
      <c r="AD1469" s="1" t="b">
        <f t="shared" si="2229"/>
        <v>1</v>
      </c>
      <c r="AM1469" s="10">
        <f t="shared" si="2230"/>
        <v>0.2177388974186632</v>
      </c>
      <c r="AN1469" s="10"/>
      <c r="AO1469" s="1">
        <f t="shared" si="2231"/>
        <v>1355.383</v>
      </c>
      <c r="AP1469"/>
      <c r="BB1469" s="17" cm="1">
        <f t="array" ref="BB1469">$C1469*EXP(poly_from_str($AO1469,BB$2951))</f>
        <v>0.29104946787116193</v>
      </c>
      <c r="BF1469" s="21">
        <f>INDEX([1]Pr3_line_class7_opt_lin!$A$2:$A$3624,MATCH($X1469,[1]Pr3_line_class7_opt_lin!$AO$2:$AO$3624,0),1)</f>
        <v>127</v>
      </c>
    </row>
    <row r="1470" spans="1:58" hidden="1" x14ac:dyDescent="0.25">
      <c r="A1470" s="1">
        <v>1355.2139999999999</v>
      </c>
      <c r="B1470" s="1">
        <v>4.0000000000000001E-3</v>
      </c>
      <c r="C1470">
        <v>3</v>
      </c>
      <c r="E1470" s="2">
        <v>73789.100000000006</v>
      </c>
      <c r="F1470">
        <v>44679</v>
      </c>
      <c r="G1470" t="s">
        <v>4</v>
      </c>
      <c r="H1470" t="s">
        <v>7</v>
      </c>
      <c r="I1470">
        <v>118468</v>
      </c>
      <c r="J1470" t="s">
        <v>6</v>
      </c>
      <c r="K1470" t="s">
        <v>5</v>
      </c>
      <c r="L1470">
        <v>44679.98</v>
      </c>
      <c r="M1470">
        <v>118468.8</v>
      </c>
      <c r="N1470">
        <v>15</v>
      </c>
      <c r="V1470" s="11">
        <f t="shared" si="2222"/>
        <v>7.3789084233191217E-7</v>
      </c>
      <c r="W1470" s="11">
        <f t="shared" si="2223"/>
        <v>1.3552137104260655E-6</v>
      </c>
      <c r="X1470" s="10">
        <f t="shared" si="2224"/>
        <v>73789.087838585459</v>
      </c>
      <c r="Y1470" s="8">
        <f t="shared" si="2225"/>
        <v>1355.2139337831527</v>
      </c>
      <c r="Z1470" s="1">
        <f t="shared" si="2226"/>
        <v>1355.2139999999999</v>
      </c>
      <c r="AA1470" s="2">
        <f t="shared" si="2227"/>
        <v>73789.100000000006</v>
      </c>
      <c r="AB1470" s="2">
        <f t="shared" si="2221"/>
        <v>73789.084233191214</v>
      </c>
      <c r="AC1470" s="1">
        <f t="shared" si="2228"/>
        <v>7.7224144759864943E-2</v>
      </c>
      <c r="AD1470" s="1" t="b">
        <f t="shared" si="2229"/>
        <v>1</v>
      </c>
      <c r="AF1470" s="1" t="s">
        <v>1372</v>
      </c>
      <c r="AG1470" s="1" t="s">
        <v>1181</v>
      </c>
      <c r="AH1470" s="10">
        <v>44679.98</v>
      </c>
      <c r="AI1470" s="10">
        <v>118468.8</v>
      </c>
      <c r="AJ1470" s="10">
        <f>AI1470-AH1470</f>
        <v>73788.820000000007</v>
      </c>
      <c r="AK1470" s="1">
        <f>$A1470-100000000/AJ1470</f>
        <v>-4.8529373418659816E-3</v>
      </c>
      <c r="AL1470" s="10">
        <f>$X1470-AJ1470</f>
        <v>0.26783858545240946</v>
      </c>
      <c r="AM1470" s="10">
        <f t="shared" si="2230"/>
        <v>0.21779320461565482</v>
      </c>
      <c r="AN1470" s="10">
        <f>AL1470/AM1470</f>
        <v>1.229783940803254</v>
      </c>
      <c r="AO1470" s="1">
        <f t="shared" si="2231"/>
        <v>1355.2139999999999</v>
      </c>
      <c r="AP1470" s="14">
        <v>166000000</v>
      </c>
      <c r="AQ1470" s="10">
        <v>0.13200000000000001</v>
      </c>
      <c r="AR1470" s="14" cm="1">
        <f t="array" ref="AR1470">SfromgA($AP1470,$AO1470,"")</f>
        <v>0.20392247165111427</v>
      </c>
      <c r="AS1470" s="21">
        <f>(10^MAX(0.05, -0.312925054856973*((LN($AR1470))^(1/3)) + 0.454808404431693)-1)*100</f>
        <v>560.76168982100432</v>
      </c>
      <c r="AU1470" s="10"/>
      <c r="AV1470" s="10"/>
      <c r="AW1470" s="14">
        <f>IF($AP1470="",$AT1470,$AP1470)</f>
        <v>166000000</v>
      </c>
      <c r="AX1470" s="21">
        <f>IF($AP1470="",$AV1470,$AS1470)</f>
        <v>560.76168982100432</v>
      </c>
      <c r="AY1470" s="10">
        <f>LN(BB1470*$AO1470/$AW1470)</f>
        <v>-11.850105468920422</v>
      </c>
      <c r="AZ1470" s="10">
        <f>EXP(AY$2950*$AI1470+AY$2951)*$AW1470/$AO1470</f>
        <v>2.5346817577931917</v>
      </c>
      <c r="BA1470" s="10">
        <f>LN(AZ1470/$C1470)</f>
        <v>-0.16854419883775895</v>
      </c>
      <c r="BB1470" s="17" cm="1">
        <f t="array" ref="BB1470">$C1470*EXP(poly_from_str($AO1470,BB$2951))</f>
        <v>0.87430868688926622</v>
      </c>
      <c r="BC1470" s="10">
        <f t="shared" ref="BC1470" si="2308">LN(AZ1470/BB1470)</f>
        <v>1.0643898668528977</v>
      </c>
      <c r="BD1470" s="10">
        <f t="shared" ref="BD1470" si="2309">LN($AX1470/100+1)</f>
        <v>1.8882230590855602</v>
      </c>
      <c r="BE1470" s="10">
        <f>ABS(LN($AZ1470/$BB1470))-BD1470-LN(2)</f>
        <v>-1.5169803727926077</v>
      </c>
      <c r="BF1470" s="21">
        <f>INDEX([1]Pr3_line_class7_opt_lin!$A$2:$A$3624,MATCH($X1470,[1]Pr3_line_class7_opt_lin!$AO$2:$AO$3624,0),1)</f>
        <v>381</v>
      </c>
    </row>
    <row r="1471" spans="1:58" hidden="1" x14ac:dyDescent="0.25">
      <c r="A1471" s="1">
        <v>1354.8150000000001</v>
      </c>
      <c r="B1471" s="1">
        <v>4.0000000000000001E-3</v>
      </c>
      <c r="C1471">
        <v>2</v>
      </c>
      <c r="E1471" s="2">
        <v>73810.8</v>
      </c>
      <c r="N1471">
        <v>15</v>
      </c>
      <c r="V1471" s="11">
        <f t="shared" si="2222"/>
        <v>7.3810815498795033E-7</v>
      </c>
      <c r="W1471" s="11">
        <f t="shared" si="2223"/>
        <v>1.3548152844841135E-6</v>
      </c>
      <c r="X1471" s="10">
        <f t="shared" si="2224"/>
        <v>73810.811951468917</v>
      </c>
      <c r="Y1471" s="8">
        <f t="shared" si="2225"/>
        <v>1354.8150651120143</v>
      </c>
      <c r="Z1471" s="1">
        <f t="shared" si="2226"/>
        <v>1354.8150000000001</v>
      </c>
      <c r="AA1471" s="2">
        <f t="shared" si="2227"/>
        <v>73810.8</v>
      </c>
      <c r="AB1471" s="2">
        <f t="shared" si="2221"/>
        <v>73810.81549879504</v>
      </c>
      <c r="AC1471" s="1">
        <f t="shared" si="2228"/>
        <v>7.7240182422985804E-2</v>
      </c>
      <c r="AD1471" s="1" t="b">
        <f t="shared" si="2229"/>
        <v>1</v>
      </c>
      <c r="AM1471" s="10">
        <f t="shared" si="2230"/>
        <v>0.21792141362473844</v>
      </c>
      <c r="AN1471" s="10"/>
      <c r="AO1471" s="1">
        <f t="shared" si="2231"/>
        <v>1354.8150000000001</v>
      </c>
      <c r="AP1471"/>
      <c r="BB1471" s="17" cm="1">
        <f t="array" ref="BB1471">$C1471*EXP(poly_from_str($AO1471,BB$2951))</f>
        <v>0.58470114149721109</v>
      </c>
      <c r="BF1471" s="21">
        <f>INDEX([1]Pr3_line_class7_opt_lin!$A$2:$A$3624,MATCH($X1471,[1]Pr3_line_class7_opt_lin!$AO$2:$AO$3624,0),1)</f>
        <v>254</v>
      </c>
    </row>
    <row r="1472" spans="1:58" hidden="1" x14ac:dyDescent="0.25">
      <c r="A1472" s="1">
        <v>1353.9970000000001</v>
      </c>
      <c r="B1472" s="1">
        <v>4.0000000000000001E-3</v>
      </c>
      <c r="C1472">
        <v>2</v>
      </c>
      <c r="E1472" s="2">
        <v>73855.399999999994</v>
      </c>
      <c r="N1472">
        <v>15</v>
      </c>
      <c r="V1472" s="11">
        <f t="shared" si="2222"/>
        <v>7.3855407360577611E-7</v>
      </c>
      <c r="W1472" s="11">
        <f t="shared" si="2223"/>
        <v>1.3539971349420627E-6</v>
      </c>
      <c r="X1472" s="10">
        <f t="shared" si="2224"/>
        <v>73855.405672765977</v>
      </c>
      <c r="Y1472" s="8">
        <f t="shared" si="2225"/>
        <v>1353.9970309427842</v>
      </c>
      <c r="Z1472" s="1">
        <f t="shared" si="2226"/>
        <v>1353.9970000000001</v>
      </c>
      <c r="AA1472" s="2">
        <f t="shared" si="2227"/>
        <v>73855.399999999994</v>
      </c>
      <c r="AB1472" s="2">
        <f t="shared" si="2221"/>
        <v>73855.407360577607</v>
      </c>
      <c r="AC1472" s="1">
        <f t="shared" si="2228"/>
        <v>7.7273105981984308E-2</v>
      </c>
      <c r="AD1472" s="1" t="b">
        <f t="shared" si="2229"/>
        <v>1</v>
      </c>
      <c r="AM1472" s="10">
        <f t="shared" si="2230"/>
        <v>0.21818482611113613</v>
      </c>
      <c r="AN1472" s="10"/>
      <c r="AO1472" s="1">
        <f t="shared" si="2231"/>
        <v>1353.9970000000001</v>
      </c>
      <c r="AP1472"/>
      <c r="BB1472" s="17" cm="1">
        <f t="array" ref="BB1472">$C1472*EXP(poly_from_str($AO1472,BB$2951))</f>
        <v>0.58846087159768412</v>
      </c>
      <c r="BF1472" s="21" t="e">
        <f>INDEX([1]Pr3_line_class7_opt_lin!$A$2:$A$3624,MATCH($X1472,[1]Pr3_line_class7_opt_lin!$AO$2:$AO$3624,0),1)</f>
        <v>#N/A</v>
      </c>
    </row>
    <row r="1473" spans="1:58" x14ac:dyDescent="0.25">
      <c r="A1473" s="1">
        <v>1353.6010000000001</v>
      </c>
      <c r="B1473" s="1">
        <v>8.0000000000000002E-3</v>
      </c>
      <c r="C1473">
        <v>10</v>
      </c>
      <c r="D1473" t="s">
        <v>112</v>
      </c>
      <c r="E1473" s="2">
        <v>73877</v>
      </c>
      <c r="N1473">
        <v>15</v>
      </c>
      <c r="V1473" s="11">
        <f t="shared" si="2222"/>
        <v>7.3877013979747349E-7</v>
      </c>
      <c r="W1473" s="11">
        <f t="shared" si="2223"/>
        <v>1.3536012561419658E-6</v>
      </c>
      <c r="X1473" s="10">
        <f t="shared" si="2224"/>
        <v>73877.010771240937</v>
      </c>
      <c r="Y1473" s="8">
        <f t="shared" si="2225"/>
        <v>1353.6010587874016</v>
      </c>
      <c r="Z1473" s="1">
        <f t="shared" si="2226"/>
        <v>1353.6010000000001</v>
      </c>
      <c r="AA1473" s="2">
        <f t="shared" si="2227"/>
        <v>73877</v>
      </c>
      <c r="AB1473" s="2">
        <f t="shared" ref="AB1473:AB1536" si="2310">100000000/Z1473</f>
        <v>73877.013979747353</v>
      </c>
      <c r="AC1473" s="1">
        <f t="shared" si="2228"/>
        <v>7.7289065972818927E-2</v>
      </c>
      <c r="AD1473" s="1" t="b">
        <f t="shared" si="2229"/>
        <v>1</v>
      </c>
      <c r="AM1473" s="10">
        <f t="shared" si="2230"/>
        <v>0.4366249729425436</v>
      </c>
      <c r="AN1473" s="10"/>
      <c r="AO1473" s="1">
        <f t="shared" si="2231"/>
        <v>1353.6010000000001</v>
      </c>
      <c r="AP1473"/>
      <c r="BB1473" s="17" cm="1">
        <f t="array" ref="BB1473">$C1473*EXP(poly_from_str($AO1473,BB$2951))</f>
        <v>2.9514307237484556</v>
      </c>
      <c r="BF1473" s="21">
        <f>INDEX([1]Pr3_line_class7_opt_lin!$A$2:$A$3624,MATCH($X1473,[1]Pr3_line_class7_opt_lin!$AO$2:$AO$3624,0),1)</f>
        <v>1281</v>
      </c>
    </row>
    <row r="1474" spans="1:58" hidden="1" x14ac:dyDescent="0.25">
      <c r="A1474" s="1">
        <v>1353.1510000000001</v>
      </c>
      <c r="B1474" s="1">
        <v>4.0000000000000001E-3</v>
      </c>
      <c r="C1474">
        <v>3</v>
      </c>
      <c r="E1474" s="2">
        <v>73901.600000000006</v>
      </c>
      <c r="N1474">
        <v>15</v>
      </c>
      <c r="V1474" s="11">
        <f t="shared" ref="V1474:V1537" si="2311">0.001/$A1474</f>
        <v>7.3901582306778767E-7</v>
      </c>
      <c r="W1474" s="11">
        <f t="shared" ref="W1474:W1537" si="2312">0.1/$E1474</f>
        <v>1.3531506760340777E-6</v>
      </c>
      <c r="X1474" s="10">
        <f t="shared" ref="X1474:X1537" si="2313">($E1474/$W1474^2+(100000000/$A1474)/$V1474^2)/(1/$W1474^2+1/$V1474^2)</f>
        <v>73901.586371733938</v>
      </c>
      <c r="Y1474" s="8">
        <f t="shared" ref="Y1474:Y1537" si="2314">100000000/X1474</f>
        <v>1353.1509255699584</v>
      </c>
      <c r="Z1474" s="1">
        <f t="shared" ref="Z1474:Z1537" si="2315">ROUND($A1474,3)+0</f>
        <v>1353.1510000000001</v>
      </c>
      <c r="AA1474" s="2">
        <f t="shared" ref="AA1474:AA1537" si="2316">ROUND($E1474,1)+0</f>
        <v>73901.600000000006</v>
      </c>
      <c r="AB1474" s="2">
        <f t="shared" si="2310"/>
        <v>73901.582306778771</v>
      </c>
      <c r="AC1474" s="1">
        <f t="shared" ref="AC1474:AC1537" si="2317">0.0005/$Z1474*AB1474+0.05</f>
        <v>7.7307219337227992E-2</v>
      </c>
      <c r="AD1474" s="1" t="b">
        <f t="shared" ref="AD1474:AD1537" si="2318">ABS($E1474-AB1474)&lt;AC1474</f>
        <v>1</v>
      </c>
      <c r="AM1474" s="10">
        <f t="shared" ref="AM1474:AM1537" si="2319">$B1474/$A1474*$E1474</f>
        <v>0.2184578070001057</v>
      </c>
      <c r="AN1474" s="10"/>
      <c r="AO1474" s="1">
        <f t="shared" ref="AO1474:AO1537" si="2320">$A1474+0</f>
        <v>1353.1510000000001</v>
      </c>
      <c r="AP1474"/>
      <c r="BB1474" s="17" cm="1">
        <f t="array" ref="BB1474">$C1474*EXP(poly_from_str($AO1474,BB$2951))</f>
        <v>0.88854659706410399</v>
      </c>
      <c r="BF1474" s="21" t="e">
        <f>INDEX([1]Pr3_line_class7_opt_lin!$A$2:$A$3624,MATCH($X1474,[1]Pr3_line_class7_opt_lin!$AO$2:$AO$3624,0),1)</f>
        <v>#N/A</v>
      </c>
    </row>
    <row r="1475" spans="1:58" hidden="1" x14ac:dyDescent="0.25">
      <c r="A1475" s="1">
        <v>1352.9870000000001</v>
      </c>
      <c r="B1475" s="1">
        <v>4.0000000000000001E-3</v>
      </c>
      <c r="C1475">
        <v>2</v>
      </c>
      <c r="E1475" s="2">
        <v>73910.5</v>
      </c>
      <c r="F1475">
        <v>39870</v>
      </c>
      <c r="G1475" t="s">
        <v>4</v>
      </c>
      <c r="H1475" t="s">
        <v>5</v>
      </c>
      <c r="I1475">
        <v>113780</v>
      </c>
      <c r="J1475" t="s">
        <v>6</v>
      </c>
      <c r="K1475" t="s">
        <v>5</v>
      </c>
      <c r="L1475">
        <v>39870.17</v>
      </c>
      <c r="M1475">
        <v>113780.5</v>
      </c>
      <c r="N1475">
        <v>15</v>
      </c>
      <c r="V1475" s="11">
        <f t="shared" si="2311"/>
        <v>7.3910540160400654E-7</v>
      </c>
      <c r="W1475" s="11">
        <f t="shared" si="2312"/>
        <v>1.3529877351661808E-6</v>
      </c>
      <c r="X1475" s="10">
        <f t="shared" si="2313"/>
        <v>73910.530930255351</v>
      </c>
      <c r="Y1475" s="8">
        <f t="shared" si="2314"/>
        <v>1352.9871689646448</v>
      </c>
      <c r="Z1475" s="1">
        <f t="shared" si="2315"/>
        <v>1352.9870000000001</v>
      </c>
      <c r="AA1475" s="2">
        <f t="shared" si="2316"/>
        <v>73910.5</v>
      </c>
      <c r="AB1475" s="2">
        <f t="shared" si="2310"/>
        <v>73910.540160400647</v>
      </c>
      <c r="AC1475" s="1">
        <f t="shared" si="2317"/>
        <v>7.7313839734010986E-2</v>
      </c>
      <c r="AD1475" s="1" t="b">
        <f t="shared" si="2318"/>
        <v>1</v>
      </c>
      <c r="AF1475" s="1" t="s">
        <v>1399</v>
      </c>
      <c r="AG1475" s="5" t="s">
        <v>1464</v>
      </c>
      <c r="AH1475" s="10">
        <v>39870.17</v>
      </c>
      <c r="AI1475" s="10">
        <v>113780.27</v>
      </c>
      <c r="AJ1475" s="10">
        <f>AI1475-AH1475</f>
        <v>73910.100000000006</v>
      </c>
      <c r="AK1475" s="1">
        <f>$A1475-100000000/AJ1475</f>
        <v>-8.0575090546517458E-3</v>
      </c>
      <c r="AL1475" s="10">
        <f>$X1475-AJ1475</f>
        <v>0.43093025534471963</v>
      </c>
      <c r="AM1475" s="10">
        <f t="shared" si="2319"/>
        <v>0.2185105991410117</v>
      </c>
      <c r="AN1475" s="10">
        <f>AL1475/AM1475</f>
        <v>1.9721251831204165</v>
      </c>
      <c r="AO1475" s="1">
        <f t="shared" si="2320"/>
        <v>1352.9870000000001</v>
      </c>
      <c r="AP1475" s="14">
        <v>55900000</v>
      </c>
      <c r="AQ1475" s="10">
        <v>0.19</v>
      </c>
      <c r="AR1475" s="14" cm="1">
        <f t="array" ref="AR1475">SfromgA($AP1475,$AO1475,"")</f>
        <v>6.8332300024297327E-2</v>
      </c>
      <c r="AS1475" s="21">
        <f>(10^MAX(0.05, -0.312925054856973*((LN($AR1475))^(1/3)) + 0.454808404431693)-1)*100</f>
        <v>675.62701362996518</v>
      </c>
      <c r="AU1475" s="10"/>
      <c r="AV1475" s="10"/>
      <c r="AW1475" s="14">
        <f>IF($AP1475="",$AT1475,$AP1475)</f>
        <v>55900000</v>
      </c>
      <c r="AX1475" s="21">
        <f>IF($AP1475="",$AV1475,$AS1475)</f>
        <v>675.62701362996518</v>
      </c>
      <c r="AY1475" s="10">
        <f>LN(BB1475*$AO1475/$AW1475)</f>
        <v>-11.151358595717573</v>
      </c>
      <c r="AZ1475" s="10">
        <f>EXP(AY$2950*$AI1475+AY$2951)*$AW1475/$AO1475</f>
        <v>1.3251885061500344</v>
      </c>
      <c r="BA1475" s="10">
        <f>LN(AZ1475/$C1475)</f>
        <v>-0.41159246244852593</v>
      </c>
      <c r="BB1475" s="17" cm="1">
        <f t="array" ref="BB1475">$C1475*EXP(poly_from_str($AO1475,BB$2951))</f>
        <v>0.59312288383992751</v>
      </c>
      <c r="BC1475" s="10">
        <f t="shared" ref="BC1475" si="2321">LN(AZ1475/BB1475)</f>
        <v>0.80390839555039262</v>
      </c>
      <c r="BD1475" s="10">
        <f t="shared" ref="BD1475" si="2322">LN($AX1475/100+1)</f>
        <v>2.0485015661059633</v>
      </c>
      <c r="BE1475" s="10">
        <f>ABS(LN($AZ1475/$BB1475))-BD1475-LN(2)</f>
        <v>-1.937740351115516</v>
      </c>
      <c r="BF1475" s="21">
        <f>INDEX([1]Pr3_line_class7_opt_lin!$A$2:$A$3624,MATCH($X1475,[1]Pr3_line_class7_opt_lin!$AO$2:$AO$3624,0),1)</f>
        <v>257</v>
      </c>
    </row>
    <row r="1476" spans="1:58" hidden="1" x14ac:dyDescent="0.25">
      <c r="A1476" s="1">
        <v>1352.6969999999999</v>
      </c>
      <c r="B1476" s="1">
        <v>4.0000000000000001E-3</v>
      </c>
      <c r="C1476">
        <v>600</v>
      </c>
      <c r="E1476" s="2">
        <v>73926.399999999994</v>
      </c>
      <c r="N1476">
        <v>15</v>
      </c>
      <c r="V1476" s="11">
        <f t="shared" si="2311"/>
        <v>7.3926385583763408E-7</v>
      </c>
      <c r="W1476" s="11">
        <f t="shared" si="2312"/>
        <v>1.3526967362133151E-6</v>
      </c>
      <c r="X1476" s="10">
        <f t="shared" si="2313"/>
        <v>73926.388899268262</v>
      </c>
      <c r="Y1476" s="8">
        <f t="shared" si="2314"/>
        <v>1352.6969393332538</v>
      </c>
      <c r="Z1476" s="1">
        <f t="shared" si="2315"/>
        <v>1352.6969999999999</v>
      </c>
      <c r="AA1476" s="2">
        <f t="shared" si="2316"/>
        <v>73926.399999999994</v>
      </c>
      <c r="AB1476" s="2">
        <f t="shared" si="2310"/>
        <v>73926.385583763404</v>
      </c>
      <c r="AC1476" s="1">
        <f t="shared" si="2317"/>
        <v>7.7325552427396305E-2</v>
      </c>
      <c r="AD1476" s="1" t="b">
        <f t="shared" si="2318"/>
        <v>1</v>
      </c>
      <c r="AM1476" s="10">
        <f t="shared" si="2319"/>
        <v>0.21860446204878106</v>
      </c>
      <c r="AN1476" s="10"/>
      <c r="AO1476" s="1">
        <f t="shared" si="2320"/>
        <v>1352.6969999999999</v>
      </c>
      <c r="AP1476"/>
      <c r="BB1476" s="17" cm="1">
        <f t="array" ref="BB1476">$C1476*EXP(poly_from_str($AO1476,BB$2951))</f>
        <v>178.33965506581399</v>
      </c>
      <c r="BF1476" s="21" t="e">
        <f>INDEX([1]Pr3_line_class7_opt_lin!$A$2:$A$3624,MATCH($X1476,[1]Pr3_line_class7_opt_lin!$AO$2:$AO$3624,0),1)</f>
        <v>#N/A</v>
      </c>
    </row>
    <row r="1477" spans="1:58" hidden="1" x14ac:dyDescent="0.25">
      <c r="A1477" s="1">
        <v>1352.511</v>
      </c>
      <c r="B1477" s="1">
        <v>4.0000000000000001E-3</v>
      </c>
      <c r="C1477">
        <v>300</v>
      </c>
      <c r="E1477" s="2">
        <v>73936.5</v>
      </c>
      <c r="F1477">
        <v>19360</v>
      </c>
      <c r="G1477" t="s">
        <v>4</v>
      </c>
      <c r="H1477" t="s">
        <v>39</v>
      </c>
      <c r="I1477">
        <v>93296</v>
      </c>
      <c r="J1477" t="s">
        <v>6</v>
      </c>
      <c r="K1477" t="s">
        <v>12</v>
      </c>
      <c r="L1477">
        <v>19360.099999999999</v>
      </c>
      <c r="M1477">
        <v>93296.5</v>
      </c>
      <c r="N1477">
        <v>15</v>
      </c>
      <c r="V1477" s="11">
        <f t="shared" si="2311"/>
        <v>7.3936552087191902E-7</v>
      </c>
      <c r="W1477" s="11">
        <f t="shared" si="2312"/>
        <v>1.3525119528243832E-6</v>
      </c>
      <c r="X1477" s="10">
        <f t="shared" si="2313"/>
        <v>73936.540102909232</v>
      </c>
      <c r="Y1477" s="8">
        <f t="shared" si="2314"/>
        <v>1352.5112192268411</v>
      </c>
      <c r="Z1477" s="1">
        <f t="shared" si="2315"/>
        <v>1352.511</v>
      </c>
      <c r="AA1477" s="2">
        <f t="shared" si="2316"/>
        <v>73936.5</v>
      </c>
      <c r="AB1477" s="2">
        <f t="shared" si="2310"/>
        <v>73936.5520871919</v>
      </c>
      <c r="AC1477" s="1">
        <f t="shared" si="2317"/>
        <v>7.7333068672710212E-2</v>
      </c>
      <c r="AD1477" s="1" t="b">
        <f t="shared" si="2318"/>
        <v>1</v>
      </c>
      <c r="AF1477" s="1" t="s">
        <v>1187</v>
      </c>
      <c r="AG1477" s="1" t="s">
        <v>1354</v>
      </c>
      <c r="AH1477" s="10">
        <v>19360.099999999999</v>
      </c>
      <c r="AI1477" s="10">
        <v>93296.5</v>
      </c>
      <c r="AJ1477" s="10">
        <f>AI1477-AH1477</f>
        <v>73936.399999999994</v>
      </c>
      <c r="AK1477" s="1">
        <f>$A1477-100000000/AJ1477</f>
        <v>-2.7821154399134684E-3</v>
      </c>
      <c r="AL1477" s="10">
        <f>$X1477-AJ1477</f>
        <v>0.14010290923761204</v>
      </c>
      <c r="AM1477" s="10">
        <f t="shared" si="2319"/>
        <v>0.21866439533578658</v>
      </c>
      <c r="AN1477" s="10">
        <f>AL1477/AM1477</f>
        <v>0.6407211792412133</v>
      </c>
      <c r="AO1477" s="1">
        <f t="shared" si="2320"/>
        <v>1352.511</v>
      </c>
      <c r="AP1477" s="14">
        <v>28300000</v>
      </c>
      <c r="AQ1477" s="10">
        <v>0.17</v>
      </c>
      <c r="AR1477" s="14" cm="1">
        <f t="array" ref="AR1477">SfromgA($AP1477,$AO1477,"")</f>
        <v>3.4557491764092264E-2</v>
      </c>
      <c r="AS1477" s="21">
        <f>(10^MAX(0.05, -0.312925054856973*((LN($AR1477))^(1/3)) + 0.454808404431693)-1)*100</f>
        <v>738.95374384145725</v>
      </c>
      <c r="AT1477" s="14" cm="1">
        <f t="array" ref="AT1477">INDEX([2]Sheet1!$J$2:$J$216,MATCH($AF1477&amp;$AG1477,[2]Sheet1!$M$2:$M$216&amp;[2]Sheet1!$N$2:$N$216,0),1)</f>
        <v>11268311.105531124</v>
      </c>
      <c r="AU1477" s="14" cm="1">
        <f t="array" ref="AU1477">SfromgA($AT1477,$AO1477,"")</f>
        <v>1.3759878735852341E-2</v>
      </c>
      <c r="AV1477" s="21">
        <f>(10^MAX(0.05, -0.312925054856973*((LN($AU1477))^(1/3)) + 0.454808404431693)-1)*100</f>
        <v>818.57230730749529</v>
      </c>
      <c r="AW1477" s="14">
        <f>IF($AP1477="",$AT1477,$AP1477)</f>
        <v>28300000</v>
      </c>
      <c r="AX1477" s="21">
        <f>IF($AP1477="",$AV1477,$AS1477)</f>
        <v>738.95374384145725</v>
      </c>
      <c r="AY1477" s="12"/>
      <c r="AZ1477" s="10">
        <f>EXP(AY$2950*$AI1477+AY$2951)*$AW1477/$AO1477</f>
        <v>4.5537293143069926</v>
      </c>
      <c r="BA1477" s="12"/>
      <c r="BB1477" s="17" cm="1">
        <f t="array" ref="BB1477">$C1477*EXP(poly_from_str($AO1477,BB$2951))</f>
        <v>89.299140042276548</v>
      </c>
      <c r="BC1477" s="12"/>
      <c r="BD1477" s="10">
        <f t="shared" ref="BD1477" si="2323">LN($AX1477/100+1)</f>
        <v>2.1269853864699395</v>
      </c>
      <c r="BE1477" s="10">
        <f>ABS(LN($AZ1477/$BB1477))-BD1477-LN(2)</f>
        <v>0.15591276405246124</v>
      </c>
      <c r="BF1477" s="21">
        <f>INDEX([1]Pr3_line_class7_opt_lin!$A$2:$A$3624,MATCH($X1477,[1]Pr3_line_class7_opt_lin!$AO$2:$AO$3624,0),1)</f>
        <v>38673</v>
      </c>
    </row>
    <row r="1478" spans="1:58" hidden="1" x14ac:dyDescent="0.25">
      <c r="A1478" s="1">
        <v>1350.905</v>
      </c>
      <c r="B1478" s="1">
        <v>4.0000000000000001E-3</v>
      </c>
      <c r="C1478">
        <v>1</v>
      </c>
      <c r="E1478" s="2">
        <v>74024.399999999994</v>
      </c>
      <c r="N1478">
        <v>15</v>
      </c>
      <c r="V1478" s="11">
        <f t="shared" si="2311"/>
        <v>7.4024450275926137E-7</v>
      </c>
      <c r="W1478" s="11">
        <f t="shared" si="2312"/>
        <v>1.3509059175082812E-6</v>
      </c>
      <c r="X1478" s="10">
        <f t="shared" si="2313"/>
        <v>74024.438666000744</v>
      </c>
      <c r="Y1478" s="8">
        <f t="shared" si="2314"/>
        <v>1350.9052118747072</v>
      </c>
      <c r="Z1478" s="1">
        <f t="shared" si="2315"/>
        <v>1350.905</v>
      </c>
      <c r="AA1478" s="2">
        <f t="shared" si="2316"/>
        <v>74024.399999999994</v>
      </c>
      <c r="AB1478" s="2">
        <f t="shared" si="2310"/>
        <v>74024.450275926138</v>
      </c>
      <c r="AC1478" s="1">
        <f t="shared" si="2317"/>
        <v>7.7398096193265306E-2</v>
      </c>
      <c r="AD1478" s="1" t="b">
        <f t="shared" si="2318"/>
        <v>1</v>
      </c>
      <c r="AM1478" s="10">
        <f t="shared" si="2319"/>
        <v>0.21918462068021066</v>
      </c>
      <c r="AN1478" s="10"/>
      <c r="AO1478" s="1">
        <f t="shared" si="2320"/>
        <v>1350.905</v>
      </c>
      <c r="AP1478"/>
      <c r="BB1478" s="17" cm="1">
        <f t="array" ref="BB1478">$C1478*EXP(poly_from_str($AO1478,BB$2951))</f>
        <v>0.30140093922978561</v>
      </c>
      <c r="BF1478" s="21">
        <f>INDEX([1]Pr3_line_class7_opt_lin!$A$2:$A$3624,MATCH($X1478,[1]Pr3_line_class7_opt_lin!$AO$2:$AO$3624,0),1)</f>
        <v>130</v>
      </c>
    </row>
    <row r="1479" spans="1:58" x14ac:dyDescent="0.25">
      <c r="A1479" s="1">
        <v>1350.326</v>
      </c>
      <c r="B1479" s="1">
        <v>8.0000000000000002E-3</v>
      </c>
      <c r="C1479">
        <v>10</v>
      </c>
      <c r="D1479" t="s">
        <v>112</v>
      </c>
      <c r="E1479" s="2">
        <v>74056.2</v>
      </c>
      <c r="N1479">
        <v>15</v>
      </c>
      <c r="V1479" s="11">
        <f t="shared" si="2311"/>
        <v>7.4056190875388605E-7</v>
      </c>
      <c r="W1479" s="11">
        <f t="shared" si="2312"/>
        <v>1.3503258336236534E-6</v>
      </c>
      <c r="X1479" s="10">
        <f t="shared" si="2313"/>
        <v>74056.192985264424</v>
      </c>
      <c r="Y1479" s="8">
        <f t="shared" si="2314"/>
        <v>1350.325961528941</v>
      </c>
      <c r="Z1479" s="1">
        <f t="shared" si="2315"/>
        <v>1350.326</v>
      </c>
      <c r="AA1479" s="2">
        <f t="shared" si="2316"/>
        <v>74056.2</v>
      </c>
      <c r="AB1479" s="2">
        <f t="shared" si="2310"/>
        <v>74056.190875388609</v>
      </c>
      <c r="AC1479" s="1">
        <f t="shared" si="2317"/>
        <v>7.7421597034859957E-2</v>
      </c>
      <c r="AD1479" s="1" t="b">
        <f t="shared" si="2318"/>
        <v>1</v>
      </c>
      <c r="AM1479" s="10">
        <f t="shared" si="2319"/>
        <v>0.43874560661647627</v>
      </c>
      <c r="AN1479" s="10"/>
      <c r="AO1479" s="1">
        <f t="shared" si="2320"/>
        <v>1350.326</v>
      </c>
      <c r="AP1479"/>
      <c r="BB1479" s="17" cm="1">
        <f t="array" ref="BB1479">$C1479*EXP(poly_from_str($AO1479,BB$2951))</f>
        <v>3.0275499487419393</v>
      </c>
      <c r="BF1479" s="21">
        <f>INDEX([1]Pr3_line_class7_opt_lin!$A$2:$A$3624,MATCH($X1479,[1]Pr3_line_class7_opt_lin!$AO$2:$AO$3624,0),1)</f>
        <v>1306</v>
      </c>
    </row>
    <row r="1480" spans="1:58" hidden="1" x14ac:dyDescent="0.25">
      <c r="A1480" s="1">
        <v>1350.171</v>
      </c>
      <c r="B1480" s="1">
        <v>4.0000000000000001E-3</v>
      </c>
      <c r="C1480">
        <v>20</v>
      </c>
      <c r="E1480" s="2">
        <v>74064.7</v>
      </c>
      <c r="N1480">
        <v>15</v>
      </c>
      <c r="V1480" s="11">
        <f t="shared" si="2311"/>
        <v>7.406469254635154E-7</v>
      </c>
      <c r="W1480" s="11">
        <f t="shared" si="2312"/>
        <v>1.3501708641228549E-6</v>
      </c>
      <c r="X1480" s="10">
        <f t="shared" si="2313"/>
        <v>74064.694270460488</v>
      </c>
      <c r="Y1480" s="8">
        <f t="shared" si="2314"/>
        <v>1350.1709685701544</v>
      </c>
      <c r="Z1480" s="1">
        <f t="shared" si="2315"/>
        <v>1350.171</v>
      </c>
      <c r="AA1480" s="2">
        <f t="shared" si="2316"/>
        <v>74064.7</v>
      </c>
      <c r="AB1480" s="2">
        <f t="shared" si="2310"/>
        <v>74064.692546351536</v>
      </c>
      <c r="AC1480" s="1">
        <f t="shared" si="2317"/>
        <v>7.7427893409927909E-2</v>
      </c>
      <c r="AD1480" s="1" t="b">
        <f t="shared" si="2318"/>
        <v>1</v>
      </c>
      <c r="AM1480" s="10">
        <f t="shared" si="2319"/>
        <v>0.21942316936151052</v>
      </c>
      <c r="AN1480" s="10"/>
      <c r="AO1480" s="1">
        <f t="shared" si="2320"/>
        <v>1350.171</v>
      </c>
      <c r="AP1480"/>
      <c r="BB1480" s="17" cm="1">
        <f t="array" ref="BB1480">$C1480*EXP(poly_from_str($AO1480,BB$2951))</f>
        <v>6.0623616673801353</v>
      </c>
      <c r="BF1480" s="21" t="e">
        <f>INDEX([1]Pr3_line_class7_opt_lin!$A$2:$A$3624,MATCH($X1480,[1]Pr3_line_class7_opt_lin!$AO$2:$AO$3624,0),1)</f>
        <v>#N/A</v>
      </c>
    </row>
    <row r="1481" spans="1:58" hidden="1" x14ac:dyDescent="0.25">
      <c r="A1481" s="1">
        <v>1349.74</v>
      </c>
      <c r="B1481" s="1">
        <v>4.0000000000000001E-3</v>
      </c>
      <c r="C1481">
        <v>1</v>
      </c>
      <c r="E1481" s="2">
        <v>74088.3</v>
      </c>
      <c r="F1481">
        <v>61357</v>
      </c>
      <c r="G1481" t="s">
        <v>6</v>
      </c>
      <c r="H1481" t="s">
        <v>5</v>
      </c>
      <c r="I1481">
        <v>135445</v>
      </c>
      <c r="J1481" t="s">
        <v>4</v>
      </c>
      <c r="K1481" t="s">
        <v>7</v>
      </c>
      <c r="L1481">
        <v>61357.04</v>
      </c>
      <c r="M1481">
        <v>135445.20000000001</v>
      </c>
      <c r="N1481">
        <v>15</v>
      </c>
      <c r="V1481" s="11">
        <f t="shared" si="2311"/>
        <v>7.4088342940121801E-7</v>
      </c>
      <c r="W1481" s="11">
        <f t="shared" si="2312"/>
        <v>1.3497407822827626E-6</v>
      </c>
      <c r="X1481" s="10">
        <f t="shared" si="2313"/>
        <v>74088.332997866979</v>
      </c>
      <c r="Y1481" s="8">
        <f t="shared" si="2314"/>
        <v>1349.7401811278305</v>
      </c>
      <c r="Z1481" s="1">
        <f t="shared" si="2315"/>
        <v>1349.74</v>
      </c>
      <c r="AA1481" s="2">
        <f t="shared" si="2316"/>
        <v>74088.3</v>
      </c>
      <c r="AB1481" s="2">
        <f t="shared" si="2310"/>
        <v>74088.342940121802</v>
      </c>
      <c r="AC1481" s="1">
        <f t="shared" si="2317"/>
        <v>7.744541279806548E-2</v>
      </c>
      <c r="AD1481" s="1" t="b">
        <f t="shared" si="2318"/>
        <v>1</v>
      </c>
      <c r="AF1481" s="1" t="s">
        <v>1262</v>
      </c>
      <c r="AG1481" s="1" t="s">
        <v>1355</v>
      </c>
      <c r="AH1481" s="10">
        <v>61357.04</v>
      </c>
      <c r="AI1481" s="10">
        <v>135445.20000000001</v>
      </c>
      <c r="AJ1481" s="10">
        <f t="shared" ref="AJ1481:AJ1483" si="2324">AI1481-AH1481</f>
        <v>74088.160000000003</v>
      </c>
      <c r="AK1481" s="1">
        <f t="shared" ref="AK1481:AK1483" si="2325">$A1481-100000000/AJ1481</f>
        <v>-3.3328078332033328E-3</v>
      </c>
      <c r="AL1481" s="10">
        <f t="shared" ref="AL1481:AL1483" si="2326">$X1481-AJ1481</f>
        <v>0.1729978669754928</v>
      </c>
      <c r="AM1481" s="10">
        <f t="shared" si="2319"/>
        <v>0.21956317513002505</v>
      </c>
      <c r="AN1481" s="10">
        <f t="shared" ref="AN1481:AN1483" si="2327">AL1481/AM1481</f>
        <v>0.78791840604893637</v>
      </c>
      <c r="AO1481" s="1">
        <f t="shared" si="2320"/>
        <v>1349.74</v>
      </c>
      <c r="AP1481" s="14">
        <v>4790000</v>
      </c>
      <c r="AQ1481" s="10">
        <v>7.6999999999999999E-2</v>
      </c>
      <c r="AR1481" s="14" cm="1">
        <f t="array" ref="AR1481">SfromgA($AP1481,$AO1481,"")</f>
        <v>5.8132530607289869E-3</v>
      </c>
      <c r="AS1481" s="21">
        <f>(10^MAX(0.05, -0.312925054856973*((LN($AR1481))^(1/3)) + 0.454808404431693)-1)*100</f>
        <v>888.82080448335137</v>
      </c>
      <c r="AU1481" s="10"/>
      <c r="AV1481" s="10"/>
      <c r="AW1481" s="14">
        <f>IF($AP1481="",$AT1481,$AP1481)</f>
        <v>4790000</v>
      </c>
      <c r="AX1481" s="21">
        <f>IF($AP1481="",$AV1481,$AS1481)</f>
        <v>888.82080448335137</v>
      </c>
      <c r="AY1481" s="12"/>
      <c r="AZ1481" s="10">
        <f>EXP(AY$2950*$AI1481+AY$2951)*$AW1481/$AO1481</f>
        <v>1.5022154438518979E-2</v>
      </c>
      <c r="BA1481" s="12"/>
      <c r="BB1481" s="17" cm="1">
        <f t="array" ref="BB1481">$C1481*EXP(poly_from_str($AO1481,BB$2951))</f>
        <v>0.30412904243591954</v>
      </c>
      <c r="BC1481" s="12"/>
      <c r="BD1481" s="10">
        <f t="shared" ref="BD1481" si="2328">LN($AX1481/100+1)</f>
        <v>2.2913429406268335</v>
      </c>
      <c r="BE1481" s="10">
        <f>ABS(LN($AZ1481/$BB1481))-BD1481-LN(2)</f>
        <v>2.3435897815979989E-2</v>
      </c>
      <c r="BF1481" s="21">
        <f>INDEX([1]Pr3_line_class7_opt_lin!$A$2:$A$3624,MATCH($X1481,[1]Pr3_line_class7_opt_lin!$AO$2:$AO$3624,0),1)</f>
        <v>131</v>
      </c>
    </row>
    <row r="1482" spans="1:58" hidden="1" x14ac:dyDescent="0.25">
      <c r="A1482" s="1">
        <v>1349.6179999999999</v>
      </c>
      <c r="B1482" s="1">
        <v>4.0000000000000001E-3</v>
      </c>
      <c r="C1482">
        <v>7</v>
      </c>
      <c r="E1482" s="2">
        <v>74095</v>
      </c>
      <c r="F1482">
        <v>19872</v>
      </c>
      <c r="G1482" t="s">
        <v>4</v>
      </c>
      <c r="H1482" t="s">
        <v>7</v>
      </c>
      <c r="I1482">
        <v>93967</v>
      </c>
      <c r="J1482" t="s">
        <v>6</v>
      </c>
      <c r="K1482" t="s">
        <v>7</v>
      </c>
      <c r="L1482">
        <v>19872.43</v>
      </c>
      <c r="M1482">
        <v>93967.4</v>
      </c>
      <c r="N1482">
        <v>15</v>
      </c>
      <c r="V1482" s="11">
        <f t="shared" si="2311"/>
        <v>7.4095040226197348E-7</v>
      </c>
      <c r="W1482" s="11">
        <f t="shared" si="2312"/>
        <v>1.34961873270801E-6</v>
      </c>
      <c r="X1482" s="10">
        <f t="shared" si="2313"/>
        <v>74095.030909729569</v>
      </c>
      <c r="Y1482" s="8">
        <f t="shared" si="2314"/>
        <v>1349.61816969657</v>
      </c>
      <c r="Z1482" s="1">
        <f t="shared" si="2315"/>
        <v>1349.6179999999999</v>
      </c>
      <c r="AA1482" s="2">
        <f t="shared" si="2316"/>
        <v>74095</v>
      </c>
      <c r="AB1482" s="2">
        <f t="shared" si="2310"/>
        <v>74095.040226197336</v>
      </c>
      <c r="AC1482" s="1">
        <f t="shared" si="2317"/>
        <v>7.7450374930609009E-2</v>
      </c>
      <c r="AD1482" s="1" t="b">
        <f t="shared" si="2318"/>
        <v>1</v>
      </c>
      <c r="AF1482" s="1" t="s">
        <v>1160</v>
      </c>
      <c r="AG1482" s="5" t="s">
        <v>1472</v>
      </c>
      <c r="AH1482" s="10">
        <v>19872.43</v>
      </c>
      <c r="AI1482" s="10">
        <v>93967.4</v>
      </c>
      <c r="AJ1482" s="10">
        <f t="shared" si="2324"/>
        <v>74094.97</v>
      </c>
      <c r="AK1482" s="1">
        <f t="shared" si="2325"/>
        <v>-1.2791494484645227E-3</v>
      </c>
      <c r="AL1482" s="10">
        <f t="shared" si="2326"/>
        <v>6.0909729567356408E-2</v>
      </c>
      <c r="AM1482" s="10">
        <f t="shared" si="2319"/>
        <v>0.21960288022240371</v>
      </c>
      <c r="AN1482" s="10">
        <f t="shared" si="2327"/>
        <v>0.27736307240446861</v>
      </c>
      <c r="AO1482" s="1">
        <f t="shared" si="2320"/>
        <v>1349.6179999999999</v>
      </c>
      <c r="BB1482" s="17" cm="1">
        <f t="array" ref="BB1482">$C1482*EXP(poly_from_str($AO1482,BB$2951))</f>
        <v>2.1309089517329305</v>
      </c>
      <c r="BF1482" s="21">
        <f>INDEX([1]Pr3_line_class7_opt_lin!$A$2:$A$3624,MATCH($X1482,[1]Pr3_line_class7_opt_lin!$AO$2:$AO$3624,0),1)</f>
        <v>918</v>
      </c>
    </row>
    <row r="1483" spans="1:58" hidden="1" x14ac:dyDescent="0.25">
      <c r="A1483" s="1">
        <v>1349.3340000000001</v>
      </c>
      <c r="B1483" s="1">
        <v>4.0000000000000001E-3</v>
      </c>
      <c r="C1483">
        <v>7</v>
      </c>
      <c r="E1483" s="2">
        <v>74110.600000000006</v>
      </c>
      <c r="F1483">
        <v>38785</v>
      </c>
      <c r="G1483" t="s">
        <v>4</v>
      </c>
      <c r="H1483" t="s">
        <v>46</v>
      </c>
      <c r="I1483">
        <v>112896</v>
      </c>
      <c r="J1483" t="s">
        <v>6</v>
      </c>
      <c r="K1483" t="s">
        <v>46</v>
      </c>
      <c r="L1483">
        <v>38785.760000000002</v>
      </c>
      <c r="M1483">
        <v>112896.3</v>
      </c>
      <c r="N1483">
        <v>15</v>
      </c>
      <c r="V1483" s="11">
        <f t="shared" si="2311"/>
        <v>7.4110635320832347E-7</v>
      </c>
      <c r="W1483" s="11">
        <f t="shared" si="2312"/>
        <v>1.3493346430874936E-6</v>
      </c>
      <c r="X1483" s="10">
        <f t="shared" si="2313"/>
        <v>74110.627135163464</v>
      </c>
      <c r="Y1483" s="8">
        <f t="shared" si="2314"/>
        <v>1349.3341490366736</v>
      </c>
      <c r="Z1483" s="1">
        <f t="shared" si="2315"/>
        <v>1349.3340000000001</v>
      </c>
      <c r="AA1483" s="2">
        <f t="shared" si="2316"/>
        <v>74110.600000000006</v>
      </c>
      <c r="AB1483" s="2">
        <f t="shared" si="2310"/>
        <v>74110.635320832342</v>
      </c>
      <c r="AC1483" s="1">
        <f t="shared" si="2317"/>
        <v>7.7461931338287021E-2</v>
      </c>
      <c r="AD1483" s="1" t="b">
        <f t="shared" si="2318"/>
        <v>1</v>
      </c>
      <c r="AF1483" s="1" t="s">
        <v>1339</v>
      </c>
      <c r="AG1483" s="1" t="s">
        <v>1347</v>
      </c>
      <c r="AH1483" s="10">
        <v>38785.760000000002</v>
      </c>
      <c r="AI1483" s="10">
        <v>112896.3</v>
      </c>
      <c r="AJ1483" s="10">
        <f t="shared" si="2324"/>
        <v>74110.540000000008</v>
      </c>
      <c r="AK1483" s="1">
        <f t="shared" si="2325"/>
        <v>-1.7355107652292645E-3</v>
      </c>
      <c r="AL1483" s="10">
        <f t="shared" si="2326"/>
        <v>8.7135163455968723E-2</v>
      </c>
      <c r="AM1483" s="10">
        <f t="shared" si="2319"/>
        <v>0.21969534600032312</v>
      </c>
      <c r="AN1483" s="10">
        <f t="shared" si="2327"/>
        <v>0.39661815801888023</v>
      </c>
      <c r="AO1483" s="1">
        <f t="shared" si="2320"/>
        <v>1349.3340000000001</v>
      </c>
      <c r="AP1483" s="14">
        <v>107000000</v>
      </c>
      <c r="AQ1483" s="10">
        <v>0.45200000000000001</v>
      </c>
      <c r="AR1483" s="14" cm="1">
        <f t="array" ref="AR1483">SfromgA($AP1483,$AO1483,"")</f>
        <v>0.12974048845213373</v>
      </c>
      <c r="AS1483" s="21">
        <f>(10^MAX(0.05, -0.312925054856973*((LN($AR1483))^(1/3)) + 0.454808404431693)-1)*100</f>
        <v>610.92566669600478</v>
      </c>
      <c r="AU1483" s="10"/>
      <c r="AV1483" s="10"/>
      <c r="AW1483" s="14">
        <f>IF($AP1483="",$AT1483,$AP1483)</f>
        <v>107000000</v>
      </c>
      <c r="AX1483" s="21">
        <f>IF($AP1483="",$AV1483,$AS1483)</f>
        <v>610.92566669600478</v>
      </c>
      <c r="AY1483" s="10">
        <f>LN(BB1483*$AO1483/$AW1483)</f>
        <v>-10.522233708908189</v>
      </c>
      <c r="AZ1483" s="10">
        <f>EXP(AY$2950*$AI1483+AY$2951)*$AW1483/$AO1483</f>
        <v>2.7625462966552052</v>
      </c>
      <c r="BA1483" s="10">
        <f>LN(AZ1483/$C1483)</f>
        <v>-0.92975732338166206</v>
      </c>
      <c r="BB1483" s="17" cm="1">
        <f t="array" ref="BB1483">$C1483*EXP(poly_from_str($AO1483,BB$2951))</f>
        <v>2.1355821240433057</v>
      </c>
      <c r="BC1483" s="10">
        <f t="shared" ref="BC1483" si="2329">LN(AZ1483/BB1483)</f>
        <v>0.25741355852587522</v>
      </c>
      <c r="BD1483" s="10">
        <f t="shared" ref="BD1483" si="2330">LN($AX1483/100+1)</f>
        <v>1.961397690805377</v>
      </c>
      <c r="BE1483" s="10">
        <f>ABS(LN($AZ1483/$BB1483))-BD1483-LN(2)</f>
        <v>-2.3971313128394471</v>
      </c>
      <c r="BF1483" s="21">
        <f>INDEX([1]Pr3_line_class7_opt_lin!$A$2:$A$3624,MATCH($X1483,[1]Pr3_line_class7_opt_lin!$AO$2:$AO$3624,0),1)</f>
        <v>920</v>
      </c>
    </row>
    <row r="1484" spans="1:58" hidden="1" x14ac:dyDescent="0.25">
      <c r="A1484" s="1">
        <v>1349.059</v>
      </c>
      <c r="B1484" s="1">
        <v>4.0000000000000001E-3</v>
      </c>
      <c r="C1484">
        <v>5</v>
      </c>
      <c r="E1484" s="2">
        <v>74125.7</v>
      </c>
      <c r="N1484">
        <v>15</v>
      </c>
      <c r="V1484" s="11">
        <f t="shared" si="2311"/>
        <v>7.4125742461967939E-7</v>
      </c>
      <c r="W1484" s="11">
        <f t="shared" si="2312"/>
        <v>1.3490597727913531E-6</v>
      </c>
      <c r="X1484" s="10">
        <f t="shared" si="2313"/>
        <v>74125.732615163943</v>
      </c>
      <c r="Y1484" s="8">
        <f t="shared" si="2314"/>
        <v>1349.059179207936</v>
      </c>
      <c r="Z1484" s="1">
        <f t="shared" si="2315"/>
        <v>1349.059</v>
      </c>
      <c r="AA1484" s="2">
        <f t="shared" si="2316"/>
        <v>74125.7</v>
      </c>
      <c r="AB1484" s="2">
        <f t="shared" si="2310"/>
        <v>74125.742461967937</v>
      </c>
      <c r="AC1484" s="1">
        <f t="shared" si="2317"/>
        <v>7.7473128477689987E-2</v>
      </c>
      <c r="AD1484" s="1" t="b">
        <f t="shared" si="2318"/>
        <v>1</v>
      </c>
      <c r="AM1484" s="10">
        <f t="shared" si="2319"/>
        <v>0.21978490192052386</v>
      </c>
      <c r="AN1484" s="10"/>
      <c r="AO1484" s="1">
        <f t="shared" si="2320"/>
        <v>1349.059</v>
      </c>
      <c r="AP1484"/>
      <c r="BB1484" s="17" cm="1">
        <f t="array" ref="BB1484">$C1484*EXP(poly_from_str($AO1484,BB$2951))</f>
        <v>1.528652066494115</v>
      </c>
      <c r="BF1484" s="21" t="e">
        <f>INDEX([1]Pr3_line_class7_opt_lin!$A$2:$A$3624,MATCH($X1484,[1]Pr3_line_class7_opt_lin!$AO$2:$AO$3624,0),1)</f>
        <v>#N/A</v>
      </c>
    </row>
    <row r="1485" spans="1:58" hidden="1" x14ac:dyDescent="0.25">
      <c r="A1485" s="1">
        <v>1347.5129999999999</v>
      </c>
      <c r="B1485" s="1">
        <v>4.0000000000000001E-3</v>
      </c>
      <c r="C1485">
        <v>10</v>
      </c>
      <c r="E1485" s="2">
        <v>74210.8</v>
      </c>
      <c r="F1485">
        <v>36670</v>
      </c>
      <c r="G1485" t="s">
        <v>4</v>
      </c>
      <c r="H1485" t="s">
        <v>12</v>
      </c>
      <c r="I1485">
        <v>110881</v>
      </c>
      <c r="J1485" t="s">
        <v>6</v>
      </c>
      <c r="K1485" t="s">
        <v>12</v>
      </c>
      <c r="L1485">
        <v>36670.57</v>
      </c>
      <c r="M1485">
        <v>110881.1</v>
      </c>
      <c r="N1485">
        <v>15</v>
      </c>
      <c r="V1485" s="11">
        <f t="shared" si="2311"/>
        <v>7.421078683470958E-7</v>
      </c>
      <c r="W1485" s="11">
        <f t="shared" si="2312"/>
        <v>1.3475127609458463E-6</v>
      </c>
      <c r="X1485" s="10">
        <f t="shared" si="2313"/>
        <v>74210.789898473537</v>
      </c>
      <c r="Y1485" s="8">
        <f t="shared" si="2314"/>
        <v>1347.5129443684432</v>
      </c>
      <c r="Z1485" s="1">
        <f t="shared" si="2315"/>
        <v>1347.5129999999999</v>
      </c>
      <c r="AA1485" s="2">
        <f t="shared" si="2316"/>
        <v>74210.8</v>
      </c>
      <c r="AB1485" s="2">
        <f t="shared" si="2310"/>
        <v>74210.786834709579</v>
      </c>
      <c r="AC1485" s="1">
        <f t="shared" si="2317"/>
        <v>7.7536204413133525E-2</v>
      </c>
      <c r="AD1485" s="1" t="b">
        <f t="shared" si="2318"/>
        <v>1</v>
      </c>
      <c r="AF1485" s="1" t="s">
        <v>1353</v>
      </c>
      <c r="AG1485" s="1" t="s">
        <v>1149</v>
      </c>
      <c r="AH1485" s="10">
        <v>36670.57</v>
      </c>
      <c r="AI1485" s="10">
        <v>110880.92</v>
      </c>
      <c r="AJ1485" s="10">
        <f>AI1485-AH1485</f>
        <v>74210.350000000006</v>
      </c>
      <c r="AK1485" s="1">
        <f>$A1485-100000000/AJ1485</f>
        <v>-7.9320532781821385E-3</v>
      </c>
      <c r="AL1485" s="10">
        <f>$X1485-AJ1485</f>
        <v>0.43989847353077494</v>
      </c>
      <c r="AM1485" s="10">
        <f t="shared" si="2319"/>
        <v>0.22028967438533065</v>
      </c>
      <c r="AN1485" s="10">
        <f>AL1485/AM1485</f>
        <v>1.9969091822311409</v>
      </c>
      <c r="AO1485" s="1">
        <f t="shared" si="2320"/>
        <v>1347.5129999999999</v>
      </c>
      <c r="AP1485" s="14">
        <v>104000000</v>
      </c>
      <c r="AQ1485" s="10">
        <v>0.36199999999999999</v>
      </c>
      <c r="AR1485" s="14" cm="1">
        <f t="array" ref="AR1485">SfromgA($AP1485,$AO1485,"")</f>
        <v>0.12559304507527003</v>
      </c>
      <c r="AS1485" s="21">
        <f>(10^MAX(0.05, -0.312925054856973*((LN($AR1485))^(1/3)) + 0.454808404431693)-1)*100</f>
        <v>614.36222352342725</v>
      </c>
      <c r="AU1485" s="10"/>
      <c r="AV1485" s="10"/>
      <c r="AW1485" s="14">
        <f>IF($AP1485="",$AT1485,$AP1485)</f>
        <v>104000000</v>
      </c>
      <c r="AX1485" s="21">
        <f>IF($AP1485="",$AV1485,$AS1485)</f>
        <v>614.36222352342725</v>
      </c>
      <c r="AY1485" s="10">
        <f>LN(BB1485*$AO1485/$AW1485)</f>
        <v>-10.124472461559192</v>
      </c>
      <c r="AZ1485" s="10">
        <f>EXP(AY$2950*$AI1485+AY$2951)*$AW1485/$AO1485</f>
        <v>3.2461029258685361</v>
      </c>
      <c r="BA1485" s="10">
        <f>LN(AZ1485/$C1485)</f>
        <v>-1.1251299158804642</v>
      </c>
      <c r="BB1485" s="17" cm="1">
        <f t="array" ref="BB1485">$C1485*EXP(poly_from_str($AO1485,BB$2951))</f>
        <v>3.0938400231841716</v>
      </c>
      <c r="BC1485" s="10">
        <f t="shared" ref="BC1485" si="2331">LN(AZ1485/BB1485)</f>
        <v>4.8042131799103799E-2</v>
      </c>
      <c r="BD1485" s="10">
        <f t="shared" ref="BD1485" si="2332">LN($AX1485/100+1)</f>
        <v>1.9662199635694504</v>
      </c>
      <c r="BE1485" s="10">
        <f>ABS(LN($AZ1485/$BB1485))-BD1485-LN(2)</f>
        <v>-2.6113250123302918</v>
      </c>
      <c r="BF1485" s="21">
        <f>INDEX([1]Pr3_line_class7_opt_lin!$A$2:$A$3624,MATCH($X1485,[1]Pr3_line_class7_opt_lin!$AO$2:$AO$3624,0),1)</f>
        <v>1328</v>
      </c>
    </row>
    <row r="1486" spans="1:58" hidden="1" x14ac:dyDescent="0.25">
      <c r="A1486" s="1">
        <v>1347.328</v>
      </c>
      <c r="B1486" s="1">
        <v>4.0000000000000001E-3</v>
      </c>
      <c r="C1486">
        <v>5</v>
      </c>
      <c r="E1486" s="2">
        <v>74221</v>
      </c>
      <c r="N1486">
        <v>15</v>
      </c>
      <c r="V1486" s="11">
        <f t="shared" si="2311"/>
        <v>7.4220976629298883E-7</v>
      </c>
      <c r="W1486" s="11">
        <f t="shared" si="2312"/>
        <v>1.347327575753493E-6</v>
      </c>
      <c r="X1486" s="10">
        <f t="shared" si="2313"/>
        <v>74220.982070310929</v>
      </c>
      <c r="Y1486" s="8">
        <f t="shared" si="2314"/>
        <v>1347.3279012297105</v>
      </c>
      <c r="Z1486" s="1">
        <f t="shared" si="2315"/>
        <v>1347.328</v>
      </c>
      <c r="AA1486" s="2">
        <f t="shared" si="2316"/>
        <v>74221</v>
      </c>
      <c r="AB1486" s="2">
        <f t="shared" si="2310"/>
        <v>74220.976629298879</v>
      </c>
      <c r="AC1486" s="1">
        <f t="shared" si="2317"/>
        <v>7.7543766859034663E-2</v>
      </c>
      <c r="AD1486" s="1" t="b">
        <f t="shared" si="2318"/>
        <v>1</v>
      </c>
      <c r="AM1486" s="10">
        <f t="shared" si="2319"/>
        <v>0.2203502042561277</v>
      </c>
      <c r="AN1486" s="10"/>
      <c r="AO1486" s="1">
        <f t="shared" si="2320"/>
        <v>1347.328</v>
      </c>
      <c r="AP1486"/>
      <c r="BB1486" s="17" cm="1">
        <f t="array" ref="BB1486">$C1486*EXP(poly_from_str($AO1486,BB$2951))</f>
        <v>1.5491144481926304</v>
      </c>
      <c r="BF1486" s="21" t="e">
        <f>INDEX([1]Pr3_line_class7_opt_lin!$A$2:$A$3624,MATCH($X1486,[1]Pr3_line_class7_opt_lin!$AO$2:$AO$3624,0),1)</f>
        <v>#N/A</v>
      </c>
    </row>
    <row r="1487" spans="1:58" hidden="1" x14ac:dyDescent="0.25">
      <c r="A1487" s="1">
        <v>1347.162</v>
      </c>
      <c r="B1487" s="1">
        <v>4.0000000000000001E-3</v>
      </c>
      <c r="C1487">
        <v>30</v>
      </c>
      <c r="E1487" s="2">
        <v>74230.100000000006</v>
      </c>
      <c r="F1487">
        <v>18211</v>
      </c>
      <c r="G1487" t="s">
        <v>4</v>
      </c>
      <c r="H1487" t="s">
        <v>17</v>
      </c>
      <c r="I1487">
        <v>92441</v>
      </c>
      <c r="J1487" t="s">
        <v>6</v>
      </c>
      <c r="K1487" t="s">
        <v>7</v>
      </c>
      <c r="L1487">
        <v>18211.759999999998</v>
      </c>
      <c r="M1487">
        <v>92441.7</v>
      </c>
      <c r="N1487">
        <v>15</v>
      </c>
      <c r="V1487" s="11">
        <f t="shared" si="2311"/>
        <v>7.4230122286703453E-7</v>
      </c>
      <c r="W1487" s="11">
        <f t="shared" si="2312"/>
        <v>1.347162404469346E-6</v>
      </c>
      <c r="X1487" s="10">
        <f t="shared" si="2313"/>
        <v>74230.117096103291</v>
      </c>
      <c r="Y1487" s="8">
        <f t="shared" si="2314"/>
        <v>1347.1620942013776</v>
      </c>
      <c r="Z1487" s="1">
        <f t="shared" si="2315"/>
        <v>1347.162</v>
      </c>
      <c r="AA1487" s="2">
        <f t="shared" si="2316"/>
        <v>74230.100000000006</v>
      </c>
      <c r="AB1487" s="2">
        <f t="shared" si="2310"/>
        <v>74230.122286703452</v>
      </c>
      <c r="AC1487" s="1">
        <f t="shared" si="2317"/>
        <v>7.7550555273494748E-2</v>
      </c>
      <c r="AD1487" s="1" t="b">
        <f t="shared" si="2318"/>
        <v>1</v>
      </c>
      <c r="AF1487" s="1" t="s">
        <v>1188</v>
      </c>
      <c r="AG1487" s="1" t="s">
        <v>1352</v>
      </c>
      <c r="AH1487" s="10">
        <v>18211.759999999998</v>
      </c>
      <c r="AI1487" s="10">
        <v>92441.7</v>
      </c>
      <c r="AJ1487" s="10">
        <f t="shared" ref="AJ1487:AJ1488" si="2333">AI1487-AH1487</f>
        <v>74229.94</v>
      </c>
      <c r="AK1487" s="1">
        <f t="shared" ref="AK1487:AK1488" si="2334">$A1487-100000000/AJ1487</f>
        <v>-3.3082300753903837E-3</v>
      </c>
      <c r="AL1487" s="10">
        <f t="shared" ref="AL1487:AL1488" si="2335">$X1487-AJ1487</f>
        <v>0.17709610328893177</v>
      </c>
      <c r="AM1487" s="10">
        <f t="shared" si="2319"/>
        <v>0.22040437601416907</v>
      </c>
      <c r="AN1487" s="10">
        <f t="shared" ref="AN1487:AN1488" si="2336">AL1487/AM1487</f>
        <v>0.80350538628845936</v>
      </c>
      <c r="AO1487" s="1">
        <f t="shared" si="2320"/>
        <v>1347.162</v>
      </c>
      <c r="AP1487" s="14">
        <v>6690000</v>
      </c>
      <c r="AQ1487" s="10">
        <v>0.02</v>
      </c>
      <c r="AR1487" s="14" cm="1">
        <f t="array" ref="AR1487">SfromgA($AP1487,$AO1487,"")</f>
        <v>8.0727025324208966E-3</v>
      </c>
      <c r="AS1487" s="21">
        <f t="shared" ref="AS1487:AS1488" si="2337">(10^MAX(0.05, -0.312925054856973*((LN($AR1487))^(1/3)) + 0.454808404431693)-1)*100</f>
        <v>862.44552830036912</v>
      </c>
      <c r="AU1487" s="10"/>
      <c r="AV1487" s="10"/>
      <c r="AW1487" s="14">
        <f t="shared" ref="AW1487:AW1488" si="2338">IF($AP1487="",$AT1487,$AP1487)</f>
        <v>6690000</v>
      </c>
      <c r="AX1487" s="21">
        <f t="shared" ref="AX1487:AX1488" si="2339">IF($AP1487="",$AV1487,$AS1487)</f>
        <v>862.44552830036912</v>
      </c>
      <c r="AY1487" s="10">
        <f>LN(BB1487*$AO1487/$AW1487)</f>
        <v>-6.2796548144522717</v>
      </c>
      <c r="AZ1487" s="10">
        <f t="shared" ref="AZ1487:AZ1488" si="2340">EXP(AY$2950*$AI1487+AY$2951)*$AW1487/$AO1487</f>
        <v>1.1706564456698458</v>
      </c>
      <c r="BA1487" s="10">
        <f>LN(AZ1487/$C1487)</f>
        <v>-3.243632725515345</v>
      </c>
      <c r="BB1487" s="17" cm="1">
        <f t="array" ref="BB1487">$C1487*EXP(poly_from_str($AO1487,BB$2951))</f>
        <v>9.3065102414037959</v>
      </c>
      <c r="BC1487" s="10">
        <f t="shared" ref="BC1487" si="2341">LN(AZ1487/BB1487)</f>
        <v>-2.0731495250659129</v>
      </c>
      <c r="BD1487" s="10">
        <f t="shared" ref="BD1487:BD1488" si="2342">LN($AX1487/100+1)</f>
        <v>2.264307284598706</v>
      </c>
      <c r="BE1487" s="10">
        <f t="shared" ref="BE1487:BE1488" si="2343">ABS(LN($AZ1487/$BB1487))-BD1487-LN(2)</f>
        <v>-0.88430494009273841</v>
      </c>
      <c r="BF1487" s="21">
        <f>INDEX([1]Pr3_line_class7_opt_lin!$A$2:$A$3624,MATCH($X1487,[1]Pr3_line_class7_opt_lin!$AO$2:$AO$3624,0),1)</f>
        <v>3992</v>
      </c>
    </row>
    <row r="1488" spans="1:58" x14ac:dyDescent="0.25">
      <c r="A1488" s="1">
        <v>1345.174</v>
      </c>
      <c r="B1488" s="1">
        <v>8.0000000000000002E-3</v>
      </c>
      <c r="C1488">
        <v>100</v>
      </c>
      <c r="D1488" t="s">
        <v>112</v>
      </c>
      <c r="E1488" s="2">
        <v>74339.8</v>
      </c>
      <c r="F1488">
        <v>39485</v>
      </c>
      <c r="G1488" t="s">
        <v>4</v>
      </c>
      <c r="H1488" t="s">
        <v>247</v>
      </c>
      <c r="I1488">
        <v>113825</v>
      </c>
      <c r="J1488" t="s">
        <v>6</v>
      </c>
      <c r="K1488" t="s">
        <v>18</v>
      </c>
      <c r="L1488">
        <v>39485.480000000003</v>
      </c>
      <c r="M1488">
        <v>113825.5</v>
      </c>
      <c r="N1488">
        <v>15</v>
      </c>
      <c r="V1488" s="11">
        <f t="shared" si="2311"/>
        <v>7.4339825182467102E-7</v>
      </c>
      <c r="W1488" s="11">
        <f t="shared" si="2312"/>
        <v>1.3451744556751564E-6</v>
      </c>
      <c r="X1488" s="10">
        <f t="shared" si="2313"/>
        <v>74339.819290821979</v>
      </c>
      <c r="Y1488" s="8">
        <f t="shared" si="2314"/>
        <v>1345.1741066089198</v>
      </c>
      <c r="Z1488" s="1">
        <f t="shared" si="2315"/>
        <v>1345.174</v>
      </c>
      <c r="AA1488" s="2">
        <f t="shared" si="2316"/>
        <v>74339.8</v>
      </c>
      <c r="AB1488" s="2">
        <f t="shared" si="2310"/>
        <v>74339.825182467102</v>
      </c>
      <c r="AC1488" s="1">
        <f t="shared" si="2317"/>
        <v>7.7632048040798846E-2</v>
      </c>
      <c r="AD1488" s="1" t="b">
        <f t="shared" si="2318"/>
        <v>1</v>
      </c>
      <c r="AF1488" s="1" t="s">
        <v>1358</v>
      </c>
      <c r="AG1488" s="1" t="s">
        <v>1359</v>
      </c>
      <c r="AH1488" s="10">
        <v>39485.480000000003</v>
      </c>
      <c r="AI1488" s="10">
        <v>113825.5</v>
      </c>
      <c r="AJ1488" s="10">
        <f t="shared" si="2333"/>
        <v>74340.01999999999</v>
      </c>
      <c r="AK1488" s="1">
        <f t="shared" si="2334"/>
        <v>3.5252005579877732E-3</v>
      </c>
      <c r="AL1488" s="10">
        <f t="shared" si="2335"/>
        <v>-0.20070917801058386</v>
      </c>
      <c r="AM1488" s="10">
        <f t="shared" si="2319"/>
        <v>0.44211261888796544</v>
      </c>
      <c r="AN1488" s="10">
        <f t="shared" si="2336"/>
        <v>-0.45397749224037648</v>
      </c>
      <c r="AO1488" s="1">
        <f t="shared" si="2320"/>
        <v>1345.174</v>
      </c>
      <c r="AP1488" s="15">
        <v>3560000</v>
      </c>
      <c r="AQ1488" s="10">
        <v>0.16300000000000001</v>
      </c>
      <c r="AR1488" s="14" cm="1">
        <f t="array" ref="AR1488">SfromgA($AP1488,$AO1488,"")</f>
        <v>4.2767981293946999E-3</v>
      </c>
      <c r="AS1488" s="21">
        <f t="shared" si="2337"/>
        <v>913.09440873051915</v>
      </c>
      <c r="AU1488" s="10"/>
      <c r="AV1488" s="10"/>
      <c r="AW1488" s="14">
        <f t="shared" si="2338"/>
        <v>3560000</v>
      </c>
      <c r="AX1488" s="21">
        <f t="shared" si="2339"/>
        <v>913.09440873051915</v>
      </c>
      <c r="AY1488" s="12"/>
      <c r="AZ1488" s="10">
        <f t="shared" si="2340"/>
        <v>8.4526881402550796E-2</v>
      </c>
      <c r="BA1488" s="12"/>
      <c r="BB1488" s="17" cm="1">
        <f t="array" ref="BB1488">$C1488*EXP(poly_from_str($AO1488,BB$2951))</f>
        <v>31.495935819705927</v>
      </c>
      <c r="BC1488" s="12"/>
      <c r="BD1488" s="10">
        <f t="shared" si="2342"/>
        <v>2.3155945110853495</v>
      </c>
      <c r="BE1488" s="10">
        <f t="shared" si="2343"/>
        <v>2.9118024963679781</v>
      </c>
      <c r="BF1488" s="21">
        <f>INDEX([1]Pr3_line_class7_opt_lin!$A$2:$A$3624,MATCH($X1488,[1]Pr3_line_class7_opt_lin!$AO$2:$AO$3624,0),1)</f>
        <v>13466</v>
      </c>
    </row>
    <row r="1489" spans="1:58" x14ac:dyDescent="0.25">
      <c r="A1489" s="1">
        <v>1345.087</v>
      </c>
      <c r="B1489" s="1">
        <v>8.0000000000000002E-3</v>
      </c>
      <c r="C1489">
        <v>200</v>
      </c>
      <c r="D1489" t="s">
        <v>114</v>
      </c>
      <c r="E1489" s="2">
        <v>74344.600000000006</v>
      </c>
      <c r="N1489">
        <v>15</v>
      </c>
      <c r="V1489" s="11">
        <f t="shared" si="2311"/>
        <v>7.4344633469805297E-7</v>
      </c>
      <c r="W1489" s="11">
        <f t="shared" si="2312"/>
        <v>1.3450876055557498E-6</v>
      </c>
      <c r="X1489" s="10">
        <f t="shared" si="2313"/>
        <v>74344.625637718622</v>
      </c>
      <c r="Y1489" s="8">
        <f t="shared" si="2314"/>
        <v>1345.0871417027511</v>
      </c>
      <c r="Z1489" s="1">
        <f t="shared" si="2315"/>
        <v>1345.087</v>
      </c>
      <c r="AA1489" s="2">
        <f t="shared" si="2316"/>
        <v>74344.600000000006</v>
      </c>
      <c r="AB1489" s="2">
        <f t="shared" si="2310"/>
        <v>74344.633469805296</v>
      </c>
      <c r="AC1489" s="1">
        <f t="shared" si="2317"/>
        <v>7.7635622628798473E-2</v>
      </c>
      <c r="AD1489" s="1" t="b">
        <f t="shared" si="2318"/>
        <v>1</v>
      </c>
      <c r="AM1489" s="10">
        <f t="shared" si="2319"/>
        <v>0.44216976299674299</v>
      </c>
      <c r="AN1489" s="10"/>
      <c r="AO1489" s="1">
        <f t="shared" si="2320"/>
        <v>1345.087</v>
      </c>
      <c r="AP1489"/>
      <c r="BB1489" s="17" cm="1">
        <f t="array" ref="BB1489">$C1489*EXP(poly_from_str($AO1489,BB$2951))</f>
        <v>63.033567698833792</v>
      </c>
      <c r="BF1489" s="21">
        <f>INDEX([1]Pr3_line_class7_opt_lin!$A$2:$A$3624,MATCH($X1489,[1]Pr3_line_class7_opt_lin!$AO$2:$AO$3624,0),1)</f>
        <v>26946</v>
      </c>
    </row>
    <row r="1490" spans="1:58" hidden="1" x14ac:dyDescent="0.25">
      <c r="A1490" s="1">
        <v>1344.704</v>
      </c>
      <c r="B1490" s="1">
        <v>4.0000000000000001E-3</v>
      </c>
      <c r="C1490">
        <v>5</v>
      </c>
      <c r="E1490" s="2">
        <v>74365.8</v>
      </c>
      <c r="N1490">
        <v>15</v>
      </c>
      <c r="V1490" s="11">
        <f t="shared" si="2311"/>
        <v>7.4365808386083488E-7</v>
      </c>
      <c r="W1490" s="11">
        <f t="shared" si="2312"/>
        <v>1.3447041516395977E-6</v>
      </c>
      <c r="X1490" s="10">
        <f t="shared" si="2313"/>
        <v>74365.806421987974</v>
      </c>
      <c r="Y1490" s="8">
        <f t="shared" si="2314"/>
        <v>1344.7040355153424</v>
      </c>
      <c r="Z1490" s="1">
        <f t="shared" si="2315"/>
        <v>1344.704</v>
      </c>
      <c r="AA1490" s="2">
        <f t="shared" si="2316"/>
        <v>74365.8</v>
      </c>
      <c r="AB1490" s="2">
        <f t="shared" si="2310"/>
        <v>74365.808386083489</v>
      </c>
      <c r="AC1490" s="1">
        <f t="shared" si="2317"/>
        <v>7.7651367284578429E-2</v>
      </c>
      <c r="AD1490" s="1" t="b">
        <f t="shared" si="2318"/>
        <v>1</v>
      </c>
      <c r="AM1490" s="10">
        <f t="shared" si="2319"/>
        <v>0.22121091333111231</v>
      </c>
      <c r="AN1490" s="10"/>
      <c r="AO1490" s="1">
        <f t="shared" si="2320"/>
        <v>1344.704</v>
      </c>
      <c r="AP1490"/>
      <c r="BB1490" s="17" cm="1">
        <f t="array" ref="BB1490">$C1490*EXP(poly_from_str($AO1490,BB$2951))</f>
        <v>1.5804328416786624</v>
      </c>
      <c r="BF1490" s="21">
        <f>INDEX([1]Pr3_line_class7_opt_lin!$A$2:$A$3624,MATCH($X1490,[1]Pr3_line_class7_opt_lin!$AO$2:$AO$3624,0),1)</f>
        <v>675</v>
      </c>
    </row>
    <row r="1491" spans="1:58" hidden="1" x14ac:dyDescent="0.25">
      <c r="A1491" s="1">
        <v>1344.3230000000001</v>
      </c>
      <c r="B1491" s="1">
        <v>4.0000000000000001E-3</v>
      </c>
      <c r="C1491">
        <v>10</v>
      </c>
      <c r="E1491" s="2">
        <v>74386.899999999994</v>
      </c>
      <c r="N1491">
        <v>15</v>
      </c>
      <c r="V1491" s="11">
        <f t="shared" si="2311"/>
        <v>7.4386884699584843E-7</v>
      </c>
      <c r="W1491" s="11">
        <f t="shared" si="2312"/>
        <v>1.3443227234902923E-6</v>
      </c>
      <c r="X1491" s="10">
        <f t="shared" si="2313"/>
        <v>74386.888286191694</v>
      </c>
      <c r="Y1491" s="8">
        <f t="shared" si="2314"/>
        <v>1344.322935182689</v>
      </c>
      <c r="Z1491" s="1">
        <f t="shared" si="2315"/>
        <v>1344.3230000000001</v>
      </c>
      <c r="AA1491" s="2">
        <f t="shared" si="2316"/>
        <v>74386.899999999994</v>
      </c>
      <c r="AB1491" s="2">
        <f t="shared" si="2310"/>
        <v>74386.884699584843</v>
      </c>
      <c r="AC1491" s="1">
        <f t="shared" si="2317"/>
        <v>7.7667043076546649E-2</v>
      </c>
      <c r="AD1491" s="1" t="b">
        <f t="shared" si="2318"/>
        <v>1</v>
      </c>
      <c r="AM1491" s="10">
        <f t="shared" si="2319"/>
        <v>0.22133639013838188</v>
      </c>
      <c r="AN1491" s="10"/>
      <c r="AO1491" s="1">
        <f t="shared" si="2320"/>
        <v>1344.3230000000001</v>
      </c>
      <c r="AP1491"/>
      <c r="BB1491" s="17" cm="1">
        <f t="array" ref="BB1491">$C1491*EXP(poly_from_str($AO1491,BB$2951))</f>
        <v>3.1700201459266095</v>
      </c>
      <c r="BF1491" s="21" t="e">
        <f>INDEX([1]Pr3_line_class7_opt_lin!$A$2:$A$3624,MATCH($X1491,[1]Pr3_line_class7_opt_lin!$AO$2:$AO$3624,0),1)</f>
        <v>#N/A</v>
      </c>
    </row>
    <row r="1492" spans="1:58" hidden="1" x14ac:dyDescent="0.25">
      <c r="A1492" s="1">
        <v>1342.855</v>
      </c>
      <c r="B1492" s="1">
        <v>4.0000000000000001E-3</v>
      </c>
      <c r="C1492">
        <v>10</v>
      </c>
      <c r="E1492" s="2">
        <v>74468.2</v>
      </c>
      <c r="F1492">
        <v>36642</v>
      </c>
      <c r="G1492" t="s">
        <v>4</v>
      </c>
      <c r="H1492" t="s">
        <v>39</v>
      </c>
      <c r="I1492">
        <v>111110</v>
      </c>
      <c r="J1492" t="s">
        <v>6</v>
      </c>
      <c r="K1492" t="s">
        <v>39</v>
      </c>
      <c r="L1492">
        <v>36642.129999999997</v>
      </c>
      <c r="M1492">
        <v>111110.3</v>
      </c>
      <c r="N1492">
        <v>15</v>
      </c>
      <c r="V1492" s="11">
        <f t="shared" si="2311"/>
        <v>7.4468203938623305E-7</v>
      </c>
      <c r="W1492" s="11">
        <f t="shared" si="2312"/>
        <v>1.3428550710236048E-6</v>
      </c>
      <c r="X1492" s="10">
        <f t="shared" si="2313"/>
        <v>74468.203012268845</v>
      </c>
      <c r="Y1492" s="8">
        <f t="shared" si="2314"/>
        <v>1342.8550167045755</v>
      </c>
      <c r="Z1492" s="1">
        <f t="shared" si="2315"/>
        <v>1342.855</v>
      </c>
      <c r="AA1492" s="2">
        <f t="shared" si="2316"/>
        <v>74468.2</v>
      </c>
      <c r="AB1492" s="2">
        <f t="shared" si="2310"/>
        <v>74468.203938623308</v>
      </c>
      <c r="AC1492" s="1">
        <f t="shared" si="2317"/>
        <v>7.7727566989221966E-2</v>
      </c>
      <c r="AD1492" s="1" t="b">
        <f t="shared" si="2318"/>
        <v>1</v>
      </c>
      <c r="AF1492" s="1" t="s">
        <v>1356</v>
      </c>
      <c r="AG1492" s="1" t="s">
        <v>1324</v>
      </c>
      <c r="AH1492" s="10">
        <v>36642.129999999997</v>
      </c>
      <c r="AI1492" s="10">
        <v>111109.95</v>
      </c>
      <c r="AJ1492" s="10">
        <f>AI1492-AH1492</f>
        <v>74467.820000000007</v>
      </c>
      <c r="AK1492" s="1">
        <f>$A1492-100000000/AJ1492</f>
        <v>-6.9234455902460468E-3</v>
      </c>
      <c r="AL1492" s="10">
        <f>$X1492-AJ1492</f>
        <v>0.38301226883777417</v>
      </c>
      <c r="AM1492" s="10">
        <f t="shared" si="2319"/>
        <v>0.22182052418168752</v>
      </c>
      <c r="AN1492" s="10">
        <f>AL1492/AM1492</f>
        <v>1.726676421177594</v>
      </c>
      <c r="AO1492" s="1">
        <f t="shared" si="2320"/>
        <v>1342.855</v>
      </c>
      <c r="AP1492" s="14">
        <v>109000000</v>
      </c>
      <c r="AQ1492" s="10">
        <v>0.39900000000000002</v>
      </c>
      <c r="AR1492" s="14" cm="1">
        <f t="array" ref="AR1492">SfromgA($AP1492,$AO1492,"")</f>
        <v>0.13027084180084683</v>
      </c>
      <c r="AS1492" s="21">
        <f>(10^MAX(0.05, -0.312925054856973*((LN($AR1492))^(1/3)) + 0.454808404431693)-1)*100</f>
        <v>610.49276940897687</v>
      </c>
      <c r="AU1492" s="10"/>
      <c r="AV1492" s="10"/>
      <c r="AW1492" s="14">
        <f>IF($AP1492="",$AT1492,$AP1492)</f>
        <v>109000000</v>
      </c>
      <c r="AX1492" s="21">
        <f>IF($AP1492="",$AV1492,$AS1492)</f>
        <v>610.49276940897687</v>
      </c>
      <c r="AY1492" s="10">
        <f>LN(BB1492*$AO1492/$AW1492)</f>
        <v>-10.139457963824999</v>
      </c>
      <c r="AZ1492" s="10">
        <f>EXP(AY$2950*$AI1492+AY$2951)*$AW1492/$AO1492</f>
        <v>3.3416545565510893</v>
      </c>
      <c r="BA1492" s="10">
        <f>LN(AZ1492/$C1492)</f>
        <v>-1.0961190324508254</v>
      </c>
      <c r="BB1492" s="17" cm="1">
        <f t="array" ref="BB1492">$C1492*EXP(poly_from_str($AO1492,BB$2951))</f>
        <v>3.2054332252146094</v>
      </c>
      <c r="BC1492" s="10">
        <f t="shared" ref="BC1492" si="2344">LN(AZ1492/BB1492)</f>
        <v>4.1618807631629222E-2</v>
      </c>
      <c r="BD1492" s="10">
        <f t="shared" ref="BD1492" si="2345">LN($AX1492/100+1)</f>
        <v>1.9607885847329973</v>
      </c>
      <c r="BE1492" s="10">
        <f>ABS(LN($AZ1492/$BB1492))-BD1492-LN(2)</f>
        <v>-2.6123169576613132</v>
      </c>
      <c r="BF1492" s="21">
        <f>INDEX([1]Pr3_line_class7_opt_lin!$A$2:$A$3624,MATCH($X1492,[1]Pr3_line_class7_opt_lin!$AO$2:$AO$3624,0),1)</f>
        <v>1365</v>
      </c>
    </row>
    <row r="1493" spans="1:58" hidden="1" x14ac:dyDescent="0.25">
      <c r="A1493" s="1">
        <v>1342.259</v>
      </c>
      <c r="B1493" s="1">
        <v>4.0000000000000001E-3</v>
      </c>
      <c r="C1493">
        <v>100</v>
      </c>
      <c r="E1493" s="2">
        <v>74501.3</v>
      </c>
      <c r="N1493">
        <v>15</v>
      </c>
      <c r="V1493" s="11">
        <f t="shared" si="2311"/>
        <v>7.4501269874145004E-7</v>
      </c>
      <c r="W1493" s="11">
        <f t="shared" si="2312"/>
        <v>1.3422584572349744E-6</v>
      </c>
      <c r="X1493" s="10">
        <f t="shared" si="2313"/>
        <v>74501.276969303799</v>
      </c>
      <c r="Y1493" s="8">
        <f t="shared" si="2314"/>
        <v>1342.2588721694294</v>
      </c>
      <c r="Z1493" s="1">
        <f t="shared" si="2315"/>
        <v>1342.259</v>
      </c>
      <c r="AA1493" s="2">
        <f t="shared" si="2316"/>
        <v>74501.3</v>
      </c>
      <c r="AB1493" s="2">
        <f t="shared" si="2310"/>
        <v>74501.269874145</v>
      </c>
      <c r="AC1493" s="1">
        <f t="shared" si="2317"/>
        <v>7.7752196064300935E-2</v>
      </c>
      <c r="AD1493" s="1" t="b">
        <f t="shared" si="2318"/>
        <v>1</v>
      </c>
      <c r="AM1493" s="10">
        <f t="shared" si="2319"/>
        <v>0.22201765829098558</v>
      </c>
      <c r="AN1493" s="10"/>
      <c r="AO1493" s="1">
        <f t="shared" si="2320"/>
        <v>1342.259</v>
      </c>
      <c r="AP1493"/>
      <c r="BB1493" s="17" cm="1">
        <f t="array" ref="BB1493">$C1493*EXP(poly_from_str($AO1493,BB$2951))</f>
        <v>32.198743317100721</v>
      </c>
      <c r="BF1493" s="21" t="e">
        <f>INDEX([1]Pr3_line_class7_opt_lin!$A$2:$A$3624,MATCH($X1493,[1]Pr3_line_class7_opt_lin!$AO$2:$AO$3624,0),1)</f>
        <v>#N/A</v>
      </c>
    </row>
    <row r="1494" spans="1:58" hidden="1" x14ac:dyDescent="0.25">
      <c r="A1494" s="1">
        <v>1338.81</v>
      </c>
      <c r="B1494" s="1">
        <v>4.0000000000000001E-3</v>
      </c>
      <c r="C1494">
        <v>4</v>
      </c>
      <c r="E1494" s="2">
        <v>74693.2</v>
      </c>
      <c r="F1494">
        <v>36642</v>
      </c>
      <c r="G1494" t="s">
        <v>4</v>
      </c>
      <c r="H1494" t="s">
        <v>39</v>
      </c>
      <c r="I1494">
        <v>111335</v>
      </c>
      <c r="J1494" t="s">
        <v>6</v>
      </c>
      <c r="K1494" t="s">
        <v>46</v>
      </c>
      <c r="L1494">
        <v>36642.129999999997</v>
      </c>
      <c r="M1494">
        <v>111335.1</v>
      </c>
      <c r="N1494">
        <v>15</v>
      </c>
      <c r="V1494" s="11">
        <f t="shared" si="2311"/>
        <v>7.4693197690486333E-7</v>
      </c>
      <c r="W1494" s="11">
        <f t="shared" si="2312"/>
        <v>1.3388099586039962E-6</v>
      </c>
      <c r="X1494" s="10">
        <f t="shared" si="2313"/>
        <v>74693.198238707424</v>
      </c>
      <c r="Y1494" s="8">
        <f t="shared" si="2314"/>
        <v>1338.8099901736182</v>
      </c>
      <c r="Z1494" s="1">
        <f t="shared" si="2315"/>
        <v>1338.81</v>
      </c>
      <c r="AA1494" s="2">
        <f t="shared" si="2316"/>
        <v>74693.2</v>
      </c>
      <c r="AB1494" s="2">
        <f t="shared" si="2310"/>
        <v>74693.197690486326</v>
      </c>
      <c r="AC1494" s="1">
        <f t="shared" si="2317"/>
        <v>7.789536890615037E-2</v>
      </c>
      <c r="AD1494" s="1" t="b">
        <f t="shared" si="2318"/>
        <v>1</v>
      </c>
      <c r="AF1494" s="1" t="s">
        <v>1356</v>
      </c>
      <c r="AG1494" s="1" t="s">
        <v>1319</v>
      </c>
      <c r="AH1494" s="10">
        <v>36642.129999999997</v>
      </c>
      <c r="AI1494" s="10">
        <v>111334.87</v>
      </c>
      <c r="AJ1494" s="10">
        <f>AI1494-AH1494</f>
        <v>74692.739999999991</v>
      </c>
      <c r="AK1494" s="1">
        <f>$A1494-100000000/AJ1494</f>
        <v>-8.2037504585059651E-3</v>
      </c>
      <c r="AL1494" s="10">
        <f>$X1494-AJ1494</f>
        <v>0.45823870743333828</v>
      </c>
      <c r="AM1494" s="10">
        <f t="shared" si="2319"/>
        <v>0.22316295814940135</v>
      </c>
      <c r="AN1494" s="10">
        <f>AL1494/AM1494</f>
        <v>2.0533815792429149</v>
      </c>
      <c r="AO1494" s="1">
        <f t="shared" si="2320"/>
        <v>1338.81</v>
      </c>
      <c r="AP1494" s="14">
        <v>143000000</v>
      </c>
      <c r="AQ1494" s="10">
        <v>0.246</v>
      </c>
      <c r="AR1494" s="14" cm="1">
        <f t="array" ref="AR1494">SfromgA($AP1494,$AO1494,"")</f>
        <v>0.16936600367231094</v>
      </c>
      <c r="AS1494" s="21">
        <f>(10^MAX(0.05, -0.312925054856973*((LN($AR1494))^(1/3)) + 0.454808404431693)-1)*100</f>
        <v>581.9332821499396</v>
      </c>
      <c r="AU1494" s="10"/>
      <c r="AV1494" s="10"/>
      <c r="AW1494" s="14">
        <f>IF($AP1494="",$AT1494,$AP1494)</f>
        <v>143000000</v>
      </c>
      <c r="AX1494" s="21">
        <f>IF($AP1494="",$AV1494,$AS1494)</f>
        <v>581.9332821499396</v>
      </c>
      <c r="AY1494" s="10">
        <f>LN(BB1494*$AO1494/$AW1494)</f>
        <v>-11.299927370807412</v>
      </c>
      <c r="AZ1494" s="10">
        <f>EXP(AY$2950*$AI1494+AY$2951)*$AW1494/$AO1494</f>
        <v>4.3057655647319812</v>
      </c>
      <c r="BA1494" s="10">
        <f>LN(AZ1494/$C1494)</f>
        <v>7.3660592478567002E-2</v>
      </c>
      <c r="BB1494" s="17" cm="1">
        <f t="array" ref="BB1494">$C1494*EXP(poly_from_str($AO1494,BB$2951))</f>
        <v>1.3216637752771518</v>
      </c>
      <c r="BC1494" s="10">
        <f t="shared" ref="BC1494" si="2346">LN(AZ1494/BB1494)</f>
        <v>1.1810635748665235</v>
      </c>
      <c r="BD1494" s="10">
        <f t="shared" ref="BD1494" si="2347">LN($AX1494/100+1)</f>
        <v>1.9197616403104019</v>
      </c>
      <c r="BE1494" s="10">
        <f>ABS(LN($AZ1494/$BB1494))-BD1494-LN(2)</f>
        <v>-1.4318452460038236</v>
      </c>
      <c r="BF1494" s="21">
        <f>INDEX([1]Pr3_line_class7_opt_lin!$A$2:$A$3624,MATCH($X1494,[1]Pr3_line_class7_opt_lin!$AO$2:$AO$3624,0),1)</f>
        <v>559</v>
      </c>
    </row>
    <row r="1495" spans="1:58" x14ac:dyDescent="0.25">
      <c r="A1495" s="1">
        <v>1338.568</v>
      </c>
      <c r="B1495" s="1">
        <v>8.0000000000000002E-3</v>
      </c>
      <c r="C1495">
        <v>2</v>
      </c>
      <c r="D1495" t="s">
        <v>112</v>
      </c>
      <c r="E1495" s="2">
        <v>74706.7</v>
      </c>
      <c r="N1495">
        <v>15</v>
      </c>
      <c r="V1495" s="11">
        <f t="shared" si="2311"/>
        <v>7.4706701489950452E-7</v>
      </c>
      <c r="W1495" s="11">
        <f t="shared" si="2312"/>
        <v>1.3385680266964009E-6</v>
      </c>
      <c r="X1495" s="10">
        <f t="shared" si="2313"/>
        <v>74706.701136078234</v>
      </c>
      <c r="Y1495" s="8">
        <f t="shared" si="2314"/>
        <v>1338.5680063405562</v>
      </c>
      <c r="Z1495" s="1">
        <f t="shared" si="2315"/>
        <v>1338.568</v>
      </c>
      <c r="AA1495" s="2">
        <f t="shared" si="2316"/>
        <v>74706.7</v>
      </c>
      <c r="AB1495" s="2">
        <f t="shared" si="2310"/>
        <v>74706.701489950457</v>
      </c>
      <c r="AC1495" s="1">
        <f t="shared" si="2317"/>
        <v>7.7905456237542831E-2</v>
      </c>
      <c r="AD1495" s="1" t="b">
        <f t="shared" si="2318"/>
        <v>1</v>
      </c>
      <c r="AM1495" s="10">
        <f t="shared" si="2319"/>
        <v>0.44648729089594252</v>
      </c>
      <c r="AN1495" s="10"/>
      <c r="AO1495" s="1">
        <f t="shared" si="2320"/>
        <v>1338.568</v>
      </c>
      <c r="AP1495"/>
      <c r="BB1495" s="17" cm="1">
        <f t="array" ref="BB1495">$C1495*EXP(poly_from_str($AO1495,BB$2951))</f>
        <v>0.66202377262134127</v>
      </c>
      <c r="BF1495" s="21">
        <f>INDEX([1]Pr3_line_class7_opt_lin!$A$2:$A$3624,MATCH($X1495,[1]Pr3_line_class7_opt_lin!$AO$2:$AO$3624,0),1)</f>
        <v>280</v>
      </c>
    </row>
    <row r="1496" spans="1:58" x14ac:dyDescent="0.25">
      <c r="A1496" s="1">
        <v>1337.4680000000001</v>
      </c>
      <c r="B1496" s="1">
        <v>8.0000000000000002E-3</v>
      </c>
      <c r="C1496">
        <v>40</v>
      </c>
      <c r="D1496" t="s">
        <v>112</v>
      </c>
      <c r="E1496" s="2">
        <v>74768.100000000006</v>
      </c>
      <c r="N1496">
        <v>15</v>
      </c>
      <c r="V1496" s="11">
        <f t="shared" si="2311"/>
        <v>7.4768143985500963E-7</v>
      </c>
      <c r="W1496" s="11">
        <f t="shared" si="2312"/>
        <v>1.3374687868221875E-6</v>
      </c>
      <c r="X1496" s="10">
        <f t="shared" si="2313"/>
        <v>74768.133512471104</v>
      </c>
      <c r="Y1496" s="8">
        <f t="shared" si="2314"/>
        <v>1337.4681873437471</v>
      </c>
      <c r="Z1496" s="1">
        <f t="shared" si="2315"/>
        <v>1337.4680000000001</v>
      </c>
      <c r="AA1496" s="2">
        <f t="shared" si="2316"/>
        <v>74768.100000000006</v>
      </c>
      <c r="AB1496" s="2">
        <f t="shared" si="2310"/>
        <v>74768.143985500952</v>
      </c>
      <c r="AC1496" s="1">
        <f t="shared" si="2317"/>
        <v>7.7951376775183018E-2</v>
      </c>
      <c r="AD1496" s="1" t="b">
        <f t="shared" si="2318"/>
        <v>1</v>
      </c>
      <c r="AM1496" s="10">
        <f t="shared" si="2319"/>
        <v>0.44722176530578678</v>
      </c>
      <c r="AN1496" s="10"/>
      <c r="AO1496" s="1">
        <f t="shared" si="2320"/>
        <v>1337.4680000000001</v>
      </c>
      <c r="AP1496"/>
      <c r="BB1496" s="17" cm="1">
        <f t="array" ref="BB1496">$C1496*EXP(poly_from_str($AO1496,BB$2951))</f>
        <v>13.349127506991536</v>
      </c>
      <c r="BF1496" s="21" t="e">
        <f>INDEX([1]Pr3_line_class7_opt_lin!$A$2:$A$3624,MATCH($X1496,[1]Pr3_line_class7_opt_lin!$AO$2:$AO$3624,0),1)</f>
        <v>#N/A</v>
      </c>
    </row>
    <row r="1497" spans="1:58" hidden="1" x14ac:dyDescent="0.25">
      <c r="A1497" s="1">
        <v>1335.134</v>
      </c>
      <c r="B1497" s="1">
        <v>4.0000000000000001E-3</v>
      </c>
      <c r="C1497">
        <v>100</v>
      </c>
      <c r="E1497" s="2">
        <v>74898.8</v>
      </c>
      <c r="F1497">
        <v>38701</v>
      </c>
      <c r="G1497" t="s">
        <v>4</v>
      </c>
      <c r="H1497" t="s">
        <v>39</v>
      </c>
      <c r="I1497">
        <v>113600</v>
      </c>
      <c r="J1497" t="s">
        <v>6</v>
      </c>
      <c r="K1497" t="s">
        <v>39</v>
      </c>
      <c r="L1497">
        <v>38701.589999999997</v>
      </c>
      <c r="M1497">
        <v>113600.3</v>
      </c>
      <c r="N1497">
        <v>15</v>
      </c>
      <c r="V1497" s="11">
        <f t="shared" si="2311"/>
        <v>7.4898849104284665E-7</v>
      </c>
      <c r="W1497" s="11">
        <f t="shared" si="2312"/>
        <v>1.3351348753251053E-6</v>
      </c>
      <c r="X1497" s="10">
        <f t="shared" si="2313"/>
        <v>74898.837350115064</v>
      </c>
      <c r="Y1497" s="8">
        <f t="shared" si="2314"/>
        <v>1335.1342095278383</v>
      </c>
      <c r="Z1497" s="1">
        <f t="shared" si="2315"/>
        <v>1335.134</v>
      </c>
      <c r="AA1497" s="2">
        <f t="shared" si="2316"/>
        <v>74898.8</v>
      </c>
      <c r="AB1497" s="2">
        <f t="shared" si="2310"/>
        <v>74898.849104284658</v>
      </c>
      <c r="AC1497" s="1">
        <f t="shared" si="2317"/>
        <v>7.8049187985732016E-2</v>
      </c>
      <c r="AD1497" s="1" t="b">
        <f t="shared" si="2318"/>
        <v>1</v>
      </c>
      <c r="AF1497" s="1" t="s">
        <v>1337</v>
      </c>
      <c r="AG1497" s="1" t="s">
        <v>1155</v>
      </c>
      <c r="AH1497" s="10">
        <v>38701.589999999997</v>
      </c>
      <c r="AI1497" s="10">
        <v>113600.13</v>
      </c>
      <c r="AJ1497" s="10">
        <f>AI1497-AH1497</f>
        <v>74898.540000000008</v>
      </c>
      <c r="AK1497" s="1">
        <f>$A1497-100000000/AJ1497</f>
        <v>-5.5100625456816488E-3</v>
      </c>
      <c r="AL1497" s="10">
        <f>$X1497-AJ1497</f>
        <v>0.29735011505545117</v>
      </c>
      <c r="AM1497" s="10">
        <f t="shared" si="2319"/>
        <v>0.22439335677167985</v>
      </c>
      <c r="AN1497" s="10">
        <f>AL1497/AM1497</f>
        <v>1.3251288689352991</v>
      </c>
      <c r="AO1497" s="1">
        <f t="shared" si="2320"/>
        <v>1335.134</v>
      </c>
      <c r="AP1497" s="14">
        <v>282000000</v>
      </c>
      <c r="AQ1497" s="10">
        <v>0.44400000000000001</v>
      </c>
      <c r="AR1497" s="14" cm="1">
        <f t="array" ref="AR1497">SfromgA($AP1497,$AO1497,"")</f>
        <v>0.33125087572140294</v>
      </c>
      <c r="AS1497" s="21">
        <f>(10^MAX(0.05, -0.312925054856973*((LN($AR1497))^(1/3)) + 0.454808404431693)-1)*100</f>
        <v>500.22160871144951</v>
      </c>
      <c r="AU1497" s="10"/>
      <c r="AV1497" s="10"/>
      <c r="AW1497" s="14">
        <f>IF($AP1497="",$AT1497,$AP1497)</f>
        <v>282000000</v>
      </c>
      <c r="AX1497" s="21">
        <f>IF($AP1497="",$AV1497,$AS1497)</f>
        <v>500.22160871144951</v>
      </c>
      <c r="AY1497" s="10">
        <f>LN(BB1497*$AO1497/$AW1497)</f>
        <v>-8.7356475283006869</v>
      </c>
      <c r="AZ1497" s="10">
        <f>EXP(AY$2950*$AI1497+AY$2951)*$AW1497/$AO1497</f>
        <v>6.889642999068105</v>
      </c>
      <c r="BA1497" s="10">
        <f>LN(AZ1497/$C1497)</f>
        <v>-2.6751509166637</v>
      </c>
      <c r="BB1497" s="17" cm="1">
        <f t="array" ref="BB1497">$C1497*EXP(poly_from_str($AO1497,BB$2951))</f>
        <v>33.953201848773325</v>
      </c>
      <c r="BC1497" s="10">
        <f t="shared" ref="BC1497" si="2348">LN(AZ1497/BB1497)</f>
        <v>-1.5949638909483106</v>
      </c>
      <c r="BD1497" s="10">
        <f t="shared" ref="BD1497" si="2349">LN($AX1497/100+1)</f>
        <v>1.7921287488883433</v>
      </c>
      <c r="BE1497" s="10">
        <f>ABS(LN($AZ1497/$BB1497))-BD1497-LN(2)</f>
        <v>-0.89031203849997798</v>
      </c>
      <c r="BF1497" s="21">
        <f>INDEX([1]Pr3_line_class7_opt_lin!$A$2:$A$3624,MATCH($X1497,[1]Pr3_line_class7_opt_lin!$AO$2:$AO$3624,0),1)</f>
        <v>14294</v>
      </c>
    </row>
    <row r="1498" spans="1:58" hidden="1" x14ac:dyDescent="0.25">
      <c r="A1498" s="1">
        <v>1334.9829999999999</v>
      </c>
      <c r="B1498" s="1">
        <v>4.0000000000000001E-3</v>
      </c>
      <c r="C1498">
        <v>10</v>
      </c>
      <c r="E1498" s="2">
        <v>74907.3</v>
      </c>
      <c r="N1498">
        <v>15</v>
      </c>
      <c r="V1498" s="11">
        <f t="shared" si="2311"/>
        <v>7.490732091719521E-7</v>
      </c>
      <c r="W1498" s="11">
        <f t="shared" si="2312"/>
        <v>1.3349833727820919E-6</v>
      </c>
      <c r="X1498" s="10">
        <f t="shared" si="2313"/>
        <v>74907.315908487333</v>
      </c>
      <c r="Y1498" s="8">
        <f t="shared" si="2314"/>
        <v>1334.9830892641762</v>
      </c>
      <c r="Z1498" s="1">
        <f t="shared" si="2315"/>
        <v>1334.9829999999999</v>
      </c>
      <c r="AA1498" s="2">
        <f t="shared" si="2316"/>
        <v>74907.3</v>
      </c>
      <c r="AB1498" s="2">
        <f t="shared" si="2310"/>
        <v>74907.320917195204</v>
      </c>
      <c r="AC1498" s="1">
        <f t="shared" si="2317"/>
        <v>7.805553363495836E-2</v>
      </c>
      <c r="AD1498" s="1" t="b">
        <f t="shared" si="2318"/>
        <v>1</v>
      </c>
      <c r="AM1498" s="10">
        <f t="shared" si="2319"/>
        <v>0.22444420640562468</v>
      </c>
      <c r="AN1498" s="10"/>
      <c r="AO1498" s="1">
        <f t="shared" si="2320"/>
        <v>1334.9829999999999</v>
      </c>
      <c r="AP1498"/>
      <c r="BB1498" s="17" cm="1">
        <f t="array" ref="BB1498">$C1498*EXP(poly_from_str($AO1498,BB$2951))</f>
        <v>3.3990937928301501</v>
      </c>
      <c r="BF1498" s="21">
        <f>INDEX([1]Pr3_line_class7_opt_lin!$A$2:$A$3624,MATCH($X1498,[1]Pr3_line_class7_opt_lin!$AO$2:$AO$3624,0),1)</f>
        <v>1431</v>
      </c>
    </row>
    <row r="1499" spans="1:58" hidden="1" x14ac:dyDescent="0.25">
      <c r="A1499" s="1">
        <v>1334.8109999999999</v>
      </c>
      <c r="B1499" s="1">
        <v>4.0000000000000001E-3</v>
      </c>
      <c r="C1499">
        <v>2</v>
      </c>
      <c r="E1499" s="2">
        <v>74917</v>
      </c>
      <c r="N1499">
        <v>15</v>
      </c>
      <c r="V1499" s="11">
        <f t="shared" si="2311"/>
        <v>7.4916973264379762E-7</v>
      </c>
      <c r="W1499" s="11">
        <f t="shared" si="2312"/>
        <v>1.3348105236461685E-6</v>
      </c>
      <c r="X1499" s="10">
        <f t="shared" si="2313"/>
        <v>74916.979668849264</v>
      </c>
      <c r="Y1499" s="8">
        <f t="shared" si="2314"/>
        <v>1334.8108858902697</v>
      </c>
      <c r="Z1499" s="1">
        <f t="shared" si="2315"/>
        <v>1334.8109999999999</v>
      </c>
      <c r="AA1499" s="2">
        <f t="shared" si="2316"/>
        <v>74917</v>
      </c>
      <c r="AB1499" s="2">
        <f t="shared" si="2310"/>
        <v>74916.973264379762</v>
      </c>
      <c r="AC1499" s="1">
        <f t="shared" si="2317"/>
        <v>7.8062764415478963E-2</v>
      </c>
      <c r="AD1499" s="1" t="b">
        <f t="shared" si="2318"/>
        <v>1</v>
      </c>
      <c r="AM1499" s="10">
        <f t="shared" si="2319"/>
        <v>0.22450219544190156</v>
      </c>
      <c r="AN1499" s="10"/>
      <c r="AO1499" s="1">
        <f t="shared" si="2320"/>
        <v>1334.8109999999999</v>
      </c>
      <c r="AP1499"/>
      <c r="BB1499" s="17" cm="1">
        <f t="array" ref="BB1499">$C1499*EXP(poly_from_str($AO1499,BB$2951))</f>
        <v>0.68067899487669514</v>
      </c>
      <c r="BF1499" s="21">
        <f>INDEX([1]Pr3_line_class7_opt_lin!$A$2:$A$3624,MATCH($X1499,[1]Pr3_line_class7_opt_lin!$AO$2:$AO$3624,0),1)</f>
        <v>286</v>
      </c>
    </row>
    <row r="1500" spans="1:58" x14ac:dyDescent="0.25">
      <c r="A1500" s="1" t="s">
        <v>517</v>
      </c>
      <c r="B1500" s="1">
        <v>8.0000000000000002E-3</v>
      </c>
      <c r="C1500">
        <v>20</v>
      </c>
      <c r="D1500" t="s">
        <v>112</v>
      </c>
      <c r="E1500" s="2">
        <v>74973.600000000006</v>
      </c>
      <c r="N1500">
        <v>16</v>
      </c>
      <c r="V1500" s="11">
        <f t="shared" si="2311"/>
        <v>7.4973646763162753E-7</v>
      </c>
      <c r="W1500" s="11">
        <f t="shared" si="2312"/>
        <v>1.3338028319301727E-6</v>
      </c>
      <c r="X1500" s="10">
        <f t="shared" si="2313"/>
        <v>74973.635535361056</v>
      </c>
      <c r="Y1500" s="8">
        <f t="shared" si="2314"/>
        <v>1333.8021997457406</v>
      </c>
      <c r="Z1500" s="1">
        <f t="shared" si="2315"/>
        <v>1333.8019999999999</v>
      </c>
      <c r="AA1500" s="2">
        <f t="shared" si="2316"/>
        <v>74973.600000000006</v>
      </c>
      <c r="AB1500" s="2">
        <f t="shared" si="2310"/>
        <v>74973.64676316276</v>
      </c>
      <c r="AC1500" s="1">
        <f t="shared" si="2317"/>
        <v>7.810523854483753E-2</v>
      </c>
      <c r="AD1500" s="1" t="b">
        <f t="shared" si="2318"/>
        <v>1</v>
      </c>
      <c r="AM1500" s="10">
        <f t="shared" si="2319"/>
        <v>0.44968353623701274</v>
      </c>
      <c r="AN1500" s="10"/>
      <c r="AO1500" s="1">
        <f t="shared" si="2320"/>
        <v>1333.8019999999999</v>
      </c>
      <c r="AP1500"/>
      <c r="BB1500" s="17" cm="1">
        <f t="array" ref="BB1500">$C1500*EXP(poly_from_str($AO1500,BB$2951))</f>
        <v>6.8573722498434044</v>
      </c>
      <c r="BF1500" s="21" t="e">
        <f>INDEX([1]Pr3_line_class7_opt_lin!$A$2:$A$3624,MATCH($X1500,[1]Pr3_line_class7_opt_lin!$AO$2:$AO$3624,0),1)</f>
        <v>#N/A</v>
      </c>
    </row>
    <row r="1501" spans="1:58" hidden="1" x14ac:dyDescent="0.25">
      <c r="A1501" s="1" t="s">
        <v>518</v>
      </c>
      <c r="B1501" s="1">
        <v>4.0000000000000001E-3</v>
      </c>
      <c r="C1501">
        <v>1</v>
      </c>
      <c r="E1501" s="2">
        <v>75054.8</v>
      </c>
      <c r="F1501">
        <v>18241</v>
      </c>
      <c r="G1501" t="s">
        <v>4</v>
      </c>
      <c r="H1501" t="s">
        <v>12</v>
      </c>
      <c r="I1501">
        <v>93296</v>
      </c>
      <c r="J1501" t="s">
        <v>6</v>
      </c>
      <c r="K1501" t="s">
        <v>12</v>
      </c>
      <c r="L1501">
        <v>18241.54</v>
      </c>
      <c r="M1501">
        <v>93296.5</v>
      </c>
      <c r="N1501">
        <v>16</v>
      </c>
      <c r="V1501" s="11">
        <f t="shared" si="2311"/>
        <v>7.5054846328954889E-7</v>
      </c>
      <c r="W1501" s="11">
        <f t="shared" si="2312"/>
        <v>1.3323598224230829E-6</v>
      </c>
      <c r="X1501" s="10">
        <f t="shared" si="2313"/>
        <v>75054.835168765814</v>
      </c>
      <c r="Y1501" s="8">
        <f t="shared" si="2314"/>
        <v>1332.3591981135301</v>
      </c>
      <c r="Z1501" s="1">
        <f t="shared" si="2315"/>
        <v>1332.3589999999999</v>
      </c>
      <c r="AA1501" s="2">
        <f t="shared" si="2316"/>
        <v>75054.8</v>
      </c>
      <c r="AB1501" s="2">
        <f t="shared" si="2310"/>
        <v>75054.846328954882</v>
      </c>
      <c r="AC1501" s="1">
        <f t="shared" si="2317"/>
        <v>7.8166149787315162E-2</v>
      </c>
      <c r="AD1501" s="1" t="b">
        <f t="shared" si="2318"/>
        <v>1</v>
      </c>
      <c r="AF1501" s="1" t="s">
        <v>1153</v>
      </c>
      <c r="AG1501" s="1" t="s">
        <v>1354</v>
      </c>
      <c r="AH1501" s="10">
        <v>18241.54</v>
      </c>
      <c r="AI1501" s="10">
        <v>93296.5</v>
      </c>
      <c r="AJ1501" s="10">
        <f t="shared" ref="AJ1501:AJ1503" si="2350">AI1501-AH1501</f>
        <v>75054.959999999992</v>
      </c>
      <c r="AK1501" s="1">
        <f t="shared" ref="AK1501:AK1503" si="2351">$A1501-100000000/AJ1501</f>
        <v>2.017863176206447E-3</v>
      </c>
      <c r="AL1501" s="10">
        <f t="shared" ref="AL1501:AL1503" si="2352">$X1501-AJ1501</f>
        <v>-0.12483123417769093</v>
      </c>
      <c r="AM1501" s="10">
        <f t="shared" si="2319"/>
        <v>0.22532905921001775</v>
      </c>
      <c r="AN1501" s="10">
        <f t="shared" ref="AN1501:AN1503" si="2353">AL1501/AM1501</f>
        <v>-0.5539952752447348</v>
      </c>
      <c r="AO1501" s="1">
        <f t="shared" si="2320"/>
        <v>1332.3589999999999</v>
      </c>
      <c r="AP1501" s="14">
        <v>1230000</v>
      </c>
      <c r="AQ1501" s="10">
        <v>1.6E-2</v>
      </c>
      <c r="AR1501" s="14" cm="1">
        <f t="array" ref="AR1501">SfromgA($AP1501,$AO1501,"")</f>
        <v>1.4358274473039413E-3</v>
      </c>
      <c r="AS1501" s="21">
        <f t="shared" ref="AS1501:AS1503" si="2354">(10^MAX(0.05, -0.312925054856973*((LN($AR1501))^(1/3)) + 0.454808404431693)-1)*100</f>
        <v>996.93615194544111</v>
      </c>
      <c r="AU1501" s="10"/>
      <c r="AV1501" s="10"/>
      <c r="AW1501" s="14">
        <f t="shared" ref="AW1501:AW1503" si="2355">IF($AP1501="",$AT1501,$AP1501)</f>
        <v>1230000</v>
      </c>
      <c r="AX1501" s="21">
        <f t="shared" ref="AX1501:AX1503" si="2356">IF($AP1501="",$AV1501,$AS1501)</f>
        <v>996.93615194544111</v>
      </c>
      <c r="AY1501" s="10">
        <f t="shared" ref="AY1501:AY1503" si="2357">LN(BB1501*$AO1501/$AW1501)</f>
        <v>-7.8876819747860463</v>
      </c>
      <c r="AZ1501" s="10">
        <f t="shared" ref="AZ1501:AZ1503" si="2358">EXP(AY$2950*$AI1501+AY$2951)*$AW1501/$AO1501</f>
        <v>0.20091179481011431</v>
      </c>
      <c r="BA1501" s="10">
        <f t="shared" ref="BA1501:BA1503" si="2359">LN(AZ1501/$C1501)</f>
        <v>-1.6048892990283858</v>
      </c>
      <c r="BB1501" s="17" cm="1">
        <f t="array" ref="BB1501">$C1501*EXP(poly_from_str($AO1501,BB$2951))</f>
        <v>0.34650307645158568</v>
      </c>
      <c r="BC1501" s="10">
        <f t="shared" ref="BC1501:BC1503" si="2360">LN(AZ1501/BB1501)</f>
        <v>-0.54502571728494675</v>
      </c>
      <c r="BD1501" s="10">
        <f t="shared" ref="BD1501:BD1503" si="2361">LN($AX1501/100+1)</f>
        <v>2.3951060701734774</v>
      </c>
      <c r="BE1501" s="10">
        <f t="shared" ref="BE1501:BE1503" si="2362">ABS(LN($AZ1501/$BB1501))-BD1501-LN(2)</f>
        <v>-2.543227533448476</v>
      </c>
      <c r="BF1501" s="21">
        <f>INDEX([1]Pr3_line_class7_opt_lin!$A$2:$A$3624,MATCH($X1501,[1]Pr3_line_class7_opt_lin!$AO$2:$AO$3624,0),1)</f>
        <v>145</v>
      </c>
    </row>
    <row r="1502" spans="1:58" hidden="1" x14ac:dyDescent="0.25">
      <c r="A1502" s="1" t="s">
        <v>519</v>
      </c>
      <c r="B1502" s="1">
        <v>4.0000000000000001E-3</v>
      </c>
      <c r="C1502">
        <v>1</v>
      </c>
      <c r="E1502" s="2">
        <v>75103.8</v>
      </c>
      <c r="F1502">
        <v>15525</v>
      </c>
      <c r="G1502" t="s">
        <v>4</v>
      </c>
      <c r="H1502" t="s">
        <v>12</v>
      </c>
      <c r="I1502">
        <v>90629</v>
      </c>
      <c r="J1502" t="s">
        <v>6</v>
      </c>
      <c r="K1502" t="s">
        <v>5</v>
      </c>
      <c r="L1502">
        <v>15525.5</v>
      </c>
      <c r="M1502">
        <v>90629.2</v>
      </c>
      <c r="N1502">
        <v>16</v>
      </c>
      <c r="V1502" s="11">
        <f t="shared" si="2311"/>
        <v>7.5103831046421677E-7</v>
      </c>
      <c r="W1502" s="11">
        <f t="shared" si="2312"/>
        <v>1.3314905504115637E-6</v>
      </c>
      <c r="X1502" s="10">
        <f t="shared" si="2313"/>
        <v>75103.823552815898</v>
      </c>
      <c r="Y1502" s="8">
        <f t="shared" si="2314"/>
        <v>1331.4901328515739</v>
      </c>
      <c r="Z1502" s="1">
        <f t="shared" si="2315"/>
        <v>1331.49</v>
      </c>
      <c r="AA1502" s="2">
        <f t="shared" si="2316"/>
        <v>75103.8</v>
      </c>
      <c r="AB1502" s="2">
        <f t="shared" si="2310"/>
        <v>75103.831046421677</v>
      </c>
      <c r="AC1502" s="1">
        <f t="shared" si="2317"/>
        <v>7.8202927189247262E-2</v>
      </c>
      <c r="AD1502" s="1" t="b">
        <f t="shared" si="2318"/>
        <v>1</v>
      </c>
      <c r="AF1502" s="1" t="s">
        <v>1154</v>
      </c>
      <c r="AG1502" s="1" t="s">
        <v>1357</v>
      </c>
      <c r="AH1502" s="10">
        <v>15525.5</v>
      </c>
      <c r="AI1502" s="10">
        <v>90629.2</v>
      </c>
      <c r="AJ1502" s="10">
        <f t="shared" si="2350"/>
        <v>75103.7</v>
      </c>
      <c r="AK1502" s="1">
        <f t="shared" si="2351"/>
        <v>-2.3232810101490031E-3</v>
      </c>
      <c r="AL1502" s="10">
        <f t="shared" si="2352"/>
        <v>0.12355281590134837</v>
      </c>
      <c r="AM1502" s="10">
        <f t="shared" si="2319"/>
        <v>0.22562332424576978</v>
      </c>
      <c r="AN1502" s="10">
        <f t="shared" si="2353"/>
        <v>0.5476065753147189</v>
      </c>
      <c r="AO1502" s="1">
        <f t="shared" si="2320"/>
        <v>1331.49</v>
      </c>
      <c r="AP1502" s="14">
        <v>1820000</v>
      </c>
      <c r="AQ1502" s="10">
        <v>2.7E-2</v>
      </c>
      <c r="AR1502" s="14" cm="1">
        <f t="array" ref="AR1502">SfromgA($AP1502,$AO1502,"")</f>
        <v>2.1204033178211577E-3</v>
      </c>
      <c r="AS1502" s="21">
        <f t="shared" si="2354"/>
        <v>967.38611813635794</v>
      </c>
      <c r="AU1502" s="10"/>
      <c r="AV1502" s="10"/>
      <c r="AW1502" s="14">
        <f t="shared" si="2355"/>
        <v>1820000</v>
      </c>
      <c r="AX1502" s="21">
        <f t="shared" si="2356"/>
        <v>967.38611813635794</v>
      </c>
      <c r="AY1502" s="10">
        <f t="shared" si="2357"/>
        <v>-8.2738316281891819</v>
      </c>
      <c r="AZ1502" s="10">
        <f t="shared" si="2358"/>
        <v>0.38171318320220554</v>
      </c>
      <c r="BA1502" s="10">
        <f t="shared" si="2359"/>
        <v>-0.96308578170266046</v>
      </c>
      <c r="BB1502" s="17" cm="1">
        <f t="array" ref="BB1502">$C1502*EXP(poly_from_str($AO1502,BB$2951))</f>
        <v>0.34870169512731064</v>
      </c>
      <c r="BC1502" s="10">
        <f t="shared" si="2360"/>
        <v>9.0452682332627612E-2</v>
      </c>
      <c r="BD1502" s="10">
        <f t="shared" si="2361"/>
        <v>2.3677978725211668</v>
      </c>
      <c r="BE1502" s="10">
        <f t="shared" si="2362"/>
        <v>-2.9704923707484845</v>
      </c>
      <c r="BF1502" s="21">
        <f>INDEX([1]Pr3_line_class7_opt_lin!$A$2:$A$3624,MATCH($X1502,[1]Pr3_line_class7_opt_lin!$AO$2:$AO$3624,0),1)</f>
        <v>146</v>
      </c>
    </row>
    <row r="1503" spans="1:58" hidden="1" x14ac:dyDescent="0.25">
      <c r="A1503" s="1" t="s">
        <v>520</v>
      </c>
      <c r="B1503" s="1">
        <v>4.0000000000000001E-3</v>
      </c>
      <c r="C1503">
        <v>60</v>
      </c>
      <c r="E1503" s="2">
        <v>75132.3</v>
      </c>
      <c r="F1503">
        <v>38701</v>
      </c>
      <c r="G1503" t="s">
        <v>4</v>
      </c>
      <c r="H1503" t="s">
        <v>39</v>
      </c>
      <c r="I1503">
        <v>113833</v>
      </c>
      <c r="J1503" t="s">
        <v>6</v>
      </c>
      <c r="K1503" t="s">
        <v>46</v>
      </c>
      <c r="L1503">
        <v>38701.589999999997</v>
      </c>
      <c r="M1503">
        <v>113833.9</v>
      </c>
      <c r="N1503">
        <v>16</v>
      </c>
      <c r="V1503" s="11">
        <f t="shared" si="2311"/>
        <v>7.5132326810595168E-7</v>
      </c>
      <c r="W1503" s="11">
        <f t="shared" si="2312"/>
        <v>1.3309854749555119E-6</v>
      </c>
      <c r="X1503" s="10">
        <f t="shared" si="2313"/>
        <v>75132.320331928699</v>
      </c>
      <c r="Y1503" s="8">
        <f t="shared" si="2314"/>
        <v>1330.9851147709514</v>
      </c>
      <c r="Z1503" s="1">
        <f t="shared" si="2315"/>
        <v>1330.9849999999999</v>
      </c>
      <c r="AA1503" s="2">
        <f t="shared" si="2316"/>
        <v>75132.3</v>
      </c>
      <c r="AB1503" s="2">
        <f t="shared" si="2310"/>
        <v>75132.326810595172</v>
      </c>
      <c r="AC1503" s="1">
        <f t="shared" si="2317"/>
        <v>7.8224332659870388E-2</v>
      </c>
      <c r="AD1503" s="1" t="b">
        <f t="shared" si="2318"/>
        <v>1</v>
      </c>
      <c r="AF1503" s="1" t="s">
        <v>1337</v>
      </c>
      <c r="AG1503" s="1" t="s">
        <v>1169</v>
      </c>
      <c r="AH1503" s="10">
        <v>38701.589999999997</v>
      </c>
      <c r="AI1503" s="10">
        <v>113833.9</v>
      </c>
      <c r="AJ1503" s="10">
        <f t="shared" si="2350"/>
        <v>75132.31</v>
      </c>
      <c r="AK1503" s="1">
        <f t="shared" si="2351"/>
        <v>-2.9780330214634887E-4</v>
      </c>
      <c r="AL1503" s="10">
        <f t="shared" si="2352"/>
        <v>1.0331928700907156E-2</v>
      </c>
      <c r="AM1503" s="10">
        <f t="shared" si="2319"/>
        <v>0.22579458070526717</v>
      </c>
      <c r="AN1503" s="10">
        <f t="shared" si="2353"/>
        <v>4.5758089802844147E-2</v>
      </c>
      <c r="AO1503" s="1">
        <f t="shared" si="2320"/>
        <v>1330.9849999999999</v>
      </c>
      <c r="AP1503" s="14">
        <v>761000000</v>
      </c>
      <c r="AQ1503" s="10">
        <v>0.23</v>
      </c>
      <c r="AR1503" s="14" cm="1">
        <f t="array" ref="AR1503">SfromgA($AP1503,$AO1503,"")</f>
        <v>0.88559977980012416</v>
      </c>
      <c r="AS1503" s="21">
        <f t="shared" si="2354"/>
        <v>307.18575783020043</v>
      </c>
      <c r="AU1503" s="10"/>
      <c r="AV1503" s="10"/>
      <c r="AW1503" s="14">
        <f t="shared" si="2355"/>
        <v>761000000</v>
      </c>
      <c r="AX1503" s="21">
        <f t="shared" si="2356"/>
        <v>307.18575783020043</v>
      </c>
      <c r="AY1503" s="10">
        <f t="shared" si="2357"/>
        <v>-10.211996164377153</v>
      </c>
      <c r="AZ1503" s="10">
        <f t="shared" si="2358"/>
        <v>18.247097840019212</v>
      </c>
      <c r="BA1503" s="10">
        <f t="shared" si="2359"/>
        <v>-1.1903385173037138</v>
      </c>
      <c r="BB1503" s="17" cm="1">
        <f t="array" ref="BB1503">$C1503*EXP(poly_from_str($AO1503,BB$2951))</f>
        <v>20.998966092883954</v>
      </c>
      <c r="BC1503" s="10">
        <f t="shared" si="2360"/>
        <v>-0.14046715792082634</v>
      </c>
      <c r="BD1503" s="10">
        <f t="shared" si="2361"/>
        <v>1.4040993027775157</v>
      </c>
      <c r="BE1503" s="10">
        <f t="shared" si="2362"/>
        <v>-1.9567793254166346</v>
      </c>
      <c r="BF1503" s="21">
        <f>INDEX([1]Pr3_line_class7_opt_lin!$A$2:$A$3624,MATCH($X1503,[1]Pr3_line_class7_opt_lin!$AO$2:$AO$3624,0),1)</f>
        <v>8790</v>
      </c>
    </row>
    <row r="1504" spans="1:58" hidden="1" x14ac:dyDescent="0.25">
      <c r="A1504" s="1" t="s">
        <v>521</v>
      </c>
      <c r="B1504" s="1">
        <v>4.0000000000000001E-3</v>
      </c>
      <c r="C1504">
        <v>1</v>
      </c>
      <c r="E1504" s="2">
        <v>75218.600000000006</v>
      </c>
      <c r="N1504">
        <v>16</v>
      </c>
      <c r="V1504" s="11">
        <f t="shared" si="2311"/>
        <v>7.5218566349169093E-7</v>
      </c>
      <c r="W1504" s="11">
        <f t="shared" si="2312"/>
        <v>1.3294584052348754E-6</v>
      </c>
      <c r="X1504" s="10">
        <f t="shared" si="2313"/>
        <v>75218.574509089813</v>
      </c>
      <c r="Y1504" s="8">
        <f t="shared" si="2314"/>
        <v>1329.4588557765803</v>
      </c>
      <c r="Z1504" s="1">
        <f t="shared" si="2315"/>
        <v>1329.4590000000001</v>
      </c>
      <c r="AA1504" s="2">
        <f t="shared" si="2316"/>
        <v>75218.600000000006</v>
      </c>
      <c r="AB1504" s="2">
        <f t="shared" si="2310"/>
        <v>75218.566349169094</v>
      </c>
      <c r="AC1504" s="1">
        <f t="shared" si="2317"/>
        <v>7.8289163618121771E-2</v>
      </c>
      <c r="AD1504" s="1" t="b">
        <f t="shared" si="2318"/>
        <v>1</v>
      </c>
      <c r="AM1504" s="10">
        <f t="shared" si="2319"/>
        <v>0.22631341019166443</v>
      </c>
      <c r="AN1504" s="10"/>
      <c r="AO1504" s="1">
        <f t="shared" si="2320"/>
        <v>1329.4590000000001</v>
      </c>
      <c r="AP1504"/>
      <c r="BB1504" s="17" cm="1">
        <f t="array" ref="BB1504">$C1504*EXP(poly_from_str($AO1504,BB$2951))</f>
        <v>0.35386897319842314</v>
      </c>
      <c r="BF1504" s="21">
        <f>INDEX([1]Pr3_line_class7_opt_lin!$A$2:$A$3624,MATCH($X1504,[1]Pr3_line_class7_opt_lin!$AO$2:$AO$3624,0),1)</f>
        <v>148</v>
      </c>
    </row>
    <row r="1505" spans="1:58" hidden="1" x14ac:dyDescent="0.25">
      <c r="A1505" s="1" t="s">
        <v>522</v>
      </c>
      <c r="B1505" s="1">
        <v>4.0000000000000001E-3</v>
      </c>
      <c r="C1505">
        <v>30</v>
      </c>
      <c r="E1505" s="2">
        <v>75275.600000000006</v>
      </c>
      <c r="F1505">
        <v>38549</v>
      </c>
      <c r="G1505" t="s">
        <v>4</v>
      </c>
      <c r="H1505" t="s">
        <v>247</v>
      </c>
      <c r="I1505">
        <v>113825</v>
      </c>
      <c r="J1505" t="s">
        <v>6</v>
      </c>
      <c r="K1505" t="s">
        <v>18</v>
      </c>
      <c r="L1505">
        <v>38549.9</v>
      </c>
      <c r="M1505">
        <v>113825.5</v>
      </c>
      <c r="N1505">
        <v>16</v>
      </c>
      <c r="V1505" s="11">
        <f t="shared" si="2311"/>
        <v>7.5275583912704416E-7</v>
      </c>
      <c r="W1505" s="11">
        <f t="shared" si="2312"/>
        <v>1.3284517160939269E-6</v>
      </c>
      <c r="X1505" s="10">
        <f t="shared" si="2313"/>
        <v>75275.587822641784</v>
      </c>
      <c r="Y1505" s="8">
        <f t="shared" si="2314"/>
        <v>1328.4519309980265</v>
      </c>
      <c r="Z1505" s="1">
        <f t="shared" si="2315"/>
        <v>1328.452</v>
      </c>
      <c r="AA1505" s="2">
        <f t="shared" si="2316"/>
        <v>75275.600000000006</v>
      </c>
      <c r="AB1505" s="2">
        <f t="shared" si="2310"/>
        <v>75275.583912704416</v>
      </c>
      <c r="AC1505" s="1">
        <f t="shared" si="2317"/>
        <v>7.8332067666993022E-2</v>
      </c>
      <c r="AD1505" s="1" t="b">
        <f t="shared" si="2318"/>
        <v>1</v>
      </c>
      <c r="AF1505" s="1" t="s">
        <v>1436</v>
      </c>
      <c r="AG1505" s="1" t="s">
        <v>1359</v>
      </c>
      <c r="AH1505" s="10">
        <v>38549.9</v>
      </c>
      <c r="AI1505" s="10">
        <v>113825.5</v>
      </c>
      <c r="AJ1505" s="10">
        <f t="shared" ref="AJ1505:AJ1507" si="2363">AI1505-AH1505</f>
        <v>75275.600000000006</v>
      </c>
      <c r="AK1505" s="1">
        <f t="shared" ref="AK1505:AK1507" si="2364">$A1505-100000000/AJ1505</f>
        <v>2.8390607326400641E-4</v>
      </c>
      <c r="AL1505" s="10">
        <f t="shared" ref="AL1505:AL1507" si="2365">$X1505-AJ1505</f>
        <v>-1.2177358221379109E-2</v>
      </c>
      <c r="AM1505" s="10">
        <f t="shared" si="2319"/>
        <v>0.22665658977516692</v>
      </c>
      <c r="AN1505" s="10">
        <f t="shared" ref="AN1505:AN1507" si="2366">AL1505/AM1505</f>
        <v>-5.3726027703224939E-2</v>
      </c>
      <c r="AO1505" s="1">
        <f t="shared" si="2320"/>
        <v>1328.452</v>
      </c>
      <c r="AP1505" s="14">
        <v>1680000</v>
      </c>
      <c r="AQ1505" s="10">
        <v>4.1000000000000002E-2</v>
      </c>
      <c r="AR1505" s="14" cm="1">
        <f t="array" ref="AR1505">SfromgA($AP1505,$AO1505,"")</f>
        <v>1.9439283010677432E-3</v>
      </c>
      <c r="AS1505" s="21">
        <f t="shared" ref="AS1505:AS1507" si="2367">(10^MAX(0.05, -0.312925054856973*((LN($AR1505))^(1/3)) + 0.454808404431693)-1)*100</f>
        <v>974.00765542180989</v>
      </c>
      <c r="AU1505" s="10"/>
      <c r="AV1505" s="10"/>
      <c r="AW1505" s="14">
        <f t="shared" ref="AW1505:AW1507" si="2368">IF($AP1505="",$AT1505,$AP1505)</f>
        <v>1680000</v>
      </c>
      <c r="AX1505" s="21">
        <f t="shared" ref="AX1505:AX1507" si="2369">IF($AP1505="",$AV1505,$AS1505)</f>
        <v>974.00765542180989</v>
      </c>
      <c r="AY1505" s="12"/>
      <c r="AZ1505" s="10">
        <f t="shared" ref="AZ1505:AZ1507" si="2370">EXP(AY$2950*$AI1505+AY$2951)*$AW1505/$AO1505</f>
        <v>4.0391197338168948E-2</v>
      </c>
      <c r="BA1505" s="12"/>
      <c r="BB1505" s="17" cm="1">
        <f t="array" ref="BB1505">$C1505*EXP(poly_from_str($AO1505,BB$2951))</f>
        <v>10.693374011398015</v>
      </c>
      <c r="BC1505" s="12"/>
      <c r="BD1505" s="10">
        <f t="shared" ref="BD1505:BD1507" si="2371">LN($AX1505/100+1)</f>
        <v>2.3739822170085829</v>
      </c>
      <c r="BE1505" s="10">
        <f t="shared" ref="BE1505:BE1507" si="2372">ABS(LN($AZ1505/$BB1505))-BD1505-LN(2)</f>
        <v>2.5116383062379435</v>
      </c>
      <c r="BF1505" s="21">
        <f>INDEX([1]Pr3_line_class7_opt_lin!$A$2:$A$3624,MATCH($X1505,[1]Pr3_line_class7_opt_lin!$AO$2:$AO$3624,0),1)</f>
        <v>4462</v>
      </c>
    </row>
    <row r="1506" spans="1:58" hidden="1" x14ac:dyDescent="0.25">
      <c r="A1506" s="1" t="s">
        <v>523</v>
      </c>
      <c r="B1506" s="1">
        <v>4.0000000000000001E-3</v>
      </c>
      <c r="C1506">
        <v>5</v>
      </c>
      <c r="E1506" s="2">
        <v>75289.5</v>
      </c>
      <c r="F1506">
        <v>45805</v>
      </c>
      <c r="G1506" t="s">
        <v>4</v>
      </c>
      <c r="H1506" t="s">
        <v>5</v>
      </c>
      <c r="I1506">
        <v>121095</v>
      </c>
      <c r="J1506" t="s">
        <v>6</v>
      </c>
      <c r="K1506" t="s">
        <v>12</v>
      </c>
      <c r="L1506">
        <v>45805.95</v>
      </c>
      <c r="M1506">
        <v>121095.2</v>
      </c>
      <c r="N1506">
        <v>16</v>
      </c>
      <c r="V1506" s="11">
        <f t="shared" si="2311"/>
        <v>7.5289469186655392E-7</v>
      </c>
      <c r="W1506" s="11">
        <f t="shared" si="2312"/>
        <v>1.3282064564115847E-6</v>
      </c>
      <c r="X1506" s="10">
        <f t="shared" si="2313"/>
        <v>75289.476679871193</v>
      </c>
      <c r="Y1506" s="8">
        <f t="shared" si="2314"/>
        <v>1328.206867809658</v>
      </c>
      <c r="Z1506" s="1">
        <f t="shared" si="2315"/>
        <v>1328.2070000000001</v>
      </c>
      <c r="AA1506" s="2">
        <f t="shared" si="2316"/>
        <v>75289.5</v>
      </c>
      <c r="AB1506" s="2">
        <f t="shared" si="2310"/>
        <v>75289.469186655391</v>
      </c>
      <c r="AC1506" s="1">
        <f t="shared" si="2317"/>
        <v>7.8342520852041658E-2</v>
      </c>
      <c r="AD1506" s="1" t="b">
        <f t="shared" si="2318"/>
        <v>1</v>
      </c>
      <c r="AF1506" s="1" t="s">
        <v>1310</v>
      </c>
      <c r="AG1506" s="1" t="s">
        <v>1317</v>
      </c>
      <c r="AH1506" s="10">
        <v>45805.95</v>
      </c>
      <c r="AI1506" s="10">
        <v>121095.2</v>
      </c>
      <c r="AJ1506" s="10">
        <f t="shared" si="2363"/>
        <v>75289.25</v>
      </c>
      <c r="AK1506" s="1">
        <f t="shared" si="2364"/>
        <v>-3.8667572061967803E-3</v>
      </c>
      <c r="AL1506" s="10">
        <f t="shared" si="2365"/>
        <v>0.22667987119348254</v>
      </c>
      <c r="AM1506" s="10">
        <f t="shared" si="2319"/>
        <v>0.22674025961314764</v>
      </c>
      <c r="AN1506" s="10">
        <f t="shared" si="2366"/>
        <v>0.99973366697309007</v>
      </c>
      <c r="AO1506" s="1">
        <f t="shared" si="2320"/>
        <v>1328.2070000000001</v>
      </c>
      <c r="AP1506" s="14">
        <v>136000000</v>
      </c>
      <c r="AQ1506" s="10">
        <v>0.32800000000000001</v>
      </c>
      <c r="AR1506" s="14" cm="1">
        <f t="array" ref="AR1506">SfromgA($AP1506,$AO1506,"")</f>
        <v>0.15727857387734931</v>
      </c>
      <c r="AS1506" s="21">
        <f t="shared" si="2367"/>
        <v>590.14015466460114</v>
      </c>
      <c r="AU1506" s="10"/>
      <c r="AV1506" s="10"/>
      <c r="AW1506" s="14">
        <f t="shared" si="2368"/>
        <v>136000000</v>
      </c>
      <c r="AX1506" s="21">
        <f t="shared" si="2369"/>
        <v>590.14015466460114</v>
      </c>
      <c r="AY1506" s="10">
        <f t="shared" ref="AY1506:AY1507" si="2373">LN(BB1506*$AO1506/$AW1506)</f>
        <v>-10.956953986752119</v>
      </c>
      <c r="AZ1506" s="10">
        <f t="shared" si="2370"/>
        <v>1.6575806104928681</v>
      </c>
      <c r="BA1506" s="10">
        <f t="shared" ref="BA1506:BA1507" si="2374">LN(AZ1506/$C1506)</f>
        <v>-1.1040788367572847</v>
      </c>
      <c r="BB1506" s="17" cm="1">
        <f t="array" ref="BB1506">$C1506*EXP(poly_from_str($AO1506,BB$2951))</f>
        <v>1.7853710514051127</v>
      </c>
      <c r="BC1506" s="10">
        <f t="shared" ref="BC1506:BC1507" si="2375">LN(AZ1506/BB1506)</f>
        <v>-7.4267189888046897E-2</v>
      </c>
      <c r="BD1506" s="10">
        <f t="shared" si="2371"/>
        <v>1.9317245136789112</v>
      </c>
      <c r="BE1506" s="10">
        <f t="shared" si="2372"/>
        <v>-2.5506045043508094</v>
      </c>
      <c r="BF1506" s="21">
        <f>INDEX([1]Pr3_line_class7_opt_lin!$A$2:$A$3624,MATCH($X1506,[1]Pr3_line_class7_opt_lin!$AO$2:$AO$3624,0),1)</f>
        <v>745</v>
      </c>
    </row>
    <row r="1507" spans="1:58" hidden="1" x14ac:dyDescent="0.25">
      <c r="A1507" s="1" t="s">
        <v>524</v>
      </c>
      <c r="B1507" s="1">
        <v>4.0000000000000001E-3</v>
      </c>
      <c r="C1507">
        <v>4</v>
      </c>
      <c r="E1507" s="2">
        <v>75462.899999999994</v>
      </c>
      <c r="F1507">
        <v>41026</v>
      </c>
      <c r="G1507" t="s">
        <v>4</v>
      </c>
      <c r="H1507" t="s">
        <v>516</v>
      </c>
      <c r="I1507">
        <v>116489</v>
      </c>
      <c r="J1507" t="s">
        <v>6</v>
      </c>
      <c r="K1507" t="s">
        <v>516</v>
      </c>
      <c r="L1507">
        <v>41026.870000000003</v>
      </c>
      <c r="M1507">
        <v>116489.8</v>
      </c>
      <c r="N1507">
        <v>16</v>
      </c>
      <c r="V1507" s="11">
        <f t="shared" si="2311"/>
        <v>7.5462870381200695E-7</v>
      </c>
      <c r="W1507" s="11">
        <f t="shared" si="2312"/>
        <v>1.3251544798834926E-6</v>
      </c>
      <c r="X1507" s="10">
        <f t="shared" si="2313"/>
        <v>75462.877634205346</v>
      </c>
      <c r="Y1507" s="8">
        <f t="shared" si="2314"/>
        <v>1325.1548726346557</v>
      </c>
      <c r="Z1507" s="1">
        <f t="shared" si="2315"/>
        <v>1325.155</v>
      </c>
      <c r="AA1507" s="2">
        <f t="shared" si="2316"/>
        <v>75462.899999999994</v>
      </c>
      <c r="AB1507" s="2">
        <f t="shared" si="2310"/>
        <v>75462.870381200686</v>
      </c>
      <c r="AC1507" s="1">
        <f t="shared" si="2317"/>
        <v>7.8473224030849484E-2</v>
      </c>
      <c r="AD1507" s="1" t="b">
        <f t="shared" si="2318"/>
        <v>1</v>
      </c>
      <c r="AF1507" s="1" t="s">
        <v>1409</v>
      </c>
      <c r="AG1507" s="1" t="s">
        <v>1194</v>
      </c>
      <c r="AH1507" s="10">
        <v>41026.870000000003</v>
      </c>
      <c r="AI1507" s="10">
        <v>116489.75</v>
      </c>
      <c r="AJ1507" s="10">
        <f t="shared" si="2363"/>
        <v>75462.880000000005</v>
      </c>
      <c r="AK1507" s="1">
        <f t="shared" si="2364"/>
        <v>1.6890953543224896E-4</v>
      </c>
      <c r="AL1507" s="10">
        <f t="shared" si="2365"/>
        <v>-2.3657946585444734E-3</v>
      </c>
      <c r="AM1507" s="10">
        <f t="shared" si="2319"/>
        <v>0.22778588165158037</v>
      </c>
      <c r="AN1507" s="10">
        <f t="shared" si="2366"/>
        <v>-1.038604605953224E-2</v>
      </c>
      <c r="AO1507" s="1">
        <f t="shared" si="2320"/>
        <v>1325.155</v>
      </c>
      <c r="AP1507" s="14">
        <v>47500000</v>
      </c>
      <c r="AQ1507" s="10">
        <v>0.63900000000000001</v>
      </c>
      <c r="AR1507" s="14" cm="1">
        <f t="array" ref="AR1507">SfromgA($AP1507,$AO1507,"")</f>
        <v>5.4554051358146775E-2</v>
      </c>
      <c r="AS1507" s="21">
        <f t="shared" si="2367"/>
        <v>697.06150675376591</v>
      </c>
      <c r="AU1507" s="10"/>
      <c r="AV1507" s="10"/>
      <c r="AW1507" s="14">
        <f t="shared" si="2368"/>
        <v>47500000</v>
      </c>
      <c r="AX1507" s="21">
        <f t="shared" si="2369"/>
        <v>697.06150675376591</v>
      </c>
      <c r="AY1507" s="10">
        <f t="shared" si="2373"/>
        <v>-10.108655045102626</v>
      </c>
      <c r="AZ1507" s="10">
        <f t="shared" si="2370"/>
        <v>0.89246658026501491</v>
      </c>
      <c r="BA1507" s="10">
        <f t="shared" si="2374"/>
        <v>-1.5000605722305338</v>
      </c>
      <c r="BB1507" s="17" cm="1">
        <f t="array" ref="BB1507">$C1507*EXP(poly_from_str($AO1507,BB$2951))</f>
        <v>1.4598015636746713</v>
      </c>
      <c r="BC1507" s="10">
        <f t="shared" si="2375"/>
        <v>-0.49206672230224702</v>
      </c>
      <c r="BD1507" s="10">
        <f t="shared" si="2371"/>
        <v>2.0757616626648119</v>
      </c>
      <c r="BE1507" s="10">
        <f t="shared" si="2372"/>
        <v>-2.27684212092251</v>
      </c>
      <c r="BF1507" s="21">
        <f>INDEX([1]Pr3_line_class7_opt_lin!$A$2:$A$3624,MATCH($X1507,[1]Pr3_line_class7_opt_lin!$AO$2:$AO$3624,0),1)</f>
        <v>607</v>
      </c>
    </row>
    <row r="1508" spans="1:58" x14ac:dyDescent="0.25">
      <c r="A1508" s="1" t="s">
        <v>525</v>
      </c>
      <c r="B1508" s="1">
        <v>8.0000000000000002E-3</v>
      </c>
      <c r="C1508">
        <v>50</v>
      </c>
      <c r="D1508" t="s">
        <v>112</v>
      </c>
      <c r="E1508" s="2">
        <v>75494.8</v>
      </c>
      <c r="N1508">
        <v>16</v>
      </c>
      <c r="V1508" s="11">
        <f t="shared" si="2311"/>
        <v>7.5494773874278555E-7</v>
      </c>
      <c r="W1508" s="11">
        <f t="shared" si="2312"/>
        <v>1.324594541610813E-6</v>
      </c>
      <c r="X1508" s="10">
        <f t="shared" si="2313"/>
        <v>75494.780280074774</v>
      </c>
      <c r="Y1508" s="8">
        <f t="shared" si="2314"/>
        <v>1324.5948876069892</v>
      </c>
      <c r="Z1508" s="1">
        <f t="shared" si="2315"/>
        <v>1324.595</v>
      </c>
      <c r="AA1508" s="2">
        <f t="shared" si="2316"/>
        <v>75494.8</v>
      </c>
      <c r="AB1508" s="2">
        <f t="shared" si="2310"/>
        <v>75494.773874278559</v>
      </c>
      <c r="AC1508" s="1">
        <f t="shared" si="2317"/>
        <v>7.8497304411642266E-2</v>
      </c>
      <c r="AD1508" s="1" t="b">
        <f t="shared" si="2318"/>
        <v>1</v>
      </c>
      <c r="AM1508" s="10">
        <f t="shared" si="2319"/>
        <v>0.4559570283747108</v>
      </c>
      <c r="AN1508" s="10"/>
      <c r="AO1508" s="1">
        <f t="shared" si="2320"/>
        <v>1324.595</v>
      </c>
      <c r="AP1508"/>
      <c r="BB1508" s="17" cm="1">
        <f t="array" ref="BB1508">$C1508*EXP(poly_from_str($AO1508,BB$2951))</f>
        <v>18.320256506976879</v>
      </c>
      <c r="BF1508" s="21">
        <f>INDEX([1]Pr3_line_class7_opt_lin!$A$2:$A$3624,MATCH($X1508,[1]Pr3_line_class7_opt_lin!$AO$2:$AO$3624,0),1)</f>
        <v>7609</v>
      </c>
    </row>
    <row r="1509" spans="1:58" hidden="1" x14ac:dyDescent="0.25">
      <c r="A1509" s="1" t="s">
        <v>526</v>
      </c>
      <c r="B1509" s="1">
        <v>4.0000000000000001E-3</v>
      </c>
      <c r="C1509">
        <v>1</v>
      </c>
      <c r="E1509" s="2">
        <v>75621.399999999994</v>
      </c>
      <c r="N1509">
        <v>16</v>
      </c>
      <c r="V1509" s="11">
        <f t="shared" si="2311"/>
        <v>7.562145713473324E-7</v>
      </c>
      <c r="W1509" s="11">
        <f t="shared" si="2312"/>
        <v>1.3223769991034286E-6</v>
      </c>
      <c r="X1509" s="10">
        <f t="shared" si="2313"/>
        <v>75621.443054788018</v>
      </c>
      <c r="Y1509" s="8">
        <f t="shared" si="2314"/>
        <v>1322.3762462129905</v>
      </c>
      <c r="Z1509" s="1">
        <f t="shared" si="2315"/>
        <v>1322.376</v>
      </c>
      <c r="AA1509" s="2">
        <f t="shared" si="2316"/>
        <v>75621.399999999994</v>
      </c>
      <c r="AB1509" s="2">
        <f t="shared" si="2310"/>
        <v>75621.457134733238</v>
      </c>
      <c r="AC1509" s="1">
        <f t="shared" si="2317"/>
        <v>7.859302389590149E-2</v>
      </c>
      <c r="AD1509" s="1" t="b">
        <f t="shared" si="2318"/>
        <v>1</v>
      </c>
      <c r="AM1509" s="10">
        <f t="shared" si="2319"/>
        <v>0.22874401834274063</v>
      </c>
      <c r="AN1509" s="10"/>
      <c r="AO1509" s="1">
        <f t="shared" si="2320"/>
        <v>1322.376</v>
      </c>
      <c r="AP1509"/>
      <c r="BB1509" s="17" cm="1">
        <f t="array" ref="BB1509">$C1509*EXP(poly_from_str($AO1509,BB$2951))</f>
        <v>0.37219833515627399</v>
      </c>
      <c r="BF1509" s="21">
        <f>INDEX([1]Pr3_line_class7_opt_lin!$A$2:$A$3624,MATCH($X1509,[1]Pr3_line_class7_opt_lin!$AO$2:$AO$3624,0),1)</f>
        <v>154</v>
      </c>
    </row>
    <row r="1510" spans="1:58" hidden="1" x14ac:dyDescent="0.25">
      <c r="A1510" s="1" t="s">
        <v>527</v>
      </c>
      <c r="B1510" s="1">
        <v>4.0000000000000001E-3</v>
      </c>
      <c r="C1510">
        <v>5</v>
      </c>
      <c r="E1510" s="2">
        <v>75670.399999999994</v>
      </c>
      <c r="F1510">
        <v>39732</v>
      </c>
      <c r="G1510" t="s">
        <v>4</v>
      </c>
      <c r="H1510" t="s">
        <v>12</v>
      </c>
      <c r="I1510">
        <v>115403</v>
      </c>
      <c r="J1510" t="s">
        <v>6</v>
      </c>
      <c r="K1510" t="s">
        <v>12</v>
      </c>
      <c r="L1510">
        <v>39732.99</v>
      </c>
      <c r="M1510">
        <v>115403.3</v>
      </c>
      <c r="N1510">
        <v>16</v>
      </c>
      <c r="V1510" s="11">
        <f t="shared" si="2311"/>
        <v>7.5670440099279617E-7</v>
      </c>
      <c r="W1510" s="11">
        <f t="shared" si="2312"/>
        <v>1.3215207003002498E-6</v>
      </c>
      <c r="X1510" s="10">
        <f t="shared" si="2313"/>
        <v>75670.430198147049</v>
      </c>
      <c r="Y1510" s="8">
        <f t="shared" si="2314"/>
        <v>1321.520172914898</v>
      </c>
      <c r="Z1510" s="1">
        <f t="shared" si="2315"/>
        <v>1321.52</v>
      </c>
      <c r="AA1510" s="2">
        <f t="shared" si="2316"/>
        <v>75670.399999999994</v>
      </c>
      <c r="AB1510" s="2">
        <f t="shared" si="2310"/>
        <v>75670.440099279615</v>
      </c>
      <c r="AC1510" s="1">
        <f t="shared" si="2317"/>
        <v>7.8630077524093317E-2</v>
      </c>
      <c r="AD1510" s="1" t="b">
        <f t="shared" si="2318"/>
        <v>1</v>
      </c>
      <c r="AF1510" s="1" t="s">
        <v>1435</v>
      </c>
      <c r="AG1510" s="1" t="s">
        <v>1172</v>
      </c>
      <c r="AH1510" s="10">
        <v>39732.99</v>
      </c>
      <c r="AI1510" s="10">
        <v>115403.34</v>
      </c>
      <c r="AJ1510" s="10">
        <f t="shared" ref="AJ1510:AJ1519" si="2376">AI1510-AH1510</f>
        <v>75670.350000000006</v>
      </c>
      <c r="AK1510" s="1">
        <f t="shared" ref="AK1510:AK1519" si="2377">$A1510-100000000/AJ1510</f>
        <v>-1.5735093070361472E-3</v>
      </c>
      <c r="AL1510" s="10">
        <f t="shared" ref="AL1510:AL1519" si="2378">$X1510-AJ1510</f>
        <v>8.0198147043120116E-2</v>
      </c>
      <c r="AM1510" s="10">
        <f t="shared" si="2319"/>
        <v>0.22904049881954111</v>
      </c>
      <c r="AN1510" s="10">
        <f t="shared" ref="AN1510:AN1519" si="2379">AL1510/AM1510</f>
        <v>0.35014832510606558</v>
      </c>
      <c r="AO1510" s="1">
        <f t="shared" si="2320"/>
        <v>1321.52</v>
      </c>
      <c r="AP1510" s="14">
        <v>97700000</v>
      </c>
      <c r="AQ1510" s="10">
        <v>0.23799999999999999</v>
      </c>
      <c r="AR1510" s="14" cm="1">
        <f t="array" ref="AR1510">SfromgA($AP1510,$AO1510,"")</f>
        <v>0.1112882066721579</v>
      </c>
      <c r="AS1510" s="21">
        <f t="shared" ref="AS1510:AS1519" si="2380">(10^MAX(0.05, -0.312925054856973*((LN($AR1510))^(1/3)) + 0.454808404431693)-1)*100</f>
        <v>626.98679624554018</v>
      </c>
      <c r="AU1510" s="10"/>
      <c r="AV1510" s="10"/>
      <c r="AW1510" s="14">
        <f t="shared" ref="AW1510:AW1519" si="2381">IF($AP1510="",$AT1510,$AP1510)</f>
        <v>97700000</v>
      </c>
      <c r="AX1510" s="21">
        <f t="shared" ref="AX1510:AX1519" si="2382">IF($AP1510="",$AV1510,$AS1510)</f>
        <v>626.98679624554018</v>
      </c>
      <c r="AY1510" s="10">
        <f t="shared" ref="AY1510:AY1519" si="2383">LN(BB1510*$AO1510/$AW1510)</f>
        <v>-10.58374585720679</v>
      </c>
      <c r="AZ1510" s="10">
        <f t="shared" ref="AZ1510:AZ1519" si="2384">EXP(AY$2950*$AI1510+AY$2951)*$AW1510/$AO1510</f>
        <v>2.0374638601621391</v>
      </c>
      <c r="BA1510" s="10">
        <f t="shared" ref="BA1510:BA1519" si="2385">LN(AZ1510/$C1510)</f>
        <v>-0.89773208380226355</v>
      </c>
      <c r="BB1510" s="17" cm="1">
        <f t="array" ref="BB1510">$C1510*EXP(poly_from_str($AO1510,BB$2951))</f>
        <v>1.8722265509869551</v>
      </c>
      <c r="BC1510" s="10">
        <f t="shared" ref="BC1510:BC1519" si="2386">LN(AZ1510/BB1510)</f>
        <v>8.4577437072500899E-2</v>
      </c>
      <c r="BD1510" s="10">
        <f t="shared" ref="BD1510:BD1519" si="2387">LN($AX1510/100+1)</f>
        <v>1.9837381294073753</v>
      </c>
      <c r="BE1510" s="10">
        <f t="shared" ref="BE1510:BE1519" si="2388">ABS(LN($AZ1510/$BB1510))-BD1510-LN(2)</f>
        <v>-2.5923078728948195</v>
      </c>
      <c r="BF1510" s="21">
        <f>INDEX([1]Pr3_line_class7_opt_lin!$A$2:$A$3624,MATCH($X1510,[1]Pr3_line_class7_opt_lin!$AO$2:$AO$3624,0),1)</f>
        <v>775</v>
      </c>
    </row>
    <row r="1511" spans="1:58" hidden="1" x14ac:dyDescent="0.25">
      <c r="A1511" s="1" t="s">
        <v>528</v>
      </c>
      <c r="B1511" s="1">
        <v>4.0000000000000001E-3</v>
      </c>
      <c r="C1511">
        <v>1</v>
      </c>
      <c r="E1511" s="2">
        <v>75766.5</v>
      </c>
      <c r="F1511">
        <v>39732</v>
      </c>
      <c r="G1511" t="s">
        <v>4</v>
      </c>
      <c r="H1511" t="s">
        <v>12</v>
      </c>
      <c r="I1511">
        <v>115499</v>
      </c>
      <c r="J1511" t="s">
        <v>6</v>
      </c>
      <c r="K1511" t="s">
        <v>5</v>
      </c>
      <c r="L1511">
        <v>39732.99</v>
      </c>
      <c r="M1511">
        <v>115499.8</v>
      </c>
      <c r="N1511">
        <v>16</v>
      </c>
      <c r="V1511" s="11">
        <f t="shared" si="2311"/>
        <v>7.5766529983846571E-7</v>
      </c>
      <c r="W1511" s="11">
        <f t="shared" si="2312"/>
        <v>1.3198445223152714E-6</v>
      </c>
      <c r="X1511" s="10">
        <f t="shared" si="2313"/>
        <v>75766.522552031223</v>
      </c>
      <c r="Y1511" s="8">
        <f t="shared" si="2314"/>
        <v>1319.8441294613581</v>
      </c>
      <c r="Z1511" s="1">
        <f t="shared" si="2315"/>
        <v>1319.8440000000001</v>
      </c>
      <c r="AA1511" s="2">
        <f t="shared" si="2316"/>
        <v>75766.5</v>
      </c>
      <c r="AB1511" s="2">
        <f t="shared" si="2310"/>
        <v>75766.529983846573</v>
      </c>
      <c r="AC1511" s="1">
        <f t="shared" si="2317"/>
        <v>7.8702835328965604E-2</v>
      </c>
      <c r="AD1511" s="1" t="b">
        <f t="shared" si="2318"/>
        <v>1</v>
      </c>
      <c r="AF1511" s="1" t="s">
        <v>1435</v>
      </c>
      <c r="AG1511" s="1" t="s">
        <v>1219</v>
      </c>
      <c r="AH1511" s="10">
        <v>39732.99</v>
      </c>
      <c r="AI1511" s="10">
        <v>115499.67</v>
      </c>
      <c r="AJ1511" s="10">
        <f t="shared" si="2376"/>
        <v>75766.679999999993</v>
      </c>
      <c r="AK1511" s="1">
        <f t="shared" si="2377"/>
        <v>2.6132584930564917E-3</v>
      </c>
      <c r="AL1511" s="10">
        <f t="shared" si="2378"/>
        <v>-0.15744796876970213</v>
      </c>
      <c r="AM1511" s="10">
        <f t="shared" si="2319"/>
        <v>0.22962259176084446</v>
      </c>
      <c r="AN1511" s="10">
        <f t="shared" si="2379"/>
        <v>-0.68568152446291808</v>
      </c>
      <c r="AO1511" s="1">
        <f t="shared" si="2320"/>
        <v>1319.8440000000001</v>
      </c>
      <c r="AP1511" s="14">
        <v>33300000</v>
      </c>
      <c r="AQ1511" s="10">
        <v>0.16800000000000001</v>
      </c>
      <c r="AR1511" s="14" cm="1">
        <f t="array" ref="AR1511">SfromgA($AP1511,$AO1511,"")</f>
        <v>3.7787259909362048E-2</v>
      </c>
      <c r="AS1511" s="21">
        <f t="shared" si="2380"/>
        <v>730.90342393911328</v>
      </c>
      <c r="AU1511" s="10"/>
      <c r="AV1511" s="10"/>
      <c r="AW1511" s="14">
        <f t="shared" si="2381"/>
        <v>33300000</v>
      </c>
      <c r="AX1511" s="21">
        <f t="shared" si="2382"/>
        <v>730.90342393911328</v>
      </c>
      <c r="AY1511" s="10">
        <f t="shared" si="2383"/>
        <v>-11.106376582257397</v>
      </c>
      <c r="AZ1511" s="10">
        <f t="shared" si="2384"/>
        <v>0.6890965806542293</v>
      </c>
      <c r="BA1511" s="10">
        <f t="shared" si="2385"/>
        <v>-0.37237384267710016</v>
      </c>
      <c r="BB1511" s="17" cm="1">
        <f t="array" ref="BB1511">$C1511*EXP(poly_from_str($AO1511,BB$2951))</f>
        <v>0.37886419824558093</v>
      </c>
      <c r="BC1511" s="10">
        <f t="shared" si="2386"/>
        <v>0.59820361140783884</v>
      </c>
      <c r="BD1511" s="10">
        <f t="shared" si="2387"/>
        <v>2.1173433854339079</v>
      </c>
      <c r="BE1511" s="10">
        <f t="shared" si="2388"/>
        <v>-2.2122869545860144</v>
      </c>
      <c r="BF1511" s="21">
        <f>INDEX([1]Pr3_line_class7_opt_lin!$A$2:$A$3624,MATCH($X1511,[1]Pr3_line_class7_opt_lin!$AO$2:$AO$3624,0),1)</f>
        <v>157</v>
      </c>
    </row>
    <row r="1512" spans="1:58" hidden="1" x14ac:dyDescent="0.25">
      <c r="A1512" s="1" t="s">
        <v>529</v>
      </c>
      <c r="B1512" s="1">
        <v>4.0000000000000001E-3</v>
      </c>
      <c r="C1512">
        <v>1</v>
      </c>
      <c r="E1512" s="2">
        <v>75769.3</v>
      </c>
      <c r="F1512">
        <v>14859</v>
      </c>
      <c r="G1512" t="s">
        <v>4</v>
      </c>
      <c r="H1512" t="s">
        <v>12</v>
      </c>
      <c r="I1512">
        <v>90629</v>
      </c>
      <c r="J1512" t="s">
        <v>6</v>
      </c>
      <c r="K1512" t="s">
        <v>5</v>
      </c>
      <c r="L1512">
        <v>14859.96</v>
      </c>
      <c r="M1512">
        <v>90629.2</v>
      </c>
      <c r="N1512">
        <v>16</v>
      </c>
      <c r="V1512" s="11">
        <f t="shared" si="2311"/>
        <v>7.5769285556252632E-7</v>
      </c>
      <c r="W1512" s="11">
        <f t="shared" si="2312"/>
        <v>1.3197957484099761E-6</v>
      </c>
      <c r="X1512" s="10">
        <f t="shared" si="2313"/>
        <v>75769.289136683961</v>
      </c>
      <c r="Y1512" s="8">
        <f t="shared" si="2314"/>
        <v>1319.7959376338488</v>
      </c>
      <c r="Z1512" s="1">
        <f t="shared" si="2315"/>
        <v>1319.796</v>
      </c>
      <c r="AA1512" s="2">
        <f t="shared" si="2316"/>
        <v>75769.3</v>
      </c>
      <c r="AB1512" s="2">
        <f t="shared" si="2310"/>
        <v>75769.285556252624</v>
      </c>
      <c r="AC1512" s="1">
        <f t="shared" si="2317"/>
        <v>7.870492316852476E-2</v>
      </c>
      <c r="AD1512" s="1" t="b">
        <f t="shared" si="2318"/>
        <v>1</v>
      </c>
      <c r="AF1512" s="1" t="s">
        <v>1173</v>
      </c>
      <c r="AG1512" s="1" t="s">
        <v>1357</v>
      </c>
      <c r="AH1512" s="10">
        <v>14859.96</v>
      </c>
      <c r="AI1512" s="10">
        <v>90629.2</v>
      </c>
      <c r="AJ1512" s="10">
        <f t="shared" si="2376"/>
        <v>75769.239999999991</v>
      </c>
      <c r="AK1512" s="1">
        <f t="shared" si="2377"/>
        <v>-7.9352729426318547E-4</v>
      </c>
      <c r="AL1512" s="10">
        <f t="shared" si="2378"/>
        <v>4.9136683970573358E-2</v>
      </c>
      <c r="AM1512" s="10">
        <f t="shared" si="2319"/>
        <v>0.2296394291238949</v>
      </c>
      <c r="AN1512" s="10">
        <f t="shared" si="2379"/>
        <v>0.2139732020674166</v>
      </c>
      <c r="AO1512" s="1">
        <f t="shared" si="2320"/>
        <v>1319.796</v>
      </c>
      <c r="AP1512" s="14">
        <v>1940000</v>
      </c>
      <c r="AQ1512" s="10">
        <v>3.2000000000000001E-2</v>
      </c>
      <c r="AR1512" s="14" cm="1">
        <f t="array" ref="AR1512">SfromgA($AP1512,$AO1512,"")</f>
        <v>2.2011797721178355E-3</v>
      </c>
      <c r="AS1512" s="21">
        <f t="shared" si="2380"/>
        <v>964.5306820330236</v>
      </c>
      <c r="AU1512" s="10"/>
      <c r="AV1512" s="10"/>
      <c r="AW1512" s="14">
        <f t="shared" si="2381"/>
        <v>1940000</v>
      </c>
      <c r="AX1512" s="21">
        <f t="shared" si="2382"/>
        <v>964.5306820330236</v>
      </c>
      <c r="AY1512" s="10">
        <f t="shared" si="2383"/>
        <v>-8.2632085502802646</v>
      </c>
      <c r="AZ1512" s="10">
        <f t="shared" si="2384"/>
        <v>0.41048623907614856</v>
      </c>
      <c r="BA1512" s="10">
        <f t="shared" si="2385"/>
        <v>-0.89041287299953431</v>
      </c>
      <c r="BB1512" s="17" cm="1">
        <f t="array" ref="BB1512">$C1512*EXP(poly_from_str($AO1512,BB$2951))</f>
        <v>0.37899113016837366</v>
      </c>
      <c r="BC1512" s="10">
        <f t="shared" si="2386"/>
        <v>7.982960442371044E-2</v>
      </c>
      <c r="BD1512" s="10">
        <f t="shared" si="2387"/>
        <v>2.3651191208826514</v>
      </c>
      <c r="BE1512" s="10">
        <f t="shared" si="2388"/>
        <v>-2.9784366970188865</v>
      </c>
      <c r="BF1512" s="21">
        <f>INDEX([1]Pr3_line_class7_opt_lin!$A$2:$A$3624,MATCH($X1512,[1]Pr3_line_class7_opt_lin!$AO$2:$AO$3624,0),1)</f>
        <v>157</v>
      </c>
    </row>
    <row r="1513" spans="1:58" hidden="1" x14ac:dyDescent="0.25">
      <c r="A1513" s="1" t="s">
        <v>530</v>
      </c>
      <c r="B1513" s="1">
        <v>4.0000000000000001E-3</v>
      </c>
      <c r="C1513">
        <v>3</v>
      </c>
      <c r="E1513" s="2">
        <v>75946.399999999994</v>
      </c>
      <c r="F1513">
        <v>39725</v>
      </c>
      <c r="G1513" t="s">
        <v>4</v>
      </c>
      <c r="H1513" t="s">
        <v>46</v>
      </c>
      <c r="I1513">
        <v>115672</v>
      </c>
      <c r="J1513" t="s">
        <v>6</v>
      </c>
      <c r="K1513" t="s">
        <v>46</v>
      </c>
      <c r="L1513">
        <v>39725.99</v>
      </c>
      <c r="M1513">
        <v>115672.2</v>
      </c>
      <c r="N1513">
        <v>16</v>
      </c>
      <c r="V1513" s="11">
        <f t="shared" si="2311"/>
        <v>7.5946348461592793E-7</v>
      </c>
      <c r="W1513" s="11">
        <f t="shared" si="2312"/>
        <v>1.3167181064540256E-6</v>
      </c>
      <c r="X1513" s="10">
        <f t="shared" si="2313"/>
        <v>75946.361327278006</v>
      </c>
      <c r="Y1513" s="8">
        <f t="shared" si="2314"/>
        <v>1316.7187769413588</v>
      </c>
      <c r="Z1513" s="1">
        <f t="shared" si="2315"/>
        <v>1316.7190000000001</v>
      </c>
      <c r="AA1513" s="2">
        <f t="shared" si="2316"/>
        <v>75946.399999999994</v>
      </c>
      <c r="AB1513" s="2">
        <f t="shared" si="2310"/>
        <v>75946.348461592788</v>
      </c>
      <c r="AC1513" s="1">
        <f t="shared" si="2317"/>
        <v>7.8839239223248397E-2</v>
      </c>
      <c r="AD1513" s="1" t="b">
        <f t="shared" si="2318"/>
        <v>1</v>
      </c>
      <c r="AF1513" s="1" t="s">
        <v>1400</v>
      </c>
      <c r="AG1513" s="1" t="s">
        <v>1182</v>
      </c>
      <c r="AH1513" s="10">
        <v>39725.99</v>
      </c>
      <c r="AI1513" s="10">
        <v>115672.26</v>
      </c>
      <c r="AJ1513" s="10">
        <f t="shared" si="2376"/>
        <v>75946.26999999999</v>
      </c>
      <c r="AK1513" s="1">
        <f t="shared" si="2377"/>
        <v>-1.3603284271539451E-3</v>
      </c>
      <c r="AL1513" s="10">
        <f t="shared" si="2378"/>
        <v>9.1327278016251512E-2</v>
      </c>
      <c r="AM1513" s="10">
        <f t="shared" si="2319"/>
        <v>0.23071407035214042</v>
      </c>
      <c r="AN1513" s="10">
        <f t="shared" si="2379"/>
        <v>0.39584615657319072</v>
      </c>
      <c r="AO1513" s="1">
        <f t="shared" si="2320"/>
        <v>1316.7190000000001</v>
      </c>
      <c r="AP1513" s="14">
        <v>119000000</v>
      </c>
      <c r="AQ1513" s="10">
        <v>0.57099999999999995</v>
      </c>
      <c r="AR1513" s="14" cm="1">
        <f t="array" ref="AR1513">SfromgA($AP1513,$AO1513,"")</f>
        <v>0.13407864998942493</v>
      </c>
      <c r="AS1513" s="21">
        <f t="shared" si="2380"/>
        <v>607.42647407837933</v>
      </c>
      <c r="AU1513" s="10"/>
      <c r="AV1513" s="10"/>
      <c r="AW1513" s="14">
        <f t="shared" si="2381"/>
        <v>119000000</v>
      </c>
      <c r="AX1513" s="21">
        <f t="shared" si="2382"/>
        <v>607.42647407837933</v>
      </c>
      <c r="AY1513" s="10">
        <f t="shared" si="2383"/>
        <v>-11.262011657040798</v>
      </c>
      <c r="AZ1513" s="10">
        <f t="shared" si="2384"/>
        <v>2.4288787434938883</v>
      </c>
      <c r="BA1513" s="10">
        <f t="shared" si="2385"/>
        <v>-0.21118256023423951</v>
      </c>
      <c r="BB1513" s="17" cm="1">
        <f t="array" ref="BB1513">$C1513*EXP(poly_from_str($AO1513,BB$2951))</f>
        <v>1.1615137122087522</v>
      </c>
      <c r="BC1513" s="10">
        <f t="shared" si="2386"/>
        <v>0.73770564967148189</v>
      </c>
      <c r="BD1513" s="10">
        <f t="shared" si="2387"/>
        <v>1.9564635145647453</v>
      </c>
      <c r="BE1513" s="10">
        <f t="shared" si="2388"/>
        <v>-1.9119050454532087</v>
      </c>
      <c r="BF1513" s="21">
        <f>INDEX([1]Pr3_line_class7_opt_lin!$A$2:$A$3624,MATCH($X1513,[1]Pr3_line_class7_opt_lin!$AO$2:$AO$3624,0),1)</f>
        <v>478</v>
      </c>
    </row>
    <row r="1514" spans="1:58" hidden="1" x14ac:dyDescent="0.25">
      <c r="A1514" s="1" t="s">
        <v>531</v>
      </c>
      <c r="B1514" s="1">
        <v>4.0000000000000001E-3</v>
      </c>
      <c r="C1514">
        <v>1</v>
      </c>
      <c r="E1514" s="2">
        <v>75972.600000000006</v>
      </c>
      <c r="F1514">
        <v>36670</v>
      </c>
      <c r="G1514" t="s">
        <v>4</v>
      </c>
      <c r="H1514" t="s">
        <v>12</v>
      </c>
      <c r="I1514">
        <v>112643</v>
      </c>
      <c r="J1514" t="s">
        <v>6</v>
      </c>
      <c r="K1514" t="s">
        <v>12</v>
      </c>
      <c r="L1514">
        <v>36670.57</v>
      </c>
      <c r="M1514">
        <v>112643.2</v>
      </c>
      <c r="N1514">
        <v>16</v>
      </c>
      <c r="V1514" s="11">
        <f t="shared" si="2311"/>
        <v>7.5972601241088417E-7</v>
      </c>
      <c r="W1514" s="11">
        <f t="shared" si="2312"/>
        <v>1.316264021502489E-6</v>
      </c>
      <c r="X1514" s="10">
        <f t="shared" si="2313"/>
        <v>75972.600930950663</v>
      </c>
      <c r="Y1514" s="8">
        <f t="shared" si="2314"/>
        <v>1316.2640053732944</v>
      </c>
      <c r="Z1514" s="1">
        <f t="shared" si="2315"/>
        <v>1316.2639999999999</v>
      </c>
      <c r="AA1514" s="2">
        <f t="shared" si="2316"/>
        <v>75972.600000000006</v>
      </c>
      <c r="AB1514" s="2">
        <f t="shared" si="2310"/>
        <v>75972.601241088414</v>
      </c>
      <c r="AC1514" s="1">
        <f t="shared" si="2317"/>
        <v>7.8859180696687153E-2</v>
      </c>
      <c r="AD1514" s="1" t="b">
        <f t="shared" si="2318"/>
        <v>1</v>
      </c>
      <c r="AF1514" s="1" t="s">
        <v>1353</v>
      </c>
      <c r="AG1514" s="1" t="s">
        <v>1161</v>
      </c>
      <c r="AH1514" s="10">
        <v>36670.57</v>
      </c>
      <c r="AI1514" s="10">
        <v>112643.09</v>
      </c>
      <c r="AJ1514" s="10">
        <f t="shared" si="2376"/>
        <v>75972.51999999999</v>
      </c>
      <c r="AK1514" s="1">
        <f t="shared" si="2377"/>
        <v>-1.4075447284085385E-3</v>
      </c>
      <c r="AL1514" s="10">
        <f t="shared" si="2378"/>
        <v>8.0930950673064217E-2</v>
      </c>
      <c r="AM1514" s="10">
        <f t="shared" si="2319"/>
        <v>0.23087344180194858</v>
      </c>
      <c r="AN1514" s="10">
        <f t="shared" si="2379"/>
        <v>0.35054248787302983</v>
      </c>
      <c r="AO1514" s="1">
        <f t="shared" si="2320"/>
        <v>1316.2639999999999</v>
      </c>
      <c r="AP1514" s="14">
        <v>51300000</v>
      </c>
      <c r="AQ1514" s="10">
        <v>0.28199999999999997</v>
      </c>
      <c r="AR1514" s="14" cm="1">
        <f t="array" ref="AR1514">SfromgA($AP1514,$AO1514,"")</f>
        <v>5.7740392980226887E-2</v>
      </c>
      <c r="AS1514" s="21">
        <f t="shared" si="2380"/>
        <v>691.71126316274569</v>
      </c>
      <c r="AU1514" s="10"/>
      <c r="AV1514" s="10"/>
      <c r="AW1514" s="14">
        <f t="shared" si="2381"/>
        <v>51300000</v>
      </c>
      <c r="AX1514" s="21">
        <f t="shared" si="2382"/>
        <v>691.71126316274569</v>
      </c>
      <c r="AY1514" s="10">
        <f t="shared" si="2383"/>
        <v>-11.516399047588171</v>
      </c>
      <c r="AZ1514" s="10">
        <f t="shared" si="2384"/>
        <v>1.390269395560386</v>
      </c>
      <c r="BA1514" s="10">
        <f t="shared" si="2385"/>
        <v>0.32949753811958937</v>
      </c>
      <c r="BB1514" s="17" cm="1">
        <f t="array" ref="BB1514">$C1514*EXP(poly_from_str($AO1514,BB$2951))</f>
        <v>0.38838800074169816</v>
      </c>
      <c r="BC1514" s="10">
        <f t="shared" si="2386"/>
        <v>1.275247975235686</v>
      </c>
      <c r="BD1514" s="10">
        <f t="shared" si="2387"/>
        <v>2.0690265726420294</v>
      </c>
      <c r="BE1514" s="10">
        <f t="shared" si="2388"/>
        <v>-1.4869257779662886</v>
      </c>
      <c r="BF1514" s="21">
        <f>INDEX([1]Pr3_line_class7_opt_lin!$A$2:$A$3624,MATCH($X1514,[1]Pr3_line_class7_opt_lin!$AO$2:$AO$3624,0),1)</f>
        <v>160</v>
      </c>
    </row>
    <row r="1515" spans="1:58" hidden="1" x14ac:dyDescent="0.25">
      <c r="A1515" s="1" t="s">
        <v>532</v>
      </c>
      <c r="B1515" s="1">
        <v>4.0000000000000001E-3</v>
      </c>
      <c r="C1515">
        <v>1</v>
      </c>
      <c r="E1515" s="2">
        <v>76011.199999999997</v>
      </c>
      <c r="F1515">
        <v>38785</v>
      </c>
      <c r="G1515" t="s">
        <v>4</v>
      </c>
      <c r="H1515" t="s">
        <v>46</v>
      </c>
      <c r="I1515">
        <v>114797</v>
      </c>
      <c r="J1515" t="s">
        <v>6</v>
      </c>
      <c r="K1515" t="s">
        <v>39</v>
      </c>
      <c r="L1515">
        <v>38785.760000000002</v>
      </c>
      <c r="M1515">
        <v>114797.2</v>
      </c>
      <c r="N1515">
        <v>16</v>
      </c>
      <c r="V1515" s="11">
        <f t="shared" si="2311"/>
        <v>7.6011176683419536E-7</v>
      </c>
      <c r="W1515" s="11">
        <f t="shared" si="2312"/>
        <v>1.3155955964384197E-6</v>
      </c>
      <c r="X1515" s="10">
        <f t="shared" si="2313"/>
        <v>76011.182518922418</v>
      </c>
      <c r="Y1515" s="8">
        <f t="shared" si="2314"/>
        <v>1315.5958989995418</v>
      </c>
      <c r="Z1515" s="1">
        <f t="shared" si="2315"/>
        <v>1315.596</v>
      </c>
      <c r="AA1515" s="2">
        <f t="shared" si="2316"/>
        <v>76011.199999999997</v>
      </c>
      <c r="AB1515" s="2">
        <f t="shared" si="2310"/>
        <v>76011.17668341953</v>
      </c>
      <c r="AC1515" s="1">
        <f t="shared" si="2317"/>
        <v>7.8888494903990108E-2</v>
      </c>
      <c r="AD1515" s="1" t="b">
        <f t="shared" si="2318"/>
        <v>1</v>
      </c>
      <c r="AF1515" s="1" t="s">
        <v>1339</v>
      </c>
      <c r="AG1515" s="1" t="s">
        <v>1197</v>
      </c>
      <c r="AH1515" s="10">
        <v>38785.760000000002</v>
      </c>
      <c r="AI1515" s="10">
        <v>114797.12</v>
      </c>
      <c r="AJ1515" s="10">
        <f t="shared" si="2376"/>
        <v>76011.359999999986</v>
      </c>
      <c r="AK1515" s="1">
        <f t="shared" si="2377"/>
        <v>3.1728225883398409E-3</v>
      </c>
      <c r="AL1515" s="10">
        <f t="shared" si="2378"/>
        <v>-0.17748107756779063</v>
      </c>
      <c r="AM1515" s="10">
        <f t="shared" si="2319"/>
        <v>0.23110803012474956</v>
      </c>
      <c r="AN1515" s="10">
        <f t="shared" si="2379"/>
        <v>-0.76795720802945833</v>
      </c>
      <c r="AO1515" s="1">
        <f t="shared" si="2320"/>
        <v>1315.596</v>
      </c>
      <c r="AP1515" s="14">
        <v>49200000</v>
      </c>
      <c r="AQ1515" s="10">
        <v>0.29699999999999999</v>
      </c>
      <c r="AR1515" s="14" cm="1">
        <f t="array" ref="AR1515">SfromgA($AP1515,$AO1515,"")</f>
        <v>5.5292483341144949E-2</v>
      </c>
      <c r="AS1515" s="21">
        <f t="shared" si="2380"/>
        <v>695.79737006455252</v>
      </c>
      <c r="AU1515" s="10"/>
      <c r="AV1515" s="10"/>
      <c r="AW1515" s="14">
        <f t="shared" si="2381"/>
        <v>49200000</v>
      </c>
      <c r="AX1515" s="21">
        <f t="shared" si="2382"/>
        <v>695.79737006455252</v>
      </c>
      <c r="AY1515" s="10">
        <f t="shared" si="2383"/>
        <v>-11.470512174592505</v>
      </c>
      <c r="AZ1515" s="10">
        <f t="shared" si="2384"/>
        <v>1.0907415174929318</v>
      </c>
      <c r="BA1515" s="10">
        <f t="shared" si="2385"/>
        <v>8.6857756225751898E-2</v>
      </c>
      <c r="BB1515" s="17" cm="1">
        <f t="array" ref="BB1515">$C1515*EXP(poly_from_str($AO1515,BB$2951))</f>
        <v>0.39017767487381733</v>
      </c>
      <c r="BC1515" s="10">
        <f t="shared" si="2386"/>
        <v>1.0280108232281766</v>
      </c>
      <c r="BD1515" s="10">
        <f t="shared" si="2387"/>
        <v>2.0741744072299277</v>
      </c>
      <c r="BE1515" s="10">
        <f t="shared" si="2388"/>
        <v>-1.7393107645616963</v>
      </c>
      <c r="BF1515" s="21">
        <f>INDEX([1]Pr3_line_class7_opt_lin!$A$2:$A$3624,MATCH($X1515,[1]Pr3_line_class7_opt_lin!$AO$2:$AO$3624,0),1)</f>
        <v>161</v>
      </c>
    </row>
    <row r="1516" spans="1:58" hidden="1" x14ac:dyDescent="0.25">
      <c r="A1516" s="1" t="s">
        <v>533</v>
      </c>
      <c r="B1516" s="1">
        <v>4.0000000000000001E-3</v>
      </c>
      <c r="C1516">
        <v>2</v>
      </c>
      <c r="E1516" s="2">
        <v>76070.3</v>
      </c>
      <c r="F1516">
        <v>14558</v>
      </c>
      <c r="G1516" t="s">
        <v>4</v>
      </c>
      <c r="H1516" t="s">
        <v>5</v>
      </c>
      <c r="I1516">
        <v>90629</v>
      </c>
      <c r="J1516" t="s">
        <v>6</v>
      </c>
      <c r="K1516" t="s">
        <v>5</v>
      </c>
      <c r="L1516">
        <v>14558.82</v>
      </c>
      <c r="M1516">
        <v>90629.2</v>
      </c>
      <c r="N1516">
        <v>16</v>
      </c>
      <c r="V1516" s="11">
        <f t="shared" si="2311"/>
        <v>7.6070328540141932E-7</v>
      </c>
      <c r="W1516" s="11">
        <f t="shared" si="2312"/>
        <v>1.3145734932029978E-6</v>
      </c>
      <c r="X1516" s="10">
        <f t="shared" si="2313"/>
        <v>76070.321380655645</v>
      </c>
      <c r="Y1516" s="8">
        <f t="shared" si="2314"/>
        <v>1314.5731237232496</v>
      </c>
      <c r="Z1516" s="1">
        <f t="shared" si="2315"/>
        <v>1314.5730000000001</v>
      </c>
      <c r="AA1516" s="2">
        <f t="shared" si="2316"/>
        <v>76070.3</v>
      </c>
      <c r="AB1516" s="2">
        <f t="shared" si="2310"/>
        <v>76070.328540141927</v>
      </c>
      <c r="AC1516" s="1">
        <f t="shared" si="2317"/>
        <v>7.8933474421025662E-2</v>
      </c>
      <c r="AD1516" s="1" t="b">
        <f t="shared" si="2318"/>
        <v>1</v>
      </c>
      <c r="AF1516" s="1" t="s">
        <v>1159</v>
      </c>
      <c r="AG1516" s="1" t="s">
        <v>1357</v>
      </c>
      <c r="AH1516" s="10">
        <v>14558.82</v>
      </c>
      <c r="AI1516" s="10">
        <v>90629.2</v>
      </c>
      <c r="AJ1516" s="10">
        <f t="shared" si="2376"/>
        <v>76070.38</v>
      </c>
      <c r="AK1516" s="1">
        <f t="shared" si="2377"/>
        <v>8.8927832371155091E-4</v>
      </c>
      <c r="AL1516" s="10">
        <f t="shared" si="2378"/>
        <v>-5.8619344359613024E-2</v>
      </c>
      <c r="AM1516" s="10">
        <f t="shared" si="2319"/>
        <v>0.23146770852588636</v>
      </c>
      <c r="AN1516" s="10">
        <f t="shared" si="2379"/>
        <v>-0.25325063583569923</v>
      </c>
      <c r="AO1516" s="1">
        <f t="shared" si="2320"/>
        <v>1314.5730000000001</v>
      </c>
      <c r="AP1516" s="14">
        <v>1650000</v>
      </c>
      <c r="AQ1516" s="10">
        <v>1.4E-2</v>
      </c>
      <c r="AR1516" s="14" cm="1">
        <f t="array" ref="AR1516">SfromgA($AP1516,$AO1516,"")</f>
        <v>1.8499987217178075E-3</v>
      </c>
      <c r="AS1516" s="21">
        <f t="shared" si="2380"/>
        <v>977.77231036979651</v>
      </c>
      <c r="AU1516" s="10"/>
      <c r="AV1516" s="10"/>
      <c r="AW1516" s="14">
        <f t="shared" si="2381"/>
        <v>1650000</v>
      </c>
      <c r="AX1516" s="21">
        <f t="shared" si="2382"/>
        <v>977.77231036979651</v>
      </c>
      <c r="AY1516" s="10">
        <f t="shared" si="2383"/>
        <v>-7.3760054044044994</v>
      </c>
      <c r="AZ1516" s="10">
        <f t="shared" si="2384"/>
        <v>0.35051202077046933</v>
      </c>
      <c r="BA1516" s="10">
        <f t="shared" si="2385"/>
        <v>-1.7415074575914276</v>
      </c>
      <c r="BB1516" s="17" cm="1">
        <f t="array" ref="BB1516">$C1516*EXP(poly_from_str($AO1516,BB$2951))</f>
        <v>0.78585205019131354</v>
      </c>
      <c r="BC1516" s="10">
        <f t="shared" si="2386"/>
        <v>-0.8073735414520542</v>
      </c>
      <c r="BD1516" s="10">
        <f t="shared" si="2387"/>
        <v>2.3774813283015304</v>
      </c>
      <c r="BE1516" s="10">
        <f t="shared" si="2388"/>
        <v>-2.2632549674094213</v>
      </c>
      <c r="BF1516" s="21">
        <f>INDEX([1]Pr3_line_class7_opt_lin!$A$2:$A$3624,MATCH($X1516,[1]Pr3_line_class7_opt_lin!$AO$2:$AO$3624,0),1)</f>
        <v>323</v>
      </c>
    </row>
    <row r="1517" spans="1:58" hidden="1" x14ac:dyDescent="0.25">
      <c r="A1517" s="1" t="s">
        <v>534</v>
      </c>
      <c r="B1517" s="1">
        <v>4.0000000000000001E-3</v>
      </c>
      <c r="C1517">
        <v>20</v>
      </c>
      <c r="E1517" s="2">
        <v>76095.600000000006</v>
      </c>
      <c r="F1517">
        <v>38701</v>
      </c>
      <c r="G1517" t="s">
        <v>4</v>
      </c>
      <c r="H1517" t="s">
        <v>39</v>
      </c>
      <c r="I1517">
        <v>114797</v>
      </c>
      <c r="J1517" t="s">
        <v>6</v>
      </c>
      <c r="K1517" t="s">
        <v>39</v>
      </c>
      <c r="L1517">
        <v>38701.589999999997</v>
      </c>
      <c r="M1517">
        <v>114797.2</v>
      </c>
      <c r="N1517">
        <v>16</v>
      </c>
      <c r="V1517" s="11">
        <f t="shared" si="2311"/>
        <v>7.6095624805956156E-7</v>
      </c>
      <c r="W1517" s="11">
        <f t="shared" si="2312"/>
        <v>1.3141364283874494E-6</v>
      </c>
      <c r="X1517" s="10">
        <f t="shared" si="2313"/>
        <v>76095.618577013185</v>
      </c>
      <c r="Y1517" s="8">
        <f t="shared" si="2314"/>
        <v>1314.1361075709528</v>
      </c>
      <c r="Z1517" s="1">
        <f t="shared" si="2315"/>
        <v>1314.136</v>
      </c>
      <c r="AA1517" s="2">
        <f t="shared" si="2316"/>
        <v>76095.600000000006</v>
      </c>
      <c r="AB1517" s="2">
        <f t="shared" si="2310"/>
        <v>76095.624805956162</v>
      </c>
      <c r="AC1517" s="1">
        <f t="shared" si="2317"/>
        <v>7.8952720573044255E-2</v>
      </c>
      <c r="AD1517" s="1" t="b">
        <f t="shared" si="2318"/>
        <v>1</v>
      </c>
      <c r="AF1517" s="1" t="s">
        <v>1337</v>
      </c>
      <c r="AG1517" s="1" t="s">
        <v>1197</v>
      </c>
      <c r="AH1517" s="10">
        <v>38701.589999999997</v>
      </c>
      <c r="AI1517" s="10">
        <v>114797.12</v>
      </c>
      <c r="AJ1517" s="10">
        <f t="shared" si="2376"/>
        <v>76095.53</v>
      </c>
      <c r="AK1517" s="1">
        <f t="shared" si="2377"/>
        <v>-1.6372567481539591E-3</v>
      </c>
      <c r="AL1517" s="10">
        <f t="shared" si="2378"/>
        <v>8.8577013186295517E-2</v>
      </c>
      <c r="AM1517" s="10">
        <f t="shared" si="2319"/>
        <v>0.2316216890793647</v>
      </c>
      <c r="AN1517" s="10">
        <f t="shared" si="2379"/>
        <v>0.38242106574028473</v>
      </c>
      <c r="AO1517" s="1">
        <f t="shared" si="2320"/>
        <v>1314.136</v>
      </c>
      <c r="AP1517" s="14">
        <v>210000000</v>
      </c>
      <c r="AQ1517" s="10">
        <v>0.36399999999999999</v>
      </c>
      <c r="AR1517" s="14" cm="1">
        <f t="array" ref="AR1517">SfromgA($AP1517,$AO1517,"")</f>
        <v>0.23521964639472881</v>
      </c>
      <c r="AS1517" s="21">
        <f t="shared" si="2380"/>
        <v>543.82490335114494</v>
      </c>
      <c r="AU1517" s="10"/>
      <c r="AV1517" s="10"/>
      <c r="AW1517" s="14">
        <f t="shared" si="2381"/>
        <v>210000000</v>
      </c>
      <c r="AX1517" s="21">
        <f t="shared" si="2382"/>
        <v>543.82490335114494</v>
      </c>
      <c r="AY1517" s="10">
        <f t="shared" si="2383"/>
        <v>-9.9170945359310778</v>
      </c>
      <c r="AZ1517" s="10">
        <f t="shared" si="2384"/>
        <v>4.6607763961122384</v>
      </c>
      <c r="BA1517" s="10">
        <f t="shared" si="2385"/>
        <v>-1.4565502306863327</v>
      </c>
      <c r="BB1517" s="17" cm="1">
        <f t="array" ref="BB1517">$C1517*EXP(poly_from_str($AO1517,BB$2951))</f>
        <v>7.882056589243601</v>
      </c>
      <c r="BC1517" s="10">
        <f t="shared" si="2386"/>
        <v>-0.52540681543325041</v>
      </c>
      <c r="BD1517" s="10">
        <f t="shared" si="2387"/>
        <v>1.8622566139413943</v>
      </c>
      <c r="BE1517" s="10">
        <f t="shared" si="2388"/>
        <v>-2.0299969790680894</v>
      </c>
      <c r="BF1517" s="21">
        <f>INDEX([1]Pr3_line_class7_opt_lin!$A$2:$A$3624,MATCH($X1517,[1]Pr3_line_class7_opt_lin!$AO$2:$AO$3624,0),1)</f>
        <v>3239</v>
      </c>
    </row>
    <row r="1518" spans="1:58" hidden="1" x14ac:dyDescent="0.25">
      <c r="A1518" s="1" t="s">
        <v>535</v>
      </c>
      <c r="B1518" s="1">
        <v>4.0000000000000001E-3</v>
      </c>
      <c r="C1518">
        <v>10</v>
      </c>
      <c r="E1518" s="2">
        <v>76127.7</v>
      </c>
      <c r="F1518">
        <v>36642</v>
      </c>
      <c r="G1518" t="s">
        <v>4</v>
      </c>
      <c r="H1518" t="s">
        <v>39</v>
      </c>
      <c r="I1518">
        <v>112769</v>
      </c>
      <c r="J1518" t="s">
        <v>6</v>
      </c>
      <c r="K1518" t="s">
        <v>39</v>
      </c>
      <c r="L1518">
        <v>36642.129999999997</v>
      </c>
      <c r="M1518">
        <v>112769.7</v>
      </c>
      <c r="N1518">
        <v>16</v>
      </c>
      <c r="V1518" s="11">
        <f t="shared" si="2311"/>
        <v>7.6127717949850095E-7</v>
      </c>
      <c r="W1518" s="11">
        <f t="shared" si="2312"/>
        <v>1.3135823097243185E-6</v>
      </c>
      <c r="X1518" s="10">
        <f t="shared" si="2313"/>
        <v>76127.713436825361</v>
      </c>
      <c r="Y1518" s="8">
        <f t="shared" si="2314"/>
        <v>1313.5820778721416</v>
      </c>
      <c r="Z1518" s="1">
        <f t="shared" si="2315"/>
        <v>1313.5820000000001</v>
      </c>
      <c r="AA1518" s="2">
        <f t="shared" si="2316"/>
        <v>76127.7</v>
      </c>
      <c r="AB1518" s="2">
        <f t="shared" si="2310"/>
        <v>76127.717949850092</v>
      </c>
      <c r="AC1518" s="1">
        <f t="shared" si="2317"/>
        <v>7.8977147201259645E-2</v>
      </c>
      <c r="AD1518" s="1" t="b">
        <f t="shared" si="2318"/>
        <v>1</v>
      </c>
      <c r="AF1518" s="1" t="s">
        <v>1356</v>
      </c>
      <c r="AG1518" s="1" t="s">
        <v>1199</v>
      </c>
      <c r="AH1518" s="10">
        <v>36642.129999999997</v>
      </c>
      <c r="AI1518" s="10">
        <v>112769.67</v>
      </c>
      <c r="AJ1518" s="10">
        <f t="shared" si="2376"/>
        <v>76127.540000000008</v>
      </c>
      <c r="AK1518" s="1">
        <f t="shared" si="2377"/>
        <v>-3.0705276958542527E-3</v>
      </c>
      <c r="AL1518" s="10">
        <f t="shared" si="2378"/>
        <v>0.17343682535283733</v>
      </c>
      <c r="AM1518" s="10">
        <f t="shared" si="2319"/>
        <v>0.23181712295083212</v>
      </c>
      <c r="AN1518" s="10">
        <f t="shared" si="2379"/>
        <v>0.74816227181640449</v>
      </c>
      <c r="AO1518" s="1">
        <f t="shared" si="2320"/>
        <v>1313.5820000000001</v>
      </c>
      <c r="AP1518" s="14">
        <v>204000000</v>
      </c>
      <c r="AQ1518" s="10">
        <v>0.42599999999999999</v>
      </c>
      <c r="AR1518" s="14" cm="1">
        <f t="array" ref="AR1518">SfromgA($AP1518,$AO1518,"")</f>
        <v>0.22821022196501176</v>
      </c>
      <c r="AS1518" s="21">
        <f t="shared" si="2380"/>
        <v>547.46624394130924</v>
      </c>
      <c r="AU1518" s="10"/>
      <c r="AV1518" s="10"/>
      <c r="AW1518" s="14">
        <f t="shared" si="2381"/>
        <v>204000000</v>
      </c>
      <c r="AX1518" s="21">
        <f t="shared" si="2382"/>
        <v>547.46624394130924</v>
      </c>
      <c r="AY1518" s="10">
        <f t="shared" si="2383"/>
        <v>-10.577891478935436</v>
      </c>
      <c r="AZ1518" s="10">
        <f t="shared" si="2384"/>
        <v>5.474682272180976</v>
      </c>
      <c r="BA1518" s="10">
        <f t="shared" si="2385"/>
        <v>-0.60245085145379107</v>
      </c>
      <c r="BB1518" s="17" cm="1">
        <f t="array" ref="BB1518">$C1518*EXP(poly_from_str($AO1518,BB$2951))</f>
        <v>3.9559708179210888</v>
      </c>
      <c r="BC1518" s="10">
        <f t="shared" si="2386"/>
        <v>0.32490820447001767</v>
      </c>
      <c r="BD1518" s="10">
        <f t="shared" si="2387"/>
        <v>1.8678964733174592</v>
      </c>
      <c r="BE1518" s="10">
        <f t="shared" si="2388"/>
        <v>-2.2361354494073868</v>
      </c>
      <c r="BF1518" s="21">
        <f>INDEX([1]Pr3_line_class7_opt_lin!$A$2:$A$3624,MATCH($X1518,[1]Pr3_line_class7_opt_lin!$AO$2:$AO$3624,0),1)</f>
        <v>1625</v>
      </c>
    </row>
    <row r="1519" spans="1:58" hidden="1" x14ac:dyDescent="0.25">
      <c r="A1519" s="1" t="s">
        <v>536</v>
      </c>
      <c r="B1519" s="1">
        <v>4.0000000000000001E-3</v>
      </c>
      <c r="C1519">
        <v>2</v>
      </c>
      <c r="E1519" s="2">
        <v>76130.3</v>
      </c>
      <c r="F1519">
        <v>35137</v>
      </c>
      <c r="G1519" t="s">
        <v>4</v>
      </c>
      <c r="H1519" t="s">
        <v>18</v>
      </c>
      <c r="I1519">
        <v>111268</v>
      </c>
      <c r="J1519" t="s">
        <v>6</v>
      </c>
      <c r="K1519" t="s">
        <v>18</v>
      </c>
      <c r="L1519">
        <v>35137.82</v>
      </c>
      <c r="M1519">
        <v>111268.7</v>
      </c>
      <c r="N1519">
        <v>16</v>
      </c>
      <c r="V1519" s="11">
        <f t="shared" si="2311"/>
        <v>7.6130268024221606E-7</v>
      </c>
      <c r="W1519" s="11">
        <f t="shared" si="2312"/>
        <v>1.3135374482958823E-6</v>
      </c>
      <c r="X1519" s="10">
        <f t="shared" si="2313"/>
        <v>76130.276064516875</v>
      </c>
      <c r="Y1519" s="8">
        <f t="shared" si="2314"/>
        <v>1313.5378612742011</v>
      </c>
      <c r="Z1519" s="1">
        <f t="shared" si="2315"/>
        <v>1313.538</v>
      </c>
      <c r="AA1519" s="2">
        <f t="shared" si="2316"/>
        <v>76130.3</v>
      </c>
      <c r="AB1519" s="2">
        <f t="shared" si="2310"/>
        <v>76130.268024221601</v>
      </c>
      <c r="AC1519" s="1">
        <f t="shared" si="2317"/>
        <v>7.8979088547199094E-2</v>
      </c>
      <c r="AD1519" s="1" t="b">
        <f t="shared" si="2318"/>
        <v>1</v>
      </c>
      <c r="AF1519" s="1" t="s">
        <v>1437</v>
      </c>
      <c r="AG1519" s="1" t="s">
        <v>1348</v>
      </c>
      <c r="AH1519" s="10">
        <v>35137.82</v>
      </c>
      <c r="AI1519" s="10">
        <v>111268.6</v>
      </c>
      <c r="AJ1519" s="10">
        <f t="shared" si="2376"/>
        <v>76130.78</v>
      </c>
      <c r="AK1519" s="1">
        <f t="shared" si="2377"/>
        <v>8.8334789161308436E-3</v>
      </c>
      <c r="AL1519" s="10">
        <f t="shared" si="2378"/>
        <v>-0.50393548312422354</v>
      </c>
      <c r="AM1519" s="10">
        <f t="shared" si="2319"/>
        <v>0.23183280575057594</v>
      </c>
      <c r="AN1519" s="10">
        <f t="shared" si="2379"/>
        <v>-2.1737022139411848</v>
      </c>
      <c r="AO1519" s="1">
        <f t="shared" si="2320"/>
        <v>1313.538</v>
      </c>
      <c r="AP1519" s="14">
        <v>6730000</v>
      </c>
      <c r="AQ1519" s="10">
        <v>0.11700000000000001</v>
      </c>
      <c r="AR1519" s="14" cm="1">
        <f t="array" ref="AR1519">SfromgA($AP1519,$AO1519,"")</f>
        <v>7.5279434466421647E-3</v>
      </c>
      <c r="AS1519" s="21">
        <f t="shared" si="2380"/>
        <v>868.09546324429471</v>
      </c>
      <c r="AU1519" s="10"/>
      <c r="AV1519" s="10"/>
      <c r="AW1519" s="14">
        <f t="shared" si="2381"/>
        <v>6730000</v>
      </c>
      <c r="AX1519" s="21">
        <f t="shared" si="2382"/>
        <v>868.09546324429471</v>
      </c>
      <c r="AY1519" s="10">
        <f t="shared" si="2383"/>
        <v>-8.7755178010950576</v>
      </c>
      <c r="AZ1519" s="10">
        <f t="shared" si="2384"/>
        <v>0.20782415331680659</v>
      </c>
      <c r="BA1519" s="10">
        <f t="shared" si="2385"/>
        <v>-2.2642101541531665</v>
      </c>
      <c r="BB1519" s="17" cm="1">
        <f t="array" ref="BB1519">$C1519*EXP(poly_from_str($AO1519,BB$2951))</f>
        <v>0.79143174488627555</v>
      </c>
      <c r="BC1519" s="10">
        <f t="shared" si="2386"/>
        <v>-1.3371513350731636</v>
      </c>
      <c r="BD1519" s="10">
        <f t="shared" si="2387"/>
        <v>2.27016051547997</v>
      </c>
      <c r="BE1519" s="10">
        <f t="shared" si="2388"/>
        <v>-1.6261563609667515</v>
      </c>
      <c r="BF1519" s="21">
        <f>INDEX([1]Pr3_line_class7_opt_lin!$A$2:$A$3624,MATCH($X1519,[1]Pr3_line_class7_opt_lin!$AO$2:$AO$3624,0),1)</f>
        <v>325</v>
      </c>
    </row>
    <row r="1520" spans="1:58" x14ac:dyDescent="0.25">
      <c r="A1520" s="1" t="s">
        <v>537</v>
      </c>
      <c r="B1520" s="1">
        <v>8.0000000000000002E-3</v>
      </c>
      <c r="C1520">
        <v>5</v>
      </c>
      <c r="D1520" t="s">
        <v>112</v>
      </c>
      <c r="E1520" s="2">
        <v>76139.600000000006</v>
      </c>
      <c r="N1520">
        <v>16</v>
      </c>
      <c r="V1520" s="11">
        <f t="shared" si="2311"/>
        <v>7.6139658407036528E-7</v>
      </c>
      <c r="W1520" s="11">
        <f t="shared" si="2312"/>
        <v>1.3133770074967559E-6</v>
      </c>
      <c r="X1520" s="10">
        <f t="shared" si="2313"/>
        <v>76139.643715214886</v>
      </c>
      <c r="Y1520" s="8">
        <f t="shared" si="2314"/>
        <v>1313.3762534275838</v>
      </c>
      <c r="Z1520" s="1">
        <f t="shared" si="2315"/>
        <v>1313.376</v>
      </c>
      <c r="AA1520" s="2">
        <f t="shared" si="2316"/>
        <v>76139.600000000006</v>
      </c>
      <c r="AB1520" s="2">
        <f t="shared" si="2310"/>
        <v>76139.658407036521</v>
      </c>
      <c r="AC1520" s="1">
        <f t="shared" si="2317"/>
        <v>7.8986237911701035E-2</v>
      </c>
      <c r="AD1520" s="1" t="b">
        <f t="shared" si="2318"/>
        <v>1</v>
      </c>
      <c r="AM1520" s="10">
        <f t="shared" si="2319"/>
        <v>0.46377945081987193</v>
      </c>
      <c r="AN1520" s="10"/>
      <c r="AO1520" s="1">
        <f t="shared" si="2320"/>
        <v>1313.376</v>
      </c>
      <c r="AP1520"/>
      <c r="BB1520" s="17" cm="1">
        <f t="array" ref="BB1520">$C1520*EXP(poly_from_str($AO1520,BB$2951))</f>
        <v>1.980766908746092</v>
      </c>
      <c r="BF1520" s="21">
        <f>INDEX([1]Pr3_line_class7_opt_lin!$A$2:$A$3624,MATCH($X1520,[1]Pr3_line_class7_opt_lin!$AO$2:$AO$3624,0),1)</f>
        <v>813</v>
      </c>
    </row>
    <row r="1521" spans="1:58" hidden="1" x14ac:dyDescent="0.25">
      <c r="A1521" s="1">
        <f>$Q1521</f>
        <v>1312.336</v>
      </c>
      <c r="B1521" s="1">
        <v>4.0000000000000001E-3</v>
      </c>
      <c r="C1521">
        <v>7</v>
      </c>
      <c r="E1521" s="6">
        <f>ROUND($R1521,1)</f>
        <v>76200</v>
      </c>
      <c r="F1521">
        <v>39732</v>
      </c>
      <c r="G1521" t="s">
        <v>4</v>
      </c>
      <c r="H1521" t="s">
        <v>12</v>
      </c>
      <c r="I1521">
        <v>115933</v>
      </c>
      <c r="J1521" t="s">
        <v>6</v>
      </c>
      <c r="K1521" t="s">
        <v>12</v>
      </c>
      <c r="L1521">
        <v>39732.99</v>
      </c>
      <c r="M1521">
        <v>115933.2</v>
      </c>
      <c r="N1521">
        <v>16</v>
      </c>
      <c r="O1521" s="4" t="s">
        <v>538</v>
      </c>
      <c r="P1521" s="4" t="s">
        <v>1091</v>
      </c>
      <c r="Q1521">
        <f>RIGHT($O1521,8)+0</f>
        <v>1312.336</v>
      </c>
      <c r="R1521" s="2">
        <f>100000000/Q1521</f>
        <v>76199.997561600074</v>
      </c>
      <c r="S1521" s="2">
        <f>$M1521-$L1521</f>
        <v>76200.209999999992</v>
      </c>
      <c r="T1521" s="5">
        <f>100000000/76199</f>
        <v>1312.3531804879328</v>
      </c>
      <c r="U1521" s="1">
        <f>100000000/S1521</f>
        <v>1312.3323413413166</v>
      </c>
      <c r="V1521" s="11">
        <f t="shared" si="2311"/>
        <v>7.6199997561600078E-7</v>
      </c>
      <c r="W1521" s="11">
        <f t="shared" si="2312"/>
        <v>1.3123359580052494E-6</v>
      </c>
      <c r="X1521" s="10">
        <f t="shared" si="2313"/>
        <v>76199.998176416557</v>
      </c>
      <c r="Y1521" s="8">
        <f t="shared" si="2314"/>
        <v>1312.3359894114722</v>
      </c>
      <c r="Z1521" s="1">
        <f t="shared" si="2315"/>
        <v>1312.336</v>
      </c>
      <c r="AA1521" s="2">
        <f t="shared" si="2316"/>
        <v>76200</v>
      </c>
      <c r="AB1521" s="2">
        <f t="shared" si="2310"/>
        <v>76199.997561600074</v>
      </c>
      <c r="AC1521" s="1">
        <f t="shared" si="2317"/>
        <v>7.9032198141939292E-2</v>
      </c>
      <c r="AD1521" s="1" t="b">
        <f t="shared" si="2318"/>
        <v>1</v>
      </c>
      <c r="AF1521" s="1" t="s">
        <v>1435</v>
      </c>
      <c r="AG1521" s="1" t="s">
        <v>1177</v>
      </c>
      <c r="AH1521" s="10">
        <v>39732.99</v>
      </c>
      <c r="AI1521" s="10">
        <v>115933.14</v>
      </c>
      <c r="AJ1521" s="10">
        <f t="shared" ref="AJ1521:AJ1522" si="2389">AI1521-AH1521</f>
        <v>76200.149999999994</v>
      </c>
      <c r="AK1521" s="1">
        <f t="shared" ref="AK1521:AK1522" si="2390">$A1521-100000000/AJ1521</f>
        <v>2.6253281653225713E-3</v>
      </c>
      <c r="AL1521" s="10">
        <f t="shared" ref="AL1521:AL1522" si="2391">$X1521-AJ1521</f>
        <v>-0.15182358343736269</v>
      </c>
      <c r="AM1521" s="10">
        <f t="shared" si="2319"/>
        <v>0.23225759256775705</v>
      </c>
      <c r="AN1521" s="10">
        <f t="shared" ref="AN1521:AN1522" si="2392">AL1521/AM1521</f>
        <v>-0.65368620142340805</v>
      </c>
      <c r="AO1521" s="1">
        <f t="shared" si="2320"/>
        <v>1312.336</v>
      </c>
      <c r="AP1521" s="14">
        <v>118000000</v>
      </c>
      <c r="AQ1521" s="10">
        <v>0.27900000000000003</v>
      </c>
      <c r="AR1521" s="14" cm="1">
        <f t="array" ref="AR1521">SfromgA($AP1521,$AO1521,"")</f>
        <v>0.13162867053322452</v>
      </c>
      <c r="AS1521" s="21">
        <f t="shared" ref="AS1521:AS1522" si="2393">(10^MAX(0.05, -0.312925054856973*((LN($AR1521))^(1/3)) + 0.454808404431693)-1)*100</f>
        <v>609.39101780545968</v>
      </c>
      <c r="AU1521" s="10"/>
      <c r="AV1521" s="10"/>
      <c r="AW1521" s="14">
        <f t="shared" ref="AW1521:AW1522" si="2394">IF($AP1521="",$AT1521,$AP1521)</f>
        <v>118000000</v>
      </c>
      <c r="AX1521" s="21">
        <f t="shared" ref="AX1521:AX1522" si="2395">IF($AP1521="",$AV1521,$AS1521)</f>
        <v>609.39101780545968</v>
      </c>
      <c r="AY1521" s="10">
        <f t="shared" ref="AY1521:AY1522" si="2396">LN(BB1521*$AO1521/$AW1521)</f>
        <v>-10.379596449058315</v>
      </c>
      <c r="AZ1521" s="10">
        <f t="shared" ref="AZ1521:AZ1522" si="2397">EXP(AY$2950*$AI1521+AY$2951)*$AW1521/$AO1521</f>
        <v>2.35829547381242</v>
      </c>
      <c r="BA1521" s="10">
        <f t="shared" ref="BA1521:BA1522" si="2398">LN(AZ1521/$C1521)</f>
        <v>-1.0879710478300817</v>
      </c>
      <c r="BB1521" s="17" cm="1">
        <f t="array" ref="BB1521">$C1521*EXP(poly_from_str($AO1521,BB$2951))</f>
        <v>2.7927721343774259</v>
      </c>
      <c r="BC1521" s="10">
        <f t="shared" ref="BC1521:BC1522" si="2399">LN(AZ1521/BB1521)</f>
        <v>-0.16909559786876555</v>
      </c>
      <c r="BD1521" s="10">
        <f t="shared" ref="BD1521:BD1522" si="2400">LN($AX1521/100+1)</f>
        <v>1.9592366945930348</v>
      </c>
      <c r="BE1521" s="10">
        <f t="shared" ref="BE1521:BE1522" si="2401">ABS(LN($AZ1521/$BB1521))-BD1521-LN(2)</f>
        <v>-2.4832882772842146</v>
      </c>
      <c r="BF1521" s="21">
        <f>INDEX([1]Pr3_line_class7_opt_lin!$A$2:$A$3624,MATCH($X1521,[1]Pr3_line_class7_opt_lin!$AO$2:$AO$3624,0),1)</f>
        <v>1146</v>
      </c>
    </row>
    <row r="1522" spans="1:58" x14ac:dyDescent="0.25">
      <c r="A1522" s="1" t="s">
        <v>539</v>
      </c>
      <c r="B1522" s="1">
        <v>8.0000000000000002E-3</v>
      </c>
      <c r="C1522">
        <v>1</v>
      </c>
      <c r="D1522" t="s">
        <v>112</v>
      </c>
      <c r="E1522" s="2">
        <v>76279.3</v>
      </c>
      <c r="F1522">
        <v>37011</v>
      </c>
      <c r="G1522" t="s">
        <v>4</v>
      </c>
      <c r="H1522" t="s">
        <v>17</v>
      </c>
      <c r="I1522">
        <v>113291</v>
      </c>
      <c r="J1522" t="s">
        <v>6</v>
      </c>
      <c r="K1522" t="s">
        <v>7</v>
      </c>
      <c r="L1522">
        <v>37011.919999999998</v>
      </c>
      <c r="M1522">
        <v>113291.8</v>
      </c>
      <c r="N1522">
        <v>16</v>
      </c>
      <c r="V1522" s="11">
        <f t="shared" si="2311"/>
        <v>7.6279279801551833E-7</v>
      </c>
      <c r="W1522" s="11">
        <f t="shared" si="2312"/>
        <v>1.3109716528599503E-6</v>
      </c>
      <c r="X1522" s="10">
        <f t="shared" si="2313"/>
        <v>76279.284910235641</v>
      </c>
      <c r="Y1522" s="8">
        <f t="shared" si="2314"/>
        <v>1310.9719121997348</v>
      </c>
      <c r="Z1522" s="1">
        <f t="shared" si="2315"/>
        <v>1310.972</v>
      </c>
      <c r="AA1522" s="2">
        <f t="shared" si="2316"/>
        <v>76279.3</v>
      </c>
      <c r="AB1522" s="2">
        <f t="shared" si="2310"/>
        <v>76279.27980155182</v>
      </c>
      <c r="AC1522" s="1">
        <f t="shared" si="2317"/>
        <v>7.9092642635217161E-2</v>
      </c>
      <c r="AD1522" s="1" t="b">
        <f t="shared" si="2318"/>
        <v>1</v>
      </c>
      <c r="AF1522" s="1" t="s">
        <v>1404</v>
      </c>
      <c r="AG1522" s="1" t="s">
        <v>1166</v>
      </c>
      <c r="AH1522" s="10">
        <v>37011.919999999998</v>
      </c>
      <c r="AI1522" s="10">
        <v>113291.67</v>
      </c>
      <c r="AJ1522" s="10">
        <f t="shared" si="2389"/>
        <v>76279.75</v>
      </c>
      <c r="AK1522" s="1">
        <f t="shared" si="2390"/>
        <v>8.0810044605641451E-3</v>
      </c>
      <c r="AL1522" s="10">
        <f t="shared" si="2391"/>
        <v>-0.46508976435870863</v>
      </c>
      <c r="AM1522" s="10">
        <f t="shared" si="2319"/>
        <v>0.46548240542132102</v>
      </c>
      <c r="AN1522" s="10">
        <f t="shared" si="2392"/>
        <v>-0.99915648570592697</v>
      </c>
      <c r="AO1522" s="1">
        <f t="shared" si="2320"/>
        <v>1310.972</v>
      </c>
      <c r="AP1522" s="14">
        <v>27300000</v>
      </c>
      <c r="AQ1522" s="10">
        <v>0.16900000000000001</v>
      </c>
      <c r="AR1522" s="14" cm="1">
        <f t="array" ref="AR1522">SfromgA($AP1522,$AO1522,"")</f>
        <v>3.0358216587666294E-2</v>
      </c>
      <c r="AS1522" s="21">
        <f t="shared" si="2393"/>
        <v>750.51173382029594</v>
      </c>
      <c r="AU1522" s="10"/>
      <c r="AV1522" s="10"/>
      <c r="AW1522" s="14">
        <f t="shared" si="2394"/>
        <v>27300000</v>
      </c>
      <c r="AX1522" s="21">
        <f t="shared" si="2395"/>
        <v>750.51173382029594</v>
      </c>
      <c r="AY1522" s="10">
        <f t="shared" si="2396"/>
        <v>-10.853505661913799</v>
      </c>
      <c r="AZ1522" s="10">
        <f t="shared" si="2397"/>
        <v>0.69913973237042282</v>
      </c>
      <c r="BA1522" s="10">
        <f t="shared" si="2398"/>
        <v>-0.35790465347821737</v>
      </c>
      <c r="BB1522" s="17" cm="1">
        <f t="array" ref="BB1522">$C1522*EXP(poly_from_str($AO1522,BB$2951))</f>
        <v>0.40267216777656129</v>
      </c>
      <c r="BC1522" s="10">
        <f t="shared" si="2399"/>
        <v>0.55172787407383106</v>
      </c>
      <c r="BD1522" s="10">
        <f t="shared" si="2400"/>
        <v>2.1406680221316048</v>
      </c>
      <c r="BE1522" s="10">
        <f t="shared" si="2401"/>
        <v>-2.282087328617719</v>
      </c>
      <c r="BF1522" s="21">
        <f>INDEX([1]Pr3_line_class7_opt_lin!$A$2:$A$3624,MATCH($X1522,[1]Pr3_line_class7_opt_lin!$AO$2:$AO$3624,0),1)</f>
        <v>165</v>
      </c>
    </row>
    <row r="1523" spans="1:58" x14ac:dyDescent="0.25">
      <c r="A1523" s="1" t="s">
        <v>540</v>
      </c>
      <c r="B1523" s="1">
        <v>8.0000000000000002E-3</v>
      </c>
      <c r="C1523">
        <v>2</v>
      </c>
      <c r="D1523" t="s">
        <v>112</v>
      </c>
      <c r="E1523" s="2">
        <v>76283.600000000006</v>
      </c>
      <c r="N1523">
        <v>16</v>
      </c>
      <c r="V1523" s="11">
        <f t="shared" si="2311"/>
        <v>7.6283585755718608E-7</v>
      </c>
      <c r="W1523" s="11">
        <f t="shared" si="2312"/>
        <v>1.310897755218684E-6</v>
      </c>
      <c r="X1523" s="10">
        <f t="shared" si="2313"/>
        <v>76283.589359054691</v>
      </c>
      <c r="Y1523" s="8">
        <f t="shared" si="2314"/>
        <v>1310.8979380783453</v>
      </c>
      <c r="Z1523" s="1">
        <f t="shared" si="2315"/>
        <v>1310.8979999999999</v>
      </c>
      <c r="AA1523" s="2">
        <f t="shared" si="2316"/>
        <v>76283.600000000006</v>
      </c>
      <c r="AB1523" s="2">
        <f t="shared" si="2310"/>
        <v>76283.58575571861</v>
      </c>
      <c r="AC1523" s="1">
        <f t="shared" si="2317"/>
        <v>7.909592727875038E-2</v>
      </c>
      <c r="AD1523" s="1" t="b">
        <f t="shared" si="2318"/>
        <v>1</v>
      </c>
      <c r="AM1523" s="10">
        <f t="shared" si="2319"/>
        <v>0.46553492338839492</v>
      </c>
      <c r="AN1523" s="10"/>
      <c r="AO1523" s="1">
        <f t="shared" si="2320"/>
        <v>1310.8979999999999</v>
      </c>
      <c r="AP1523"/>
      <c r="BB1523" s="17" cm="1">
        <f t="array" ref="BB1523">$C1523*EXP(poly_from_str($AO1523,BB$2951))</f>
        <v>0.8057472135431194</v>
      </c>
      <c r="BF1523" s="21" t="e">
        <f>INDEX([1]Pr3_line_class7_opt_lin!$A$2:$A$3624,MATCH($X1523,[1]Pr3_line_class7_opt_lin!$AO$2:$AO$3624,0),1)</f>
        <v>#N/A</v>
      </c>
    </row>
    <row r="1524" spans="1:58" hidden="1" x14ac:dyDescent="0.25">
      <c r="A1524" s="1" t="s">
        <v>541</v>
      </c>
      <c r="B1524" s="1">
        <v>4.0000000000000001E-3</v>
      </c>
      <c r="C1524">
        <v>2</v>
      </c>
      <c r="E1524" s="2">
        <v>76318</v>
      </c>
      <c r="F1524">
        <v>35024</v>
      </c>
      <c r="G1524" t="s">
        <v>4</v>
      </c>
      <c r="H1524" t="s">
        <v>7</v>
      </c>
      <c r="I1524">
        <v>111342</v>
      </c>
      <c r="J1524" t="s">
        <v>6</v>
      </c>
      <c r="K1524" t="s">
        <v>7</v>
      </c>
      <c r="L1524">
        <v>35024.49</v>
      </c>
      <c r="M1524">
        <v>111342.8</v>
      </c>
      <c r="N1524">
        <v>16</v>
      </c>
      <c r="V1524" s="11">
        <f t="shared" si="2311"/>
        <v>7.6317992653630027E-7</v>
      </c>
      <c r="W1524" s="11">
        <f t="shared" si="2312"/>
        <v>1.3103068738698603E-6</v>
      </c>
      <c r="X1524" s="10">
        <f t="shared" si="2313"/>
        <v>76317.994514525693</v>
      </c>
      <c r="Y1524" s="8">
        <f t="shared" si="2314"/>
        <v>1310.3069680502006</v>
      </c>
      <c r="Z1524" s="1">
        <f t="shared" si="2315"/>
        <v>1310.307</v>
      </c>
      <c r="AA1524" s="2">
        <f t="shared" si="2316"/>
        <v>76318</v>
      </c>
      <c r="AB1524" s="2">
        <f t="shared" si="2310"/>
        <v>76317.992653630019</v>
      </c>
      <c r="AC1524" s="1">
        <f t="shared" si="2317"/>
        <v>7.9122180013397631E-2</v>
      </c>
      <c r="AD1524" s="1" t="b">
        <f t="shared" si="2318"/>
        <v>1</v>
      </c>
      <c r="AF1524" s="1" t="s">
        <v>1412</v>
      </c>
      <c r="AG1524" s="5" t="s">
        <v>1474</v>
      </c>
      <c r="AH1524" s="10">
        <v>35024.49</v>
      </c>
      <c r="AI1524" s="10">
        <v>111342.43</v>
      </c>
      <c r="AJ1524" s="10">
        <f>AI1524-AH1524</f>
        <v>76317.94</v>
      </c>
      <c r="AK1524" s="1">
        <f>$A1524-100000000/AJ1524</f>
        <v>-9.0401313241272874E-4</v>
      </c>
      <c r="AL1524" s="10">
        <f>$X1524-AJ1524</f>
        <v>5.4514525691047311E-2</v>
      </c>
      <c r="AM1524" s="10">
        <f t="shared" si="2319"/>
        <v>0.23297746253358945</v>
      </c>
      <c r="AN1524" s="10">
        <f>AL1524/AM1524</f>
        <v>0.23399055470091962</v>
      </c>
      <c r="AO1524" s="1">
        <f t="shared" si="2320"/>
        <v>1310.307</v>
      </c>
      <c r="AP1524" s="14">
        <v>60700000</v>
      </c>
      <c r="AQ1524" s="10">
        <v>0.193</v>
      </c>
      <c r="AR1524" s="14" cm="1">
        <f t="array" ref="AR1524">SfromgA($AP1524,$AO1524,"")</f>
        <v>6.7397103807334088E-2</v>
      </c>
      <c r="AS1524" s="21">
        <f>(10^MAX(0.05, -0.312925054856973*((LN($AR1524))^(1/3)) + 0.454808404431693)-1)*100</f>
        <v>676.95531212451442</v>
      </c>
      <c r="AU1524" s="10"/>
      <c r="AV1524" s="10"/>
      <c r="AW1524" s="14">
        <f>IF($AP1524="",$AT1524,$AP1524)</f>
        <v>60700000</v>
      </c>
      <c r="AX1524" s="21">
        <f>IF($AP1524="",$AV1524,$AS1524)</f>
        <v>676.95531212451442</v>
      </c>
      <c r="AY1524" s="10">
        <f>LN(BB1524*$AO1524/$AW1524)</f>
        <v>-10.955433316535128</v>
      </c>
      <c r="AZ1524" s="10">
        <f>EXP(AY$2950*$AI1524+AY$2951)*$AW1524/$AO1524</f>
        <v>1.8661305100290388</v>
      </c>
      <c r="BA1524" s="10">
        <f>LN(AZ1524/$C1524)</f>
        <v>-6.9280139514618325E-2</v>
      </c>
      <c r="BB1524" s="17" cm="1">
        <f t="array" ref="BB1524">$C1524*EXP(poly_from_str($AO1524,BB$2951))</f>
        <v>0.80896809491011312</v>
      </c>
      <c r="BC1524" s="10">
        <f t="shared" ref="BC1524" si="2402">LN(AZ1524/BB1524)</f>
        <v>0.83586284143502299</v>
      </c>
      <c r="BD1524" s="10">
        <f t="shared" ref="BD1524" si="2403">LN($AX1524/100+1)</f>
        <v>2.0502126493723365</v>
      </c>
      <c r="BE1524" s="10">
        <f>ABS(LN($AZ1524/$BB1524))-BD1524-LN(2)</f>
        <v>-1.9074969884972588</v>
      </c>
      <c r="BF1524" s="21">
        <f>INDEX([1]Pr3_line_class7_opt_lin!$A$2:$A$3624,MATCH($X1524,[1]Pr3_line_class7_opt_lin!$AO$2:$AO$3624,0),1)</f>
        <v>331</v>
      </c>
    </row>
    <row r="1525" spans="1:58" hidden="1" x14ac:dyDescent="0.25">
      <c r="A1525" s="1" t="s">
        <v>542</v>
      </c>
      <c r="B1525" s="1">
        <v>4.0000000000000001E-3</v>
      </c>
      <c r="C1525">
        <v>1</v>
      </c>
      <c r="E1525" s="2">
        <v>76335.8</v>
      </c>
      <c r="N1525">
        <v>16</v>
      </c>
      <c r="V1525" s="11">
        <f t="shared" si="2311"/>
        <v>7.633581959097741E-7</v>
      </c>
      <c r="W1525" s="11">
        <f t="shared" si="2312"/>
        <v>1.310001336201363E-6</v>
      </c>
      <c r="X1525" s="10">
        <f t="shared" si="2313"/>
        <v>76335.814624962411</v>
      </c>
      <c r="Y1525" s="8">
        <f t="shared" si="2314"/>
        <v>1310.0010852219191</v>
      </c>
      <c r="Z1525" s="1">
        <f t="shared" si="2315"/>
        <v>1310.001</v>
      </c>
      <c r="AA1525" s="2">
        <f t="shared" si="2316"/>
        <v>76335.8</v>
      </c>
      <c r="AB1525" s="2">
        <f t="shared" si="2310"/>
        <v>76335.819590977408</v>
      </c>
      <c r="AC1525" s="1">
        <f t="shared" si="2317"/>
        <v>7.9135786763131252E-2</v>
      </c>
      <c r="AD1525" s="1" t="b">
        <f t="shared" si="2318"/>
        <v>1</v>
      </c>
      <c r="AM1525" s="10">
        <f t="shared" si="2319"/>
        <v>0.23308623428531736</v>
      </c>
      <c r="AN1525" s="10"/>
      <c r="AO1525" s="1">
        <f t="shared" si="2320"/>
        <v>1310.001</v>
      </c>
      <c r="AP1525"/>
      <c r="BB1525" s="17" cm="1">
        <f t="array" ref="BB1525">$C1525*EXP(poly_from_str($AO1525,BB$2951))</f>
        <v>0.40531902917212997</v>
      </c>
      <c r="BF1525" s="21">
        <f>INDEX([1]Pr3_line_class7_opt_lin!$A$2:$A$3624,MATCH($X1525,[1]Pr3_line_class7_opt_lin!$AO$2:$AO$3624,0),1)</f>
        <v>166</v>
      </c>
    </row>
    <row r="1526" spans="1:58" x14ac:dyDescent="0.25">
      <c r="A1526" s="1" t="s">
        <v>543</v>
      </c>
      <c r="B1526" s="1">
        <v>8.0000000000000002E-3</v>
      </c>
      <c r="C1526">
        <v>2</v>
      </c>
      <c r="D1526" t="s">
        <v>112</v>
      </c>
      <c r="E1526" s="2">
        <v>76345.7</v>
      </c>
      <c r="N1526">
        <v>16</v>
      </c>
      <c r="V1526" s="11">
        <f t="shared" si="2311"/>
        <v>7.6345727044175932E-7</v>
      </c>
      <c r="W1526" s="11">
        <f t="shared" si="2312"/>
        <v>1.309831463985529E-6</v>
      </c>
      <c r="X1526" s="10">
        <f t="shared" si="2313"/>
        <v>76345.720186232415</v>
      </c>
      <c r="Y1526" s="8">
        <f t="shared" si="2314"/>
        <v>1309.8311176588156</v>
      </c>
      <c r="Z1526" s="1">
        <f t="shared" si="2315"/>
        <v>1309.8309999999999</v>
      </c>
      <c r="AA1526" s="2">
        <f t="shared" si="2316"/>
        <v>76345.7</v>
      </c>
      <c r="AB1526" s="2">
        <f t="shared" si="2310"/>
        <v>76345.727044175932</v>
      </c>
      <c r="AC1526" s="1">
        <f t="shared" si="2317"/>
        <v>7.9143350189519082E-2</v>
      </c>
      <c r="AD1526" s="1" t="b">
        <f t="shared" si="2318"/>
        <v>1</v>
      </c>
      <c r="AM1526" s="10">
        <f t="shared" si="2319"/>
        <v>0.46629343785572336</v>
      </c>
      <c r="AN1526" s="10"/>
      <c r="AO1526" s="1">
        <f t="shared" si="2320"/>
        <v>1309.8309999999999</v>
      </c>
      <c r="AP1526"/>
      <c r="BB1526" s="17" cm="1">
        <f t="array" ref="BB1526">$C1526*EXP(poly_from_str($AO1526,BB$2951))</f>
        <v>0.81156649129898706</v>
      </c>
      <c r="BF1526" s="21">
        <f>INDEX([1]Pr3_line_class7_opt_lin!$A$2:$A$3624,MATCH($X1526,[1]Pr3_line_class7_opt_lin!$AO$2:$AO$3624,0),1)</f>
        <v>332</v>
      </c>
    </row>
    <row r="1527" spans="1:58" hidden="1" x14ac:dyDescent="0.25">
      <c r="A1527" s="1" t="s">
        <v>544</v>
      </c>
      <c r="B1527" s="1">
        <v>4.0000000000000001E-3</v>
      </c>
      <c r="C1527">
        <v>2</v>
      </c>
      <c r="E1527" s="2">
        <v>76418.899999999994</v>
      </c>
      <c r="F1527">
        <v>16135</v>
      </c>
      <c r="G1527" t="s">
        <v>4</v>
      </c>
      <c r="H1527" t="s">
        <v>7</v>
      </c>
      <c r="I1527">
        <v>92554</v>
      </c>
      <c r="J1527" t="s">
        <v>6</v>
      </c>
      <c r="K1527" t="s">
        <v>17</v>
      </c>
      <c r="L1527">
        <v>16135.97</v>
      </c>
      <c r="M1527">
        <v>92554.8</v>
      </c>
      <c r="N1527">
        <v>16</v>
      </c>
      <c r="V1527" s="11">
        <f t="shared" si="2311"/>
        <v>7.6418888609535394E-7</v>
      </c>
      <c r="W1527" s="11">
        <f t="shared" si="2312"/>
        <v>1.3085768049527016E-6</v>
      </c>
      <c r="X1527" s="10">
        <f t="shared" si="2313"/>
        <v>76418.891506233907</v>
      </c>
      <c r="Y1527" s="8">
        <f t="shared" si="2314"/>
        <v>1308.5769503976965</v>
      </c>
      <c r="Z1527" s="1">
        <f t="shared" si="2315"/>
        <v>1308.577</v>
      </c>
      <c r="AA1527" s="2">
        <f t="shared" si="2316"/>
        <v>76418.899999999994</v>
      </c>
      <c r="AB1527" s="2">
        <f t="shared" si="2310"/>
        <v>76418.888609535396</v>
      </c>
      <c r="AC1527" s="1">
        <f t="shared" si="2317"/>
        <v>7.9199232681582896E-2</v>
      </c>
      <c r="AD1527" s="1" t="b">
        <f t="shared" si="2318"/>
        <v>1</v>
      </c>
      <c r="AF1527" s="1" t="s">
        <v>1213</v>
      </c>
      <c r="AG1527" s="1" t="s">
        <v>1363</v>
      </c>
      <c r="AH1527" s="10">
        <v>16135.97</v>
      </c>
      <c r="AI1527" s="10">
        <v>92554.8</v>
      </c>
      <c r="AJ1527" s="10">
        <f t="shared" ref="AJ1527:AJ1528" si="2404">AI1527-AH1527</f>
        <v>76418.83</v>
      </c>
      <c r="AK1527" s="1">
        <f t="shared" ref="AK1527:AK1528" si="2405">$A1527-100000000/AJ1527</f>
        <v>-1.0036150774794805E-3</v>
      </c>
      <c r="AL1527" s="10">
        <f t="shared" ref="AL1527:AL1528" si="2406">$X1527-AJ1527</f>
        <v>6.150623390567489E-2</v>
      </c>
      <c r="AM1527" s="10">
        <f t="shared" si="2319"/>
        <v>0.23359389627052896</v>
      </c>
      <c r="AN1527" s="10">
        <f t="shared" ref="AN1527:AN1528" si="2407">AL1527/AM1527</f>
        <v>0.26330411405289245</v>
      </c>
      <c r="AO1527" s="1">
        <f t="shared" si="2320"/>
        <v>1308.577</v>
      </c>
      <c r="AP1527" s="14">
        <v>8490000</v>
      </c>
      <c r="AQ1527" s="10">
        <v>2.5999999999999999E-2</v>
      </c>
      <c r="AR1527" s="14" cm="1">
        <f t="array" ref="AR1527">SfromgA($AP1527,$AO1527,"")</f>
        <v>9.3894228604418303E-3</v>
      </c>
      <c r="AS1527" s="21">
        <f t="shared" ref="AS1527:AS1528" si="2408">(10^MAX(0.05, -0.312925054856973*((LN($AR1527))^(1/3)) + 0.454808404431693)-1)*100</f>
        <v>850.152792215462</v>
      </c>
      <c r="AU1527" s="10"/>
      <c r="AV1527" s="10"/>
      <c r="AW1527" s="14">
        <f t="shared" ref="AW1527:AW1528" si="2409">IF($AP1527="",$AT1527,$AP1527)</f>
        <v>8490000</v>
      </c>
      <c r="AX1527" s="21">
        <f t="shared" ref="AX1527:AX1528" si="2410">IF($AP1527="",$AV1527,$AS1527)</f>
        <v>850.152792215462</v>
      </c>
      <c r="AY1527" s="10">
        <f t="shared" ref="AY1527:AY1528" si="2411">LN(BB1527*$AO1527/$AW1527)</f>
        <v>-8.9780715538638631</v>
      </c>
      <c r="AZ1527" s="10">
        <f t="shared" ref="AZ1527:AZ1528" si="2412">EXP(AY$2950*$AI1527+AY$2951)*$AW1527/$AO1527</f>
        <v>1.5133526807789812</v>
      </c>
      <c r="BA1527" s="10">
        <f t="shared" ref="BA1527:BA1528" si="2413">LN(AZ1527/$C1527)</f>
        <v>-0.27881967260080692</v>
      </c>
      <c r="BB1527" s="17" cm="1">
        <f t="array" ref="BB1527">$C1527*EXP(poly_from_str($AO1527,BB$2951))</f>
        <v>0.81842987420978897</v>
      </c>
      <c r="BC1527" s="10">
        <f t="shared" ref="BC1527:BC1528" si="2414">LN(AZ1527/BB1527)</f>
        <v>0.61469506978119215</v>
      </c>
      <c r="BD1527" s="10">
        <f t="shared" ref="BD1527:BD1528" si="2415">LN($AX1527/100+1)</f>
        <v>2.251452619585121</v>
      </c>
      <c r="BE1527" s="10">
        <f t="shared" ref="BE1527:BE1528" si="2416">ABS(LN($AZ1527/$BB1527))-BD1527-LN(2)</f>
        <v>-2.3299047303638742</v>
      </c>
      <c r="BF1527" s="21">
        <f>INDEX([1]Pr3_line_class7_opt_lin!$A$2:$A$3624,MATCH($X1527,[1]Pr3_line_class7_opt_lin!$AO$2:$AO$3624,0),1)</f>
        <v>335</v>
      </c>
    </row>
    <row r="1528" spans="1:58" hidden="1" x14ac:dyDescent="0.25">
      <c r="A1528" s="1" t="s">
        <v>545</v>
      </c>
      <c r="B1528" s="1">
        <v>4.0000000000000001E-3</v>
      </c>
      <c r="C1528">
        <v>2</v>
      </c>
      <c r="E1528" s="2">
        <v>76438.899999999994</v>
      </c>
      <c r="F1528">
        <v>39870</v>
      </c>
      <c r="G1528" t="s">
        <v>4</v>
      </c>
      <c r="H1528" t="s">
        <v>5</v>
      </c>
      <c r="I1528">
        <v>116309</v>
      </c>
      <c r="J1528" t="s">
        <v>6</v>
      </c>
      <c r="K1528" t="s">
        <v>12</v>
      </c>
      <c r="L1528">
        <v>39870.17</v>
      </c>
      <c r="M1528">
        <v>116309.2</v>
      </c>
      <c r="N1528">
        <v>16</v>
      </c>
      <c r="V1528" s="11">
        <f t="shared" si="2311"/>
        <v>7.643892453490737E-7</v>
      </c>
      <c r="W1528" s="11">
        <f t="shared" si="2312"/>
        <v>1.3082344199092349E-6</v>
      </c>
      <c r="X1528" s="10">
        <f t="shared" si="2313"/>
        <v>76438.918290582078</v>
      </c>
      <c r="Y1528" s="8">
        <f t="shared" si="2314"/>
        <v>1308.2341068701498</v>
      </c>
      <c r="Z1528" s="1">
        <f t="shared" si="2315"/>
        <v>1308.2339999999999</v>
      </c>
      <c r="AA1528" s="2">
        <f t="shared" si="2316"/>
        <v>76438.899999999994</v>
      </c>
      <c r="AB1528" s="2">
        <f t="shared" si="2310"/>
        <v>76438.924534907375</v>
      </c>
      <c r="AC1528" s="1">
        <f t="shared" si="2317"/>
        <v>7.9214545920266333E-2</v>
      </c>
      <c r="AD1528" s="1" t="b">
        <f t="shared" si="2318"/>
        <v>1</v>
      </c>
      <c r="AF1528" s="1" t="s">
        <v>1399</v>
      </c>
      <c r="AG1528" s="1" t="s">
        <v>1148</v>
      </c>
      <c r="AH1528" s="10">
        <v>39870.17</v>
      </c>
      <c r="AI1528" s="10">
        <v>116309.14</v>
      </c>
      <c r="AJ1528" s="10">
        <f t="shared" si="2404"/>
        <v>76438.97</v>
      </c>
      <c r="AK1528" s="1">
        <f t="shared" si="2405"/>
        <v>7.7812377639929764E-4</v>
      </c>
      <c r="AL1528" s="10">
        <f t="shared" si="2406"/>
        <v>-5.1709417923120782E-2</v>
      </c>
      <c r="AM1528" s="10">
        <f t="shared" si="2319"/>
        <v>0.23371629234525323</v>
      </c>
      <c r="AN1528" s="10">
        <f t="shared" si="2407"/>
        <v>-0.22124866608243965</v>
      </c>
      <c r="AO1528" s="1">
        <f t="shared" si="2320"/>
        <v>1308.2339999999999</v>
      </c>
      <c r="AP1528" s="14">
        <v>116000000</v>
      </c>
      <c r="AQ1528" s="10">
        <v>0.106</v>
      </c>
      <c r="AR1528" s="14" cm="1">
        <f t="array" ref="AR1528">SfromgA($AP1528,$AO1528,"")</f>
        <v>0.12818808064331033</v>
      </c>
      <c r="AS1528" s="21">
        <f t="shared" si="2408"/>
        <v>612.20123482915017</v>
      </c>
      <c r="AU1528" s="10"/>
      <c r="AV1528" s="10"/>
      <c r="AW1528" s="14">
        <f t="shared" si="2409"/>
        <v>116000000</v>
      </c>
      <c r="AX1528" s="21">
        <f t="shared" si="2410"/>
        <v>612.20123482915017</v>
      </c>
      <c r="AY1528" s="10">
        <f t="shared" si="2411"/>
        <v>-11.590738222032332</v>
      </c>
      <c r="AZ1528" s="10">
        <f t="shared" si="2412"/>
        <v>2.2452756132241181</v>
      </c>
      <c r="BA1528" s="10">
        <f t="shared" si="2413"/>
        <v>0.11568110068207538</v>
      </c>
      <c r="BB1528" s="17" cm="1">
        <f t="array" ref="BB1528">$C1528*EXP(poly_from_str($AO1528,BB$2951))</f>
        <v>0.82031170077092097</v>
      </c>
      <c r="BC1528" s="10">
        <f t="shared" si="2414"/>
        <v>1.006899169302895</v>
      </c>
      <c r="BD1528" s="10">
        <f t="shared" si="2415"/>
        <v>1.963190318677658</v>
      </c>
      <c r="BE1528" s="10">
        <f t="shared" si="2416"/>
        <v>-1.6494383299347084</v>
      </c>
      <c r="BF1528" s="21">
        <f>INDEX([1]Pr3_line_class7_opt_lin!$A$2:$A$3624,MATCH($X1528,[1]Pr3_line_class7_opt_lin!$AO$2:$AO$3624,0),1)</f>
        <v>335</v>
      </c>
    </row>
    <row r="1529" spans="1:58" x14ac:dyDescent="0.25">
      <c r="A1529" s="1" t="s">
        <v>546</v>
      </c>
      <c r="B1529" s="1">
        <v>8.0000000000000002E-3</v>
      </c>
      <c r="C1529">
        <v>20</v>
      </c>
      <c r="D1529" t="s">
        <v>112</v>
      </c>
      <c r="E1529" s="2">
        <v>76498.5</v>
      </c>
      <c r="N1529">
        <v>16</v>
      </c>
      <c r="V1529" s="11">
        <f t="shared" si="2311"/>
        <v>7.6498510191514026E-7</v>
      </c>
      <c r="W1529" s="11">
        <f t="shared" si="2312"/>
        <v>1.3072151741537417E-6</v>
      </c>
      <c r="X1529" s="10">
        <f t="shared" si="2313"/>
        <v>76498.507591661881</v>
      </c>
      <c r="Y1529" s="8">
        <f t="shared" si="2314"/>
        <v>1307.2150444265624</v>
      </c>
      <c r="Z1529" s="1">
        <f t="shared" si="2315"/>
        <v>1307.2149999999999</v>
      </c>
      <c r="AA1529" s="2">
        <f t="shared" si="2316"/>
        <v>76498.5</v>
      </c>
      <c r="AB1529" s="2">
        <f t="shared" si="2310"/>
        <v>76498.510191514026</v>
      </c>
      <c r="AC1529" s="1">
        <f t="shared" si="2317"/>
        <v>7.926011030760588E-2</v>
      </c>
      <c r="AD1529" s="1" t="b">
        <f t="shared" si="2318"/>
        <v>1</v>
      </c>
      <c r="AM1529" s="10">
        <f t="shared" si="2319"/>
        <v>0.46816170255084288</v>
      </c>
      <c r="AN1529" s="10"/>
      <c r="AO1529" s="1">
        <f t="shared" si="2320"/>
        <v>1307.2149999999999</v>
      </c>
      <c r="AP1529"/>
      <c r="BB1529" s="17" cm="1">
        <f t="array" ref="BB1529">$C1529*EXP(poly_from_str($AO1529,BB$2951))</f>
        <v>8.2591367531155164</v>
      </c>
      <c r="BF1529" s="21">
        <f>INDEX([1]Pr3_line_class7_opt_lin!$A$2:$A$3624,MATCH($X1529,[1]Pr3_line_class7_opt_lin!$AO$2:$AO$3624,0),1)</f>
        <v>3375</v>
      </c>
    </row>
    <row r="1530" spans="1:58" hidden="1" x14ac:dyDescent="0.25">
      <c r="A1530" s="1" t="s">
        <v>547</v>
      </c>
      <c r="B1530" s="1">
        <v>4.0000000000000001E-3</v>
      </c>
      <c r="C1530">
        <v>1</v>
      </c>
      <c r="E1530" s="2">
        <v>76545.100000000006</v>
      </c>
      <c r="F1530">
        <v>37011</v>
      </c>
      <c r="G1530" t="s">
        <v>4</v>
      </c>
      <c r="H1530" t="s">
        <v>17</v>
      </c>
      <c r="I1530">
        <v>113556</v>
      </c>
      <c r="J1530" t="s">
        <v>6</v>
      </c>
      <c r="K1530" t="s">
        <v>17</v>
      </c>
      <c r="L1530">
        <v>37011.919999999998</v>
      </c>
      <c r="M1530">
        <v>113556.8</v>
      </c>
      <c r="N1530">
        <v>16</v>
      </c>
      <c r="V1530" s="11">
        <f t="shared" si="2311"/>
        <v>7.6545062078045345E-7</v>
      </c>
      <c r="W1530" s="11">
        <f t="shared" si="2312"/>
        <v>1.3064193527737242E-6</v>
      </c>
      <c r="X1530" s="10">
        <f t="shared" si="2313"/>
        <v>76545.07176947924</v>
      </c>
      <c r="Y1530" s="8">
        <f t="shared" si="2314"/>
        <v>1306.4198345930995</v>
      </c>
      <c r="Z1530" s="1">
        <f t="shared" si="2315"/>
        <v>1306.42</v>
      </c>
      <c r="AA1530" s="2">
        <f t="shared" si="2316"/>
        <v>76545.100000000006</v>
      </c>
      <c r="AB1530" s="2">
        <f t="shared" si="2310"/>
        <v>76545.062078045346</v>
      </c>
      <c r="AC1530" s="1">
        <f t="shared" si="2317"/>
        <v>7.9295732642659073E-2</v>
      </c>
      <c r="AD1530" s="1" t="b">
        <f t="shared" si="2318"/>
        <v>1</v>
      </c>
      <c r="AF1530" s="1" t="s">
        <v>1404</v>
      </c>
      <c r="AG1530" s="1" t="s">
        <v>1338</v>
      </c>
      <c r="AH1530" s="10">
        <v>37011.919999999998</v>
      </c>
      <c r="AI1530" s="10">
        <v>113556.8</v>
      </c>
      <c r="AJ1530" s="10">
        <f t="shared" ref="AJ1530:AJ1532" si="2417">AI1530-AH1530</f>
        <v>76544.88</v>
      </c>
      <c r="AK1530" s="1">
        <f t="shared" ref="AK1530:AK1532" si="2418">$A1530-100000000/AJ1530</f>
        <v>-3.1075938716185192E-3</v>
      </c>
      <c r="AL1530" s="10">
        <f t="shared" ref="AL1530:AL1532" si="2419">$X1530-AJ1530</f>
        <v>0.19176947923551779</v>
      </c>
      <c r="AM1530" s="10">
        <f t="shared" si="2319"/>
        <v>0.23436597725080757</v>
      </c>
      <c r="AN1530" s="10">
        <f t="shared" ref="AN1530:AN1532" si="2420">AL1530/AM1530</f>
        <v>0.81824794488107377</v>
      </c>
      <c r="AO1530" s="1">
        <f t="shared" si="2320"/>
        <v>1306.42</v>
      </c>
      <c r="AP1530" s="14">
        <v>24400000</v>
      </c>
      <c r="AQ1530" s="10">
        <v>8.7999999999999995E-2</v>
      </c>
      <c r="AR1530" s="14" cm="1">
        <f t="array" ref="AR1530">SfromgA($AP1530,$AO1530,"")</f>
        <v>2.6851691408903651E-2</v>
      </c>
      <c r="AS1530" s="21">
        <f t="shared" ref="AS1530:AS1532" si="2421">(10^MAX(0.05, -0.312925054856973*((LN($AR1530))^(1/3)) + 0.454808404431693)-1)*100</f>
        <v>761.34246182695188</v>
      </c>
      <c r="AU1530" s="10"/>
      <c r="AV1530" s="10"/>
      <c r="AW1530" s="14">
        <f t="shared" ref="AW1530:AW1532" si="2422">IF($AP1530="",$AT1530,$AP1530)</f>
        <v>24400000</v>
      </c>
      <c r="AX1530" s="21">
        <f t="shared" ref="AX1530:AX1532" si="2423">IF($AP1530="",$AV1530,$AS1530)</f>
        <v>761.34246182695188</v>
      </c>
      <c r="AY1530" s="10">
        <f t="shared" ref="AY1530:AY1532" si="2424">LN(BB1530*$AO1530/$AW1530)</f>
        <v>-10.714168128333224</v>
      </c>
      <c r="AZ1530" s="10">
        <f t="shared" ref="AZ1530:AZ1532" si="2425">EXP(AY$2950*$AI1530+AY$2951)*$AW1530/$AO1530</f>
        <v>0.61170003148823648</v>
      </c>
      <c r="BA1530" s="10">
        <f t="shared" ref="BA1530:BA1532" si="2426">LN(AZ1530/$C1530)</f>
        <v>-0.49151326125701877</v>
      </c>
      <c r="BB1530" s="17" cm="1">
        <f t="array" ref="BB1530">$C1530*EXP(poly_from_str($AO1530,BB$2951))</f>
        <v>0.41514796137707427</v>
      </c>
      <c r="BC1530" s="10">
        <f t="shared" ref="BC1530:BC1532" si="2427">LN(AZ1530/BB1530)</f>
        <v>0.38760702759863025</v>
      </c>
      <c r="BD1530" s="10">
        <f t="shared" ref="BD1530:BD1532" si="2428">LN($AX1530/100+1)</f>
        <v>2.1533219882864385</v>
      </c>
      <c r="BE1530" s="10">
        <f t="shared" ref="BE1530:BE1532" si="2429">ABS(LN($AZ1530/$BB1530))-BD1530-LN(2)</f>
        <v>-2.4588621412477534</v>
      </c>
      <c r="BF1530" s="21">
        <f>INDEX([1]Pr3_line_class7_opt_lin!$A$2:$A$3624,MATCH($X1530,[1]Pr3_line_class7_opt_lin!$AO$2:$AO$3624,0),1)</f>
        <v>170</v>
      </c>
    </row>
    <row r="1531" spans="1:58" hidden="1" x14ac:dyDescent="0.25">
      <c r="A1531" s="1" t="s">
        <v>548</v>
      </c>
      <c r="B1531" s="1">
        <v>4.0000000000000001E-3</v>
      </c>
      <c r="C1531">
        <v>1</v>
      </c>
      <c r="E1531" s="2">
        <v>76576</v>
      </c>
      <c r="F1531">
        <v>39732</v>
      </c>
      <c r="G1531" t="s">
        <v>4</v>
      </c>
      <c r="H1531" t="s">
        <v>12</v>
      </c>
      <c r="I1531">
        <v>116309</v>
      </c>
      <c r="J1531" t="s">
        <v>6</v>
      </c>
      <c r="K1531" t="s">
        <v>12</v>
      </c>
      <c r="L1531">
        <v>39732.99</v>
      </c>
      <c r="M1531">
        <v>116309.2</v>
      </c>
      <c r="N1531">
        <v>16</v>
      </c>
      <c r="V1531" s="11">
        <f t="shared" si="2311"/>
        <v>7.657601087991962E-7</v>
      </c>
      <c r="W1531" s="11">
        <f t="shared" si="2312"/>
        <v>1.3058921855411617E-6</v>
      </c>
      <c r="X1531" s="10">
        <f t="shared" si="2313"/>
        <v>76576.008096073274</v>
      </c>
      <c r="Y1531" s="8">
        <f t="shared" si="2314"/>
        <v>1305.8920474744345</v>
      </c>
      <c r="Z1531" s="1">
        <f t="shared" si="2315"/>
        <v>1305.8920000000001</v>
      </c>
      <c r="AA1531" s="2">
        <f t="shared" si="2316"/>
        <v>76576</v>
      </c>
      <c r="AB1531" s="2">
        <f t="shared" si="2310"/>
        <v>76576.010879919617</v>
      </c>
      <c r="AC1531" s="1">
        <f t="shared" si="2317"/>
        <v>7.9319427211407834E-2</v>
      </c>
      <c r="AD1531" s="1" t="b">
        <f t="shared" si="2318"/>
        <v>1</v>
      </c>
      <c r="AF1531" s="1" t="s">
        <v>1435</v>
      </c>
      <c r="AG1531" s="1" t="s">
        <v>1148</v>
      </c>
      <c r="AH1531" s="10">
        <v>39732.99</v>
      </c>
      <c r="AI1531" s="10">
        <v>116309.14</v>
      </c>
      <c r="AJ1531" s="10">
        <f t="shared" si="2417"/>
        <v>76576.149999999994</v>
      </c>
      <c r="AK1531" s="1">
        <f t="shared" si="2418"/>
        <v>2.3724854279407737E-3</v>
      </c>
      <c r="AL1531" s="10">
        <f t="shared" si="2419"/>
        <v>-0.14190392672026064</v>
      </c>
      <c r="AM1531" s="10">
        <f t="shared" si="2319"/>
        <v>0.234555384365629</v>
      </c>
      <c r="AN1531" s="10">
        <f t="shared" si="2420"/>
        <v>-0.60499112865837412</v>
      </c>
      <c r="AO1531" s="1">
        <f t="shared" si="2320"/>
        <v>1305.8920000000001</v>
      </c>
      <c r="AP1531" s="14">
        <v>28300000</v>
      </c>
      <c r="AQ1531" s="10">
        <v>0.157</v>
      </c>
      <c r="AR1531" s="14" cm="1">
        <f t="array" ref="AR1531">SfromgA($AP1531,$AO1531,"")</f>
        <v>3.1105814626792523E-2</v>
      </c>
      <c r="AS1531" s="21">
        <f t="shared" si="2421"/>
        <v>748.35150528444137</v>
      </c>
      <c r="AU1531" s="10"/>
      <c r="AV1531" s="10"/>
      <c r="AW1531" s="14">
        <f t="shared" si="2422"/>
        <v>28300000</v>
      </c>
      <c r="AX1531" s="21">
        <f t="shared" si="2423"/>
        <v>748.35150528444137</v>
      </c>
      <c r="AY1531" s="10">
        <f t="shared" si="2424"/>
        <v>-10.859345066571576</v>
      </c>
      <c r="AZ1531" s="10">
        <f t="shared" si="2425"/>
        <v>0.54875220230966937</v>
      </c>
      <c r="BA1531" s="10">
        <f t="shared" si="2426"/>
        <v>-0.6001083012802273</v>
      </c>
      <c r="BB1531" s="17" cm="1">
        <f t="array" ref="BB1531">$C1531*EXP(poly_from_str($AO1531,BB$2951))</f>
        <v>0.41660601367810957</v>
      </c>
      <c r="BC1531" s="10">
        <f t="shared" si="2427"/>
        <v>0.27550601384213891</v>
      </c>
      <c r="BD1531" s="10">
        <f t="shared" si="2428"/>
        <v>2.1381248748665151</v>
      </c>
      <c r="BE1531" s="10">
        <f t="shared" si="2429"/>
        <v>-2.5557660415843215</v>
      </c>
      <c r="BF1531" s="21">
        <f>INDEX([1]Pr3_line_class7_opt_lin!$A$2:$A$3624,MATCH($X1531,[1]Pr3_line_class7_opt_lin!$AO$2:$AO$3624,0),1)</f>
        <v>170</v>
      </c>
    </row>
    <row r="1532" spans="1:58" hidden="1" x14ac:dyDescent="0.25">
      <c r="A1532" s="1" t="s">
        <v>549</v>
      </c>
      <c r="B1532" s="1">
        <v>4.0000000000000001E-3</v>
      </c>
      <c r="C1532">
        <v>1</v>
      </c>
      <c r="E1532" s="2">
        <v>76583.100000000006</v>
      </c>
      <c r="F1532">
        <v>39870</v>
      </c>
      <c r="G1532" t="s">
        <v>4</v>
      </c>
      <c r="H1532" t="s">
        <v>5</v>
      </c>
      <c r="I1532">
        <v>116453</v>
      </c>
      <c r="J1532" t="s">
        <v>6</v>
      </c>
      <c r="K1532" t="s">
        <v>5</v>
      </c>
      <c r="L1532">
        <v>39870.17</v>
      </c>
      <c r="M1532">
        <v>116453.2</v>
      </c>
      <c r="N1532">
        <v>16</v>
      </c>
      <c r="V1532" s="11">
        <f t="shared" si="2311"/>
        <v>7.6583106838794859E-7</v>
      </c>
      <c r="W1532" s="11">
        <f t="shared" si="2312"/>
        <v>1.3057711166040549E-6</v>
      </c>
      <c r="X1532" s="10">
        <f t="shared" si="2313"/>
        <v>76583.105088468801</v>
      </c>
      <c r="Y1532" s="8">
        <f t="shared" si="2314"/>
        <v>1305.7710298437235</v>
      </c>
      <c r="Z1532" s="1">
        <f t="shared" si="2315"/>
        <v>1305.771</v>
      </c>
      <c r="AA1532" s="2">
        <f t="shared" si="2316"/>
        <v>76583.100000000006</v>
      </c>
      <c r="AB1532" s="2">
        <f t="shared" si="2310"/>
        <v>76583.106838794862</v>
      </c>
      <c r="AC1532" s="1">
        <f t="shared" si="2317"/>
        <v>7.9324861265411342E-2</v>
      </c>
      <c r="AD1532" s="1" t="b">
        <f t="shared" si="2318"/>
        <v>1</v>
      </c>
      <c r="AF1532" s="1" t="s">
        <v>1399</v>
      </c>
      <c r="AG1532" s="1" t="s">
        <v>1211</v>
      </c>
      <c r="AH1532" s="10">
        <v>39870.17</v>
      </c>
      <c r="AI1532" s="10">
        <v>116453.2</v>
      </c>
      <c r="AJ1532" s="10">
        <f t="shared" si="2417"/>
        <v>76583.03</v>
      </c>
      <c r="AK1532" s="1">
        <f t="shared" si="2418"/>
        <v>-1.3101318922963401E-3</v>
      </c>
      <c r="AL1532" s="10">
        <f t="shared" si="2419"/>
        <v>7.508846880227793E-2</v>
      </c>
      <c r="AM1532" s="10">
        <f t="shared" si="2319"/>
        <v>0.23459886917384443</v>
      </c>
      <c r="AN1532" s="10">
        <f t="shared" si="2420"/>
        <v>0.32007174231788493</v>
      </c>
      <c r="AO1532" s="1">
        <f t="shared" si="2320"/>
        <v>1305.771</v>
      </c>
      <c r="AP1532" s="14">
        <v>52100000</v>
      </c>
      <c r="AQ1532" s="10">
        <v>0.27800000000000002</v>
      </c>
      <c r="AR1532" s="14" cm="1">
        <f t="array" ref="AR1532">SfromgA($AP1532,$AO1532,"")</f>
        <v>5.7249558322451224E-2</v>
      </c>
      <c r="AS1532" s="21">
        <f t="shared" si="2421"/>
        <v>692.51809934032747</v>
      </c>
      <c r="AU1532" s="10"/>
      <c r="AV1532" s="10"/>
      <c r="AW1532" s="14">
        <f t="shared" si="2422"/>
        <v>52100000</v>
      </c>
      <c r="AX1532" s="21">
        <f t="shared" si="2423"/>
        <v>692.51809934032747</v>
      </c>
      <c r="AY1532" s="10">
        <f t="shared" si="2424"/>
        <v>-11.468938392564445</v>
      </c>
      <c r="AZ1532" s="10">
        <f t="shared" si="2425"/>
        <v>0.99682638670834045</v>
      </c>
      <c r="BA1532" s="10">
        <f t="shared" si="2426"/>
        <v>-3.1786598824356787E-3</v>
      </c>
      <c r="BB1532" s="17" cm="1">
        <f t="array" ref="BB1532">$C1532*EXP(poly_from_str($AO1532,BB$2951))</f>
        <v>0.41694046559250042</v>
      </c>
      <c r="BC1532" s="10">
        <f t="shared" si="2427"/>
        <v>0.87163317585658107</v>
      </c>
      <c r="BD1532" s="10">
        <f t="shared" si="2428"/>
        <v>2.0700451577868795</v>
      </c>
      <c r="BE1532" s="10">
        <f t="shared" si="2429"/>
        <v>-1.8915591624902439</v>
      </c>
      <c r="BF1532" s="21">
        <f>INDEX([1]Pr3_line_class7_opt_lin!$A$2:$A$3624,MATCH($X1532,[1]Pr3_line_class7_opt_lin!$AO$2:$AO$3624,0),1)</f>
        <v>170</v>
      </c>
    </row>
    <row r="1533" spans="1:58" hidden="1" x14ac:dyDescent="0.25">
      <c r="A1533" s="1" t="s">
        <v>550</v>
      </c>
      <c r="B1533" s="1">
        <v>4.0000000000000001E-3</v>
      </c>
      <c r="C1533">
        <v>1</v>
      </c>
      <c r="E1533" s="2">
        <v>76591.8</v>
      </c>
      <c r="N1533">
        <v>16</v>
      </c>
      <c r="V1533" s="11">
        <f t="shared" si="2311"/>
        <v>7.6591787981676179E-7</v>
      </c>
      <c r="W1533" s="11">
        <f t="shared" si="2312"/>
        <v>1.3056227951295048E-6</v>
      </c>
      <c r="X1533" s="10">
        <f t="shared" si="2313"/>
        <v>76591.791058693532</v>
      </c>
      <c r="Y1533" s="8">
        <f t="shared" si="2314"/>
        <v>1305.6229475475823</v>
      </c>
      <c r="Z1533" s="1">
        <f t="shared" si="2315"/>
        <v>1305.623</v>
      </c>
      <c r="AA1533" s="2">
        <f t="shared" si="2316"/>
        <v>76591.8</v>
      </c>
      <c r="AB1533" s="2">
        <f t="shared" si="2310"/>
        <v>76591.787981676171</v>
      </c>
      <c r="AC1533" s="1">
        <f t="shared" si="2317"/>
        <v>7.9331509931150179E-2</v>
      </c>
      <c r="AD1533" s="1" t="b">
        <f t="shared" si="2318"/>
        <v>1</v>
      </c>
      <c r="AM1533" s="10">
        <f t="shared" si="2319"/>
        <v>0.23465211626939783</v>
      </c>
      <c r="AN1533" s="10"/>
      <c r="AO1533" s="1">
        <f t="shared" si="2320"/>
        <v>1305.623</v>
      </c>
      <c r="AP1533"/>
      <c r="BB1533" s="17" cm="1">
        <f t="array" ref="BB1533">$C1533*EXP(poly_from_str($AO1533,BB$2951))</f>
        <v>0.41734970648985281</v>
      </c>
      <c r="BF1533" s="21">
        <f>INDEX([1]Pr3_line_class7_opt_lin!$A$2:$A$3624,MATCH($X1533,[1]Pr3_line_class7_opt_lin!$AO$2:$AO$3624,0),1)</f>
        <v>170</v>
      </c>
    </row>
    <row r="1534" spans="1:58" hidden="1" x14ac:dyDescent="0.25">
      <c r="A1534" s="1" t="s">
        <v>551</v>
      </c>
      <c r="B1534" s="1">
        <v>4.0000000000000001E-3</v>
      </c>
      <c r="C1534">
        <v>2</v>
      </c>
      <c r="E1534" s="2">
        <v>76716.5</v>
      </c>
      <c r="F1534">
        <v>37197</v>
      </c>
      <c r="G1534" t="s">
        <v>4</v>
      </c>
      <c r="H1534" t="s">
        <v>18</v>
      </c>
      <c r="I1534">
        <v>113914</v>
      </c>
      <c r="J1534" t="s">
        <v>6</v>
      </c>
      <c r="K1534" t="s">
        <v>17</v>
      </c>
      <c r="L1534">
        <v>37197.64</v>
      </c>
      <c r="M1534">
        <v>113914.1</v>
      </c>
      <c r="N1534">
        <v>16</v>
      </c>
      <c r="V1534" s="11">
        <f t="shared" si="2311"/>
        <v>7.6716473558516648E-7</v>
      </c>
      <c r="W1534" s="11">
        <f t="shared" si="2312"/>
        <v>1.3035005507289828E-6</v>
      </c>
      <c r="X1534" s="10">
        <f t="shared" si="2313"/>
        <v>76716.480361078036</v>
      </c>
      <c r="Y1534" s="8">
        <f t="shared" si="2314"/>
        <v>1303.5008844166789</v>
      </c>
      <c r="Z1534" s="1">
        <f t="shared" si="2315"/>
        <v>1303.501</v>
      </c>
      <c r="AA1534" s="2">
        <f t="shared" si="2316"/>
        <v>76716.5</v>
      </c>
      <c r="AB1534" s="2">
        <f t="shared" si="2310"/>
        <v>76716.473558516649</v>
      </c>
      <c r="AC1534" s="1">
        <f t="shared" si="2317"/>
        <v>7.9427086576272926E-2</v>
      </c>
      <c r="AD1534" s="1" t="b">
        <f t="shared" si="2318"/>
        <v>1</v>
      </c>
      <c r="AF1534" s="1" t="s">
        <v>1438</v>
      </c>
      <c r="AG1534" s="1" t="s">
        <v>1330</v>
      </c>
      <c r="AH1534" s="10">
        <v>37197.64</v>
      </c>
      <c r="AI1534" s="10">
        <v>113914.16</v>
      </c>
      <c r="AJ1534" s="10">
        <f t="shared" ref="AJ1534:AJ1535" si="2430">AI1534-AH1534</f>
        <v>76716.52</v>
      </c>
      <c r="AK1534" s="1">
        <f t="shared" ref="AK1534:AK1535" si="2431">$A1534-100000000/AJ1534</f>
        <v>7.8909366584412055E-4</v>
      </c>
      <c r="AL1534" s="10">
        <f t="shared" ref="AL1534:AL1535" si="2432">$X1534-AJ1534</f>
        <v>-3.9638921967707574E-2</v>
      </c>
      <c r="AM1534" s="10">
        <f t="shared" si="2319"/>
        <v>0.23541677375007769</v>
      </c>
      <c r="AN1534" s="10">
        <f t="shared" ref="AN1534:AN1535" si="2433">AL1534/AM1534</f>
        <v>-0.1683776450432071</v>
      </c>
      <c r="AO1534" s="1">
        <f t="shared" si="2320"/>
        <v>1303.501</v>
      </c>
      <c r="AP1534" s="14">
        <v>53400000</v>
      </c>
      <c r="AQ1534" s="10">
        <v>0.41799999999999998</v>
      </c>
      <c r="AR1534" s="14" cm="1">
        <f t="array" ref="AR1534">SfromgA($AP1534,$AO1534,"")</f>
        <v>5.8372557679149215E-2</v>
      </c>
      <c r="AS1534" s="21">
        <f t="shared" ref="AS1534:AS1535" si="2434">(10^MAX(0.05, -0.312925054856973*((LN($AR1534))^(1/3)) + 0.454808404431693)-1)*100</f>
        <v>690.68101044662399</v>
      </c>
      <c r="AU1534" s="10"/>
      <c r="AV1534" s="10"/>
      <c r="AW1534" s="14">
        <f t="shared" ref="AW1534:AW1535" si="2435">IF($AP1534="",$AT1534,$AP1534)</f>
        <v>53400000</v>
      </c>
      <c r="AX1534" s="21">
        <f t="shared" ref="AX1534:AX1535" si="2436">IF($AP1534="",$AV1534,$AS1534)</f>
        <v>690.68101044662399</v>
      </c>
      <c r="AY1534" s="10">
        <f t="shared" ref="AY1534:AY1535" si="2437">LN(BB1534*$AO1534/$AW1534)</f>
        <v>-10.78718942462323</v>
      </c>
      <c r="AZ1534" s="10">
        <f t="shared" ref="AZ1534:AZ1535" si="2438">EXP(AY$2950*$AI1534+AY$2951)*$AW1534/$AO1534</f>
        <v>1.2976391707146906</v>
      </c>
      <c r="BA1534" s="10">
        <f t="shared" ref="BA1534:BA1535" si="2439">LN(AZ1534/$C1534)</f>
        <v>-0.43260058958762443</v>
      </c>
      <c r="BB1534" s="17" cm="1">
        <f t="array" ref="BB1534">$C1534*EXP(poly_from_str($AO1534,BB$2951))</f>
        <v>0.84647287533889071</v>
      </c>
      <c r="BC1534" s="10">
        <f t="shared" ref="BC1534:BC1535" si="2440">LN(AZ1534/BB1534)</f>
        <v>0.42722371220371391</v>
      </c>
      <c r="BD1534" s="10">
        <f t="shared" ref="BD1534:BD1535" si="2441">LN($AX1534/100+1)</f>
        <v>2.0677244266711758</v>
      </c>
      <c r="BE1534" s="10">
        <f t="shared" ref="BE1534:BE1535" si="2442">ABS(LN($AZ1534/$BB1534))-BD1534-LN(2)</f>
        <v>-2.3336478950274073</v>
      </c>
      <c r="BF1534" s="21">
        <f>INDEX([1]Pr3_line_class7_opt_lin!$A$2:$A$3624,MATCH($X1534,[1]Pr3_line_class7_opt_lin!$AO$2:$AO$3624,0),1)</f>
        <v>345</v>
      </c>
    </row>
    <row r="1535" spans="1:58" hidden="1" x14ac:dyDescent="0.25">
      <c r="A1535" s="1" t="s">
        <v>552</v>
      </c>
      <c r="B1535" s="1">
        <v>4.0000000000000001E-3</v>
      </c>
      <c r="C1535">
        <v>3</v>
      </c>
      <c r="E1535" s="2">
        <v>76748.3</v>
      </c>
      <c r="F1535">
        <v>34520</v>
      </c>
      <c r="G1535" t="s">
        <v>4</v>
      </c>
      <c r="H1535" t="s">
        <v>17</v>
      </c>
      <c r="I1535">
        <v>111268</v>
      </c>
      <c r="J1535" t="s">
        <v>6</v>
      </c>
      <c r="K1535" t="s">
        <v>18</v>
      </c>
      <c r="L1535">
        <v>34520.269999999997</v>
      </c>
      <c r="M1535">
        <v>111268.7</v>
      </c>
      <c r="N1535">
        <v>16</v>
      </c>
      <c r="V1535" s="11">
        <f t="shared" si="2311"/>
        <v>7.6748267983462287E-7</v>
      </c>
      <c r="W1535" s="11">
        <f t="shared" si="2312"/>
        <v>1.3029604564531071E-6</v>
      </c>
      <c r="X1535" s="10">
        <f t="shared" si="2313"/>
        <v>76748.276230454328</v>
      </c>
      <c r="Y1535" s="8">
        <f t="shared" si="2314"/>
        <v>1302.9608599902235</v>
      </c>
      <c r="Z1535" s="1">
        <f t="shared" si="2315"/>
        <v>1302.961</v>
      </c>
      <c r="AA1535" s="2">
        <f t="shared" si="2316"/>
        <v>76748.3</v>
      </c>
      <c r="AB1535" s="2">
        <f t="shared" si="2310"/>
        <v>76748.267983462283</v>
      </c>
      <c r="AC1535" s="1">
        <f t="shared" si="2317"/>
        <v>7.9451483192306716E-2</v>
      </c>
      <c r="AD1535" s="1" t="b">
        <f t="shared" si="2318"/>
        <v>1</v>
      </c>
      <c r="AF1535" s="1" t="s">
        <v>1323</v>
      </c>
      <c r="AG1535" s="1" t="s">
        <v>1348</v>
      </c>
      <c r="AH1535" s="10">
        <v>34520.269999999997</v>
      </c>
      <c r="AI1535" s="10">
        <v>111268.6</v>
      </c>
      <c r="AJ1535" s="10">
        <f t="shared" si="2430"/>
        <v>76748.330000000016</v>
      </c>
      <c r="AK1535" s="1">
        <f t="shared" si="2431"/>
        <v>1.0528584793974005E-3</v>
      </c>
      <c r="AL1535" s="10">
        <f t="shared" si="2432"/>
        <v>-5.3769545687828213E-2</v>
      </c>
      <c r="AM1535" s="10">
        <f t="shared" si="2319"/>
        <v>0.23561196382700636</v>
      </c>
      <c r="AN1535" s="10">
        <f t="shared" si="2433"/>
        <v>-0.2282122894544841</v>
      </c>
      <c r="AO1535" s="1">
        <f t="shared" si="2320"/>
        <v>1302.961</v>
      </c>
      <c r="AP1535" s="14">
        <v>76300000</v>
      </c>
      <c r="AQ1535" s="10">
        <v>0.314</v>
      </c>
      <c r="AR1535" s="14" cm="1">
        <f t="array" ref="AR1535">SfromgA($AP1535,$AO1535,"")</f>
        <v>8.3301370747891929E-2</v>
      </c>
      <c r="AS1535" s="21">
        <f t="shared" si="2434"/>
        <v>656.27271888622158</v>
      </c>
      <c r="AU1535" s="10"/>
      <c r="AV1535" s="10"/>
      <c r="AW1535" s="14">
        <f t="shared" si="2435"/>
        <v>76300000</v>
      </c>
      <c r="AX1535" s="21">
        <f t="shared" si="2436"/>
        <v>656.27271888622158</v>
      </c>
      <c r="AY1535" s="10">
        <f t="shared" si="2437"/>
        <v>-10.735454346923959</v>
      </c>
      <c r="AZ1535" s="10">
        <f t="shared" si="2438"/>
        <v>2.3752904252782834</v>
      </c>
      <c r="BA1535" s="10">
        <f t="shared" si="2439"/>
        <v>-0.23349257432992582</v>
      </c>
      <c r="BB1535" s="17" cm="1">
        <f t="array" ref="BB1535">$C1535*EXP(poly_from_str($AO1535,BB$2951))</f>
        <v>1.2742203528090406</v>
      </c>
      <c r="BC1535" s="10">
        <f t="shared" si="2440"/>
        <v>0.62278521075573678</v>
      </c>
      <c r="BD1535" s="10">
        <f t="shared" si="2441"/>
        <v>2.0232318644081646</v>
      </c>
      <c r="BE1535" s="10">
        <f t="shared" si="2442"/>
        <v>-2.0935938342123732</v>
      </c>
      <c r="BF1535" s="21">
        <f>INDEX([1]Pr3_line_class7_opt_lin!$A$2:$A$3624,MATCH($X1535,[1]Pr3_line_class7_opt_lin!$AO$2:$AO$3624,0),1)</f>
        <v>519</v>
      </c>
    </row>
    <row r="1536" spans="1:58" x14ac:dyDescent="0.25">
      <c r="A1536" s="1" t="s">
        <v>553</v>
      </c>
      <c r="B1536" s="1">
        <v>8.0000000000000002E-3</v>
      </c>
      <c r="C1536">
        <v>3</v>
      </c>
      <c r="D1536" t="s">
        <v>112</v>
      </c>
      <c r="E1536" s="2">
        <v>76752.800000000003</v>
      </c>
      <c r="N1536">
        <v>16</v>
      </c>
      <c r="V1536" s="11">
        <f t="shared" si="2311"/>
        <v>7.6752803779922081E-7</v>
      </c>
      <c r="W1536" s="11">
        <f t="shared" si="2312"/>
        <v>1.3028840641644343E-6</v>
      </c>
      <c r="X1536" s="10">
        <f t="shared" si="2313"/>
        <v>76752.802806099193</v>
      </c>
      <c r="Y1536" s="8">
        <f t="shared" si="2314"/>
        <v>1302.8840165307092</v>
      </c>
      <c r="Z1536" s="1">
        <f t="shared" si="2315"/>
        <v>1302.884</v>
      </c>
      <c r="AA1536" s="2">
        <f t="shared" si="2316"/>
        <v>76752.800000000003</v>
      </c>
      <c r="AB1536" s="2">
        <f t="shared" si="2310"/>
        <v>76752.803779922077</v>
      </c>
      <c r="AC1536" s="1">
        <f t="shared" si="2317"/>
        <v>7.9454964440396111E-2</v>
      </c>
      <c r="AD1536" s="1" t="b">
        <f t="shared" si="2318"/>
        <v>1</v>
      </c>
      <c r="AM1536" s="10">
        <f t="shared" si="2319"/>
        <v>0.4712794078367683</v>
      </c>
      <c r="AN1536" s="10"/>
      <c r="AO1536" s="1">
        <f t="shared" si="2320"/>
        <v>1302.884</v>
      </c>
      <c r="AP1536"/>
      <c r="BB1536" s="17" cm="1">
        <f t="array" ref="BB1536">$C1536*EXP(poly_from_str($AO1536,BB$2951))</f>
        <v>1.27486414753967</v>
      </c>
      <c r="BF1536" s="21" t="e">
        <f>INDEX([1]Pr3_line_class7_opt_lin!$A$2:$A$3624,MATCH($X1536,[1]Pr3_line_class7_opt_lin!$AO$2:$AO$3624,0),1)</f>
        <v>#N/A</v>
      </c>
    </row>
    <row r="1537" spans="1:58" hidden="1" x14ac:dyDescent="0.25">
      <c r="A1537" s="1" t="s">
        <v>554</v>
      </c>
      <c r="B1537" s="1">
        <v>4.0000000000000001E-3</v>
      </c>
      <c r="C1537">
        <v>10</v>
      </c>
      <c r="E1537" s="2">
        <v>76763.899999999994</v>
      </c>
      <c r="F1537">
        <v>39725</v>
      </c>
      <c r="G1537" t="s">
        <v>4</v>
      </c>
      <c r="H1537" t="s">
        <v>46</v>
      </c>
      <c r="I1537">
        <v>116489</v>
      </c>
      <c r="J1537" t="s">
        <v>6</v>
      </c>
      <c r="K1537" t="s">
        <v>516</v>
      </c>
      <c r="L1537">
        <v>39725.99</v>
      </c>
      <c r="M1537">
        <v>116489.8</v>
      </c>
      <c r="N1537">
        <v>16</v>
      </c>
      <c r="V1537" s="11">
        <f t="shared" si="2311"/>
        <v>7.6763880444862043E-7</v>
      </c>
      <c r="W1537" s="11">
        <f t="shared" si="2312"/>
        <v>1.302695668146095E-6</v>
      </c>
      <c r="X1537" s="10">
        <f t="shared" si="2313"/>
        <v>76763.885485021703</v>
      </c>
      <c r="Y1537" s="8">
        <f t="shared" si="2314"/>
        <v>1302.6959144676459</v>
      </c>
      <c r="Z1537" s="1">
        <f t="shared" si="2315"/>
        <v>1302.6959999999999</v>
      </c>
      <c r="AA1537" s="2">
        <f t="shared" si="2316"/>
        <v>76763.899999999994</v>
      </c>
      <c r="AB1537" s="2">
        <f t="shared" ref="AB1537:AB1600" si="2443">100000000/Z1537</f>
        <v>76763.88044486205</v>
      </c>
      <c r="AC1537" s="1">
        <f t="shared" si="2317"/>
        <v>7.9463466704765368E-2</v>
      </c>
      <c r="AD1537" s="1" t="b">
        <f t="shared" si="2318"/>
        <v>1</v>
      </c>
      <c r="AF1537" s="1" t="s">
        <v>1400</v>
      </c>
      <c r="AG1537" s="1" t="s">
        <v>1194</v>
      </c>
      <c r="AH1537" s="10">
        <v>39725.99</v>
      </c>
      <c r="AI1537" s="10">
        <v>116489.75</v>
      </c>
      <c r="AJ1537" s="10">
        <f t="shared" ref="AJ1537:AJ1539" si="2444">AI1537-AH1537</f>
        <v>76763.760000000009</v>
      </c>
      <c r="AK1537" s="1">
        <f t="shared" ref="AK1537:AK1539" si="2445">$A1537-100000000/AJ1537</f>
        <v>-2.0439728330075013E-3</v>
      </c>
      <c r="AL1537" s="10">
        <f t="shared" ref="AL1537:AL1539" si="2446">$X1537-AJ1537</f>
        <v>0.12548502169374842</v>
      </c>
      <c r="AM1537" s="10">
        <f t="shared" si="2319"/>
        <v>0.23570779368325379</v>
      </c>
      <c r="AN1537" s="10">
        <f t="shared" ref="AN1537:AN1539" si="2447">AL1537/AM1537</f>
        <v>0.53237536075016811</v>
      </c>
      <c r="AO1537" s="1">
        <f t="shared" si="2320"/>
        <v>1302.6959999999999</v>
      </c>
      <c r="AP1537" s="14">
        <v>272000000</v>
      </c>
      <c r="AQ1537" s="10">
        <v>0.248</v>
      </c>
      <c r="AR1537" s="14" cm="1">
        <f t="array" ref="AR1537">SfromgA($AP1537,$AO1537,"")</f>
        <v>0.29677786266821859</v>
      </c>
      <c r="AS1537" s="21">
        <f t="shared" ref="AS1537:AS1539" si="2448">(10^MAX(0.05, -0.312925054856973*((LN($AR1537))^(1/3)) + 0.454808404431693)-1)*100</f>
        <v>514.75174087349785</v>
      </c>
      <c r="AU1537" s="10"/>
      <c r="AV1537" s="10"/>
      <c r="AW1537" s="14">
        <f t="shared" ref="AW1537:AW1539" si="2449">IF($AP1537="",$AT1537,$AP1537)</f>
        <v>272000000</v>
      </c>
      <c r="AX1537" s="21">
        <f t="shared" ref="AX1537:AX1539" si="2450">IF($AP1537="",$AV1537,$AS1537)</f>
        <v>514.75174087349785</v>
      </c>
      <c r="AY1537" s="10">
        <f t="shared" ref="AY1537:AY1539" si="2451">LN(BB1537*$AO1537/$AW1537)</f>
        <v>-10.801076296941506</v>
      </c>
      <c r="AZ1537" s="10">
        <f t="shared" ref="AZ1537:AZ1539" si="2452">EXP(AY$2950*$AI1537+AY$2951)*$AW1537/$AO1537</f>
        <v>5.1986533178082075</v>
      </c>
      <c r="BA1537" s="10">
        <f t="shared" ref="BA1537:BA1539" si="2453">LN(AZ1537/$C1537)</f>
        <v>-0.65418547829166296</v>
      </c>
      <c r="BB1537" s="17" cm="1">
        <f t="array" ref="BB1537">$C1537*EXP(poly_from_str($AO1537,BB$2951))</f>
        <v>4.2547886302125972</v>
      </c>
      <c r="BC1537" s="10">
        <f t="shared" ref="BC1537:BC1539" si="2454">LN(AZ1537/BB1537)</f>
        <v>0.20035452953663158</v>
      </c>
      <c r="BD1537" s="10">
        <f t="shared" ref="BD1537:BD1539" si="2455">LN($AX1537/100+1)</f>
        <v>1.8160483269439698</v>
      </c>
      <c r="BE1537" s="10">
        <f t="shared" ref="BE1537:BE1539" si="2456">ABS(LN($AZ1537/$BB1537))-BD1537-LN(2)</f>
        <v>-2.3088409779672836</v>
      </c>
      <c r="BF1537" s="21">
        <f>INDEX([1]Pr3_line_class7_opt_lin!$A$2:$A$3624,MATCH($X1537,[1]Pr3_line_class7_opt_lin!$AO$2:$AO$3624,0),1)</f>
        <v>1733</v>
      </c>
    </row>
    <row r="1538" spans="1:58" hidden="1" x14ac:dyDescent="0.25">
      <c r="A1538" s="1" t="s">
        <v>555</v>
      </c>
      <c r="B1538" s="1">
        <v>4.0000000000000001E-3</v>
      </c>
      <c r="C1538">
        <v>50</v>
      </c>
      <c r="E1538" s="2">
        <v>76886.600000000006</v>
      </c>
      <c r="F1538">
        <v>38785</v>
      </c>
      <c r="G1538" t="s">
        <v>4</v>
      </c>
      <c r="H1538" t="s">
        <v>46</v>
      </c>
      <c r="I1538">
        <v>115672</v>
      </c>
      <c r="J1538" t="s">
        <v>6</v>
      </c>
      <c r="K1538" t="s">
        <v>46</v>
      </c>
      <c r="L1538">
        <v>38785.760000000002</v>
      </c>
      <c r="M1538">
        <v>115672.2</v>
      </c>
      <c r="N1538">
        <v>16</v>
      </c>
      <c r="V1538" s="11">
        <f t="shared" ref="V1538:V1601" si="2457">0.001/$A1538</f>
        <v>7.6886585366791308E-7</v>
      </c>
      <c r="W1538" s="11">
        <f t="shared" ref="W1538:W1601" si="2458">0.1/$E1538</f>
        <v>1.3006167524640185E-6</v>
      </c>
      <c r="X1538" s="10">
        <f t="shared" ref="X1538:X1601" si="2459">($E1538/$W1538^2+(100000000/$A1538)/$V1538^2)/(1/$W1538^2+1/$V1538^2)</f>
        <v>76886.589156280897</v>
      </c>
      <c r="Y1538" s="8">
        <f t="shared" ref="Y1538:Y1601" si="2460">100000000/X1538</f>
        <v>1300.6169358968236</v>
      </c>
      <c r="Z1538" s="1">
        <f t="shared" ref="Z1538:Z1601" si="2461">ROUND($A1538,3)+0</f>
        <v>1300.617</v>
      </c>
      <c r="AA1538" s="2">
        <f t="shared" ref="AA1538:AA1601" si="2462">ROUND($E1538,1)+0</f>
        <v>76886.600000000006</v>
      </c>
      <c r="AB1538" s="2">
        <f t="shared" si="2443"/>
        <v>76886.585366791303</v>
      </c>
      <c r="AC1538" s="1">
        <f t="shared" ref="AC1538:AC1601" si="2463">0.0005/$Z1538*AB1538+0.05</f>
        <v>7.9557735046824438E-2</v>
      </c>
      <c r="AD1538" s="1" t="b">
        <f t="shared" ref="AD1538:AD1601" si="2464">ABS($E1538-AB1538)&lt;AC1538</f>
        <v>1</v>
      </c>
      <c r="AF1538" s="1" t="s">
        <v>1339</v>
      </c>
      <c r="AG1538" s="1" t="s">
        <v>1182</v>
      </c>
      <c r="AH1538" s="10">
        <v>38785.760000000002</v>
      </c>
      <c r="AI1538" s="10">
        <v>115672.26</v>
      </c>
      <c r="AJ1538" s="10">
        <f t="shared" si="2444"/>
        <v>76886.5</v>
      </c>
      <c r="AK1538" s="1">
        <f t="shared" si="2445"/>
        <v>-1.4440701554576663E-3</v>
      </c>
      <c r="AL1538" s="10">
        <f t="shared" si="2446"/>
        <v>8.915628089744132E-2</v>
      </c>
      <c r="AM1538" s="10">
        <f t="shared" ref="AM1538:AM1601" si="2465">$B1538/$A1538*$E1538</f>
        <v>0.23646192537849348</v>
      </c>
      <c r="AN1538" s="10">
        <f t="shared" si="2447"/>
        <v>0.37704286114871582</v>
      </c>
      <c r="AO1538" s="1">
        <f t="shared" ref="AO1538:AO1601" si="2466">$A1538+0</f>
        <v>1300.617</v>
      </c>
      <c r="AP1538" s="14">
        <v>595000000</v>
      </c>
      <c r="AQ1538" s="10">
        <v>0.54100000000000004</v>
      </c>
      <c r="AR1538" s="14" cm="1">
        <f t="array" ref="AR1538">SfromgA($AP1538,$AO1538,"")</f>
        <v>0.64609830900380461</v>
      </c>
      <c r="AS1538" s="21">
        <f t="shared" si="2448"/>
        <v>392.30980580408357</v>
      </c>
      <c r="AU1538" s="10"/>
      <c r="AV1538" s="10"/>
      <c r="AW1538" s="14">
        <f t="shared" si="2449"/>
        <v>595000000</v>
      </c>
      <c r="AX1538" s="21">
        <f t="shared" si="2450"/>
        <v>392.30980580408357</v>
      </c>
      <c r="AY1538" s="10">
        <f t="shared" si="2451"/>
        <v>-9.9624219411960144</v>
      </c>
      <c r="AZ1538" s="10">
        <f t="shared" si="2452"/>
        <v>12.294744687538797</v>
      </c>
      <c r="BA1538" s="10">
        <f t="shared" si="2453"/>
        <v>-1.4028510955275455</v>
      </c>
      <c r="BB1538" s="17" cm="1">
        <f t="array" ref="BB1538">$C1538*EXP(poly_from_str($AO1538,BB$2951))</f>
        <v>21.564662423573626</v>
      </c>
      <c r="BC1538" s="10">
        <f t="shared" si="2454"/>
        <v>-0.561884066173303</v>
      </c>
      <c r="BD1538" s="10">
        <f t="shared" si="2455"/>
        <v>1.5939380189284649</v>
      </c>
      <c r="BE1538" s="10">
        <f t="shared" si="2456"/>
        <v>-1.7252011333151072</v>
      </c>
      <c r="BF1538" s="21">
        <f>INDEX([1]Pr3_line_class7_opt_lin!$A$2:$A$3624,MATCH($X1538,[1]Pr3_line_class7_opt_lin!$AO$2:$AO$3624,0),1)</f>
        <v>8775</v>
      </c>
    </row>
    <row r="1539" spans="1:58" hidden="1" x14ac:dyDescent="0.25">
      <c r="A1539" s="1" t="s">
        <v>556</v>
      </c>
      <c r="B1539" s="1">
        <v>4.0000000000000001E-3</v>
      </c>
      <c r="C1539">
        <v>3</v>
      </c>
      <c r="E1539" s="2">
        <v>76906.2</v>
      </c>
      <c r="F1539">
        <v>18241</v>
      </c>
      <c r="G1539" t="s">
        <v>4</v>
      </c>
      <c r="H1539" t="s">
        <v>12</v>
      </c>
      <c r="I1539">
        <v>95147</v>
      </c>
      <c r="J1539" t="s">
        <v>6</v>
      </c>
      <c r="K1539" t="s">
        <v>5</v>
      </c>
      <c r="L1539">
        <v>18241.54</v>
      </c>
      <c r="M1539">
        <v>95147.9</v>
      </c>
      <c r="N1539">
        <v>16</v>
      </c>
      <c r="V1539" s="11">
        <f t="shared" si="2457"/>
        <v>7.6906216714028078E-7</v>
      </c>
      <c r="W1539" s="11">
        <f t="shared" si="2458"/>
        <v>1.3002852825910006E-6</v>
      </c>
      <c r="X1539" s="10">
        <f t="shared" si="2459"/>
        <v>76906.212382405385</v>
      </c>
      <c r="Y1539" s="8">
        <f t="shared" si="2460"/>
        <v>1300.2850732365284</v>
      </c>
      <c r="Z1539" s="1">
        <f t="shared" si="2461"/>
        <v>1300.2850000000001</v>
      </c>
      <c r="AA1539" s="2">
        <f t="shared" si="2462"/>
        <v>76906.2</v>
      </c>
      <c r="AB1539" s="2">
        <f t="shared" si="2443"/>
        <v>76906.21671402808</v>
      </c>
      <c r="AC1539" s="1">
        <f t="shared" si="2463"/>
        <v>7.9572830846325257E-2</v>
      </c>
      <c r="AD1539" s="1" t="b">
        <f t="shared" si="2464"/>
        <v>1</v>
      </c>
      <c r="AF1539" s="1" t="s">
        <v>1153</v>
      </c>
      <c r="AG1539" s="1" t="s">
        <v>1365</v>
      </c>
      <c r="AH1539" s="10">
        <v>18241.54</v>
      </c>
      <c r="AI1539" s="10">
        <v>95147.9</v>
      </c>
      <c r="AJ1539" s="10">
        <f t="shared" si="2444"/>
        <v>76906.359999999986</v>
      </c>
      <c r="AK1539" s="1">
        <f t="shared" si="2445"/>
        <v>2.4225902770922403E-3</v>
      </c>
      <c r="AL1539" s="10">
        <f t="shared" si="2446"/>
        <v>-0.14761759460088797</v>
      </c>
      <c r="AM1539" s="10">
        <f t="shared" si="2465"/>
        <v>0.23658259535409543</v>
      </c>
      <c r="AN1539" s="10">
        <f t="shared" si="2447"/>
        <v>-0.62395796436313211</v>
      </c>
      <c r="AO1539" s="1">
        <f t="shared" si="2466"/>
        <v>1300.2850000000001</v>
      </c>
      <c r="AP1539" s="14">
        <v>5310000</v>
      </c>
      <c r="AQ1539" s="10">
        <v>4.2000000000000003E-2</v>
      </c>
      <c r="AR1539" s="14" cm="1">
        <f t="array" ref="AR1539">SfromgA($AP1539,$AO1539,"")</f>
        <v>5.7616057672168269E-3</v>
      </c>
      <c r="AS1539" s="21">
        <f t="shared" si="2448"/>
        <v>889.5315568399692</v>
      </c>
      <c r="AU1539" s="10"/>
      <c r="AV1539" s="10"/>
      <c r="AW1539" s="14">
        <f t="shared" si="2449"/>
        <v>5310000</v>
      </c>
      <c r="AX1539" s="21">
        <f t="shared" si="2450"/>
        <v>889.5315568399692</v>
      </c>
      <c r="AY1539" s="10">
        <f t="shared" si="2451"/>
        <v>-8.0549608026209878</v>
      </c>
      <c r="AZ1539" s="10">
        <f t="shared" si="2452"/>
        <v>0.74751144545496095</v>
      </c>
      <c r="BA1539" s="10">
        <f t="shared" si="2453"/>
        <v>-1.3896179508571946</v>
      </c>
      <c r="BB1539" s="17" cm="1">
        <f t="array" ref="BB1539">$C1539*EXP(poly_from_str($AO1539,BB$2951))</f>
        <v>1.2966744096616305</v>
      </c>
      <c r="BC1539" s="10">
        <f t="shared" si="2454"/>
        <v>-0.55080850259491265</v>
      </c>
      <c r="BD1539" s="10">
        <f t="shared" si="2455"/>
        <v>2.2920614702488487</v>
      </c>
      <c r="BE1539" s="10">
        <f t="shared" si="2456"/>
        <v>-2.4344001482138813</v>
      </c>
      <c r="BF1539" s="21">
        <f>INDEX([1]Pr3_line_class7_opt_lin!$A$2:$A$3624,MATCH($X1539,[1]Pr3_line_class7_opt_lin!$AO$2:$AO$3624,0),1)</f>
        <v>528</v>
      </c>
    </row>
    <row r="1540" spans="1:58" x14ac:dyDescent="0.25">
      <c r="A1540" s="1" t="s">
        <v>557</v>
      </c>
      <c r="B1540" s="1">
        <v>8.0000000000000002E-3</v>
      </c>
      <c r="C1540">
        <v>30</v>
      </c>
      <c r="D1540" t="s">
        <v>112</v>
      </c>
      <c r="E1540" s="2">
        <v>76934.3</v>
      </c>
      <c r="N1540">
        <v>16</v>
      </c>
      <c r="V1540" s="11">
        <f t="shared" si="2457"/>
        <v>7.6934261981164963E-7</v>
      </c>
      <c r="W1540" s="11">
        <f t="shared" si="2458"/>
        <v>1.2998103576688162E-6</v>
      </c>
      <c r="X1540" s="10">
        <f t="shared" si="2459"/>
        <v>76934.271844820512</v>
      </c>
      <c r="Y1540" s="8">
        <f t="shared" si="2460"/>
        <v>1299.8108333527089</v>
      </c>
      <c r="Z1540" s="1">
        <f t="shared" si="2461"/>
        <v>1299.8109999999999</v>
      </c>
      <c r="AA1540" s="2">
        <f t="shared" si="2462"/>
        <v>76934.3</v>
      </c>
      <c r="AB1540" s="2">
        <f t="shared" si="2443"/>
        <v>76934.261981164964</v>
      </c>
      <c r="AC1540" s="1">
        <f t="shared" si="2463"/>
        <v>7.9594403332932634E-2</v>
      </c>
      <c r="AD1540" s="1" t="b">
        <f t="shared" si="2464"/>
        <v>1</v>
      </c>
      <c r="AM1540" s="10">
        <f t="shared" si="2465"/>
        <v>0.47351068732300317</v>
      </c>
      <c r="AN1540" s="10"/>
      <c r="AO1540" s="1">
        <f t="shared" si="2466"/>
        <v>1299.8109999999999</v>
      </c>
      <c r="AP1540"/>
      <c r="BB1540" s="17" cm="1">
        <f t="array" ref="BB1540">$C1540*EXP(poly_from_str($AO1540,BB$2951))</f>
        <v>13.006686898309137</v>
      </c>
      <c r="BF1540" s="21">
        <f>INDEX([1]Pr3_line_class7_opt_lin!$A$2:$A$3624,MATCH($X1540,[1]Pr3_line_class7_opt_lin!$AO$2:$AO$3624,0),1)</f>
        <v>5290</v>
      </c>
    </row>
    <row r="1541" spans="1:58" hidden="1" x14ac:dyDescent="0.25">
      <c r="A1541" s="1" t="s">
        <v>558</v>
      </c>
      <c r="B1541" s="1">
        <v>4.0000000000000001E-3</v>
      </c>
      <c r="C1541">
        <v>10</v>
      </c>
      <c r="E1541" s="2">
        <v>76958.2</v>
      </c>
      <c r="F1541">
        <v>36642</v>
      </c>
      <c r="G1541" t="s">
        <v>4</v>
      </c>
      <c r="H1541" t="s">
        <v>39</v>
      </c>
      <c r="I1541">
        <v>113600</v>
      </c>
      <c r="J1541" t="s">
        <v>6</v>
      </c>
      <c r="K1541" t="s">
        <v>39</v>
      </c>
      <c r="L1541">
        <v>36642.129999999997</v>
      </c>
      <c r="M1541">
        <v>113600.3</v>
      </c>
      <c r="N1541">
        <v>16</v>
      </c>
      <c r="V1541" s="11">
        <f t="shared" si="2457"/>
        <v>7.6958181693649499E-7</v>
      </c>
      <c r="W1541" s="11">
        <f t="shared" si="2458"/>
        <v>1.2994066909049329E-6</v>
      </c>
      <c r="X1541" s="10">
        <f t="shared" si="2459"/>
        <v>76958.186447445652</v>
      </c>
      <c r="Y1541" s="8">
        <f t="shared" si="2460"/>
        <v>1299.4069197341271</v>
      </c>
      <c r="Z1541" s="1">
        <f t="shared" si="2461"/>
        <v>1299.4069999999999</v>
      </c>
      <c r="AA1541" s="2">
        <f t="shared" si="2462"/>
        <v>76958.2</v>
      </c>
      <c r="AB1541" s="2">
        <f t="shared" si="2443"/>
        <v>76958.181693649487</v>
      </c>
      <c r="AC1541" s="1">
        <f t="shared" si="2463"/>
        <v>7.9612808647963842E-2</v>
      </c>
      <c r="AD1541" s="1" t="b">
        <f t="shared" si="2464"/>
        <v>1</v>
      </c>
      <c r="AF1541" s="1" t="s">
        <v>1356</v>
      </c>
      <c r="AG1541" s="1" t="s">
        <v>1155</v>
      </c>
      <c r="AH1541" s="10">
        <v>36642.129999999997</v>
      </c>
      <c r="AI1541" s="10">
        <v>113600.13</v>
      </c>
      <c r="AJ1541" s="10">
        <f t="shared" ref="AJ1541:AJ1542" si="2467">AI1541-AH1541</f>
        <v>76958</v>
      </c>
      <c r="AK1541" s="1">
        <f t="shared" ref="AK1541:AK1542" si="2468">$A1541-100000000/AJ1541</f>
        <v>-3.0678292055199563E-3</v>
      </c>
      <c r="AL1541" s="10">
        <f t="shared" ref="AL1541:AL1542" si="2469">$X1541-AJ1541</f>
        <v>0.18644744565244764</v>
      </c>
      <c r="AM1541" s="10">
        <f t="shared" si="2465"/>
        <v>0.23690252553664867</v>
      </c>
      <c r="AN1541" s="10">
        <f t="shared" ref="AN1541:AN1542" si="2470">AL1541/AM1541</f>
        <v>0.78702177290045117</v>
      </c>
      <c r="AO1541" s="1">
        <f t="shared" si="2466"/>
        <v>1299.4069999999999</v>
      </c>
      <c r="AP1541" s="14">
        <v>70000000</v>
      </c>
      <c r="AQ1541" s="10">
        <v>0.14299999999999999</v>
      </c>
      <c r="AR1541" s="14" cm="1">
        <f t="array" ref="AR1541">SfromgA($AP1541,$AO1541,"")</f>
        <v>7.5799616078603096E-2</v>
      </c>
      <c r="AS1541" s="21">
        <f t="shared" ref="AS1541:AS1542" si="2471">(10^MAX(0.05, -0.312925054856973*((LN($AR1541))^(1/3)) + 0.454808404431693)-1)*100</f>
        <v>665.55607472680765</v>
      </c>
      <c r="AU1541" s="10"/>
      <c r="AV1541" s="10"/>
      <c r="AW1541" s="14">
        <f t="shared" ref="AW1541:AW1542" si="2472">IF($AP1541="",$AT1541,$AP1541)</f>
        <v>70000000</v>
      </c>
      <c r="AX1541" s="21">
        <f t="shared" ref="AX1541:AX1542" si="2473">IF($AP1541="",$AV1541,$AS1541)</f>
        <v>665.55607472680765</v>
      </c>
      <c r="AY1541" s="10">
        <f t="shared" ref="AY1541:AY1542" si="2474">LN(BB1541*$AO1541/$AW1541)</f>
        <v>-9.424874139879245</v>
      </c>
      <c r="AZ1541" s="10">
        <f t="shared" ref="AZ1541:AZ1542" si="2475">EXP(AY$2950*$AI1541+AY$2951)*$AW1541/$AO1541</f>
        <v>1.7572166269009708</v>
      </c>
      <c r="BA1541" s="10">
        <f t="shared" ref="BA1541:BA1542" si="2476">LN(AZ1541/$C1541)</f>
        <v>-1.7388539977630693</v>
      </c>
      <c r="BB1541" s="17" cm="1">
        <f t="array" ref="BB1541">$C1541*EXP(poly_from_str($AO1541,BB$2951))</f>
        <v>4.3469235916879709</v>
      </c>
      <c r="BC1541" s="10">
        <f t="shared" ref="BC1541:BC1542" si="2477">LN(AZ1541/BB1541)</f>
        <v>-0.90573727936975257</v>
      </c>
      <c r="BD1541" s="10">
        <f t="shared" ref="BD1541:BD1542" si="2478">LN($AX1541/100+1)</f>
        <v>2.0354322788459021</v>
      </c>
      <c r="BE1541" s="10">
        <f t="shared" ref="BE1541:BE1542" si="2479">ABS(LN($AZ1541/$BB1541))-BD1541-LN(2)</f>
        <v>-1.822842180036095</v>
      </c>
      <c r="BF1541" s="21">
        <f>INDEX([1]Pr3_line_class7_opt_lin!$A$2:$A$3624,MATCH($X1541,[1]Pr3_line_class7_opt_lin!$AO$2:$AO$3624,0),1)</f>
        <v>1768</v>
      </c>
    </row>
    <row r="1542" spans="1:58" hidden="1" x14ac:dyDescent="0.25">
      <c r="A1542" s="1" t="s">
        <v>559</v>
      </c>
      <c r="B1542" s="1">
        <v>4.0000000000000001E-3</v>
      </c>
      <c r="C1542">
        <v>2</v>
      </c>
      <c r="E1542" s="2">
        <v>76970.899999999994</v>
      </c>
      <c r="F1542">
        <v>38701</v>
      </c>
      <c r="G1542" t="s">
        <v>4</v>
      </c>
      <c r="H1542" t="s">
        <v>39</v>
      </c>
      <c r="I1542">
        <v>115672</v>
      </c>
      <c r="J1542" t="s">
        <v>6</v>
      </c>
      <c r="K1542" t="s">
        <v>46</v>
      </c>
      <c r="L1542">
        <v>38701.589999999997</v>
      </c>
      <c r="M1542">
        <v>115672.2</v>
      </c>
      <c r="N1542">
        <v>16</v>
      </c>
      <c r="V1542" s="11">
        <f t="shared" si="2457"/>
        <v>7.6970858063428613E-7</v>
      </c>
      <c r="W1542" s="11">
        <f t="shared" si="2458"/>
        <v>1.2991922921519693E-6</v>
      </c>
      <c r="X1542" s="10">
        <f t="shared" si="2459"/>
        <v>76970.868958841762</v>
      </c>
      <c r="Y1542" s="8">
        <f t="shared" si="2460"/>
        <v>1299.1928160960804</v>
      </c>
      <c r="Z1542" s="1">
        <f t="shared" si="2461"/>
        <v>1299.193</v>
      </c>
      <c r="AA1542" s="2">
        <f t="shared" si="2462"/>
        <v>76970.899999999994</v>
      </c>
      <c r="AB1542" s="2">
        <f t="shared" si="2443"/>
        <v>76970.858063428605</v>
      </c>
      <c r="AC1542" s="1">
        <f t="shared" si="2463"/>
        <v>7.9622564955102365E-2</v>
      </c>
      <c r="AD1542" s="1" t="b">
        <f t="shared" si="2464"/>
        <v>1</v>
      </c>
      <c r="AF1542" s="1" t="s">
        <v>1337</v>
      </c>
      <c r="AG1542" s="1" t="s">
        <v>1182</v>
      </c>
      <c r="AH1542" s="10">
        <v>38701.589999999997</v>
      </c>
      <c r="AI1542" s="10">
        <v>115672.26</v>
      </c>
      <c r="AJ1542" s="10">
        <f t="shared" si="2467"/>
        <v>76970.67</v>
      </c>
      <c r="AK1542" s="1">
        <f t="shared" si="2468"/>
        <v>-3.174334977302351E-3</v>
      </c>
      <c r="AL1542" s="10">
        <f t="shared" si="2469"/>
        <v>0.19895884176366962</v>
      </c>
      <c r="AM1542" s="10">
        <f t="shared" si="2465"/>
        <v>0.23698064875657429</v>
      </c>
      <c r="AN1542" s="10">
        <f t="shared" si="2470"/>
        <v>0.8395573343545002</v>
      </c>
      <c r="AO1542" s="1">
        <f t="shared" si="2466"/>
        <v>1299.193</v>
      </c>
      <c r="AP1542" s="14">
        <v>101000000</v>
      </c>
      <c r="AQ1542" s="10">
        <v>8.4000000000000005E-2</v>
      </c>
      <c r="AR1542" s="14" cm="1">
        <f t="array" ref="AR1542">SfromgA($AP1542,$AO1542,"")</f>
        <v>0.10931399076016131</v>
      </c>
      <c r="AS1542" s="21">
        <f t="shared" si="2471"/>
        <v>628.83417585299924</v>
      </c>
      <c r="AU1542" s="10"/>
      <c r="AV1542" s="10"/>
      <c r="AW1542" s="14">
        <f t="shared" si="2472"/>
        <v>101000000</v>
      </c>
      <c r="AX1542" s="21">
        <f t="shared" si="2473"/>
        <v>628.83417585299924</v>
      </c>
      <c r="AY1542" s="10">
        <f t="shared" si="2474"/>
        <v>-11.399717404582352</v>
      </c>
      <c r="AZ1542" s="10">
        <f t="shared" si="2475"/>
        <v>2.089294576870123</v>
      </c>
      <c r="BA1542" s="10">
        <f t="shared" si="2476"/>
        <v>4.3679305414407281E-2</v>
      </c>
      <c r="BB1542" s="17" cm="1">
        <f t="array" ref="BB1542">$C1542*EXP(poly_from_str($AO1542,BB$2951))</f>
        <v>0.87058932531259225</v>
      </c>
      <c r="BC1542" s="10">
        <f t="shared" si="2477"/>
        <v>0.87541139721303518</v>
      </c>
      <c r="BD1542" s="10">
        <f t="shared" si="2478"/>
        <v>1.9862760521800977</v>
      </c>
      <c r="BE1542" s="10">
        <f t="shared" si="2479"/>
        <v>-1.8040118355270081</v>
      </c>
      <c r="BF1542" s="21">
        <f>INDEX([1]Pr3_line_class7_opt_lin!$A$2:$A$3624,MATCH($X1542,[1]Pr3_line_class7_opt_lin!$AO$2:$AO$3624,0),1)</f>
        <v>354</v>
      </c>
    </row>
    <row r="1543" spans="1:58" hidden="1" x14ac:dyDescent="0.25">
      <c r="A1543" s="1" t="s">
        <v>560</v>
      </c>
      <c r="B1543" s="1">
        <v>4.0000000000000001E-3</v>
      </c>
      <c r="C1543">
        <v>40</v>
      </c>
      <c r="E1543" s="2">
        <v>77000.5</v>
      </c>
      <c r="N1543">
        <v>16</v>
      </c>
      <c r="V1543" s="11">
        <f t="shared" si="2457"/>
        <v>7.7000492033144091E-7</v>
      </c>
      <c r="W1543" s="11">
        <f t="shared" si="2458"/>
        <v>1.2986928656307427E-6</v>
      </c>
      <c r="X1543" s="10">
        <f t="shared" si="2459"/>
        <v>77000.494105347199</v>
      </c>
      <c r="Y1543" s="8">
        <f t="shared" si="2460"/>
        <v>1298.6929650501506</v>
      </c>
      <c r="Z1543" s="1">
        <f t="shared" si="2461"/>
        <v>1298.693</v>
      </c>
      <c r="AA1543" s="2">
        <f t="shared" si="2462"/>
        <v>77000.5</v>
      </c>
      <c r="AB1543" s="2">
        <f t="shared" si="2443"/>
        <v>77000.492033144095</v>
      </c>
      <c r="AC1543" s="1">
        <f t="shared" si="2463"/>
        <v>7.9645378866731439E-2</v>
      </c>
      <c r="AD1543" s="1" t="b">
        <f t="shared" si="2464"/>
        <v>1</v>
      </c>
      <c r="AM1543" s="10">
        <f t="shared" si="2465"/>
        <v>0.23716305547192446</v>
      </c>
      <c r="AN1543" s="10"/>
      <c r="AO1543" s="1">
        <f t="shared" si="2466"/>
        <v>1298.693</v>
      </c>
      <c r="AP1543"/>
      <c r="BB1543" s="17" cm="1">
        <f t="array" ref="BB1543">$C1543*EXP(poly_from_str($AO1543,BB$2951))</f>
        <v>17.468129482503592</v>
      </c>
      <c r="BF1543" s="21" t="e">
        <f>INDEX([1]Pr3_line_class7_opt_lin!$A$2:$A$3624,MATCH($X1543,[1]Pr3_line_class7_opt_lin!$AO$2:$AO$3624,0),1)</f>
        <v>#N/A</v>
      </c>
    </row>
    <row r="1544" spans="1:58" hidden="1" x14ac:dyDescent="0.25">
      <c r="A1544" s="1" t="s">
        <v>561</v>
      </c>
      <c r="B1544" s="1">
        <v>4.0000000000000001E-3</v>
      </c>
      <c r="C1544">
        <v>100</v>
      </c>
      <c r="E1544" s="2">
        <v>77004.2</v>
      </c>
      <c r="N1544">
        <v>16</v>
      </c>
      <c r="V1544" s="11">
        <f t="shared" si="2457"/>
        <v>7.7004227532091503E-7</v>
      </c>
      <c r="W1544" s="11">
        <f t="shared" si="2458"/>
        <v>1.2986304643123363E-6</v>
      </c>
      <c r="X1544" s="10">
        <f t="shared" si="2459"/>
        <v>77004.220369888644</v>
      </c>
      <c r="Y1544" s="8">
        <f t="shared" si="2460"/>
        <v>1298.6301207862564</v>
      </c>
      <c r="Z1544" s="1">
        <f t="shared" si="2461"/>
        <v>1298.6300000000001</v>
      </c>
      <c r="AA1544" s="2">
        <f t="shared" si="2462"/>
        <v>77004.2</v>
      </c>
      <c r="AB1544" s="2">
        <f t="shared" si="2443"/>
        <v>77004.227532091507</v>
      </c>
      <c r="AC1544" s="1">
        <f t="shared" si="2463"/>
        <v>7.9648255289070602E-2</v>
      </c>
      <c r="AD1544" s="1" t="b">
        <f t="shared" si="2464"/>
        <v>1</v>
      </c>
      <c r="AM1544" s="10">
        <f t="shared" si="2465"/>
        <v>0.23718595750906721</v>
      </c>
      <c r="AN1544" s="10"/>
      <c r="AO1544" s="1">
        <f t="shared" si="2466"/>
        <v>1298.6300000000001</v>
      </c>
      <c r="AP1544"/>
      <c r="BB1544" s="17" cm="1">
        <f t="array" ref="BB1544">$C1544*EXP(poly_from_str($AO1544,BB$2951))</f>
        <v>43.688084848680276</v>
      </c>
      <c r="BF1544" s="21" t="e">
        <f>INDEX([1]Pr3_line_class7_opt_lin!$A$2:$A$3624,MATCH($X1544,[1]Pr3_line_class7_opt_lin!$AO$2:$AO$3624,0),1)</f>
        <v>#N/A</v>
      </c>
    </row>
    <row r="1545" spans="1:58" hidden="1" x14ac:dyDescent="0.25">
      <c r="A1545" s="1" t="s">
        <v>562</v>
      </c>
      <c r="B1545" s="1">
        <v>4.0000000000000001E-3</v>
      </c>
      <c r="C1545">
        <v>2</v>
      </c>
      <c r="E1545" s="2">
        <v>77017.3</v>
      </c>
      <c r="N1545">
        <v>16</v>
      </c>
      <c r="V1545" s="11">
        <f t="shared" si="2457"/>
        <v>7.701727497477684E-7</v>
      </c>
      <c r="W1545" s="11">
        <f t="shared" si="2458"/>
        <v>1.2984095781077758E-6</v>
      </c>
      <c r="X1545" s="10">
        <f t="shared" si="2459"/>
        <v>77017.281488113818</v>
      </c>
      <c r="Y1545" s="8">
        <f t="shared" si="2460"/>
        <v>1298.4098901937111</v>
      </c>
      <c r="Z1545" s="1">
        <f t="shared" si="2461"/>
        <v>1298.4100000000001</v>
      </c>
      <c r="AA1545" s="2">
        <f t="shared" si="2462"/>
        <v>77017.3</v>
      </c>
      <c r="AB1545" s="2">
        <f t="shared" si="2443"/>
        <v>77017.274974776839</v>
      </c>
      <c r="AC1545" s="1">
        <f t="shared" si="2463"/>
        <v>7.965830322270194E-2</v>
      </c>
      <c r="AD1545" s="1" t="b">
        <f t="shared" si="2464"/>
        <v>1</v>
      </c>
      <c r="AM1545" s="10">
        <f t="shared" si="2465"/>
        <v>0.23726650287659523</v>
      </c>
      <c r="AN1545" s="10"/>
      <c r="AO1545" s="1">
        <f t="shared" si="2466"/>
        <v>1298.4100000000001</v>
      </c>
      <c r="AP1545"/>
      <c r="BB1545" s="17" cm="1">
        <f t="array" ref="BB1545">$C1545*EXP(poly_from_str($AO1545,BB$2951))</f>
        <v>0.87500261628844844</v>
      </c>
      <c r="BF1545" s="21" t="e">
        <f>INDEX([1]Pr3_line_class7_opt_lin!$A$2:$A$3624,MATCH($X1545,[1]Pr3_line_class7_opt_lin!$AO$2:$AO$3624,0),1)</f>
        <v>#N/A</v>
      </c>
    </row>
    <row r="1546" spans="1:58" x14ac:dyDescent="0.25">
      <c r="A1546" s="1" t="s">
        <v>563</v>
      </c>
      <c r="B1546" s="1">
        <v>8.0000000000000002E-3</v>
      </c>
      <c r="C1546">
        <v>10</v>
      </c>
      <c r="D1546" t="s">
        <v>112</v>
      </c>
      <c r="E1546" s="2">
        <v>77033.399999999994</v>
      </c>
      <c r="N1546">
        <v>16</v>
      </c>
      <c r="V1546" s="11">
        <f t="shared" si="2457"/>
        <v>7.7033353130905092E-7</v>
      </c>
      <c r="W1546" s="11">
        <f t="shared" si="2458"/>
        <v>1.2981382101789616E-6</v>
      </c>
      <c r="X1546" s="10">
        <f t="shared" si="2459"/>
        <v>77033.365337106879</v>
      </c>
      <c r="Y1546" s="8">
        <f t="shared" si="2460"/>
        <v>1298.138794305409</v>
      </c>
      <c r="Z1546" s="1">
        <f t="shared" si="2461"/>
        <v>1298.1389999999999</v>
      </c>
      <c r="AA1546" s="2">
        <f t="shared" si="2462"/>
        <v>77033.399999999994</v>
      </c>
      <c r="AB1546" s="2">
        <f t="shared" si="2443"/>
        <v>77033.353130905089</v>
      </c>
      <c r="AC1546" s="1">
        <f t="shared" si="2463"/>
        <v>7.9670687472953625E-2</v>
      </c>
      <c r="AD1546" s="1" t="b">
        <f t="shared" si="2464"/>
        <v>1</v>
      </c>
      <c r="AM1546" s="10">
        <f t="shared" si="2465"/>
        <v>0.47473128840594109</v>
      </c>
      <c r="AN1546" s="10"/>
      <c r="AO1546" s="1">
        <f t="shared" si="2466"/>
        <v>1298.1389999999999</v>
      </c>
      <c r="AP1546"/>
      <c r="BB1546" s="17" cm="1">
        <f t="array" ref="BB1546">$C1546*EXP(poly_from_str($AO1546,BB$2951))</f>
        <v>4.3826609052532053</v>
      </c>
      <c r="BF1546" s="21" t="e">
        <f>INDEX([1]Pr3_line_class7_opt_lin!$A$2:$A$3624,MATCH($X1546,[1]Pr3_line_class7_opt_lin!$AO$2:$AO$3624,0),1)</f>
        <v>#N/A</v>
      </c>
    </row>
    <row r="1547" spans="1:58" hidden="1" x14ac:dyDescent="0.25">
      <c r="A1547" s="1" t="s">
        <v>564</v>
      </c>
      <c r="B1547" s="1">
        <v>4.0000000000000001E-3</v>
      </c>
      <c r="C1547">
        <v>3</v>
      </c>
      <c r="E1547" s="2">
        <v>77051.8</v>
      </c>
      <c r="F1547">
        <v>38448</v>
      </c>
      <c r="G1547" t="s">
        <v>4</v>
      </c>
      <c r="H1547" t="s">
        <v>5</v>
      </c>
      <c r="I1547">
        <v>115499</v>
      </c>
      <c r="J1547" t="s">
        <v>6</v>
      </c>
      <c r="K1547" t="s">
        <v>5</v>
      </c>
      <c r="L1547">
        <v>38448.379999999997</v>
      </c>
      <c r="M1547">
        <v>115499.8</v>
      </c>
      <c r="N1547">
        <v>16</v>
      </c>
      <c r="V1547" s="11">
        <f t="shared" si="2457"/>
        <v>7.7051812720946074E-7</v>
      </c>
      <c r="W1547" s="11">
        <f t="shared" si="2458"/>
        <v>1.297828214266247E-6</v>
      </c>
      <c r="X1547" s="10">
        <f t="shared" si="2459"/>
        <v>77051.809405662454</v>
      </c>
      <c r="Y1547" s="8">
        <f t="shared" si="2460"/>
        <v>1297.8280558412312</v>
      </c>
      <c r="Z1547" s="1">
        <f t="shared" si="2461"/>
        <v>1297.828</v>
      </c>
      <c r="AA1547" s="2">
        <f t="shared" si="2462"/>
        <v>77051.8</v>
      </c>
      <c r="AB1547" s="2">
        <f t="shared" si="2443"/>
        <v>77051.81272094608</v>
      </c>
      <c r="AC1547" s="1">
        <f t="shared" si="2463"/>
        <v>7.9684909217918737E-2</v>
      </c>
      <c r="AD1547" s="1" t="b">
        <f t="shared" si="2464"/>
        <v>1</v>
      </c>
      <c r="AF1547" s="1" t="s">
        <v>1426</v>
      </c>
      <c r="AG1547" s="1" t="s">
        <v>1219</v>
      </c>
      <c r="AH1547" s="10">
        <v>38448.379999999997</v>
      </c>
      <c r="AI1547" s="10">
        <v>115499.67</v>
      </c>
      <c r="AJ1547" s="10">
        <f t="shared" ref="AJ1547:AJ1548" si="2480">AI1547-AH1547</f>
        <v>77051.290000000008</v>
      </c>
      <c r="AK1547" s="1">
        <f t="shared" ref="AK1547:AK1548" si="2481">$A1547-100000000/AJ1547</f>
        <v>-8.8045492811943404E-3</v>
      </c>
      <c r="AL1547" s="10">
        <f t="shared" ref="AL1547:AL1548" si="2482">$X1547-AJ1547</f>
        <v>0.51940566244593356</v>
      </c>
      <c r="AM1547" s="10">
        <f t="shared" si="2465"/>
        <v>0.23747923453647171</v>
      </c>
      <c r="AN1547" s="10">
        <f t="shared" ref="AN1547:AN1548" si="2483">AL1547/AM1547</f>
        <v>2.1871624416330349</v>
      </c>
      <c r="AO1547" s="1">
        <f t="shared" si="2466"/>
        <v>1297.828</v>
      </c>
      <c r="AP1547" s="14">
        <v>11700000</v>
      </c>
      <c r="AQ1547" s="10">
        <v>0.246</v>
      </c>
      <c r="AR1547" s="14" cm="1">
        <f t="array" ref="AR1547">SfromgA($AP1547,$AO1547,"")</f>
        <v>1.2623234220349432E-2</v>
      </c>
      <c r="AS1547" s="21">
        <f t="shared" ref="AS1547:AS1548" si="2484">(10^MAX(0.05, -0.312925054856973*((LN($AR1547))^(1/3)) + 0.454808404431693)-1)*100</f>
        <v>825.76153197225767</v>
      </c>
      <c r="AU1547" s="10"/>
      <c r="AV1547" s="10"/>
      <c r="AW1547" s="14">
        <f t="shared" ref="AW1547:AW1548" si="2485">IF($AP1547="",$AT1547,$AP1547)</f>
        <v>11700000</v>
      </c>
      <c r="AX1547" s="21">
        <f t="shared" ref="AX1547:AX1548" si="2486">IF($AP1547="",$AV1547,$AS1547)</f>
        <v>825.76153197225767</v>
      </c>
      <c r="AY1547" s="10">
        <f t="shared" ref="AY1547:AY1548" si="2487">LN(BB1547*$AO1547/$AW1547)</f>
        <v>-8.8309666821657355</v>
      </c>
      <c r="AZ1547" s="10">
        <f t="shared" ref="AZ1547:AZ1548" si="2488">EXP(AY$2950*$AI1547+AY$2951)*$AW1547/$AO1547</f>
        <v>0.24622218786000397</v>
      </c>
      <c r="BA1547" s="10">
        <f t="shared" ref="BA1547:BA1548" si="2489">LN(AZ1547/$C1547)</f>
        <v>-2.5001332366770472</v>
      </c>
      <c r="BB1547" s="17" cm="1">
        <f t="array" ref="BB1547">$C1547*EXP(poly_from_str($AO1547,BB$2951))</f>
        <v>1.3174332561413444</v>
      </c>
      <c r="BC1547" s="10">
        <f t="shared" ref="BC1547:BC1548" si="2490">LN(AZ1547/BB1547)</f>
        <v>-1.6772062886838228</v>
      </c>
      <c r="BD1547" s="10">
        <f t="shared" ref="BD1547:BD1548" si="2491">LN($AX1547/100+1)</f>
        <v>2.225446490624893</v>
      </c>
      <c r="BE1547" s="10">
        <f t="shared" ref="BE1547:BE1548" si="2492">ABS(LN($AZ1547/$BB1547))-BD1547-LN(2)</f>
        <v>-1.2413873825010153</v>
      </c>
      <c r="BF1547" s="21">
        <f>INDEX([1]Pr3_line_class7_opt_lin!$A$2:$A$3624,MATCH($X1547,[1]Pr3_line_class7_opt_lin!$AO$2:$AO$3624,0),1)</f>
        <v>535</v>
      </c>
    </row>
    <row r="1548" spans="1:58" hidden="1" x14ac:dyDescent="0.25">
      <c r="A1548" s="1" t="s">
        <v>565</v>
      </c>
      <c r="B1548" s="1">
        <v>4.0000000000000001E-3</v>
      </c>
      <c r="C1548">
        <v>30</v>
      </c>
      <c r="E1548" s="2">
        <v>77191.899999999994</v>
      </c>
      <c r="F1548">
        <v>36642</v>
      </c>
      <c r="G1548" t="s">
        <v>4</v>
      </c>
      <c r="H1548" t="s">
        <v>39</v>
      </c>
      <c r="I1548">
        <v>113833</v>
      </c>
      <c r="J1548" t="s">
        <v>6</v>
      </c>
      <c r="K1548" t="s">
        <v>46</v>
      </c>
      <c r="L1548">
        <v>36642.129999999997</v>
      </c>
      <c r="M1548">
        <v>113833.9</v>
      </c>
      <c r="N1548">
        <v>16</v>
      </c>
      <c r="V1548" s="11">
        <f t="shared" si="2457"/>
        <v>7.7191882810371196E-7</v>
      </c>
      <c r="W1548" s="11">
        <f t="shared" si="2458"/>
        <v>1.2954727115150684E-6</v>
      </c>
      <c r="X1548" s="10">
        <f t="shared" si="2459"/>
        <v>77191.887314373846</v>
      </c>
      <c r="Y1548" s="8">
        <f t="shared" si="2460"/>
        <v>1295.4729244115667</v>
      </c>
      <c r="Z1548" s="1">
        <f t="shared" si="2461"/>
        <v>1295.473</v>
      </c>
      <c r="AA1548" s="2">
        <f t="shared" si="2462"/>
        <v>77191.899999999994</v>
      </c>
      <c r="AB1548" s="2">
        <f t="shared" si="2443"/>
        <v>77191.8828103712</v>
      </c>
      <c r="AC1548" s="1">
        <f t="shared" si="2463"/>
        <v>7.9792933859050397E-2</v>
      </c>
      <c r="AD1548" s="1" t="b">
        <f t="shared" si="2464"/>
        <v>1</v>
      </c>
      <c r="AF1548" s="1" t="s">
        <v>1356</v>
      </c>
      <c r="AG1548" s="1" t="s">
        <v>1169</v>
      </c>
      <c r="AH1548" s="10">
        <v>36642.129999999997</v>
      </c>
      <c r="AI1548" s="10">
        <v>113833.9</v>
      </c>
      <c r="AJ1548" s="10">
        <f t="shared" si="2480"/>
        <v>77191.76999999999</v>
      </c>
      <c r="AK1548" s="1">
        <f t="shared" si="2481"/>
        <v>-1.8932431530629401E-3</v>
      </c>
      <c r="AL1548" s="10">
        <f t="shared" si="2482"/>
        <v>0.11731437385606114</v>
      </c>
      <c r="AM1548" s="10">
        <f t="shared" si="2465"/>
        <v>0.23834352394839567</v>
      </c>
      <c r="AN1548" s="10">
        <f t="shared" si="2483"/>
        <v>0.49220709634829918</v>
      </c>
      <c r="AO1548" s="1">
        <f t="shared" si="2466"/>
        <v>1295.473</v>
      </c>
      <c r="AP1548" s="14">
        <v>593000000</v>
      </c>
      <c r="AQ1548" s="10">
        <v>0.30299999999999999</v>
      </c>
      <c r="AR1548" s="14" cm="1">
        <f t="array" ref="AR1548">SfromgA($AP1548,$AO1548,"")</f>
        <v>0.63631645050902397</v>
      </c>
      <c r="AS1548" s="21">
        <f t="shared" si="2484"/>
        <v>395.41716926408606</v>
      </c>
      <c r="AU1548" s="10"/>
      <c r="AV1548" s="10"/>
      <c r="AW1548" s="14">
        <f t="shared" si="2485"/>
        <v>593000000</v>
      </c>
      <c r="AX1548" s="21">
        <f t="shared" si="2486"/>
        <v>395.41716926408606</v>
      </c>
      <c r="AY1548" s="10">
        <f t="shared" si="2487"/>
        <v>-10.440720611772052</v>
      </c>
      <c r="AZ1548" s="10">
        <f t="shared" si="2488"/>
        <v>14.608601166634903</v>
      </c>
      <c r="BA1548" s="10">
        <f t="shared" si="2489"/>
        <v>-0.71958690540912762</v>
      </c>
      <c r="BB1548" s="17" cm="1">
        <f t="array" ref="BB1548">$C1548*EXP(poly_from_str($AO1548,BB$2951))</f>
        <v>13.37454383998725</v>
      </c>
      <c r="BC1548" s="10">
        <f t="shared" si="2490"/>
        <v>8.8257289474074643E-2</v>
      </c>
      <c r="BD1548" s="10">
        <f t="shared" si="2491"/>
        <v>1.6002299878426465</v>
      </c>
      <c r="BE1548" s="10">
        <f t="shared" si="2492"/>
        <v>-2.2051198789285169</v>
      </c>
      <c r="BF1548" s="21">
        <f>INDEX([1]Pr3_line_class7_opt_lin!$A$2:$A$3624,MATCH($X1548,[1]Pr3_line_class7_opt_lin!$AO$2:$AO$3624,0),1)</f>
        <v>5428</v>
      </c>
    </row>
    <row r="1549" spans="1:58" hidden="1" x14ac:dyDescent="0.25">
      <c r="A1549" s="1" t="s">
        <v>566</v>
      </c>
      <c r="B1549" s="1">
        <v>4.0000000000000001E-3</v>
      </c>
      <c r="C1549">
        <v>2</v>
      </c>
      <c r="E1549" s="2">
        <v>77228.399999999994</v>
      </c>
      <c r="N1549">
        <v>16</v>
      </c>
      <c r="V1549" s="11">
        <f t="shared" si="2457"/>
        <v>7.7228426239130104E-7</v>
      </c>
      <c r="W1549" s="11">
        <f t="shared" si="2458"/>
        <v>1.2948604399417832E-6</v>
      </c>
      <c r="X1549" s="10">
        <f t="shared" si="2459"/>
        <v>77228.419354385551</v>
      </c>
      <c r="Y1549" s="8">
        <f t="shared" si="2460"/>
        <v>1294.8601154339349</v>
      </c>
      <c r="Z1549" s="1">
        <f t="shared" si="2461"/>
        <v>1294.8599999999999</v>
      </c>
      <c r="AA1549" s="2">
        <f t="shared" si="2462"/>
        <v>77228.399999999994</v>
      </c>
      <c r="AB1549" s="2">
        <f t="shared" si="2443"/>
        <v>77228.426239130102</v>
      </c>
      <c r="AC1549" s="1">
        <f t="shared" si="2463"/>
        <v>7.9821149096863803E-2</v>
      </c>
      <c r="AD1549" s="1" t="b">
        <f t="shared" si="2464"/>
        <v>1</v>
      </c>
      <c r="AM1549" s="10">
        <f t="shared" si="2465"/>
        <v>0.2385691117186414</v>
      </c>
      <c r="AN1549" s="10"/>
      <c r="AO1549" s="1">
        <f t="shared" si="2466"/>
        <v>1294.8599999999999</v>
      </c>
      <c r="AP1549"/>
      <c r="BB1549" s="17" cm="1">
        <f t="array" ref="BB1549">$C1549*EXP(poly_from_str($AO1549,BB$2951))</f>
        <v>0.8951235223138363</v>
      </c>
      <c r="BF1549" s="21" t="e">
        <f>INDEX([1]Pr3_line_class7_opt_lin!$A$2:$A$3624,MATCH($X1549,[1]Pr3_line_class7_opt_lin!$AO$2:$AO$3624,0),1)</f>
        <v>#N/A</v>
      </c>
    </row>
    <row r="1550" spans="1:58" hidden="1" x14ac:dyDescent="0.25">
      <c r="A1550" s="1" t="s">
        <v>567</v>
      </c>
      <c r="B1550" s="1">
        <v>4.0000000000000001E-3</v>
      </c>
      <c r="C1550">
        <v>2</v>
      </c>
      <c r="E1550" s="2">
        <v>77252.5</v>
      </c>
      <c r="N1550">
        <v>16</v>
      </c>
      <c r="V1550" s="11">
        <f t="shared" si="2457"/>
        <v>7.7252529247807584E-7</v>
      </c>
      <c r="W1550" s="11">
        <f t="shared" si="2458"/>
        <v>1.2944564900812273E-6</v>
      </c>
      <c r="X1550" s="10">
        <f t="shared" si="2459"/>
        <v>77252.521566565032</v>
      </c>
      <c r="Y1550" s="8">
        <f t="shared" si="2460"/>
        <v>1294.4561287081676</v>
      </c>
      <c r="Z1550" s="1">
        <f t="shared" si="2461"/>
        <v>1294.4559999999999</v>
      </c>
      <c r="AA1550" s="2">
        <f t="shared" si="2462"/>
        <v>77252.5</v>
      </c>
      <c r="AB1550" s="2">
        <f t="shared" si="2443"/>
        <v>77252.529247807586</v>
      </c>
      <c r="AC1550" s="1">
        <f t="shared" si="2463"/>
        <v>7.9839766375916832E-2</v>
      </c>
      <c r="AD1550" s="1" t="b">
        <f t="shared" si="2464"/>
        <v>1</v>
      </c>
      <c r="AM1550" s="10">
        <f t="shared" si="2465"/>
        <v>0.23871804062865021</v>
      </c>
      <c r="AN1550" s="10"/>
      <c r="AO1550" s="1">
        <f t="shared" si="2466"/>
        <v>1294.4559999999999</v>
      </c>
      <c r="AP1550"/>
      <c r="BB1550" s="17" cm="1">
        <f t="array" ref="BB1550">$C1550*EXP(poly_from_str($AO1550,BB$2951))</f>
        <v>0.8974247034325985</v>
      </c>
      <c r="BF1550" s="21">
        <f>INDEX([1]Pr3_line_class7_opt_lin!$A$2:$A$3624,MATCH($X1550,[1]Pr3_line_class7_opt_lin!$AO$2:$AO$3624,0),1)</f>
        <v>364</v>
      </c>
    </row>
    <row r="1551" spans="1:58" hidden="1" x14ac:dyDescent="0.25">
      <c r="A1551" s="1" t="s">
        <v>568</v>
      </c>
      <c r="B1551" s="1">
        <v>4.0000000000000001E-3</v>
      </c>
      <c r="C1551">
        <v>3</v>
      </c>
      <c r="E1551" s="2">
        <v>77273.600000000006</v>
      </c>
      <c r="F1551">
        <v>36640</v>
      </c>
      <c r="G1551" t="s">
        <v>4</v>
      </c>
      <c r="H1551" t="s">
        <v>7</v>
      </c>
      <c r="I1551">
        <v>113914</v>
      </c>
      <c r="J1551" t="s">
        <v>6</v>
      </c>
      <c r="K1551" t="s">
        <v>17</v>
      </c>
      <c r="L1551">
        <v>36640.379999999997</v>
      </c>
      <c r="M1551">
        <v>113914.1</v>
      </c>
      <c r="N1551">
        <v>16</v>
      </c>
      <c r="V1551" s="11">
        <f t="shared" si="2457"/>
        <v>7.7273601869402971E-7</v>
      </c>
      <c r="W1551" s="11">
        <f t="shared" si="2458"/>
        <v>1.2941030313069405E-6</v>
      </c>
      <c r="X1551" s="10">
        <f t="shared" si="2459"/>
        <v>77273.601378053369</v>
      </c>
      <c r="Y1551" s="8">
        <f t="shared" si="2460"/>
        <v>1294.1030082286445</v>
      </c>
      <c r="Z1551" s="1">
        <f t="shared" si="2461"/>
        <v>1294.1030000000001</v>
      </c>
      <c r="AA1551" s="2">
        <f t="shared" si="2462"/>
        <v>77273.600000000006</v>
      </c>
      <c r="AB1551" s="2">
        <f t="shared" si="2443"/>
        <v>77273.601869402977</v>
      </c>
      <c r="AC1551" s="1">
        <f t="shared" si="2463"/>
        <v>7.9856047729354993E-2</v>
      </c>
      <c r="AD1551" s="1" t="b">
        <f t="shared" si="2464"/>
        <v>1</v>
      </c>
      <c r="AF1551" s="1" t="s">
        <v>1407</v>
      </c>
      <c r="AG1551" s="1" t="s">
        <v>1330</v>
      </c>
      <c r="AH1551" s="10">
        <v>36640.379999999997</v>
      </c>
      <c r="AI1551" s="10">
        <v>113914.16</v>
      </c>
      <c r="AJ1551" s="10">
        <f t="shared" ref="AJ1551:AJ1553" si="2493">AI1551-AH1551</f>
        <v>77273.78</v>
      </c>
      <c r="AK1551" s="1">
        <f t="shared" ref="AK1551:AK1553" si="2494">$A1551-100000000/AJ1551</f>
        <v>2.9831508177267096E-3</v>
      </c>
      <c r="AL1551" s="10">
        <f t="shared" ref="AL1551:AL1553" si="2495">$X1551-AJ1551</f>
        <v>-0.17862194663030095</v>
      </c>
      <c r="AM1551" s="10">
        <f t="shared" si="2465"/>
        <v>0.2388483760566199</v>
      </c>
      <c r="AN1551" s="10">
        <f t="shared" ref="AN1551:AN1553" si="2496">AL1551/AM1551</f>
        <v>-0.74784660285049609</v>
      </c>
      <c r="AO1551" s="1">
        <f t="shared" si="2466"/>
        <v>1294.1030000000001</v>
      </c>
      <c r="AP1551" s="14">
        <v>63500000</v>
      </c>
      <c r="AQ1551" s="10">
        <v>0.30599999999999999</v>
      </c>
      <c r="AR1551" s="14" cm="1">
        <f t="array" ref="AR1551">SfromgA($AP1551,$AO1551,"")</f>
        <v>6.7922492918245231E-2</v>
      </c>
      <c r="AS1551" s="21">
        <f t="shared" ref="AS1551:AS1553" si="2497">(10^MAX(0.05, -0.312925054856973*((LN($AR1551))^(1/3)) + 0.454808404431693)-1)*100</f>
        <v>676.20710644161784</v>
      </c>
      <c r="AU1551" s="10"/>
      <c r="AV1551" s="10"/>
      <c r="AW1551" s="14">
        <f t="shared" ref="AW1551:AW1553" si="2498">IF($AP1551="",$AT1551,$AP1551)</f>
        <v>63500000</v>
      </c>
      <c r="AX1551" s="21">
        <f t="shared" ref="AX1551:AX1553" si="2499">IF($AP1551="",$AV1551,$AS1551)</f>
        <v>676.20710644161784</v>
      </c>
      <c r="AY1551" s="10">
        <f t="shared" ref="AY1551:AY1553" si="2500">LN(BB1551*$AO1551/$AW1551)</f>
        <v>-10.501498270937301</v>
      </c>
      <c r="AZ1551" s="10">
        <f t="shared" ref="AZ1551:AZ1553" si="2501">EXP(AY$2950*$AI1551+AY$2951)*$AW1551/$AO1551</f>
        <v>1.5542788583971461</v>
      </c>
      <c r="BA1551" s="10">
        <f t="shared" ref="BA1551:BA1553" si="2502">LN(AZ1551/$C1551)</f>
        <v>-0.65760060726307334</v>
      </c>
      <c r="BB1551" s="17" cm="1">
        <f t="array" ref="BB1551">$C1551*EXP(poly_from_str($AO1551,BB$2951))</f>
        <v>1.349155880103003</v>
      </c>
      <c r="BC1551" s="10">
        <f t="shared" ref="BC1551:BC1553" si="2503">LN(AZ1551/BB1551)</f>
        <v>0.14153255851778562</v>
      </c>
      <c r="BD1551" s="10">
        <f t="shared" ref="BD1551:BD1553" si="2504">LN($AX1551/100+1)</f>
        <v>2.049249188330748</v>
      </c>
      <c r="BE1551" s="10">
        <f t="shared" ref="BE1551:BE1553" si="2505">ABS(LN($AZ1551/$BB1551))-BD1551-LN(2)</f>
        <v>-2.6008638103729078</v>
      </c>
      <c r="BF1551" s="21">
        <f>INDEX([1]Pr3_line_class7_opt_lin!$A$2:$A$3624,MATCH($X1551,[1]Pr3_line_class7_opt_lin!$AO$2:$AO$3624,0),1)</f>
        <v>547</v>
      </c>
    </row>
    <row r="1552" spans="1:58" hidden="1" x14ac:dyDescent="0.25">
      <c r="A1552" s="1" t="s">
        <v>569</v>
      </c>
      <c r="B1552" s="1">
        <v>4.0000000000000001E-3</v>
      </c>
      <c r="C1552">
        <v>10</v>
      </c>
      <c r="E1552" s="2">
        <v>77277.2</v>
      </c>
      <c r="F1552">
        <v>13352</v>
      </c>
      <c r="G1552" t="s">
        <v>4</v>
      </c>
      <c r="H1552" t="s">
        <v>12</v>
      </c>
      <c r="I1552">
        <v>90629</v>
      </c>
      <c r="J1552" t="s">
        <v>6</v>
      </c>
      <c r="K1552" t="s">
        <v>5</v>
      </c>
      <c r="L1552">
        <v>13352.1</v>
      </c>
      <c r="M1552">
        <v>90629.2</v>
      </c>
      <c r="N1552">
        <v>16</v>
      </c>
      <c r="V1552" s="11">
        <f t="shared" si="2457"/>
        <v>7.7277184761248283E-7</v>
      </c>
      <c r="W1552" s="11">
        <f t="shared" si="2458"/>
        <v>1.294042744819947E-6</v>
      </c>
      <c r="X1552" s="10">
        <f t="shared" si="2459"/>
        <v>77277.188767116066</v>
      </c>
      <c r="Y1552" s="8">
        <f t="shared" si="2460"/>
        <v>1294.042932919853</v>
      </c>
      <c r="Z1552" s="1">
        <f t="shared" si="2461"/>
        <v>1294.0429999999999</v>
      </c>
      <c r="AA1552" s="2">
        <f t="shared" si="2462"/>
        <v>77277.2</v>
      </c>
      <c r="AB1552" s="2">
        <f t="shared" si="2443"/>
        <v>77277.184761248282</v>
      </c>
      <c r="AC1552" s="1">
        <f t="shared" si="2463"/>
        <v>7.9858816423120524E-2</v>
      </c>
      <c r="AD1552" s="1" t="b">
        <f t="shared" si="2464"/>
        <v>1</v>
      </c>
      <c r="AF1552" s="1" t="s">
        <v>1179</v>
      </c>
      <c r="AG1552" s="1" t="s">
        <v>1357</v>
      </c>
      <c r="AH1552" s="10">
        <v>13352.1</v>
      </c>
      <c r="AI1552" s="10">
        <v>90629.2</v>
      </c>
      <c r="AJ1552" s="10">
        <f t="shared" si="2493"/>
        <v>77277.099999999991</v>
      </c>
      <c r="AK1552" s="1">
        <f t="shared" si="2494"/>
        <v>-1.4193687395618326E-3</v>
      </c>
      <c r="AL1552" s="10">
        <f t="shared" si="2495"/>
        <v>8.8767116074450314E-2</v>
      </c>
      <c r="AM1552" s="10">
        <f t="shared" si="2465"/>
        <v>0.23887057848927742</v>
      </c>
      <c r="AN1552" s="10">
        <f t="shared" si="2496"/>
        <v>0.37161175995743212</v>
      </c>
      <c r="AO1552" s="1">
        <f t="shared" si="2466"/>
        <v>1294.0429999999999</v>
      </c>
      <c r="AP1552" s="14">
        <v>4200000</v>
      </c>
      <c r="AQ1552" s="10">
        <v>0.09</v>
      </c>
      <c r="AR1552" s="14" cm="1">
        <f t="array" ref="AR1552">SfromgA($AP1552,$AO1552,"")</f>
        <v>4.4918864970362382E-3</v>
      </c>
      <c r="AS1552" s="21">
        <f t="shared" si="2497"/>
        <v>909.23704685503685</v>
      </c>
      <c r="AU1552" s="10"/>
      <c r="AV1552" s="10"/>
      <c r="AW1552" s="14">
        <f t="shared" si="2498"/>
        <v>4200000</v>
      </c>
      <c r="AX1552" s="21">
        <f t="shared" si="2499"/>
        <v>909.23704685503685</v>
      </c>
      <c r="AY1552" s="10">
        <f t="shared" si="2500"/>
        <v>-6.5812360093279869</v>
      </c>
      <c r="AZ1552" s="10">
        <f t="shared" si="2501"/>
        <v>0.90636737187589245</v>
      </c>
      <c r="BA1552" s="10">
        <f t="shared" si="2502"/>
        <v>-2.4008956603993972</v>
      </c>
      <c r="BB1552" s="17" cm="1">
        <f t="array" ref="BB1552">$C1552*EXP(poly_from_str($AO1552,BB$2951))</f>
        <v>4.498897510636942</v>
      </c>
      <c r="BC1552" s="10">
        <f t="shared" si="2503"/>
        <v>-1.6021429365285669</v>
      </c>
      <c r="BD1552" s="10">
        <f t="shared" si="2504"/>
        <v>2.311779739236079</v>
      </c>
      <c r="BE1552" s="10">
        <f t="shared" si="2505"/>
        <v>-1.4027839832674576</v>
      </c>
      <c r="BF1552" s="21">
        <f>INDEX([1]Pr3_line_class7_opt_lin!$A$2:$A$3624,MATCH($X1552,[1]Pr3_line_class7_opt_lin!$AO$2:$AO$3624,0),1)</f>
        <v>1825</v>
      </c>
    </row>
    <row r="1553" spans="1:58" hidden="1" x14ac:dyDescent="0.25">
      <c r="A1553" s="1" t="s">
        <v>570</v>
      </c>
      <c r="B1553" s="1">
        <v>4.0000000000000001E-3</v>
      </c>
      <c r="C1553">
        <v>5</v>
      </c>
      <c r="E1553" s="2">
        <v>77334.8</v>
      </c>
      <c r="F1553">
        <v>40205</v>
      </c>
      <c r="G1553" t="s">
        <v>4</v>
      </c>
      <c r="H1553" t="s">
        <v>18</v>
      </c>
      <c r="I1553">
        <v>117540</v>
      </c>
      <c r="J1553" t="s">
        <v>6</v>
      </c>
      <c r="K1553" t="s">
        <v>18</v>
      </c>
      <c r="L1553">
        <v>40205.74</v>
      </c>
      <c r="M1553">
        <v>117540.5</v>
      </c>
      <c r="N1553">
        <v>16</v>
      </c>
      <c r="V1553" s="11">
        <f t="shared" si="2457"/>
        <v>7.733479547653315E-7</v>
      </c>
      <c r="W1553" s="11">
        <f t="shared" si="2458"/>
        <v>1.2930789243652276E-6</v>
      </c>
      <c r="X1553" s="10">
        <f t="shared" si="2459"/>
        <v>77334.796668248266</v>
      </c>
      <c r="Y1553" s="8">
        <f t="shared" si="2460"/>
        <v>1293.0789800738883</v>
      </c>
      <c r="Z1553" s="1">
        <f t="shared" si="2461"/>
        <v>1293.079</v>
      </c>
      <c r="AA1553" s="2">
        <f t="shared" si="2462"/>
        <v>77334.8</v>
      </c>
      <c r="AB1553" s="2">
        <f t="shared" si="2443"/>
        <v>77334.795476533152</v>
      </c>
      <c r="AC1553" s="1">
        <f t="shared" si="2463"/>
        <v>7.9903352956986057E-2</v>
      </c>
      <c r="AD1553" s="1" t="b">
        <f t="shared" si="2464"/>
        <v>1</v>
      </c>
      <c r="AF1553" s="1" t="s">
        <v>1398</v>
      </c>
      <c r="AG1553" s="1" t="s">
        <v>1327</v>
      </c>
      <c r="AH1553" s="10">
        <v>40205.74</v>
      </c>
      <c r="AI1553" s="10">
        <v>117540.5</v>
      </c>
      <c r="AJ1553" s="10">
        <f t="shared" si="2493"/>
        <v>77334.760000000009</v>
      </c>
      <c r="AK1553" s="1">
        <f t="shared" si="2494"/>
        <v>-5.9318681519471284E-4</v>
      </c>
      <c r="AL1553" s="10">
        <f t="shared" si="2495"/>
        <v>3.6668248256319202E-2</v>
      </c>
      <c r="AM1553" s="10">
        <f t="shared" si="2465"/>
        <v>0.23922683764874383</v>
      </c>
      <c r="AN1553" s="10">
        <f t="shared" si="2496"/>
        <v>0.15327815481204118</v>
      </c>
      <c r="AO1553" s="1">
        <f t="shared" si="2466"/>
        <v>1293.079</v>
      </c>
      <c r="AP1553" s="14">
        <v>64200000</v>
      </c>
      <c r="AQ1553" s="10">
        <v>0.183</v>
      </c>
      <c r="AR1553" s="14" cm="1">
        <f t="array" ref="AR1553">SfromgA($AP1553,$AO1553,"")</f>
        <v>6.8508358870832856E-2</v>
      </c>
      <c r="AS1553" s="21">
        <f t="shared" si="2497"/>
        <v>675.37873310802036</v>
      </c>
      <c r="AU1553" s="10"/>
      <c r="AV1553" s="10"/>
      <c r="AW1553" s="14">
        <f t="shared" si="2498"/>
        <v>64200000</v>
      </c>
      <c r="AX1553" s="21">
        <f t="shared" si="2499"/>
        <v>675.37873310802036</v>
      </c>
      <c r="AY1553" s="10">
        <f t="shared" si="2500"/>
        <v>-9.9959469016805897</v>
      </c>
      <c r="AZ1553" s="10">
        <f t="shared" si="2501"/>
        <v>1.1205173920717826</v>
      </c>
      <c r="BA1553" s="10">
        <f t="shared" si="2502"/>
        <v>-1.4956473765895291</v>
      </c>
      <c r="BB1553" s="17" cm="1">
        <f t="array" ref="BB1553">$C1553*EXP(poly_from_str($AO1553,BB$2951))</f>
        <v>2.2632127890347649</v>
      </c>
      <c r="BC1553" s="10">
        <f t="shared" si="2503"/>
        <v>-0.70299485600840028</v>
      </c>
      <c r="BD1553" s="10">
        <f t="shared" si="2504"/>
        <v>2.0481814118775374</v>
      </c>
      <c r="BE1553" s="10">
        <f t="shared" si="2505"/>
        <v>-2.0383337364290823</v>
      </c>
      <c r="BF1553" s="21">
        <f>INDEX([1]Pr3_line_class7_opt_lin!$A$2:$A$3624,MATCH($X1553,[1]Pr3_line_class7_opt_lin!$AO$2:$AO$3624,0),1)</f>
        <v>918</v>
      </c>
    </row>
    <row r="1554" spans="1:58" x14ac:dyDescent="0.25">
      <c r="A1554" s="1" t="s">
        <v>571</v>
      </c>
      <c r="B1554" s="1">
        <v>8.0000000000000002E-3</v>
      </c>
      <c r="C1554">
        <v>3</v>
      </c>
      <c r="D1554" t="s">
        <v>112</v>
      </c>
      <c r="E1554" s="2">
        <v>77372.100000000006</v>
      </c>
      <c r="N1554">
        <v>16</v>
      </c>
      <c r="V1554" s="11">
        <f t="shared" si="2457"/>
        <v>7.7372073014477871E-7</v>
      </c>
      <c r="W1554" s="11">
        <f t="shared" si="2458"/>
        <v>1.2924555492225233E-6</v>
      </c>
      <c r="X1554" s="10">
        <f t="shared" si="2459"/>
        <v>77372.080133961645</v>
      </c>
      <c r="Y1554" s="8">
        <f t="shared" si="2460"/>
        <v>1292.4558810731271</v>
      </c>
      <c r="Z1554" s="1">
        <f t="shared" si="2461"/>
        <v>1292.4559999999999</v>
      </c>
      <c r="AA1554" s="2">
        <f t="shared" si="2462"/>
        <v>77372.100000000006</v>
      </c>
      <c r="AB1554" s="2">
        <f t="shared" si="2443"/>
        <v>77372.073014477864</v>
      </c>
      <c r="AC1554" s="1">
        <f t="shared" si="2463"/>
        <v>7.9932188412788471E-2</v>
      </c>
      <c r="AD1554" s="1" t="b">
        <f t="shared" si="2464"/>
        <v>1</v>
      </c>
      <c r="AM1554" s="10">
        <f t="shared" si="2465"/>
        <v>0.47891518163867869</v>
      </c>
      <c r="AN1554" s="10"/>
      <c r="AO1554" s="1">
        <f t="shared" si="2466"/>
        <v>1292.4559999999999</v>
      </c>
      <c r="AP1554"/>
      <c r="BB1554" s="17" cm="1">
        <f t="array" ref="BB1554">$C1554*EXP(poly_from_str($AO1554,BB$2951))</f>
        <v>1.3632749682954162</v>
      </c>
      <c r="BF1554" s="21" t="e">
        <f>INDEX([1]Pr3_line_class7_opt_lin!$A$2:$A$3624,MATCH($X1554,[1]Pr3_line_class7_opt_lin!$AO$2:$AO$3624,0),1)</f>
        <v>#N/A</v>
      </c>
    </row>
    <row r="1555" spans="1:58" hidden="1" x14ac:dyDescent="0.25">
      <c r="A1555" s="1" t="s">
        <v>572</v>
      </c>
      <c r="B1555" s="1">
        <v>4.0000000000000001E-3</v>
      </c>
      <c r="C1555">
        <v>1</v>
      </c>
      <c r="E1555" s="2">
        <v>77395.7</v>
      </c>
      <c r="F1555">
        <v>15045</v>
      </c>
      <c r="G1555" t="s">
        <v>4</v>
      </c>
      <c r="H1555" t="s">
        <v>17</v>
      </c>
      <c r="I1555">
        <v>92441</v>
      </c>
      <c r="J1555" t="s">
        <v>6</v>
      </c>
      <c r="K1555" t="s">
        <v>7</v>
      </c>
      <c r="L1555">
        <v>15045.8</v>
      </c>
      <c r="M1555">
        <v>92441.7</v>
      </c>
      <c r="N1555">
        <v>16</v>
      </c>
      <c r="V1555" s="11">
        <f t="shared" si="2457"/>
        <v>7.7395666771408812E-7</v>
      </c>
      <c r="W1555" s="11">
        <f t="shared" si="2458"/>
        <v>1.2920614452740915E-6</v>
      </c>
      <c r="X1555" s="10">
        <f t="shared" si="2459"/>
        <v>77395.6755458509</v>
      </c>
      <c r="Y1555" s="8">
        <f t="shared" si="2460"/>
        <v>1292.0618535173558</v>
      </c>
      <c r="Z1555" s="1">
        <f t="shared" si="2461"/>
        <v>1292.0619999999999</v>
      </c>
      <c r="AA1555" s="2">
        <f t="shared" si="2462"/>
        <v>77395.7</v>
      </c>
      <c r="AB1555" s="2">
        <f t="shared" si="2443"/>
        <v>77395.666771408811</v>
      </c>
      <c r="AC1555" s="1">
        <f t="shared" si="2463"/>
        <v>7.9950446174954781E-2</v>
      </c>
      <c r="AD1555" s="1" t="b">
        <f t="shared" si="2464"/>
        <v>1</v>
      </c>
      <c r="AF1555" s="1" t="s">
        <v>1165</v>
      </c>
      <c r="AG1555" s="1" t="s">
        <v>1352</v>
      </c>
      <c r="AH1555" s="10">
        <v>15045.8</v>
      </c>
      <c r="AI1555" s="10">
        <v>92441.7</v>
      </c>
      <c r="AJ1555" s="10">
        <f t="shared" ref="AJ1555:AJ1557" si="2506">AI1555-AH1555</f>
        <v>77395.899999999994</v>
      </c>
      <c r="AK1555" s="1">
        <f t="shared" ref="AK1555:AK1557" si="2507">$A1555-100000000/AJ1555</f>
        <v>3.8935628372200881E-3</v>
      </c>
      <c r="AL1555" s="10">
        <f t="shared" ref="AL1555:AL1557" si="2508">$X1555-AJ1555</f>
        <v>-0.22445414909452666</v>
      </c>
      <c r="AM1555" s="10">
        <f t="shared" si="2465"/>
        <v>0.239603672269597</v>
      </c>
      <c r="AN1555" s="10">
        <f t="shared" ref="AN1555:AN1557" si="2509">AL1555/AM1555</f>
        <v>-0.93677257517979762</v>
      </c>
      <c r="AO1555" s="1">
        <f t="shared" si="2466"/>
        <v>1292.0619999999999</v>
      </c>
      <c r="AP1555" s="14">
        <v>826000</v>
      </c>
      <c r="AQ1555" s="10">
        <v>6.0000000000000001E-3</v>
      </c>
      <c r="AR1555" s="14" cm="1">
        <f t="array" ref="AR1555">SfromgA($AP1555,$AO1555,"")</f>
        <v>8.7935344426198878E-4</v>
      </c>
      <c r="AS1555" s="21">
        <f t="shared" ref="AS1555:AS1557" si="2510">(10^MAX(0.05, -0.312925054856973*((LN($AR1555))^(1/3)) + 0.454808404431693)-1)*100</f>
        <v>1033.5641900093519</v>
      </c>
      <c r="AU1555" s="10"/>
      <c r="AV1555" s="10"/>
      <c r="AW1555" s="14">
        <f t="shared" ref="AW1555:AW1557" si="2511">IF($AP1555="",$AT1555,$AP1555)</f>
        <v>826000</v>
      </c>
      <c r="AX1555" s="21">
        <f t="shared" ref="AX1555:AX1557" si="2512">IF($AP1555="",$AV1555,$AS1555)</f>
        <v>1033.5641900093519</v>
      </c>
      <c r="AY1555" s="10">
        <f t="shared" ref="AY1555:AY1556" si="2513">LN(BB1555*$AO1555/$AW1555)</f>
        <v>-7.2465972750913892</v>
      </c>
      <c r="AZ1555" s="10">
        <f t="shared" ref="AZ1555:AZ1557" si="2514">EXP(AY$2950*$AI1555+AY$2951)*$AW1555/$AO1555</f>
        <v>0.15070229299741467</v>
      </c>
      <c r="BA1555" s="10">
        <f t="shared" ref="BA1555:BA1556" si="2515">LN(AZ1555/$C1555)</f>
        <v>-1.8924489578223473</v>
      </c>
      <c r="BB1555" s="17" cm="1">
        <f t="array" ref="BB1555">$C1555*EXP(poly_from_str($AO1555,BB$2951))</f>
        <v>0.45555360133137635</v>
      </c>
      <c r="BC1555" s="10">
        <f t="shared" ref="BC1555:BC1556" si="2516">LN(AZ1555/BB1555)</f>
        <v>-1.1062070644267956</v>
      </c>
      <c r="BD1555" s="10">
        <f t="shared" ref="BD1555:BD1557" si="2517">LN($AX1555/100+1)</f>
        <v>2.4279519122716962</v>
      </c>
      <c r="BE1555" s="10">
        <f t="shared" ref="BE1555:BE1557" si="2518">ABS(LN($AZ1555/$BB1555))-BD1555-LN(2)</f>
        <v>-2.0148920284048457</v>
      </c>
      <c r="BF1555" s="21">
        <f>INDEX([1]Pr3_line_class7_opt_lin!$A$2:$A$3624,MATCH($X1555,[1]Pr3_line_class7_opt_lin!$AO$2:$AO$3624,0),1)</f>
        <v>185</v>
      </c>
    </row>
    <row r="1556" spans="1:58" x14ac:dyDescent="0.25">
      <c r="A1556" s="1" t="s">
        <v>573</v>
      </c>
      <c r="B1556" s="1">
        <v>8.0000000000000002E-3</v>
      </c>
      <c r="C1556">
        <v>20</v>
      </c>
      <c r="D1556" t="s">
        <v>16</v>
      </c>
      <c r="E1556" s="2">
        <v>77453.100000000006</v>
      </c>
      <c r="F1556">
        <v>38785</v>
      </c>
      <c r="G1556" t="s">
        <v>4</v>
      </c>
      <c r="H1556" t="s">
        <v>46</v>
      </c>
      <c r="I1556">
        <v>116238</v>
      </c>
      <c r="J1556" t="s">
        <v>6</v>
      </c>
      <c r="K1556" t="s">
        <v>46</v>
      </c>
      <c r="L1556">
        <v>38785.760000000002</v>
      </c>
      <c r="M1556">
        <v>116238.8</v>
      </c>
      <c r="N1556">
        <v>16</v>
      </c>
      <c r="V1556" s="11">
        <f t="shared" si="2457"/>
        <v>7.7453094406027706E-7</v>
      </c>
      <c r="W1556" s="11">
        <f t="shared" si="2458"/>
        <v>1.2911039067513114E-6</v>
      </c>
      <c r="X1556" s="10">
        <f t="shared" si="2459"/>
        <v>77453.095886415729</v>
      </c>
      <c r="Y1556" s="8">
        <f t="shared" si="2460"/>
        <v>1291.1039753226792</v>
      </c>
      <c r="Z1556" s="1">
        <f t="shared" si="2461"/>
        <v>1291.104</v>
      </c>
      <c r="AA1556" s="2">
        <f t="shared" si="2462"/>
        <v>77453.100000000006</v>
      </c>
      <c r="AB1556" s="2">
        <f t="shared" si="2443"/>
        <v>77453.094406027711</v>
      </c>
      <c r="AC1556" s="1">
        <f t="shared" si="2463"/>
        <v>7.9994909165345213E-2</v>
      </c>
      <c r="AD1556" s="1" t="b">
        <f t="shared" si="2464"/>
        <v>1</v>
      </c>
      <c r="AF1556" s="1" t="s">
        <v>1339</v>
      </c>
      <c r="AG1556" s="1" t="s">
        <v>1341</v>
      </c>
      <c r="AH1556" s="10">
        <v>38785.760000000002</v>
      </c>
      <c r="AI1556" s="10">
        <v>116238.71</v>
      </c>
      <c r="AJ1556" s="10">
        <f t="shared" si="2506"/>
        <v>77452.950000000012</v>
      </c>
      <c r="AK1556" s="1">
        <f t="shared" si="2507"/>
        <v>-2.4071801008176408E-3</v>
      </c>
      <c r="AL1556" s="10">
        <f t="shared" si="2508"/>
        <v>0.14588641571754124</v>
      </c>
      <c r="AM1556" s="10">
        <f t="shared" si="2465"/>
        <v>0.47991858130716042</v>
      </c>
      <c r="AN1556" s="10">
        <f t="shared" si="2509"/>
        <v>0.30398159479507658</v>
      </c>
      <c r="AO1556" s="1">
        <f t="shared" si="2466"/>
        <v>1291.104</v>
      </c>
      <c r="AP1556" s="14">
        <v>197000000</v>
      </c>
      <c r="AQ1556" s="10">
        <v>0.40699999999999997</v>
      </c>
      <c r="AR1556" s="14" cm="1">
        <f t="array" ref="AR1556">SfromgA($AP1556,$AO1556,"")</f>
        <v>0.2092585761520748</v>
      </c>
      <c r="AS1556" s="21">
        <f t="shared" si="2510"/>
        <v>557.74296863993141</v>
      </c>
      <c r="AU1556" s="10"/>
      <c r="AV1556" s="10"/>
      <c r="AW1556" s="14">
        <f t="shared" si="2511"/>
        <v>197000000</v>
      </c>
      <c r="AX1556" s="21">
        <f t="shared" si="2512"/>
        <v>557.74296863993141</v>
      </c>
      <c r="AY1556" s="10">
        <f t="shared" si="2513"/>
        <v>-9.7199556801189733</v>
      </c>
      <c r="AZ1556" s="10">
        <f t="shared" si="2514"/>
        <v>3.8892090539615882</v>
      </c>
      <c r="BA1556" s="10">
        <f t="shared" si="2515"/>
        <v>-1.6375264646280225</v>
      </c>
      <c r="BB1556" s="17" cm="1">
        <f t="array" ref="BB1556">$C1556*EXP(poly_from_str($AO1556,BB$2951))</f>
        <v>9.1660428528652087</v>
      </c>
      <c r="BC1556" s="10">
        <f t="shared" si="2516"/>
        <v>-0.85729985234807238</v>
      </c>
      <c r="BD1556" s="10">
        <f t="shared" si="2517"/>
        <v>1.8836440438560635</v>
      </c>
      <c r="BE1556" s="10">
        <f t="shared" si="2518"/>
        <v>-1.7194913720679366</v>
      </c>
      <c r="BF1556" s="21">
        <f>INDEX([1]Pr3_line_class7_opt_lin!$A$2:$A$3624,MATCH($X1556,[1]Pr3_line_class7_opt_lin!$AO$2:$AO$3624,0),1)</f>
        <v>3714</v>
      </c>
    </row>
    <row r="1557" spans="1:58" x14ac:dyDescent="0.25">
      <c r="A1557" s="1" t="s">
        <v>573</v>
      </c>
      <c r="B1557" s="1">
        <v>8.0000000000000002E-3</v>
      </c>
      <c r="C1557">
        <v>20</v>
      </c>
      <c r="D1557" t="s">
        <v>16</v>
      </c>
      <c r="E1557" s="2">
        <v>77453.100000000006</v>
      </c>
      <c r="F1557">
        <v>39870</v>
      </c>
      <c r="G1557" t="s">
        <v>4</v>
      </c>
      <c r="H1557" t="s">
        <v>5</v>
      </c>
      <c r="I1557">
        <v>117323</v>
      </c>
      <c r="J1557" t="s">
        <v>6</v>
      </c>
      <c r="K1557" t="s">
        <v>12</v>
      </c>
      <c r="L1557">
        <v>39870.17</v>
      </c>
      <c r="M1557">
        <v>117323.1</v>
      </c>
      <c r="N1557">
        <v>16</v>
      </c>
      <c r="V1557" s="11">
        <f t="shared" si="2457"/>
        <v>7.7453094406027706E-7</v>
      </c>
      <c r="W1557" s="11">
        <f t="shared" si="2458"/>
        <v>1.2911039067513114E-6</v>
      </c>
      <c r="X1557" s="10">
        <f t="shared" si="2459"/>
        <v>77453.095886415729</v>
      </c>
      <c r="Y1557" s="8">
        <f t="shared" si="2460"/>
        <v>1291.1039753226792</v>
      </c>
      <c r="Z1557" s="1">
        <f t="shared" si="2461"/>
        <v>1291.104</v>
      </c>
      <c r="AA1557" s="2">
        <f t="shared" si="2462"/>
        <v>77453.100000000006</v>
      </c>
      <c r="AB1557" s="2">
        <f t="shared" si="2443"/>
        <v>77453.094406027711</v>
      </c>
      <c r="AC1557" s="1">
        <f t="shared" si="2463"/>
        <v>7.9994909165345213E-2</v>
      </c>
      <c r="AD1557" s="1" t="b">
        <f t="shared" si="2464"/>
        <v>1</v>
      </c>
      <c r="AF1557" s="1" t="s">
        <v>1399</v>
      </c>
      <c r="AG1557" s="1" t="s">
        <v>1200</v>
      </c>
      <c r="AH1557" s="10">
        <v>39870.17</v>
      </c>
      <c r="AI1557" s="10">
        <v>117323.1</v>
      </c>
      <c r="AJ1557" s="10">
        <f t="shared" si="2506"/>
        <v>77452.930000000008</v>
      </c>
      <c r="AK1557" s="1">
        <f t="shared" si="2507"/>
        <v>-2.7405713378811924E-3</v>
      </c>
      <c r="AL1557" s="10">
        <f t="shared" si="2508"/>
        <v>0.16588641572161578</v>
      </c>
      <c r="AM1557" s="10">
        <f t="shared" si="2465"/>
        <v>0.47991858130716042</v>
      </c>
      <c r="AN1557" s="10">
        <f t="shared" si="2509"/>
        <v>0.34565533026412276</v>
      </c>
      <c r="AO1557" s="1">
        <f t="shared" si="2466"/>
        <v>1291.104</v>
      </c>
      <c r="AP1557" s="14">
        <v>7510000</v>
      </c>
      <c r="AQ1557" s="10">
        <v>6.3E-2</v>
      </c>
      <c r="AR1557" s="14" cm="1">
        <f t="array" ref="AR1557">SfromgA($AP1557,$AO1557,"")</f>
        <v>7.9773193243760487E-3</v>
      </c>
      <c r="AS1557" s="21">
        <f t="shared" si="2510"/>
        <v>863.40820861957968</v>
      </c>
      <c r="AU1557" s="10"/>
      <c r="AV1557" s="10"/>
      <c r="AW1557" s="14">
        <f t="shared" si="2511"/>
        <v>7510000</v>
      </c>
      <c r="AX1557" s="21">
        <f t="shared" si="2512"/>
        <v>863.40820861957968</v>
      </c>
      <c r="AY1557" s="12"/>
      <c r="AZ1557" s="10">
        <f t="shared" si="2514"/>
        <v>0.13397166191710588</v>
      </c>
      <c r="BA1557" s="12"/>
      <c r="BB1557" s="17" cm="1">
        <f t="array" ref="BB1557">$C1557*EXP(poly_from_str($AO1557,BB$2951))</f>
        <v>9.1660428528652087</v>
      </c>
      <c r="BC1557" s="12"/>
      <c r="BD1557" s="10">
        <f t="shared" si="2517"/>
        <v>2.2653070286404655</v>
      </c>
      <c r="BE1557" s="10">
        <f t="shared" si="2518"/>
        <v>1.2671784317000827</v>
      </c>
      <c r="BF1557" s="21">
        <f>INDEX([1]Pr3_line_class7_opt_lin!$A$2:$A$3624,MATCH($X1557,[1]Pr3_line_class7_opt_lin!$AO$2:$AO$3624,0),1)</f>
        <v>3714</v>
      </c>
    </row>
    <row r="1558" spans="1:58" hidden="1" x14ac:dyDescent="0.25">
      <c r="A1558" s="1" t="s">
        <v>574</v>
      </c>
      <c r="B1558" s="1">
        <v>4.0000000000000001E-3</v>
      </c>
      <c r="C1558">
        <v>1</v>
      </c>
      <c r="E1558" s="2">
        <v>77530.399999999994</v>
      </c>
      <c r="N1558">
        <v>16</v>
      </c>
      <c r="V1558" s="11">
        <f t="shared" si="2457"/>
        <v>7.7530378340493265E-7</v>
      </c>
      <c r="W1558" s="11">
        <f t="shared" si="2458"/>
        <v>1.2898166396665053E-6</v>
      </c>
      <c r="X1558" s="10">
        <f t="shared" si="2459"/>
        <v>77530.384089294486</v>
      </c>
      <c r="Y1558" s="8">
        <f t="shared" si="2460"/>
        <v>1289.8169043613464</v>
      </c>
      <c r="Z1558" s="1">
        <f t="shared" si="2461"/>
        <v>1289.817</v>
      </c>
      <c r="AA1558" s="2">
        <f t="shared" si="2462"/>
        <v>77530.399999999994</v>
      </c>
      <c r="AB1558" s="2">
        <f t="shared" si="2443"/>
        <v>77530.378340493262</v>
      </c>
      <c r="AC1558" s="1">
        <f t="shared" si="2463"/>
        <v>8.0054797828100141E-2</v>
      </c>
      <c r="AD1558" s="1" t="b">
        <f t="shared" si="2464"/>
        <v>1</v>
      </c>
      <c r="AM1558" s="10">
        <f t="shared" si="2465"/>
        <v>0.24043844979559115</v>
      </c>
      <c r="AN1558" s="10"/>
      <c r="AO1558" s="1">
        <f t="shared" si="2466"/>
        <v>1289.817</v>
      </c>
      <c r="AP1558"/>
      <c r="BB1558" s="17" cm="1">
        <f t="array" ref="BB1558">$C1558*EXP(poly_from_str($AO1558,BB$2951))</f>
        <v>0.46200418131771842</v>
      </c>
      <c r="BF1558" s="21">
        <f>INDEX([1]Pr3_line_class7_opt_lin!$A$2:$A$3624,MATCH($X1558,[1]Pr3_line_class7_opt_lin!$AO$2:$AO$3624,0),1)</f>
        <v>187</v>
      </c>
    </row>
    <row r="1559" spans="1:58" hidden="1" x14ac:dyDescent="0.25">
      <c r="A1559" s="1" t="s">
        <v>575</v>
      </c>
      <c r="B1559" s="1">
        <v>4.0000000000000001E-3</v>
      </c>
      <c r="C1559">
        <v>2</v>
      </c>
      <c r="E1559" s="2">
        <v>77579.600000000006</v>
      </c>
      <c r="F1559">
        <v>37919</v>
      </c>
      <c r="G1559" t="s">
        <v>4</v>
      </c>
      <c r="H1559" t="s">
        <v>7</v>
      </c>
      <c r="I1559">
        <v>115499</v>
      </c>
      <c r="J1559" t="s">
        <v>6</v>
      </c>
      <c r="K1559" t="s">
        <v>5</v>
      </c>
      <c r="L1559">
        <v>37919.58</v>
      </c>
      <c r="M1559">
        <v>115499.8</v>
      </c>
      <c r="N1559">
        <v>16</v>
      </c>
      <c r="V1559" s="11">
        <f t="shared" si="2457"/>
        <v>7.7579579192846545E-7</v>
      </c>
      <c r="W1559" s="11">
        <f t="shared" si="2458"/>
        <v>1.2889986542854048E-6</v>
      </c>
      <c r="X1559" s="10">
        <f t="shared" si="2459"/>
        <v>77579.584725719265</v>
      </c>
      <c r="Y1559" s="8">
        <f t="shared" si="2460"/>
        <v>1288.9989080703069</v>
      </c>
      <c r="Z1559" s="1">
        <f t="shared" si="2461"/>
        <v>1288.999</v>
      </c>
      <c r="AA1559" s="2">
        <f t="shared" si="2462"/>
        <v>77579.600000000006</v>
      </c>
      <c r="AB1559" s="2">
        <f t="shared" si="2443"/>
        <v>77579.579192846548</v>
      </c>
      <c r="AC1559" s="1">
        <f t="shared" si="2463"/>
        <v>8.0092955538695748E-2</v>
      </c>
      <c r="AD1559" s="1" t="b">
        <f t="shared" si="2464"/>
        <v>1</v>
      </c>
      <c r="AF1559" s="1" t="s">
        <v>1402</v>
      </c>
      <c r="AG1559" s="1" t="s">
        <v>1219</v>
      </c>
      <c r="AH1559" s="10">
        <v>37919.58</v>
      </c>
      <c r="AI1559" s="10">
        <v>115499.67</v>
      </c>
      <c r="AJ1559" s="10">
        <f>AI1559-AH1559</f>
        <v>77580.09</v>
      </c>
      <c r="AK1559" s="1">
        <f>$A1559-100000000/AJ1559</f>
        <v>8.4870990740455454E-3</v>
      </c>
      <c r="AL1559" s="10">
        <f>$X1559-AJ1559</f>
        <v>-0.50527428073110059</v>
      </c>
      <c r="AM1559" s="10">
        <f t="shared" si="2465"/>
        <v>0.24074370887797433</v>
      </c>
      <c r="AN1559" s="10">
        <f>AL1559/AM1559</f>
        <v>-2.0988057510869735</v>
      </c>
      <c r="AO1559" s="1">
        <f t="shared" si="2466"/>
        <v>1288.999</v>
      </c>
      <c r="AP1559" s="14">
        <v>32900000</v>
      </c>
      <c r="AQ1559" s="10">
        <v>0.191</v>
      </c>
      <c r="AR1559" s="14" cm="1">
        <f t="array" ref="AR1559">SfromgA($AP1559,$AO1559,"")</f>
        <v>3.4776590312830549E-2</v>
      </c>
      <c r="AS1559" s="21">
        <f>(10^MAX(0.05, -0.312925054856973*((LN($AR1559))^(1/3)) + 0.454808404431693)-1)*100</f>
        <v>738.38647682467433</v>
      </c>
      <c r="AU1559" s="10"/>
      <c r="AV1559" s="10"/>
      <c r="AW1559" s="14">
        <f>IF($AP1559="",$AT1559,$AP1559)</f>
        <v>32900000</v>
      </c>
      <c r="AX1559" s="21">
        <f>IF($AP1559="",$AV1559,$AS1559)</f>
        <v>738.38647682467433</v>
      </c>
      <c r="AY1559" s="10">
        <f>LN(BB1559*$AO1559/$AW1559)</f>
        <v>-10.221304009610416</v>
      </c>
      <c r="AZ1559" s="10">
        <f>EXP(AY$2950*$AI1559+AY$2951)*$AW1559/$AO1559</f>
        <v>0.69711075231513997</v>
      </c>
      <c r="BA1559" s="10">
        <f>LN(AZ1559/$C1559)</f>
        <v>-1.0539581628176005</v>
      </c>
      <c r="BB1559" s="17" cm="1">
        <f t="array" ref="BB1559">$C1559*EXP(poly_from_str($AO1559,BB$2951))</f>
        <v>0.92872553884115683</v>
      </c>
      <c r="BC1559" s="10">
        <f t="shared" ref="BC1559" si="2519">LN(AZ1559/BB1559)</f>
        <v>-0.28686896123914296</v>
      </c>
      <c r="BD1559" s="10">
        <f t="shared" ref="BD1559" si="2520">LN($AX1559/100+1)</f>
        <v>2.1263089977070386</v>
      </c>
      <c r="BE1559" s="10">
        <f>ABS(LN($AZ1559/$BB1559))-BD1559-LN(2)</f>
        <v>-2.532587217027841</v>
      </c>
      <c r="BF1559" s="21">
        <f>INDEX([1]Pr3_line_class7_opt_lin!$A$2:$A$3624,MATCH($X1559,[1]Pr3_line_class7_opt_lin!$AO$2:$AO$3624,0),1)</f>
        <v>376</v>
      </c>
    </row>
    <row r="1560" spans="1:58" x14ac:dyDescent="0.25">
      <c r="A1560" s="1" t="s">
        <v>576</v>
      </c>
      <c r="B1560" s="1">
        <v>8.0000000000000002E-3</v>
      </c>
      <c r="C1560">
        <v>2</v>
      </c>
      <c r="D1560" t="s">
        <v>112</v>
      </c>
      <c r="E1560" s="2">
        <v>77655.7</v>
      </c>
      <c r="N1560">
        <v>16</v>
      </c>
      <c r="V1560" s="11">
        <f t="shared" si="2457"/>
        <v>7.7655668553181705E-7</v>
      </c>
      <c r="W1560" s="11">
        <f t="shared" si="2458"/>
        <v>1.2877354785289426E-6</v>
      </c>
      <c r="X1560" s="10">
        <f t="shared" si="2459"/>
        <v>77655.676939363795</v>
      </c>
      <c r="Y1560" s="8">
        <f t="shared" si="2460"/>
        <v>1287.735860934976</v>
      </c>
      <c r="Z1560" s="1">
        <f t="shared" si="2461"/>
        <v>1287.7360000000001</v>
      </c>
      <c r="AA1560" s="2">
        <f t="shared" si="2462"/>
        <v>77655.7</v>
      </c>
      <c r="AB1560" s="2">
        <f t="shared" si="2443"/>
        <v>77655.668553181706</v>
      </c>
      <c r="AC1560" s="1">
        <f t="shared" si="2463"/>
        <v>8.0152014292208071E-2</v>
      </c>
      <c r="AD1560" s="1" t="b">
        <f t="shared" si="2464"/>
        <v>1</v>
      </c>
      <c r="AM1560" s="10">
        <f t="shared" si="2465"/>
        <v>0.48243242403722497</v>
      </c>
      <c r="AN1560" s="10"/>
      <c r="AO1560" s="1">
        <f t="shared" si="2466"/>
        <v>1287.7360000000001</v>
      </c>
      <c r="AP1560"/>
      <c r="BB1560" s="17" cm="1">
        <f t="array" ref="BB1560">$C1560*EXP(poly_from_str($AO1560,BB$2951))</f>
        <v>0.93602576459203446</v>
      </c>
      <c r="BF1560" s="21">
        <f>INDEX([1]Pr3_line_class7_opt_lin!$A$2:$A$3624,MATCH($X1560,[1]Pr3_line_class7_opt_lin!$AO$2:$AO$3624,0),1)</f>
        <v>379</v>
      </c>
    </row>
    <row r="1561" spans="1:58" hidden="1" x14ac:dyDescent="0.25">
      <c r="A1561" s="1" t="s">
        <v>577</v>
      </c>
      <c r="B1561" s="1">
        <v>4.0000000000000001E-3</v>
      </c>
      <c r="C1561">
        <v>300</v>
      </c>
      <c r="E1561" s="2">
        <v>77704</v>
      </c>
      <c r="F1561">
        <v>38785</v>
      </c>
      <c r="G1561" t="s">
        <v>4</v>
      </c>
      <c r="H1561" t="s">
        <v>46</v>
      </c>
      <c r="I1561">
        <v>116489</v>
      </c>
      <c r="J1561" t="s">
        <v>6</v>
      </c>
      <c r="K1561" t="s">
        <v>516</v>
      </c>
      <c r="L1561">
        <v>38785.760000000002</v>
      </c>
      <c r="M1561">
        <v>116489.8</v>
      </c>
      <c r="N1561">
        <v>16</v>
      </c>
      <c r="V1561" s="11">
        <f t="shared" si="2457"/>
        <v>7.7704002144630468E-7</v>
      </c>
      <c r="W1561" s="11">
        <f t="shared" si="2458"/>
        <v>1.286935035519407E-6</v>
      </c>
      <c r="X1561" s="10">
        <f t="shared" si="2459"/>
        <v>77704.001571660105</v>
      </c>
      <c r="Y1561" s="8">
        <f t="shared" si="2460"/>
        <v>1286.9350094895449</v>
      </c>
      <c r="Z1561" s="1">
        <f t="shared" si="2461"/>
        <v>1286.9349999999999</v>
      </c>
      <c r="AA1561" s="2">
        <f t="shared" si="2462"/>
        <v>77704</v>
      </c>
      <c r="AB1561" s="2">
        <f t="shared" si="2443"/>
        <v>77704.00214463046</v>
      </c>
      <c r="AC1561" s="1">
        <f t="shared" si="2463"/>
        <v>8.018955974646369E-2</v>
      </c>
      <c r="AD1561" s="1" t="b">
        <f t="shared" si="2464"/>
        <v>1</v>
      </c>
      <c r="AF1561" s="1" t="s">
        <v>1339</v>
      </c>
      <c r="AG1561" s="1" t="s">
        <v>1194</v>
      </c>
      <c r="AH1561" s="10">
        <v>38785.760000000002</v>
      </c>
      <c r="AI1561" s="10">
        <v>116489.75</v>
      </c>
      <c r="AJ1561" s="10">
        <f>AI1561-AH1561</f>
        <v>77703.989999999991</v>
      </c>
      <c r="AK1561" s="1">
        <f>$A1561-100000000/AJ1561</f>
        <v>-2.0113960704293277E-4</v>
      </c>
      <c r="AL1561" s="10">
        <f>$X1561-AJ1561</f>
        <v>1.1571660113986582E-2</v>
      </c>
      <c r="AM1561" s="10">
        <f t="shared" si="2465"/>
        <v>0.24151647130585463</v>
      </c>
      <c r="AN1561" s="10">
        <f>AL1561/AM1561</f>
        <v>4.7912509036836325E-2</v>
      </c>
      <c r="AO1561" s="1">
        <f t="shared" si="2466"/>
        <v>1286.9349999999999</v>
      </c>
      <c r="AP1561" s="14">
        <v>1880000000</v>
      </c>
      <c r="AQ1561" s="10">
        <v>0.28699999999999998</v>
      </c>
      <c r="AR1561" s="14" cm="1">
        <f t="array" ref="AR1561">SfromgA($AP1561,$AO1561,"")</f>
        <v>1.9777028802565277</v>
      </c>
      <c r="AS1561" s="21">
        <f>(10^MAX(0.05, -0.312925054856973*((LN($AR1561))^(1/3)) + 0.454808404431693)-1)*100</f>
        <v>51.137373341873115</v>
      </c>
      <c r="AT1561" s="14" cm="1">
        <f t="array" ref="AT1561">INDEX([2]Sheet1!$J$2:$J$216,MATCH($AF1561&amp;$AG1561,[2]Sheet1!$M$2:$M$216&amp;[2]Sheet1!$N$2:$N$216,0),1)</f>
        <v>1927653037.8552792</v>
      </c>
      <c r="AU1561" s="14" cm="1">
        <f t="array" ref="AU1561">SfromgA($AT1561,$AO1561,"")</f>
        <v>2.0278324282455484</v>
      </c>
      <c r="AV1561" s="21">
        <f>(10^MAX(0.05, -0.312925054856973*((LN($AU1561))^(1/3)) + 0.454808404431693)-1)*100</f>
        <v>49.983051692327706</v>
      </c>
      <c r="AW1561" s="14">
        <f>IF($AP1561="",$AT1561,$AP1561)</f>
        <v>1880000000</v>
      </c>
      <c r="AX1561" s="21">
        <f>IF($AP1561="",$AV1561,$AS1561)</f>
        <v>51.137373341873115</v>
      </c>
      <c r="AY1561" s="10"/>
      <c r="AZ1561" s="10">
        <f>EXP(AY$2950*$AI1561+AY$2951)*$AW1561/$AO1561</f>
        <v>36.371923518840319</v>
      </c>
      <c r="BA1561" s="10"/>
      <c r="BB1561" s="17" cm="1">
        <f t="array" ref="BB1561">$C1561*EXP(poly_from_str($AO1561,BB$2951))</f>
        <v>141.09990588474008</v>
      </c>
      <c r="BC1561" s="10"/>
      <c r="BD1561" s="10">
        <f t="shared" ref="BD1561" si="2521">LN($AX1561/100+1)</f>
        <v>0.41301899447948931</v>
      </c>
      <c r="BE1561" s="10">
        <f>ABS(LN($AZ1561/$BB1561))-BD1561-LN(2)</f>
        <v>0.24950487169485946</v>
      </c>
      <c r="BF1561" s="21">
        <f>INDEX([1]Pr3_line_class7_opt_lin!$A$2:$A$3624,MATCH($X1561,[1]Pr3_line_class7_opt_lin!$AO$2:$AO$3624,0),1)</f>
        <v>57109</v>
      </c>
    </row>
    <row r="1562" spans="1:58" x14ac:dyDescent="0.25">
      <c r="A1562" s="1" t="s">
        <v>578</v>
      </c>
      <c r="B1562" s="1">
        <v>8.0000000000000002E-3</v>
      </c>
      <c r="C1562">
        <v>40</v>
      </c>
      <c r="D1562" t="s">
        <v>112</v>
      </c>
      <c r="E1562" s="2">
        <v>77728.5</v>
      </c>
      <c r="N1562">
        <v>16</v>
      </c>
      <c r="V1562" s="11">
        <f t="shared" si="2457"/>
        <v>7.7728463386007324E-7</v>
      </c>
      <c r="W1562" s="11">
        <f t="shared" si="2458"/>
        <v>1.2865293939803291E-6</v>
      </c>
      <c r="X1562" s="10">
        <f t="shared" si="2459"/>
        <v>77728.47317702249</v>
      </c>
      <c r="Y1562" s="8">
        <f t="shared" si="2460"/>
        <v>1286.5298379431085</v>
      </c>
      <c r="Z1562" s="1">
        <f t="shared" si="2461"/>
        <v>1286.53</v>
      </c>
      <c r="AA1562" s="2">
        <f t="shared" si="2462"/>
        <v>77728.5</v>
      </c>
      <c r="AB1562" s="2">
        <f t="shared" si="2443"/>
        <v>77728.463386007323</v>
      </c>
      <c r="AC1562" s="1">
        <f t="shared" si="2463"/>
        <v>8.0208570101749407E-2</v>
      </c>
      <c r="AD1562" s="1" t="b">
        <f t="shared" si="2464"/>
        <v>1</v>
      </c>
      <c r="AM1562" s="10">
        <f t="shared" si="2465"/>
        <v>0.48333734930394162</v>
      </c>
      <c r="AN1562" s="10"/>
      <c r="AO1562" s="1">
        <f t="shared" si="2466"/>
        <v>1286.53</v>
      </c>
      <c r="AP1562"/>
      <c r="BB1562" s="17" cm="1">
        <f t="array" ref="BB1562">$C1562*EXP(poly_from_str($AO1562,BB$2951))</f>
        <v>18.860305756715015</v>
      </c>
      <c r="BF1562" s="21">
        <f>INDEX([1]Pr3_line_class7_opt_lin!$A$2:$A$3624,MATCH($X1562,[1]Pr3_line_class7_opt_lin!$AO$2:$AO$3624,0),1)</f>
        <v>7633</v>
      </c>
    </row>
    <row r="1563" spans="1:58" hidden="1" x14ac:dyDescent="0.25">
      <c r="A1563" s="1" t="s">
        <v>579</v>
      </c>
      <c r="B1563" s="1">
        <v>4.0000000000000001E-3</v>
      </c>
      <c r="C1563">
        <v>1</v>
      </c>
      <c r="E1563" s="2">
        <v>77746.399999999994</v>
      </c>
      <c r="N1563">
        <v>16</v>
      </c>
      <c r="V1563" s="11">
        <f t="shared" si="2457"/>
        <v>7.7746411420014883E-7</v>
      </c>
      <c r="W1563" s="11">
        <f t="shared" si="2458"/>
        <v>1.2862331889322209E-6</v>
      </c>
      <c r="X1563" s="10">
        <f t="shared" si="2459"/>
        <v>77746.408364103889</v>
      </c>
      <c r="Y1563" s="8">
        <f t="shared" si="2460"/>
        <v>1286.2330505568507</v>
      </c>
      <c r="Z1563" s="1">
        <f t="shared" si="2461"/>
        <v>1286.2329999999999</v>
      </c>
      <c r="AA1563" s="2">
        <f t="shared" si="2462"/>
        <v>77746.399999999994</v>
      </c>
      <c r="AB1563" s="2">
        <f t="shared" si="2443"/>
        <v>77746.411420014891</v>
      </c>
      <c r="AC1563" s="1">
        <f t="shared" si="2463"/>
        <v>8.0222522443451114E-2</v>
      </c>
      <c r="AD1563" s="1" t="b">
        <f t="shared" si="2464"/>
        <v>1</v>
      </c>
      <c r="AM1563" s="10">
        <f t="shared" si="2465"/>
        <v>0.2417801440330018</v>
      </c>
      <c r="AN1563" s="10"/>
      <c r="AO1563" s="1">
        <f t="shared" si="2466"/>
        <v>1286.2329999999999</v>
      </c>
      <c r="AP1563"/>
      <c r="BB1563" s="17" cm="1">
        <f t="array" ref="BB1563">$C1563*EXP(poly_from_str($AO1563,BB$2951))</f>
        <v>0.4723696788976432</v>
      </c>
      <c r="BF1563" s="21" t="e">
        <f>INDEX([1]Pr3_line_class7_opt_lin!$A$2:$A$3624,MATCH($X1563,[1]Pr3_line_class7_opt_lin!$AO$2:$AO$3624,0),1)</f>
        <v>#N/A</v>
      </c>
    </row>
    <row r="1564" spans="1:58" hidden="1" x14ac:dyDescent="0.25">
      <c r="A1564" s="1" t="s">
        <v>580</v>
      </c>
      <c r="B1564" s="1">
        <v>4.0000000000000001E-3</v>
      </c>
      <c r="C1564">
        <v>10</v>
      </c>
      <c r="E1564" s="2">
        <v>77880.2</v>
      </c>
      <c r="F1564">
        <v>37919</v>
      </c>
      <c r="G1564" t="s">
        <v>4</v>
      </c>
      <c r="H1564" t="s">
        <v>7</v>
      </c>
      <c r="I1564">
        <v>115800</v>
      </c>
      <c r="J1564" t="s">
        <v>6</v>
      </c>
      <c r="K1564" t="s">
        <v>17</v>
      </c>
      <c r="L1564">
        <v>37919.58</v>
      </c>
      <c r="M1564">
        <v>115800</v>
      </c>
      <c r="N1564">
        <v>16</v>
      </c>
      <c r="V1564" s="11">
        <f t="shared" si="2457"/>
        <v>7.7880224886937393E-7</v>
      </c>
      <c r="W1564" s="11">
        <f t="shared" si="2458"/>
        <v>1.2840234103148171E-6</v>
      </c>
      <c r="X1564" s="10">
        <f t="shared" si="2459"/>
        <v>77880.218193775363</v>
      </c>
      <c r="Y1564" s="8">
        <f t="shared" si="2460"/>
        <v>1284.0231103511801</v>
      </c>
      <c r="Z1564" s="1">
        <f t="shared" si="2461"/>
        <v>1284.0229999999999</v>
      </c>
      <c r="AA1564" s="2">
        <f t="shared" si="2462"/>
        <v>77880.2</v>
      </c>
      <c r="AB1564" s="2">
        <f t="shared" si="2443"/>
        <v>77880.224886937387</v>
      </c>
      <c r="AC1564" s="1">
        <f t="shared" si="2463"/>
        <v>8.0326647142199711E-2</v>
      </c>
      <c r="AD1564" s="1" t="b">
        <f t="shared" si="2464"/>
        <v>1</v>
      </c>
      <c r="AF1564" s="1" t="s">
        <v>1402</v>
      </c>
      <c r="AG1564" s="1" t="s">
        <v>1331</v>
      </c>
      <c r="AH1564" s="10">
        <v>37919.58</v>
      </c>
      <c r="AI1564" s="10">
        <v>115800.17</v>
      </c>
      <c r="AJ1564" s="10">
        <f>AI1564-AH1564</f>
        <v>77880.59</v>
      </c>
      <c r="AK1564" s="1">
        <f>$A1564-100000000/AJ1564</f>
        <v>6.0196458448444901E-3</v>
      </c>
      <c r="AL1564" s="10">
        <f>$X1564-AJ1564</f>
        <v>-0.3718062246334739</v>
      </c>
      <c r="AM1564" s="10">
        <f t="shared" si="2465"/>
        <v>0.24261309960958646</v>
      </c>
      <c r="AN1564" s="10">
        <f>AL1564/AM1564</f>
        <v>-1.5325067988158318</v>
      </c>
      <c r="AO1564" s="1">
        <f t="shared" si="2466"/>
        <v>1284.0229999999999</v>
      </c>
      <c r="AP1564" s="14">
        <v>192000000</v>
      </c>
      <c r="AQ1564" s="10">
        <v>0.45400000000000001</v>
      </c>
      <c r="AR1564" s="14" cm="1">
        <f t="array" ref="AR1564">SfromgA($AP1564,$AO1564,"")</f>
        <v>0.200610193977736</v>
      </c>
      <c r="AS1564" s="21">
        <f>(10^MAX(0.05, -0.312925054856973*((LN($AR1564))^(1/3)) + 0.454808404431693)-1)*100</f>
        <v>562.66568052757054</v>
      </c>
      <c r="AU1564" s="10"/>
      <c r="AV1564" s="10"/>
      <c r="AW1564" s="14">
        <f>IF($AP1564="",$AT1564,$AP1564)</f>
        <v>192000000</v>
      </c>
      <c r="AX1564" s="21">
        <f>IF($AP1564="",$AV1564,$AS1564)</f>
        <v>562.66568052757054</v>
      </c>
      <c r="AY1564" s="10">
        <f>LN(BB1564*$AO1564/$AW1564)</f>
        <v>-10.349137718546993</v>
      </c>
      <c r="AZ1564" s="10">
        <f>EXP(AY$2950*$AI1564+AY$2951)*$AW1564/$AO1564</f>
        <v>3.9708890054030221</v>
      </c>
      <c r="BA1564" s="10">
        <f>LN(AZ1564/$C1564)</f>
        <v>-0.92359509253171757</v>
      </c>
      <c r="BB1564" s="17" cm="1">
        <f t="array" ref="BB1564">$C1564*EXP(poly_from_str($AO1564,BB$2951))</f>
        <v>4.7880097047461065</v>
      </c>
      <c r="BC1564" s="10">
        <f t="shared" ref="BC1564" si="2522">LN(AZ1564/BB1564)</f>
        <v>-0.18712481412067331</v>
      </c>
      <c r="BD1564" s="10">
        <f t="shared" ref="BD1564" si="2523">LN($AX1564/100+1)</f>
        <v>1.891100424421742</v>
      </c>
      <c r="BE1564" s="10">
        <f>ABS(LN($AZ1564/$BB1564))-BD1564-LN(2)</f>
        <v>-2.397122790861014</v>
      </c>
      <c r="BF1564" s="21">
        <f>INDEX([1]Pr3_line_class7_opt_lin!$A$2:$A$3624,MATCH($X1564,[1]Pr3_line_class7_opt_lin!$AO$2:$AO$3624,0),1)</f>
        <v>1937</v>
      </c>
    </row>
    <row r="1565" spans="1:58" x14ac:dyDescent="0.25">
      <c r="A1565" s="1" t="s">
        <v>581</v>
      </c>
      <c r="B1565" s="1">
        <v>8.0000000000000002E-3</v>
      </c>
      <c r="C1565">
        <v>3</v>
      </c>
      <c r="D1565" t="s">
        <v>112</v>
      </c>
      <c r="E1565" s="2">
        <v>78223.100000000006</v>
      </c>
      <c r="N1565">
        <v>16</v>
      </c>
      <c r="V1565" s="11">
        <f t="shared" si="2457"/>
        <v>7.8223145602998769E-7</v>
      </c>
      <c r="W1565" s="11">
        <f t="shared" si="2458"/>
        <v>1.2783947452862389E-6</v>
      </c>
      <c r="X1565" s="10">
        <f t="shared" si="2459"/>
        <v>78223.133180196906</v>
      </c>
      <c r="Y1565" s="8">
        <f t="shared" si="2460"/>
        <v>1278.3942030247922</v>
      </c>
      <c r="Z1565" s="1">
        <f t="shared" si="2461"/>
        <v>1278.394</v>
      </c>
      <c r="AA1565" s="2">
        <f t="shared" si="2462"/>
        <v>78223.100000000006</v>
      </c>
      <c r="AB1565" s="2">
        <f t="shared" si="2443"/>
        <v>78223.14560299876</v>
      </c>
      <c r="AC1565" s="1">
        <f t="shared" si="2463"/>
        <v>8.0594302540139731E-2</v>
      </c>
      <c r="AD1565" s="1" t="b">
        <f t="shared" si="2464"/>
        <v>1</v>
      </c>
      <c r="AM1565" s="10">
        <f t="shared" si="2465"/>
        <v>0.48950855526543469</v>
      </c>
      <c r="AN1565" s="10"/>
      <c r="AO1565" s="1">
        <f t="shared" si="2466"/>
        <v>1278.394</v>
      </c>
      <c r="AP1565"/>
      <c r="BB1565" s="17" cm="1">
        <f t="array" ref="BB1565">$C1565*EXP(poly_from_str($AO1565,BB$2951))</f>
        <v>1.4859279470052575</v>
      </c>
      <c r="BF1565" s="21" t="e">
        <f>INDEX([1]Pr3_line_class7_opt_lin!$A$2:$A$3624,MATCH($X1565,[1]Pr3_line_class7_opt_lin!$AO$2:$AO$3624,0),1)</f>
        <v>#N/A</v>
      </c>
    </row>
    <row r="1566" spans="1:58" hidden="1" x14ac:dyDescent="0.25">
      <c r="A1566" s="1" t="s">
        <v>582</v>
      </c>
      <c r="B1566" s="1">
        <v>4.0000000000000001E-3</v>
      </c>
      <c r="C1566">
        <v>2</v>
      </c>
      <c r="E1566" s="2">
        <v>78264</v>
      </c>
      <c r="N1566">
        <v>16</v>
      </c>
      <c r="V1566" s="11">
        <f t="shared" si="2457"/>
        <v>7.8264040960268467E-7</v>
      </c>
      <c r="W1566" s="11">
        <f t="shared" si="2458"/>
        <v>1.2777266687110293E-6</v>
      </c>
      <c r="X1566" s="10">
        <f t="shared" si="2459"/>
        <v>78264.02978521974</v>
      </c>
      <c r="Y1566" s="8">
        <f t="shared" si="2460"/>
        <v>1277.7261824420536</v>
      </c>
      <c r="Z1566" s="1">
        <f t="shared" si="2461"/>
        <v>1277.7260000000001</v>
      </c>
      <c r="AA1566" s="2">
        <f t="shared" si="2462"/>
        <v>78264</v>
      </c>
      <c r="AB1566" s="2">
        <f t="shared" si="2443"/>
        <v>78264.040960268467</v>
      </c>
      <c r="AC1566" s="1">
        <f t="shared" si="2463"/>
        <v>8.0626300537152903E-2</v>
      </c>
      <c r="AD1566" s="1" t="b">
        <f t="shared" si="2464"/>
        <v>1</v>
      </c>
      <c r="AM1566" s="10">
        <f t="shared" si="2465"/>
        <v>0.24501027606857806</v>
      </c>
      <c r="AN1566" s="10"/>
      <c r="AO1566" s="1">
        <f t="shared" si="2466"/>
        <v>1277.7260000000001</v>
      </c>
      <c r="AP1566"/>
      <c r="BB1566" s="17" cm="1">
        <f t="array" ref="BB1566">$C1566*EXP(poly_from_str($AO1566,BB$2951))</f>
        <v>0.9945597359515248</v>
      </c>
      <c r="BF1566" s="21" t="e">
        <f>INDEX([1]Pr3_line_class7_opt_lin!$A$2:$A$3624,MATCH($X1566,[1]Pr3_line_class7_opt_lin!$AO$2:$AO$3624,0),1)</f>
        <v>#N/A</v>
      </c>
    </row>
    <row r="1567" spans="1:58" x14ac:dyDescent="0.25">
      <c r="A1567" s="1" t="s">
        <v>583</v>
      </c>
      <c r="B1567" s="1">
        <v>8.0000000000000002E-3</v>
      </c>
      <c r="C1567">
        <v>50</v>
      </c>
      <c r="D1567" t="s">
        <v>112</v>
      </c>
      <c r="E1567" s="2">
        <v>78274.600000000006</v>
      </c>
      <c r="N1567">
        <v>16</v>
      </c>
      <c r="V1567" s="11">
        <f t="shared" si="2457"/>
        <v>7.8274639095207782E-7</v>
      </c>
      <c r="W1567" s="11">
        <f t="shared" si="2458"/>
        <v>1.2775536380894952E-6</v>
      </c>
      <c r="X1567" s="10">
        <f t="shared" si="2459"/>
        <v>78274.628424795315</v>
      </c>
      <c r="Y1567" s="8">
        <f t="shared" si="2460"/>
        <v>1277.553174156272</v>
      </c>
      <c r="Z1567" s="1">
        <f t="shared" si="2461"/>
        <v>1277.5530000000001</v>
      </c>
      <c r="AA1567" s="2">
        <f t="shared" si="2462"/>
        <v>78274.600000000006</v>
      </c>
      <c r="AB1567" s="2">
        <f t="shared" si="2443"/>
        <v>78274.639095207778</v>
      </c>
      <c r="AC1567" s="1">
        <f t="shared" si="2463"/>
        <v>8.0634595627425157E-2</v>
      </c>
      <c r="AD1567" s="1" t="b">
        <f t="shared" si="2464"/>
        <v>1</v>
      </c>
      <c r="AM1567" s="10">
        <f t="shared" si="2465"/>
        <v>0.49015328522574014</v>
      </c>
      <c r="AN1567" s="10"/>
      <c r="AO1567" s="1">
        <f t="shared" si="2466"/>
        <v>1277.5530000000001</v>
      </c>
      <c r="AP1567"/>
      <c r="BB1567" s="17" cm="1">
        <f t="array" ref="BB1567">$C1567*EXP(poly_from_str($AO1567,BB$2951))</f>
        <v>24.889529257269011</v>
      </c>
      <c r="BF1567" s="21" t="e">
        <f>INDEX([1]Pr3_line_class7_opt_lin!$A$2:$A$3624,MATCH($X1567,[1]Pr3_line_class7_opt_lin!$AO$2:$AO$3624,0),1)</f>
        <v>#N/A</v>
      </c>
    </row>
    <row r="1568" spans="1:58" hidden="1" x14ac:dyDescent="0.25">
      <c r="A1568" s="1" t="s">
        <v>584</v>
      </c>
      <c r="B1568" s="1">
        <v>4.0000000000000001E-3</v>
      </c>
      <c r="C1568">
        <v>30</v>
      </c>
      <c r="E1568" s="2">
        <v>78291</v>
      </c>
      <c r="N1568">
        <v>16</v>
      </c>
      <c r="V1568" s="11">
        <f t="shared" si="2457"/>
        <v>7.829100138888236E-7</v>
      </c>
      <c r="W1568" s="11">
        <f t="shared" si="2458"/>
        <v>1.277286022659054E-6</v>
      </c>
      <c r="X1568" s="10">
        <f t="shared" si="2459"/>
        <v>78291.00100957838</v>
      </c>
      <c r="Y1568" s="8">
        <f t="shared" si="2460"/>
        <v>1277.2860061881911</v>
      </c>
      <c r="Z1568" s="1">
        <f t="shared" si="2461"/>
        <v>1277.2860000000001</v>
      </c>
      <c r="AA1568" s="2">
        <f t="shared" si="2462"/>
        <v>78291</v>
      </c>
      <c r="AB1568" s="2">
        <f t="shared" si="2443"/>
        <v>78291.00138888236</v>
      </c>
      <c r="AC1568" s="1">
        <f t="shared" si="2463"/>
        <v>8.0647404492369901E-2</v>
      </c>
      <c r="AD1568" s="1" t="b">
        <f t="shared" si="2464"/>
        <v>1</v>
      </c>
      <c r="AM1568" s="10">
        <f t="shared" si="2465"/>
        <v>0.24517923158947955</v>
      </c>
      <c r="AN1568" s="10"/>
      <c r="AO1568" s="1">
        <f t="shared" si="2466"/>
        <v>1277.2860000000001</v>
      </c>
      <c r="AP1568"/>
      <c r="BB1568" s="17" cm="1">
        <f t="array" ref="BB1568">$C1568*EXP(poly_from_str($AO1568,BB$2951))</f>
        <v>14.957373172875824</v>
      </c>
      <c r="BF1568" s="21" t="e">
        <f>INDEX([1]Pr3_line_class7_opt_lin!$A$2:$A$3624,MATCH($X1568,[1]Pr3_line_class7_opt_lin!$AO$2:$AO$3624,0),1)</f>
        <v>#N/A</v>
      </c>
    </row>
    <row r="1569" spans="1:58" hidden="1" x14ac:dyDescent="0.25">
      <c r="A1569" s="1" t="s">
        <v>585</v>
      </c>
      <c r="B1569" s="1">
        <v>4.0000000000000001E-3</v>
      </c>
      <c r="C1569">
        <v>1</v>
      </c>
      <c r="E1569" s="2">
        <v>78312.399999999994</v>
      </c>
      <c r="N1569">
        <v>16</v>
      </c>
      <c r="V1569" s="11">
        <f t="shared" si="2457"/>
        <v>7.8312399123840882E-7</v>
      </c>
      <c r="W1569" s="11">
        <f t="shared" si="2458"/>
        <v>1.2769369857136291E-6</v>
      </c>
      <c r="X1569" s="10">
        <f t="shared" si="2459"/>
        <v>78312.399363310251</v>
      </c>
      <c r="Y1569" s="8">
        <f t="shared" si="2460"/>
        <v>1276.9369960952888</v>
      </c>
      <c r="Z1569" s="1">
        <f t="shared" si="2461"/>
        <v>1276.9369999999999</v>
      </c>
      <c r="AA1569" s="2">
        <f t="shared" si="2462"/>
        <v>78312.399999999994</v>
      </c>
      <c r="AB1569" s="2">
        <f t="shared" si="2443"/>
        <v>78312.399123840878</v>
      </c>
      <c r="AC1569" s="1">
        <f t="shared" si="2463"/>
        <v>8.0664159282658771E-2</v>
      </c>
      <c r="AD1569" s="1" t="b">
        <f t="shared" si="2464"/>
        <v>1</v>
      </c>
      <c r="AM1569" s="10">
        <f t="shared" si="2465"/>
        <v>0.24531327700583505</v>
      </c>
      <c r="AN1569" s="10"/>
      <c r="AO1569" s="1">
        <f t="shared" si="2466"/>
        <v>1276.9369999999999</v>
      </c>
      <c r="AP1569"/>
      <c r="BB1569" s="17" cm="1">
        <f t="array" ref="BB1569">$C1569*EXP(poly_from_str($AO1569,BB$2951))</f>
        <v>0.49961034669439885</v>
      </c>
      <c r="BF1569" s="21">
        <f>INDEX([1]Pr3_line_class7_opt_lin!$A$2:$A$3624,MATCH($X1569,[1]Pr3_line_class7_opt_lin!$AO$2:$AO$3624,0),1)</f>
        <v>202</v>
      </c>
    </row>
    <row r="1570" spans="1:58" x14ac:dyDescent="0.25">
      <c r="A1570" s="1" t="s">
        <v>586</v>
      </c>
      <c r="B1570" s="1">
        <v>8.0000000000000002E-3</v>
      </c>
      <c r="C1570">
        <v>2</v>
      </c>
      <c r="D1570" t="s">
        <v>112</v>
      </c>
      <c r="E1570" s="2">
        <v>78319.8</v>
      </c>
      <c r="N1570">
        <v>16</v>
      </c>
      <c r="V1570" s="11">
        <f t="shared" si="2457"/>
        <v>7.831975921373227E-7</v>
      </c>
      <c r="W1570" s="11">
        <f t="shared" si="2458"/>
        <v>1.2768163350774644E-6</v>
      </c>
      <c r="X1570" s="10">
        <f t="shared" si="2459"/>
        <v>78319.770364375319</v>
      </c>
      <c r="Y1570" s="8">
        <f t="shared" si="2460"/>
        <v>1276.8168182153684</v>
      </c>
      <c r="Z1570" s="1">
        <f t="shared" si="2461"/>
        <v>1276.817</v>
      </c>
      <c r="AA1570" s="2">
        <f t="shared" si="2462"/>
        <v>78319.8</v>
      </c>
      <c r="AB1570" s="2">
        <f t="shared" si="2443"/>
        <v>78319.759213732279</v>
      </c>
      <c r="AC1570" s="1">
        <f t="shared" si="2463"/>
        <v>8.0669923416485018E-2</v>
      </c>
      <c r="AD1570" s="1" t="b">
        <f t="shared" si="2464"/>
        <v>1</v>
      </c>
      <c r="AM1570" s="10">
        <f t="shared" si="2465"/>
        <v>0.49071903021341351</v>
      </c>
      <c r="AN1570" s="10"/>
      <c r="AO1570" s="1">
        <f t="shared" si="2466"/>
        <v>1276.817</v>
      </c>
      <c r="AP1570"/>
      <c r="BB1570" s="17" cm="1">
        <f t="array" ref="BB1570">$C1570*EXP(poly_from_str($AO1570,BB$2951))</f>
        <v>0.9999301441069075</v>
      </c>
      <c r="BF1570" s="21">
        <f>INDEX([1]Pr3_line_class7_opt_lin!$A$2:$A$3624,MATCH($X1570,[1]Pr3_line_class7_opt_lin!$AO$2:$AO$3624,0),1)</f>
        <v>404</v>
      </c>
    </row>
    <row r="1571" spans="1:58" x14ac:dyDescent="0.25">
      <c r="A1571" s="1" t="s">
        <v>587</v>
      </c>
      <c r="B1571" s="1">
        <v>8.0000000000000002E-3</v>
      </c>
      <c r="C1571">
        <v>2</v>
      </c>
      <c r="D1571" t="s">
        <v>112</v>
      </c>
      <c r="E1571" s="2">
        <v>78332.3</v>
      </c>
      <c r="N1571">
        <v>16</v>
      </c>
      <c r="V1571" s="11">
        <f t="shared" si="2457"/>
        <v>7.8332335901589511E-7</v>
      </c>
      <c r="W1571" s="11">
        <f t="shared" si="2458"/>
        <v>1.2766125851021865E-6</v>
      </c>
      <c r="X1571" s="10">
        <f t="shared" si="2459"/>
        <v>78332.32608181161</v>
      </c>
      <c r="Y1571" s="8">
        <f t="shared" si="2460"/>
        <v>1276.6121600366916</v>
      </c>
      <c r="Z1571" s="1">
        <f t="shared" si="2461"/>
        <v>1276.6120000000001</v>
      </c>
      <c r="AA1571" s="2">
        <f t="shared" si="2462"/>
        <v>78332.3</v>
      </c>
      <c r="AB1571" s="2">
        <f t="shared" si="2443"/>
        <v>78332.335901589511</v>
      </c>
      <c r="AC1571" s="1">
        <f t="shared" si="2463"/>
        <v>8.0679774238997248E-2</v>
      </c>
      <c r="AD1571" s="1" t="b">
        <f t="shared" si="2464"/>
        <v>1</v>
      </c>
      <c r="AM1571" s="10">
        <f t="shared" si="2465"/>
        <v>0.49087616284352642</v>
      </c>
      <c r="AN1571" s="10"/>
      <c r="AO1571" s="1">
        <f t="shared" si="2466"/>
        <v>1276.6120000000001</v>
      </c>
      <c r="AP1571"/>
      <c r="BB1571" s="17" cm="1">
        <f t="array" ref="BB1571">$C1571*EXP(poly_from_str($AO1571,BB$2951))</f>
        <v>1.0011424614956146</v>
      </c>
      <c r="BF1571" s="21">
        <f>INDEX([1]Pr3_line_class7_opt_lin!$A$2:$A$3624,MATCH($X1571,[1]Pr3_line_class7_opt_lin!$AO$2:$AO$3624,0),1)</f>
        <v>405</v>
      </c>
    </row>
    <row r="1572" spans="1:58" hidden="1" x14ac:dyDescent="0.25">
      <c r="A1572" s="1" t="s">
        <v>588</v>
      </c>
      <c r="B1572" s="1">
        <v>4.0000000000000001E-3</v>
      </c>
      <c r="C1572">
        <v>1</v>
      </c>
      <c r="E1572" s="2">
        <v>78349.8</v>
      </c>
      <c r="F1572">
        <v>38694</v>
      </c>
      <c r="G1572" t="s">
        <v>4</v>
      </c>
      <c r="H1572" t="s">
        <v>17</v>
      </c>
      <c r="I1572">
        <v>117044</v>
      </c>
      <c r="J1572" t="s">
        <v>6</v>
      </c>
      <c r="K1572" t="s">
        <v>7</v>
      </c>
      <c r="L1572">
        <v>38694.51</v>
      </c>
      <c r="M1572">
        <v>117044.6</v>
      </c>
      <c r="N1572">
        <v>16</v>
      </c>
      <c r="V1572" s="11">
        <f t="shared" si="2457"/>
        <v>7.8349827277805765E-7</v>
      </c>
      <c r="W1572" s="11">
        <f t="shared" si="2458"/>
        <v>1.276327444358505E-6</v>
      </c>
      <c r="X1572" s="10">
        <f t="shared" si="2459"/>
        <v>78349.819811956258</v>
      </c>
      <c r="Y1572" s="8">
        <f t="shared" si="2460"/>
        <v>1276.3271216194923</v>
      </c>
      <c r="Z1572" s="1">
        <f t="shared" si="2461"/>
        <v>1276.327</v>
      </c>
      <c r="AA1572" s="2">
        <f t="shared" si="2462"/>
        <v>78349.8</v>
      </c>
      <c r="AB1572" s="2">
        <f t="shared" si="2443"/>
        <v>78349.827277805773</v>
      </c>
      <c r="AC1572" s="1">
        <f t="shared" si="2463"/>
        <v>8.0693477172309985E-2</v>
      </c>
      <c r="AD1572" s="1" t="b">
        <f t="shared" si="2464"/>
        <v>1</v>
      </c>
      <c r="AF1572" s="1" t="s">
        <v>1439</v>
      </c>
      <c r="AG1572" s="1" t="s">
        <v>1189</v>
      </c>
      <c r="AH1572" s="10">
        <v>38694.51</v>
      </c>
      <c r="AI1572" s="10">
        <v>117044.6</v>
      </c>
      <c r="AJ1572" s="10">
        <f>AI1572-AH1572</f>
        <v>78350.09</v>
      </c>
      <c r="AK1572" s="1">
        <f>$A1572-100000000/AJ1572</f>
        <v>4.2797580704245775E-3</v>
      </c>
      <c r="AL1572" s="10">
        <f>$X1572-AJ1572</f>
        <v>-0.27018804373801686</v>
      </c>
      <c r="AM1572" s="10">
        <f t="shared" si="2465"/>
        <v>0.24554773189002504</v>
      </c>
      <c r="AN1572" s="10">
        <f>AL1572/AM1572</f>
        <v>-1.100348358579128</v>
      </c>
      <c r="AO1572" s="1">
        <f t="shared" si="2466"/>
        <v>1276.327</v>
      </c>
      <c r="BB1572" s="17" cm="1">
        <f t="array" ref="BB1572">$C1572*EXP(poly_from_str($AO1572,BB$2951))</f>
        <v>0.50141429288635997</v>
      </c>
      <c r="BF1572" s="21">
        <f>INDEX([1]Pr3_line_class7_opt_lin!$A$2:$A$3624,MATCH($X1572,[1]Pr3_line_class7_opt_lin!$AO$2:$AO$3624,0),1)</f>
        <v>203</v>
      </c>
    </row>
    <row r="1573" spans="1:58" hidden="1" x14ac:dyDescent="0.25">
      <c r="A1573" s="1" t="s">
        <v>589</v>
      </c>
      <c r="B1573" s="1">
        <v>4.0000000000000001E-3</v>
      </c>
      <c r="C1573">
        <v>1</v>
      </c>
      <c r="E1573" s="2">
        <v>78388.3</v>
      </c>
      <c r="N1573">
        <v>16</v>
      </c>
      <c r="V1573" s="11">
        <f t="shared" si="2457"/>
        <v>7.8388274368366877E-7</v>
      </c>
      <c r="W1573" s="11">
        <f t="shared" si="2458"/>
        <v>1.2757005828675963E-6</v>
      </c>
      <c r="X1573" s="10">
        <f t="shared" si="2459"/>
        <v>78388.281393674144</v>
      </c>
      <c r="Y1573" s="8">
        <f t="shared" si="2460"/>
        <v>1275.7008856692437</v>
      </c>
      <c r="Z1573" s="1">
        <f t="shared" si="2461"/>
        <v>1275.701</v>
      </c>
      <c r="AA1573" s="2">
        <f t="shared" si="2462"/>
        <v>78388.3</v>
      </c>
      <c r="AB1573" s="2">
        <f t="shared" si="2443"/>
        <v>78388.274368366881</v>
      </c>
      <c r="AC1573" s="1">
        <f t="shared" si="2463"/>
        <v>8.0723607792251822E-2</v>
      </c>
      <c r="AD1573" s="1" t="b">
        <f t="shared" si="2464"/>
        <v>1</v>
      </c>
      <c r="AM1573" s="10">
        <f t="shared" si="2465"/>
        <v>0.24578894270679413</v>
      </c>
      <c r="AN1573" s="10"/>
      <c r="AO1573" s="1">
        <f t="shared" si="2466"/>
        <v>1275.701</v>
      </c>
      <c r="AP1573"/>
      <c r="BB1573" s="17" cm="1">
        <f t="array" ref="BB1573">$C1573*EXP(poly_from_str($AO1573,BB$2951))</f>
        <v>0.50326750351857596</v>
      </c>
      <c r="BF1573" s="21">
        <f>INDEX([1]Pr3_line_class7_opt_lin!$A$2:$A$3624,MATCH($X1573,[1]Pr3_line_class7_opt_lin!$AO$2:$AO$3624,0),1)</f>
        <v>204</v>
      </c>
    </row>
    <row r="1574" spans="1:58" hidden="1" x14ac:dyDescent="0.25">
      <c r="A1574" s="1" t="s">
        <v>590</v>
      </c>
      <c r="B1574" s="1">
        <v>4.0000000000000001E-3</v>
      </c>
      <c r="C1574">
        <v>20</v>
      </c>
      <c r="E1574" s="2">
        <v>78436</v>
      </c>
      <c r="N1574">
        <v>16</v>
      </c>
      <c r="V1574" s="11">
        <f t="shared" si="2457"/>
        <v>7.8436047952662278E-7</v>
      </c>
      <c r="W1574" s="11">
        <f t="shared" si="2458"/>
        <v>1.2749247794380133E-6</v>
      </c>
      <c r="X1574" s="10">
        <f t="shared" si="2459"/>
        <v>78436.034786196193</v>
      </c>
      <c r="Y1574" s="8">
        <f t="shared" si="2460"/>
        <v>1274.9242140118843</v>
      </c>
      <c r="Z1574" s="1">
        <f t="shared" si="2461"/>
        <v>1274.924</v>
      </c>
      <c r="AA1574" s="2">
        <f t="shared" si="2462"/>
        <v>78436</v>
      </c>
      <c r="AB1574" s="2">
        <f t="shared" si="2443"/>
        <v>78436.04795266228</v>
      </c>
      <c r="AC1574" s="1">
        <f t="shared" si="2463"/>
        <v>8.0761068092161686E-2</v>
      </c>
      <c r="AD1574" s="1" t="b">
        <f t="shared" si="2464"/>
        <v>1</v>
      </c>
      <c r="AM1574" s="10">
        <f t="shared" si="2465"/>
        <v>0.24608839428860074</v>
      </c>
      <c r="AN1574" s="10"/>
      <c r="AO1574" s="1">
        <f t="shared" si="2466"/>
        <v>1274.924</v>
      </c>
      <c r="AP1574"/>
      <c r="BB1574" s="17" cm="1">
        <f t="array" ref="BB1574">$C1574*EXP(poly_from_str($AO1574,BB$2951))</f>
        <v>10.111408720505576</v>
      </c>
      <c r="BF1574" s="21">
        <f>INDEX([1]Pr3_line_class7_opt_lin!$A$2:$A$3624,MATCH($X1574,[1]Pr3_line_class7_opt_lin!$AO$2:$AO$3624,0),1)</f>
        <v>4089</v>
      </c>
    </row>
    <row r="1575" spans="1:58" hidden="1" x14ac:dyDescent="0.25">
      <c r="A1575" s="1" t="s">
        <v>591</v>
      </c>
      <c r="B1575" s="1">
        <v>4.0000000000000001E-3</v>
      </c>
      <c r="C1575">
        <v>5</v>
      </c>
      <c r="E1575" s="2">
        <v>78532.3</v>
      </c>
      <c r="F1575">
        <v>35024</v>
      </c>
      <c r="G1575" t="s">
        <v>4</v>
      </c>
      <c r="H1575" t="s">
        <v>7</v>
      </c>
      <c r="I1575">
        <v>113556</v>
      </c>
      <c r="J1575" t="s">
        <v>6</v>
      </c>
      <c r="K1575" t="s">
        <v>17</v>
      </c>
      <c r="L1575">
        <v>35024.49</v>
      </c>
      <c r="M1575">
        <v>113556.8</v>
      </c>
      <c r="N1575">
        <v>16</v>
      </c>
      <c r="V1575" s="11">
        <f t="shared" si="2457"/>
        <v>7.8532325082989025E-7</v>
      </c>
      <c r="W1575" s="11">
        <f t="shared" si="2458"/>
        <v>1.2733614067078133E-6</v>
      </c>
      <c r="X1575" s="10">
        <f t="shared" si="2459"/>
        <v>78532.318171353589</v>
      </c>
      <c r="Y1575" s="8">
        <f t="shared" si="2460"/>
        <v>1273.361112068601</v>
      </c>
      <c r="Z1575" s="1">
        <f t="shared" si="2461"/>
        <v>1273.3610000000001</v>
      </c>
      <c r="AA1575" s="2">
        <f t="shared" si="2462"/>
        <v>78532.3</v>
      </c>
      <c r="AB1575" s="2">
        <f t="shared" si="2443"/>
        <v>78532.325082989031</v>
      </c>
      <c r="AC1575" s="1">
        <f t="shared" si="2463"/>
        <v>8.0836630414701349E-2</v>
      </c>
      <c r="AD1575" s="1" t="b">
        <f t="shared" si="2464"/>
        <v>1</v>
      </c>
      <c r="AF1575" s="1" t="s">
        <v>1412</v>
      </c>
      <c r="AG1575" s="1" t="s">
        <v>1338</v>
      </c>
      <c r="AH1575" s="10">
        <v>35024.49</v>
      </c>
      <c r="AI1575" s="10">
        <v>113556.8</v>
      </c>
      <c r="AJ1575" s="10">
        <f t="shared" ref="AJ1575:AJ1578" si="2524">AI1575-AH1575</f>
        <v>78532.31</v>
      </c>
      <c r="AK1575" s="1">
        <f t="shared" ref="AK1575:AK1578" si="2525">$A1575-100000000/AJ1575</f>
        <v>-2.4456290657326463E-4</v>
      </c>
      <c r="AL1575" s="10">
        <f t="shared" ref="AL1575:AL1578" si="2526">$X1575-AJ1575</f>
        <v>8.1713535910239443E-3</v>
      </c>
      <c r="AM1575" s="10">
        <f t="shared" si="2465"/>
        <v>0.24669296452459277</v>
      </c>
      <c r="AN1575" s="10">
        <f t="shared" ref="AN1575:AN1578" si="2527">AL1575/AM1575</f>
        <v>3.3123577750873975E-2</v>
      </c>
      <c r="AO1575" s="1">
        <f t="shared" si="2466"/>
        <v>1273.3610000000001</v>
      </c>
      <c r="AP1575" s="14">
        <v>36700000</v>
      </c>
      <c r="AQ1575" s="10">
        <v>0.187</v>
      </c>
      <c r="AR1575" s="14" cm="1">
        <f t="array" ref="AR1575">SfromgA($AP1575,$AO1575,"")</f>
        <v>3.7398489109213257E-2</v>
      </c>
      <c r="AS1575" s="21">
        <f>(10^MAX(0.05, -0.312925054856973*((LN($AR1575))^(1/3)) + 0.454808404431693)-1)*100</f>
        <v>731.83866095478629</v>
      </c>
      <c r="AU1575" s="10"/>
      <c r="AV1575" s="10"/>
      <c r="AW1575" s="14">
        <f>IF($AP1575="",$AT1575,$AP1575)</f>
        <v>36700000</v>
      </c>
      <c r="AX1575" s="21">
        <f>IF($AP1575="",$AV1575,$AS1575)</f>
        <v>731.83866095478629</v>
      </c>
      <c r="AY1575" s="10">
        <f>LN(BB1575*$AO1575/$AW1575)</f>
        <v>-9.3323635555509963</v>
      </c>
      <c r="AZ1575" s="10">
        <f>EXP(AY$2950*$AI1575+AY$2951)*$AW1575/$AO1575</f>
        <v>0.94394353602823067</v>
      </c>
      <c r="BA1575" s="10">
        <f>LN(AZ1575/$C1575)</f>
        <v>-1.6671268405890538</v>
      </c>
      <c r="BB1575" s="17" cm="1">
        <f t="array" ref="BB1575">$C1575*EXP(poly_from_str($AO1575,BB$2951))</f>
        <v>2.5510591274289629</v>
      </c>
      <c r="BC1575" s="10">
        <f t="shared" ref="BC1575" si="2528">LN(AZ1575/BB1575)</f>
        <v>-0.99419754518359749</v>
      </c>
      <c r="BD1575" s="10">
        <f t="shared" ref="BD1575" si="2529">LN($AX1575/100+1)</f>
        <v>2.1184683189071101</v>
      </c>
      <c r="BE1575" s="10">
        <f>ABS(LN($AZ1575/$BB1575))-BD1575-LN(2)</f>
        <v>-1.8174179542834579</v>
      </c>
      <c r="BF1575" s="21">
        <f>INDEX([1]Pr3_line_class7_opt_lin!$A$2:$A$3624,MATCH($X1575,[1]Pr3_line_class7_opt_lin!$AO$2:$AO$3624,0),1)</f>
        <v>1032</v>
      </c>
    </row>
    <row r="1576" spans="1:58" hidden="1" x14ac:dyDescent="0.25">
      <c r="A1576" s="1" t="s">
        <v>592</v>
      </c>
      <c r="B1576" s="1">
        <v>4.0000000000000001E-3</v>
      </c>
      <c r="C1576">
        <v>20</v>
      </c>
      <c r="E1576" s="2">
        <v>78560.7</v>
      </c>
      <c r="F1576">
        <v>25244</v>
      </c>
      <c r="G1576" t="s">
        <v>6</v>
      </c>
      <c r="H1576" t="s">
        <v>46</v>
      </c>
      <c r="I1576">
        <v>103805</v>
      </c>
      <c r="J1576" t="s">
        <v>4</v>
      </c>
      <c r="K1576" t="s">
        <v>39</v>
      </c>
      <c r="L1576">
        <v>25244.61</v>
      </c>
      <c r="M1576">
        <v>103805.38</v>
      </c>
      <c r="N1576">
        <v>16</v>
      </c>
      <c r="V1576" s="11">
        <f t="shared" si="2457"/>
        <v>7.8560705035191265E-7</v>
      </c>
      <c r="W1576" s="11">
        <f t="shared" si="2458"/>
        <v>1.272901081584049E-6</v>
      </c>
      <c r="X1576" s="10">
        <f t="shared" si="2459"/>
        <v>78560.703646287075</v>
      </c>
      <c r="Y1576" s="8">
        <f t="shared" si="2460"/>
        <v>1272.901022504095</v>
      </c>
      <c r="Z1576" s="1">
        <f t="shared" si="2461"/>
        <v>1272.9010000000001</v>
      </c>
      <c r="AA1576" s="2">
        <f t="shared" si="2462"/>
        <v>78560.7</v>
      </c>
      <c r="AB1576" s="2">
        <f t="shared" si="2443"/>
        <v>78560.705035191262</v>
      </c>
      <c r="AC1576" s="1">
        <f t="shared" si="2463"/>
        <v>8.0858921878131637E-2</v>
      </c>
      <c r="AD1576" s="1" t="b">
        <f t="shared" si="2464"/>
        <v>1</v>
      </c>
      <c r="AF1576" s="5" t="s">
        <v>1477</v>
      </c>
      <c r="AG1576" s="1" t="s">
        <v>1442</v>
      </c>
      <c r="AH1576" s="10">
        <v>25244.61</v>
      </c>
      <c r="AI1576" s="10">
        <v>103805.38</v>
      </c>
      <c r="AJ1576" s="10">
        <f t="shared" si="2524"/>
        <v>78560.77</v>
      </c>
      <c r="AK1576" s="1">
        <f t="shared" si="2525"/>
        <v>1.0526089549784956E-3</v>
      </c>
      <c r="AL1576" s="10">
        <f t="shared" si="2526"/>
        <v>-6.6353712929412723E-2</v>
      </c>
      <c r="AM1576" s="10">
        <f t="shared" si="2465"/>
        <v>0.246871359202326</v>
      </c>
      <c r="AN1576" s="10">
        <f t="shared" si="2527"/>
        <v>-0.26877849720522601</v>
      </c>
      <c r="AO1576" s="1">
        <f t="shared" si="2466"/>
        <v>1272.9010000000001</v>
      </c>
      <c r="BB1576" s="17" cm="1">
        <f t="array" ref="BB1576">$C1576*EXP(poly_from_str($AO1576,BB$2951))</f>
        <v>10.231600266631025</v>
      </c>
      <c r="BF1576" s="21">
        <f>INDEX([1]Pr3_line_class7_opt_lin!$A$2:$A$3624,MATCH($X1576,[1]Pr3_line_class7_opt_lin!$AO$2:$AO$3624,0),1)</f>
        <v>4138</v>
      </c>
    </row>
    <row r="1577" spans="1:58" hidden="1" x14ac:dyDescent="0.25">
      <c r="A1577" s="1" t="s">
        <v>593</v>
      </c>
      <c r="B1577" s="1">
        <v>4.0000000000000001E-3</v>
      </c>
      <c r="C1577">
        <v>1</v>
      </c>
      <c r="E1577" s="2">
        <v>78565.7</v>
      </c>
      <c r="F1577">
        <v>39120</v>
      </c>
      <c r="G1577" t="s">
        <v>4</v>
      </c>
      <c r="H1577" t="s">
        <v>18</v>
      </c>
      <c r="I1577">
        <v>117686</v>
      </c>
      <c r="J1577" t="s">
        <v>6</v>
      </c>
      <c r="K1577" t="s">
        <v>17</v>
      </c>
      <c r="L1577">
        <v>39120.49</v>
      </c>
      <c r="M1577">
        <v>117686.39999999999</v>
      </c>
      <c r="N1577">
        <v>16</v>
      </c>
      <c r="V1577" s="11">
        <f t="shared" si="2457"/>
        <v>7.8565704498672242E-7</v>
      </c>
      <c r="W1577" s="11">
        <f t="shared" si="2458"/>
        <v>1.2728200728816775E-6</v>
      </c>
      <c r="X1577" s="10">
        <f t="shared" si="2459"/>
        <v>78565.703257532383</v>
      </c>
      <c r="Y1577" s="8">
        <f t="shared" si="2460"/>
        <v>1272.8200201073441</v>
      </c>
      <c r="Z1577" s="1">
        <f t="shared" si="2461"/>
        <v>1272.82</v>
      </c>
      <c r="AA1577" s="2">
        <f t="shared" si="2462"/>
        <v>78565.7</v>
      </c>
      <c r="AB1577" s="2">
        <f t="shared" si="2443"/>
        <v>78565.704498672247</v>
      </c>
      <c r="AC1577" s="1">
        <f t="shared" si="2463"/>
        <v>8.0862849616863436E-2</v>
      </c>
      <c r="AD1577" s="1" t="b">
        <f t="shared" si="2464"/>
        <v>1</v>
      </c>
      <c r="AF1577" s="1" t="s">
        <v>1440</v>
      </c>
      <c r="AG1577" s="1" t="s">
        <v>1332</v>
      </c>
      <c r="AH1577" s="10">
        <v>39120.400000000001</v>
      </c>
      <c r="AI1577" s="10">
        <v>117686.39999999999</v>
      </c>
      <c r="AJ1577" s="10">
        <f t="shared" si="2524"/>
        <v>78566</v>
      </c>
      <c r="AK1577" s="1">
        <f t="shared" si="2525"/>
        <v>4.7873125779460679E-3</v>
      </c>
      <c r="AL1577" s="10">
        <f t="shared" si="2526"/>
        <v>-0.2967424676171504</v>
      </c>
      <c r="AM1577" s="10">
        <f t="shared" si="2465"/>
        <v>0.24690278279725333</v>
      </c>
      <c r="AN1577" s="10">
        <f t="shared" si="2527"/>
        <v>-1.2018595507723515</v>
      </c>
      <c r="AO1577" s="1">
        <f t="shared" si="2466"/>
        <v>1272.82</v>
      </c>
      <c r="AP1577" s="14">
        <v>17000000</v>
      </c>
      <c r="AQ1577" s="10">
        <v>7.4999999999999997E-2</v>
      </c>
      <c r="AR1577" s="14" cm="1">
        <f t="array" ref="AR1577">SfromgA($AP1577,$AO1577,"")</f>
        <v>1.7301479948121912E-2</v>
      </c>
      <c r="AS1577" s="21">
        <f>(10^MAX(0.05, -0.312925054856973*((LN($AR1577))^(1/3)) + 0.454808404431693)-1)*100</f>
        <v>799.27566602915317</v>
      </c>
      <c r="AU1577" s="10"/>
      <c r="AV1577" s="10"/>
      <c r="AW1577" s="14">
        <f>IF($AP1577="",$AT1577,$AP1577)</f>
        <v>17000000</v>
      </c>
      <c r="AX1577" s="21">
        <f>IF($AP1577="",$AV1577,$AS1577)</f>
        <v>799.27566602915317</v>
      </c>
      <c r="AY1577" s="10">
        <f>LN(BB1577*$AO1577/$AW1577)</f>
        <v>-10.169513967567404</v>
      </c>
      <c r="AZ1577" s="10">
        <f>EXP(AY$2950*$AI1577+AY$2951)*$AW1577/$AO1577</f>
        <v>0.29734975525394391</v>
      </c>
      <c r="BA1577" s="10">
        <f>LN(AZ1577/$C1577)</f>
        <v>-1.2128462059206957</v>
      </c>
      <c r="BB1577" s="17" cm="1">
        <f t="array" ref="BB1577">$C1577*EXP(poly_from_str($AO1577,BB$2951))</f>
        <v>0.51182103511623966</v>
      </c>
      <c r="BC1577" s="10">
        <f t="shared" ref="BC1577" si="2530">LN(AZ1577/BB1577)</f>
        <v>-0.54306595008585135</v>
      </c>
      <c r="BD1577" s="10">
        <f t="shared" ref="BD1577" si="2531">LN($AX1577/100+1)</f>
        <v>2.1964194377751709</v>
      </c>
      <c r="BE1577" s="10">
        <f>ABS(LN($AZ1577/$BB1577))-BD1577-LN(2)</f>
        <v>-2.3465006682492651</v>
      </c>
      <c r="BF1577" s="21">
        <f>INDEX([1]Pr3_line_class7_opt_lin!$A$2:$A$3624,MATCH($X1577,[1]Pr3_line_class7_opt_lin!$AO$2:$AO$3624,0),1)</f>
        <v>207</v>
      </c>
    </row>
    <row r="1578" spans="1:58" hidden="1" x14ac:dyDescent="0.25">
      <c r="A1578" s="1" t="s">
        <v>594</v>
      </c>
      <c r="B1578" s="1">
        <v>4.0000000000000001E-3</v>
      </c>
      <c r="C1578">
        <v>3</v>
      </c>
      <c r="E1578" s="2">
        <v>78573.7</v>
      </c>
      <c r="F1578">
        <v>23091</v>
      </c>
      <c r="G1578" t="s">
        <v>6</v>
      </c>
      <c r="H1578" t="s">
        <v>18</v>
      </c>
      <c r="I1578">
        <v>101665</v>
      </c>
      <c r="J1578" t="s">
        <v>4</v>
      </c>
      <c r="K1578" t="s">
        <v>17</v>
      </c>
      <c r="L1578">
        <v>23091.7</v>
      </c>
      <c r="M1578">
        <v>101665.58</v>
      </c>
      <c r="N1578">
        <v>16</v>
      </c>
      <c r="V1578" s="11">
        <f t="shared" si="2457"/>
        <v>7.8573729659225733E-7</v>
      </c>
      <c r="W1578" s="11">
        <f t="shared" si="2458"/>
        <v>1.2726904804024758E-6</v>
      </c>
      <c r="X1578" s="10">
        <f t="shared" si="2459"/>
        <v>78573.721474116901</v>
      </c>
      <c r="Y1578" s="8">
        <f t="shared" si="2460"/>
        <v>1272.6901325774822</v>
      </c>
      <c r="Z1578" s="1">
        <f t="shared" si="2461"/>
        <v>1272.69</v>
      </c>
      <c r="AA1578" s="2">
        <f t="shared" si="2462"/>
        <v>78573.7</v>
      </c>
      <c r="AB1578" s="2">
        <f t="shared" si="2443"/>
        <v>78573.729659225733</v>
      </c>
      <c r="AC1578" s="1">
        <f t="shared" si="2463"/>
        <v>8.0869154962805445E-2</v>
      </c>
      <c r="AD1578" s="1" t="b">
        <f t="shared" si="2464"/>
        <v>1</v>
      </c>
      <c r="AF1578" s="5" t="s">
        <v>1476</v>
      </c>
      <c r="AG1578" s="1" t="s">
        <v>1441</v>
      </c>
      <c r="AH1578" s="10">
        <v>23091.7</v>
      </c>
      <c r="AI1578" s="10">
        <v>101665.58</v>
      </c>
      <c r="AJ1578" s="10">
        <f t="shared" si="2524"/>
        <v>78573.88</v>
      </c>
      <c r="AK1578" s="1">
        <f t="shared" si="2525"/>
        <v>2.4351247514005081E-3</v>
      </c>
      <c r="AL1578" s="10">
        <f t="shared" si="2526"/>
        <v>-0.15852588310372084</v>
      </c>
      <c r="AM1578" s="10">
        <f t="shared" si="2465"/>
        <v>0.24695314648500419</v>
      </c>
      <c r="AN1578" s="10">
        <f t="shared" si="2527"/>
        <v>-0.64192696209824185</v>
      </c>
      <c r="AO1578" s="1">
        <f t="shared" si="2466"/>
        <v>1272.69</v>
      </c>
      <c r="BB1578" s="17" cm="1">
        <f t="array" ref="BB1578">$C1578*EXP(poly_from_str($AO1578,BB$2951))</f>
        <v>1.5366237705742773</v>
      </c>
      <c r="BF1578" s="21">
        <f>INDEX([1]Pr3_line_class7_opt_lin!$A$2:$A$3624,MATCH($X1578,[1]Pr3_line_class7_opt_lin!$AO$2:$AO$3624,0),1)</f>
        <v>622</v>
      </c>
    </row>
    <row r="1579" spans="1:58" x14ac:dyDescent="0.25">
      <c r="A1579" s="1" t="s">
        <v>595</v>
      </c>
      <c r="B1579" s="1">
        <v>8.0000000000000002E-3</v>
      </c>
      <c r="C1579">
        <v>10</v>
      </c>
      <c r="D1579" t="s">
        <v>112</v>
      </c>
      <c r="E1579" s="2">
        <v>78620.399999999994</v>
      </c>
      <c r="N1579">
        <v>16</v>
      </c>
      <c r="V1579" s="11">
        <f t="shared" si="2457"/>
        <v>7.8620431563272945E-7</v>
      </c>
      <c r="W1579" s="11">
        <f t="shared" si="2458"/>
        <v>1.2719345106359166E-6</v>
      </c>
      <c r="X1579" s="10">
        <f t="shared" si="2459"/>
        <v>78620.422837703576</v>
      </c>
      <c r="Y1579" s="8">
        <f t="shared" si="2460"/>
        <v>1271.9341411636817</v>
      </c>
      <c r="Z1579" s="1">
        <f t="shared" si="2461"/>
        <v>1271.934</v>
      </c>
      <c r="AA1579" s="2">
        <f t="shared" si="2462"/>
        <v>78620.399999999994</v>
      </c>
      <c r="AB1579" s="2">
        <f t="shared" si="2443"/>
        <v>78620.431563272941</v>
      </c>
      <c r="AC1579" s="1">
        <f t="shared" si="2463"/>
        <v>8.0905861295976433E-2</v>
      </c>
      <c r="AD1579" s="1" t="b">
        <f t="shared" si="2464"/>
        <v>1</v>
      </c>
      <c r="AM1579" s="10">
        <f t="shared" si="2465"/>
        <v>0.4944935822141715</v>
      </c>
      <c r="AN1579" s="10"/>
      <c r="AO1579" s="1">
        <f t="shared" si="2466"/>
        <v>1271.934</v>
      </c>
      <c r="AP1579"/>
      <c r="BB1579" s="17" cm="1">
        <f t="array" ref="BB1579">$C1579*EXP(poly_from_str($AO1579,BB$2951))</f>
        <v>5.1445936164237533</v>
      </c>
      <c r="BF1579" s="21">
        <f>INDEX([1]Pr3_line_class7_opt_lin!$A$2:$A$3624,MATCH($X1579,[1]Pr3_line_class7_opt_lin!$AO$2:$AO$3624,0),1)</f>
        <v>2081</v>
      </c>
    </row>
    <row r="1580" spans="1:58" hidden="1" x14ac:dyDescent="0.25">
      <c r="A1580" s="1" t="s">
        <v>596</v>
      </c>
      <c r="B1580" s="1">
        <v>4.0000000000000001E-3</v>
      </c>
      <c r="C1580">
        <v>1</v>
      </c>
      <c r="E1580" s="2">
        <v>78626.899999999994</v>
      </c>
      <c r="N1580">
        <v>16</v>
      </c>
      <c r="V1580" s="11">
        <f t="shared" si="2457"/>
        <v>7.8626922329967322E-7</v>
      </c>
      <c r="W1580" s="11">
        <f t="shared" si="2458"/>
        <v>1.2718293611982668E-6</v>
      </c>
      <c r="X1580" s="10">
        <f t="shared" si="2459"/>
        <v>78626.916155440689</v>
      </c>
      <c r="Y1580" s="8">
        <f t="shared" si="2460"/>
        <v>1271.8290998760019</v>
      </c>
      <c r="Z1580" s="1">
        <f t="shared" si="2461"/>
        <v>1271.829</v>
      </c>
      <c r="AA1580" s="2">
        <f t="shared" si="2462"/>
        <v>78626.899999999994</v>
      </c>
      <c r="AB1580" s="2">
        <f t="shared" si="2443"/>
        <v>78626.922329967318</v>
      </c>
      <c r="AC1580" s="1">
        <f t="shared" si="2463"/>
        <v>8.0910964575413566E-2</v>
      </c>
      <c r="AD1580" s="1" t="b">
        <f t="shared" si="2464"/>
        <v>1</v>
      </c>
      <c r="AM1580" s="10">
        <f t="shared" si="2465"/>
        <v>0.24728764637384429</v>
      </c>
      <c r="AN1580" s="10"/>
      <c r="AO1580" s="1">
        <f t="shared" si="2466"/>
        <v>1271.829</v>
      </c>
      <c r="AP1580"/>
      <c r="BB1580" s="17" cm="1">
        <f t="array" ref="BB1580">$C1580*EXP(poly_from_str($AO1580,BB$2951))</f>
        <v>0.51477226651047592</v>
      </c>
      <c r="BF1580" s="21">
        <f>INDEX([1]Pr3_line_class7_opt_lin!$A$2:$A$3624,MATCH($X1580,[1]Pr3_line_class7_opt_lin!$AO$2:$AO$3624,0),1)</f>
        <v>208</v>
      </c>
    </row>
    <row r="1581" spans="1:58" hidden="1" x14ac:dyDescent="0.25">
      <c r="A1581" s="1" t="s">
        <v>597</v>
      </c>
      <c r="B1581" s="1">
        <v>4.0000000000000001E-3</v>
      </c>
      <c r="C1581">
        <v>1</v>
      </c>
      <c r="E1581" s="2">
        <v>78771.199999999997</v>
      </c>
      <c r="F1581">
        <v>34520</v>
      </c>
      <c r="G1581" t="s">
        <v>4</v>
      </c>
      <c r="H1581" t="s">
        <v>17</v>
      </c>
      <c r="I1581">
        <v>113291</v>
      </c>
      <c r="J1581" t="s">
        <v>6</v>
      </c>
      <c r="K1581" t="s">
        <v>7</v>
      </c>
      <c r="L1581">
        <v>34520.269999999997</v>
      </c>
      <c r="M1581">
        <v>113291.8</v>
      </c>
      <c r="N1581">
        <v>16</v>
      </c>
      <c r="V1581" s="11">
        <f t="shared" si="2457"/>
        <v>7.8771231800891533E-7</v>
      </c>
      <c r="W1581" s="11">
        <f t="shared" si="2458"/>
        <v>1.2694995125121873E-6</v>
      </c>
      <c r="X1581" s="10">
        <f t="shared" si="2459"/>
        <v>78771.222960793384</v>
      </c>
      <c r="Y1581" s="8">
        <f t="shared" si="2460"/>
        <v>1269.4991424694874</v>
      </c>
      <c r="Z1581" s="1">
        <f t="shared" si="2461"/>
        <v>1269.499</v>
      </c>
      <c r="AA1581" s="2">
        <f t="shared" si="2462"/>
        <v>78771.199999999997</v>
      </c>
      <c r="AB1581" s="2">
        <f t="shared" si="2443"/>
        <v>78771.231800891532</v>
      </c>
      <c r="AC1581" s="1">
        <f t="shared" si="2463"/>
        <v>8.1024534797148925E-2</v>
      </c>
      <c r="AD1581" s="1" t="b">
        <f t="shared" si="2464"/>
        <v>1</v>
      </c>
      <c r="AF1581" s="1" t="s">
        <v>1323</v>
      </c>
      <c r="AG1581" s="1" t="s">
        <v>1166</v>
      </c>
      <c r="AH1581" s="10">
        <v>34520.269999999997</v>
      </c>
      <c r="AI1581" s="10">
        <v>113291.67</v>
      </c>
      <c r="AJ1581" s="10">
        <f t="shared" ref="AJ1581:AJ1583" si="2532">AI1581-AH1581</f>
        <v>78771.399999999994</v>
      </c>
      <c r="AK1581" s="1">
        <f t="shared" ref="AK1581:AK1583" si="2533">$A1581-100000000/AJ1581</f>
        <v>2.7107376533876959E-3</v>
      </c>
      <c r="AL1581" s="10">
        <f t="shared" ref="AL1581:AL1583" si="2534">$X1581-AJ1581</f>
        <v>-0.17703920661006123</v>
      </c>
      <c r="AM1581" s="10">
        <f t="shared" si="2465"/>
        <v>0.24819617817737546</v>
      </c>
      <c r="AN1581" s="10">
        <f t="shared" ref="AN1581:AN1583" si="2535">AL1581/AM1581</f>
        <v>-0.71330351623520438</v>
      </c>
      <c r="AO1581" s="1">
        <f t="shared" si="2466"/>
        <v>1269.499</v>
      </c>
      <c r="AP1581" s="14">
        <v>53500000</v>
      </c>
      <c r="AQ1581" s="10">
        <v>0.248</v>
      </c>
      <c r="AR1581" s="14" cm="1">
        <f t="array" ref="AR1581">SfromgA($AP1581,$AO1581,"")</f>
        <v>5.4023688335723269E-2</v>
      </c>
      <c r="AS1581" s="21">
        <f t="shared" ref="AS1581:AS1583" si="2536">(10^MAX(0.05, -0.312925054856973*((LN($AR1581))^(1/3)) + 0.454808404431693)-1)*100</f>
        <v>697.97886227158085</v>
      </c>
      <c r="AU1581" s="10"/>
      <c r="AV1581" s="10"/>
      <c r="AW1581" s="14">
        <f t="shared" ref="AW1581:AW1583" si="2537">IF($AP1581="",$AT1581,$AP1581)</f>
        <v>53500000</v>
      </c>
      <c r="AX1581" s="21">
        <f t="shared" ref="AX1581:AX1583" si="2538">IF($AP1581="",$AV1581,$AS1581)</f>
        <v>697.97886227158085</v>
      </c>
      <c r="AY1581" s="10">
        <f t="shared" ref="AY1581:AY1583" si="2539">LN(BB1581*$AO1581/$AW1581)</f>
        <v>-11.299422961976008</v>
      </c>
      <c r="AZ1581" s="10">
        <f t="shared" ref="AZ1581:AZ1583" si="2540">EXP(AY$2950*$AI1581+AY$2951)*$AW1581/$AO1581</f>
        <v>1.4148688065724075</v>
      </c>
      <c r="BA1581" s="10">
        <f t="shared" ref="BA1581:BA1583" si="2541">LN(AZ1581/$C1581)</f>
        <v>0.34703681059354252</v>
      </c>
      <c r="BB1581" s="17" cm="1">
        <f t="array" ref="BB1581">$C1581*EXP(poly_from_str($AO1581,BB$2951))</f>
        <v>0.52172827972952063</v>
      </c>
      <c r="BC1581" s="10">
        <f t="shared" ref="BC1581:BC1583" si="2542">LN(AZ1581/BB1581)</f>
        <v>0.99764517413604192</v>
      </c>
      <c r="BD1581" s="10">
        <f t="shared" ref="BD1581:BD1583" si="2543">LN($AX1581/100+1)</f>
        <v>2.0769119227294164</v>
      </c>
      <c r="BE1581" s="10">
        <f t="shared" ref="BE1581:BE1583" si="2544">ABS(LN($AZ1581/$BB1581))-BD1581-LN(2)</f>
        <v>-1.7724139291533199</v>
      </c>
      <c r="BF1581" s="21">
        <f>INDEX([1]Pr3_line_class7_opt_lin!$A$2:$A$3624,MATCH($X1581,[1]Pr3_line_class7_opt_lin!$AO$2:$AO$3624,0),1)</f>
        <v>211</v>
      </c>
    </row>
    <row r="1582" spans="1:58" hidden="1" x14ac:dyDescent="0.25">
      <c r="A1582" s="1" t="s">
        <v>598</v>
      </c>
      <c r="B1582" s="1">
        <v>4.0000000000000001E-3</v>
      </c>
      <c r="C1582">
        <v>1</v>
      </c>
      <c r="E1582" s="2">
        <v>78780.800000000003</v>
      </c>
      <c r="F1582">
        <v>36640</v>
      </c>
      <c r="G1582" t="s">
        <v>4</v>
      </c>
      <c r="H1582" t="s">
        <v>7</v>
      </c>
      <c r="I1582">
        <v>115420</v>
      </c>
      <c r="J1582" t="s">
        <v>6</v>
      </c>
      <c r="K1582" t="s">
        <v>7</v>
      </c>
      <c r="L1582">
        <v>36640.379999999997</v>
      </c>
      <c r="M1582">
        <v>115420.8</v>
      </c>
      <c r="N1582">
        <v>16</v>
      </c>
      <c r="V1582" s="11">
        <f t="shared" si="2457"/>
        <v>7.8780788516912264E-7</v>
      </c>
      <c r="W1582" s="11">
        <f t="shared" si="2458"/>
        <v>1.2693448149802998E-6</v>
      </c>
      <c r="X1582" s="10">
        <f t="shared" si="2459"/>
        <v>78780.791710133228</v>
      </c>
      <c r="Y1582" s="8">
        <f t="shared" si="2460"/>
        <v>1269.3449485496531</v>
      </c>
      <c r="Z1582" s="1">
        <f t="shared" si="2461"/>
        <v>1269.345</v>
      </c>
      <c r="AA1582" s="2">
        <f t="shared" si="2462"/>
        <v>78780.800000000003</v>
      </c>
      <c r="AB1582" s="2">
        <f t="shared" si="2443"/>
        <v>78780.78851691226</v>
      </c>
      <c r="AC1582" s="1">
        <f t="shared" si="2463"/>
        <v>8.1032063196732285E-2</v>
      </c>
      <c r="AD1582" s="1" t="b">
        <f t="shared" si="2464"/>
        <v>1</v>
      </c>
      <c r="AF1582" s="1" t="s">
        <v>1407</v>
      </c>
      <c r="AG1582" s="1" t="s">
        <v>1318</v>
      </c>
      <c r="AH1582" s="10">
        <v>36640.379999999997</v>
      </c>
      <c r="AI1582" s="10">
        <v>115420.8</v>
      </c>
      <c r="AJ1582" s="10">
        <f t="shared" si="2532"/>
        <v>78780.420000000013</v>
      </c>
      <c r="AK1582" s="1">
        <f t="shared" si="2533"/>
        <v>-5.9377076179316646E-3</v>
      </c>
      <c r="AL1582" s="10">
        <f t="shared" si="2534"/>
        <v>0.37171013321494684</v>
      </c>
      <c r="AM1582" s="10">
        <f t="shared" si="2465"/>
        <v>0.24825654175972647</v>
      </c>
      <c r="AN1582" s="10">
        <f t="shared" si="2535"/>
        <v>1.4972823297228726</v>
      </c>
      <c r="AO1582" s="1">
        <f t="shared" si="2466"/>
        <v>1269.345</v>
      </c>
      <c r="AP1582" s="14">
        <v>33300000</v>
      </c>
      <c r="AQ1582" s="10">
        <v>6.2E-2</v>
      </c>
      <c r="AR1582" s="14" cm="1">
        <f t="array" ref="AR1582">SfromgA($AP1582,$AO1582,"")</f>
        <v>3.3613723503238567E-2</v>
      </c>
      <c r="AS1582" s="21">
        <f t="shared" si="2536"/>
        <v>741.43524405484163</v>
      </c>
      <c r="AU1582" s="10"/>
      <c r="AV1582" s="10"/>
      <c r="AW1582" s="14">
        <f t="shared" si="2537"/>
        <v>33300000</v>
      </c>
      <c r="AX1582" s="21">
        <f t="shared" si="2538"/>
        <v>741.43524405484163</v>
      </c>
      <c r="AY1582" s="10">
        <f t="shared" si="2539"/>
        <v>-10.824537619487931</v>
      </c>
      <c r="AZ1582" s="10">
        <f t="shared" si="2540"/>
        <v>0.721813231342186</v>
      </c>
      <c r="BA1582" s="10">
        <f t="shared" si="2541"/>
        <v>-0.3259888559049044</v>
      </c>
      <c r="BB1582" s="17" cm="1">
        <f t="array" ref="BB1582">$C1582*EXP(poly_from_str($AO1582,BB$2951))</f>
        <v>0.5221888562677558</v>
      </c>
      <c r="BC1582" s="10">
        <f t="shared" si="2542"/>
        <v>0.32373710700973257</v>
      </c>
      <c r="BD1582" s="10">
        <f t="shared" si="2543"/>
        <v>2.1299388716868952</v>
      </c>
      <c r="BE1582" s="10">
        <f t="shared" si="2544"/>
        <v>-2.499348945237108</v>
      </c>
      <c r="BF1582" s="21">
        <f>INDEX([1]Pr3_line_class7_opt_lin!$A$2:$A$3624,MATCH($X1582,[1]Pr3_line_class7_opt_lin!$AO$2:$AO$3624,0),1)</f>
        <v>211</v>
      </c>
    </row>
    <row r="1583" spans="1:58" hidden="1" x14ac:dyDescent="0.25">
      <c r="A1583" s="1" t="s">
        <v>599</v>
      </c>
      <c r="B1583" s="1">
        <v>4.0000000000000001E-3</v>
      </c>
      <c r="C1583">
        <v>2</v>
      </c>
      <c r="E1583" s="2">
        <v>78787.8</v>
      </c>
      <c r="F1583">
        <v>37011</v>
      </c>
      <c r="G1583" t="s">
        <v>4</v>
      </c>
      <c r="H1583" t="s">
        <v>17</v>
      </c>
      <c r="I1583">
        <v>115800</v>
      </c>
      <c r="J1583" t="s">
        <v>6</v>
      </c>
      <c r="K1583" t="s">
        <v>17</v>
      </c>
      <c r="L1583">
        <v>37011.919999999998</v>
      </c>
      <c r="M1583">
        <v>115800</v>
      </c>
      <c r="N1583">
        <v>16</v>
      </c>
      <c r="V1583" s="11">
        <f t="shared" si="2457"/>
        <v>7.8787802387585569E-7</v>
      </c>
      <c r="W1583" s="11">
        <f t="shared" si="2458"/>
        <v>1.2692320384628078E-6</v>
      </c>
      <c r="X1583" s="10">
        <f t="shared" si="2459"/>
        <v>78787.801723474433</v>
      </c>
      <c r="Y1583" s="8">
        <f t="shared" si="2460"/>
        <v>1269.2320106984976</v>
      </c>
      <c r="Z1583" s="1">
        <f t="shared" si="2461"/>
        <v>1269.232</v>
      </c>
      <c r="AA1583" s="2">
        <f t="shared" si="2462"/>
        <v>78787.8</v>
      </c>
      <c r="AB1583" s="2">
        <f t="shared" si="2443"/>
        <v>78787.802387585572</v>
      </c>
      <c r="AC1583" s="1">
        <f t="shared" si="2463"/>
        <v>8.1037589025326179E-2</v>
      </c>
      <c r="AD1583" s="1" t="b">
        <f t="shared" si="2464"/>
        <v>1</v>
      </c>
      <c r="AF1583" s="1" t="s">
        <v>1404</v>
      </c>
      <c r="AG1583" s="1" t="s">
        <v>1331</v>
      </c>
      <c r="AH1583" s="10">
        <v>37011.919999999998</v>
      </c>
      <c r="AI1583" s="10">
        <v>115800.17</v>
      </c>
      <c r="AJ1583" s="10">
        <f t="shared" si="2532"/>
        <v>78788.25</v>
      </c>
      <c r="AK1583" s="1">
        <f t="shared" si="2533"/>
        <v>7.2107706414499262E-3</v>
      </c>
      <c r="AL1583" s="10">
        <f t="shared" si="2534"/>
        <v>-0.44827652556705289</v>
      </c>
      <c r="AM1583" s="10">
        <f t="shared" si="2465"/>
        <v>0.24830070467810458</v>
      </c>
      <c r="AN1583" s="10">
        <f t="shared" si="2535"/>
        <v>-1.8053775809786592</v>
      </c>
      <c r="AO1583" s="1">
        <f t="shared" si="2466"/>
        <v>1269.232</v>
      </c>
      <c r="AP1583" s="14">
        <v>60100000</v>
      </c>
      <c r="AQ1583" s="10">
        <v>0.13900000000000001</v>
      </c>
      <c r="AR1583" s="14" cm="1">
        <f t="array" ref="AR1583">SfromgA($AP1583,$AO1583,"")</f>
        <v>6.0650009193393715E-2</v>
      </c>
      <c r="AS1583" s="21">
        <f t="shared" si="2536"/>
        <v>687.04943262026643</v>
      </c>
      <c r="AU1583" s="10"/>
      <c r="AV1583" s="10"/>
      <c r="AW1583" s="14">
        <f t="shared" si="2537"/>
        <v>60100000</v>
      </c>
      <c r="AX1583" s="21">
        <f t="shared" si="2538"/>
        <v>687.04943262026643</v>
      </c>
      <c r="AY1583" s="10">
        <f t="shared" si="2539"/>
        <v>-10.721284807752989</v>
      </c>
      <c r="AZ1583" s="10">
        <f t="shared" si="2540"/>
        <v>1.2574559527123439</v>
      </c>
      <c r="BA1583" s="10">
        <f t="shared" si="2541"/>
        <v>-0.46405658584581111</v>
      </c>
      <c r="BB1583" s="17" cm="1">
        <f t="array" ref="BB1583">$C1583*EXP(poly_from_str($AO1583,BB$2951))</f>
        <v>1.045053750133865</v>
      </c>
      <c r="BC1583" s="10">
        <f t="shared" si="2542"/>
        <v>0.18502227508532249</v>
      </c>
      <c r="BD1583" s="10">
        <f t="shared" si="2543"/>
        <v>2.0631208719183385</v>
      </c>
      <c r="BE1583" s="10">
        <f t="shared" si="2544"/>
        <v>-2.5712457773929613</v>
      </c>
      <c r="BF1583" s="21">
        <f>INDEX([1]Pr3_line_class7_opt_lin!$A$2:$A$3624,MATCH($X1583,[1]Pr3_line_class7_opt_lin!$AO$2:$AO$3624,0),1)</f>
        <v>423</v>
      </c>
    </row>
    <row r="1584" spans="1:58" hidden="1" x14ac:dyDescent="0.25">
      <c r="A1584" s="1" t="s">
        <v>600</v>
      </c>
      <c r="B1584" s="1">
        <v>4.0000000000000001E-3</v>
      </c>
      <c r="C1584">
        <v>2</v>
      </c>
      <c r="E1584" s="2">
        <v>78813.399999999994</v>
      </c>
      <c r="N1584">
        <v>16</v>
      </c>
      <c r="V1584" s="11">
        <f t="shared" si="2457"/>
        <v>7.8813447780967979E-7</v>
      </c>
      <c r="W1584" s="11">
        <f t="shared" si="2458"/>
        <v>1.2688197692270606E-6</v>
      </c>
      <c r="X1584" s="10">
        <f t="shared" si="2459"/>
        <v>78813.434478126001</v>
      </c>
      <c r="Y1584" s="8">
        <f t="shared" si="2460"/>
        <v>1268.8192141627092</v>
      </c>
      <c r="Z1584" s="1">
        <f t="shared" si="2461"/>
        <v>1268.819</v>
      </c>
      <c r="AA1584" s="2">
        <f t="shared" si="2462"/>
        <v>78813.399999999994</v>
      </c>
      <c r="AB1584" s="2">
        <f t="shared" si="2443"/>
        <v>78813.447780967967</v>
      </c>
      <c r="AC1584" s="1">
        <f t="shared" si="2463"/>
        <v>8.1057797755616834E-2</v>
      </c>
      <c r="AD1584" s="1" t="b">
        <f t="shared" si="2464"/>
        <v>1</v>
      </c>
      <c r="AM1584" s="10">
        <f t="shared" si="2465"/>
        <v>0.24846223141362164</v>
      </c>
      <c r="AN1584" s="10"/>
      <c r="AO1584" s="1">
        <f t="shared" si="2466"/>
        <v>1268.819</v>
      </c>
      <c r="AP1584"/>
      <c r="BB1584" s="17" cm="1">
        <f t="array" ref="BB1584">$C1584*EXP(poly_from_str($AO1584,BB$2951))</f>
        <v>1.0475254830605334</v>
      </c>
      <c r="BF1584" s="21">
        <f>INDEX([1]Pr3_line_class7_opt_lin!$A$2:$A$3624,MATCH($X1584,[1]Pr3_line_class7_opt_lin!$AO$2:$AO$3624,0),1)</f>
        <v>424</v>
      </c>
    </row>
    <row r="1585" spans="1:58" hidden="1" x14ac:dyDescent="0.25">
      <c r="A1585" s="1" t="s">
        <v>601</v>
      </c>
      <c r="B1585" s="1">
        <v>4.0000000000000001E-3</v>
      </c>
      <c r="C1585">
        <v>1</v>
      </c>
      <c r="E1585" s="2">
        <v>78859.100000000006</v>
      </c>
      <c r="F1585">
        <v>36640</v>
      </c>
      <c r="G1585" t="s">
        <v>4</v>
      </c>
      <c r="H1585" t="s">
        <v>7</v>
      </c>
      <c r="I1585">
        <v>115499</v>
      </c>
      <c r="J1585" t="s">
        <v>6</v>
      </c>
      <c r="K1585" t="s">
        <v>5</v>
      </c>
      <c r="L1585">
        <v>36640.379999999997</v>
      </c>
      <c r="M1585">
        <v>115499.8</v>
      </c>
      <c r="N1585">
        <v>16</v>
      </c>
      <c r="V1585" s="11">
        <f t="shared" si="2457"/>
        <v>7.8859129205951658E-7</v>
      </c>
      <c r="W1585" s="11">
        <f t="shared" si="2458"/>
        <v>1.2680844696426918E-6</v>
      </c>
      <c r="X1585" s="10">
        <f t="shared" si="2459"/>
        <v>78859.121061026191</v>
      </c>
      <c r="Y1585" s="8">
        <f t="shared" si="2460"/>
        <v>1268.0841309734312</v>
      </c>
      <c r="Z1585" s="1">
        <f t="shared" si="2461"/>
        <v>1268.0840000000001</v>
      </c>
      <c r="AA1585" s="2">
        <f t="shared" si="2462"/>
        <v>78859.100000000006</v>
      </c>
      <c r="AB1585" s="2">
        <f t="shared" si="2443"/>
        <v>78859.129205951656</v>
      </c>
      <c r="AC1585" s="1">
        <f t="shared" si="2463"/>
        <v>8.109381129560489E-2</v>
      </c>
      <c r="AD1585" s="1" t="b">
        <f t="shared" si="2464"/>
        <v>1</v>
      </c>
      <c r="AF1585" s="1" t="s">
        <v>1407</v>
      </c>
      <c r="AG1585" s="1" t="s">
        <v>1219</v>
      </c>
      <c r="AH1585" s="10">
        <v>36640.379999999997</v>
      </c>
      <c r="AI1585" s="10">
        <v>115499.67</v>
      </c>
      <c r="AJ1585" s="10">
        <f t="shared" ref="AJ1585:AJ1586" si="2545">AI1585-AH1585</f>
        <v>78859.290000000008</v>
      </c>
      <c r="AK1585" s="1">
        <f t="shared" ref="AK1585:AK1586" si="2546">$A1585-100000000/AJ1585</f>
        <v>2.5856225693132728E-3</v>
      </c>
      <c r="AL1585" s="10">
        <f t="shared" ref="AL1585:AL1586" si="2547">$X1585-AJ1585</f>
        <v>-0.16893897381669376</v>
      </c>
      <c r="AM1585" s="10">
        <f t="shared" si="2465"/>
        <v>0.24875039823860251</v>
      </c>
      <c r="AN1585" s="10">
        <f t="shared" ref="AN1585:AN1586" si="2548">AL1585/AM1585</f>
        <v>-0.67915056624209591</v>
      </c>
      <c r="AO1585" s="1">
        <f t="shared" si="2466"/>
        <v>1268.0840000000001</v>
      </c>
      <c r="AP1585" s="14">
        <v>56600000</v>
      </c>
      <c r="AQ1585" s="10">
        <v>0.17499999999999999</v>
      </c>
      <c r="AR1585" s="14" cm="1">
        <f t="array" ref="AR1585">SfromgA($AP1585,$AO1585,"")</f>
        <v>5.6963131960151785E-2</v>
      </c>
      <c r="AS1585" s="21">
        <f t="shared" ref="AS1585:AS1586" si="2549">(10^MAX(0.05, -0.312925054856973*((LN($AR1585))^(1/3)) + 0.454808404431693)-1)*100</f>
        <v>692.9917646700909</v>
      </c>
      <c r="AU1585" s="10"/>
      <c r="AV1585" s="10"/>
      <c r="AW1585" s="14">
        <f t="shared" ref="AW1585:AW1586" si="2550">IF($AP1585="",$AT1585,$AP1585)</f>
        <v>56600000</v>
      </c>
      <c r="AX1585" s="21">
        <f t="shared" ref="AX1585:AX1586" si="2551">IF($AP1585="",$AV1585,$AS1585)</f>
        <v>692.9917646700909</v>
      </c>
      <c r="AY1585" s="10">
        <f t="shared" ref="AY1585:AY1586" si="2552">LN(BB1585*$AO1585/$AW1585)</f>
        <v>-11.348779862521472</v>
      </c>
      <c r="AZ1585" s="10">
        <f t="shared" ref="AZ1585:AZ1586" si="2553">EXP(AY$2950*$AI1585+AY$2951)*$AW1585/$AO1585</f>
        <v>1.2190650268086047</v>
      </c>
      <c r="BA1585" s="10">
        <f t="shared" ref="BA1585:BA1586" si="2554">LN(AZ1585/$C1585)</f>
        <v>0.19808419346407194</v>
      </c>
      <c r="BB1585" s="17" cm="1">
        <f t="array" ref="BB1585">$C1585*EXP(poly_from_str($AO1585,BB$2951))</f>
        <v>0.52596390082603695</v>
      </c>
      <c r="BC1585" s="10">
        <f t="shared" ref="BC1585:BC1586" si="2555">LN(AZ1585/BB1585)</f>
        <v>0.84060689167191327</v>
      </c>
      <c r="BD1585" s="10">
        <f t="shared" ref="BD1585:BD1586" si="2556">LN($AX1585/100+1)</f>
        <v>2.0706426505614206</v>
      </c>
      <c r="BE1585" s="10">
        <f t="shared" ref="BE1585:BE1586" si="2557">ABS(LN($AZ1585/$BB1585))-BD1585-LN(2)</f>
        <v>-1.9231829394494526</v>
      </c>
      <c r="BF1585" s="21">
        <f>INDEX([1]Pr3_line_class7_opt_lin!$A$2:$A$3624,MATCH($X1585,[1]Pr3_line_class7_opt_lin!$AO$2:$AO$3624,0),1)</f>
        <v>213</v>
      </c>
    </row>
    <row r="1586" spans="1:58" hidden="1" x14ac:dyDescent="0.25">
      <c r="A1586" s="1" t="s">
        <v>602</v>
      </c>
      <c r="B1586" s="1">
        <v>4.0000000000000001E-3</v>
      </c>
      <c r="C1586">
        <v>40</v>
      </c>
      <c r="E1586" s="2">
        <v>78877.8</v>
      </c>
      <c r="F1586">
        <v>39732</v>
      </c>
      <c r="G1586" t="s">
        <v>4</v>
      </c>
      <c r="H1586" t="s">
        <v>12</v>
      </c>
      <c r="I1586">
        <v>118610</v>
      </c>
      <c r="J1586" t="s">
        <v>6</v>
      </c>
      <c r="K1586" t="s">
        <v>39</v>
      </c>
      <c r="L1586">
        <v>39732.99</v>
      </c>
      <c r="M1586">
        <v>118610.9</v>
      </c>
      <c r="N1586">
        <v>16</v>
      </c>
      <c r="V1586" s="11">
        <f t="shared" si="2457"/>
        <v>7.8877852124535514E-7</v>
      </c>
      <c r="W1586" s="11">
        <f t="shared" si="2458"/>
        <v>1.2677838377845224E-6</v>
      </c>
      <c r="X1586" s="10">
        <f t="shared" si="2459"/>
        <v>78877.837578149192</v>
      </c>
      <c r="Y1586" s="8">
        <f t="shared" si="2460"/>
        <v>1267.7832338002897</v>
      </c>
      <c r="Z1586" s="1">
        <f t="shared" si="2461"/>
        <v>1267.7829999999999</v>
      </c>
      <c r="AA1586" s="2">
        <f t="shared" si="2462"/>
        <v>78877.8</v>
      </c>
      <c r="AB1586" s="2">
        <f t="shared" si="2443"/>
        <v>78877.852124535508</v>
      </c>
      <c r="AC1586" s="1">
        <f t="shared" si="2463"/>
        <v>8.1108577778900459E-2</v>
      </c>
      <c r="AD1586" s="1" t="b">
        <f t="shared" si="2464"/>
        <v>1</v>
      </c>
      <c r="AF1586" s="1" t="s">
        <v>1435</v>
      </c>
      <c r="AG1586" s="1" t="s">
        <v>1214</v>
      </c>
      <c r="AH1586" s="10">
        <v>39732.99</v>
      </c>
      <c r="AI1586" s="10">
        <v>118610.9</v>
      </c>
      <c r="AJ1586" s="10">
        <f t="shared" si="2545"/>
        <v>78877.91</v>
      </c>
      <c r="AK1586" s="1">
        <f t="shared" si="2546"/>
        <v>9.30216457163624E-4</v>
      </c>
      <c r="AL1586" s="10">
        <f t="shared" si="2547"/>
        <v>-7.2421850811224431E-2</v>
      </c>
      <c r="AM1586" s="10">
        <f t="shared" si="2465"/>
        <v>0.24886845777234751</v>
      </c>
      <c r="AN1586" s="10">
        <f t="shared" si="2548"/>
        <v>-0.29100453894190298</v>
      </c>
      <c r="AO1586" s="1">
        <f t="shared" si="2466"/>
        <v>1267.7829999999999</v>
      </c>
      <c r="AP1586" s="14">
        <v>491000000</v>
      </c>
      <c r="AQ1586" s="10">
        <v>0.26600000000000001</v>
      </c>
      <c r="AR1586" s="14" cm="1">
        <f t="array" ref="AR1586">SfromgA($AP1586,$AO1586,"")</f>
        <v>0.49379833790056171</v>
      </c>
      <c r="AS1586" s="21">
        <f t="shared" si="2549"/>
        <v>441.25069390566932</v>
      </c>
      <c r="AU1586" s="10"/>
      <c r="AV1586" s="10"/>
      <c r="AW1586" s="14">
        <f t="shared" si="2550"/>
        <v>491000000</v>
      </c>
      <c r="AX1586" s="21">
        <f t="shared" si="2551"/>
        <v>441.25069390566932</v>
      </c>
      <c r="AY1586" s="10">
        <f t="shared" si="2552"/>
        <v>-9.8188593549057757</v>
      </c>
      <c r="AZ1586" s="10">
        <f t="shared" si="2553"/>
        <v>7.9084447806865468</v>
      </c>
      <c r="BA1586" s="10">
        <f t="shared" si="2554"/>
        <v>-1.6209483059908458</v>
      </c>
      <c r="BB1586" s="17" cm="1">
        <f t="array" ref="BB1586">$C1586*EXP(poly_from_str($AO1586,BB$2951))</f>
        <v>21.074638403731441</v>
      </c>
      <c r="BC1586" s="10">
        <f t="shared" si="2555"/>
        <v>-0.9801391980248213</v>
      </c>
      <c r="BD1586" s="10">
        <f t="shared" si="2556"/>
        <v>1.6887123753705935</v>
      </c>
      <c r="BE1586" s="10">
        <f t="shared" si="2557"/>
        <v>-1.4017203579057176</v>
      </c>
      <c r="BF1586" s="21">
        <f>INDEX([1]Pr3_line_class7_opt_lin!$A$2:$A$3624,MATCH($X1586,[1]Pr3_line_class7_opt_lin!$AO$2:$AO$3624,0),1)</f>
        <v>8533</v>
      </c>
    </row>
    <row r="1587" spans="1:58" x14ac:dyDescent="0.25">
      <c r="A1587" s="1" t="s">
        <v>603</v>
      </c>
      <c r="B1587" s="1">
        <v>8.0000000000000002E-3</v>
      </c>
      <c r="C1587">
        <v>2</v>
      </c>
      <c r="D1587" t="s">
        <v>112</v>
      </c>
      <c r="E1587" s="2">
        <v>78912</v>
      </c>
      <c r="N1587">
        <v>16</v>
      </c>
      <c r="V1587" s="11">
        <f t="shared" si="2457"/>
        <v>7.8911961869740035E-7</v>
      </c>
      <c r="W1587" s="11">
        <f t="shared" si="2458"/>
        <v>1.2672343876723439E-6</v>
      </c>
      <c r="X1587" s="10">
        <f t="shared" si="2459"/>
        <v>78911.972524035387</v>
      </c>
      <c r="Y1587" s="8">
        <f t="shared" si="2460"/>
        <v>1267.2348289043405</v>
      </c>
      <c r="Z1587" s="1">
        <f t="shared" si="2461"/>
        <v>1267.2349999999999</v>
      </c>
      <c r="AA1587" s="2">
        <f t="shared" si="2462"/>
        <v>78912</v>
      </c>
      <c r="AB1587" s="2">
        <f t="shared" si="2443"/>
        <v>78911.961869740029</v>
      </c>
      <c r="AC1587" s="1">
        <f t="shared" si="2463"/>
        <v>8.1135488630656533E-2</v>
      </c>
      <c r="AD1587" s="1" t="b">
        <f t="shared" si="2464"/>
        <v>1</v>
      </c>
      <c r="AM1587" s="10">
        <f t="shared" si="2465"/>
        <v>0.49816805880519405</v>
      </c>
      <c r="AN1587" s="10"/>
      <c r="AO1587" s="1">
        <f t="shared" si="2466"/>
        <v>1267.2349999999999</v>
      </c>
      <c r="AP1587"/>
      <c r="BB1587" s="17" cm="1">
        <f t="array" ref="BB1587">$C1587*EXP(poly_from_str($AO1587,BB$2951))</f>
        <v>1.0570183501775319</v>
      </c>
      <c r="BF1587" s="21" t="e">
        <f>INDEX([1]Pr3_line_class7_opt_lin!$A$2:$A$3624,MATCH($X1587,[1]Pr3_line_class7_opt_lin!$AO$2:$AO$3624,0),1)</f>
        <v>#N/A</v>
      </c>
    </row>
    <row r="1588" spans="1:58" x14ac:dyDescent="0.25">
      <c r="A1588" s="1" t="s">
        <v>604</v>
      </c>
      <c r="B1588" s="1">
        <v>8.0000000000000002E-3</v>
      </c>
      <c r="C1588">
        <v>2</v>
      </c>
      <c r="D1588" t="s">
        <v>112</v>
      </c>
      <c r="E1588" s="2">
        <v>78943.399999999994</v>
      </c>
      <c r="N1588">
        <v>16</v>
      </c>
      <c r="V1588" s="11">
        <f t="shared" si="2457"/>
        <v>7.894342124999013E-7</v>
      </c>
      <c r="W1588" s="11">
        <f t="shared" si="2458"/>
        <v>1.2667303409784734E-6</v>
      </c>
      <c r="X1588" s="10">
        <f t="shared" si="2459"/>
        <v>78943.41530553496</v>
      </c>
      <c r="Y1588" s="8">
        <f t="shared" si="2460"/>
        <v>1266.7300953850258</v>
      </c>
      <c r="Z1588" s="1">
        <f t="shared" si="2461"/>
        <v>1266.73</v>
      </c>
      <c r="AA1588" s="2">
        <f t="shared" si="2462"/>
        <v>78943.399999999994</v>
      </c>
      <c r="AB1588" s="2">
        <f t="shared" si="2443"/>
        <v>78943.421249990133</v>
      </c>
      <c r="AC1588" s="1">
        <f t="shared" si="2463"/>
        <v>8.1160318793266975E-2</v>
      </c>
      <c r="AD1588" s="1" t="b">
        <f t="shared" si="2464"/>
        <v>1</v>
      </c>
      <c r="AM1588" s="10">
        <f t="shared" si="2465"/>
        <v>0.49856496648851761</v>
      </c>
      <c r="AN1588" s="10"/>
      <c r="AO1588" s="1">
        <f t="shared" si="2466"/>
        <v>1266.73</v>
      </c>
      <c r="AP1588"/>
      <c r="BB1588" s="17" cm="1">
        <f t="array" ref="BB1588">$C1588*EXP(poly_from_str($AO1588,BB$2951))</f>
        <v>1.0600489937222761</v>
      </c>
      <c r="BF1588" s="21" t="e">
        <f>INDEX([1]Pr3_line_class7_opt_lin!$A$2:$A$3624,MATCH($X1588,[1]Pr3_line_class7_opt_lin!$AO$2:$AO$3624,0),1)</f>
        <v>#N/A</v>
      </c>
    </row>
    <row r="1589" spans="1:58" hidden="1" x14ac:dyDescent="0.25">
      <c r="A1589" s="1" t="s">
        <v>605</v>
      </c>
      <c r="B1589" s="1">
        <v>4.0000000000000001E-3</v>
      </c>
      <c r="C1589">
        <v>20</v>
      </c>
      <c r="E1589" s="2">
        <v>79009.2</v>
      </c>
      <c r="F1589">
        <v>39870</v>
      </c>
      <c r="G1589" t="s">
        <v>4</v>
      </c>
      <c r="H1589" t="s">
        <v>5</v>
      </c>
      <c r="I1589">
        <v>118879</v>
      </c>
      <c r="J1589" t="s">
        <v>6</v>
      </c>
      <c r="K1589" t="s">
        <v>12</v>
      </c>
      <c r="L1589">
        <v>39870.17</v>
      </c>
      <c r="M1589">
        <v>118879.3</v>
      </c>
      <c r="N1589">
        <v>16</v>
      </c>
      <c r="V1589" s="11">
        <f t="shared" si="2457"/>
        <v>7.9009161902414208E-7</v>
      </c>
      <c r="W1589" s="11">
        <f t="shared" si="2458"/>
        <v>1.2656753897014525E-6</v>
      </c>
      <c r="X1589" s="10">
        <f t="shared" si="2459"/>
        <v>79009.172585391163</v>
      </c>
      <c r="Y1589" s="8">
        <f t="shared" si="2460"/>
        <v>1265.6758288655974</v>
      </c>
      <c r="Z1589" s="1">
        <f t="shared" si="2461"/>
        <v>1265.6759999999999</v>
      </c>
      <c r="AA1589" s="2">
        <f t="shared" si="2462"/>
        <v>79009.2</v>
      </c>
      <c r="AB1589" s="2">
        <f t="shared" si="2443"/>
        <v>79009.161902414213</v>
      </c>
      <c r="AC1589" s="1">
        <f t="shared" si="2463"/>
        <v>8.1212238322609515E-2</v>
      </c>
      <c r="AD1589" s="1" t="b">
        <f t="shared" si="2464"/>
        <v>1</v>
      </c>
      <c r="AF1589" s="1" t="s">
        <v>1399</v>
      </c>
      <c r="AG1589" s="1" t="s">
        <v>1195</v>
      </c>
      <c r="AH1589" s="10">
        <v>39870.17</v>
      </c>
      <c r="AI1589" s="10">
        <v>118879.3</v>
      </c>
      <c r="AJ1589" s="10">
        <f t="shared" ref="AJ1589:AJ1591" si="2558">AI1589-AH1589</f>
        <v>79009.13</v>
      </c>
      <c r="AK1589" s="1">
        <f t="shared" ref="AK1589:AK1591" si="2559">$A1589-100000000/AJ1589</f>
        <v>-5.1105638044646184E-4</v>
      </c>
      <c r="AL1589" s="10">
        <f t="shared" ref="AL1589:AL1591" si="2560">$X1589-AJ1589</f>
        <v>4.2585391158354469E-2</v>
      </c>
      <c r="AM1589" s="10">
        <f t="shared" si="2465"/>
        <v>0.24969802698320898</v>
      </c>
      <c r="AN1589" s="10">
        <f t="shared" ref="AN1589:AN1591" si="2561">AL1589/AM1589</f>
        <v>0.17054756768750173</v>
      </c>
      <c r="AO1589" s="1">
        <f t="shared" si="2466"/>
        <v>1265.6759999999999</v>
      </c>
      <c r="AP1589" s="14">
        <v>30500000</v>
      </c>
      <c r="AQ1589" s="10">
        <v>4.5999999999999999E-2</v>
      </c>
      <c r="AR1589" s="14" cm="1">
        <f t="array" ref="AR1589">SfromgA($AP1589,$AO1589,"")</f>
        <v>3.0521145852003634E-2</v>
      </c>
      <c r="AS1589" s="21">
        <f t="shared" ref="AS1589:AS1591" si="2562">(10^MAX(0.05, -0.312925054856973*((LN($AR1589))^(1/3)) + 0.454808404431693)-1)*100</f>
        <v>750.03683245737761</v>
      </c>
      <c r="AU1589" s="10"/>
      <c r="AV1589" s="10"/>
      <c r="AW1589" s="14">
        <f t="shared" ref="AW1589:AW1591" si="2563">IF($AP1589="",$AT1589,$AP1589)</f>
        <v>30500000</v>
      </c>
      <c r="AX1589" s="21">
        <f t="shared" ref="AX1589:AX1591" si="2564">IF($AP1589="",$AV1589,$AS1589)</f>
        <v>750.03683245737761</v>
      </c>
      <c r="AY1589" s="12"/>
      <c r="AZ1589" s="10">
        <f t="shared" ref="AZ1589:AZ1591" si="2565">EXP(AY$2950*$AI1589+AY$2951)*$AW1589/$AO1589</f>
        <v>0.47988348851440821</v>
      </c>
      <c r="BA1589" s="12"/>
      <c r="BB1589" s="17" cm="1">
        <f t="array" ref="BB1589">$C1589*EXP(poly_from_str($AO1589,BB$2951))</f>
        <v>10.663806499583753</v>
      </c>
      <c r="BC1589" s="12"/>
      <c r="BD1589" s="10">
        <f t="shared" ref="BD1589:BD1591" si="2566">LN($AX1589/100+1)</f>
        <v>2.1401094948602508</v>
      </c>
      <c r="BE1589" s="10">
        <f t="shared" ref="BE1589:BE1591" si="2567">ABS(LN($AZ1589/$BB1589))-BD1589-LN(2)</f>
        <v>0.26781069889735554</v>
      </c>
      <c r="BF1589" s="21">
        <f>INDEX([1]Pr3_line_class7_opt_lin!$A$2:$A$3624,MATCH($X1589,[1]Pr3_line_class7_opt_lin!$AO$2:$AO$3624,0),1)</f>
        <v>4320</v>
      </c>
    </row>
    <row r="1590" spans="1:58" x14ac:dyDescent="0.25">
      <c r="A1590" s="1" t="s">
        <v>606</v>
      </c>
      <c r="B1590" s="1">
        <v>8.0000000000000002E-3</v>
      </c>
      <c r="C1590">
        <v>5</v>
      </c>
      <c r="D1590" t="s">
        <v>16</v>
      </c>
      <c r="E1590" s="2">
        <v>79029.7</v>
      </c>
      <c r="F1590">
        <v>36640</v>
      </c>
      <c r="G1590" t="s">
        <v>4</v>
      </c>
      <c r="H1590" t="s">
        <v>7</v>
      </c>
      <c r="I1590">
        <v>115670</v>
      </c>
      <c r="J1590" t="s">
        <v>6</v>
      </c>
      <c r="K1590" t="s">
        <v>7</v>
      </c>
      <c r="L1590">
        <v>36640.379999999997</v>
      </c>
      <c r="M1590">
        <v>115670</v>
      </c>
      <c r="N1590">
        <v>16</v>
      </c>
      <c r="V1590" s="11">
        <f t="shared" si="2457"/>
        <v>7.902970489517895E-7</v>
      </c>
      <c r="W1590" s="11">
        <f t="shared" si="2458"/>
        <v>1.2653470783768635E-6</v>
      </c>
      <c r="X1590" s="10">
        <f t="shared" si="2459"/>
        <v>79029.703521491261</v>
      </c>
      <c r="Y1590" s="8">
        <f t="shared" si="2460"/>
        <v>1265.3470219941555</v>
      </c>
      <c r="Z1590" s="1">
        <f t="shared" si="2461"/>
        <v>1265.347</v>
      </c>
      <c r="AA1590" s="2">
        <f t="shared" si="2462"/>
        <v>79029.7</v>
      </c>
      <c r="AB1590" s="2">
        <f t="shared" si="2443"/>
        <v>79029.704895178947</v>
      </c>
      <c r="AC1590" s="1">
        <f t="shared" si="2463"/>
        <v>8.1228471279095354E-2</v>
      </c>
      <c r="AD1590" s="1" t="b">
        <f t="shared" si="2464"/>
        <v>1</v>
      </c>
      <c r="AF1590" s="1" t="s">
        <v>1407</v>
      </c>
      <c r="AG1590" s="1" t="s">
        <v>1201</v>
      </c>
      <c r="AH1590" s="10">
        <v>36640.379999999997</v>
      </c>
      <c r="AI1590" s="10">
        <v>115670</v>
      </c>
      <c r="AJ1590" s="10">
        <f t="shared" si="2558"/>
        <v>79029.62</v>
      </c>
      <c r="AK1590" s="1">
        <f t="shared" si="2559"/>
        <v>-1.3592607431291981E-3</v>
      </c>
      <c r="AL1590" s="10">
        <f t="shared" si="2560"/>
        <v>8.352149126585573E-2</v>
      </c>
      <c r="AM1590" s="10">
        <f t="shared" si="2465"/>
        <v>0.4996555095163619</v>
      </c>
      <c r="AN1590" s="10">
        <f t="shared" si="2561"/>
        <v>0.16715815131649359</v>
      </c>
      <c r="AO1590" s="1">
        <f t="shared" si="2466"/>
        <v>1265.347</v>
      </c>
      <c r="AP1590" s="14">
        <v>10500000</v>
      </c>
      <c r="AQ1590" s="10">
        <v>0.05</v>
      </c>
      <c r="AR1590" s="14" cm="1">
        <f t="array" ref="AR1590">SfromgA($AP1590,$AO1590,"")</f>
        <v>1.0499088057885219E-2</v>
      </c>
      <c r="AS1590" s="21">
        <f t="shared" si="2562"/>
        <v>840.99697416766753</v>
      </c>
      <c r="AU1590" s="10"/>
      <c r="AV1590" s="10"/>
      <c r="AW1590" s="14">
        <f t="shared" si="2563"/>
        <v>10500000</v>
      </c>
      <c r="AX1590" s="21">
        <f t="shared" si="2564"/>
        <v>840.99697416766753</v>
      </c>
      <c r="AY1590" s="10">
        <f t="shared" ref="AY1590:AY1591" si="2568">LN(BB1590*$AO1590/$AW1590)</f>
        <v>-8.041369817661721</v>
      </c>
      <c r="AZ1590" s="10">
        <f t="shared" si="2565"/>
        <v>0.22306086486484022</v>
      </c>
      <c r="BA1590" s="10">
        <f t="shared" ref="BA1590:BA1591" si="2569">LN(AZ1590/$C1590)</f>
        <v>-3.1097485205829067</v>
      </c>
      <c r="BB1590" s="17" cm="1">
        <f t="array" ref="BB1590">$C1590*EXP(poly_from_str($AO1590,BB$2951))</f>
        <v>2.6708968786653835</v>
      </c>
      <c r="BC1590" s="10">
        <f t="shared" ref="BC1590:BC1591" si="2570">LN(AZ1590/BB1590)</f>
        <v>-2.4827249337684649</v>
      </c>
      <c r="BD1590" s="10">
        <f t="shared" si="2566"/>
        <v>2.2417697380423496</v>
      </c>
      <c r="BE1590" s="10">
        <f t="shared" si="2567"/>
        <v>-0.45219198483382994</v>
      </c>
      <c r="BF1590" s="21">
        <f>INDEX([1]Pr3_line_class7_opt_lin!$A$2:$A$3624,MATCH($X1590,[1]Pr3_line_class7_opt_lin!$AO$2:$AO$3624,0),1)</f>
        <v>1082</v>
      </c>
    </row>
    <row r="1591" spans="1:58" x14ac:dyDescent="0.25">
      <c r="A1591" s="1" t="s">
        <v>606</v>
      </c>
      <c r="B1591" s="1">
        <v>8.0000000000000002E-3</v>
      </c>
      <c r="C1591">
        <v>5</v>
      </c>
      <c r="D1591" t="s">
        <v>16</v>
      </c>
      <c r="E1591" s="2">
        <v>79029.7</v>
      </c>
      <c r="F1591">
        <v>36642</v>
      </c>
      <c r="G1591" t="s">
        <v>4</v>
      </c>
      <c r="H1591" t="s">
        <v>39</v>
      </c>
      <c r="I1591">
        <v>115672</v>
      </c>
      <c r="J1591" t="s">
        <v>6</v>
      </c>
      <c r="K1591" t="s">
        <v>46</v>
      </c>
      <c r="L1591">
        <v>36642.129999999997</v>
      </c>
      <c r="M1591">
        <v>115672.2</v>
      </c>
      <c r="N1591">
        <v>16</v>
      </c>
      <c r="V1591" s="11">
        <f t="shared" si="2457"/>
        <v>7.902970489517895E-7</v>
      </c>
      <c r="W1591" s="11">
        <f t="shared" si="2458"/>
        <v>1.2653470783768635E-6</v>
      </c>
      <c r="X1591" s="10">
        <f t="shared" si="2459"/>
        <v>79029.703521491261</v>
      </c>
      <c r="Y1591" s="8">
        <f t="shared" si="2460"/>
        <v>1265.3470219941555</v>
      </c>
      <c r="Z1591" s="1">
        <f t="shared" si="2461"/>
        <v>1265.347</v>
      </c>
      <c r="AA1591" s="2">
        <f t="shared" si="2462"/>
        <v>79029.7</v>
      </c>
      <c r="AB1591" s="2">
        <f t="shared" si="2443"/>
        <v>79029.704895178947</v>
      </c>
      <c r="AC1591" s="1">
        <f t="shared" si="2463"/>
        <v>8.1228471279095354E-2</v>
      </c>
      <c r="AD1591" s="1" t="b">
        <f t="shared" si="2464"/>
        <v>1</v>
      </c>
      <c r="AF1591" s="1" t="s">
        <v>1356</v>
      </c>
      <c r="AG1591" s="1" t="s">
        <v>1182</v>
      </c>
      <c r="AH1591" s="10">
        <v>36642.129999999997</v>
      </c>
      <c r="AI1591" s="10">
        <v>115672.26</v>
      </c>
      <c r="AJ1591" s="10">
        <f t="shared" si="2558"/>
        <v>79030.13</v>
      </c>
      <c r="AK1591" s="1">
        <f t="shared" si="2559"/>
        <v>6.8063295607316832E-3</v>
      </c>
      <c r="AL1591" s="10">
        <f t="shared" si="2560"/>
        <v>-0.4264785087434575</v>
      </c>
      <c r="AM1591" s="10">
        <f t="shared" si="2465"/>
        <v>0.4996555095163619</v>
      </c>
      <c r="AN1591" s="10">
        <f t="shared" si="2561"/>
        <v>-0.85354509381126298</v>
      </c>
      <c r="AO1591" s="1">
        <f t="shared" si="2466"/>
        <v>1265.347</v>
      </c>
      <c r="AP1591" s="14">
        <v>96100000</v>
      </c>
      <c r="AQ1591" s="10">
        <v>0.106</v>
      </c>
      <c r="AR1591" s="14" cm="1">
        <f t="array" ref="AR1591">SfromgA($AP1591,$AO1591,"")</f>
        <v>9.6091653558359011E-2</v>
      </c>
      <c r="AS1591" s="21">
        <f t="shared" si="2562"/>
        <v>641.98874690056323</v>
      </c>
      <c r="AU1591" s="10"/>
      <c r="AV1591" s="10"/>
      <c r="AW1591" s="14">
        <f t="shared" si="2563"/>
        <v>96100000</v>
      </c>
      <c r="AX1591" s="21">
        <f t="shared" si="2564"/>
        <v>641.98874690056323</v>
      </c>
      <c r="AY1591" s="10">
        <f t="shared" si="2568"/>
        <v>-10.25538387647449</v>
      </c>
      <c r="AZ1591" s="10">
        <f t="shared" si="2565"/>
        <v>2.0411067693336045</v>
      </c>
      <c r="BA1591" s="10">
        <f t="shared" si="2569"/>
        <v>-0.89594571770926923</v>
      </c>
      <c r="BB1591" s="17" cm="1">
        <f t="array" ref="BB1591">$C1591*EXP(poly_from_str($AO1591,BB$2951))</f>
        <v>2.6708968786653835</v>
      </c>
      <c r="BC1591" s="10">
        <f t="shared" si="2570"/>
        <v>-0.26892213089482714</v>
      </c>
      <c r="BD1591" s="10">
        <f t="shared" si="2566"/>
        <v>2.0041638911620798</v>
      </c>
      <c r="BE1591" s="10">
        <f t="shared" si="2567"/>
        <v>-2.4283889408271979</v>
      </c>
      <c r="BF1591" s="21">
        <f>INDEX([1]Pr3_line_class7_opt_lin!$A$2:$A$3624,MATCH($X1591,[1]Pr3_line_class7_opt_lin!$AO$2:$AO$3624,0),1)</f>
        <v>1082</v>
      </c>
    </row>
    <row r="1592" spans="1:58" hidden="1" x14ac:dyDescent="0.25">
      <c r="A1592" s="1" t="s">
        <v>607</v>
      </c>
      <c r="B1592" s="1">
        <v>4.0000000000000001E-3</v>
      </c>
      <c r="C1592">
        <v>10</v>
      </c>
      <c r="E1592" s="2">
        <v>79100.100000000006</v>
      </c>
      <c r="N1592">
        <v>16</v>
      </c>
      <c r="V1592" s="11">
        <f t="shared" si="2457"/>
        <v>7.9100094050011827E-7</v>
      </c>
      <c r="W1592" s="11">
        <f t="shared" si="2458"/>
        <v>1.2642209049040392E-6</v>
      </c>
      <c r="X1592" s="10">
        <f t="shared" si="2459"/>
        <v>79100.095723981649</v>
      </c>
      <c r="Y1592" s="8">
        <f t="shared" si="2460"/>
        <v>1264.2209732456986</v>
      </c>
      <c r="Z1592" s="1">
        <f t="shared" si="2461"/>
        <v>1264.221</v>
      </c>
      <c r="AA1592" s="2">
        <f t="shared" si="2462"/>
        <v>79100.100000000006</v>
      </c>
      <c r="AB1592" s="2">
        <f t="shared" si="2443"/>
        <v>79100.09405001183</v>
      </c>
      <c r="AC1592" s="1">
        <f t="shared" si="2463"/>
        <v>8.128412439360358E-2</v>
      </c>
      <c r="AD1592" s="1" t="b">
        <f t="shared" si="2464"/>
        <v>1</v>
      </c>
      <c r="AM1592" s="10">
        <f t="shared" si="2465"/>
        <v>0.25027301397461366</v>
      </c>
      <c r="AN1592" s="10"/>
      <c r="AO1592" s="1">
        <f t="shared" si="2466"/>
        <v>1264.221</v>
      </c>
      <c r="AP1592"/>
      <c r="BB1592" s="17" cm="1">
        <f t="array" ref="BB1592">$C1592*EXP(poly_from_str($AO1592,BB$2951))</f>
        <v>5.375673882185553</v>
      </c>
      <c r="BF1592" s="21" t="e">
        <f>INDEX([1]Pr3_line_class7_opt_lin!$A$2:$A$3624,MATCH($X1592,[1]Pr3_line_class7_opt_lin!$AO$2:$AO$3624,0),1)</f>
        <v>#N/A</v>
      </c>
    </row>
    <row r="1593" spans="1:58" hidden="1" x14ac:dyDescent="0.25">
      <c r="A1593" s="1" t="s">
        <v>608</v>
      </c>
      <c r="B1593" s="1">
        <v>4.0000000000000001E-3</v>
      </c>
      <c r="C1593">
        <v>20</v>
      </c>
      <c r="E1593" s="2">
        <v>79145.899999999994</v>
      </c>
      <c r="F1593">
        <v>39732</v>
      </c>
      <c r="G1593" t="s">
        <v>4</v>
      </c>
      <c r="H1593" t="s">
        <v>12</v>
      </c>
      <c r="I1593">
        <v>118879</v>
      </c>
      <c r="J1593" t="s">
        <v>6</v>
      </c>
      <c r="K1593" t="s">
        <v>12</v>
      </c>
      <c r="L1593">
        <v>39732.99</v>
      </c>
      <c r="M1593">
        <v>118879.3</v>
      </c>
      <c r="N1593">
        <v>16</v>
      </c>
      <c r="V1593" s="11">
        <f t="shared" si="2457"/>
        <v>7.9145920542244529E-7</v>
      </c>
      <c r="W1593" s="11">
        <f t="shared" si="2458"/>
        <v>1.2634893279373917E-6</v>
      </c>
      <c r="X1593" s="10">
        <f t="shared" si="2459"/>
        <v>79145.914753264573</v>
      </c>
      <c r="Y1593" s="8">
        <f t="shared" si="2460"/>
        <v>1263.4890924155407</v>
      </c>
      <c r="Z1593" s="1">
        <f t="shared" si="2461"/>
        <v>1263.489</v>
      </c>
      <c r="AA1593" s="2">
        <f t="shared" si="2462"/>
        <v>79145.899999999994</v>
      </c>
      <c r="AB1593" s="2">
        <f t="shared" si="2443"/>
        <v>79145.920542244523</v>
      </c>
      <c r="AC1593" s="1">
        <f t="shared" si="2463"/>
        <v>8.1320383692396414E-2</v>
      </c>
      <c r="AD1593" s="1" t="b">
        <f t="shared" si="2464"/>
        <v>1</v>
      </c>
      <c r="AF1593" s="1" t="s">
        <v>1435</v>
      </c>
      <c r="AG1593" s="1" t="s">
        <v>1195</v>
      </c>
      <c r="AH1593" s="10">
        <v>39732.99</v>
      </c>
      <c r="AI1593" s="10">
        <v>118879.3</v>
      </c>
      <c r="AJ1593" s="10">
        <f t="shared" ref="AJ1593:AJ1594" si="2571">AI1593-AH1593</f>
        <v>79146.31</v>
      </c>
      <c r="AK1593" s="1">
        <f t="shared" ref="AK1593:AK1594" si="2572">$A1593-100000000/AJ1593</f>
        <v>6.2172903576538374E-3</v>
      </c>
      <c r="AL1593" s="10">
        <f t="shared" ref="AL1593:AL1594" si="2573">$X1593-AJ1593</f>
        <v>-0.39524673542473465</v>
      </c>
      <c r="AM1593" s="10">
        <f t="shared" si="2465"/>
        <v>0.25056300450577723</v>
      </c>
      <c r="AN1593" s="10">
        <f t="shared" ref="AN1593:AN1594" si="2574">AL1593/AM1593</f>
        <v>-1.5774345307055153</v>
      </c>
      <c r="AO1593" s="1">
        <f t="shared" si="2466"/>
        <v>1263.489</v>
      </c>
      <c r="AP1593" s="14">
        <v>179000000</v>
      </c>
      <c r="AQ1593" s="10">
        <v>0.27800000000000002</v>
      </c>
      <c r="AR1593" s="14" cm="1">
        <f t="array" ref="AR1593">SfromgA($AP1593,$AO1593,"")</f>
        <v>0.17819716348982317</v>
      </c>
      <c r="AS1593" s="21">
        <f t="shared" ref="AS1593:AS1594" si="2575">(10^MAX(0.05, -0.312925054856973*((LN($AR1593))^(1/3)) + 0.454808404431693)-1)*100</f>
        <v>576.22499869099659</v>
      </c>
      <c r="AU1593" s="10"/>
      <c r="AV1593" s="10"/>
      <c r="AW1593" s="14">
        <f t="shared" ref="AW1593:AW1594" si="2576">IF($AP1593="",$AT1593,$AP1593)</f>
        <v>179000000</v>
      </c>
      <c r="AX1593" s="21">
        <f t="shared" ref="AX1593:AX1594" si="2577">IF($AP1593="",$AV1593,$AS1593)</f>
        <v>576.22499869099659</v>
      </c>
      <c r="AY1593" s="10">
        <f t="shared" ref="AY1593:AY1594" si="2578">LN(BB1593*$AO1593/$AW1593)</f>
        <v>-9.4821397299723049</v>
      </c>
      <c r="AZ1593" s="10">
        <f t="shared" ref="AZ1593:AZ1594" si="2579">EXP(AY$2950*$AI1593+AY$2951)*$AW1593/$AO1593</f>
        <v>2.8212402984041032</v>
      </c>
      <c r="BA1593" s="10">
        <f t="shared" ref="BA1593:BA1594" si="2580">LN(AZ1593/$C1593)</f>
        <v>-1.9585556631682559</v>
      </c>
      <c r="BB1593" s="17" cm="1">
        <f t="array" ref="BB1593">$C1593*EXP(poly_from_str($AO1593,BB$2951))</f>
        <v>10.795446372234744</v>
      </c>
      <c r="BC1593" s="10">
        <f t="shared" ref="BC1593:BC1594" si="2581">LN(AZ1593/BB1593)</f>
        <v>-1.341947802632103</v>
      </c>
      <c r="BD1593" s="10">
        <f t="shared" ref="BD1593:BD1594" si="2582">LN($AX1593/100+1)</f>
        <v>1.9113556729767842</v>
      </c>
      <c r="BE1593" s="10">
        <f t="shared" ref="BE1593:BE1594" si="2583">ABS(LN($AZ1593/$BB1593))-BD1593-LN(2)</f>
        <v>-1.2625550509046266</v>
      </c>
      <c r="BF1593" s="21">
        <f>INDEX([1]Pr3_line_class7_opt_lin!$A$2:$A$3624,MATCH($X1593,[1]Pr3_line_class7_opt_lin!$AO$2:$AO$3624,0),1)</f>
        <v>4377</v>
      </c>
    </row>
    <row r="1594" spans="1:58" hidden="1" x14ac:dyDescent="0.25">
      <c r="A1594" s="1" t="s">
        <v>609</v>
      </c>
      <c r="B1594" s="1">
        <v>4.0000000000000001E-3</v>
      </c>
      <c r="C1594">
        <v>20</v>
      </c>
      <c r="E1594" s="2">
        <v>79159.399999999994</v>
      </c>
      <c r="F1594">
        <v>36640</v>
      </c>
      <c r="G1594" t="s">
        <v>4</v>
      </c>
      <c r="H1594" t="s">
        <v>7</v>
      </c>
      <c r="I1594">
        <v>115800</v>
      </c>
      <c r="J1594" t="s">
        <v>6</v>
      </c>
      <c r="K1594" t="s">
        <v>17</v>
      </c>
      <c r="L1594">
        <v>36640.379999999997</v>
      </c>
      <c r="M1594">
        <v>115800</v>
      </c>
      <c r="N1594">
        <v>16</v>
      </c>
      <c r="V1594" s="11">
        <f t="shared" si="2457"/>
        <v>7.9159390599347424E-7</v>
      </c>
      <c r="W1594" s="11">
        <f t="shared" si="2458"/>
        <v>1.2632738499786508E-6</v>
      </c>
      <c r="X1594" s="10">
        <f t="shared" si="2459"/>
        <v>79159.393249828383</v>
      </c>
      <c r="Y1594" s="8">
        <f t="shared" si="2460"/>
        <v>1263.2739577020041</v>
      </c>
      <c r="Z1594" s="1">
        <f t="shared" si="2461"/>
        <v>1263.2739999999999</v>
      </c>
      <c r="AA1594" s="2">
        <f t="shared" si="2462"/>
        <v>79159.399999999994</v>
      </c>
      <c r="AB1594" s="2">
        <f t="shared" si="2443"/>
        <v>79159.390599347418</v>
      </c>
      <c r="AC1594" s="1">
        <f t="shared" si="2463"/>
        <v>8.1331045600300272E-2</v>
      </c>
      <c r="AD1594" s="1" t="b">
        <f t="shared" si="2464"/>
        <v>1</v>
      </c>
      <c r="AF1594" s="1" t="s">
        <v>1407</v>
      </c>
      <c r="AG1594" s="1" t="s">
        <v>1331</v>
      </c>
      <c r="AH1594" s="10">
        <v>36640.379999999997</v>
      </c>
      <c r="AI1594" s="10">
        <v>115800.17</v>
      </c>
      <c r="AJ1594" s="10">
        <f t="shared" si="2571"/>
        <v>79159.790000000008</v>
      </c>
      <c r="AK1594" s="1">
        <f t="shared" si="2572"/>
        <v>6.3738478841059987E-3</v>
      </c>
      <c r="AL1594" s="10">
        <f t="shared" si="2573"/>
        <v>-0.39675017162517179</v>
      </c>
      <c r="AM1594" s="10">
        <f t="shared" si="2465"/>
        <v>0.25064839456839927</v>
      </c>
      <c r="AN1594" s="10">
        <f t="shared" si="2574"/>
        <v>-1.5828953235800716</v>
      </c>
      <c r="AO1594" s="1">
        <f t="shared" si="2466"/>
        <v>1263.2739999999999</v>
      </c>
      <c r="AP1594" s="14">
        <v>213000000</v>
      </c>
      <c r="AQ1594" s="10">
        <v>0.33800000000000002</v>
      </c>
      <c r="AR1594" s="14" cm="1">
        <f t="array" ref="AR1594">SfromgA($AP1594,$AO1594,"")</f>
        <v>0.21193644088766195</v>
      </c>
      <c r="AS1594" s="21">
        <f t="shared" si="2575"/>
        <v>556.24985081673321</v>
      </c>
      <c r="AU1594" s="10"/>
      <c r="AV1594" s="10"/>
      <c r="AW1594" s="14">
        <f t="shared" si="2576"/>
        <v>213000000</v>
      </c>
      <c r="AX1594" s="21">
        <f t="shared" si="2577"/>
        <v>556.24985081673321</v>
      </c>
      <c r="AY1594" s="10">
        <f t="shared" si="2578"/>
        <v>-9.6550165256189135</v>
      </c>
      <c r="AZ1594" s="10">
        <f t="shared" si="2579"/>
        <v>4.4775595218048867</v>
      </c>
      <c r="BA1594" s="10">
        <f t="shared" si="2580"/>
        <v>-1.4966541251541896</v>
      </c>
      <c r="BB1594" s="17" cm="1">
        <f t="array" ref="BB1594">$C1594*EXP(poly_from_str($AO1594,BB$2951))</f>
        <v>10.808405899799125</v>
      </c>
      <c r="BC1594" s="10">
        <f t="shared" si="2581"/>
        <v>-0.88124600704875444</v>
      </c>
      <c r="BD1594" s="10">
        <f t="shared" si="2582"/>
        <v>1.8813714005908335</v>
      </c>
      <c r="BE1594" s="10">
        <f t="shared" si="2583"/>
        <v>-1.6932725741020245</v>
      </c>
      <c r="BF1594" s="21">
        <f>INDEX([1]Pr3_line_class7_opt_lin!$A$2:$A$3624,MATCH($X1594,[1]Pr3_line_class7_opt_lin!$AO$2:$AO$3624,0),1)</f>
        <v>4382</v>
      </c>
    </row>
    <row r="1595" spans="1:58" hidden="1" x14ac:dyDescent="0.25">
      <c r="A1595" s="1" t="s">
        <v>610</v>
      </c>
      <c r="B1595" s="1">
        <v>4.0000000000000001E-3</v>
      </c>
      <c r="C1595">
        <v>1</v>
      </c>
      <c r="E1595" s="2">
        <v>79166.5</v>
      </c>
      <c r="N1595">
        <v>16</v>
      </c>
      <c r="V1595" s="11">
        <f t="shared" si="2457"/>
        <v>7.9166534722442122E-7</v>
      </c>
      <c r="W1595" s="11">
        <f t="shared" si="2458"/>
        <v>1.263160554022219E-6</v>
      </c>
      <c r="X1595" s="10">
        <f t="shared" si="2459"/>
        <v>79166.524930041691</v>
      </c>
      <c r="Y1595" s="8">
        <f t="shared" si="2460"/>
        <v>1263.160156244935</v>
      </c>
      <c r="Z1595" s="1">
        <f t="shared" si="2461"/>
        <v>1263.1600000000001</v>
      </c>
      <c r="AA1595" s="2">
        <f t="shared" si="2462"/>
        <v>79166.5</v>
      </c>
      <c r="AB1595" s="2">
        <f t="shared" si="2443"/>
        <v>79166.534722442128</v>
      </c>
      <c r="AC1595" s="1">
        <f t="shared" si="2463"/>
        <v>8.1336701099798181E-2</v>
      </c>
      <c r="AD1595" s="1" t="b">
        <f t="shared" si="2464"/>
        <v>1</v>
      </c>
      <c r="AM1595" s="10">
        <f t="shared" si="2465"/>
        <v>0.25069349884416858</v>
      </c>
      <c r="AN1595" s="10"/>
      <c r="AO1595" s="1">
        <f t="shared" si="2466"/>
        <v>1263.1600000000001</v>
      </c>
      <c r="AP1595"/>
      <c r="BB1595" s="17" cm="1">
        <f t="array" ref="BB1595">$C1595*EXP(poly_from_str($AO1595,BB$2951))</f>
        <v>0.54076393739616557</v>
      </c>
      <c r="BF1595" s="21" t="e">
        <f>INDEX([1]Pr3_line_class7_opt_lin!$A$2:$A$3624,MATCH($X1595,[1]Pr3_line_class7_opt_lin!$AO$2:$AO$3624,0),1)</f>
        <v>#N/A</v>
      </c>
    </row>
    <row r="1596" spans="1:58" hidden="1" x14ac:dyDescent="0.25">
      <c r="A1596" s="1" t="s">
        <v>611</v>
      </c>
      <c r="B1596" s="1">
        <v>4.0000000000000001E-3</v>
      </c>
      <c r="C1596">
        <v>20</v>
      </c>
      <c r="E1596" s="2">
        <v>79247.399999999994</v>
      </c>
      <c r="F1596">
        <v>39024</v>
      </c>
      <c r="G1596" t="s">
        <v>4</v>
      </c>
      <c r="H1596" t="s">
        <v>5</v>
      </c>
      <c r="I1596">
        <v>118271</v>
      </c>
      <c r="J1596" t="s">
        <v>6</v>
      </c>
      <c r="K1596" t="s">
        <v>12</v>
      </c>
      <c r="L1596">
        <v>39024.269999999997</v>
      </c>
      <c r="M1596">
        <v>118271.6</v>
      </c>
      <c r="N1596">
        <v>16</v>
      </c>
      <c r="V1596" s="11">
        <f t="shared" si="2457"/>
        <v>7.9247403260713645E-7</v>
      </c>
      <c r="W1596" s="11">
        <f t="shared" si="2458"/>
        <v>1.2618710519209464E-6</v>
      </c>
      <c r="X1596" s="10">
        <f t="shared" si="2459"/>
        <v>79247.402338430009</v>
      </c>
      <c r="Y1596" s="8">
        <f t="shared" si="2460"/>
        <v>1261.8710146856924</v>
      </c>
      <c r="Z1596" s="1">
        <f t="shared" si="2461"/>
        <v>1261.8710000000001</v>
      </c>
      <c r="AA1596" s="2">
        <f t="shared" si="2462"/>
        <v>79247.399999999994</v>
      </c>
      <c r="AB1596" s="2">
        <f t="shared" si="2443"/>
        <v>79247.403260713647</v>
      </c>
      <c r="AC1596" s="1">
        <f t="shared" si="2463"/>
        <v>8.1400754617830834E-2</v>
      </c>
      <c r="AD1596" s="1" t="b">
        <f t="shared" si="2464"/>
        <v>1</v>
      </c>
      <c r="AF1596" s="1" t="s">
        <v>1444</v>
      </c>
      <c r="AG1596" s="1" t="s">
        <v>1212</v>
      </c>
      <c r="AH1596" s="10">
        <v>39024.269999999997</v>
      </c>
      <c r="AI1596" s="10">
        <v>118271.6</v>
      </c>
      <c r="AJ1596" s="10">
        <f>AI1596-AH1596</f>
        <v>79247.330000000016</v>
      </c>
      <c r="AK1596" s="1">
        <f>$A1596-100000000/AJ1596</f>
        <v>-1.1665449167139741E-3</v>
      </c>
      <c r="AL1596" s="10">
        <f>$X1596-AJ1596</f>
        <v>7.2338429992669262E-2</v>
      </c>
      <c r="AM1596" s="10">
        <f t="shared" si="2465"/>
        <v>0.25120602660652314</v>
      </c>
      <c r="AN1596" s="10">
        <f>AL1596/AM1596</f>
        <v>0.28796454834253099</v>
      </c>
      <c r="AO1596" s="1">
        <f t="shared" si="2466"/>
        <v>1261.8710000000001</v>
      </c>
      <c r="AP1596" s="14">
        <v>117000000</v>
      </c>
      <c r="AQ1596" s="10">
        <v>0.17399999999999999</v>
      </c>
      <c r="AR1596" s="14" cm="1">
        <f t="array" ref="AR1596">SfromgA($AP1596,$AO1596,"")</f>
        <v>0.11602834577502591</v>
      </c>
      <c r="AS1596" s="21">
        <f>(10^MAX(0.05, -0.312925054856973*((LN($AR1596))^(1/3)) + 0.454808404431693)-1)*100</f>
        <v>622.66082884975799</v>
      </c>
      <c r="AU1596" s="10"/>
      <c r="AV1596" s="10"/>
      <c r="AW1596" s="14">
        <f>IF($AP1596="",$AT1596,$AP1596)</f>
        <v>117000000</v>
      </c>
      <c r="AX1596" s="21">
        <f>IF($AP1596="",$AV1596,$AS1596)</f>
        <v>622.66082884975799</v>
      </c>
      <c r="AY1596" s="10">
        <f>LN(BB1596*$AO1596/$AW1596)</f>
        <v>-9.0492086259558402</v>
      </c>
      <c r="AZ1596" s="10">
        <f>EXP(AY$2950*$AI1596+AY$2951)*$AW1596/$AO1596</f>
        <v>1.9543380726656725</v>
      </c>
      <c r="BA1596" s="10">
        <f>LN(AZ1596/$C1596)</f>
        <v>-2.3256807192050957</v>
      </c>
      <c r="BB1596" s="17" cm="1">
        <f t="array" ref="BB1596">$C1596*EXP(poly_from_str($AO1596,BB$2951))</f>
        <v>10.893050832628653</v>
      </c>
      <c r="BC1596" s="10">
        <f t="shared" ref="BC1596" si="2584">LN(AZ1596/BB1596)</f>
        <v>-1.7180734932812989</v>
      </c>
      <c r="BD1596" s="10">
        <f t="shared" ref="BD1596" si="2585">LN($AX1596/100+1)</f>
        <v>1.9777698097107783</v>
      </c>
      <c r="BE1596" s="10">
        <f>ABS(LN($AZ1596/$BB1596))-BD1596-LN(2)</f>
        <v>-0.95284349698942472</v>
      </c>
      <c r="BF1596" s="21">
        <f>INDEX([1]Pr3_line_class7_opt_lin!$A$2:$A$3624,MATCH($X1596,[1]Pr3_line_class7_opt_lin!$AO$2:$AO$3624,0),1)</f>
        <v>4419</v>
      </c>
    </row>
    <row r="1597" spans="1:58" hidden="1" x14ac:dyDescent="0.25">
      <c r="A1597" s="1" t="s">
        <v>612</v>
      </c>
      <c r="B1597" s="1">
        <v>4.0000000000000001E-3</v>
      </c>
      <c r="C1597">
        <v>20</v>
      </c>
      <c r="E1597" s="2">
        <v>79302.7</v>
      </c>
      <c r="N1597">
        <v>16</v>
      </c>
      <c r="V1597" s="11">
        <f t="shared" si="2457"/>
        <v>7.9302707156514209E-7</v>
      </c>
      <c r="W1597" s="11">
        <f t="shared" si="2458"/>
        <v>1.2609911137956211E-6</v>
      </c>
      <c r="X1597" s="10">
        <f t="shared" si="2459"/>
        <v>79302.705128261252</v>
      </c>
      <c r="Y1597" s="8">
        <f t="shared" si="2460"/>
        <v>1260.9910322512164</v>
      </c>
      <c r="Z1597" s="1">
        <f t="shared" si="2461"/>
        <v>1260.991</v>
      </c>
      <c r="AA1597" s="2">
        <f t="shared" si="2462"/>
        <v>79302.7</v>
      </c>
      <c r="AB1597" s="2">
        <f t="shared" si="2443"/>
        <v>79302.707156514196</v>
      </c>
      <c r="AC1597" s="1">
        <f t="shared" si="2463"/>
        <v>8.1444596811759251E-2</v>
      </c>
      <c r="AD1597" s="1" t="b">
        <f t="shared" si="2464"/>
        <v>1</v>
      </c>
      <c r="AM1597" s="10">
        <f t="shared" si="2465"/>
        <v>0.25155675179283599</v>
      </c>
      <c r="AN1597" s="10"/>
      <c r="AO1597" s="1">
        <f t="shared" si="2466"/>
        <v>1260.991</v>
      </c>
      <c r="AP1597"/>
      <c r="BB1597" s="17" cm="1">
        <f t="array" ref="BB1597">$C1597*EXP(poly_from_str($AO1597,BB$2951))</f>
        <v>10.946207944331006</v>
      </c>
      <c r="BF1597" s="21">
        <f>INDEX([1]Pr3_line_class7_opt_lin!$A$2:$A$3624,MATCH($X1597,[1]Pr3_line_class7_opt_lin!$AO$2:$AO$3624,0),1)</f>
        <v>4442</v>
      </c>
    </row>
    <row r="1598" spans="1:58" hidden="1" x14ac:dyDescent="0.25">
      <c r="A1598" s="1" t="s">
        <v>613</v>
      </c>
      <c r="B1598" s="1">
        <v>4.0000000000000001E-3</v>
      </c>
      <c r="C1598">
        <v>4</v>
      </c>
      <c r="E1598" s="2">
        <v>79381</v>
      </c>
      <c r="F1598">
        <v>36640</v>
      </c>
      <c r="G1598" t="s">
        <v>4</v>
      </c>
      <c r="H1598" t="s">
        <v>7</v>
      </c>
      <c r="I1598">
        <v>116021</v>
      </c>
      <c r="J1598" t="s">
        <v>6</v>
      </c>
      <c r="K1598" t="s">
        <v>7</v>
      </c>
      <c r="L1598">
        <v>36640.379999999997</v>
      </c>
      <c r="M1598">
        <v>116021.8</v>
      </c>
      <c r="N1598">
        <v>16</v>
      </c>
      <c r="V1598" s="11">
        <f t="shared" si="2457"/>
        <v>7.9381018569601674E-7</v>
      </c>
      <c r="W1598" s="11">
        <f t="shared" si="2458"/>
        <v>1.2597472946926847E-6</v>
      </c>
      <c r="X1598" s="10">
        <f t="shared" si="2459"/>
        <v>79381.013291824376</v>
      </c>
      <c r="Y1598" s="8">
        <f t="shared" si="2460"/>
        <v>1259.7470837563524</v>
      </c>
      <c r="Z1598" s="1">
        <f t="shared" si="2461"/>
        <v>1259.7470000000001</v>
      </c>
      <c r="AA1598" s="2">
        <f t="shared" si="2462"/>
        <v>79381</v>
      </c>
      <c r="AB1598" s="2">
        <f t="shared" si="2443"/>
        <v>79381.018569601671</v>
      </c>
      <c r="AC1598" s="1">
        <f t="shared" si="2463"/>
        <v>8.1506730545737233E-2</v>
      </c>
      <c r="AD1598" s="1" t="b">
        <f t="shared" si="2464"/>
        <v>1</v>
      </c>
      <c r="AF1598" s="1" t="s">
        <v>1407</v>
      </c>
      <c r="AG1598" s="1" t="s">
        <v>1322</v>
      </c>
      <c r="AH1598" s="10">
        <v>36640.379999999997</v>
      </c>
      <c r="AI1598" s="10">
        <v>116021.78</v>
      </c>
      <c r="AJ1598" s="10">
        <f>AI1598-AH1598</f>
        <v>79381.399999999994</v>
      </c>
      <c r="AK1598" s="1">
        <f>$A1598-100000000/AJ1598</f>
        <v>6.0531283147611248E-3</v>
      </c>
      <c r="AL1598" s="10">
        <f>$X1598-AJ1598</f>
        <v>-0.38670817561796866</v>
      </c>
      <c r="AM1598" s="10">
        <f t="shared" si="2465"/>
        <v>0.25205378540294204</v>
      </c>
      <c r="AN1598" s="10">
        <f>AL1598/AM1598</f>
        <v>-1.5342287956507512</v>
      </c>
      <c r="AO1598" s="1">
        <f t="shared" si="2466"/>
        <v>1259.7470000000001</v>
      </c>
      <c r="AP1598" s="14">
        <v>97000000</v>
      </c>
      <c r="AQ1598" s="10">
        <v>0.151</v>
      </c>
      <c r="AR1598" s="14" cm="1">
        <f t="array" ref="AR1598">SfromgA($AP1598,$AO1598,"")</f>
        <v>9.5709509942472362E-2</v>
      </c>
      <c r="AS1598" s="21">
        <f>(10^MAX(0.05, -0.312925054856973*((LN($AR1598))^(1/3)) + 0.454808404431693)-1)*100</f>
        <v>642.39124372971003</v>
      </c>
      <c r="AU1598" s="10"/>
      <c r="AV1598" s="10"/>
      <c r="AW1598" s="14">
        <f>IF($AP1598="",$AT1598,$AP1598)</f>
        <v>97000000</v>
      </c>
      <c r="AX1598" s="21">
        <f>IF($AP1598="",$AV1598,$AS1598)</f>
        <v>642.39124372971003</v>
      </c>
      <c r="AY1598" s="10">
        <f>LN(BB1598*$AO1598/$AW1598)</f>
        <v>-10.461151267542254</v>
      </c>
      <c r="AZ1598" s="10">
        <f>EXP(AY$2950*$AI1598+AY$2951)*$AW1598/$AO1598</f>
        <v>2.0028628533929669</v>
      </c>
      <c r="BA1598" s="10">
        <f>LN(AZ1598/$C1598)</f>
        <v>-0.69171677737804793</v>
      </c>
      <c r="BB1598" s="17" cm="1">
        <f t="array" ref="BB1598">$C1598*EXP(poly_from_str($AO1598,BB$2951))</f>
        <v>2.2042869607493745</v>
      </c>
      <c r="BC1598" s="10">
        <f t="shared" ref="BC1598" si="2586">LN(AZ1598/BB1598)</f>
        <v>-9.5826499050574165E-2</v>
      </c>
      <c r="BD1598" s="10">
        <f t="shared" ref="BD1598" si="2587">LN($AX1598/100+1)</f>
        <v>2.0047062008692329</v>
      </c>
      <c r="BE1598" s="10">
        <f>ABS(LN($AZ1598/$BB1598))-BD1598-LN(2)</f>
        <v>-2.6020268823786039</v>
      </c>
      <c r="BF1598" s="21">
        <f>INDEX([1]Pr3_line_class7_opt_lin!$A$2:$A$3624,MATCH($X1598,[1]Pr3_line_class7_opt_lin!$AO$2:$AO$3624,0),1)</f>
        <v>895</v>
      </c>
    </row>
    <row r="1599" spans="1:58" x14ac:dyDescent="0.25">
      <c r="A1599" s="1" t="s">
        <v>614</v>
      </c>
      <c r="B1599" s="1">
        <v>8.0000000000000002E-3</v>
      </c>
      <c r="C1599">
        <v>4</v>
      </c>
      <c r="D1599" t="s">
        <v>112</v>
      </c>
      <c r="E1599" s="2">
        <v>79437</v>
      </c>
      <c r="N1599">
        <v>16</v>
      </c>
      <c r="V1599" s="11">
        <f t="shared" si="2457"/>
        <v>7.9437013994418759E-7</v>
      </c>
      <c r="W1599" s="11">
        <f t="shared" si="2458"/>
        <v>1.2588592217732292E-6</v>
      </c>
      <c r="X1599" s="10">
        <f t="shared" si="2459"/>
        <v>79437.010008946061</v>
      </c>
      <c r="Y1599" s="8">
        <f t="shared" si="2460"/>
        <v>1258.8590631588245</v>
      </c>
      <c r="Z1599" s="1">
        <f t="shared" si="2461"/>
        <v>1258.8589999999999</v>
      </c>
      <c r="AA1599" s="2">
        <f t="shared" si="2462"/>
        <v>79437</v>
      </c>
      <c r="AB1599" s="2">
        <f t="shared" si="2443"/>
        <v>79437.013994418754</v>
      </c>
      <c r="AC1599" s="1">
        <f t="shared" si="2463"/>
        <v>8.1551195961747411E-2</v>
      </c>
      <c r="AD1599" s="1" t="b">
        <f t="shared" si="2464"/>
        <v>1</v>
      </c>
      <c r="AM1599" s="10">
        <f t="shared" si="2465"/>
        <v>0.50481904645397147</v>
      </c>
      <c r="AN1599" s="10"/>
      <c r="AO1599" s="1">
        <f t="shared" si="2466"/>
        <v>1258.8589999999999</v>
      </c>
      <c r="AP1599"/>
      <c r="BB1599" s="17" cm="1">
        <f t="array" ref="BB1599">$C1599*EXP(poly_from_str($AO1599,BB$2951))</f>
        <v>2.2150379934635556</v>
      </c>
      <c r="BF1599" s="21">
        <f>INDEX([1]Pr3_line_class7_opt_lin!$A$2:$A$3624,MATCH($X1599,[1]Pr3_line_class7_opt_lin!$AO$2:$AO$3624,0),1)</f>
        <v>900</v>
      </c>
    </row>
    <row r="1600" spans="1:58" hidden="1" x14ac:dyDescent="0.25">
      <c r="A1600" s="1">
        <v>1258.7539999999999</v>
      </c>
      <c r="B1600" s="1">
        <v>4.0000000000000001E-3</v>
      </c>
      <c r="C1600">
        <v>1</v>
      </c>
      <c r="E1600" s="2">
        <v>79443.600000000006</v>
      </c>
      <c r="N1600">
        <v>17</v>
      </c>
      <c r="V1600" s="11">
        <f t="shared" si="2457"/>
        <v>7.9443640298263211E-7</v>
      </c>
      <c r="W1600" s="11">
        <f t="shared" si="2458"/>
        <v>1.2587546385108429E-6</v>
      </c>
      <c r="X1600" s="10">
        <f t="shared" si="2459"/>
        <v>79443.628818981131</v>
      </c>
      <c r="Y1600" s="8">
        <f t="shared" si="2460"/>
        <v>1258.7541818848465</v>
      </c>
      <c r="Z1600" s="1">
        <f t="shared" si="2461"/>
        <v>1258.7539999999999</v>
      </c>
      <c r="AA1600" s="2">
        <f t="shared" si="2462"/>
        <v>79443.600000000006</v>
      </c>
      <c r="AB1600" s="2">
        <f t="shared" si="2443"/>
        <v>79443.640298263213</v>
      </c>
      <c r="AC1600" s="1">
        <f t="shared" si="2463"/>
        <v>8.1556459919199159E-2</v>
      </c>
      <c r="AD1600" s="1" t="b">
        <f t="shared" si="2464"/>
        <v>1</v>
      </c>
      <c r="AM1600" s="10">
        <f t="shared" si="2465"/>
        <v>0.25245155129596414</v>
      </c>
      <c r="AN1600" s="10"/>
      <c r="AO1600" s="1">
        <f t="shared" si="2466"/>
        <v>1258.7539999999999</v>
      </c>
      <c r="AP1600"/>
      <c r="BB1600" s="17" cm="1">
        <f t="array" ref="BB1600">$C1600*EXP(poly_from_str($AO1600,BB$2951))</f>
        <v>0.55407745729307367</v>
      </c>
      <c r="BF1600" s="21">
        <f>INDEX([1]Pr3_line_class7_opt_lin!$A$2:$A$3624,MATCH($X1600,[1]Pr3_line_class7_opt_lin!$AO$2:$AO$3624,0),1)</f>
        <v>225</v>
      </c>
    </row>
    <row r="1601" spans="1:58" hidden="1" x14ac:dyDescent="0.25">
      <c r="A1601" s="1">
        <v>1258.7</v>
      </c>
      <c r="B1601" s="1">
        <v>4.0000000000000001E-3</v>
      </c>
      <c r="C1601">
        <v>2</v>
      </c>
      <c r="E1601" s="2">
        <v>79447</v>
      </c>
      <c r="F1601">
        <v>24357</v>
      </c>
      <c r="G1601" t="s">
        <v>6</v>
      </c>
      <c r="H1601" t="s">
        <v>12</v>
      </c>
      <c r="I1601">
        <v>103805</v>
      </c>
      <c r="J1601" t="s">
        <v>4</v>
      </c>
      <c r="K1601" t="s">
        <v>39</v>
      </c>
      <c r="L1601">
        <v>24357.98</v>
      </c>
      <c r="M1601">
        <v>103805.38</v>
      </c>
      <c r="N1601">
        <v>17</v>
      </c>
      <c r="O1601" t="s">
        <v>1080</v>
      </c>
      <c r="V1601" s="11">
        <f t="shared" si="2457"/>
        <v>7.9447048542146661E-7</v>
      </c>
      <c r="W1601" s="11">
        <f t="shared" si="2458"/>
        <v>1.2587007690661701E-6</v>
      </c>
      <c r="X1601" s="10">
        <f t="shared" si="2459"/>
        <v>79447.034712833629</v>
      </c>
      <c r="Y1601" s="8">
        <f t="shared" si="2460"/>
        <v>1258.7002191013971</v>
      </c>
      <c r="Z1601" s="1">
        <f t="shared" si="2461"/>
        <v>1258.7</v>
      </c>
      <c r="AA1601" s="2">
        <f t="shared" si="2462"/>
        <v>79447</v>
      </c>
      <c r="AB1601" s="2">
        <f t="shared" ref="AB1601:AB1664" si="2588">100000000/Z1601</f>
        <v>79447.048542146658</v>
      </c>
      <c r="AC1601" s="1">
        <f t="shared" si="2463"/>
        <v>8.1559167610291042E-2</v>
      </c>
      <c r="AD1601" s="1" t="b">
        <f t="shared" si="2464"/>
        <v>1</v>
      </c>
      <c r="AF1601" s="1" t="s">
        <v>1443</v>
      </c>
      <c r="AG1601" s="1" t="s">
        <v>1442</v>
      </c>
      <c r="AH1601" s="10">
        <v>24357.98</v>
      </c>
      <c r="AI1601" s="10">
        <v>103805.38</v>
      </c>
      <c r="AJ1601" s="10">
        <f t="shared" ref="AJ1601:AJ1602" si="2589">AI1601-AH1601</f>
        <v>79447.400000000009</v>
      </c>
      <c r="AK1601" s="1">
        <f t="shared" ref="AK1601:AK1602" si="2590">$A1601-100000000/AJ1601</f>
        <v>5.5682124275335809E-3</v>
      </c>
      <c r="AL1601" s="10">
        <f t="shared" ref="AL1601:AL1602" si="2591">$X1601-AJ1601</f>
        <v>-0.36528716637985781</v>
      </c>
      <c r="AM1601" s="10">
        <f t="shared" si="2465"/>
        <v>0.25247318662111701</v>
      </c>
      <c r="AN1601" s="10">
        <f t="shared" ref="AN1601:AN1602" si="2592">AL1601/AM1601</f>
        <v>-1.4468354888237664</v>
      </c>
      <c r="AO1601" s="1">
        <f t="shared" si="2466"/>
        <v>1258.7</v>
      </c>
      <c r="AP1601" s="14">
        <v>25800000</v>
      </c>
      <c r="AQ1601" s="10">
        <v>0.129</v>
      </c>
      <c r="AR1601" s="14" cm="1">
        <f t="array" ref="AR1601">SfromgA($AP1601,$AO1601,"")</f>
        <v>2.5393336189999262E-2</v>
      </c>
      <c r="AS1601" s="21">
        <f t="shared" ref="AS1601:AS1602" si="2593">(10^MAX(0.05, -0.312925054856973*((LN($AR1601))^(1/3)) + 0.454808404431693)-1)*100</f>
        <v>766.23364682913439</v>
      </c>
      <c r="AU1601" s="10"/>
      <c r="AV1601" s="10"/>
      <c r="AW1601" s="14">
        <f t="shared" ref="AW1601:AW1602" si="2594">IF($AP1601="",$AT1601,$AP1601)</f>
        <v>25800000</v>
      </c>
      <c r="AX1601" s="21">
        <f t="shared" ref="AX1601:AX1602" si="2595">IF($AP1601="",$AV1601,$AS1601)</f>
        <v>766.23364682913439</v>
      </c>
      <c r="AY1601" s="10">
        <f t="shared" ref="AY1601:AY1602" si="2596">LN(BB1601*$AO1601/$AW1601)</f>
        <v>-9.8250588327762856</v>
      </c>
      <c r="AZ1601" s="10">
        <f t="shared" ref="AZ1601:AZ1602" si="2597">EXP(AY$2950*$AI1601+AY$2951)*$AW1601/$AO1601</f>
        <v>1.6703175143216007</v>
      </c>
      <c r="BA1601" s="10">
        <f t="shared" ref="BA1601:BA1602" si="2598">LN(AZ1601/$C1601)</f>
        <v>-0.18013344386709521</v>
      </c>
      <c r="BB1601" s="17" cm="1">
        <f t="array" ref="BB1601">$C1601*EXP(poly_from_str($AO1601,BB$2951))</f>
        <v>1.1084819823035139</v>
      </c>
      <c r="BC1601" s="10">
        <f t="shared" ref="BC1601:BC1602" si="2599">LN(AZ1601/BB1601)</f>
        <v>0.41002224087474964</v>
      </c>
      <c r="BD1601" s="10">
        <f t="shared" ref="BD1601:BD1602" si="2600">LN($AX1601/100+1)</f>
        <v>2.1589844862185021</v>
      </c>
      <c r="BE1601" s="10">
        <f t="shared" ref="BE1601:BE1602" si="2601">ABS(LN($AZ1601/$BB1601))-BD1601-LN(2)</f>
        <v>-2.442109425903698</v>
      </c>
      <c r="BF1601" s="21">
        <f>INDEX([1]Pr3_line_class7_opt_lin!$A$2:$A$3624,MATCH($X1601,[1]Pr3_line_class7_opt_lin!$AO$2:$AO$3624,0),1)</f>
        <v>450</v>
      </c>
    </row>
    <row r="1602" spans="1:58" hidden="1" x14ac:dyDescent="0.25">
      <c r="A1602" s="1">
        <v>1257.9359999999999</v>
      </c>
      <c r="B1602" s="1">
        <v>4.0000000000000001E-3</v>
      </c>
      <c r="C1602">
        <v>1</v>
      </c>
      <c r="E1602" s="2">
        <v>79495.3</v>
      </c>
      <c r="F1602">
        <v>35828</v>
      </c>
      <c r="G1602" t="s">
        <v>4</v>
      </c>
      <c r="H1602" t="s">
        <v>5</v>
      </c>
      <c r="I1602">
        <v>115324</v>
      </c>
      <c r="J1602" t="s">
        <v>6</v>
      </c>
      <c r="K1602" t="s">
        <v>5</v>
      </c>
      <c r="L1602">
        <v>35828.46</v>
      </c>
      <c r="M1602">
        <v>115324.3</v>
      </c>
      <c r="N1602">
        <v>17</v>
      </c>
      <c r="V1602" s="11">
        <f t="shared" ref="V1602:V1665" si="2602">0.001/$A1602</f>
        <v>7.9495300237849942E-7</v>
      </c>
      <c r="W1602" s="11">
        <f t="shared" ref="W1602:W1665" si="2603">0.1/$E1602</f>
        <v>1.2579360037637445E-6</v>
      </c>
      <c r="X1602" s="10">
        <f t="shared" ref="X1602:X1665" si="2604">($E1602/$W1602^2+(100000000/$A1602)/$V1602^2)/(1/$W1602^2+1/$V1602^2)</f>
        <v>79495.30016997036</v>
      </c>
      <c r="Y1602" s="8">
        <f t="shared" ref="Y1602:Y1665" si="2605">100000000/X1602</f>
        <v>1257.9360010741284</v>
      </c>
      <c r="Z1602" s="1">
        <f t="shared" ref="Z1602:Z1665" si="2606">ROUND($A1602,3)+0</f>
        <v>1257.9359999999999</v>
      </c>
      <c r="AA1602" s="2">
        <f t="shared" ref="AA1602:AA1665" si="2607">ROUND($E1602,1)+0</f>
        <v>79495.3</v>
      </c>
      <c r="AB1602" s="2">
        <f t="shared" si="2588"/>
        <v>79495.300237849937</v>
      </c>
      <c r="AC1602" s="1">
        <f t="shared" ref="AC1602:AC1665" si="2608">0.0005/$Z1602*AB1602+0.05</f>
        <v>8.1597513799529522E-2</v>
      </c>
      <c r="AD1602" s="1" t="b">
        <f t="shared" ref="AD1602:AD1665" si="2609">ABS($E1602-AB1602)&lt;AC1602</f>
        <v>1</v>
      </c>
      <c r="AF1602" s="1" t="s">
        <v>1232</v>
      </c>
      <c r="AG1602" s="1" t="s">
        <v>1216</v>
      </c>
      <c r="AH1602" s="10">
        <v>35828.46</v>
      </c>
      <c r="AI1602" s="10">
        <v>115324.47</v>
      </c>
      <c r="AJ1602" s="10">
        <f t="shared" si="2589"/>
        <v>79496.010000000009</v>
      </c>
      <c r="AK1602" s="1">
        <f t="shared" si="2590"/>
        <v>1.1231197138158677E-2</v>
      </c>
      <c r="AL1602" s="10">
        <f t="shared" si="2591"/>
        <v>-0.70983002964931075</v>
      </c>
      <c r="AM1602" s="10">
        <f t="shared" ref="AM1602:AM1665" si="2610">$B1602/$A1602*$E1602</f>
        <v>0.25278010963991809</v>
      </c>
      <c r="AN1602" s="10">
        <f t="shared" si="2592"/>
        <v>-2.8080928940985674</v>
      </c>
      <c r="AO1602" s="1">
        <f t="shared" ref="AO1602:AO1665" si="2611">$A1602+0</f>
        <v>1257.9359999999999</v>
      </c>
      <c r="AP1602" s="14">
        <v>64000000</v>
      </c>
      <c r="AQ1602" s="10">
        <v>0.106</v>
      </c>
      <c r="AR1602" s="14" cm="1">
        <f t="array" ref="AR1602">SfromgA($AP1602,$AO1602,"")</f>
        <v>6.2876588788713106E-2</v>
      </c>
      <c r="AS1602" s="21">
        <f t="shared" si="2593"/>
        <v>683.61356972737553</v>
      </c>
      <c r="AU1602" s="10"/>
      <c r="AV1602" s="10"/>
      <c r="AW1602" s="14">
        <f t="shared" si="2594"/>
        <v>64000000</v>
      </c>
      <c r="AX1602" s="21">
        <f t="shared" si="2595"/>
        <v>683.61356972737553</v>
      </c>
      <c r="AY1602" s="10">
        <f t="shared" si="2596"/>
        <v>-11.423154351189725</v>
      </c>
      <c r="AZ1602" s="10">
        <f t="shared" si="2597"/>
        <v>1.4125126192750601</v>
      </c>
      <c r="BA1602" s="10">
        <f t="shared" si="2598"/>
        <v>0.34537011799859357</v>
      </c>
      <c r="BB1602" s="17" cm="1">
        <f t="array" ref="BB1602">$C1602*EXP(poly_from_str($AO1602,BB$2951))</f>
        <v>0.55655556197405298</v>
      </c>
      <c r="BC1602" s="10">
        <f t="shared" si="2599"/>
        <v>0.93135838942679638</v>
      </c>
      <c r="BD1602" s="10">
        <f t="shared" si="2600"/>
        <v>2.0587458170933743</v>
      </c>
      <c r="BE1602" s="10">
        <f t="shared" si="2601"/>
        <v>-1.8205346082265232</v>
      </c>
      <c r="BF1602" s="21">
        <f>INDEX([1]Pr3_line_class7_opt_lin!$A$2:$A$3624,MATCH($X1602,[1]Pr3_line_class7_opt_lin!$AO$2:$AO$3624,0),1)</f>
        <v>226</v>
      </c>
    </row>
    <row r="1603" spans="1:58" x14ac:dyDescent="0.25">
      <c r="A1603" s="1">
        <v>1257.835</v>
      </c>
      <c r="B1603" s="1">
        <v>8.0000000000000002E-3</v>
      </c>
      <c r="C1603">
        <v>10</v>
      </c>
      <c r="D1603" t="s">
        <v>112</v>
      </c>
      <c r="E1603" s="2">
        <v>79501.7</v>
      </c>
      <c r="N1603">
        <v>17</v>
      </c>
      <c r="V1603" s="11">
        <f t="shared" si="2602"/>
        <v>7.9501683448147013E-7</v>
      </c>
      <c r="W1603" s="11">
        <f t="shared" si="2603"/>
        <v>1.2578347381250969E-6</v>
      </c>
      <c r="X1603" s="10">
        <f t="shared" si="2604"/>
        <v>79501.688172936076</v>
      </c>
      <c r="Y1603" s="8">
        <f t="shared" si="2605"/>
        <v>1257.834925246807</v>
      </c>
      <c r="Z1603" s="1">
        <f t="shared" si="2606"/>
        <v>1257.835</v>
      </c>
      <c r="AA1603" s="2">
        <f t="shared" si="2607"/>
        <v>79501.7</v>
      </c>
      <c r="AB1603" s="2">
        <f t="shared" si="2588"/>
        <v>79501.683448147014</v>
      </c>
      <c r="AC1603" s="1">
        <f t="shared" si="2608"/>
        <v>8.160258835544687E-2</v>
      </c>
      <c r="AD1603" s="1" t="b">
        <f t="shared" si="2609"/>
        <v>1</v>
      </c>
      <c r="AM1603" s="10">
        <f t="shared" si="2610"/>
        <v>0.50564151895916398</v>
      </c>
      <c r="AN1603" s="10"/>
      <c r="AO1603" s="1">
        <f t="shared" si="2611"/>
        <v>1257.835</v>
      </c>
      <c r="AP1603"/>
      <c r="BB1603" s="17" cm="1">
        <f t="array" ref="BB1603">$C1603*EXP(poly_from_str($AO1603,BB$2951))</f>
        <v>5.568616655658567</v>
      </c>
      <c r="BF1603" s="21" t="e">
        <f>INDEX([1]Pr3_line_class7_opt_lin!$A$2:$A$3624,MATCH($X1603,[1]Pr3_line_class7_opt_lin!$AO$2:$AO$3624,0),1)</f>
        <v>#N/A</v>
      </c>
    </row>
    <row r="1604" spans="1:58" hidden="1" x14ac:dyDescent="0.25">
      <c r="A1604" s="1">
        <v>1256.3620000000001</v>
      </c>
      <c r="B1604" s="1">
        <v>4.0000000000000001E-3</v>
      </c>
      <c r="C1604">
        <v>20</v>
      </c>
      <c r="E1604" s="2">
        <v>79594.899999999994</v>
      </c>
      <c r="F1604">
        <v>12846</v>
      </c>
      <c r="G1604" t="s">
        <v>4</v>
      </c>
      <c r="H1604" t="s">
        <v>5</v>
      </c>
      <c r="I1604">
        <v>92441</v>
      </c>
      <c r="J1604" t="s">
        <v>6</v>
      </c>
      <c r="K1604" t="s">
        <v>7</v>
      </c>
      <c r="L1604">
        <v>12846.66</v>
      </c>
      <c r="M1604">
        <v>92441.7</v>
      </c>
      <c r="N1604">
        <v>17</v>
      </c>
      <c r="V1604" s="11">
        <f t="shared" si="2602"/>
        <v>7.9594893828371119E-7</v>
      </c>
      <c r="W1604" s="11">
        <f t="shared" si="2603"/>
        <v>1.2563619025842109E-6</v>
      </c>
      <c r="X1604" s="10">
        <f t="shared" si="2604"/>
        <v>79594.895595991635</v>
      </c>
      <c r="Y1604" s="8">
        <f t="shared" si="2605"/>
        <v>1256.3619720990746</v>
      </c>
      <c r="Z1604" s="1">
        <f t="shared" si="2606"/>
        <v>1256.3620000000001</v>
      </c>
      <c r="AA1604" s="2">
        <f t="shared" si="2607"/>
        <v>79594.899999999994</v>
      </c>
      <c r="AB1604" s="2">
        <f t="shared" si="2588"/>
        <v>79594.893828371118</v>
      </c>
      <c r="AC1604" s="1">
        <f t="shared" si="2608"/>
        <v>8.1676735617748353E-2</v>
      </c>
      <c r="AD1604" s="1" t="b">
        <f t="shared" si="2609"/>
        <v>1</v>
      </c>
      <c r="AF1604" s="1" t="s">
        <v>1150</v>
      </c>
      <c r="AG1604" s="1" t="s">
        <v>1352</v>
      </c>
      <c r="AH1604" s="10">
        <v>12846.66</v>
      </c>
      <c r="AI1604" s="10">
        <v>92441.7</v>
      </c>
      <c r="AJ1604" s="10">
        <f t="shared" ref="AJ1604:AJ1606" si="2612">AI1604-AH1604</f>
        <v>79595.039999999994</v>
      </c>
      <c r="AK1604" s="1">
        <f t="shared" ref="AK1604:AK1606" si="2613">$A1604-100000000/AJ1604</f>
        <v>2.3072352246344963E-3</v>
      </c>
      <c r="AL1604" s="10">
        <f t="shared" ref="AL1604:AL1606" si="2614">$X1604-AJ1604</f>
        <v>-0.14440400835883338</v>
      </c>
      <c r="AM1604" s="10">
        <f t="shared" si="2610"/>
        <v>0.25341390459119262</v>
      </c>
      <c r="AN1604" s="10">
        <f t="shared" ref="AN1604:AN1606" si="2615">AL1604/AM1604</f>
        <v>-0.56983458974670698</v>
      </c>
      <c r="AO1604" s="1">
        <f t="shared" si="2611"/>
        <v>1256.3620000000001</v>
      </c>
      <c r="AP1604" s="14">
        <v>5690000</v>
      </c>
      <c r="AQ1604" s="10">
        <v>0.02</v>
      </c>
      <c r="AR1604" s="14" cm="1">
        <f t="array" ref="AR1604">SfromgA($AP1604,$AO1604,"")</f>
        <v>5.5691639469595622E-3</v>
      </c>
      <c r="AS1604" s="21">
        <f t="shared" ref="AS1604:AS1606" si="2616">(10^MAX(0.05, -0.312925054856973*((LN($AR1604))^(1/3)) + 0.454808404431693)-1)*100</f>
        <v>892.23434396950267</v>
      </c>
      <c r="AU1604" s="10"/>
      <c r="AV1604" s="10"/>
      <c r="AW1604" s="14">
        <f t="shared" ref="AW1604:AW1606" si="2617">IF($AP1604="",$AT1604,$AP1604)</f>
        <v>5690000</v>
      </c>
      <c r="AX1604" s="21">
        <f t="shared" ref="AX1604:AX1606" si="2618">IF($AP1604="",$AV1604,$AS1604)</f>
        <v>892.23434396950267</v>
      </c>
      <c r="AY1604" s="12"/>
      <c r="AZ1604" s="10">
        <f t="shared" ref="AZ1604:AZ1606" si="2619">EXP(AY$2950*$AI1604+AY$2951)*$AW1604/$AO1604</f>
        <v>1.0676296860704129</v>
      </c>
      <c r="BA1604" s="12"/>
      <c r="BB1604" s="17" cm="1">
        <f t="array" ref="BB1604">$C1604*EXP(poly_from_str($AO1604,BB$2951))</f>
        <v>11.226579686220594</v>
      </c>
      <c r="BC1604" s="12"/>
      <c r="BD1604" s="10">
        <f t="shared" ref="BD1604:BD1606" si="2620">LN($AX1604/100+1)</f>
        <v>2.294789127238186</v>
      </c>
      <c r="BE1604" s="10">
        <f t="shared" ref="BE1604:BE1606" si="2621">ABS(LN($AZ1604/$BB1604))-BD1604-LN(2)</f>
        <v>-0.63509309930865354</v>
      </c>
      <c r="BF1604" s="21">
        <f>INDEX([1]Pr3_line_class7_opt_lin!$A$2:$A$3624,MATCH($X1604,[1]Pr3_line_class7_opt_lin!$AO$2:$AO$3624,0),1)</f>
        <v>4566</v>
      </c>
    </row>
    <row r="1605" spans="1:58" hidden="1" x14ac:dyDescent="0.25">
      <c r="A1605" s="1">
        <v>1255.4680000000001</v>
      </c>
      <c r="B1605" s="1">
        <v>4.0000000000000001E-3</v>
      </c>
      <c r="C1605">
        <v>1</v>
      </c>
      <c r="E1605" s="2">
        <v>79651.600000000006</v>
      </c>
      <c r="F1605">
        <v>38549</v>
      </c>
      <c r="G1605" t="s">
        <v>4</v>
      </c>
      <c r="H1605" t="s">
        <v>247</v>
      </c>
      <c r="I1605">
        <v>118201</v>
      </c>
      <c r="J1605" t="s">
        <v>6</v>
      </c>
      <c r="K1605" t="s">
        <v>18</v>
      </c>
      <c r="L1605">
        <v>38549.9</v>
      </c>
      <c r="M1605">
        <v>118201.4</v>
      </c>
      <c r="N1605">
        <v>17</v>
      </c>
      <c r="V1605" s="11">
        <f t="shared" si="2602"/>
        <v>7.9651572162731343E-7</v>
      </c>
      <c r="W1605" s="11">
        <f t="shared" si="2603"/>
        <v>1.255467561229153E-6</v>
      </c>
      <c r="X1605" s="10">
        <f t="shared" si="2604"/>
        <v>79651.580151835253</v>
      </c>
      <c r="Y1605" s="8">
        <f t="shared" si="2605"/>
        <v>1255.4678740757649</v>
      </c>
      <c r="Z1605" s="1">
        <f t="shared" si="2606"/>
        <v>1255.4680000000001</v>
      </c>
      <c r="AA1605" s="2">
        <f t="shared" si="2607"/>
        <v>79651.600000000006</v>
      </c>
      <c r="AB1605" s="2">
        <f t="shared" si="2588"/>
        <v>79651.572162731347</v>
      </c>
      <c r="AC1605" s="1">
        <f t="shared" si="2608"/>
        <v>8.1721864739974004E-2</v>
      </c>
      <c r="AD1605" s="1" t="b">
        <f t="shared" si="2609"/>
        <v>1</v>
      </c>
      <c r="AF1605" s="1" t="s">
        <v>1436</v>
      </c>
      <c r="AG1605" s="1" t="s">
        <v>1147</v>
      </c>
      <c r="AH1605" s="10">
        <v>38549.9</v>
      </c>
      <c r="AI1605" s="10">
        <v>118201.4</v>
      </c>
      <c r="AJ1605" s="10">
        <f t="shared" si="2612"/>
        <v>79651.5</v>
      </c>
      <c r="AK1605" s="1">
        <f t="shared" si="2613"/>
        <v>-1.1374299290309864E-3</v>
      </c>
      <c r="AL1605" s="10">
        <f t="shared" si="2614"/>
        <v>8.0151835252763703E-2</v>
      </c>
      <c r="AM1605" s="10">
        <f t="shared" si="2610"/>
        <v>0.25377500661108049</v>
      </c>
      <c r="AN1605" s="10">
        <f t="shared" si="2615"/>
        <v>0.31583817619833354</v>
      </c>
      <c r="AO1605" s="1">
        <f t="shared" si="2611"/>
        <v>1255.4680000000001</v>
      </c>
      <c r="AP1605" s="14">
        <v>37200000</v>
      </c>
      <c r="AQ1605" s="10">
        <v>0.19</v>
      </c>
      <c r="AR1605" s="14" cm="1">
        <f t="array" ref="AR1605">SfromgA($AP1605,$AO1605,"")</f>
        <v>3.6332329385818748E-2</v>
      </c>
      <c r="AS1605" s="21">
        <f t="shared" si="2616"/>
        <v>734.44939208673577</v>
      </c>
      <c r="AU1605" s="10"/>
      <c r="AV1605" s="10"/>
      <c r="AW1605" s="14">
        <f t="shared" si="2617"/>
        <v>37200000</v>
      </c>
      <c r="AX1605" s="21">
        <f t="shared" si="2618"/>
        <v>734.44939208673577</v>
      </c>
      <c r="AY1605" s="10">
        <f t="shared" ref="AY1605:AY1606" si="2622">LN(BB1605*$AO1605/$AW1605)</f>
        <v>-10.86918045325451</v>
      </c>
      <c r="AZ1605" s="10">
        <f t="shared" si="2619"/>
        <v>0.62866015044965207</v>
      </c>
      <c r="BA1605" s="10">
        <f t="shared" ref="BA1605:BA1606" si="2623">LN(AZ1605/$C1605)</f>
        <v>-0.46416446964897373</v>
      </c>
      <c r="BB1605" s="17" cm="1">
        <f t="array" ref="BB1605">$C1605*EXP(poly_from_str($AO1605,BB$2951))</f>
        <v>0.56404298015980192</v>
      </c>
      <c r="BC1605" s="10">
        <f t="shared" ref="BC1605:BC1606" si="2624">LN(AZ1605/BB1605)</f>
        <v>0.10846035478153528</v>
      </c>
      <c r="BD1605" s="10">
        <f t="shared" si="2620"/>
        <v>2.1216019106813544</v>
      </c>
      <c r="BE1605" s="10">
        <f t="shared" si="2621"/>
        <v>-2.7062887364597645</v>
      </c>
      <c r="BF1605" s="21">
        <f>INDEX([1]Pr3_line_class7_opt_lin!$A$2:$A$3624,MATCH($X1605,[1]Pr3_line_class7_opt_lin!$AO$2:$AO$3624,0),1)</f>
        <v>230</v>
      </c>
    </row>
    <row r="1606" spans="1:58" hidden="1" x14ac:dyDescent="0.25">
      <c r="A1606" s="1">
        <v>1255.162</v>
      </c>
      <c r="B1606" s="1">
        <v>4.0000000000000001E-3</v>
      </c>
      <c r="C1606">
        <v>3</v>
      </c>
      <c r="E1606" s="2">
        <v>79671</v>
      </c>
      <c r="F1606">
        <v>35828</v>
      </c>
      <c r="G1606" t="s">
        <v>4</v>
      </c>
      <c r="H1606" t="s">
        <v>5</v>
      </c>
      <c r="I1606">
        <v>115499</v>
      </c>
      <c r="J1606" t="s">
        <v>6</v>
      </c>
      <c r="K1606" t="s">
        <v>5</v>
      </c>
      <c r="L1606">
        <v>35828.46</v>
      </c>
      <c r="M1606">
        <v>115499.8</v>
      </c>
      <c r="N1606">
        <v>17</v>
      </c>
      <c r="V1606" s="11">
        <f t="shared" si="2602"/>
        <v>7.9670990676900668E-7</v>
      </c>
      <c r="W1606" s="11">
        <f t="shared" si="2603"/>
        <v>1.25516185312096E-6</v>
      </c>
      <c r="X1606" s="10">
        <f t="shared" si="2604"/>
        <v>79670.993354425489</v>
      </c>
      <c r="Y1606" s="8">
        <f t="shared" si="2605"/>
        <v>1255.1619578174282</v>
      </c>
      <c r="Z1606" s="1">
        <f t="shared" si="2606"/>
        <v>1255.162</v>
      </c>
      <c r="AA1606" s="2">
        <f t="shared" si="2607"/>
        <v>79671</v>
      </c>
      <c r="AB1606" s="2">
        <f t="shared" si="2588"/>
        <v>79670.990676900663</v>
      </c>
      <c r="AC1606" s="1">
        <f t="shared" si="2608"/>
        <v>8.1737333777193971E-2</v>
      </c>
      <c r="AD1606" s="1" t="b">
        <f t="shared" si="2609"/>
        <v>1</v>
      </c>
      <c r="AF1606" s="1" t="s">
        <v>1232</v>
      </c>
      <c r="AG1606" s="1" t="s">
        <v>1219</v>
      </c>
      <c r="AH1606" s="10">
        <v>35828.46</v>
      </c>
      <c r="AI1606" s="10">
        <v>115499.67</v>
      </c>
      <c r="AJ1606" s="10">
        <f t="shared" si="2612"/>
        <v>79671.209999999992</v>
      </c>
      <c r="AK1606" s="1">
        <f t="shared" si="2613"/>
        <v>3.455276002341634E-3</v>
      </c>
      <c r="AL1606" s="10">
        <f t="shared" si="2614"/>
        <v>-0.21664557450276334</v>
      </c>
      <c r="AM1606" s="10">
        <f t="shared" si="2610"/>
        <v>0.25389869992877412</v>
      </c>
      <c r="AN1606" s="10">
        <f t="shared" si="2615"/>
        <v>-0.85327563537559925</v>
      </c>
      <c r="AO1606" s="1">
        <f t="shared" si="2611"/>
        <v>1255.162</v>
      </c>
      <c r="AP1606" s="14">
        <v>63100000</v>
      </c>
      <c r="AQ1606" s="10">
        <v>0.12</v>
      </c>
      <c r="AR1606" s="14" cm="1">
        <f t="array" ref="AR1606">SfromgA($AP1606,$AO1606,"")</f>
        <v>6.1583173718653156E-2</v>
      </c>
      <c r="AS1606" s="21">
        <f t="shared" si="2616"/>
        <v>685.59613134145457</v>
      </c>
      <c r="AU1606" s="10"/>
      <c r="AV1606" s="10"/>
      <c r="AW1606" s="14">
        <f t="shared" si="2617"/>
        <v>63100000</v>
      </c>
      <c r="AX1606" s="21">
        <f t="shared" si="2618"/>
        <v>685.59613134145457</v>
      </c>
      <c r="AY1606" s="10">
        <f t="shared" si="2622"/>
        <v>-10.297577558919381</v>
      </c>
      <c r="AZ1606" s="10">
        <f t="shared" si="2619"/>
        <v>1.3730553371003487</v>
      </c>
      <c r="BA1606" s="10">
        <f t="shared" si="2623"/>
        <v>-0.78157385890687059</v>
      </c>
      <c r="BB1606" s="17" cm="1">
        <f t="array" ref="BB1606">$C1606*EXP(poly_from_str($AO1606,BB$2951))</f>
        <v>1.6949171179824578</v>
      </c>
      <c r="BC1606" s="10">
        <f t="shared" si="2624"/>
        <v>-0.21059541193017833</v>
      </c>
      <c r="BD1606" s="10">
        <f t="shared" si="2620"/>
        <v>2.0612726465765143</v>
      </c>
      <c r="BE1606" s="10">
        <f t="shared" si="2621"/>
        <v>-2.5438244152062812</v>
      </c>
      <c r="BF1606" s="21">
        <f>INDEX([1]Pr3_line_class7_opt_lin!$A$2:$A$3624,MATCH($X1606,[1]Pr3_line_class7_opt_lin!$AO$2:$AO$3624,0),1)</f>
        <v>690</v>
      </c>
    </row>
    <row r="1607" spans="1:58" hidden="1" x14ac:dyDescent="0.25">
      <c r="A1607" s="1">
        <v>1254.915</v>
      </c>
      <c r="B1607" s="1">
        <v>4.0000000000000001E-3</v>
      </c>
      <c r="C1607">
        <v>5</v>
      </c>
      <c r="E1607" s="2">
        <v>79686.7</v>
      </c>
      <c r="N1607">
        <v>17</v>
      </c>
      <c r="V1607" s="11">
        <f t="shared" si="2602"/>
        <v>7.9686672005673694E-7</v>
      </c>
      <c r="W1607" s="11">
        <f t="shared" si="2603"/>
        <v>1.254914559142241E-6</v>
      </c>
      <c r="X1607" s="10">
        <f t="shared" si="2604"/>
        <v>79686.680049950955</v>
      </c>
      <c r="Y1607" s="8">
        <f t="shared" si="2605"/>
        <v>1254.9148733177967</v>
      </c>
      <c r="Z1607" s="1">
        <f t="shared" si="2606"/>
        <v>1254.915</v>
      </c>
      <c r="AA1607" s="2">
        <f t="shared" si="2607"/>
        <v>79686.7</v>
      </c>
      <c r="AB1607" s="2">
        <f t="shared" si="2588"/>
        <v>79686.672005673696</v>
      </c>
      <c r="AC1607" s="1">
        <f t="shared" si="2608"/>
        <v>8.1749828476699093E-2</v>
      </c>
      <c r="AD1607" s="1" t="b">
        <f t="shared" si="2609"/>
        <v>1</v>
      </c>
      <c r="AM1607" s="10">
        <f t="shared" si="2610"/>
        <v>0.25399871704458071</v>
      </c>
      <c r="AN1607" s="10"/>
      <c r="AO1607" s="1">
        <f t="shared" si="2611"/>
        <v>1254.915</v>
      </c>
      <c r="AP1607"/>
      <c r="BB1607" s="17" cm="1">
        <f t="array" ref="BB1607">$C1607*EXP(poly_from_str($AO1607,BB$2951))</f>
        <v>2.8286136401941091</v>
      </c>
      <c r="BF1607" s="21">
        <f>INDEX([1]Pr3_line_class7_opt_lin!$A$2:$A$3624,MATCH($X1607,[1]Pr3_line_class7_opt_lin!$AO$2:$AO$3624,0),1)</f>
        <v>1151</v>
      </c>
    </row>
    <row r="1608" spans="1:58" x14ac:dyDescent="0.25">
      <c r="A1608" s="1">
        <v>1252.9369999999999</v>
      </c>
      <c r="B1608" s="1">
        <v>8.0000000000000002E-3</v>
      </c>
      <c r="C1608">
        <v>7</v>
      </c>
      <c r="D1608" t="s">
        <v>16</v>
      </c>
      <c r="E1608" s="2">
        <v>79812.5</v>
      </c>
      <c r="F1608">
        <v>36640</v>
      </c>
      <c r="G1608" t="s">
        <v>4</v>
      </c>
      <c r="H1608" t="s">
        <v>7</v>
      </c>
      <c r="I1608">
        <v>116453</v>
      </c>
      <c r="J1608" t="s">
        <v>6</v>
      </c>
      <c r="K1608" t="s">
        <v>5</v>
      </c>
      <c r="L1608">
        <v>36640.379999999997</v>
      </c>
      <c r="M1608">
        <v>116453.2</v>
      </c>
      <c r="N1608">
        <v>17</v>
      </c>
      <c r="V1608" s="11">
        <f t="shared" si="2602"/>
        <v>7.9812472614345344E-7</v>
      </c>
      <c r="W1608" s="11">
        <f t="shared" si="2603"/>
        <v>1.2529365700861394E-6</v>
      </c>
      <c r="X1608" s="10">
        <f t="shared" si="2604"/>
        <v>79812.480519151562</v>
      </c>
      <c r="Y1608" s="8">
        <f t="shared" si="2605"/>
        <v>1252.9368759063227</v>
      </c>
      <c r="Z1608" s="1">
        <f t="shared" si="2606"/>
        <v>1252.9369999999999</v>
      </c>
      <c r="AA1608" s="2">
        <f t="shared" si="2607"/>
        <v>79812.5</v>
      </c>
      <c r="AB1608" s="2">
        <f t="shared" si="2588"/>
        <v>79812.472614345344</v>
      </c>
      <c r="AC1608" s="1">
        <f t="shared" si="2608"/>
        <v>8.1850153924078128E-2</v>
      </c>
      <c r="AD1608" s="1" t="b">
        <f t="shared" si="2609"/>
        <v>1</v>
      </c>
      <c r="AF1608" s="1" t="s">
        <v>1407</v>
      </c>
      <c r="AG1608" s="1" t="s">
        <v>1211</v>
      </c>
      <c r="AH1608" s="10">
        <v>36640.379999999997</v>
      </c>
      <c r="AI1608" s="10">
        <v>116453.2</v>
      </c>
      <c r="AJ1608" s="10">
        <f t="shared" ref="AJ1608:AJ1609" si="2625">AI1608-AH1608</f>
        <v>79812.820000000007</v>
      </c>
      <c r="AK1608" s="1">
        <f t="shared" ref="AK1608:AK1609" si="2626">$A1608-100000000/AJ1608</f>
        <v>5.453413875102342E-3</v>
      </c>
      <c r="AL1608" s="10">
        <f t="shared" ref="AL1608:AL1609" si="2627">$X1608-AJ1608</f>
        <v>-0.33948084844450932</v>
      </c>
      <c r="AM1608" s="10">
        <f t="shared" si="2610"/>
        <v>0.50960263764259506</v>
      </c>
      <c r="AN1608" s="10">
        <f t="shared" ref="AN1608:AN1609" si="2628">AL1608/AM1608</f>
        <v>-0.6661677616405921</v>
      </c>
      <c r="AO1608" s="1">
        <f t="shared" si="2611"/>
        <v>1252.9369999999999</v>
      </c>
      <c r="AP1608" s="14">
        <v>64000000</v>
      </c>
      <c r="AQ1608" s="10">
        <v>8.1000000000000003E-2</v>
      </c>
      <c r="AR1608" s="14" cm="1">
        <f t="array" ref="AR1608">SfromgA($AP1608,$AO1608,"")</f>
        <v>6.2129954722802923E-2</v>
      </c>
      <c r="AS1608" s="21">
        <f t="shared" ref="AS1608:AS1609" si="2629">(10^MAX(0.05, -0.312925054856973*((LN($AR1608))^(1/3)) + 0.454808404431693)-1)*100</f>
        <v>684.75358234921168</v>
      </c>
      <c r="AU1608" s="10"/>
      <c r="AV1608" s="10"/>
      <c r="AW1608" s="14">
        <f t="shared" ref="AW1608:AW1609" si="2630">IF($AP1608="",$AT1608,$AP1608)</f>
        <v>64000000</v>
      </c>
      <c r="AX1608" s="21">
        <f t="shared" ref="AX1608:AX1609" si="2631">IF($AP1608="",$AV1608,$AS1608)</f>
        <v>684.75358234921168</v>
      </c>
      <c r="AY1608" s="10">
        <f>LN(BB1608*$AO1608/$AW1608)</f>
        <v>-9.4543148271682664</v>
      </c>
      <c r="AZ1608" s="10">
        <f t="shared" ref="AZ1608:AZ1609" si="2632">EXP(AY$2950*$AI1608+AY$2951)*$AW1608/$AO1608</f>
        <v>1.2761436415233907</v>
      </c>
      <c r="BA1608" s="10">
        <f>LN(AZ1608/$C1608)</f>
        <v>-1.7020673987416413</v>
      </c>
      <c r="BB1608" s="17" cm="1">
        <f t="array" ref="BB1608">$C1608*EXP(poly_from_str($AO1608,BB$2951))</f>
        <v>4.002155695602835</v>
      </c>
      <c r="BC1608" s="10">
        <f t="shared" ref="BC1608" si="2633">LN(AZ1608/BB1608)</f>
        <v>-1.1429903895395959</v>
      </c>
      <c r="BD1608" s="10">
        <f t="shared" ref="BD1608:BD1609" si="2634">LN($AX1608/100+1)</f>
        <v>2.0601995746795403</v>
      </c>
      <c r="BE1608" s="10">
        <f t="shared" ref="BE1608:BE1609" si="2635">ABS(LN($AZ1608/$BB1608))-BD1608-LN(2)</f>
        <v>-1.6103563656998898</v>
      </c>
      <c r="BF1608" s="21">
        <f>INDEX([1]Pr3_line_class7_opt_lin!$A$2:$A$3624,MATCH($X1608,[1]Pr3_line_class7_opt_lin!$AO$2:$AO$3624,0),1)</f>
        <v>1631</v>
      </c>
    </row>
    <row r="1609" spans="1:58" x14ac:dyDescent="0.25">
      <c r="A1609" s="1">
        <v>1252.9369999999999</v>
      </c>
      <c r="B1609" s="1">
        <v>8.0000000000000002E-3</v>
      </c>
      <c r="C1609">
        <v>7</v>
      </c>
      <c r="D1609" t="s">
        <v>16</v>
      </c>
      <c r="E1609" s="2">
        <v>79812.5</v>
      </c>
      <c r="F1609">
        <v>48401</v>
      </c>
      <c r="G1609" t="s">
        <v>4</v>
      </c>
      <c r="H1609" t="s">
        <v>18</v>
      </c>
      <c r="I1609">
        <v>128214</v>
      </c>
      <c r="J1609" t="s">
        <v>6</v>
      </c>
      <c r="K1609" t="s">
        <v>18</v>
      </c>
      <c r="L1609">
        <v>48401.64</v>
      </c>
      <c r="M1609">
        <v>128214.2</v>
      </c>
      <c r="N1609">
        <v>17</v>
      </c>
      <c r="V1609" s="11">
        <f t="shared" si="2602"/>
        <v>7.9812472614345344E-7</v>
      </c>
      <c r="W1609" s="11">
        <f t="shared" si="2603"/>
        <v>1.2529365700861394E-6</v>
      </c>
      <c r="X1609" s="10">
        <f t="shared" si="2604"/>
        <v>79812.480519151562</v>
      </c>
      <c r="Y1609" s="8">
        <f t="shared" si="2605"/>
        <v>1252.9368759063227</v>
      </c>
      <c r="Z1609" s="1">
        <f t="shared" si="2606"/>
        <v>1252.9369999999999</v>
      </c>
      <c r="AA1609" s="2">
        <f t="shared" si="2607"/>
        <v>79812.5</v>
      </c>
      <c r="AB1609" s="2">
        <f t="shared" si="2588"/>
        <v>79812.472614345344</v>
      </c>
      <c r="AC1609" s="1">
        <f t="shared" si="2608"/>
        <v>8.1850153924078128E-2</v>
      </c>
      <c r="AD1609" s="1" t="b">
        <f t="shared" si="2609"/>
        <v>1</v>
      </c>
      <c r="AF1609" s="1" t="s">
        <v>1390</v>
      </c>
      <c r="AG1609" s="1" t="s">
        <v>1325</v>
      </c>
      <c r="AH1609" s="10">
        <v>48401.64</v>
      </c>
      <c r="AI1609" s="10">
        <v>128214.2</v>
      </c>
      <c r="AJ1609" s="10">
        <f t="shared" si="2625"/>
        <v>79812.56</v>
      </c>
      <c r="AK1609" s="1">
        <f t="shared" si="2626"/>
        <v>1.3718231816710613E-3</v>
      </c>
      <c r="AL1609" s="10">
        <f t="shared" si="2627"/>
        <v>-7.9480848435196094E-2</v>
      </c>
      <c r="AM1609" s="10">
        <f t="shared" si="2610"/>
        <v>0.50960263764259506</v>
      </c>
      <c r="AN1609" s="10">
        <f t="shared" si="2628"/>
        <v>-0.15596632074526118</v>
      </c>
      <c r="AO1609" s="1">
        <f t="shared" si="2611"/>
        <v>1252.9369999999999</v>
      </c>
      <c r="AP1609" s="14">
        <v>22500000</v>
      </c>
      <c r="AQ1609" s="10">
        <v>0.13300000000000001</v>
      </c>
      <c r="AR1609" s="14" cm="1">
        <f t="array" ref="AR1609">SfromgA($AP1609,$AO1609,"")</f>
        <v>2.1842562207235402E-2</v>
      </c>
      <c r="AS1609" s="21">
        <f t="shared" si="2629"/>
        <v>779.31898497111229</v>
      </c>
      <c r="AU1609" s="10"/>
      <c r="AV1609" s="10"/>
      <c r="AW1609" s="14">
        <f t="shared" si="2630"/>
        <v>22500000</v>
      </c>
      <c r="AX1609" s="21">
        <f t="shared" si="2631"/>
        <v>779.31898497111229</v>
      </c>
      <c r="AY1609" s="12"/>
      <c r="AZ1609" s="10">
        <f t="shared" si="2632"/>
        <v>0.14943448762924819</v>
      </c>
      <c r="BA1609" s="12"/>
      <c r="BB1609" s="17" cm="1">
        <f t="array" ref="BB1609">$C1609*EXP(poly_from_str($AO1609,BB$2951))</f>
        <v>4.002155695602835</v>
      </c>
      <c r="BC1609" s="12"/>
      <c r="BD1609" s="10">
        <f t="shared" si="2634"/>
        <v>2.1739775411692555</v>
      </c>
      <c r="BE1609" s="10">
        <f t="shared" si="2635"/>
        <v>0.42060561015525766</v>
      </c>
      <c r="BF1609" s="21">
        <f>INDEX([1]Pr3_line_class7_opt_lin!$A$2:$A$3624,MATCH($X1609,[1]Pr3_line_class7_opt_lin!$AO$2:$AO$3624,0),1)</f>
        <v>1631</v>
      </c>
    </row>
    <row r="1610" spans="1:58" hidden="1" x14ac:dyDescent="0.25">
      <c r="A1610" s="1">
        <v>1250.337</v>
      </c>
      <c r="B1610" s="1">
        <v>4.0000000000000001E-3</v>
      </c>
      <c r="C1610">
        <v>20</v>
      </c>
      <c r="E1610" s="2">
        <v>79978.399999999994</v>
      </c>
      <c r="N1610">
        <v>17</v>
      </c>
      <c r="V1610" s="11">
        <f t="shared" si="2602"/>
        <v>7.9978437813165574E-7</v>
      </c>
      <c r="W1610" s="11">
        <f t="shared" si="2603"/>
        <v>1.2503375911496106E-6</v>
      </c>
      <c r="X1610" s="10">
        <f t="shared" si="2604"/>
        <v>79978.426833868347</v>
      </c>
      <c r="Y1610" s="8">
        <f t="shared" si="2605"/>
        <v>1250.3371716440558</v>
      </c>
      <c r="Z1610" s="1">
        <f t="shared" si="2606"/>
        <v>1250.337</v>
      </c>
      <c r="AA1610" s="2">
        <f t="shared" si="2607"/>
        <v>79978.399999999994</v>
      </c>
      <c r="AB1610" s="2">
        <f t="shared" si="2588"/>
        <v>79978.437813165569</v>
      </c>
      <c r="AC1610" s="1">
        <f t="shared" si="2608"/>
        <v>8.1982752575171958E-2</v>
      </c>
      <c r="AD1610" s="1" t="b">
        <f t="shared" si="2609"/>
        <v>1</v>
      </c>
      <c r="AM1610" s="10">
        <f t="shared" si="2610"/>
        <v>0.25586189963185924</v>
      </c>
      <c r="AN1610" s="10"/>
      <c r="AO1610" s="1">
        <f t="shared" si="2611"/>
        <v>1250.337</v>
      </c>
      <c r="AP1610"/>
      <c r="BB1610" s="17" cm="1">
        <f t="array" ref="BB1610">$C1610*EXP(poly_from_str($AO1610,BB$2951))</f>
        <v>11.593065723006397</v>
      </c>
      <c r="BF1610" s="21" t="e">
        <f>INDEX([1]Pr3_line_class7_opt_lin!$A$2:$A$3624,MATCH($X1610,[1]Pr3_line_class7_opt_lin!$AO$2:$AO$3624,0),1)</f>
        <v>#N/A</v>
      </c>
    </row>
    <row r="1611" spans="1:58" hidden="1" x14ac:dyDescent="0.25">
      <c r="A1611" s="1">
        <v>1250.19</v>
      </c>
      <c r="B1611" s="1">
        <v>4.0000000000000001E-3</v>
      </c>
      <c r="C1611">
        <v>10</v>
      </c>
      <c r="E1611" s="2">
        <v>79987.8</v>
      </c>
      <c r="N1611">
        <v>17</v>
      </c>
      <c r="V1611" s="11">
        <f t="shared" si="2602"/>
        <v>7.9987841848039094E-7</v>
      </c>
      <c r="W1611" s="11">
        <f t="shared" si="2603"/>
        <v>1.2501906540747465E-6</v>
      </c>
      <c r="X1611" s="10">
        <f t="shared" si="2604"/>
        <v>79987.829693135413</v>
      </c>
      <c r="Y1611" s="8">
        <f t="shared" si="2605"/>
        <v>1250.1901899781392</v>
      </c>
      <c r="Z1611" s="1">
        <f t="shared" si="2606"/>
        <v>1250.19</v>
      </c>
      <c r="AA1611" s="2">
        <f t="shared" si="2607"/>
        <v>79987.8</v>
      </c>
      <c r="AB1611" s="2">
        <f t="shared" si="2588"/>
        <v>79987.841848039097</v>
      </c>
      <c r="AC1611" s="1">
        <f t="shared" si="2608"/>
        <v>8.1990274217534576E-2</v>
      </c>
      <c r="AD1611" s="1" t="b">
        <f t="shared" si="2609"/>
        <v>1</v>
      </c>
      <c r="AM1611" s="10">
        <f t="shared" si="2610"/>
        <v>0.25592205984690325</v>
      </c>
      <c r="AN1611" s="10"/>
      <c r="AO1611" s="1">
        <f t="shared" si="2611"/>
        <v>1250.19</v>
      </c>
      <c r="AP1611"/>
      <c r="BB1611" s="17" cm="1">
        <f t="array" ref="BB1611">$C1611*EXP(poly_from_str($AO1611,BB$2951))</f>
        <v>5.801012452282408</v>
      </c>
      <c r="BF1611" s="21" t="e">
        <f>INDEX([1]Pr3_line_class7_opt_lin!$A$2:$A$3624,MATCH($X1611,[1]Pr3_line_class7_opt_lin!$AO$2:$AO$3624,0),1)</f>
        <v>#N/A</v>
      </c>
    </row>
    <row r="1612" spans="1:58" hidden="1" x14ac:dyDescent="0.25">
      <c r="A1612" s="1">
        <v>1249.0250000000001</v>
      </c>
      <c r="B1612" s="1">
        <v>4.0000000000000001E-3</v>
      </c>
      <c r="C1612">
        <v>3</v>
      </c>
      <c r="E1612" s="2">
        <v>80062.399999999994</v>
      </c>
      <c r="F1612">
        <v>23245</v>
      </c>
      <c r="G1612" t="s">
        <v>6</v>
      </c>
      <c r="H1612" t="s">
        <v>17</v>
      </c>
      <c r="I1612">
        <v>103308</v>
      </c>
      <c r="J1612" t="s">
        <v>4</v>
      </c>
      <c r="K1612" t="s">
        <v>7</v>
      </c>
      <c r="L1612">
        <v>23245.99</v>
      </c>
      <c r="M1612">
        <v>103308.53</v>
      </c>
      <c r="N1612">
        <v>17</v>
      </c>
      <c r="V1612" s="11">
        <f t="shared" si="2602"/>
        <v>8.0062448709993793E-7</v>
      </c>
      <c r="W1612" s="11">
        <f t="shared" si="2603"/>
        <v>1.2490257599072724E-6</v>
      </c>
      <c r="X1612" s="10">
        <f t="shared" si="2604"/>
        <v>80062.434524548909</v>
      </c>
      <c r="Y1612" s="8">
        <f t="shared" si="2605"/>
        <v>1249.0252213019801</v>
      </c>
      <c r="Z1612" s="1">
        <f t="shared" si="2606"/>
        <v>1249.0250000000001</v>
      </c>
      <c r="AA1612" s="2">
        <f t="shared" si="2607"/>
        <v>80062.399999999994</v>
      </c>
      <c r="AB1612" s="2">
        <f t="shared" si="2588"/>
        <v>80062.448709993783</v>
      </c>
      <c r="AC1612" s="1">
        <f t="shared" si="2608"/>
        <v>8.2049978467201939E-2</v>
      </c>
      <c r="AD1612" s="1" t="b">
        <f t="shared" si="2609"/>
        <v>1</v>
      </c>
      <c r="AF1612" s="5" t="s">
        <v>1478</v>
      </c>
      <c r="AG1612" s="1" t="s">
        <v>1446</v>
      </c>
      <c r="AH1612" s="10">
        <v>23245.99</v>
      </c>
      <c r="AI1612" s="10">
        <v>103308.53</v>
      </c>
      <c r="AJ1612" s="10">
        <f>AI1612-AH1612</f>
        <v>80062.539999999994</v>
      </c>
      <c r="AK1612" s="1">
        <f>$A1612-100000000/AJ1612</f>
        <v>1.424180396952579E-3</v>
      </c>
      <c r="AL1612" s="10">
        <f>$X1612-AJ1612</f>
        <v>-0.10547545108420309</v>
      </c>
      <c r="AM1612" s="10">
        <f t="shared" si="2610"/>
        <v>0.25639967174396028</v>
      </c>
      <c r="AN1612" s="10">
        <f>AL1612/AM1612</f>
        <v>-0.41137124071488851</v>
      </c>
      <c r="AO1612" s="1">
        <f t="shared" si="2611"/>
        <v>1249.0250000000001</v>
      </c>
      <c r="BB1612" s="17" cm="1">
        <f t="array" ref="BB1612">$C1612*EXP(poly_from_str($AO1612,BB$2951))</f>
        <v>1.7509578290054977</v>
      </c>
      <c r="BF1612" s="21">
        <f>INDEX([1]Pr3_line_class7_opt_lin!$A$2:$A$3624,MATCH($X1612,[1]Pr3_line_class7_opt_lin!$AO$2:$AO$3624,0),1)</f>
        <v>715</v>
      </c>
    </row>
    <row r="1613" spans="1:58" x14ac:dyDescent="0.25">
      <c r="A1613" s="1">
        <v>1246.8599999999999</v>
      </c>
      <c r="B1613" s="1">
        <v>8.0000000000000002E-3</v>
      </c>
      <c r="C1613">
        <v>5</v>
      </c>
      <c r="D1613" t="s">
        <v>112</v>
      </c>
      <c r="E1613" s="2">
        <v>80201.5</v>
      </c>
      <c r="N1613">
        <v>17</v>
      </c>
      <c r="V1613" s="11">
        <f t="shared" si="2602"/>
        <v>8.0201466082800005E-7</v>
      </c>
      <c r="W1613" s="11">
        <f t="shared" si="2603"/>
        <v>1.2468594727031291E-6</v>
      </c>
      <c r="X1613" s="10">
        <f t="shared" si="2604"/>
        <v>80201.476008917962</v>
      </c>
      <c r="Y1613" s="8">
        <f t="shared" si="2605"/>
        <v>1246.8598456826473</v>
      </c>
      <c r="Z1613" s="1">
        <f t="shared" si="2606"/>
        <v>1246.8599999999999</v>
      </c>
      <c r="AA1613" s="2">
        <f t="shared" si="2607"/>
        <v>80201.5</v>
      </c>
      <c r="AB1613" s="2">
        <f t="shared" si="2588"/>
        <v>80201.466082800005</v>
      </c>
      <c r="AC1613" s="1">
        <f t="shared" si="2608"/>
        <v>8.2161375809152601E-2</v>
      </c>
      <c r="AD1613" s="1" t="b">
        <f t="shared" si="2609"/>
        <v>1</v>
      </c>
      <c r="AM1613" s="10">
        <f t="shared" si="2610"/>
        <v>0.51458223056317476</v>
      </c>
      <c r="AN1613" s="10"/>
      <c r="AO1613" s="1">
        <f t="shared" si="2611"/>
        <v>1246.8599999999999</v>
      </c>
      <c r="AP1613"/>
      <c r="BB1613" s="17" cm="1">
        <f t="array" ref="BB1613">$C1613*EXP(poly_from_str($AO1613,BB$2951))</f>
        <v>2.9512873797999211</v>
      </c>
      <c r="BF1613" s="21">
        <f>INDEX([1]Pr3_line_class7_opt_lin!$A$2:$A$3624,MATCH($X1613,[1]Pr3_line_class7_opt_lin!$AO$2:$AO$3624,0),1)</f>
        <v>1208</v>
      </c>
    </row>
    <row r="1614" spans="1:58" hidden="1" x14ac:dyDescent="0.25">
      <c r="A1614" s="1">
        <v>1245.521</v>
      </c>
      <c r="B1614" s="1">
        <v>4.0000000000000001E-3</v>
      </c>
      <c r="C1614">
        <v>5</v>
      </c>
      <c r="E1614" s="2">
        <v>80287.7</v>
      </c>
      <c r="F1614">
        <v>14859</v>
      </c>
      <c r="G1614" t="s">
        <v>4</v>
      </c>
      <c r="H1614" t="s">
        <v>12</v>
      </c>
      <c r="I1614">
        <v>95147</v>
      </c>
      <c r="J1614" t="s">
        <v>6</v>
      </c>
      <c r="K1614" t="s">
        <v>5</v>
      </c>
      <c r="L1614">
        <v>14859.96</v>
      </c>
      <c r="M1614">
        <v>95147.9</v>
      </c>
      <c r="N1614">
        <v>17</v>
      </c>
      <c r="V1614" s="11">
        <f t="shared" si="2602"/>
        <v>8.0287686839483236E-7</v>
      </c>
      <c r="W1614" s="11">
        <f t="shared" si="2603"/>
        <v>1.2455207958379679E-6</v>
      </c>
      <c r="X1614" s="10">
        <f t="shared" si="2604"/>
        <v>80287.690702723223</v>
      </c>
      <c r="Y1614" s="8">
        <f t="shared" si="2605"/>
        <v>1245.5209400686895</v>
      </c>
      <c r="Z1614" s="1">
        <f t="shared" si="2606"/>
        <v>1245.521</v>
      </c>
      <c r="AA1614" s="2">
        <f t="shared" si="2607"/>
        <v>80287.7</v>
      </c>
      <c r="AB1614" s="2">
        <f t="shared" si="2588"/>
        <v>80287.686839483242</v>
      </c>
      <c r="AC1614" s="1">
        <f t="shared" si="2608"/>
        <v>8.2230563290174655E-2</v>
      </c>
      <c r="AD1614" s="1" t="b">
        <f t="shared" si="2609"/>
        <v>1</v>
      </c>
      <c r="AF1614" s="1" t="s">
        <v>1173</v>
      </c>
      <c r="AG1614" s="1" t="s">
        <v>1365</v>
      </c>
      <c r="AH1614" s="10">
        <v>14859.96</v>
      </c>
      <c r="AI1614" s="10">
        <v>95147.9</v>
      </c>
      <c r="AJ1614" s="10">
        <f t="shared" ref="AJ1614:AJ1615" si="2636">AI1614-AH1614</f>
        <v>80287.94</v>
      </c>
      <c r="AK1614" s="1">
        <f t="shared" ref="AK1614:AK1615" si="2637">$A1614-100000000/AJ1614</f>
        <v>3.9273238296573254E-3</v>
      </c>
      <c r="AL1614" s="10">
        <f t="shared" ref="AL1614:AL1615" si="2638">$X1614-AJ1614</f>
        <v>-0.24929727677954361</v>
      </c>
      <c r="AM1614" s="10">
        <f t="shared" si="2610"/>
        <v>0.25784454858649514</v>
      </c>
      <c r="AN1614" s="10">
        <f t="shared" ref="AN1614:AN1615" si="2639">AL1614/AM1614</f>
        <v>-0.96685106645144248</v>
      </c>
      <c r="AO1614" s="1">
        <f t="shared" si="2611"/>
        <v>1245.521</v>
      </c>
      <c r="AP1614" s="14">
        <v>4050000</v>
      </c>
      <c r="AQ1614" s="10">
        <v>1.0999999999999999E-2</v>
      </c>
      <c r="AR1614" s="14" cm="1">
        <f t="array" ref="AR1614">SfromgA($AP1614,$AO1614,"")</f>
        <v>3.8622603537148293E-3</v>
      </c>
      <c r="AS1614" s="21">
        <f t="shared" ref="AS1614:AS1615" si="2640">(10^MAX(0.05, -0.312925054856973*((LN($AR1614))^(1/3)) + 0.454808404431693)-1)*100</f>
        <v>921.08222517546051</v>
      </c>
      <c r="AU1614" s="10"/>
      <c r="AV1614" s="10"/>
      <c r="AW1614" s="14">
        <f t="shared" ref="AW1614:AW1615" si="2641">IF($AP1614="",$AT1614,$AP1614)</f>
        <v>4050000</v>
      </c>
      <c r="AX1614" s="21">
        <f t="shared" ref="AX1614:AX1615" si="2642">IF($AP1614="",$AV1614,$AS1614)</f>
        <v>921.08222517546051</v>
      </c>
      <c r="AY1614" s="10">
        <f t="shared" ref="AY1614:AY1615" si="2643">LN(BB1614*$AO1614/$AW1614)</f>
        <v>-6.9977752634141401</v>
      </c>
      <c r="AZ1614" s="10">
        <f t="shared" ref="AZ1614:AZ1615" si="2644">EXP(AY$2950*$AI1614+AY$2951)*$AW1614/$AO1614</f>
        <v>0.59520400813283203</v>
      </c>
      <c r="BA1614" s="10">
        <f t="shared" ref="BA1614:BA1615" si="2645">LN(AZ1614/$C1614)</f>
        <v>-2.1282889738258892</v>
      </c>
      <c r="BB1614" s="17" cm="1">
        <f t="array" ref="BB1614">$C1614*EXP(poly_from_str($AO1614,BB$2951))</f>
        <v>2.971726153381042</v>
      </c>
      <c r="BC1614" s="10">
        <f t="shared" ref="BC1614:BC1615" si="2646">LN(AZ1614/BB1614)</f>
        <v>-1.6079940418017606</v>
      </c>
      <c r="BD1614" s="10">
        <f t="shared" ref="BD1614:BD1615" si="2647">LN($AX1614/100+1)</f>
        <v>2.3234481628961419</v>
      </c>
      <c r="BE1614" s="10">
        <f t="shared" ref="BE1614:BE1615" si="2648">ABS(LN($AZ1614/$BB1614))-BD1614-LN(2)</f>
        <v>-1.4086013016543264</v>
      </c>
      <c r="BF1614" s="21">
        <f>INDEX([1]Pr3_line_class7_opt_lin!$A$2:$A$3624,MATCH($X1614,[1]Pr3_line_class7_opt_lin!$AO$2:$AO$3624,0),1)</f>
        <v>1217</v>
      </c>
    </row>
    <row r="1615" spans="1:58" hidden="1" x14ac:dyDescent="0.25">
      <c r="A1615" s="1">
        <v>1244.6690000000001</v>
      </c>
      <c r="B1615" s="1">
        <v>4.0000000000000001E-3</v>
      </c>
      <c r="C1615">
        <v>2</v>
      </c>
      <c r="E1615" s="2">
        <v>80342.600000000006</v>
      </c>
      <c r="F1615">
        <v>37197</v>
      </c>
      <c r="G1615" t="s">
        <v>4</v>
      </c>
      <c r="H1615" t="s">
        <v>18</v>
      </c>
      <c r="I1615">
        <v>117540</v>
      </c>
      <c r="J1615" t="s">
        <v>6</v>
      </c>
      <c r="K1615" t="s">
        <v>18</v>
      </c>
      <c r="L1615">
        <v>37197.64</v>
      </c>
      <c r="M1615">
        <v>117540.5</v>
      </c>
      <c r="N1615">
        <v>17</v>
      </c>
      <c r="V1615" s="11">
        <f t="shared" si="2602"/>
        <v>8.0342645313734008E-7</v>
      </c>
      <c r="W1615" s="11">
        <f t="shared" si="2603"/>
        <v>1.2446697020011798E-6</v>
      </c>
      <c r="X1615" s="10">
        <f t="shared" si="2604"/>
        <v>80342.631986267865</v>
      </c>
      <c r="Y1615" s="8">
        <f t="shared" si="2605"/>
        <v>1244.6692064692625</v>
      </c>
      <c r="Z1615" s="1">
        <f t="shared" si="2606"/>
        <v>1244.6690000000001</v>
      </c>
      <c r="AA1615" s="2">
        <f t="shared" si="2607"/>
        <v>80342.600000000006</v>
      </c>
      <c r="AB1615" s="2">
        <f t="shared" si="2588"/>
        <v>80342.645313734</v>
      </c>
      <c r="AC1615" s="1">
        <f t="shared" si="2608"/>
        <v>8.2274703280042327E-2</v>
      </c>
      <c r="AD1615" s="1" t="b">
        <f t="shared" si="2609"/>
        <v>1</v>
      </c>
      <c r="AF1615" s="1" t="s">
        <v>1438</v>
      </c>
      <c r="AG1615" s="1" t="s">
        <v>1327</v>
      </c>
      <c r="AH1615" s="10">
        <v>37197.64</v>
      </c>
      <c r="AI1615" s="10">
        <v>117540.5</v>
      </c>
      <c r="AJ1615" s="10">
        <f t="shared" si="2636"/>
        <v>80342.86</v>
      </c>
      <c r="AK1615" s="1">
        <f t="shared" si="2637"/>
        <v>3.3259127196743066E-3</v>
      </c>
      <c r="AL1615" s="10">
        <f t="shared" si="2638"/>
        <v>-0.22801373213587794</v>
      </c>
      <c r="AM1615" s="10">
        <f t="shared" si="2610"/>
        <v>0.25819748061532827</v>
      </c>
      <c r="AN1615" s="10">
        <f t="shared" si="2639"/>
        <v>-0.88309820681628126</v>
      </c>
      <c r="AO1615" s="1">
        <f t="shared" si="2611"/>
        <v>1244.6690000000001</v>
      </c>
      <c r="AP1615" s="14">
        <v>97600000</v>
      </c>
      <c r="AQ1615" s="10">
        <v>0.20899999999999999</v>
      </c>
      <c r="AR1615" s="14" cm="1">
        <f t="array" ref="AR1615">SfromgA($AP1615,$AO1615,"")</f>
        <v>9.2884831314108462E-2</v>
      </c>
      <c r="AS1615" s="21">
        <f t="shared" si="2640"/>
        <v>645.40962002187359</v>
      </c>
      <c r="AU1615" s="10"/>
      <c r="AV1615" s="10"/>
      <c r="AW1615" s="14">
        <f t="shared" si="2641"/>
        <v>97600000</v>
      </c>
      <c r="AX1615" s="21">
        <f t="shared" si="2642"/>
        <v>645.40962002187359</v>
      </c>
      <c r="AY1615" s="10">
        <f t="shared" si="2643"/>
        <v>-11.092542622062659</v>
      </c>
      <c r="AZ1615" s="10">
        <f t="shared" si="2644"/>
        <v>1.7697200736480274</v>
      </c>
      <c r="BA1615" s="10">
        <f t="shared" si="2645"/>
        <v>-0.12232579696265404</v>
      </c>
      <c r="BB1615" s="17" cm="1">
        <f t="array" ref="BB1615">$C1615*EXP(poly_from_str($AO1615,BB$2951))</f>
        <v>1.1938943407536011</v>
      </c>
      <c r="BC1615" s="10">
        <f t="shared" si="2646"/>
        <v>0.39360086437366887</v>
      </c>
      <c r="BD1615" s="10">
        <f t="shared" si="2647"/>
        <v>2.0087637068255089</v>
      </c>
      <c r="BE1615" s="10">
        <f t="shared" si="2648"/>
        <v>-2.3083100230117855</v>
      </c>
      <c r="BF1615" s="21">
        <f>INDEX([1]Pr3_line_class7_opt_lin!$A$2:$A$3624,MATCH($X1615,[1]Pr3_line_class7_opt_lin!$AO$2:$AO$3624,0),1)</f>
        <v>489</v>
      </c>
    </row>
    <row r="1616" spans="1:58" hidden="1" x14ac:dyDescent="0.25">
      <c r="A1616" s="1">
        <v>1242.6669999999999</v>
      </c>
      <c r="B1616" s="1">
        <v>4.0000000000000001E-3</v>
      </c>
      <c r="C1616">
        <v>1</v>
      </c>
      <c r="E1616" s="2">
        <v>80472.100000000006</v>
      </c>
      <c r="N1616">
        <v>17</v>
      </c>
      <c r="V1616" s="11">
        <f t="shared" si="2602"/>
        <v>8.04720814184331E-7</v>
      </c>
      <c r="W1616" s="11">
        <f t="shared" si="2603"/>
        <v>1.2426667130595573E-6</v>
      </c>
      <c r="X1616" s="10">
        <f t="shared" si="2604"/>
        <v>80472.086908436875</v>
      </c>
      <c r="Y1616" s="8">
        <f t="shared" si="2605"/>
        <v>1242.6669152221996</v>
      </c>
      <c r="Z1616" s="1">
        <f t="shared" si="2606"/>
        <v>1242.6669999999999</v>
      </c>
      <c r="AA1616" s="2">
        <f t="shared" si="2607"/>
        <v>80472.100000000006</v>
      </c>
      <c r="AB1616" s="2">
        <f t="shared" si="2588"/>
        <v>80472.081418433096</v>
      </c>
      <c r="AC1616" s="1">
        <f t="shared" si="2608"/>
        <v>8.2378779439074623E-2</v>
      </c>
      <c r="AD1616" s="1" t="b">
        <f t="shared" si="2609"/>
        <v>1</v>
      </c>
      <c r="AM1616" s="10">
        <f t="shared" si="2610"/>
        <v>0.25903029532449162</v>
      </c>
      <c r="AN1616" s="10"/>
      <c r="AO1616" s="1">
        <f t="shared" si="2611"/>
        <v>1242.6669999999999</v>
      </c>
      <c r="AP1616"/>
      <c r="BB1616" s="17" cm="1">
        <f t="array" ref="BB1616">$C1616*EXP(poly_from_str($AO1616,BB$2951))</f>
        <v>0.6030633436303019</v>
      </c>
      <c r="BF1616" s="21">
        <f>INDEX([1]Pr3_line_class7_opt_lin!$A$2:$A$3624,MATCH($X1616,[1]Pr3_line_class7_opt_lin!$AO$2:$AO$3624,0),1)</f>
        <v>248</v>
      </c>
    </row>
    <row r="1617" spans="1:58" x14ac:dyDescent="0.25">
      <c r="A1617" s="1">
        <v>1241.027</v>
      </c>
      <c r="B1617" s="1">
        <v>8.0000000000000002E-3</v>
      </c>
      <c r="C1617">
        <v>5</v>
      </c>
      <c r="D1617" t="s">
        <v>112</v>
      </c>
      <c r="E1617" s="2">
        <v>80578.399999999994</v>
      </c>
      <c r="N1617">
        <v>17</v>
      </c>
      <c r="V1617" s="11">
        <f t="shared" si="2602"/>
        <v>8.0578424159990069E-7</v>
      </c>
      <c r="W1617" s="11">
        <f t="shared" si="2603"/>
        <v>1.2410273720997191E-6</v>
      </c>
      <c r="X1617" s="10">
        <f t="shared" si="2604"/>
        <v>80578.416995227526</v>
      </c>
      <c r="Y1617" s="8">
        <f t="shared" si="2605"/>
        <v>1241.0271103479579</v>
      </c>
      <c r="Z1617" s="1">
        <f t="shared" si="2606"/>
        <v>1241.027</v>
      </c>
      <c r="AA1617" s="2">
        <f t="shared" si="2607"/>
        <v>80578.399999999994</v>
      </c>
      <c r="AB1617" s="2">
        <f t="shared" si="2588"/>
        <v>80578.424159990071</v>
      </c>
      <c r="AC1617" s="1">
        <f t="shared" si="2608"/>
        <v>8.2464412200536352E-2</v>
      </c>
      <c r="AD1617" s="1" t="b">
        <f t="shared" si="2609"/>
        <v>1</v>
      </c>
      <c r="AM1617" s="10">
        <f t="shared" si="2610"/>
        <v>0.51943043946666745</v>
      </c>
      <c r="AN1617" s="10"/>
      <c r="AO1617" s="1">
        <f t="shared" si="2611"/>
        <v>1241.027</v>
      </c>
      <c r="AP1617"/>
      <c r="BB1617" s="17" cm="1">
        <f t="array" ref="BB1617">$C1617*EXP(poly_from_str($AO1617,BB$2951))</f>
        <v>3.0403762990071788</v>
      </c>
      <c r="BF1617" s="21">
        <f>INDEX([1]Pr3_line_class7_opt_lin!$A$2:$A$3624,MATCH($X1617,[1]Pr3_line_class7_opt_lin!$AO$2:$AO$3624,0),1)</f>
        <v>1250</v>
      </c>
    </row>
    <row r="1618" spans="1:58" hidden="1" x14ac:dyDescent="0.25">
      <c r="A1618" s="1">
        <v>1239.4670000000001</v>
      </c>
      <c r="B1618" s="1">
        <v>4.0000000000000001E-3</v>
      </c>
      <c r="C1618">
        <v>7</v>
      </c>
      <c r="E1618" s="2">
        <v>80679.8</v>
      </c>
      <c r="F1618">
        <v>24886</v>
      </c>
      <c r="G1618" t="s">
        <v>6</v>
      </c>
      <c r="H1618" t="s">
        <v>7</v>
      </c>
      <c r="I1618">
        <v>105566</v>
      </c>
      <c r="J1618" t="s">
        <v>4</v>
      </c>
      <c r="K1618" t="s">
        <v>5</v>
      </c>
      <c r="L1618">
        <v>24886.51</v>
      </c>
      <c r="M1618">
        <v>105566.62</v>
      </c>
      <c r="N1618">
        <v>17</v>
      </c>
      <c r="V1618" s="11">
        <f t="shared" si="2602"/>
        <v>8.0679840608906889E-7</v>
      </c>
      <c r="W1618" s="11">
        <f t="shared" si="2603"/>
        <v>1.239467623866197E-6</v>
      </c>
      <c r="X1618" s="10">
        <f t="shared" si="2604"/>
        <v>80679.828523476026</v>
      </c>
      <c r="Y1618" s="8">
        <f t="shared" si="2605"/>
        <v>1239.4671856658972</v>
      </c>
      <c r="Z1618" s="1">
        <f t="shared" si="2606"/>
        <v>1239.4670000000001</v>
      </c>
      <c r="AA1618" s="2">
        <f t="shared" si="2607"/>
        <v>80679.8</v>
      </c>
      <c r="AB1618" s="2">
        <f t="shared" si="2588"/>
        <v>80679.840608906889</v>
      </c>
      <c r="AC1618" s="1">
        <f t="shared" si="2608"/>
        <v>8.2546183403393106E-2</v>
      </c>
      <c r="AD1618" s="1" t="b">
        <f t="shared" si="2609"/>
        <v>1</v>
      </c>
      <c r="AF1618" s="5" t="s">
        <v>1479</v>
      </c>
      <c r="AG1618" s="1" t="s">
        <v>1445</v>
      </c>
      <c r="AH1618" s="10">
        <v>24886.51</v>
      </c>
      <c r="AI1618" s="10">
        <v>105566.62</v>
      </c>
      <c r="AJ1618" s="10">
        <f t="shared" ref="AJ1618:AJ1619" si="2649">AI1618-AH1618</f>
        <v>80680.11</v>
      </c>
      <c r="AK1618" s="1">
        <f t="shared" ref="AK1618:AK1619" si="2650">$A1618-100000000/AJ1618</f>
        <v>4.138583474968982E-3</v>
      </c>
      <c r="AL1618" s="10">
        <f t="shared" ref="AL1618:AL1619" si="2651">$X1618-AJ1618</f>
        <v>-0.28147652397456113</v>
      </c>
      <c r="AM1618" s="10">
        <f t="shared" si="2610"/>
        <v>0.26036933617433944</v>
      </c>
      <c r="AN1618" s="10">
        <f t="shared" ref="AN1618:AN1619" si="2652">AL1618/AM1618</f>
        <v>-1.0810663348854899</v>
      </c>
      <c r="AO1618" s="1">
        <f t="shared" si="2611"/>
        <v>1239.4670000000001</v>
      </c>
      <c r="BB1618" s="17" cm="1">
        <f t="array" ref="BB1618">$C1618*EXP(poly_from_str($AO1618,BB$2951))</f>
        <v>4.2899040611342754</v>
      </c>
      <c r="BF1618" s="21">
        <f>INDEX([1]Pr3_line_class7_opt_lin!$A$2:$A$3624,MATCH($X1618,[1]Pr3_line_class7_opt_lin!$AO$2:$AO$3624,0),1)</f>
        <v>1767</v>
      </c>
    </row>
    <row r="1619" spans="1:58" hidden="1" x14ac:dyDescent="0.25">
      <c r="A1619" s="1">
        <v>1238.0070000000001</v>
      </c>
      <c r="B1619" s="1">
        <v>4.0000000000000001E-3</v>
      </c>
      <c r="C1619">
        <v>4</v>
      </c>
      <c r="E1619" s="2">
        <v>80775</v>
      </c>
      <c r="F1619">
        <v>35024</v>
      </c>
      <c r="G1619" t="s">
        <v>4</v>
      </c>
      <c r="H1619" t="s">
        <v>7</v>
      </c>
      <c r="I1619">
        <v>115800</v>
      </c>
      <c r="J1619" t="s">
        <v>6</v>
      </c>
      <c r="K1619" t="s">
        <v>17</v>
      </c>
      <c r="L1619">
        <v>35024.49</v>
      </c>
      <c r="M1619">
        <v>115800</v>
      </c>
      <c r="N1619">
        <v>17</v>
      </c>
      <c r="V1619" s="11">
        <f t="shared" si="2602"/>
        <v>8.0774987540458167E-7</v>
      </c>
      <c r="W1619" s="11">
        <f t="shared" si="2603"/>
        <v>1.2380068090374497E-6</v>
      </c>
      <c r="X1619" s="10">
        <f t="shared" si="2604"/>
        <v>80774.991260779367</v>
      </c>
      <c r="Y1619" s="8">
        <f t="shared" si="2605"/>
        <v>1238.0069429800783</v>
      </c>
      <c r="Z1619" s="1">
        <f t="shared" si="2606"/>
        <v>1238.0070000000001</v>
      </c>
      <c r="AA1619" s="2">
        <f t="shared" si="2607"/>
        <v>80775</v>
      </c>
      <c r="AB1619" s="2">
        <f t="shared" si="2588"/>
        <v>80774.987540458169</v>
      </c>
      <c r="AC1619" s="1">
        <f t="shared" si="2608"/>
        <v>8.2622993060805866E-2</v>
      </c>
      <c r="AD1619" s="1" t="b">
        <f t="shared" si="2609"/>
        <v>1</v>
      </c>
      <c r="AF1619" s="1" t="s">
        <v>1412</v>
      </c>
      <c r="AG1619" s="1" t="s">
        <v>1331</v>
      </c>
      <c r="AH1619" s="10">
        <v>35024.49</v>
      </c>
      <c r="AI1619" s="10">
        <v>115800.17</v>
      </c>
      <c r="AJ1619" s="10">
        <f t="shared" si="2649"/>
        <v>80775.679999999993</v>
      </c>
      <c r="AK1619" s="1">
        <f t="shared" si="2650"/>
        <v>1.0612968655777877E-2</v>
      </c>
      <c r="AL1619" s="10">
        <f t="shared" si="2651"/>
        <v>-0.68873922062630299</v>
      </c>
      <c r="AM1619" s="10">
        <f t="shared" si="2610"/>
        <v>0.26098398474322032</v>
      </c>
      <c r="AN1619" s="10">
        <f t="shared" si="2652"/>
        <v>-2.639009521231531</v>
      </c>
      <c r="AO1619" s="1">
        <f t="shared" si="2611"/>
        <v>1238.0070000000001</v>
      </c>
      <c r="AP1619" s="14">
        <v>72600000</v>
      </c>
      <c r="AQ1619" s="10">
        <v>0.26200000000000001</v>
      </c>
      <c r="AR1619" s="14" cm="1">
        <f t="array" ref="AR1619">SfromgA($AP1619,$AO1619,"")</f>
        <v>6.7989098314469407E-2</v>
      </c>
      <c r="AS1619" s="21">
        <f>(10^MAX(0.05, -0.312925054856973*((LN($AR1619))^(1/3)) + 0.454808404431693)-1)*100</f>
        <v>676.11261640436601</v>
      </c>
      <c r="AU1619" s="10"/>
      <c r="AV1619" s="10"/>
      <c r="AW1619" s="14">
        <f>IF($AP1619="",$AT1619,$AP1619)</f>
        <v>72600000</v>
      </c>
      <c r="AX1619" s="21">
        <f>IF($AP1619="",$AV1619,$AS1619)</f>
        <v>676.11261640436601</v>
      </c>
      <c r="AY1619" s="10">
        <f>LN(BB1619*$AO1619/$AW1619)</f>
        <v>-10.075313271085646</v>
      </c>
      <c r="AZ1619" s="10">
        <f>EXP(AY$2950*$AI1619+AY$2951)*$AW1619/$AO1619</f>
        <v>1.5573020043998569</v>
      </c>
      <c r="BA1619" s="10">
        <f>LN(AZ1619/$C1619)</f>
        <v>-0.94333952150218781</v>
      </c>
      <c r="BB1619" s="17" cm="1">
        <f t="array" ref="BB1619">$C1619*EXP(poly_from_str($AO1619,BB$2951))</f>
        <v>2.4692244196744597</v>
      </c>
      <c r="BC1619" s="10">
        <f t="shared" ref="BC1619" si="2653">LN(AZ1619/BB1619)</f>
        <v>-0.46094926158202176</v>
      </c>
      <c r="BD1619" s="10">
        <f t="shared" ref="BD1619" si="2654">LN($AX1619/100+1)</f>
        <v>2.049127447898055</v>
      </c>
      <c r="BE1619" s="10">
        <f>ABS(LN($AZ1619/$BB1619))-BD1619-LN(2)</f>
        <v>-2.2813253668759788</v>
      </c>
      <c r="BF1619" s="21">
        <f>INDEX([1]Pr3_line_class7_opt_lin!$A$2:$A$3624,MATCH($X1619,[1]Pr3_line_class7_opt_lin!$AO$2:$AO$3624,0),1)</f>
        <v>1018</v>
      </c>
    </row>
    <row r="1620" spans="1:58" hidden="1" x14ac:dyDescent="0.25">
      <c r="A1620" s="1">
        <v>1237.9760000000001</v>
      </c>
      <c r="B1620" s="1">
        <v>4.0000000000000001E-3</v>
      </c>
      <c r="C1620">
        <v>2</v>
      </c>
      <c r="E1620" s="2">
        <v>80777</v>
      </c>
      <c r="N1620">
        <v>17</v>
      </c>
      <c r="V1620" s="11">
        <f t="shared" si="2602"/>
        <v>8.0777010216676246E-7</v>
      </c>
      <c r="W1620" s="11">
        <f t="shared" si="2603"/>
        <v>1.2379761565792244E-6</v>
      </c>
      <c r="X1620" s="10">
        <f t="shared" si="2604"/>
        <v>80777.007165843956</v>
      </c>
      <c r="Y1620" s="8">
        <f t="shared" si="2605"/>
        <v>1237.976046756587</v>
      </c>
      <c r="Z1620" s="1">
        <f t="shared" si="2606"/>
        <v>1237.9760000000001</v>
      </c>
      <c r="AA1620" s="2">
        <f t="shared" si="2607"/>
        <v>80777</v>
      </c>
      <c r="AB1620" s="2">
        <f t="shared" si="2588"/>
        <v>80777.010216676252</v>
      </c>
      <c r="AC1620" s="1">
        <f t="shared" si="2608"/>
        <v>8.2624626897725095E-2</v>
      </c>
      <c r="AD1620" s="1" t="b">
        <f t="shared" si="2609"/>
        <v>1</v>
      </c>
      <c r="AM1620" s="10">
        <f t="shared" si="2610"/>
        <v>0.26099698217089828</v>
      </c>
      <c r="AN1620" s="10"/>
      <c r="AO1620" s="1">
        <f t="shared" si="2611"/>
        <v>1237.9760000000001</v>
      </c>
      <c r="AP1620"/>
      <c r="BB1620" s="17" cm="1">
        <f t="array" ref="BB1620">$C1620*EXP(poly_from_str($AO1620,BB$2951))</f>
        <v>1.2348017162487934</v>
      </c>
      <c r="BF1620" s="21" t="e">
        <f>INDEX([1]Pr3_line_class7_opt_lin!$A$2:$A$3624,MATCH($X1620,[1]Pr3_line_class7_opt_lin!$AO$2:$AO$3624,0),1)</f>
        <v>#N/A</v>
      </c>
    </row>
    <row r="1621" spans="1:58" hidden="1" x14ac:dyDescent="0.25">
      <c r="A1621" s="1">
        <v>1236.596</v>
      </c>
      <c r="B1621" s="1">
        <v>4.0000000000000001E-3</v>
      </c>
      <c r="C1621">
        <v>1</v>
      </c>
      <c r="E1621" s="2">
        <v>80867.199999999997</v>
      </c>
      <c r="N1621">
        <v>17</v>
      </c>
      <c r="V1621" s="11">
        <f t="shared" si="2602"/>
        <v>8.0867154672989401E-7</v>
      </c>
      <c r="W1621" s="11">
        <f t="shared" si="2603"/>
        <v>1.2365953068734916E-6</v>
      </c>
      <c r="X1621" s="10">
        <f t="shared" si="2604"/>
        <v>80867.168250628703</v>
      </c>
      <c r="Y1621" s="8">
        <f t="shared" si="2605"/>
        <v>1236.5957923748931</v>
      </c>
      <c r="Z1621" s="1">
        <f t="shared" si="2606"/>
        <v>1236.596</v>
      </c>
      <c r="AA1621" s="2">
        <f t="shared" si="2607"/>
        <v>80867.199999999997</v>
      </c>
      <c r="AB1621" s="2">
        <f t="shared" si="2588"/>
        <v>80867.154672989403</v>
      </c>
      <c r="AC1621" s="1">
        <f t="shared" si="2608"/>
        <v>8.2697483524525967E-2</v>
      </c>
      <c r="AD1621" s="1" t="b">
        <f t="shared" si="2609"/>
        <v>1</v>
      </c>
      <c r="AM1621" s="10">
        <f t="shared" si="2610"/>
        <v>0.2615800148148627</v>
      </c>
      <c r="AN1621" s="10"/>
      <c r="AO1621" s="1">
        <f t="shared" si="2611"/>
        <v>1236.596</v>
      </c>
      <c r="AP1621"/>
      <c r="BB1621" s="17" cm="1">
        <f t="array" ref="BB1621">$C1621*EXP(poly_from_str($AO1621,BB$2951))</f>
        <v>0.62161867516952773</v>
      </c>
      <c r="BF1621" s="21">
        <f>INDEX([1]Pr3_line_class7_opt_lin!$A$2:$A$3624,MATCH($X1621,[1]Pr3_line_class7_opt_lin!$AO$2:$AO$3624,0),1)</f>
        <v>257</v>
      </c>
    </row>
    <row r="1622" spans="1:58" x14ac:dyDescent="0.25">
      <c r="A1622" s="1">
        <v>1235.607</v>
      </c>
      <c r="B1622" s="1">
        <v>8.0000000000000002E-3</v>
      </c>
      <c r="C1622">
        <v>20</v>
      </c>
      <c r="D1622" t="s">
        <v>112</v>
      </c>
      <c r="E1622" s="2">
        <v>80931.899999999994</v>
      </c>
      <c r="N1622">
        <v>17</v>
      </c>
      <c r="V1622" s="11">
        <f t="shared" si="2602"/>
        <v>8.0931882062824191E-7</v>
      </c>
      <c r="W1622" s="11">
        <f t="shared" si="2603"/>
        <v>1.2356067261487747E-6</v>
      </c>
      <c r="X1622" s="10">
        <f t="shared" si="2604"/>
        <v>80931.887447928806</v>
      </c>
      <c r="Y1622" s="8">
        <f t="shared" si="2605"/>
        <v>1235.6069177842853</v>
      </c>
      <c r="Z1622" s="1">
        <f t="shared" si="2606"/>
        <v>1235.607</v>
      </c>
      <c r="AA1622" s="2">
        <f t="shared" si="2607"/>
        <v>80931.899999999994</v>
      </c>
      <c r="AB1622" s="2">
        <f t="shared" si="2588"/>
        <v>80931.882062824181</v>
      </c>
      <c r="AC1622" s="1">
        <f t="shared" si="2608"/>
        <v>8.2749847671154425E-2</v>
      </c>
      <c r="AD1622" s="1" t="b">
        <f t="shared" si="2609"/>
        <v>1</v>
      </c>
      <c r="AM1622" s="10">
        <f t="shared" si="2610"/>
        <v>0.52399767887362247</v>
      </c>
      <c r="AN1622" s="10"/>
      <c r="AO1622" s="1">
        <f t="shared" si="2611"/>
        <v>1235.607</v>
      </c>
      <c r="AP1622"/>
      <c r="BB1622" s="17" cm="1">
        <f t="array" ref="BB1622">$C1622*EXP(poly_from_str($AO1622,BB$2951))</f>
        <v>12.492820505367103</v>
      </c>
      <c r="BF1622" s="21">
        <f>INDEX([1]Pr3_line_class7_opt_lin!$A$2:$A$3624,MATCH($X1622,[1]Pr3_line_class7_opt_lin!$AO$2:$AO$3624,0),1)</f>
        <v>5166</v>
      </c>
    </row>
    <row r="1623" spans="1:58" hidden="1" x14ac:dyDescent="0.25">
      <c r="A1623" s="1">
        <v>1235.3689999999999</v>
      </c>
      <c r="B1623" s="1">
        <v>4.0000000000000001E-3</v>
      </c>
      <c r="C1623">
        <v>1</v>
      </c>
      <c r="E1623" s="2">
        <v>80947.5</v>
      </c>
      <c r="N1623">
        <v>17</v>
      </c>
      <c r="V1623" s="11">
        <f t="shared" si="2602"/>
        <v>8.0947473993600295E-7</v>
      </c>
      <c r="W1623" s="11">
        <f t="shared" si="2603"/>
        <v>1.2353686031069521E-6</v>
      </c>
      <c r="X1623" s="10">
        <f t="shared" si="2604"/>
        <v>80947.481805461619</v>
      </c>
      <c r="Y1623" s="8">
        <f t="shared" si="2605"/>
        <v>1235.3688807803394</v>
      </c>
      <c r="Z1623" s="1">
        <f t="shared" si="2606"/>
        <v>1235.3689999999999</v>
      </c>
      <c r="AA1623" s="2">
        <f t="shared" si="2607"/>
        <v>80947.5</v>
      </c>
      <c r="AB1623" s="2">
        <f t="shared" si="2588"/>
        <v>80947.473993600302</v>
      </c>
      <c r="AC1623" s="1">
        <f t="shared" si="2608"/>
        <v>8.2762467729722983E-2</v>
      </c>
      <c r="AD1623" s="1" t="b">
        <f t="shared" si="2609"/>
        <v>1</v>
      </c>
      <c r="AM1623" s="10">
        <f t="shared" si="2610"/>
        <v>0.26209982604387838</v>
      </c>
      <c r="AN1623" s="10"/>
      <c r="AO1623" s="1">
        <f t="shared" si="2611"/>
        <v>1235.3689999999999</v>
      </c>
      <c r="AP1623"/>
      <c r="BB1623" s="17" cm="1">
        <f t="array" ref="BB1623">$C1623*EXP(poly_from_str($AO1623,BB$2951))</f>
        <v>0.62536827344045276</v>
      </c>
      <c r="BF1623" s="21" t="e">
        <f>INDEX([1]Pr3_line_class7_opt_lin!$A$2:$A$3624,MATCH($X1623,[1]Pr3_line_class7_opt_lin!$AO$2:$AO$3624,0),1)</f>
        <v>#N/A</v>
      </c>
    </row>
    <row r="1624" spans="1:58" hidden="1" x14ac:dyDescent="0.25">
      <c r="A1624" s="1">
        <v>1234.6489999999999</v>
      </c>
      <c r="B1624" s="1">
        <v>4.0000000000000001E-3</v>
      </c>
      <c r="C1624">
        <v>1</v>
      </c>
      <c r="E1624" s="2">
        <v>80994.7</v>
      </c>
      <c r="F1624">
        <v>36652</v>
      </c>
      <c r="G1624" t="s">
        <v>4</v>
      </c>
      <c r="H1624" t="s">
        <v>17</v>
      </c>
      <c r="I1624">
        <v>117647</v>
      </c>
      <c r="J1624" t="s">
        <v>6</v>
      </c>
      <c r="K1624" t="s">
        <v>7</v>
      </c>
      <c r="L1624">
        <v>36652.29</v>
      </c>
      <c r="M1624">
        <v>117647.2</v>
      </c>
      <c r="N1624">
        <v>17</v>
      </c>
      <c r="V1624" s="11">
        <f t="shared" si="2602"/>
        <v>8.0994679459506318E-7</v>
      </c>
      <c r="W1624" s="11">
        <f t="shared" si="2603"/>
        <v>1.2346486868893893E-6</v>
      </c>
      <c r="X1624" s="10">
        <f t="shared" si="2604"/>
        <v>80994.685639576739</v>
      </c>
      <c r="Y1624" s="8">
        <f t="shared" si="2605"/>
        <v>1234.6489057935996</v>
      </c>
      <c r="Z1624" s="1">
        <f t="shared" si="2606"/>
        <v>1234.6489999999999</v>
      </c>
      <c r="AA1624" s="2">
        <f t="shared" si="2607"/>
        <v>80994.7</v>
      </c>
      <c r="AB1624" s="2">
        <f t="shared" si="2588"/>
        <v>80994.679459506311</v>
      </c>
      <c r="AC1624" s="1">
        <f t="shared" si="2608"/>
        <v>8.2800690503740865E-2</v>
      </c>
      <c r="AD1624" s="1" t="b">
        <f t="shared" si="2609"/>
        <v>1</v>
      </c>
      <c r="AF1624" s="1" t="s">
        <v>1406</v>
      </c>
      <c r="AG1624" s="1" t="s">
        <v>1203</v>
      </c>
      <c r="AH1624" s="10">
        <v>36652.29</v>
      </c>
      <c r="AI1624" s="10">
        <v>117647.2</v>
      </c>
      <c r="AJ1624" s="10">
        <f>AI1624-AH1624</f>
        <v>80994.91</v>
      </c>
      <c r="AK1624" s="1">
        <f>$A1624-100000000/AJ1624</f>
        <v>3.5142528090545966E-3</v>
      </c>
      <c r="AL1624" s="10">
        <f>$X1624-AJ1624</f>
        <v>-0.22436042326444294</v>
      </c>
      <c r="AM1624" s="10">
        <f t="shared" si="2610"/>
        <v>0.26240559057675505</v>
      </c>
      <c r="AN1624" s="10">
        <f>AL1624/AM1624</f>
        <v>-0.85501388431286607</v>
      </c>
      <c r="AO1624" s="1">
        <f t="shared" si="2611"/>
        <v>1234.6489999999999</v>
      </c>
      <c r="AP1624" s="14">
        <v>52200000</v>
      </c>
      <c r="AQ1624" s="10">
        <v>0.161</v>
      </c>
      <c r="AR1624" s="14" cm="1">
        <f t="array" ref="AR1624">SfromgA($AP1624,$AO1624,"")</f>
        <v>4.8488013272116742E-2</v>
      </c>
      <c r="AS1624" s="21">
        <f>(10^MAX(0.05, -0.312925054856973*((LN($AR1624))^(1/3)) + 0.454808404431693)-1)*100</f>
        <v>708.06510641052046</v>
      </c>
      <c r="AU1624" s="10"/>
      <c r="AV1624" s="10"/>
      <c r="AW1624" s="14">
        <f>IF($AP1624="",$AT1624,$AP1624)</f>
        <v>52200000</v>
      </c>
      <c r="AX1624" s="21">
        <f>IF($AP1624="",$AV1624,$AS1624)</f>
        <v>708.06510641052046</v>
      </c>
      <c r="AY1624" s="10">
        <f>LN(BB1624*$AO1624/$AW1624)</f>
        <v>-11.117954065910327</v>
      </c>
      <c r="AZ1624" s="10">
        <f>EXP(AY$2950*$AI1624+AY$2951)*$AW1624/$AO1624</f>
        <v>0.94472197546399894</v>
      </c>
      <c r="BA1624" s="10">
        <f>LN(AZ1624/$C1624)</f>
        <v>-5.6864600633630386E-2</v>
      </c>
      <c r="BB1624" s="17" cm="1">
        <f t="array" ref="BB1624">$C1624*EXP(poly_from_str($AO1624,BB$2951))</f>
        <v>0.62756814817874151</v>
      </c>
      <c r="BC1624" s="10">
        <f t="shared" ref="BC1624" si="2655">LN(AZ1624/BB1624)</f>
        <v>0.40903841056412604</v>
      </c>
      <c r="BD1624" s="10">
        <f t="shared" ref="BD1624" si="2656">LN($AX1624/100+1)</f>
        <v>2.0894724465275756</v>
      </c>
      <c r="BE1624" s="10">
        <f>ABS(LN($AZ1624/$BB1624))-BD1624-LN(2)</f>
        <v>-2.3735812165233949</v>
      </c>
      <c r="BF1624" s="21">
        <f>INDEX([1]Pr3_line_class7_opt_lin!$A$2:$A$3624,MATCH($X1624,[1]Pr3_line_class7_opt_lin!$AO$2:$AO$3624,0),1)</f>
        <v>260</v>
      </c>
    </row>
    <row r="1625" spans="1:58" hidden="1" x14ac:dyDescent="0.25">
      <c r="A1625" s="1">
        <v>1234.5340000000001</v>
      </c>
      <c r="B1625" s="1">
        <v>4.0000000000000001E-3</v>
      </c>
      <c r="C1625">
        <v>3</v>
      </c>
      <c r="E1625" s="2">
        <v>81002.2</v>
      </c>
      <c r="N1625">
        <v>17</v>
      </c>
      <c r="V1625" s="11">
        <f t="shared" si="2602"/>
        <v>8.1002224321079853E-7</v>
      </c>
      <c r="W1625" s="11">
        <f t="shared" si="2603"/>
        <v>1.234534370671414E-6</v>
      </c>
      <c r="X1625" s="10">
        <f t="shared" si="2604"/>
        <v>81002.217001634257</v>
      </c>
      <c r="Y1625" s="8">
        <f t="shared" si="2605"/>
        <v>1234.5341115537919</v>
      </c>
      <c r="Z1625" s="1">
        <f t="shared" si="2606"/>
        <v>1234.5340000000001</v>
      </c>
      <c r="AA1625" s="2">
        <f t="shared" si="2607"/>
        <v>81002.2</v>
      </c>
      <c r="AB1625" s="2">
        <f t="shared" si="2588"/>
        <v>81002.224321079848</v>
      </c>
      <c r="AC1625" s="1">
        <f t="shared" si="2608"/>
        <v>8.2806801724812695E-2</v>
      </c>
      <c r="AD1625" s="1" t="b">
        <f t="shared" si="2609"/>
        <v>1</v>
      </c>
      <c r="AM1625" s="10">
        <f t="shared" si="2610"/>
        <v>0.26245433499603898</v>
      </c>
      <c r="AN1625" s="10"/>
      <c r="AO1625" s="1">
        <f t="shared" si="2611"/>
        <v>1234.5340000000001</v>
      </c>
      <c r="AP1625"/>
      <c r="BB1625" s="17" cm="1">
        <f t="array" ref="BB1625">$C1625*EXP(poly_from_str($AO1625,BB$2951))</f>
        <v>1.883758458124245</v>
      </c>
      <c r="BF1625" s="21">
        <f>INDEX([1]Pr3_line_class7_opt_lin!$A$2:$A$3624,MATCH($X1625,[1]Pr3_line_class7_opt_lin!$AO$2:$AO$3624,0),1)</f>
        <v>780</v>
      </c>
    </row>
    <row r="1626" spans="1:58" hidden="1" x14ac:dyDescent="0.25">
      <c r="A1626" s="1">
        <v>1234.3510000000001</v>
      </c>
      <c r="B1626" s="1">
        <v>4.0000000000000001E-3</v>
      </c>
      <c r="C1626">
        <v>1</v>
      </c>
      <c r="E1626" s="2">
        <v>81014.2</v>
      </c>
      <c r="N1626">
        <v>17</v>
      </c>
      <c r="V1626" s="11">
        <f t="shared" si="2602"/>
        <v>8.1014233390664397E-7</v>
      </c>
      <c r="W1626" s="11">
        <f t="shared" si="2603"/>
        <v>1.2343515087478493E-6</v>
      </c>
      <c r="X1626" s="10">
        <f t="shared" si="2604"/>
        <v>81014.223337556701</v>
      </c>
      <c r="Y1626" s="8">
        <f t="shared" si="2605"/>
        <v>1234.3511531714189</v>
      </c>
      <c r="Z1626" s="1">
        <f t="shared" si="2606"/>
        <v>1234.3510000000001</v>
      </c>
      <c r="AA1626" s="2">
        <f t="shared" si="2607"/>
        <v>81014.2</v>
      </c>
      <c r="AB1626" s="2">
        <f t="shared" si="2588"/>
        <v>81014.233390664405</v>
      </c>
      <c r="AC1626" s="1">
        <f t="shared" si="2608"/>
        <v>8.2816530059385218E-2</v>
      </c>
      <c r="AD1626" s="1" t="b">
        <f t="shared" si="2609"/>
        <v>1</v>
      </c>
      <c r="AM1626" s="10">
        <f t="shared" si="2610"/>
        <v>0.26253213227031852</v>
      </c>
      <c r="AN1626" s="10"/>
      <c r="AO1626" s="1">
        <f t="shared" si="2611"/>
        <v>1234.3510000000001</v>
      </c>
      <c r="AP1626"/>
      <c r="BB1626" s="17" cm="1">
        <f t="array" ref="BB1626">$C1626*EXP(poly_from_str($AO1626,BB$2951))</f>
        <v>0.62847855246270845</v>
      </c>
      <c r="BF1626" s="21" t="e">
        <f>INDEX([1]Pr3_line_class7_opt_lin!$A$2:$A$3624,MATCH($X1626,[1]Pr3_line_class7_opt_lin!$AO$2:$AO$3624,0),1)</f>
        <v>#N/A</v>
      </c>
    </row>
    <row r="1627" spans="1:58" hidden="1" x14ac:dyDescent="0.25">
      <c r="A1627" s="1">
        <v>1234.1500000000001</v>
      </c>
      <c r="B1627" s="1">
        <v>4.0000000000000001E-3</v>
      </c>
      <c r="C1627">
        <v>3</v>
      </c>
      <c r="E1627" s="2">
        <v>81027.399999999994</v>
      </c>
      <c r="N1627">
        <v>17</v>
      </c>
      <c r="V1627" s="11">
        <f t="shared" si="2602"/>
        <v>8.1027427784304985E-7</v>
      </c>
      <c r="W1627" s="11">
        <f t="shared" si="2603"/>
        <v>1.2341504231901803E-6</v>
      </c>
      <c r="X1627" s="10">
        <f t="shared" si="2604"/>
        <v>81027.419415324359</v>
      </c>
      <c r="Y1627" s="8">
        <f t="shared" si="2605"/>
        <v>1234.1501274701516</v>
      </c>
      <c r="Z1627" s="1">
        <f t="shared" si="2606"/>
        <v>1234.1500000000001</v>
      </c>
      <c r="AA1627" s="2">
        <f t="shared" si="2607"/>
        <v>81027.399999999994</v>
      </c>
      <c r="AB1627" s="2">
        <f t="shared" si="2588"/>
        <v>81027.427784304979</v>
      </c>
      <c r="AC1627" s="1">
        <f t="shared" si="2608"/>
        <v>8.2827220266703805E-2</v>
      </c>
      <c r="AD1627" s="1" t="b">
        <f t="shared" si="2609"/>
        <v>1</v>
      </c>
      <c r="AM1627" s="10">
        <f t="shared" si="2610"/>
        <v>0.26261767208199971</v>
      </c>
      <c r="AN1627" s="10"/>
      <c r="AO1627" s="1">
        <f t="shared" si="2611"/>
        <v>1234.1500000000001</v>
      </c>
      <c r="AP1627"/>
      <c r="BB1627" s="17" cm="1">
        <f t="array" ref="BB1627">$C1627*EXP(poly_from_str($AO1627,BB$2951))</f>
        <v>1.8872777432147971</v>
      </c>
      <c r="BF1627" s="21">
        <f>INDEX([1]Pr3_line_class7_opt_lin!$A$2:$A$3624,MATCH($X1627,[1]Pr3_line_class7_opt_lin!$AO$2:$AO$3624,0),1)</f>
        <v>782</v>
      </c>
    </row>
    <row r="1628" spans="1:58" x14ac:dyDescent="0.25">
      <c r="A1628" s="1">
        <v>1233.8689999999999</v>
      </c>
      <c r="B1628" s="1">
        <v>8.0000000000000002E-3</v>
      </c>
      <c r="C1628">
        <v>3</v>
      </c>
      <c r="D1628" t="s">
        <v>16</v>
      </c>
      <c r="E1628" s="2">
        <v>81045.899999999994</v>
      </c>
      <c r="F1628">
        <v>29835</v>
      </c>
      <c r="G1628" t="s">
        <v>4</v>
      </c>
      <c r="H1628" t="s">
        <v>5</v>
      </c>
      <c r="I1628">
        <v>110881</v>
      </c>
      <c r="J1628" t="s">
        <v>6</v>
      </c>
      <c r="K1628" t="s">
        <v>12</v>
      </c>
      <c r="L1628">
        <v>29835.09</v>
      </c>
      <c r="M1628">
        <v>110881.1</v>
      </c>
      <c r="N1628">
        <v>17</v>
      </c>
      <c r="V1628" s="11">
        <f t="shared" si="2602"/>
        <v>8.1045880883627042E-7</v>
      </c>
      <c r="W1628" s="11">
        <f t="shared" si="2603"/>
        <v>1.2338687089661539E-6</v>
      </c>
      <c r="X1628" s="10">
        <f t="shared" si="2604"/>
        <v>81045.88664538828</v>
      </c>
      <c r="Y1628" s="8">
        <f t="shared" si="2605"/>
        <v>1233.8689122810683</v>
      </c>
      <c r="Z1628" s="1">
        <f t="shared" si="2606"/>
        <v>1233.8689999999999</v>
      </c>
      <c r="AA1628" s="2">
        <f t="shared" si="2607"/>
        <v>81045.899999999994</v>
      </c>
      <c r="AB1628" s="2">
        <f t="shared" si="2588"/>
        <v>81045.880883627033</v>
      </c>
      <c r="AC1628" s="1">
        <f t="shared" si="2608"/>
        <v>8.2842174041015321E-2</v>
      </c>
      <c r="AD1628" s="1" t="b">
        <f t="shared" si="2609"/>
        <v>1</v>
      </c>
      <c r="AF1628" s="1" t="s">
        <v>1185</v>
      </c>
      <c r="AG1628" s="1" t="s">
        <v>1149</v>
      </c>
      <c r="AH1628" s="10">
        <v>29835.09</v>
      </c>
      <c r="AI1628" s="10">
        <v>110880.92</v>
      </c>
      <c r="AJ1628" s="10">
        <f t="shared" ref="AJ1628:AJ1631" si="2657">AI1628-AH1628</f>
        <v>81045.83</v>
      </c>
      <c r="AK1628" s="1">
        <f t="shared" ref="AK1628:AK1631" si="2658">$A1628-100000000/AJ1628</f>
        <v>-7.7466946800086589E-4</v>
      </c>
      <c r="AL1628" s="10">
        <f t="shared" ref="AL1628:AL1631" si="2659">$X1628-AJ1628</f>
        <v>5.6645388278411701E-2</v>
      </c>
      <c r="AM1628" s="10">
        <f t="shared" si="2610"/>
        <v>0.52547490860050783</v>
      </c>
      <c r="AN1628" s="10">
        <f t="shared" ref="AN1628:AN1631" si="2660">AL1628/AM1628</f>
        <v>0.10779846449619224</v>
      </c>
      <c r="AO1628" s="1">
        <f t="shared" si="2611"/>
        <v>1233.8689999999999</v>
      </c>
      <c r="AP1628" s="14">
        <v>44800000</v>
      </c>
      <c r="AQ1628" s="10">
        <v>4.2000000000000003E-2</v>
      </c>
      <c r="AR1628" s="14" cm="1">
        <f t="array" ref="AR1628">SfromgA($AP1628,$AO1628,"")</f>
        <v>4.1535412992036704E-2</v>
      </c>
      <c r="AS1628" s="21">
        <f t="shared" ref="AS1628:AS1631" si="2661">(10^MAX(0.05, -0.312925054856973*((LN($AR1628))^(1/3)) + 0.454808404431693)-1)*100</f>
        <v>722.30762163992244</v>
      </c>
      <c r="AU1628" s="10"/>
      <c r="AV1628" s="10"/>
      <c r="AW1628" s="14">
        <f t="shared" ref="AW1628:AW1631" si="2662">IF($AP1628="",$AT1628,$AP1628)</f>
        <v>44800000</v>
      </c>
      <c r="AX1628" s="21">
        <f t="shared" ref="AX1628:AX1631" si="2663">IF($AP1628="",$AV1628,$AS1628)</f>
        <v>722.30762163992244</v>
      </c>
      <c r="AY1628" s="10">
        <f t="shared" ref="AY1628:AY1631" si="2664">LN(BB1628*$AO1628/$AW1628)</f>
        <v>-9.8633096919837442</v>
      </c>
      <c r="AZ1628" s="10">
        <f t="shared" ref="AZ1628:AZ1631" si="2665">EXP(AY$2950*$AI1628+AY$2951)*$AW1628/$AO1628</f>
        <v>1.5271119353274432</v>
      </c>
      <c r="BA1628" s="10">
        <f t="shared" ref="BA1628:BA1631" si="2666">LN(AZ1628/$C1628)</f>
        <v>-0.67523396104000621</v>
      </c>
      <c r="BB1628" s="17" cm="1">
        <f t="array" ref="BB1628">$C1628*EXP(poly_from_str($AO1628,BB$2951))</f>
        <v>1.8898528433983262</v>
      </c>
      <c r="BC1628" s="10">
        <f t="shared" ref="BC1628:BC1631" si="2667">LN(AZ1628/BB1628)</f>
        <v>-0.21312063777634452</v>
      </c>
      <c r="BD1628" s="10">
        <f t="shared" ref="BD1628:BD1631" si="2668">LN($AX1628/100+1)</f>
        <v>2.1069443746311047</v>
      </c>
      <c r="BE1628" s="10">
        <f t="shared" ref="BE1628:BE1631" si="2669">ABS(LN($AZ1628/$BB1628))-BD1628-LN(2)</f>
        <v>-2.5869709174147055</v>
      </c>
      <c r="BF1628" s="21">
        <f>INDEX([1]Pr3_line_class7_opt_lin!$A$2:$A$3624,MATCH($X1628,[1]Pr3_line_class7_opt_lin!$AO$2:$AO$3624,0),1)</f>
        <v>783</v>
      </c>
    </row>
    <row r="1629" spans="1:58" x14ac:dyDescent="0.25">
      <c r="A1629" s="1">
        <v>1233.8689999999999</v>
      </c>
      <c r="B1629" s="1">
        <v>8.0000000000000002E-3</v>
      </c>
      <c r="C1629">
        <v>3</v>
      </c>
      <c r="D1629" t="s">
        <v>16</v>
      </c>
      <c r="E1629" s="2">
        <v>81045.899999999994</v>
      </c>
      <c r="F1629">
        <v>36640</v>
      </c>
      <c r="G1629" t="s">
        <v>4</v>
      </c>
      <c r="H1629" t="s">
        <v>7</v>
      </c>
      <c r="I1629">
        <v>117686</v>
      </c>
      <c r="J1629" t="s">
        <v>6</v>
      </c>
      <c r="K1629" t="s">
        <v>17</v>
      </c>
      <c r="L1629">
        <v>36640.379999999997</v>
      </c>
      <c r="M1629">
        <v>117686.39999999999</v>
      </c>
      <c r="N1629">
        <v>17</v>
      </c>
      <c r="V1629" s="11">
        <f t="shared" si="2602"/>
        <v>8.1045880883627042E-7</v>
      </c>
      <c r="W1629" s="11">
        <f t="shared" si="2603"/>
        <v>1.2338687089661539E-6</v>
      </c>
      <c r="X1629" s="10">
        <f t="shared" si="2604"/>
        <v>81045.88664538828</v>
      </c>
      <c r="Y1629" s="8">
        <f t="shared" si="2605"/>
        <v>1233.8689122810683</v>
      </c>
      <c r="Z1629" s="1">
        <f t="shared" si="2606"/>
        <v>1233.8689999999999</v>
      </c>
      <c r="AA1629" s="2">
        <f t="shared" si="2607"/>
        <v>81045.899999999994</v>
      </c>
      <c r="AB1629" s="2">
        <f t="shared" si="2588"/>
        <v>81045.880883627033</v>
      </c>
      <c r="AC1629" s="1">
        <f t="shared" si="2608"/>
        <v>8.2842174041015321E-2</v>
      </c>
      <c r="AD1629" s="1" t="b">
        <f t="shared" si="2609"/>
        <v>1</v>
      </c>
      <c r="AF1629" s="1" t="s">
        <v>1407</v>
      </c>
      <c r="AG1629" s="1" t="s">
        <v>1332</v>
      </c>
      <c r="AH1629" s="10">
        <v>36640.379999999997</v>
      </c>
      <c r="AI1629" s="10">
        <v>117686.39999999999</v>
      </c>
      <c r="AJ1629" s="10">
        <f t="shared" si="2657"/>
        <v>81046.01999999999</v>
      </c>
      <c r="AK1629" s="1">
        <f t="shared" si="2658"/>
        <v>2.1179495302021678E-3</v>
      </c>
      <c r="AL1629" s="10">
        <f t="shared" si="2659"/>
        <v>-0.13335461170936469</v>
      </c>
      <c r="AM1629" s="10">
        <f t="shared" si="2610"/>
        <v>0.52547490860050783</v>
      </c>
      <c r="AN1629" s="10">
        <f t="shared" si="2660"/>
        <v>-0.25377921862059355</v>
      </c>
      <c r="AO1629" s="1">
        <f t="shared" si="2611"/>
        <v>1233.8689999999999</v>
      </c>
      <c r="AP1629" s="14">
        <v>61000000</v>
      </c>
      <c r="AQ1629" s="10">
        <v>0.21299999999999999</v>
      </c>
      <c r="AR1629" s="14" cm="1">
        <f t="array" ref="AR1629">SfromgA($AP1629,$AO1629,"")</f>
        <v>5.6554915011478545E-2</v>
      </c>
      <c r="AS1629" s="21">
        <f t="shared" si="2661"/>
        <v>693.67049771978327</v>
      </c>
      <c r="AU1629" s="10"/>
      <c r="AV1629" s="10"/>
      <c r="AW1629" s="14">
        <f t="shared" si="2662"/>
        <v>61000000</v>
      </c>
      <c r="AX1629" s="21">
        <f t="shared" si="2663"/>
        <v>693.67049771978327</v>
      </c>
      <c r="AY1629" s="10">
        <f t="shared" si="2664"/>
        <v>-10.171975416736116</v>
      </c>
      <c r="AZ1629" s="10">
        <f t="shared" si="2665"/>
        <v>1.1006429009515797</v>
      </c>
      <c r="BA1629" s="10">
        <f t="shared" si="2666"/>
        <v>-1.0027178241808028</v>
      </c>
      <c r="BB1629" s="17" cm="1">
        <f t="array" ref="BB1629">$C1629*EXP(poly_from_str($AO1629,BB$2951))</f>
        <v>1.8898528433983262</v>
      </c>
      <c r="BC1629" s="10">
        <f t="shared" si="2667"/>
        <v>-0.54060450091714118</v>
      </c>
      <c r="BD1629" s="10">
        <f t="shared" si="2668"/>
        <v>2.0714981988493979</v>
      </c>
      <c r="BE1629" s="10">
        <f t="shared" si="2669"/>
        <v>-2.2240408784922021</v>
      </c>
      <c r="BF1629" s="21">
        <f>INDEX([1]Pr3_line_class7_opt_lin!$A$2:$A$3624,MATCH($X1629,[1]Pr3_line_class7_opt_lin!$AO$2:$AO$3624,0),1)</f>
        <v>783</v>
      </c>
    </row>
    <row r="1630" spans="1:58" hidden="1" x14ac:dyDescent="0.25">
      <c r="A1630" s="1">
        <v>1233.5730000000001</v>
      </c>
      <c r="B1630" s="1">
        <v>4.0000000000000001E-3</v>
      </c>
      <c r="C1630">
        <v>1</v>
      </c>
      <c r="E1630" s="2">
        <v>81065.3</v>
      </c>
      <c r="F1630">
        <v>29267</v>
      </c>
      <c r="G1630" t="s">
        <v>4</v>
      </c>
      <c r="H1630" t="s">
        <v>17</v>
      </c>
      <c r="I1630">
        <v>110333</v>
      </c>
      <c r="J1630" t="s">
        <v>6</v>
      </c>
      <c r="K1630" t="s">
        <v>7</v>
      </c>
      <c r="L1630">
        <v>29267.86</v>
      </c>
      <c r="M1630">
        <v>110333.5</v>
      </c>
      <c r="N1630">
        <v>17</v>
      </c>
      <c r="V1630" s="11">
        <f t="shared" si="2602"/>
        <v>8.1065328115968812E-7</v>
      </c>
      <c r="W1630" s="11">
        <f t="shared" si="2603"/>
        <v>1.2335734278415056E-6</v>
      </c>
      <c r="X1630" s="10">
        <f t="shared" si="2604"/>
        <v>81065.31963601298</v>
      </c>
      <c r="Y1630" s="8">
        <f t="shared" si="2605"/>
        <v>1233.5731290397005</v>
      </c>
      <c r="Z1630" s="1">
        <f t="shared" si="2606"/>
        <v>1233.5730000000001</v>
      </c>
      <c r="AA1630" s="2">
        <f t="shared" si="2607"/>
        <v>81065.3</v>
      </c>
      <c r="AB1630" s="2">
        <f t="shared" si="2588"/>
        <v>81065.328115968805</v>
      </c>
      <c r="AC1630" s="1">
        <f t="shared" si="2608"/>
        <v>8.2857937112748414E-2</v>
      </c>
      <c r="AD1630" s="1" t="b">
        <f t="shared" si="2609"/>
        <v>1</v>
      </c>
      <c r="AF1630" s="1" t="s">
        <v>1269</v>
      </c>
      <c r="AG1630" s="1" t="s">
        <v>1333</v>
      </c>
      <c r="AH1630" s="10">
        <v>29267.86</v>
      </c>
      <c r="AI1630" s="10">
        <v>110333.55</v>
      </c>
      <c r="AJ1630" s="10">
        <f t="shared" si="2657"/>
        <v>81065.69</v>
      </c>
      <c r="AK1630" s="1">
        <f t="shared" si="2658"/>
        <v>5.5067732107545453E-3</v>
      </c>
      <c r="AL1630" s="10">
        <f t="shared" si="2659"/>
        <v>-0.3703639870218467</v>
      </c>
      <c r="AM1630" s="10">
        <f t="shared" si="2610"/>
        <v>0.26286340573277789</v>
      </c>
      <c r="AN1630" s="10">
        <f t="shared" si="2660"/>
        <v>-1.4089598587882253</v>
      </c>
      <c r="AO1630" s="1">
        <f t="shared" si="2611"/>
        <v>1233.5730000000001</v>
      </c>
      <c r="AP1630" s="14">
        <v>30100000</v>
      </c>
      <c r="AQ1630" s="10">
        <v>7.2999999999999995E-2</v>
      </c>
      <c r="AR1630" s="14" cm="1">
        <f t="array" ref="AR1630">SfromgA($AP1630,$AO1630,"")</f>
        <v>2.7886526388663901E-2</v>
      </c>
      <c r="AS1630" s="21">
        <f t="shared" si="2661"/>
        <v>758.01750315993638</v>
      </c>
      <c r="AU1630" s="10"/>
      <c r="AV1630" s="10"/>
      <c r="AW1630" s="14">
        <f t="shared" si="2662"/>
        <v>30100000</v>
      </c>
      <c r="AX1630" s="21">
        <f t="shared" si="2663"/>
        <v>758.01750315993638</v>
      </c>
      <c r="AY1630" s="10">
        <f t="shared" si="2664"/>
        <v>-10.563044745575386</v>
      </c>
      <c r="AZ1630" s="10">
        <f t="shared" si="2665"/>
        <v>1.0801514751333243</v>
      </c>
      <c r="BA1630" s="10">
        <f t="shared" si="2666"/>
        <v>7.7101286054428092E-2</v>
      </c>
      <c r="BB1630" s="17" cm="1">
        <f t="array" ref="BB1630">$C1630*EXP(poly_from_str($AO1630,BB$2951))</f>
        <v>0.63085506659251023</v>
      </c>
      <c r="BC1630" s="10">
        <f t="shared" si="2667"/>
        <v>0.5377804173207138</v>
      </c>
      <c r="BD1630" s="10">
        <f t="shared" si="2668"/>
        <v>2.1494543132451005</v>
      </c>
      <c r="BE1630" s="10">
        <f t="shared" si="2669"/>
        <v>-2.3048210764843322</v>
      </c>
      <c r="BF1630" s="21">
        <f>INDEX([1]Pr3_line_class7_opt_lin!$A$2:$A$3624,MATCH($X1630,[1]Pr3_line_class7_opt_lin!$AO$2:$AO$3624,0),1)</f>
        <v>261</v>
      </c>
    </row>
    <row r="1631" spans="1:58" hidden="1" x14ac:dyDescent="0.25">
      <c r="A1631" s="1">
        <v>1233.242</v>
      </c>
      <c r="B1631" s="1">
        <v>4.0000000000000001E-3</v>
      </c>
      <c r="C1631">
        <v>1</v>
      </c>
      <c r="E1631" s="2">
        <v>81087.100000000006</v>
      </c>
      <c r="F1631">
        <v>29835</v>
      </c>
      <c r="G1631" t="s">
        <v>4</v>
      </c>
      <c r="H1631" t="s">
        <v>5</v>
      </c>
      <c r="I1631">
        <v>110922</v>
      </c>
      <c r="J1631" t="s">
        <v>6</v>
      </c>
      <c r="K1631" t="s">
        <v>5</v>
      </c>
      <c r="L1631">
        <v>29835.09</v>
      </c>
      <c r="M1631">
        <v>110922.5</v>
      </c>
      <c r="N1631">
        <v>17</v>
      </c>
      <c r="V1631" s="11">
        <f t="shared" si="2602"/>
        <v>8.1087085908524042E-7</v>
      </c>
      <c r="W1631" s="11">
        <f t="shared" si="2603"/>
        <v>1.2332417856847759E-6</v>
      </c>
      <c r="X1631" s="10">
        <f t="shared" si="2604"/>
        <v>81087.090161793225</v>
      </c>
      <c r="Y1631" s="8">
        <f t="shared" si="2605"/>
        <v>1233.241935312635</v>
      </c>
      <c r="Z1631" s="1">
        <f t="shared" si="2606"/>
        <v>1233.242</v>
      </c>
      <c r="AA1631" s="2">
        <f t="shared" si="2607"/>
        <v>81087.100000000006</v>
      </c>
      <c r="AB1631" s="2">
        <f t="shared" si="2588"/>
        <v>81087.085908524037</v>
      </c>
      <c r="AC1631" s="1">
        <f t="shared" si="2608"/>
        <v>8.2875577505681794E-2</v>
      </c>
      <c r="AD1631" s="1" t="b">
        <f t="shared" si="2609"/>
        <v>1</v>
      </c>
      <c r="AF1631" s="1" t="s">
        <v>1185</v>
      </c>
      <c r="AG1631" s="5" t="s">
        <v>1473</v>
      </c>
      <c r="AH1631" s="10">
        <v>29835.09</v>
      </c>
      <c r="AI1631" s="10">
        <v>110922.18</v>
      </c>
      <c r="AJ1631" s="10">
        <f t="shared" si="2657"/>
        <v>81087.09</v>
      </c>
      <c r="AK1631" s="1">
        <f t="shared" si="2658"/>
        <v>6.2226675026977318E-5</v>
      </c>
      <c r="AL1631" s="10">
        <f t="shared" si="2659"/>
        <v>1.6179322847165167E-4</v>
      </c>
      <c r="AM1631" s="10">
        <f t="shared" si="2610"/>
        <v>0.26300466575092324</v>
      </c>
      <c r="AN1631" s="10">
        <f t="shared" si="2660"/>
        <v>6.15172464753446E-4</v>
      </c>
      <c r="AO1631" s="1">
        <f t="shared" si="2611"/>
        <v>1233.242</v>
      </c>
      <c r="AP1631" s="14">
        <v>37600000</v>
      </c>
      <c r="AQ1631" s="10">
        <v>9.7000000000000003E-2</v>
      </c>
      <c r="AR1631" s="14" cm="1">
        <f t="array" ref="AR1631">SfromgA($AP1631,$AO1631,"")</f>
        <v>3.4806962512223094E-2</v>
      </c>
      <c r="AS1631" s="21">
        <f t="shared" si="2661"/>
        <v>738.30809675100056</v>
      </c>
      <c r="AU1631" s="10"/>
      <c r="AV1631" s="10"/>
      <c r="AW1631" s="14">
        <f t="shared" si="2662"/>
        <v>37600000</v>
      </c>
      <c r="AX1631" s="21">
        <f t="shared" si="2663"/>
        <v>738.30809675100056</v>
      </c>
      <c r="AY1631" s="10">
        <f t="shared" si="2664"/>
        <v>-10.784190782215541</v>
      </c>
      <c r="AZ1631" s="10">
        <f t="shared" si="2665"/>
        <v>1.2773986462841602</v>
      </c>
      <c r="BA1631" s="10">
        <f t="shared" si="2666"/>
        <v>0.24482570240168719</v>
      </c>
      <c r="BB1631" s="17" cm="1">
        <f t="array" ref="BB1631">$C1631*EXP(poly_from_str($AO1631,BB$2951))</f>
        <v>0.6318660035440401</v>
      </c>
      <c r="BC1631" s="10">
        <f t="shared" si="2667"/>
        <v>0.70390362942512008</v>
      </c>
      <c r="BD1631" s="10">
        <f t="shared" si="2668"/>
        <v>2.1262155041454012</v>
      </c>
      <c r="BE1631" s="10">
        <f t="shared" si="2669"/>
        <v>-2.1154590552802266</v>
      </c>
      <c r="BF1631" s="21">
        <f>INDEX([1]Pr3_line_class7_opt_lin!$A$2:$A$3624,MATCH($X1631,[1]Pr3_line_class7_opt_lin!$AO$2:$AO$3624,0),1)</f>
        <v>262</v>
      </c>
    </row>
    <row r="1632" spans="1:58" hidden="1" x14ac:dyDescent="0.25">
      <c r="A1632" s="1">
        <v>1231.9580000000001</v>
      </c>
      <c r="B1632" s="1">
        <v>4.0000000000000001E-3</v>
      </c>
      <c r="C1632">
        <v>1</v>
      </c>
      <c r="E1632" s="2">
        <v>81171.600000000006</v>
      </c>
      <c r="N1632">
        <v>17</v>
      </c>
      <c r="V1632" s="11">
        <f t="shared" si="2602"/>
        <v>8.1171598382412383E-7</v>
      </c>
      <c r="W1632" s="11">
        <f t="shared" si="2603"/>
        <v>1.2319579754495415E-6</v>
      </c>
      <c r="X1632" s="10">
        <f t="shared" si="2604"/>
        <v>81171.598872074741</v>
      </c>
      <c r="Y1632" s="8">
        <f t="shared" si="2605"/>
        <v>1231.957992568294</v>
      </c>
      <c r="Z1632" s="1">
        <f t="shared" si="2606"/>
        <v>1231.9580000000001</v>
      </c>
      <c r="AA1632" s="2">
        <f t="shared" si="2607"/>
        <v>81171.600000000006</v>
      </c>
      <c r="AB1632" s="2">
        <f t="shared" si="2588"/>
        <v>81171.598382412383</v>
      </c>
      <c r="AC1632" s="1">
        <f t="shared" si="2608"/>
        <v>8.2944141919778266E-2</v>
      </c>
      <c r="AD1632" s="1" t="b">
        <f t="shared" si="2609"/>
        <v>1</v>
      </c>
      <c r="AM1632" s="10">
        <f t="shared" si="2610"/>
        <v>0.26355314061031304</v>
      </c>
      <c r="AN1632" s="10"/>
      <c r="AO1632" s="1">
        <f t="shared" si="2611"/>
        <v>1231.9580000000001</v>
      </c>
      <c r="AP1632"/>
      <c r="BB1632" s="17" cm="1">
        <f t="array" ref="BB1632">$C1632*EXP(poly_from_str($AO1632,BB$2951))</f>
        <v>0.63578660380965168</v>
      </c>
      <c r="BF1632" s="21" t="e">
        <f>INDEX([1]Pr3_line_class7_opt_lin!$A$2:$A$3624,MATCH($X1632,[1]Pr3_line_class7_opt_lin!$AO$2:$AO$3624,0),1)</f>
        <v>#N/A</v>
      </c>
    </row>
    <row r="1633" spans="1:58" x14ac:dyDescent="0.25">
      <c r="A1633" s="1">
        <v>1229.989</v>
      </c>
      <c r="B1633" s="1">
        <v>8.0000000000000002E-3</v>
      </c>
      <c r="C1633">
        <v>3</v>
      </c>
      <c r="D1633" t="s">
        <v>112</v>
      </c>
      <c r="E1633" s="2">
        <v>81301.5</v>
      </c>
      <c r="N1633">
        <v>17</v>
      </c>
      <c r="V1633" s="11">
        <f t="shared" si="2602"/>
        <v>8.1301540095074022E-7</v>
      </c>
      <c r="W1633" s="11">
        <f t="shared" si="2603"/>
        <v>1.2299896065878244E-6</v>
      </c>
      <c r="X1633" s="10">
        <f t="shared" si="2604"/>
        <v>81301.527903625742</v>
      </c>
      <c r="Y1633" s="8">
        <f t="shared" si="2605"/>
        <v>1229.9891844411497</v>
      </c>
      <c r="Z1633" s="1">
        <f t="shared" si="2606"/>
        <v>1229.989</v>
      </c>
      <c r="AA1633" s="2">
        <f t="shared" si="2607"/>
        <v>81301.5</v>
      </c>
      <c r="AB1633" s="2">
        <f t="shared" si="2588"/>
        <v>81301.540095074015</v>
      </c>
      <c r="AC1633" s="1">
        <f t="shared" si="2608"/>
        <v>8.3049702109154647E-2</v>
      </c>
      <c r="AD1633" s="1" t="b">
        <f t="shared" si="2609"/>
        <v>1</v>
      </c>
      <c r="AM1633" s="10">
        <f t="shared" si="2610"/>
        <v>0.52879497296317279</v>
      </c>
      <c r="AN1633" s="10"/>
      <c r="AO1633" s="1">
        <f t="shared" si="2611"/>
        <v>1229.989</v>
      </c>
      <c r="AP1633"/>
      <c r="BB1633" s="17" cm="1">
        <f t="array" ref="BB1633">$C1633*EXP(poly_from_str($AO1633,BB$2951))</f>
        <v>1.9253855291253097</v>
      </c>
      <c r="BF1633" s="21" t="e">
        <f>INDEX([1]Pr3_line_class7_opt_lin!$A$2:$A$3624,MATCH($X1633,[1]Pr3_line_class7_opt_lin!$AO$2:$AO$3624,0),1)</f>
        <v>#N/A</v>
      </c>
    </row>
    <row r="1634" spans="1:58" hidden="1" x14ac:dyDescent="0.25">
      <c r="A1634" s="1">
        <v>1229.7280000000001</v>
      </c>
      <c r="B1634" s="1">
        <v>4.0000000000000001E-3</v>
      </c>
      <c r="C1634">
        <v>20</v>
      </c>
      <c r="E1634" s="2">
        <v>81318.8</v>
      </c>
      <c r="N1634">
        <v>17</v>
      </c>
      <c r="V1634" s="11">
        <f t="shared" si="2602"/>
        <v>8.1318795701163182E-7</v>
      </c>
      <c r="W1634" s="11">
        <f t="shared" si="2603"/>
        <v>1.2297279349916625E-6</v>
      </c>
      <c r="X1634" s="10">
        <f t="shared" si="2604"/>
        <v>81318.797009055852</v>
      </c>
      <c r="Y1634" s="8">
        <f t="shared" si="2605"/>
        <v>1229.7279802216426</v>
      </c>
      <c r="Z1634" s="1">
        <f t="shared" si="2606"/>
        <v>1229.7280000000001</v>
      </c>
      <c r="AA1634" s="2">
        <f t="shared" si="2607"/>
        <v>81318.8</v>
      </c>
      <c r="AB1634" s="2">
        <f t="shared" si="2588"/>
        <v>81318.795701163181</v>
      </c>
      <c r="AC1634" s="1">
        <f t="shared" si="2608"/>
        <v>8.3063732671437573E-2</v>
      </c>
      <c r="AD1634" s="1" t="b">
        <f t="shared" si="2609"/>
        <v>1</v>
      </c>
      <c r="AM1634" s="10">
        <f t="shared" si="2610"/>
        <v>0.26450987535454995</v>
      </c>
      <c r="AN1634" s="10"/>
      <c r="AO1634" s="1">
        <f t="shared" si="2611"/>
        <v>1229.7280000000001</v>
      </c>
      <c r="AP1634"/>
      <c r="BB1634" s="17" cm="1">
        <f t="array" ref="BB1634">$C1634*EXP(poly_from_str($AO1634,BB$2951))</f>
        <v>12.851825146779483</v>
      </c>
      <c r="BF1634" s="21" t="e">
        <f>INDEX([1]Pr3_line_class7_opt_lin!$A$2:$A$3624,MATCH($X1634,[1]Pr3_line_class7_opt_lin!$AO$2:$AO$3624,0),1)</f>
        <v>#N/A</v>
      </c>
    </row>
    <row r="1635" spans="1:58" x14ac:dyDescent="0.25">
      <c r="A1635" s="1">
        <v>1228.6099999999999</v>
      </c>
      <c r="B1635" s="1">
        <v>8.0000000000000002E-3</v>
      </c>
      <c r="C1635">
        <v>10</v>
      </c>
      <c r="D1635" t="s">
        <v>111</v>
      </c>
      <c r="E1635" s="2">
        <v>81392.800000000003</v>
      </c>
      <c r="F1635">
        <v>39725</v>
      </c>
      <c r="G1635" t="s">
        <v>4</v>
      </c>
      <c r="H1635" t="s">
        <v>46</v>
      </c>
      <c r="I1635">
        <v>121119</v>
      </c>
      <c r="J1635" t="s">
        <v>6</v>
      </c>
      <c r="K1635" t="s">
        <v>46</v>
      </c>
      <c r="L1635">
        <v>39725.99</v>
      </c>
      <c r="M1635">
        <v>121119.2</v>
      </c>
      <c r="N1635">
        <v>17</v>
      </c>
      <c r="V1635" s="11">
        <f t="shared" si="2602"/>
        <v>8.1392793482065111E-7</v>
      </c>
      <c r="W1635" s="11">
        <f t="shared" si="2603"/>
        <v>1.2286099016129192E-6</v>
      </c>
      <c r="X1635" s="10">
        <f t="shared" si="2604"/>
        <v>81392.795470127021</v>
      </c>
      <c r="Y1635" s="8">
        <f t="shared" si="2605"/>
        <v>1228.6099699905533</v>
      </c>
      <c r="Z1635" s="1">
        <f t="shared" si="2606"/>
        <v>1228.6099999999999</v>
      </c>
      <c r="AA1635" s="2">
        <f t="shared" si="2607"/>
        <v>81392.800000000003</v>
      </c>
      <c r="AB1635" s="2">
        <f t="shared" si="2588"/>
        <v>81392.793482065099</v>
      </c>
      <c r="AC1635" s="1">
        <f t="shared" si="2608"/>
        <v>8.3123934154070503E-2</v>
      </c>
      <c r="AD1635" s="1" t="b">
        <f t="shared" si="2609"/>
        <v>1</v>
      </c>
      <c r="AF1635" s="1" t="s">
        <v>1400</v>
      </c>
      <c r="AG1635" s="1" t="s">
        <v>1151</v>
      </c>
      <c r="AH1635" s="10">
        <v>39725.99</v>
      </c>
      <c r="AI1635" s="10">
        <v>121119.2</v>
      </c>
      <c r="AJ1635" s="10">
        <f t="shared" ref="AJ1635:AJ1637" si="2670">AI1635-AH1635</f>
        <v>81393.209999999992</v>
      </c>
      <c r="AK1635" s="1">
        <f t="shared" ref="AK1635:AK1637" si="2671">$A1635-100000000/AJ1635</f>
        <v>6.2872332960068888E-3</v>
      </c>
      <c r="AL1635" s="10">
        <f t="shared" ref="AL1635:AL1637" si="2672">$X1635-AJ1635</f>
        <v>-0.41452987297088839</v>
      </c>
      <c r="AM1635" s="10">
        <f t="shared" si="2610"/>
        <v>0.52998298890616236</v>
      </c>
      <c r="AN1635" s="10">
        <f t="shared" ref="AN1635:AN1637" si="2673">AL1635/AM1635</f>
        <v>-0.78215694021885707</v>
      </c>
      <c r="AO1635" s="1">
        <f t="shared" si="2611"/>
        <v>1228.6099999999999</v>
      </c>
      <c r="AP1635" s="14">
        <v>16600000</v>
      </c>
      <c r="AQ1635" s="10">
        <v>0.35099999999999998</v>
      </c>
      <c r="AR1635" s="14" cm="1">
        <f t="array" ref="AR1635">SfromgA($AP1635,$AO1635,"")</f>
        <v>1.5194401058025423E-2</v>
      </c>
      <c r="AS1635" s="21">
        <f t="shared" ref="AS1635:AS1637" si="2674">(10^MAX(0.05, -0.312925054856973*((LN($AR1635))^(1/3)) + 0.454808404431693)-1)*100</f>
        <v>810.25339588085092</v>
      </c>
      <c r="AU1635" s="10"/>
      <c r="AV1635" s="10"/>
      <c r="AW1635" s="14">
        <f t="shared" ref="AW1635:AW1637" si="2675">IF($AP1635="",$AT1635,$AP1635)</f>
        <v>16600000</v>
      </c>
      <c r="AX1635" s="21">
        <f t="shared" ref="AX1635:AX1637" si="2676">IF($AP1635="",$AV1635,$AS1635)</f>
        <v>810.25339588085092</v>
      </c>
      <c r="AY1635" s="12"/>
      <c r="AZ1635" s="10">
        <f t="shared" ref="AZ1635:AZ1637" si="2677">EXP(AY$2950*$AI1635+AY$2951)*$AW1635/$AO1635</f>
        <v>0.2182334151588961</v>
      </c>
      <c r="BA1635" s="12"/>
      <c r="BB1635" s="17" cm="1">
        <f t="array" ref="BB1635">$C1635*EXP(poly_from_str($AO1635,BB$2951))</f>
        <v>6.4600013985260132</v>
      </c>
      <c r="BC1635" s="12"/>
      <c r="BD1635" s="10">
        <f t="shared" ref="BD1635:BD1637" si="2678">LN($AX1635/100+1)</f>
        <v>2.2085528317727703</v>
      </c>
      <c r="BE1635" s="10">
        <f t="shared" ref="BE1635:BE1637" si="2679">ABS(LN($AZ1635/$BB1635))-BD1635-LN(2)</f>
        <v>0.48611959920983738</v>
      </c>
      <c r="BF1635" s="21">
        <f>INDEX([1]Pr3_line_class7_opt_lin!$A$2:$A$3624,MATCH($X1635,[1]Pr3_line_class7_opt_lin!$AO$2:$AO$3624,0),1)</f>
        <v>2692</v>
      </c>
    </row>
    <row r="1636" spans="1:58" hidden="1" x14ac:dyDescent="0.25">
      <c r="A1636" s="1">
        <v>1228.067</v>
      </c>
      <c r="B1636" s="1">
        <v>4.0000000000000001E-3</v>
      </c>
      <c r="C1636">
        <v>2</v>
      </c>
      <c r="E1636" s="2">
        <v>81428.800000000003</v>
      </c>
      <c r="F1636">
        <v>35024</v>
      </c>
      <c r="G1636" t="s">
        <v>4</v>
      </c>
      <c r="H1636" t="s">
        <v>7</v>
      </c>
      <c r="I1636">
        <v>116453</v>
      </c>
      <c r="J1636" t="s">
        <v>6</v>
      </c>
      <c r="K1636" t="s">
        <v>5</v>
      </c>
      <c r="L1636">
        <v>35024.49</v>
      </c>
      <c r="M1636">
        <v>116453.2</v>
      </c>
      <c r="N1636">
        <v>17</v>
      </c>
      <c r="V1636" s="11">
        <f t="shared" si="2602"/>
        <v>8.1428781980136268E-7</v>
      </c>
      <c r="W1636" s="11">
        <f t="shared" si="2603"/>
        <v>1.2280667282337453E-6</v>
      </c>
      <c r="X1636" s="10">
        <f t="shared" si="2604"/>
        <v>81428.78748320631</v>
      </c>
      <c r="Y1636" s="8">
        <f t="shared" si="2605"/>
        <v>1228.0669170055342</v>
      </c>
      <c r="Z1636" s="1">
        <f t="shared" si="2606"/>
        <v>1228.067</v>
      </c>
      <c r="AA1636" s="2">
        <f t="shared" si="2607"/>
        <v>81428.800000000003</v>
      </c>
      <c r="AB1636" s="2">
        <f t="shared" si="2588"/>
        <v>81428.781980136264</v>
      </c>
      <c r="AC1636" s="1">
        <f t="shared" si="2608"/>
        <v>8.3153232673842836E-2</v>
      </c>
      <c r="AD1636" s="1" t="b">
        <f t="shared" si="2609"/>
        <v>1</v>
      </c>
      <c r="AF1636" s="1" t="s">
        <v>1412</v>
      </c>
      <c r="AG1636" s="1" t="s">
        <v>1211</v>
      </c>
      <c r="AH1636" s="10">
        <v>35024.49</v>
      </c>
      <c r="AI1636" s="10">
        <v>116453.2</v>
      </c>
      <c r="AJ1636" s="10">
        <f t="shared" si="2670"/>
        <v>81428.709999999992</v>
      </c>
      <c r="AK1636" s="1">
        <f t="shared" si="2671"/>
        <v>-1.0855683456156839E-3</v>
      </c>
      <c r="AL1636" s="10">
        <f t="shared" si="2672"/>
        <v>7.7483206317992881E-2</v>
      </c>
      <c r="AM1636" s="10">
        <f t="shared" si="2610"/>
        <v>0.26522592008416479</v>
      </c>
      <c r="AN1636" s="10">
        <f t="shared" si="2673"/>
        <v>0.29214039975204892</v>
      </c>
      <c r="AO1636" s="1">
        <f t="shared" si="2611"/>
        <v>1228.067</v>
      </c>
      <c r="AP1636" s="14">
        <v>106000000</v>
      </c>
      <c r="AQ1636" s="10">
        <v>7.5999999999999998E-2</v>
      </c>
      <c r="AR1636" s="14" cm="1">
        <f t="array" ref="AR1636">SfromgA($AP1636,$AO1636,"")</f>
        <v>9.689590186709196E-2</v>
      </c>
      <c r="AS1636" s="21">
        <f t="shared" si="2674"/>
        <v>641.14609675501231</v>
      </c>
      <c r="AU1636" s="10"/>
      <c r="AV1636" s="10"/>
      <c r="AW1636" s="14">
        <f t="shared" si="2675"/>
        <v>106000000</v>
      </c>
      <c r="AX1636" s="21">
        <f t="shared" si="2676"/>
        <v>641.14609675501231</v>
      </c>
      <c r="AY1636" s="10">
        <f t="shared" ref="AY1636:AY1637" si="2680">LN(BB1636*$AO1636/$AW1636)</f>
        <v>-11.107002816855459</v>
      </c>
      <c r="AZ1636" s="10">
        <f t="shared" si="2677"/>
        <v>2.1564163958050484</v>
      </c>
      <c r="BA1636" s="10">
        <f t="shared" ref="BA1636:BA1637" si="2681">LN(AZ1636/$C1636)</f>
        <v>7.5300587329216045E-2</v>
      </c>
      <c r="BB1636" s="17" cm="1">
        <f t="array" ref="BB1636">$C1636*EXP(poly_from_str($AO1636,BB$2951))</f>
        <v>1.2953101541393588</v>
      </c>
      <c r="BC1636" s="10">
        <f t="shared" ref="BC1636:BC1637" si="2682">LN(AZ1636/BB1636)</f>
        <v>0.5096976001475958</v>
      </c>
      <c r="BD1636" s="10">
        <f t="shared" si="2678"/>
        <v>2.0030275814869012</v>
      </c>
      <c r="BE1636" s="10">
        <f t="shared" si="2679"/>
        <v>-2.1864771618992509</v>
      </c>
      <c r="BF1636" s="21">
        <f>INDEX([1]Pr3_line_class7_opt_lin!$A$2:$A$3624,MATCH($X1636,[1]Pr3_line_class7_opt_lin!$AO$2:$AO$3624,0),1)</f>
        <v>540</v>
      </c>
    </row>
    <row r="1637" spans="1:58" hidden="1" x14ac:dyDescent="0.25">
      <c r="A1637" s="1">
        <v>1224.0150000000001</v>
      </c>
      <c r="B1637" s="1">
        <v>4.0000000000000001E-3</v>
      </c>
      <c r="C1637">
        <v>5</v>
      </c>
      <c r="E1637" s="2">
        <v>81698.3</v>
      </c>
      <c r="F1637">
        <v>39732</v>
      </c>
      <c r="G1637" t="s">
        <v>4</v>
      </c>
      <c r="H1637" t="s">
        <v>12</v>
      </c>
      <c r="I1637">
        <v>121431</v>
      </c>
      <c r="J1637" t="s">
        <v>6</v>
      </c>
      <c r="K1637" t="s">
        <v>39</v>
      </c>
      <c r="L1637">
        <v>39732.99</v>
      </c>
      <c r="M1637">
        <v>121431.2</v>
      </c>
      <c r="N1637">
        <v>17</v>
      </c>
      <c r="V1637" s="11">
        <f t="shared" si="2602"/>
        <v>8.1698345200017965E-7</v>
      </c>
      <c r="W1637" s="11">
        <f t="shared" si="2603"/>
        <v>1.2240156771927934E-6</v>
      </c>
      <c r="X1637" s="10">
        <f t="shared" si="2604"/>
        <v>81698.331269361719</v>
      </c>
      <c r="Y1637" s="8">
        <f t="shared" si="2605"/>
        <v>1224.0152087108995</v>
      </c>
      <c r="Z1637" s="1">
        <f t="shared" si="2606"/>
        <v>1224.0150000000001</v>
      </c>
      <c r="AA1637" s="2">
        <f t="shared" si="2607"/>
        <v>81698.3</v>
      </c>
      <c r="AB1637" s="2">
        <f t="shared" si="2588"/>
        <v>81698.345200017968</v>
      </c>
      <c r="AC1637" s="1">
        <f t="shared" si="2608"/>
        <v>8.3373098042106492E-2</v>
      </c>
      <c r="AD1637" s="1" t="b">
        <f t="shared" si="2609"/>
        <v>1</v>
      </c>
      <c r="AF1637" s="1" t="s">
        <v>1435</v>
      </c>
      <c r="AG1637" s="1" t="s">
        <v>1227</v>
      </c>
      <c r="AH1637" s="10">
        <v>39732.99</v>
      </c>
      <c r="AI1637" s="10">
        <v>121431.2</v>
      </c>
      <c r="AJ1637" s="10">
        <f t="shared" si="2670"/>
        <v>81698.209999999992</v>
      </c>
      <c r="AK1637" s="1">
        <f t="shared" si="2671"/>
        <v>-2.0255872191228264E-3</v>
      </c>
      <c r="AL1637" s="10">
        <f t="shared" si="2672"/>
        <v>0.12126936172717251</v>
      </c>
      <c r="AM1637" s="10">
        <f t="shared" si="2610"/>
        <v>0.2669846366261851</v>
      </c>
      <c r="AN1637" s="10">
        <f t="shared" si="2673"/>
        <v>0.454218502081699</v>
      </c>
      <c r="AO1637" s="1">
        <f t="shared" si="2611"/>
        <v>1224.0150000000001</v>
      </c>
      <c r="AP1637" s="14">
        <v>318000000</v>
      </c>
      <c r="AQ1637" s="10">
        <v>0.23599999999999999</v>
      </c>
      <c r="AR1637" s="14" cm="1">
        <f t="array" ref="AR1637">SfromgA($AP1637,$AO1637,"")</f>
        <v>0.28781982178037291</v>
      </c>
      <c r="AS1637" s="21">
        <f t="shared" si="2674"/>
        <v>518.70632451862809</v>
      </c>
      <c r="AU1637" s="10"/>
      <c r="AV1637" s="10"/>
      <c r="AW1637" s="14">
        <f t="shared" si="2675"/>
        <v>318000000</v>
      </c>
      <c r="AX1637" s="21">
        <f t="shared" si="2676"/>
        <v>518.70632451862809</v>
      </c>
      <c r="AY1637" s="10">
        <f t="shared" si="2680"/>
        <v>-11.273767500685898</v>
      </c>
      <c r="AZ1637" s="10">
        <f t="shared" si="2677"/>
        <v>4.0756941819084371</v>
      </c>
      <c r="BA1637" s="10">
        <f t="shared" si="2681"/>
        <v>-0.20439682886085103</v>
      </c>
      <c r="BB1637" s="17" cm="1">
        <f t="array" ref="BB1637">$C1637*EXP(poly_from_str($AO1637,BB$2951))</f>
        <v>3.2999348378103832</v>
      </c>
      <c r="BC1637" s="10">
        <f t="shared" si="2682"/>
        <v>0.21113836141383763</v>
      </c>
      <c r="BD1637" s="10">
        <f t="shared" si="2678"/>
        <v>1.8224605387668942</v>
      </c>
      <c r="BE1637" s="10">
        <f t="shared" si="2679"/>
        <v>-2.304469357913002</v>
      </c>
      <c r="BF1637" s="21">
        <f>INDEX([1]Pr3_line_class7_opt_lin!$A$2:$A$3624,MATCH($X1637,[1]Pr3_line_class7_opt_lin!$AO$2:$AO$3624,0),1)</f>
        <v>1384</v>
      </c>
    </row>
    <row r="1638" spans="1:58" hidden="1" x14ac:dyDescent="0.25">
      <c r="A1638" s="1">
        <v>1223.251</v>
      </c>
      <c r="B1638" s="1">
        <v>4.0000000000000001E-3</v>
      </c>
      <c r="C1638">
        <v>1</v>
      </c>
      <c r="E1638" s="2">
        <v>81749.399999999994</v>
      </c>
      <c r="N1638">
        <v>17</v>
      </c>
      <c r="V1638" s="11">
        <f t="shared" si="2602"/>
        <v>8.1749371142962481E-7</v>
      </c>
      <c r="W1638" s="11">
        <f t="shared" si="2603"/>
        <v>1.223250568199889E-6</v>
      </c>
      <c r="X1638" s="10">
        <f t="shared" si="2604"/>
        <v>81749.380052093024</v>
      </c>
      <c r="Y1638" s="8">
        <f t="shared" si="2605"/>
        <v>1223.2508666888625</v>
      </c>
      <c r="Z1638" s="1">
        <f t="shared" si="2606"/>
        <v>1223.251</v>
      </c>
      <c r="AA1638" s="2">
        <f t="shared" si="2607"/>
        <v>81749.399999999994</v>
      </c>
      <c r="AB1638" s="2">
        <f t="shared" si="2588"/>
        <v>81749.371142962482</v>
      </c>
      <c r="AC1638" s="1">
        <f t="shared" si="2608"/>
        <v>8.3414798411349134E-2</v>
      </c>
      <c r="AD1638" s="1" t="b">
        <f t="shared" si="2609"/>
        <v>1</v>
      </c>
      <c r="AM1638" s="10">
        <f t="shared" si="2610"/>
        <v>0.26731848165257988</v>
      </c>
      <c r="AN1638" s="10"/>
      <c r="AO1638" s="1">
        <f t="shared" si="2611"/>
        <v>1223.251</v>
      </c>
      <c r="AP1638"/>
      <c r="BB1638" s="17" cm="1">
        <f t="array" ref="BB1638">$C1638*EXP(poly_from_str($AO1638,BB$2951))</f>
        <v>0.66230811483566498</v>
      </c>
      <c r="BF1638" s="21" t="e">
        <f>INDEX([1]Pr3_line_class7_opt_lin!$A$2:$A$3624,MATCH($X1638,[1]Pr3_line_class7_opt_lin!$AO$2:$AO$3624,0),1)</f>
        <v>#N/A</v>
      </c>
    </row>
    <row r="1639" spans="1:58" hidden="1" x14ac:dyDescent="0.25">
      <c r="A1639" s="1">
        <v>1223.0550000000001</v>
      </c>
      <c r="B1639" s="1">
        <v>4.0000000000000001E-3</v>
      </c>
      <c r="C1639">
        <v>1</v>
      </c>
      <c r="E1639" s="2">
        <v>81762.5</v>
      </c>
      <c r="N1639">
        <v>17</v>
      </c>
      <c r="V1639" s="11">
        <f t="shared" si="2602"/>
        <v>8.1762471843048756E-7</v>
      </c>
      <c r="W1639" s="11">
        <f t="shared" si="2603"/>
        <v>1.2230545788105796E-6</v>
      </c>
      <c r="X1639" s="10">
        <f t="shared" si="2604"/>
        <v>81762.48053989136</v>
      </c>
      <c r="Y1639" s="8">
        <f t="shared" si="2605"/>
        <v>1223.0548699071169</v>
      </c>
      <c r="Z1639" s="1">
        <f t="shared" si="2606"/>
        <v>1223.0550000000001</v>
      </c>
      <c r="AA1639" s="2">
        <f t="shared" si="2607"/>
        <v>81762.5</v>
      </c>
      <c r="AB1639" s="2">
        <f t="shared" si="2588"/>
        <v>81762.471843048756</v>
      </c>
      <c r="AC1639" s="1">
        <f t="shared" si="2608"/>
        <v>8.3425509009426704E-2</v>
      </c>
      <c r="AD1639" s="1" t="b">
        <f t="shared" si="2609"/>
        <v>1</v>
      </c>
      <c r="AM1639" s="10">
        <f t="shared" si="2610"/>
        <v>0.26740416416269097</v>
      </c>
      <c r="AN1639" s="10"/>
      <c r="AO1639" s="1">
        <f t="shared" si="2611"/>
        <v>1223.0550000000001</v>
      </c>
      <c r="AP1639"/>
      <c r="BB1639" s="17" cm="1">
        <f t="array" ref="BB1639">$C1639*EXP(poly_from_str($AO1639,BB$2951))</f>
        <v>0.66290336167493713</v>
      </c>
      <c r="BF1639" s="21" t="e">
        <f>INDEX([1]Pr3_line_class7_opt_lin!$A$2:$A$3624,MATCH($X1639,[1]Pr3_line_class7_opt_lin!$AO$2:$AO$3624,0),1)</f>
        <v>#N/A</v>
      </c>
    </row>
    <row r="1640" spans="1:58" hidden="1" x14ac:dyDescent="0.25">
      <c r="A1640" s="1">
        <v>1222.4970000000001</v>
      </c>
      <c r="B1640" s="1">
        <v>4.0000000000000001E-3</v>
      </c>
      <c r="C1640">
        <v>10</v>
      </c>
      <c r="E1640" s="2">
        <v>81799.8</v>
      </c>
      <c r="F1640">
        <v>39732</v>
      </c>
      <c r="G1640" t="s">
        <v>4</v>
      </c>
      <c r="H1640" t="s">
        <v>12</v>
      </c>
      <c r="I1640">
        <v>121532</v>
      </c>
      <c r="J1640" t="s">
        <v>6</v>
      </c>
      <c r="K1640" t="s">
        <v>12</v>
      </c>
      <c r="L1640">
        <v>39732.99</v>
      </c>
      <c r="M1640">
        <v>121532.5</v>
      </c>
      <c r="N1640">
        <v>17</v>
      </c>
      <c r="V1640" s="11">
        <f t="shared" si="2602"/>
        <v>8.1799791737730236E-7</v>
      </c>
      <c r="W1640" s="11">
        <f t="shared" si="2603"/>
        <v>1.2224968765204806E-6</v>
      </c>
      <c r="X1640" s="10">
        <f t="shared" si="2604"/>
        <v>81799.794292918697</v>
      </c>
      <c r="Y1640" s="8">
        <f t="shared" si="2605"/>
        <v>1222.4969618127373</v>
      </c>
      <c r="Z1640" s="1">
        <f t="shared" si="2606"/>
        <v>1222.4970000000001</v>
      </c>
      <c r="AA1640" s="2">
        <f t="shared" si="2607"/>
        <v>81799.8</v>
      </c>
      <c r="AB1640" s="2">
        <f t="shared" si="2588"/>
        <v>81799.791737730236</v>
      </c>
      <c r="AC1640" s="1">
        <f t="shared" si="2608"/>
        <v>8.3456029641680196E-2</v>
      </c>
      <c r="AD1640" s="1" t="b">
        <f t="shared" si="2609"/>
        <v>1</v>
      </c>
      <c r="AF1640" s="1" t="s">
        <v>1435</v>
      </c>
      <c r="AG1640" s="1" t="s">
        <v>1163</v>
      </c>
      <c r="AH1640" s="10">
        <v>39732.99</v>
      </c>
      <c r="AI1640" s="10">
        <v>121532.5</v>
      </c>
      <c r="AJ1640" s="10">
        <f t="shared" ref="AJ1640:AJ1641" si="2683">AI1640-AH1640</f>
        <v>81799.510000000009</v>
      </c>
      <c r="AK1640" s="1">
        <f t="shared" ref="AK1640:AK1641" si="2684">$A1640-100000000/AJ1640</f>
        <v>-4.2105818235995685E-3</v>
      </c>
      <c r="AL1640" s="10">
        <f t="shared" ref="AL1640:AL1641" si="2685">$X1640-AJ1640</f>
        <v>0.28429291868815199</v>
      </c>
      <c r="AM1640" s="10">
        <f t="shared" si="2610"/>
        <v>0.26764826416751947</v>
      </c>
      <c r="AN1640" s="10">
        <f t="shared" ref="AN1640:AN1641" si="2686">AL1640/AM1640</f>
        <v>1.0621885390230468</v>
      </c>
      <c r="AO1640" s="1">
        <f t="shared" si="2611"/>
        <v>1222.4970000000001</v>
      </c>
      <c r="AP1640" s="14">
        <v>301000000</v>
      </c>
      <c r="AQ1640" s="10">
        <v>0.41099999999999998</v>
      </c>
      <c r="AR1640" s="14" cm="1">
        <f t="array" ref="AR1640">SfromgA($AP1640,$AO1640,"")</f>
        <v>0.27142088462153707</v>
      </c>
      <c r="AS1640" s="21">
        <f t="shared" ref="AS1640:AS1641" si="2687">(10^MAX(0.05, -0.312925054856973*((LN($AR1640))^(1/3)) + 0.454808404431693)-1)*100</f>
        <v>526.1665971217235</v>
      </c>
      <c r="AU1640" s="10"/>
      <c r="AV1640" s="10"/>
      <c r="AW1640" s="14">
        <f t="shared" ref="AW1640:AW1641" si="2688">IF($AP1640="",$AT1640,$AP1640)</f>
        <v>301000000</v>
      </c>
      <c r="AX1640" s="21">
        <f t="shared" ref="AX1640:AX1641" si="2689">IF($AP1640="",$AV1640,$AS1640)</f>
        <v>526.1665971217235</v>
      </c>
      <c r="AY1640" s="10">
        <f t="shared" ref="AY1640:AY1641" si="2690">LN(BB1640*$AO1640/$AW1640)</f>
        <v>-10.519958707551206</v>
      </c>
      <c r="AZ1640" s="10">
        <f t="shared" ref="AZ1640:AZ1641" si="2691">EXP(AY$2950*$AI1640+AY$2951)*$AW1640/$AO1640</f>
        <v>3.8261986443257774</v>
      </c>
      <c r="BA1640" s="10">
        <f t="shared" ref="BA1640:BA1641" si="2692">LN(AZ1640/$C1640)</f>
        <v>-0.96071330374044084</v>
      </c>
      <c r="BB1640" s="17" cm="1">
        <f t="array" ref="BB1640">$C1640*EXP(poly_from_str($AO1640,BB$2951))</f>
        <v>6.6459745981809046</v>
      </c>
      <c r="BC1640" s="10">
        <f t="shared" ref="BC1640:BC1641" si="2693">LN(AZ1640/BB1640)</f>
        <v>-0.55213955855005248</v>
      </c>
      <c r="BD1640" s="10">
        <f t="shared" ref="BD1640:BD1641" si="2694">LN($AX1640/100+1)</f>
        <v>1.8344462792932279</v>
      </c>
      <c r="BE1640" s="10">
        <f t="shared" ref="BE1640:BE1641" si="2695">ABS(LN($AZ1640/$BB1640))-BD1640-LN(2)</f>
        <v>-1.9754539013031209</v>
      </c>
      <c r="BF1640" s="21">
        <f>INDEX([1]Pr3_line_class7_opt_lin!$A$2:$A$3624,MATCH($X1640,[1]Pr3_line_class7_opt_lin!$AO$2:$AO$3624,0),1)</f>
        <v>2792</v>
      </c>
    </row>
    <row r="1641" spans="1:58" hidden="1" x14ac:dyDescent="0.25">
      <c r="A1641" s="1">
        <v>1222.2139999999999</v>
      </c>
      <c r="B1641" s="1">
        <v>4.0000000000000001E-3</v>
      </c>
      <c r="C1641">
        <v>2</v>
      </c>
      <c r="E1641" s="2">
        <v>81818.7</v>
      </c>
      <c r="F1641">
        <v>35828</v>
      </c>
      <c r="G1641" t="s">
        <v>4</v>
      </c>
      <c r="H1641" t="s">
        <v>5</v>
      </c>
      <c r="I1641">
        <v>117647</v>
      </c>
      <c r="J1641" t="s">
        <v>6</v>
      </c>
      <c r="K1641" t="s">
        <v>7</v>
      </c>
      <c r="L1641">
        <v>35828.46</v>
      </c>
      <c r="M1641">
        <v>117647.2</v>
      </c>
      <c r="N1641">
        <v>17</v>
      </c>
      <c r="V1641" s="11">
        <f t="shared" si="2602"/>
        <v>8.1818732235107771E-7</v>
      </c>
      <c r="W1641" s="11">
        <f t="shared" si="2603"/>
        <v>1.2222144815305059E-6</v>
      </c>
      <c r="X1641" s="10">
        <f t="shared" si="2604"/>
        <v>81818.722259711256</v>
      </c>
      <c r="Y1641" s="8">
        <f t="shared" si="2605"/>
        <v>1222.2141490131955</v>
      </c>
      <c r="Z1641" s="1">
        <f t="shared" si="2606"/>
        <v>1222.2139999999999</v>
      </c>
      <c r="AA1641" s="2">
        <f t="shared" si="2607"/>
        <v>81818.7</v>
      </c>
      <c r="AB1641" s="2">
        <f t="shared" si="2588"/>
        <v>81818.732235107775</v>
      </c>
      <c r="AC1641" s="1">
        <f t="shared" si="2608"/>
        <v>8.3471524722801324E-2</v>
      </c>
      <c r="AD1641" s="1" t="b">
        <f t="shared" si="2609"/>
        <v>1</v>
      </c>
      <c r="AF1641" s="1" t="s">
        <v>1232</v>
      </c>
      <c r="AG1641" s="1" t="s">
        <v>1203</v>
      </c>
      <c r="AH1641" s="10">
        <v>35828.46</v>
      </c>
      <c r="AI1641" s="10">
        <v>117647.2</v>
      </c>
      <c r="AJ1641" s="10">
        <f t="shared" si="2683"/>
        <v>81818.739999999991</v>
      </c>
      <c r="AK1641" s="1">
        <f t="shared" si="2684"/>
        <v>1.1599249728533323E-4</v>
      </c>
      <c r="AL1641" s="10">
        <f t="shared" si="2685"/>
        <v>-1.7740288734785281E-2</v>
      </c>
      <c r="AM1641" s="10">
        <f t="shared" si="2610"/>
        <v>0.2677720922849845</v>
      </c>
      <c r="AN1641" s="10">
        <f t="shared" si="2686"/>
        <v>-6.6251447577683503E-2</v>
      </c>
      <c r="AO1641" s="1">
        <f t="shared" si="2611"/>
        <v>1222.2139999999999</v>
      </c>
      <c r="AP1641" s="14">
        <v>86500000</v>
      </c>
      <c r="AQ1641" s="10">
        <v>0.26400000000000001</v>
      </c>
      <c r="AR1641" s="14" cm="1">
        <f t="array" ref="AR1641">SfromgA($AP1641,$AO1641,"")</f>
        <v>7.7945532730880548E-2</v>
      </c>
      <c r="AS1641" s="21">
        <f t="shared" si="2687"/>
        <v>662.82204759240392</v>
      </c>
      <c r="AU1641" s="10"/>
      <c r="AV1641" s="10"/>
      <c r="AW1641" s="14">
        <f t="shared" si="2688"/>
        <v>86500000</v>
      </c>
      <c r="AX1641" s="21">
        <f t="shared" si="2689"/>
        <v>662.82204759240392</v>
      </c>
      <c r="AY1641" s="10">
        <f t="shared" si="2690"/>
        <v>-10.881370785258358</v>
      </c>
      <c r="AZ1641" s="10">
        <f t="shared" si="2691"/>
        <v>1.5814150846548061</v>
      </c>
      <c r="BA1641" s="10">
        <f t="shared" si="2692"/>
        <v>-0.23482711115297178</v>
      </c>
      <c r="BB1641" s="17" cm="1">
        <f t="array" ref="BB1641">$C1641*EXP(poly_from_str($AO1641,BB$2951))</f>
        <v>1.3309126893727474</v>
      </c>
      <c r="BC1641" s="10">
        <f t="shared" si="2693"/>
        <v>0.17245512991215739</v>
      </c>
      <c r="BD1641" s="10">
        <f t="shared" si="2694"/>
        <v>2.0318545908238881</v>
      </c>
      <c r="BE1641" s="10">
        <f t="shared" si="2695"/>
        <v>-2.5525466414716762</v>
      </c>
      <c r="BF1641" s="21">
        <f>INDEX([1]Pr3_line_class7_opt_lin!$A$2:$A$3624,MATCH($X1641,[1]Pr3_line_class7_opt_lin!$AO$2:$AO$3624,0),1)</f>
        <v>559</v>
      </c>
    </row>
    <row r="1642" spans="1:58" hidden="1" x14ac:dyDescent="0.25">
      <c r="A1642" s="1">
        <v>1222.173</v>
      </c>
      <c r="B1642" s="1">
        <v>4.0000000000000001E-3</v>
      </c>
      <c r="C1642">
        <v>1</v>
      </c>
      <c r="E1642" s="2">
        <v>81821.5</v>
      </c>
      <c r="N1642">
        <v>17</v>
      </c>
      <c r="V1642" s="11">
        <f t="shared" si="2602"/>
        <v>8.1821476992209781E-7</v>
      </c>
      <c r="W1642" s="11">
        <f t="shared" si="2603"/>
        <v>1.2221726563311601E-6</v>
      </c>
      <c r="X1642" s="10">
        <f t="shared" si="2604"/>
        <v>81821.484112809878</v>
      </c>
      <c r="Y1642" s="8">
        <f t="shared" si="2605"/>
        <v>1222.1728936391185</v>
      </c>
      <c r="Z1642" s="1">
        <f t="shared" si="2606"/>
        <v>1222.173</v>
      </c>
      <c r="AA1642" s="2">
        <f t="shared" si="2607"/>
        <v>81821.5</v>
      </c>
      <c r="AB1642" s="2">
        <f t="shared" si="2588"/>
        <v>81821.476992209777</v>
      </c>
      <c r="AC1642" s="1">
        <f t="shared" si="2608"/>
        <v>8.3473770485933574E-2</v>
      </c>
      <c r="AD1642" s="1" t="b">
        <f t="shared" si="2609"/>
        <v>1</v>
      </c>
      <c r="AM1642" s="10">
        <f t="shared" si="2610"/>
        <v>0.26779023918872369</v>
      </c>
      <c r="AN1642" s="10"/>
      <c r="AO1642" s="1">
        <f t="shared" si="2611"/>
        <v>1222.173</v>
      </c>
      <c r="AP1642"/>
      <c r="BB1642" s="17" cm="1">
        <f t="array" ref="BB1642">$C1642*EXP(poly_from_str($AO1642,BB$2951))</f>
        <v>0.6655807592465296</v>
      </c>
      <c r="BF1642" s="21">
        <f>INDEX([1]Pr3_line_class7_opt_lin!$A$2:$A$3624,MATCH($X1642,[1]Pr3_line_class7_opt_lin!$AO$2:$AO$3624,0),1)</f>
        <v>280</v>
      </c>
    </row>
    <row r="1643" spans="1:58" hidden="1" x14ac:dyDescent="0.25">
      <c r="A1643" s="1">
        <v>1220.3979999999999</v>
      </c>
      <c r="B1643" s="1">
        <v>4.0000000000000001E-3</v>
      </c>
      <c r="C1643">
        <v>1</v>
      </c>
      <c r="E1643" s="2">
        <v>81940.5</v>
      </c>
      <c r="F1643">
        <v>36670</v>
      </c>
      <c r="G1643" t="s">
        <v>4</v>
      </c>
      <c r="H1643" t="s">
        <v>12</v>
      </c>
      <c r="I1643">
        <v>118610</v>
      </c>
      <c r="J1643" t="s">
        <v>6</v>
      </c>
      <c r="K1643" t="s">
        <v>39</v>
      </c>
      <c r="L1643">
        <v>36670.57</v>
      </c>
      <c r="M1643">
        <v>118610.9</v>
      </c>
      <c r="N1643">
        <v>17</v>
      </c>
      <c r="V1643" s="11">
        <f t="shared" si="2602"/>
        <v>8.1940481711703893E-7</v>
      </c>
      <c r="W1643" s="11">
        <f t="shared" si="2603"/>
        <v>1.2203977276194313E-6</v>
      </c>
      <c r="X1643" s="10">
        <f t="shared" si="2604"/>
        <v>81940.487394430078</v>
      </c>
      <c r="Y1643" s="8">
        <f t="shared" si="2605"/>
        <v>1220.3979153631142</v>
      </c>
      <c r="Z1643" s="1">
        <f t="shared" si="2606"/>
        <v>1220.3979999999999</v>
      </c>
      <c r="AA1643" s="2">
        <f t="shared" si="2607"/>
        <v>81940.5</v>
      </c>
      <c r="AB1643" s="2">
        <f t="shared" si="2588"/>
        <v>81940.481711703891</v>
      </c>
      <c r="AC1643" s="1">
        <f t="shared" si="2608"/>
        <v>8.3571212715730397E-2</v>
      </c>
      <c r="AD1643" s="1" t="b">
        <f t="shared" si="2609"/>
        <v>1</v>
      </c>
      <c r="AF1643" s="1" t="s">
        <v>1353</v>
      </c>
      <c r="AG1643" s="1" t="s">
        <v>1214</v>
      </c>
      <c r="AH1643" s="10">
        <v>36670.57</v>
      </c>
      <c r="AI1643" s="10">
        <v>118610.9</v>
      </c>
      <c r="AJ1643" s="10">
        <f>AI1643-AH1643</f>
        <v>81940.329999999987</v>
      </c>
      <c r="AK1643" s="1">
        <f>$A1643-100000000/AJ1643</f>
        <v>-2.2595547275159333E-3</v>
      </c>
      <c r="AL1643" s="10">
        <f>$X1643-AJ1643</f>
        <v>0.15739443009078968</v>
      </c>
      <c r="AM1643" s="10">
        <f t="shared" si="2610"/>
        <v>0.26856976166791491</v>
      </c>
      <c r="AN1643" s="10">
        <f>AL1643/AM1643</f>
        <v>0.58604672809520186</v>
      </c>
      <c r="AO1643" s="1">
        <f t="shared" si="2611"/>
        <v>1220.3979999999999</v>
      </c>
      <c r="AP1643" s="14">
        <v>105000000</v>
      </c>
      <c r="AQ1643" s="10">
        <v>0.14899999999999999</v>
      </c>
      <c r="AR1643" s="14" cm="1">
        <f t="array" ref="AR1643">SfromgA($AP1643,$AO1643,"")</f>
        <v>9.4194841724456885E-2</v>
      </c>
      <c r="AS1643" s="21">
        <f>(10^MAX(0.05, -0.312925054856973*((LN($AR1643))^(1/3)) + 0.454808404431693)-1)*100</f>
        <v>644.00017934600987</v>
      </c>
      <c r="AU1643" s="10"/>
      <c r="AV1643" s="10"/>
      <c r="AW1643" s="14">
        <f>IF($AP1643="",$AT1643,$AP1643)</f>
        <v>105000000</v>
      </c>
      <c r="AX1643" s="21">
        <f>IF($AP1643="",$AV1643,$AS1643)</f>
        <v>644.00017934600987</v>
      </c>
      <c r="AY1643" s="10">
        <f>LN(BB1643*$AO1643/$AW1643)</f>
        <v>-11.761580529259366</v>
      </c>
      <c r="AZ1643" s="10">
        <f>EXP(AY$2950*$AI1643+AY$2951)*$AW1643/$AO1643</f>
        <v>1.7568809355741224</v>
      </c>
      <c r="BA1643" s="10">
        <f>LN(AZ1643/$C1643)</f>
        <v>0.56354004115697776</v>
      </c>
      <c r="BB1643" s="17" cm="1">
        <f t="array" ref="BB1643">$C1643*EXP(poly_from_str($AO1643,BB$2951))</f>
        <v>0.67096256383309438</v>
      </c>
      <c r="BC1643" s="10">
        <f t="shared" ref="BC1643" si="2696">LN(AZ1643/BB1643)</f>
        <v>0.96258197632876896</v>
      </c>
      <c r="BD1643" s="10">
        <f t="shared" ref="BD1643" si="2697">LN($AX1643/100+1)</f>
        <v>2.0068710899014364</v>
      </c>
      <c r="BE1643" s="10">
        <f>ABS(LN($AZ1643/$BB1643))-BD1643-LN(2)</f>
        <v>-1.7374362941326127</v>
      </c>
      <c r="BF1643" s="21">
        <f>INDEX([1]Pr3_line_class7_opt_lin!$A$2:$A$3624,MATCH($X1643,[1]Pr3_line_class7_opt_lin!$AO$2:$AO$3624,0),1)</f>
        <v>283</v>
      </c>
    </row>
    <row r="1644" spans="1:58" hidden="1" x14ac:dyDescent="0.25">
      <c r="A1644" s="1">
        <v>1220.279</v>
      </c>
      <c r="B1644" s="1">
        <v>4.0000000000000001E-3</v>
      </c>
      <c r="C1644">
        <v>4</v>
      </c>
      <c r="E1644" s="2">
        <v>81948.5</v>
      </c>
      <c r="N1644">
        <v>17</v>
      </c>
      <c r="V1644" s="11">
        <f t="shared" si="2602"/>
        <v>8.1948472439499498E-7</v>
      </c>
      <c r="W1644" s="11">
        <f t="shared" si="2603"/>
        <v>1.2202785896020062E-6</v>
      </c>
      <c r="X1644" s="10">
        <f t="shared" si="2604"/>
        <v>81948.481005683672</v>
      </c>
      <c r="Y1644" s="8">
        <f t="shared" si="2605"/>
        <v>1220.2788724426061</v>
      </c>
      <c r="Z1644" s="1">
        <f t="shared" si="2606"/>
        <v>1220.279</v>
      </c>
      <c r="AA1644" s="2">
        <f t="shared" si="2607"/>
        <v>81948.5</v>
      </c>
      <c r="AB1644" s="2">
        <f t="shared" si="2588"/>
        <v>81948.472439499485</v>
      </c>
      <c r="AC1644" s="1">
        <f t="shared" si="2608"/>
        <v>8.357776067583704E-2</v>
      </c>
      <c r="AD1644" s="1" t="b">
        <f t="shared" si="2609"/>
        <v>1</v>
      </c>
      <c r="AM1644" s="10">
        <f t="shared" si="2610"/>
        <v>0.26862217574833297</v>
      </c>
      <c r="AN1644" s="10"/>
      <c r="AO1644" s="1">
        <f t="shared" si="2611"/>
        <v>1220.279</v>
      </c>
      <c r="AP1644"/>
      <c r="BB1644" s="17" cm="1">
        <f t="array" ref="BB1644">$C1644*EXP(poly_from_str($AO1644,BB$2951))</f>
        <v>2.6852922006170106</v>
      </c>
      <c r="BF1644" s="21">
        <f>INDEX([1]Pr3_line_class7_opt_lin!$A$2:$A$3624,MATCH($X1644,[1]Pr3_line_class7_opt_lin!$AO$2:$AO$3624,0),1)</f>
        <v>1132</v>
      </c>
    </row>
    <row r="1645" spans="1:58" hidden="1" x14ac:dyDescent="0.25">
      <c r="A1645" s="1">
        <v>1219.9749999999999</v>
      </c>
      <c r="B1645" s="1">
        <v>4.0000000000000001E-3</v>
      </c>
      <c r="C1645">
        <v>2</v>
      </c>
      <c r="E1645" s="2">
        <v>81968.899999999994</v>
      </c>
      <c r="F1645">
        <v>36642</v>
      </c>
      <c r="G1645" t="s">
        <v>4</v>
      </c>
      <c r="H1645" t="s">
        <v>39</v>
      </c>
      <c r="I1645">
        <v>118610</v>
      </c>
      <c r="J1645" t="s">
        <v>6</v>
      </c>
      <c r="K1645" t="s">
        <v>39</v>
      </c>
      <c r="L1645">
        <v>36642.129999999997</v>
      </c>
      <c r="M1645">
        <v>118610.9</v>
      </c>
      <c r="N1645">
        <v>17</v>
      </c>
      <c r="V1645" s="11">
        <f t="shared" si="2602"/>
        <v>8.1968892805180446E-7</v>
      </c>
      <c r="W1645" s="11">
        <f t="shared" si="2603"/>
        <v>1.2199748929167039E-6</v>
      </c>
      <c r="X1645" s="10">
        <f t="shared" si="2604"/>
        <v>81968.895042965218</v>
      </c>
      <c r="Y1645" s="8">
        <f t="shared" si="2605"/>
        <v>1219.9749666941773</v>
      </c>
      <c r="Z1645" s="1">
        <f t="shared" si="2606"/>
        <v>1219.9749999999999</v>
      </c>
      <c r="AA1645" s="2">
        <f t="shared" si="2607"/>
        <v>81968.899999999994</v>
      </c>
      <c r="AB1645" s="2">
        <f t="shared" si="2588"/>
        <v>81968.89280518044</v>
      </c>
      <c r="AC1645" s="1">
        <f t="shared" si="2608"/>
        <v>8.3594496938535823E-2</v>
      </c>
      <c r="AD1645" s="1" t="b">
        <f t="shared" si="2609"/>
        <v>1</v>
      </c>
      <c r="AF1645" s="1" t="s">
        <v>1356</v>
      </c>
      <c r="AG1645" s="1" t="s">
        <v>1214</v>
      </c>
      <c r="AH1645" s="10">
        <v>36642.129999999997</v>
      </c>
      <c r="AI1645" s="10">
        <v>118610.9</v>
      </c>
      <c r="AJ1645" s="10">
        <f t="shared" ref="AJ1645:AJ1647" si="2698">AI1645-AH1645</f>
        <v>81968.76999999999</v>
      </c>
      <c r="AK1645" s="1">
        <f t="shared" ref="AK1645:AK1647" si="2699">$A1645-100000000/AJ1645</f>
        <v>-1.8277601336649241E-3</v>
      </c>
      <c r="AL1645" s="10">
        <f t="shared" ref="AL1645:AL1647" si="2700">$X1645-AJ1645</f>
        <v>0.12504296522820368</v>
      </c>
      <c r="AM1645" s="10">
        <f t="shared" si="2610"/>
        <v>0.26875599909834219</v>
      </c>
      <c r="AN1645" s="10">
        <f t="shared" ref="AN1645:AN1647" si="2701">AL1645/AM1645</f>
        <v>0.46526576391862579</v>
      </c>
      <c r="AO1645" s="1">
        <f t="shared" si="2611"/>
        <v>1219.9749999999999</v>
      </c>
      <c r="AP1645" s="14">
        <v>89200000</v>
      </c>
      <c r="AQ1645" s="10">
        <v>0.32100000000000001</v>
      </c>
      <c r="AR1645" s="14" cm="1">
        <f t="array" ref="AR1645">SfromgA($AP1645,$AO1645,"")</f>
        <v>7.9937582051743061E-2</v>
      </c>
      <c r="AS1645" s="21">
        <f t="shared" ref="AS1645:AS1647" si="2702">(10^MAX(0.05, -0.312925054856973*((LN($AR1645))^(1/3)) + 0.454808404431693)-1)*100</f>
        <v>660.34188106020724</v>
      </c>
      <c r="AU1645" s="10"/>
      <c r="AV1645" s="10"/>
      <c r="AW1645" s="14">
        <f t="shared" ref="AW1645:AW1647" si="2703">IF($AP1645="",$AT1645,$AP1645)</f>
        <v>89200000</v>
      </c>
      <c r="AX1645" s="21">
        <f t="shared" ref="AX1645:AX1647" si="2704">IF($AP1645="",$AV1645,$AS1645)</f>
        <v>660.34188106020724</v>
      </c>
      <c r="AY1645" s="10">
        <f t="shared" ref="AY1645:AY1647" si="2705">LN(BB1645*$AO1645/$AW1645)</f>
        <v>-10.903793029993192</v>
      </c>
      <c r="AZ1645" s="10">
        <f t="shared" ref="AZ1645:AZ1647" si="2706">EXP(AY$2950*$AI1645+AY$2951)*$AW1645/$AO1645</f>
        <v>1.4930296816553867</v>
      </c>
      <c r="BA1645" s="10">
        <f t="shared" ref="BA1645:BA1647" si="2707">LN(AZ1645/$C1645)</f>
        <v>-0.29233978165436758</v>
      </c>
      <c r="BB1645" s="17" cm="1">
        <f t="array" ref="BB1645">$C1645*EXP(poly_from_str($AO1645,BB$2951))</f>
        <v>1.3444875299765591</v>
      </c>
      <c r="BC1645" s="10">
        <f t="shared" ref="BC1645:BC1647" si="2708">LN(AZ1645/BB1645)</f>
        <v>0.10479447706259609</v>
      </c>
      <c r="BD1645" s="10">
        <f t="shared" ref="BD1645:BD1647" si="2709">LN($AX1645/100+1)</f>
        <v>2.0285979896433037</v>
      </c>
      <c r="BE1645" s="10">
        <f t="shared" ref="BE1645:BE1647" si="2710">ABS(LN($AZ1645/$BB1645))-BD1645-LN(2)</f>
        <v>-2.616950693140653</v>
      </c>
      <c r="BF1645" s="21">
        <f>INDEX([1]Pr3_line_class7_opt_lin!$A$2:$A$3624,MATCH($X1645,[1]Pr3_line_class7_opt_lin!$AO$2:$AO$3624,0),1)</f>
        <v>567</v>
      </c>
    </row>
    <row r="1646" spans="1:58" hidden="1" x14ac:dyDescent="0.25">
      <c r="A1646" s="1">
        <v>1219.5</v>
      </c>
      <c r="B1646" s="1">
        <v>4.0000000000000001E-3</v>
      </c>
      <c r="C1646">
        <v>1</v>
      </c>
      <c r="E1646" s="2">
        <v>82000.800000000003</v>
      </c>
      <c r="F1646">
        <v>29267</v>
      </c>
      <c r="G1646" t="s">
        <v>4</v>
      </c>
      <c r="H1646" t="s">
        <v>17</v>
      </c>
      <c r="I1646">
        <v>111268</v>
      </c>
      <c r="J1646" t="s">
        <v>6</v>
      </c>
      <c r="K1646" t="s">
        <v>18</v>
      </c>
      <c r="L1646">
        <v>29267.86</v>
      </c>
      <c r="M1646">
        <v>111268.7</v>
      </c>
      <c r="N1646">
        <v>17</v>
      </c>
      <c r="V1646" s="11">
        <f t="shared" si="2602"/>
        <v>8.2000820008200081E-7</v>
      </c>
      <c r="W1646" s="11">
        <f t="shared" si="2603"/>
        <v>1.2195002975580726E-6</v>
      </c>
      <c r="X1646" s="10">
        <f t="shared" si="2604"/>
        <v>82000.813778427197</v>
      </c>
      <c r="Y1646" s="8">
        <f t="shared" si="2605"/>
        <v>1219.500092647959</v>
      </c>
      <c r="Z1646" s="1">
        <f t="shared" si="2606"/>
        <v>1219.5</v>
      </c>
      <c r="AA1646" s="2">
        <f t="shared" si="2607"/>
        <v>82000.800000000003</v>
      </c>
      <c r="AB1646" s="2">
        <f t="shared" si="2588"/>
        <v>82000.820008200084</v>
      </c>
      <c r="AC1646" s="1">
        <f t="shared" si="2608"/>
        <v>8.3620672410086139E-2</v>
      </c>
      <c r="AD1646" s="1" t="b">
        <f t="shared" si="2609"/>
        <v>1</v>
      </c>
      <c r="AF1646" s="1" t="s">
        <v>1269</v>
      </c>
      <c r="AG1646" s="1" t="s">
        <v>1348</v>
      </c>
      <c r="AH1646" s="10">
        <v>29267.86</v>
      </c>
      <c r="AI1646" s="10">
        <v>111268.6</v>
      </c>
      <c r="AJ1646" s="10">
        <f t="shared" si="2698"/>
        <v>82000.740000000005</v>
      </c>
      <c r="AK1646" s="1">
        <f t="shared" si="2699"/>
        <v>-1.1898673108134972E-3</v>
      </c>
      <c r="AL1646" s="10">
        <f t="shared" si="2700"/>
        <v>7.3778427191427909E-2</v>
      </c>
      <c r="AM1646" s="10">
        <f t="shared" si="2610"/>
        <v>0.26896531365313653</v>
      </c>
      <c r="AN1646" s="10">
        <f t="shared" si="2701"/>
        <v>0.2743046164182128</v>
      </c>
      <c r="AO1646" s="1">
        <f t="shared" si="2611"/>
        <v>1219.5</v>
      </c>
      <c r="AP1646" s="14">
        <v>76400000</v>
      </c>
      <c r="AQ1646" s="10">
        <v>0.14099999999999999</v>
      </c>
      <c r="AR1646" s="14" cm="1">
        <f t="array" ref="AR1646">SfromgA($AP1646,$AO1646,"")</f>
        <v>6.8386776382665576E-2</v>
      </c>
      <c r="AS1646" s="21">
        <f t="shared" si="2702"/>
        <v>675.5501305438446</v>
      </c>
      <c r="AU1646" s="10"/>
      <c r="AV1646" s="10"/>
      <c r="AW1646" s="14">
        <f t="shared" si="2703"/>
        <v>76400000</v>
      </c>
      <c r="AX1646" s="21">
        <f t="shared" si="2704"/>
        <v>675.5501305438446</v>
      </c>
      <c r="AY1646" s="10">
        <f t="shared" si="2705"/>
        <v>-11.440294390041993</v>
      </c>
      <c r="AZ1646" s="10">
        <f t="shared" si="2706"/>
        <v>2.5411783742317713</v>
      </c>
      <c r="BA1646" s="10">
        <f t="shared" si="2707"/>
        <v>0.93262790031255205</v>
      </c>
      <c r="BB1646" s="17" cm="1">
        <f t="array" ref="BB1646">$C1646*EXP(poly_from_str($AO1646,BB$2951))</f>
        <v>0.67368182210420824</v>
      </c>
      <c r="BC1646" s="10">
        <f t="shared" si="2708"/>
        <v>1.3276252538737716</v>
      </c>
      <c r="BD1646" s="10">
        <f t="shared" si="2709"/>
        <v>2.0484024374068688</v>
      </c>
      <c r="BE1646" s="10">
        <f t="shared" si="2710"/>
        <v>-1.4139243640930426</v>
      </c>
      <c r="BF1646" s="21">
        <f>INDEX([1]Pr3_line_class7_opt_lin!$A$2:$A$3624,MATCH($X1646,[1]Pr3_line_class7_opt_lin!$AO$2:$AO$3624,0),1)</f>
        <v>284</v>
      </c>
    </row>
    <row r="1647" spans="1:58" hidden="1" x14ac:dyDescent="0.25">
      <c r="A1647" s="1">
        <v>1219.2080000000001</v>
      </c>
      <c r="B1647" s="1">
        <v>4.0000000000000001E-3</v>
      </c>
      <c r="C1647">
        <v>20</v>
      </c>
      <c r="E1647" s="2">
        <v>82020.5</v>
      </c>
      <c r="F1647">
        <v>35024</v>
      </c>
      <c r="G1647" t="s">
        <v>4</v>
      </c>
      <c r="H1647" t="s">
        <v>7</v>
      </c>
      <c r="I1647">
        <v>117044</v>
      </c>
      <c r="J1647" t="s">
        <v>6</v>
      </c>
      <c r="K1647" t="s">
        <v>7</v>
      </c>
      <c r="L1647">
        <v>35024.49</v>
      </c>
      <c r="M1647">
        <v>117044.6</v>
      </c>
      <c r="N1647">
        <v>17</v>
      </c>
      <c r="V1647" s="11">
        <f t="shared" si="2602"/>
        <v>8.2020459183338685E-7</v>
      </c>
      <c r="W1647" s="11">
        <f t="shared" si="2603"/>
        <v>1.2192073932736329E-6</v>
      </c>
      <c r="X1647" s="10">
        <f t="shared" si="2604"/>
        <v>82020.471900452205</v>
      </c>
      <c r="Y1647" s="8">
        <f t="shared" si="2605"/>
        <v>1219.2078109641877</v>
      </c>
      <c r="Z1647" s="1">
        <f t="shared" si="2606"/>
        <v>1219.2080000000001</v>
      </c>
      <c r="AA1647" s="2">
        <f t="shared" si="2607"/>
        <v>82020.5</v>
      </c>
      <c r="AB1647" s="2">
        <f t="shared" si="2588"/>
        <v>82020.45918333868</v>
      </c>
      <c r="AC1647" s="1">
        <f t="shared" si="2608"/>
        <v>8.363677862322863E-2</v>
      </c>
      <c r="AD1647" s="1" t="b">
        <f t="shared" si="2609"/>
        <v>1</v>
      </c>
      <c r="AF1647" s="1" t="s">
        <v>1412</v>
      </c>
      <c r="AG1647" s="1" t="s">
        <v>1189</v>
      </c>
      <c r="AH1647" s="10">
        <v>35024.49</v>
      </c>
      <c r="AI1647" s="10">
        <v>117044.6</v>
      </c>
      <c r="AJ1647" s="10">
        <f t="shared" si="2698"/>
        <v>82020.110000000015</v>
      </c>
      <c r="AK1647" s="1">
        <f t="shared" si="2699"/>
        <v>-5.1905212023939384E-3</v>
      </c>
      <c r="AL1647" s="10">
        <f t="shared" si="2700"/>
        <v>0.36190045218972955</v>
      </c>
      <c r="AM1647" s="10">
        <f t="shared" si="2610"/>
        <v>0.26909436289788125</v>
      </c>
      <c r="AN1647" s="10">
        <f t="shared" si="2701"/>
        <v>1.3448830673835681</v>
      </c>
      <c r="AO1647" s="1">
        <f t="shared" si="2611"/>
        <v>1219.2080000000001</v>
      </c>
      <c r="AP1647" s="14">
        <v>254000000</v>
      </c>
      <c r="AQ1647" s="10">
        <v>0.21299999999999999</v>
      </c>
      <c r="AR1647" s="14" cm="1">
        <f t="array" ref="AR1647">SfromgA($AP1647,$AO1647,"")</f>
        <v>0.22719589885039537</v>
      </c>
      <c r="AS1647" s="21">
        <f t="shared" si="2702"/>
        <v>547.9999314836233</v>
      </c>
      <c r="AU1647" s="10"/>
      <c r="AV1647" s="10"/>
      <c r="AW1647" s="14">
        <f t="shared" si="2703"/>
        <v>254000000</v>
      </c>
      <c r="AX1647" s="21">
        <f t="shared" si="2704"/>
        <v>547.9999314836233</v>
      </c>
      <c r="AY1647" s="10">
        <f t="shared" si="2705"/>
        <v>-9.6448422988611657</v>
      </c>
      <c r="AZ1647" s="10">
        <f t="shared" si="2706"/>
        <v>4.9248859077124045</v>
      </c>
      <c r="BA1647" s="10">
        <f t="shared" si="2707"/>
        <v>-1.4014311651449933</v>
      </c>
      <c r="BB1647" s="17" cm="1">
        <f t="array" ref="BB1647">$C1647*EXP(poly_from_str($AO1647,BB$2951))</f>
        <v>13.491310068218807</v>
      </c>
      <c r="BC1647" s="10">
        <f t="shared" si="2708"/>
        <v>-1.0077446711220031</v>
      </c>
      <c r="BD1647" s="10">
        <f t="shared" si="2709"/>
        <v>1.8687204046290284</v>
      </c>
      <c r="BE1647" s="10">
        <f t="shared" si="2710"/>
        <v>-1.5541229140669706</v>
      </c>
      <c r="BF1647" s="21">
        <f>INDEX([1]Pr3_line_class7_opt_lin!$A$2:$A$3624,MATCH($X1647,[1]Pr3_line_class7_opt_lin!$AO$2:$AO$3624,0),1)</f>
        <v>5695</v>
      </c>
    </row>
    <row r="1648" spans="1:58" hidden="1" x14ac:dyDescent="0.25">
      <c r="A1648" s="1">
        <v>1218.5329999999999</v>
      </c>
      <c r="B1648" s="1">
        <v>4.0000000000000001E-3</v>
      </c>
      <c r="C1648">
        <v>2</v>
      </c>
      <c r="E1648" s="2">
        <v>82065.899999999994</v>
      </c>
      <c r="N1648">
        <v>17</v>
      </c>
      <c r="V1648" s="11">
        <f t="shared" si="2602"/>
        <v>8.2065893988919471E-7</v>
      </c>
      <c r="W1648" s="11">
        <f t="shared" si="2603"/>
        <v>1.21853291074612E-6</v>
      </c>
      <c r="X1648" s="10">
        <f t="shared" si="2604"/>
        <v>82065.895864628328</v>
      </c>
      <c r="Y1648" s="8">
        <f t="shared" si="2605"/>
        <v>1218.5329721490502</v>
      </c>
      <c r="Z1648" s="1">
        <f t="shared" si="2606"/>
        <v>1218.5329999999999</v>
      </c>
      <c r="AA1648" s="2">
        <f t="shared" si="2607"/>
        <v>82065.899999999994</v>
      </c>
      <c r="AB1648" s="2">
        <f t="shared" si="2588"/>
        <v>82065.893988919473</v>
      </c>
      <c r="AC1648" s="1">
        <f t="shared" si="2608"/>
        <v>8.3674054781002843E-2</v>
      </c>
      <c r="AD1648" s="1" t="b">
        <f t="shared" si="2609"/>
        <v>1</v>
      </c>
      <c r="AM1648" s="10">
        <f t="shared" si="2610"/>
        <v>0.26939245798021061</v>
      </c>
      <c r="AN1648" s="10"/>
      <c r="AO1648" s="1">
        <f t="shared" si="2611"/>
        <v>1218.5329999999999</v>
      </c>
      <c r="AP1648"/>
      <c r="BB1648" s="17" cm="1">
        <f t="array" ref="BB1648">$C1648*EXP(poly_from_str($AO1648,BB$2951))</f>
        <v>1.3532144550740595</v>
      </c>
      <c r="BF1648" s="21">
        <f>INDEX([1]Pr3_line_class7_opt_lin!$A$2:$A$3624,MATCH($X1648,[1]Pr3_line_class7_opt_lin!$AO$2:$AO$3624,0),1)</f>
        <v>572</v>
      </c>
    </row>
    <row r="1649" spans="1:58" hidden="1" x14ac:dyDescent="0.25">
      <c r="A1649" s="1">
        <v>1218.403</v>
      </c>
      <c r="B1649" s="1">
        <v>4.0000000000000001E-3</v>
      </c>
      <c r="C1649">
        <v>4</v>
      </c>
      <c r="E1649" s="2">
        <v>82074.600000000006</v>
      </c>
      <c r="F1649">
        <v>29267</v>
      </c>
      <c r="G1649" t="s">
        <v>4</v>
      </c>
      <c r="H1649" t="s">
        <v>17</v>
      </c>
      <c r="I1649">
        <v>111342</v>
      </c>
      <c r="J1649" t="s">
        <v>6</v>
      </c>
      <c r="K1649" t="s">
        <v>7</v>
      </c>
      <c r="L1649">
        <v>29267.86</v>
      </c>
      <c r="M1649">
        <v>111342.8</v>
      </c>
      <c r="N1649">
        <v>17</v>
      </c>
      <c r="V1649" s="11">
        <f t="shared" si="2602"/>
        <v>8.2074650177322287E-7</v>
      </c>
      <c r="W1649" s="11">
        <f t="shared" si="2603"/>
        <v>1.2184037448857503E-6</v>
      </c>
      <c r="X1649" s="10">
        <f t="shared" si="2604"/>
        <v>82074.634515313766</v>
      </c>
      <c r="Y1649" s="8">
        <f t="shared" si="2605"/>
        <v>1218.4032325034802</v>
      </c>
      <c r="Z1649" s="1">
        <f t="shared" si="2606"/>
        <v>1218.403</v>
      </c>
      <c r="AA1649" s="2">
        <f t="shared" si="2607"/>
        <v>82074.600000000006</v>
      </c>
      <c r="AB1649" s="2">
        <f t="shared" si="2588"/>
        <v>82074.650177322284</v>
      </c>
      <c r="AC1649" s="1">
        <f t="shared" si="2608"/>
        <v>8.3681241008649154E-2</v>
      </c>
      <c r="AD1649" s="1" t="b">
        <f t="shared" si="2609"/>
        <v>1</v>
      </c>
      <c r="AF1649" s="1" t="s">
        <v>1269</v>
      </c>
      <c r="AG1649" s="5" t="s">
        <v>1474</v>
      </c>
      <c r="AH1649" s="10">
        <v>29267.86</v>
      </c>
      <c r="AI1649" s="10">
        <v>111342.43</v>
      </c>
      <c r="AJ1649" s="10">
        <f>AI1649-AH1649</f>
        <v>82074.569999999992</v>
      </c>
      <c r="AK1649" s="1">
        <f>$A1649-100000000/AJ1649</f>
        <v>-1.1902382188964111E-3</v>
      </c>
      <c r="AL1649" s="10">
        <f>$X1649-AJ1649</f>
        <v>6.4515313773881644E-2</v>
      </c>
      <c r="AM1649" s="10">
        <f t="shared" si="2610"/>
        <v>0.26944976333774623</v>
      </c>
      <c r="AN1649" s="10">
        <f>AL1649/AM1649</f>
        <v>0.23943355145208967</v>
      </c>
      <c r="AO1649" s="1">
        <f t="shared" si="2611"/>
        <v>1218.403</v>
      </c>
      <c r="AP1649" s="14">
        <v>84400000</v>
      </c>
      <c r="AQ1649" s="10">
        <v>0.19900000000000001</v>
      </c>
      <c r="AR1649" s="14" cm="1">
        <f t="array" ref="AR1649">SfromgA($AP1649,$AO1649,"")</f>
        <v>7.5344002157118367E-2</v>
      </c>
      <c r="AS1649" s="21">
        <f>(10^MAX(0.05, -0.312925054856973*((LN($AR1649))^(1/3)) + 0.454808404431693)-1)*100</f>
        <v>666.14519514765766</v>
      </c>
      <c r="AU1649" s="10"/>
      <c r="AV1649" s="10"/>
      <c r="AW1649" s="14">
        <f>IF($AP1649="",$AT1649,$AP1649)</f>
        <v>84400000</v>
      </c>
      <c r="AX1649" s="21">
        <f>IF($AP1649="",$AV1649,$AS1649)</f>
        <v>666.14519514765766</v>
      </c>
      <c r="AY1649" s="10">
        <f>LN(BB1649*$AO1649/$AW1649)</f>
        <v>-10.149570927356516</v>
      </c>
      <c r="AZ1649" s="10">
        <f>EXP(AY$2950*$AI1649+AY$2951)*$AW1649/$AO1649</f>
        <v>2.7904732933580103</v>
      </c>
      <c r="BA1649" s="10">
        <f>LN(AZ1649/$C1649)</f>
        <v>-0.36008314047729834</v>
      </c>
      <c r="BB1649" s="17" cm="1">
        <f t="array" ref="BB1649">$C1649*EXP(poly_from_str($AO1649,BB$2951))</f>
        <v>2.7080011193145315</v>
      </c>
      <c r="BC1649" s="10">
        <f t="shared" ref="BC1649" si="2711">LN(AZ1649/BB1649)</f>
        <v>3.0000452256411455E-2</v>
      </c>
      <c r="BD1649" s="10">
        <f t="shared" ref="BD1649" si="2712">LN($AX1649/100+1)</f>
        <v>2.0362015155913258</v>
      </c>
      <c r="BE1649" s="10">
        <f>ABS(LN($AZ1649/$BB1649))-BD1649-LN(2)</f>
        <v>-2.6993482438948599</v>
      </c>
      <c r="BF1649" s="21">
        <f>INDEX([1]Pr3_line_class7_opt_lin!$A$2:$A$3624,MATCH($X1649,[1]Pr3_line_class7_opt_lin!$AO$2:$AO$3624,0),1)</f>
        <v>1144</v>
      </c>
    </row>
    <row r="1650" spans="1:58" hidden="1" x14ac:dyDescent="0.25">
      <c r="A1650" s="1">
        <v>1217.644</v>
      </c>
      <c r="B1650" s="1">
        <v>4.0000000000000001E-3</v>
      </c>
      <c r="C1650">
        <v>40</v>
      </c>
      <c r="E1650" s="2">
        <v>82125.8</v>
      </c>
      <c r="N1650">
        <v>17</v>
      </c>
      <c r="V1650" s="11">
        <f t="shared" si="2602"/>
        <v>8.2125810171117345E-7</v>
      </c>
      <c r="W1650" s="11">
        <f t="shared" si="2603"/>
        <v>1.2176441508027929E-6</v>
      </c>
      <c r="X1650" s="10">
        <f t="shared" si="2604"/>
        <v>82125.806990925936</v>
      </c>
      <c r="Y1650" s="8">
        <f t="shared" si="2605"/>
        <v>1217.6440471513295</v>
      </c>
      <c r="Z1650" s="1">
        <f t="shared" si="2606"/>
        <v>1217.644</v>
      </c>
      <c r="AA1650" s="2">
        <f t="shared" si="2607"/>
        <v>82125.8</v>
      </c>
      <c r="AB1650" s="2">
        <f t="shared" si="2588"/>
        <v>82125.810171117337</v>
      </c>
      <c r="AC1650" s="1">
        <f t="shared" si="2608"/>
        <v>8.3723243481312007E-2</v>
      </c>
      <c r="AD1650" s="1" t="b">
        <f t="shared" si="2609"/>
        <v>1</v>
      </c>
      <c r="AM1650" s="10">
        <f t="shared" si="2610"/>
        <v>0.26978591443804595</v>
      </c>
      <c r="AN1650" s="10"/>
      <c r="AO1650" s="1">
        <f t="shared" si="2611"/>
        <v>1217.644</v>
      </c>
      <c r="AP1650"/>
      <c r="BB1650" s="17" cm="1">
        <f t="array" ref="BB1650">$C1650*EXP(poly_from_str($AO1650,BB$2951))</f>
        <v>27.171759367381082</v>
      </c>
      <c r="BF1650" s="21">
        <f>INDEX([1]Pr3_line_class7_opt_lin!$A$2:$A$3624,MATCH($X1650,[1]Pr3_line_class7_opt_lin!$AO$2:$AO$3624,0),1)</f>
        <v>11495</v>
      </c>
    </row>
    <row r="1651" spans="1:58" hidden="1" x14ac:dyDescent="0.25">
      <c r="A1651" s="1">
        <v>1217.473</v>
      </c>
      <c r="B1651" s="1">
        <v>4.0000000000000001E-3</v>
      </c>
      <c r="C1651">
        <v>3</v>
      </c>
      <c r="E1651" s="2">
        <v>82137.3</v>
      </c>
      <c r="F1651">
        <v>30505</v>
      </c>
      <c r="G1651" t="s">
        <v>4</v>
      </c>
      <c r="H1651" t="s">
        <v>12</v>
      </c>
      <c r="I1651">
        <v>112643</v>
      </c>
      <c r="J1651" t="s">
        <v>6</v>
      </c>
      <c r="K1651" t="s">
        <v>12</v>
      </c>
      <c r="L1651">
        <v>30505.72</v>
      </c>
      <c r="M1651">
        <v>112643.2</v>
      </c>
      <c r="N1651">
        <v>17</v>
      </c>
      <c r="V1651" s="11">
        <f t="shared" si="2602"/>
        <v>8.213734514030291E-7</v>
      </c>
      <c r="W1651" s="11">
        <f t="shared" si="2603"/>
        <v>1.2174736690882217E-6</v>
      </c>
      <c r="X1651" s="10">
        <f t="shared" si="2604"/>
        <v>82137.331020894853</v>
      </c>
      <c r="Y1651" s="8">
        <f t="shared" si="2605"/>
        <v>1217.4732092836214</v>
      </c>
      <c r="Z1651" s="1">
        <f t="shared" si="2606"/>
        <v>1217.473</v>
      </c>
      <c r="AA1651" s="2">
        <f t="shared" si="2607"/>
        <v>82137.3</v>
      </c>
      <c r="AB1651" s="2">
        <f t="shared" si="2588"/>
        <v>82137.345140302903</v>
      </c>
      <c r="AC1651" s="1">
        <f t="shared" si="2608"/>
        <v>8.3732717333486209E-2</v>
      </c>
      <c r="AD1651" s="1" t="b">
        <f t="shared" si="2609"/>
        <v>1</v>
      </c>
      <c r="AF1651" s="1" t="s">
        <v>1403</v>
      </c>
      <c r="AG1651" s="1" t="s">
        <v>1161</v>
      </c>
      <c r="AH1651" s="10">
        <v>30505.72</v>
      </c>
      <c r="AI1651" s="10">
        <v>112643.09</v>
      </c>
      <c r="AJ1651" s="10">
        <f t="shared" ref="AJ1651:AJ1652" si="2713">AI1651-AH1651</f>
        <v>82137.37</v>
      </c>
      <c r="AK1651" s="1">
        <f t="shared" ref="AK1651:AK1652" si="2714">$A1651-100000000/AJ1651</f>
        <v>3.6848038826065022E-4</v>
      </c>
      <c r="AL1651" s="10">
        <f t="shared" ref="AL1651:AL1652" si="2715">$X1651-AJ1651</f>
        <v>-3.8979105142061599E-2</v>
      </c>
      <c r="AM1651" s="10">
        <f t="shared" si="2610"/>
        <v>0.26986159035970408</v>
      </c>
      <c r="AN1651" s="10">
        <f t="shared" ref="AN1651:AN1652" si="2716">AL1651/AM1651</f>
        <v>-0.14444110067722327</v>
      </c>
      <c r="AO1651" s="1">
        <f t="shared" si="2611"/>
        <v>1217.473</v>
      </c>
      <c r="AP1651" s="14">
        <v>104000000</v>
      </c>
      <c r="AQ1651" s="10">
        <v>0.19</v>
      </c>
      <c r="AR1651" s="14" cm="1">
        <f t="array" ref="AR1651">SfromgA($AP1651,$AO1651,"")</f>
        <v>9.2628517866360102E-2</v>
      </c>
      <c r="AS1651" s="21">
        <f t="shared" ref="AS1651:AS1652" si="2717">(10^MAX(0.05, -0.312925054856973*((LN($AR1651))^(1/3)) + 0.454808404431693)-1)*100</f>
        <v>645.68737157378769</v>
      </c>
      <c r="AU1651" s="10"/>
      <c r="AV1651" s="10"/>
      <c r="AW1651" s="14">
        <f t="shared" ref="AW1651:AW1652" si="2718">IF($AP1651="",$AT1651,$AP1651)</f>
        <v>104000000</v>
      </c>
      <c r="AX1651" s="21">
        <f t="shared" ref="AX1651:AX1652" si="2719">IF($AP1651="",$AV1651,$AS1651)</f>
        <v>645.68737157378769</v>
      </c>
      <c r="AY1651" s="10">
        <f t="shared" ref="AY1651:AY1652" si="2720">LN(BB1651*$AO1651/$AW1651)</f>
        <v>-10.642697716025484</v>
      </c>
      <c r="AZ1651" s="10">
        <f t="shared" ref="AZ1651:AZ1652" si="2721">EXP(AY$2950*$AI1651+AY$2951)*$AW1651/$AO1651</f>
        <v>3.0471834551245416</v>
      </c>
      <c r="BA1651" s="10">
        <f t="shared" ref="BA1651:BA1652" si="2722">LN(AZ1651/$C1651)</f>
        <v>1.5605417965586951E-2</v>
      </c>
      <c r="BB1651" s="17" cm="1">
        <f t="array" ref="BB1651">$C1651*EXP(poly_from_str($AO1651,BB$2951))</f>
        <v>2.0394314396586548</v>
      </c>
      <c r="BC1651" s="10">
        <f t="shared" ref="BC1651:BC1652" si="2723">LN(AZ1651/BB1651)</f>
        <v>0.40154664367299947</v>
      </c>
      <c r="BD1651" s="10">
        <f t="shared" ref="BD1651:BD1652" si="2724">LN($AX1651/100+1)</f>
        <v>2.009136253422668</v>
      </c>
      <c r="BE1651" s="10">
        <f t="shared" ref="BE1651:BE1652" si="2725">ABS(LN($AZ1651/$BB1651))-BD1651-LN(2)</f>
        <v>-2.3007367903096139</v>
      </c>
      <c r="BF1651" s="21">
        <f>INDEX([1]Pr3_line_class7_opt_lin!$A$2:$A$3624,MATCH($X1651,[1]Pr3_line_class7_opt_lin!$AO$2:$AO$3624,0),1)</f>
        <v>863</v>
      </c>
    </row>
    <row r="1652" spans="1:58" hidden="1" x14ac:dyDescent="0.25">
      <c r="A1652" s="1">
        <v>1217.1690000000001</v>
      </c>
      <c r="B1652" s="1">
        <v>4.0000000000000001E-3</v>
      </c>
      <c r="C1652">
        <v>4</v>
      </c>
      <c r="E1652" s="2">
        <v>82157.899999999994</v>
      </c>
      <c r="F1652">
        <v>29835</v>
      </c>
      <c r="G1652" t="s">
        <v>4</v>
      </c>
      <c r="H1652" t="s">
        <v>5</v>
      </c>
      <c r="I1652">
        <v>111993</v>
      </c>
      <c r="J1652" t="s">
        <v>6</v>
      </c>
      <c r="K1652" t="s">
        <v>5</v>
      </c>
      <c r="L1652">
        <v>29835.09</v>
      </c>
      <c r="M1652">
        <v>111993</v>
      </c>
      <c r="N1652">
        <v>17</v>
      </c>
      <c r="V1652" s="11">
        <f t="shared" si="2602"/>
        <v>8.2157859754890241E-7</v>
      </c>
      <c r="W1652" s="11">
        <f t="shared" si="2603"/>
        <v>1.2171684037688404E-6</v>
      </c>
      <c r="X1652" s="10">
        <f t="shared" si="2604"/>
        <v>82157.87235179478</v>
      </c>
      <c r="Y1652" s="8">
        <f t="shared" si="2605"/>
        <v>1217.1688133768407</v>
      </c>
      <c r="Z1652" s="1">
        <f t="shared" si="2606"/>
        <v>1217.1690000000001</v>
      </c>
      <c r="AA1652" s="2">
        <f t="shared" si="2607"/>
        <v>82157.899999999994</v>
      </c>
      <c r="AB1652" s="2">
        <f t="shared" si="2588"/>
        <v>82157.859754890233</v>
      </c>
      <c r="AC1652" s="1">
        <f t="shared" si="2608"/>
        <v>8.374956959752107E-2</v>
      </c>
      <c r="AD1652" s="1" t="b">
        <f t="shared" si="2609"/>
        <v>1</v>
      </c>
      <c r="AF1652" s="1" t="s">
        <v>1185</v>
      </c>
      <c r="AG1652" s="1" t="s">
        <v>1180</v>
      </c>
      <c r="AH1652" s="10">
        <v>29835.09</v>
      </c>
      <c r="AI1652" s="10">
        <v>111992.97</v>
      </c>
      <c r="AJ1652" s="10">
        <f t="shared" si="2713"/>
        <v>82157.88</v>
      </c>
      <c r="AK1652" s="1">
        <f t="shared" si="2714"/>
        <v>2.9993130306138482E-4</v>
      </c>
      <c r="AL1652" s="10">
        <f t="shared" si="2715"/>
        <v>-7.6482052245410159E-3</v>
      </c>
      <c r="AM1652" s="10">
        <f t="shared" si="2610"/>
        <v>0.26999668903825186</v>
      </c>
      <c r="AN1652" s="10">
        <f t="shared" si="2716"/>
        <v>-2.8327033386166652E-2</v>
      </c>
      <c r="AO1652" s="1">
        <f t="shared" si="2611"/>
        <v>1217.1690000000001</v>
      </c>
      <c r="AP1652" s="14">
        <v>105000000</v>
      </c>
      <c r="AQ1652" s="10">
        <v>0.14499999999999999</v>
      </c>
      <c r="AR1652" s="14" cm="1">
        <f t="array" ref="AR1652">SfromgA($AP1652,$AO1652,"")</f>
        <v>9.3449139660917474E-2</v>
      </c>
      <c r="AS1652" s="21">
        <f t="shared" si="2717"/>
        <v>644.80041296510956</v>
      </c>
      <c r="AU1652" s="10"/>
      <c r="AV1652" s="10"/>
      <c r="AW1652" s="14">
        <f t="shared" si="2718"/>
        <v>105000000</v>
      </c>
      <c r="AX1652" s="21">
        <f t="shared" si="2719"/>
        <v>644.80041296510956</v>
      </c>
      <c r="AY1652" s="10">
        <f t="shared" si="2720"/>
        <v>-10.363485406964385</v>
      </c>
      <c r="AZ1652" s="10">
        <f t="shared" si="2721"/>
        <v>3.2700574547287156</v>
      </c>
      <c r="BA1652" s="10">
        <f t="shared" si="2722"/>
        <v>-0.20148680611165384</v>
      </c>
      <c r="BB1652" s="17" cm="1">
        <f t="array" ref="BB1652">$C1652*EXP(poly_from_str($AO1652,BB$2951))</f>
        <v>2.7229137858890868</v>
      </c>
      <c r="BC1652" s="10">
        <f t="shared" si="2723"/>
        <v>0.18310500326144472</v>
      </c>
      <c r="BD1652" s="10">
        <f t="shared" si="2724"/>
        <v>2.007946094439045</v>
      </c>
      <c r="BE1652" s="10">
        <f t="shared" si="2725"/>
        <v>-2.5179882717375457</v>
      </c>
      <c r="BF1652" s="21">
        <f>INDEX([1]Pr3_line_class7_opt_lin!$A$2:$A$3624,MATCH($X1652,[1]Pr3_line_class7_opt_lin!$AO$2:$AO$3624,0),1)</f>
        <v>1153</v>
      </c>
    </row>
    <row r="1653" spans="1:58" hidden="1" x14ac:dyDescent="0.25">
      <c r="A1653" s="1">
        <v>1217.0630000000001</v>
      </c>
      <c r="B1653" s="1">
        <v>4.0000000000000001E-3</v>
      </c>
      <c r="C1653">
        <v>1</v>
      </c>
      <c r="E1653" s="2">
        <v>82165</v>
      </c>
      <c r="N1653">
        <v>17</v>
      </c>
      <c r="V1653" s="11">
        <f t="shared" si="2602"/>
        <v>8.2165015286801091E-7</v>
      </c>
      <c r="W1653" s="11">
        <f t="shared" si="2603"/>
        <v>1.2170632264346134E-6</v>
      </c>
      <c r="X1653" s="10">
        <f t="shared" si="2604"/>
        <v>82165.010500821241</v>
      </c>
      <c r="Y1653" s="8">
        <f t="shared" si="2605"/>
        <v>1217.0630708919643</v>
      </c>
      <c r="Z1653" s="1">
        <f t="shared" si="2606"/>
        <v>1217.0630000000001</v>
      </c>
      <c r="AA1653" s="2">
        <f t="shared" si="2607"/>
        <v>82165</v>
      </c>
      <c r="AB1653" s="2">
        <f t="shared" si="2588"/>
        <v>82165.015286801092</v>
      </c>
      <c r="AC1653" s="1">
        <f t="shared" si="2608"/>
        <v>8.3755448685401288E-2</v>
      </c>
      <c r="AD1653" s="1" t="b">
        <f t="shared" si="2609"/>
        <v>1</v>
      </c>
      <c r="AM1653" s="10">
        <f t="shared" si="2610"/>
        <v>0.27004353924160046</v>
      </c>
      <c r="AN1653" s="10"/>
      <c r="AO1653" s="1">
        <f t="shared" si="2611"/>
        <v>1217.0630000000001</v>
      </c>
      <c r="AP1653"/>
      <c r="BB1653" s="17" cm="1">
        <f t="array" ref="BB1653">$C1653*EXP(poly_from_str($AO1653,BB$2951))</f>
        <v>0.68104845159353289</v>
      </c>
      <c r="BF1653" s="21">
        <f>INDEX([1]Pr3_line_class7_opt_lin!$A$2:$A$3624,MATCH($X1653,[1]Pr3_line_class7_opt_lin!$AO$2:$AO$3624,0),1)</f>
        <v>288</v>
      </c>
    </row>
    <row r="1654" spans="1:58" hidden="1" x14ac:dyDescent="0.25">
      <c r="A1654" s="1">
        <v>1215.9960000000001</v>
      </c>
      <c r="B1654" s="1">
        <v>4.0000000000000001E-3</v>
      </c>
      <c r="C1654">
        <v>2</v>
      </c>
      <c r="E1654" s="2">
        <v>82237.100000000006</v>
      </c>
      <c r="F1654">
        <v>36642</v>
      </c>
      <c r="G1654" t="s">
        <v>4</v>
      </c>
      <c r="H1654" t="s">
        <v>39</v>
      </c>
      <c r="I1654">
        <v>118879</v>
      </c>
      <c r="J1654" t="s">
        <v>6</v>
      </c>
      <c r="K1654" t="s">
        <v>12</v>
      </c>
      <c r="L1654">
        <v>36642.129999999997</v>
      </c>
      <c r="M1654">
        <v>118879.3</v>
      </c>
      <c r="N1654">
        <v>17</v>
      </c>
      <c r="V1654" s="11">
        <f t="shared" si="2602"/>
        <v>8.2237112622080988E-7</v>
      </c>
      <c r="W1654" s="11">
        <f t="shared" si="2603"/>
        <v>1.2159961866359587E-6</v>
      </c>
      <c r="X1654" s="10">
        <f t="shared" si="2604"/>
        <v>82237.108660839789</v>
      </c>
      <c r="Y1654" s="8">
        <f t="shared" si="2605"/>
        <v>1215.9960585727483</v>
      </c>
      <c r="Z1654" s="1">
        <f t="shared" si="2606"/>
        <v>1215.9960000000001</v>
      </c>
      <c r="AA1654" s="2">
        <f t="shared" si="2607"/>
        <v>82237.100000000006</v>
      </c>
      <c r="AB1654" s="2">
        <f t="shared" si="2588"/>
        <v>82237.112622080982</v>
      </c>
      <c r="AC1654" s="1">
        <f t="shared" si="2608"/>
        <v>8.3814713462084162E-2</v>
      </c>
      <c r="AD1654" s="1" t="b">
        <f t="shared" si="2609"/>
        <v>1</v>
      </c>
      <c r="AF1654" s="1" t="s">
        <v>1356</v>
      </c>
      <c r="AG1654" s="1" t="s">
        <v>1195</v>
      </c>
      <c r="AH1654" s="10">
        <v>36642.129999999997</v>
      </c>
      <c r="AI1654" s="10">
        <v>118879.3</v>
      </c>
      <c r="AJ1654" s="10">
        <f>AI1654-AH1654</f>
        <v>82237.170000000013</v>
      </c>
      <c r="AK1654" s="1">
        <f>$A1654-100000000/AJ1654</f>
        <v>8.4841586863149132E-4</v>
      </c>
      <c r="AL1654" s="10">
        <f>$X1654-AJ1654</f>
        <v>-6.1339160223724321E-2</v>
      </c>
      <c r="AM1654" s="10">
        <f t="shared" si="2610"/>
        <v>0.2705176661765335</v>
      </c>
      <c r="AN1654" s="10">
        <f>AL1654/AM1654</f>
        <v>-0.22674733628559335</v>
      </c>
      <c r="AO1654" s="1">
        <f t="shared" si="2611"/>
        <v>1215.9960000000001</v>
      </c>
      <c r="AP1654" s="14">
        <v>20900000</v>
      </c>
      <c r="AQ1654" s="10">
        <v>0.22500000000000001</v>
      </c>
      <c r="AR1654" s="14" cm="1">
        <f t="array" ref="AR1654">SfromgA($AP1654,$AO1654,"")</f>
        <v>1.8547103052310075E-2</v>
      </c>
      <c r="AS1654" s="21">
        <f>(10^MAX(0.05, -0.312925054856973*((LN($AR1654))^(1/3)) + 0.454808404431693)-1)*100</f>
        <v>793.35808312725226</v>
      </c>
      <c r="AU1654" s="10"/>
      <c r="AV1654" s="10"/>
      <c r="AW1654" s="14">
        <f>IF($AP1654="",$AT1654,$AP1654)</f>
        <v>20900000</v>
      </c>
      <c r="AX1654" s="21">
        <f>IF($AP1654="",$AV1654,$AS1654)</f>
        <v>793.35808312725226</v>
      </c>
      <c r="AY1654" s="10">
        <f>LN(BB1654*$AO1654/$AW1654)</f>
        <v>-9.4382002437226085</v>
      </c>
      <c r="AZ1654" s="10">
        <f>EXP(AY$2950*$AI1654+AY$2951)*$AW1654/$AO1654</f>
        <v>0.34227300890515511</v>
      </c>
      <c r="BA1654" s="10">
        <f>LN(AZ1654/$C1654)</f>
        <v>-1.7652937692763311</v>
      </c>
      <c r="BB1654" s="17" cm="1">
        <f t="array" ref="BB1654">$C1654*EXP(poly_from_str($AO1654,BB$2951))</f>
        <v>1.3685348296807551</v>
      </c>
      <c r="BC1654" s="10">
        <f t="shared" ref="BC1654" si="2726">LN(AZ1654/BB1654)</f>
        <v>-1.3858872888817984</v>
      </c>
      <c r="BD1654" s="10">
        <f t="shared" ref="BD1654" si="2727">LN($AX1654/100+1)</f>
        <v>2.1898173034581179</v>
      </c>
      <c r="BE1654" s="10">
        <f>ABS(LN($AZ1654/$BB1654))-BD1654-LN(2)</f>
        <v>-1.4970771951362649</v>
      </c>
      <c r="BF1654" s="21">
        <f>INDEX([1]Pr3_line_class7_opt_lin!$A$2:$A$3624,MATCH($X1654,[1]Pr3_line_class7_opt_lin!$AO$2:$AO$3624,0),1)</f>
        <v>580</v>
      </c>
    </row>
    <row r="1655" spans="1:58" hidden="1" x14ac:dyDescent="0.25">
      <c r="A1655" s="1">
        <v>1214.5619999999999</v>
      </c>
      <c r="B1655" s="1">
        <v>4.0000000000000001E-3</v>
      </c>
      <c r="C1655">
        <v>1</v>
      </c>
      <c r="E1655" s="2">
        <v>82334.2</v>
      </c>
      <c r="N1655">
        <v>17</v>
      </c>
      <c r="V1655" s="11">
        <f t="shared" si="2602"/>
        <v>8.2334207722619356E-7</v>
      </c>
      <c r="W1655" s="11">
        <f t="shared" si="2603"/>
        <v>1.2145621139210682E-6</v>
      </c>
      <c r="X1655" s="10">
        <f t="shared" si="2604"/>
        <v>82334.20529114065</v>
      </c>
      <c r="Y1655" s="8">
        <f t="shared" si="2605"/>
        <v>1214.5620358682229</v>
      </c>
      <c r="Z1655" s="1">
        <f t="shared" si="2606"/>
        <v>1214.5619999999999</v>
      </c>
      <c r="AA1655" s="2">
        <f t="shared" si="2607"/>
        <v>82334.2</v>
      </c>
      <c r="AB1655" s="2">
        <f t="shared" si="2588"/>
        <v>82334.207722619351</v>
      </c>
      <c r="AC1655" s="1">
        <f t="shared" si="2608"/>
        <v>8.3894608806557164E-2</v>
      </c>
      <c r="AD1655" s="1" t="b">
        <f t="shared" si="2609"/>
        <v>1</v>
      </c>
      <c r="AM1655" s="10">
        <f t="shared" si="2610"/>
        <v>0.27115684501902748</v>
      </c>
      <c r="AN1655" s="10"/>
      <c r="AO1655" s="1">
        <f t="shared" si="2611"/>
        <v>1214.5619999999999</v>
      </c>
      <c r="AP1655"/>
      <c r="BB1655" s="17" cm="1">
        <f t="array" ref="BB1655">$C1655*EXP(poly_from_str($AO1655,BB$2951))</f>
        <v>0.68858693624653056</v>
      </c>
      <c r="BF1655" s="21">
        <f>INDEX([1]Pr3_line_class7_opt_lin!$A$2:$A$3624,MATCH($X1655,[1]Pr3_line_class7_opt_lin!$AO$2:$AO$3624,0),1)</f>
        <v>293</v>
      </c>
    </row>
    <row r="1656" spans="1:58" hidden="1" x14ac:dyDescent="0.25">
      <c r="A1656" s="1">
        <v>1212.271</v>
      </c>
      <c r="B1656" s="1">
        <v>4.0000000000000001E-3</v>
      </c>
      <c r="C1656">
        <v>1</v>
      </c>
      <c r="E1656" s="2">
        <v>82489.8</v>
      </c>
      <c r="F1656">
        <v>35828</v>
      </c>
      <c r="G1656" t="s">
        <v>4</v>
      </c>
      <c r="H1656" t="s">
        <v>5</v>
      </c>
      <c r="I1656">
        <v>118318</v>
      </c>
      <c r="J1656" t="s">
        <v>6</v>
      </c>
      <c r="K1656" t="s">
        <v>7</v>
      </c>
      <c r="L1656">
        <v>35828.46</v>
      </c>
      <c r="M1656">
        <v>118318.6</v>
      </c>
      <c r="N1656">
        <v>17</v>
      </c>
      <c r="V1656" s="11">
        <f t="shared" si="2602"/>
        <v>8.248980632218374E-7</v>
      </c>
      <c r="W1656" s="11">
        <f t="shared" si="2603"/>
        <v>1.2122710929108812E-6</v>
      </c>
      <c r="X1656" s="10">
        <f t="shared" si="2604"/>
        <v>82489.804321320058</v>
      </c>
      <c r="Y1656" s="8">
        <f t="shared" si="2605"/>
        <v>1212.2710294047129</v>
      </c>
      <c r="Z1656" s="1">
        <f t="shared" si="2606"/>
        <v>1212.271</v>
      </c>
      <c r="AA1656" s="2">
        <f t="shared" si="2607"/>
        <v>82489.8</v>
      </c>
      <c r="AB1656" s="2">
        <f t="shared" si="2588"/>
        <v>82489.806322183736</v>
      </c>
      <c r="AC1656" s="1">
        <f t="shared" si="2608"/>
        <v>8.402284073535693E-2</v>
      </c>
      <c r="AD1656" s="1" t="b">
        <f t="shared" si="2609"/>
        <v>1</v>
      </c>
      <c r="AF1656" s="1" t="s">
        <v>1232</v>
      </c>
      <c r="AG1656" s="1" t="s">
        <v>1171</v>
      </c>
      <c r="AH1656" s="10">
        <v>35828.46</v>
      </c>
      <c r="AI1656" s="10">
        <v>118318.6</v>
      </c>
      <c r="AJ1656" s="10">
        <f>AI1656-AH1656</f>
        <v>82490.140000000014</v>
      </c>
      <c r="AK1656" s="1">
        <f>$A1656-100000000/AJ1656</f>
        <v>4.9037126136681763E-3</v>
      </c>
      <c r="AL1656" s="10">
        <f>$X1656-AJ1656</f>
        <v>-0.3356786799558904</v>
      </c>
      <c r="AM1656" s="10">
        <f t="shared" si="2610"/>
        <v>0.27218270502222691</v>
      </c>
      <c r="AN1656" s="10">
        <f>AL1656/AM1656</f>
        <v>-1.2332843849445845</v>
      </c>
      <c r="AO1656" s="1">
        <f t="shared" si="2611"/>
        <v>1212.271</v>
      </c>
      <c r="AP1656" s="14">
        <v>119000000</v>
      </c>
      <c r="AQ1656" s="10">
        <v>0.28599999999999998</v>
      </c>
      <c r="AR1656" s="14" cm="1">
        <f t="array" ref="AR1656">SfromgA($AP1656,$AO1656,"")</f>
        <v>0.1046356001318369</v>
      </c>
      <c r="AS1656" s="21">
        <f>(10^MAX(0.05, -0.312925054856973*((LN($AR1656))^(1/3)) + 0.454808404431693)-1)*100</f>
        <v>633.32666314780681</v>
      </c>
      <c r="AU1656" s="10"/>
      <c r="AV1656" s="10"/>
      <c r="AW1656" s="14">
        <f>IF($AP1656="",$AT1656,$AP1656)</f>
        <v>119000000</v>
      </c>
      <c r="AX1656" s="21">
        <f>IF($AP1656="",$AV1656,$AS1656)</f>
        <v>633.32666314780681</v>
      </c>
      <c r="AY1656" s="10">
        <f>LN(BB1656*$AO1656/$AW1656)</f>
        <v>-11.857549214052737</v>
      </c>
      <c r="AZ1656" s="10">
        <f>EXP(AY$2950*$AI1656+AY$2951)*$AW1656/$AO1656</f>
        <v>2.0600037786965846</v>
      </c>
      <c r="BA1656" s="10">
        <f>LN(AZ1656/$C1656)</f>
        <v>0.72270781711853771</v>
      </c>
      <c r="BB1656" s="17" cm="1">
        <f t="array" ref="BB1656">$C1656*EXP(poly_from_str($AO1656,BB$2951))</f>
        <v>0.69547104391018921</v>
      </c>
      <c r="BC1656" s="10">
        <f t="shared" ref="BC1656" si="2728">LN(AZ1656/BB1656)</f>
        <v>1.0858737190903029</v>
      </c>
      <c r="BD1656" s="10">
        <f t="shared" ref="BD1656" si="2729">LN($AX1656/100+1)</f>
        <v>1.9924210689413038</v>
      </c>
      <c r="BE1656" s="10">
        <f>ABS(LN($AZ1656/$BB1656))-BD1656-LN(2)</f>
        <v>-1.5996945304109462</v>
      </c>
      <c r="BF1656" s="21">
        <f>INDEX([1]Pr3_line_class7_opt_lin!$A$2:$A$3624,MATCH($X1656,[1]Pr3_line_class7_opt_lin!$AO$2:$AO$3624,0),1)</f>
        <v>297</v>
      </c>
    </row>
    <row r="1657" spans="1:58" hidden="1" x14ac:dyDescent="0.25">
      <c r="A1657" s="1">
        <v>1212.0530000000001</v>
      </c>
      <c r="B1657" s="1">
        <v>4.0000000000000001E-3</v>
      </c>
      <c r="C1657">
        <v>2</v>
      </c>
      <c r="E1657" s="2">
        <v>82504.600000000006</v>
      </c>
      <c r="N1657">
        <v>17</v>
      </c>
      <c r="V1657" s="11">
        <f t="shared" si="2602"/>
        <v>8.2504642948781941E-7</v>
      </c>
      <c r="W1657" s="11">
        <f t="shared" si="2603"/>
        <v>1.2120536309490622E-6</v>
      </c>
      <c r="X1657" s="10">
        <f t="shared" si="2604"/>
        <v>82504.629349546361</v>
      </c>
      <c r="Y1657" s="8">
        <f t="shared" si="2605"/>
        <v>1212.0531997826597</v>
      </c>
      <c r="Z1657" s="1">
        <f t="shared" si="2606"/>
        <v>1212.0530000000001</v>
      </c>
      <c r="AA1657" s="2">
        <f t="shared" si="2607"/>
        <v>82504.600000000006</v>
      </c>
      <c r="AB1657" s="2">
        <f t="shared" si="2588"/>
        <v>82504.642948781941</v>
      </c>
      <c r="AC1657" s="1">
        <f t="shared" si="2608"/>
        <v>8.4035080540529966E-2</v>
      </c>
      <c r="AD1657" s="1" t="b">
        <f t="shared" si="2609"/>
        <v>1</v>
      </c>
      <c r="AM1657" s="10">
        <f t="shared" si="2610"/>
        <v>0.27228050258528302</v>
      </c>
      <c r="AN1657" s="10"/>
      <c r="AO1657" s="1">
        <f t="shared" si="2611"/>
        <v>1212.0530000000001</v>
      </c>
      <c r="AP1657"/>
      <c r="BB1657" s="17" cm="1">
        <f t="array" ref="BB1657">$C1657*EXP(poly_from_str($AO1657,BB$2951))</f>
        <v>1.3922499175589369</v>
      </c>
      <c r="BF1657" s="21">
        <f>INDEX([1]Pr3_line_class7_opt_lin!$A$2:$A$3624,MATCH($X1657,[1]Pr3_line_class7_opt_lin!$AO$2:$AO$3624,0),1)</f>
        <v>594</v>
      </c>
    </row>
    <row r="1658" spans="1:58" hidden="1" x14ac:dyDescent="0.25">
      <c r="A1658" s="1">
        <v>1211.998</v>
      </c>
      <c r="B1658" s="1">
        <v>4.0000000000000001E-3</v>
      </c>
      <c r="C1658">
        <v>1</v>
      </c>
      <c r="E1658" s="2">
        <v>82508.399999999994</v>
      </c>
      <c r="F1658">
        <v>39024</v>
      </c>
      <c r="G1658" t="s">
        <v>4</v>
      </c>
      <c r="H1658" t="s">
        <v>5</v>
      </c>
      <c r="I1658">
        <v>121532</v>
      </c>
      <c r="J1658" t="s">
        <v>6</v>
      </c>
      <c r="K1658" t="s">
        <v>12</v>
      </c>
      <c r="L1658">
        <v>39024.269999999997</v>
      </c>
      <c r="M1658">
        <v>121532.5</v>
      </c>
      <c r="N1658">
        <v>17</v>
      </c>
      <c r="V1658" s="11">
        <f t="shared" si="2602"/>
        <v>8.2508386977536261E-7</v>
      </c>
      <c r="W1658" s="11">
        <f t="shared" si="2603"/>
        <v>1.2119978087079621E-6</v>
      </c>
      <c r="X1658" s="10">
        <f t="shared" si="2604"/>
        <v>82508.391101464251</v>
      </c>
      <c r="Y1658" s="8">
        <f t="shared" si="2605"/>
        <v>1211.9979394220102</v>
      </c>
      <c r="Z1658" s="1">
        <f t="shared" si="2606"/>
        <v>1211.998</v>
      </c>
      <c r="AA1658" s="2">
        <f t="shared" si="2607"/>
        <v>82508.399999999994</v>
      </c>
      <c r="AB1658" s="2">
        <f t="shared" si="2588"/>
        <v>82508.386977536269</v>
      </c>
      <c r="AC1658" s="1">
        <f t="shared" si="2608"/>
        <v>8.4038169608174382E-2</v>
      </c>
      <c r="AD1658" s="1" t="b">
        <f t="shared" si="2609"/>
        <v>1</v>
      </c>
      <c r="AF1658" s="1" t="s">
        <v>1444</v>
      </c>
      <c r="AG1658" s="1" t="s">
        <v>1163</v>
      </c>
      <c r="AH1658" s="10">
        <v>39024.269999999997</v>
      </c>
      <c r="AI1658" s="10">
        <v>121532.5</v>
      </c>
      <c r="AJ1658" s="10">
        <f>AI1658-AH1658</f>
        <v>82508.23000000001</v>
      </c>
      <c r="AK1658" s="1">
        <f>$A1658-100000000/AJ1658</f>
        <v>-2.3059088769059599E-3</v>
      </c>
      <c r="AL1658" s="10">
        <f>$X1658-AJ1658</f>
        <v>0.1611014642403461</v>
      </c>
      <c r="AM1658" s="10">
        <f t="shared" si="2610"/>
        <v>0.27230539984389407</v>
      </c>
      <c r="AN1658" s="10">
        <f>AL1658/AM1658</f>
        <v>0.59162052729289094</v>
      </c>
      <c r="AO1658" s="1">
        <f t="shared" si="2611"/>
        <v>1211.998</v>
      </c>
      <c r="AP1658" s="14">
        <v>126000000</v>
      </c>
      <c r="AQ1658" s="10">
        <v>0.24199999999999999</v>
      </c>
      <c r="AR1658" s="14" cm="1">
        <f t="array" ref="AR1658">SfromgA($AP1658,$AO1658,"")</f>
        <v>0.11071580307517029</v>
      </c>
      <c r="AS1658" s="21">
        <f>(10^MAX(0.05, -0.312925054856973*((LN($AR1658))^(1/3)) + 0.454808404431693)-1)*100</f>
        <v>627.51957490888583</v>
      </c>
      <c r="AU1658" s="10"/>
      <c r="AV1658" s="10"/>
      <c r="AW1658" s="14">
        <f>IF($AP1658="",$AT1658,$AP1658)</f>
        <v>126000000</v>
      </c>
      <c r="AX1658" s="21">
        <f>IF($AP1658="",$AV1658,$AS1658)</f>
        <v>627.51957490888583</v>
      </c>
      <c r="AY1658" s="10">
        <f>LN(BB1658*$AO1658/$AW1658)</f>
        <v>-11.913756123827996</v>
      </c>
      <c r="AZ1658" s="10">
        <f>EXP(AY$2950*$AI1658+AY$2951)*$AW1658/$AO1658</f>
        <v>1.615539056911905</v>
      </c>
      <c r="BA1658" s="10">
        <f>LN(AZ1658/$C1658)</f>
        <v>0.47966868235161159</v>
      </c>
      <c r="BB1658" s="17" cm="1">
        <f t="array" ref="BB1658">$C1658*EXP(poly_from_str($AO1658,BB$2951))</f>
        <v>0.69628990487800235</v>
      </c>
      <c r="BC1658" s="10">
        <f t="shared" ref="BC1658" si="2730">LN(AZ1658/BB1658)</f>
        <v>0.84165785772673707</v>
      </c>
      <c r="BD1658" s="10">
        <f t="shared" ref="BD1658" si="2731">LN($AX1658/100+1)</f>
        <v>1.984470719786819</v>
      </c>
      <c r="BE1658" s="10">
        <f>ABS(LN($AZ1658/$BB1658))-BD1658-LN(2)</f>
        <v>-1.8359600426200271</v>
      </c>
      <c r="BF1658" s="21">
        <f>INDEX([1]Pr3_line_class7_opt_lin!$A$2:$A$3624,MATCH($X1658,[1]Pr3_line_class7_opt_lin!$AO$2:$AO$3624,0),1)</f>
        <v>297</v>
      </c>
    </row>
    <row r="1659" spans="1:58" hidden="1" x14ac:dyDescent="0.25">
      <c r="A1659" s="1">
        <v>1211.894</v>
      </c>
      <c r="B1659" s="1">
        <v>4.0000000000000001E-3</v>
      </c>
      <c r="C1659">
        <v>60</v>
      </c>
      <c r="E1659" s="2">
        <v>82515.5</v>
      </c>
      <c r="N1659">
        <v>17</v>
      </c>
      <c r="V1659" s="11">
        <f t="shared" si="2602"/>
        <v>8.2515467524387452E-7</v>
      </c>
      <c r="W1659" s="11">
        <f t="shared" si="2603"/>
        <v>1.2118935230350662E-6</v>
      </c>
      <c r="X1659" s="10">
        <f t="shared" si="2604"/>
        <v>82515.477811115692</v>
      </c>
      <c r="Y1659" s="8">
        <f t="shared" si="2605"/>
        <v>1211.8938489201714</v>
      </c>
      <c r="Z1659" s="1">
        <f t="shared" si="2606"/>
        <v>1211.894</v>
      </c>
      <c r="AA1659" s="2">
        <f t="shared" si="2607"/>
        <v>82515.5</v>
      </c>
      <c r="AB1659" s="2">
        <f t="shared" si="2588"/>
        <v>82515.467524387452</v>
      </c>
      <c r="AC1659" s="1">
        <f t="shared" si="2608"/>
        <v>8.4044011903841198E-2</v>
      </c>
      <c r="AD1659" s="1" t="b">
        <f t="shared" si="2609"/>
        <v>1</v>
      </c>
      <c r="AM1659" s="10">
        <f t="shared" si="2610"/>
        <v>0.27235220242034369</v>
      </c>
      <c r="AN1659" s="10"/>
      <c r="AO1659" s="1">
        <f t="shared" si="2611"/>
        <v>1211.894</v>
      </c>
      <c r="AP1659"/>
      <c r="BB1659" s="17" cm="1">
        <f t="array" ref="BB1659">$C1659*EXP(poly_from_str($AO1659,BB$2951))</f>
        <v>41.796106024405695</v>
      </c>
      <c r="BF1659" s="21" t="e">
        <f>INDEX([1]Pr3_line_class7_opt_lin!$A$2:$A$3624,MATCH($X1659,[1]Pr3_line_class7_opt_lin!$AO$2:$AO$3624,0),1)</f>
        <v>#N/A</v>
      </c>
    </row>
    <row r="1660" spans="1:58" hidden="1" x14ac:dyDescent="0.25">
      <c r="A1660" s="1">
        <v>1211.1110000000001</v>
      </c>
      <c r="B1660" s="1">
        <v>4.0000000000000001E-3</v>
      </c>
      <c r="C1660">
        <v>3</v>
      </c>
      <c r="E1660" s="2">
        <v>82568.800000000003</v>
      </c>
      <c r="N1660">
        <v>17</v>
      </c>
      <c r="V1660" s="11">
        <f t="shared" si="2602"/>
        <v>8.2568814914570172E-7</v>
      </c>
      <c r="W1660" s="11">
        <f t="shared" si="2603"/>
        <v>1.2111112187654416E-6</v>
      </c>
      <c r="X1660" s="10">
        <f t="shared" si="2604"/>
        <v>82568.810181999419</v>
      </c>
      <c r="Y1660" s="8">
        <f t="shared" si="2605"/>
        <v>1211.1110694168717</v>
      </c>
      <c r="Z1660" s="1">
        <f t="shared" si="2606"/>
        <v>1211.1110000000001</v>
      </c>
      <c r="AA1660" s="2">
        <f t="shared" si="2607"/>
        <v>82568.800000000003</v>
      </c>
      <c r="AB1660" s="2">
        <f t="shared" si="2588"/>
        <v>82568.814914570175</v>
      </c>
      <c r="AC1660" s="1">
        <f t="shared" si="2608"/>
        <v>8.4088045981982731E-2</v>
      </c>
      <c r="AD1660" s="1" t="b">
        <f t="shared" si="2609"/>
        <v>1</v>
      </c>
      <c r="AM1660" s="10">
        <f t="shared" si="2610"/>
        <v>0.2727043185967265</v>
      </c>
      <c r="AN1660" s="10"/>
      <c r="AO1660" s="1">
        <f t="shared" si="2611"/>
        <v>1211.1110000000001</v>
      </c>
      <c r="AP1660"/>
      <c r="BB1660" s="17" cm="1">
        <f t="array" ref="BB1660">$C1660*EXP(poly_from_str($AO1660,BB$2951))</f>
        <v>2.096844612770091</v>
      </c>
      <c r="BF1660" s="21">
        <f>INDEX([1]Pr3_line_class7_opt_lin!$A$2:$A$3624,MATCH($X1660,[1]Pr3_line_class7_opt_lin!$AO$2:$AO$3624,0),1)</f>
        <v>896</v>
      </c>
    </row>
    <row r="1661" spans="1:58" hidden="1" x14ac:dyDescent="0.25">
      <c r="A1661" s="1">
        <v>1210.5319999999999</v>
      </c>
      <c r="B1661" s="1">
        <v>4.0000000000000001E-3</v>
      </c>
      <c r="C1661">
        <v>3</v>
      </c>
      <c r="E1661" s="2">
        <v>82608.3</v>
      </c>
      <c r="N1661">
        <v>17</v>
      </c>
      <c r="V1661" s="11">
        <f t="shared" si="2602"/>
        <v>8.2608307752294039E-7</v>
      </c>
      <c r="W1661" s="11">
        <f t="shared" si="2603"/>
        <v>1.2105321136011757E-6</v>
      </c>
      <c r="X1661" s="10">
        <f t="shared" si="2604"/>
        <v>82608.305289185242</v>
      </c>
      <c r="Y1661" s="8">
        <f t="shared" si="2605"/>
        <v>1210.5320360940948</v>
      </c>
      <c r="Z1661" s="1">
        <f t="shared" si="2606"/>
        <v>1210.5319999999999</v>
      </c>
      <c r="AA1661" s="2">
        <f t="shared" si="2607"/>
        <v>82608.3</v>
      </c>
      <c r="AB1661" s="2">
        <f t="shared" si="2588"/>
        <v>82608.307752294044</v>
      </c>
      <c r="AC1661" s="1">
        <f t="shared" si="2608"/>
        <v>8.4120662548488628E-2</v>
      </c>
      <c r="AD1661" s="1" t="b">
        <f t="shared" si="2609"/>
        <v>1</v>
      </c>
      <c r="AM1661" s="10">
        <f t="shared" si="2610"/>
        <v>0.27296527477175325</v>
      </c>
      <c r="AN1661" s="10"/>
      <c r="AO1661" s="1">
        <f t="shared" si="2611"/>
        <v>1210.5319999999999</v>
      </c>
      <c r="AP1661"/>
      <c r="BB1661" s="17" cm="1">
        <f t="array" ref="BB1661">$C1661*EXP(poly_from_str($AO1661,BB$2951))</f>
        <v>2.1020446348381241</v>
      </c>
      <c r="BF1661" s="21" t="e">
        <f>INDEX([1]Pr3_line_class7_opt_lin!$A$2:$A$3624,MATCH($X1661,[1]Pr3_line_class7_opt_lin!$AO$2:$AO$3624,0),1)</f>
        <v>#N/A</v>
      </c>
    </row>
    <row r="1662" spans="1:58" hidden="1" x14ac:dyDescent="0.25">
      <c r="A1662" s="1">
        <v>1210.1579999999999</v>
      </c>
      <c r="B1662" s="1">
        <v>4.0000000000000001E-3</v>
      </c>
      <c r="C1662">
        <v>4</v>
      </c>
      <c r="E1662" s="2">
        <v>82633.8</v>
      </c>
      <c r="N1662">
        <v>17</v>
      </c>
      <c r="V1662" s="11">
        <f t="shared" si="2602"/>
        <v>8.2633837895547531E-7</v>
      </c>
      <c r="W1662" s="11">
        <f t="shared" si="2603"/>
        <v>1.2101585549738726E-6</v>
      </c>
      <c r="X1662" s="10">
        <f t="shared" si="2604"/>
        <v>82633.825844980063</v>
      </c>
      <c r="Y1662" s="8">
        <f t="shared" si="2605"/>
        <v>1210.1581764784635</v>
      </c>
      <c r="Z1662" s="1">
        <f t="shared" si="2606"/>
        <v>1210.1579999999999</v>
      </c>
      <c r="AA1662" s="2">
        <f t="shared" si="2607"/>
        <v>82633.8</v>
      </c>
      <c r="AB1662" s="2">
        <f t="shared" si="2588"/>
        <v>82633.837895547535</v>
      </c>
      <c r="AC1662" s="1">
        <f t="shared" si="2608"/>
        <v>8.4141755826738135E-2</v>
      </c>
      <c r="AD1662" s="1" t="b">
        <f t="shared" si="2609"/>
        <v>1</v>
      </c>
      <c r="AM1662" s="10">
        <f t="shared" si="2610"/>
        <v>0.27313392135572384</v>
      </c>
      <c r="AN1662" s="10"/>
      <c r="AO1662" s="1">
        <f t="shared" si="2611"/>
        <v>1210.1579999999999</v>
      </c>
      <c r="AP1662"/>
      <c r="BB1662" s="17" cm="1">
        <f t="array" ref="BB1662">$C1662*EXP(poly_from_str($AO1662,BB$2951))</f>
        <v>2.8072014663438805</v>
      </c>
      <c r="BF1662" s="21">
        <f>INDEX([1]Pr3_line_class7_opt_lin!$A$2:$A$3624,MATCH($X1662,[1]Pr3_line_class7_opt_lin!$AO$2:$AO$3624,0),1)</f>
        <v>1202</v>
      </c>
    </row>
    <row r="1663" spans="1:58" hidden="1" x14ac:dyDescent="0.25">
      <c r="A1663" s="1">
        <v>1210.078</v>
      </c>
      <c r="B1663" s="1">
        <v>4.0000000000000001E-3</v>
      </c>
      <c r="C1663">
        <v>20</v>
      </c>
      <c r="E1663" s="2">
        <v>82639.3</v>
      </c>
      <c r="N1663">
        <v>17</v>
      </c>
      <c r="V1663" s="11">
        <f t="shared" si="2602"/>
        <v>8.2639300937625509E-7</v>
      </c>
      <c r="W1663" s="11">
        <f t="shared" si="2603"/>
        <v>1.2100780137295451E-6</v>
      </c>
      <c r="X1663" s="10">
        <f t="shared" si="2604"/>
        <v>82639.300639412002</v>
      </c>
      <c r="Y1663" s="8">
        <f t="shared" si="2605"/>
        <v>1210.0780043667069</v>
      </c>
      <c r="Z1663" s="1">
        <f t="shared" si="2606"/>
        <v>1210.078</v>
      </c>
      <c r="AA1663" s="2">
        <f t="shared" si="2607"/>
        <v>82639.3</v>
      </c>
      <c r="AB1663" s="2">
        <f t="shared" si="2588"/>
        <v>82639.300937625507</v>
      </c>
      <c r="AC1663" s="1">
        <f t="shared" si="2608"/>
        <v>8.4146270297297154E-2</v>
      </c>
      <c r="AD1663" s="1" t="b">
        <f t="shared" si="2609"/>
        <v>1</v>
      </c>
      <c r="AM1663" s="10">
        <f t="shared" si="2610"/>
        <v>0.27317015927898863</v>
      </c>
      <c r="AN1663" s="10"/>
      <c r="AO1663" s="1">
        <f t="shared" si="2611"/>
        <v>1210.078</v>
      </c>
      <c r="AP1663"/>
      <c r="BB1663" s="17" cm="1">
        <f t="array" ref="BB1663">$C1663*EXP(poly_from_str($AO1663,BB$2951))</f>
        <v>14.040792053155556</v>
      </c>
      <c r="BF1663" s="21">
        <f>INDEX([1]Pr3_line_class7_opt_lin!$A$2:$A$3624,MATCH($X1663,[1]Pr3_line_class7_opt_lin!$AO$2:$AO$3624,0),1)</f>
        <v>6012</v>
      </c>
    </row>
    <row r="1664" spans="1:58" hidden="1" x14ac:dyDescent="0.25">
      <c r="A1664" s="1">
        <v>1209.191</v>
      </c>
      <c r="B1664" s="1">
        <v>4.0000000000000001E-3</v>
      </c>
      <c r="C1664">
        <v>2</v>
      </c>
      <c r="E1664" s="2">
        <v>82699.899999999994</v>
      </c>
      <c r="N1664">
        <v>17</v>
      </c>
      <c r="V1664" s="11">
        <f t="shared" si="2602"/>
        <v>8.2699920856175741E-7</v>
      </c>
      <c r="W1664" s="11">
        <f t="shared" si="2603"/>
        <v>1.2091913049471645E-6</v>
      </c>
      <c r="X1664" s="10">
        <f t="shared" si="2604"/>
        <v>82699.914209557755</v>
      </c>
      <c r="Y1664" s="8">
        <f t="shared" si="2605"/>
        <v>1209.1910971830591</v>
      </c>
      <c r="Z1664" s="1">
        <f t="shared" si="2606"/>
        <v>1209.191</v>
      </c>
      <c r="AA1664" s="2">
        <f t="shared" si="2607"/>
        <v>82699.899999999994</v>
      </c>
      <c r="AB1664" s="2">
        <f t="shared" si="2588"/>
        <v>82699.92085617574</v>
      </c>
      <c r="AC1664" s="1">
        <f t="shared" si="2608"/>
        <v>8.4196384548088657E-2</v>
      </c>
      <c r="AD1664" s="1" t="b">
        <f t="shared" si="2609"/>
        <v>1</v>
      </c>
      <c r="AM1664" s="10">
        <f t="shared" si="2610"/>
        <v>0.27357100739254592</v>
      </c>
      <c r="AN1664" s="10"/>
      <c r="AO1664" s="1">
        <f t="shared" si="2611"/>
        <v>1209.191</v>
      </c>
      <c r="AP1664"/>
      <c r="BB1664" s="17" cm="1">
        <f t="array" ref="BB1664">$C1664*EXP(poly_from_str($AO1664,BB$2951))</f>
        <v>1.4093802302272469</v>
      </c>
      <c r="BF1664" s="21" t="e">
        <f>INDEX([1]Pr3_line_class7_opt_lin!$A$2:$A$3624,MATCH($X1664,[1]Pr3_line_class7_opt_lin!$AO$2:$AO$3624,0),1)</f>
        <v>#N/A</v>
      </c>
    </row>
    <row r="1665" spans="1:58" x14ac:dyDescent="0.25">
      <c r="A1665" s="1">
        <v>1208.9380000000001</v>
      </c>
      <c r="B1665" s="1">
        <v>8.0000000000000002E-3</v>
      </c>
      <c r="C1665">
        <v>2</v>
      </c>
      <c r="D1665" t="s">
        <v>112</v>
      </c>
      <c r="E1665" s="2">
        <v>82717.2</v>
      </c>
      <c r="N1665">
        <v>17</v>
      </c>
      <c r="V1665" s="11">
        <f t="shared" si="2602"/>
        <v>8.2717227847912791E-7</v>
      </c>
      <c r="W1665" s="11">
        <f t="shared" si="2603"/>
        <v>1.20893840700604E-6</v>
      </c>
      <c r="X1665" s="10">
        <f t="shared" si="2604"/>
        <v>82717.218968049681</v>
      </c>
      <c r="Y1665" s="8">
        <f t="shared" si="2605"/>
        <v>1208.9381297819739</v>
      </c>
      <c r="Z1665" s="1">
        <f t="shared" si="2606"/>
        <v>1208.9380000000001</v>
      </c>
      <c r="AA1665" s="2">
        <f t="shared" si="2607"/>
        <v>82717.2</v>
      </c>
      <c r="AB1665" s="2">
        <f t="shared" ref="AB1665:AB1728" si="2732">100000000/Z1665</f>
        <v>82717.227847912785</v>
      </c>
      <c r="AC1665" s="1">
        <f t="shared" si="2608"/>
        <v>8.4210698914217591E-2</v>
      </c>
      <c r="AD1665" s="1" t="b">
        <f t="shared" si="2609"/>
        <v>1</v>
      </c>
      <c r="AM1665" s="10">
        <f t="shared" si="2610"/>
        <v>0.54737099834730973</v>
      </c>
      <c r="AN1665" s="10"/>
      <c r="AO1665" s="1">
        <f t="shared" si="2611"/>
        <v>1208.9380000000001</v>
      </c>
      <c r="AP1665"/>
      <c r="BB1665" s="17" cm="1">
        <f t="array" ref="BB1665">$C1665*EXP(poly_from_str($AO1665,BB$2951))</f>
        <v>1.4108908709467451</v>
      </c>
      <c r="BF1665" s="21">
        <f>INDEX([1]Pr3_line_class7_opt_lin!$A$2:$A$3624,MATCH($X1665,[1]Pr3_line_class7_opt_lin!$AO$2:$AO$3624,0),1)</f>
        <v>605</v>
      </c>
    </row>
    <row r="1666" spans="1:58" x14ac:dyDescent="0.25">
      <c r="A1666" s="1">
        <v>1208.7550000000001</v>
      </c>
      <c r="B1666" s="1">
        <v>8.0000000000000002E-3</v>
      </c>
      <c r="C1666">
        <v>2</v>
      </c>
      <c r="D1666" t="s">
        <v>16</v>
      </c>
      <c r="E1666" s="2">
        <v>82729.8</v>
      </c>
      <c r="F1666">
        <v>27604</v>
      </c>
      <c r="G1666" t="s">
        <v>4</v>
      </c>
      <c r="H1666" t="s">
        <v>5</v>
      </c>
      <c r="I1666">
        <v>110333</v>
      </c>
      <c r="J1666" t="s">
        <v>6</v>
      </c>
      <c r="K1666" t="s">
        <v>7</v>
      </c>
      <c r="L1666">
        <v>27604.26</v>
      </c>
      <c r="M1666">
        <v>110333.5</v>
      </c>
      <c r="N1666">
        <v>17</v>
      </c>
      <c r="V1666" s="11">
        <f t="shared" ref="V1666:V1729" si="2733">0.001/$A1666</f>
        <v>8.272975085935528E-7</v>
      </c>
      <c r="W1666" s="11">
        <f t="shared" ref="W1666:W1729" si="2734">0.1/$E1666</f>
        <v>1.2087542820120441E-6</v>
      </c>
      <c r="X1666" s="10">
        <f t="shared" ref="X1666:X1729" si="2735">($E1666/$W1666^2+(100000000/$A1666)/$V1666^2)/(1/$W1666^2+1/$V1666^2)</f>
        <v>82729.766535314615</v>
      </c>
      <c r="Y1666" s="8">
        <f t="shared" ref="Y1666:Y1729" si="2736">100000000/X1666</f>
        <v>1208.7547709603809</v>
      </c>
      <c r="Z1666" s="1">
        <f t="shared" ref="Z1666:Z1729" si="2737">ROUND($A1666,3)+0</f>
        <v>1208.7550000000001</v>
      </c>
      <c r="AA1666" s="2">
        <f t="shared" ref="AA1666:AA1729" si="2738">ROUND($E1666,1)+0</f>
        <v>82729.8</v>
      </c>
      <c r="AB1666" s="2">
        <f t="shared" si="2732"/>
        <v>82729.750859355277</v>
      </c>
      <c r="AC1666" s="1">
        <f t="shared" ref="AC1666:AC1729" si="2739">0.0005/$Z1666*AB1666+0.05</f>
        <v>8.4221058386254988E-2</v>
      </c>
      <c r="AD1666" s="1" t="b">
        <f t="shared" ref="AD1666:AD1729" si="2740">ABS($E1666-AB1666)&lt;AC1666</f>
        <v>1</v>
      </c>
      <c r="AF1666" s="1" t="s">
        <v>1272</v>
      </c>
      <c r="AG1666" s="1" t="s">
        <v>1333</v>
      </c>
      <c r="AH1666" s="10">
        <v>27604.26</v>
      </c>
      <c r="AI1666" s="10">
        <v>110333.55</v>
      </c>
      <c r="AJ1666" s="10">
        <f t="shared" ref="AJ1666:AJ1668" si="2741">AI1666-AH1666</f>
        <v>82729.290000000008</v>
      </c>
      <c r="AK1666" s="1">
        <f t="shared" ref="AK1666:AK1668" si="2742">$A1666-100000000/AJ1666</f>
        <v>-6.7336012430132541E-3</v>
      </c>
      <c r="AL1666" s="10">
        <f t="shared" ref="AL1666:AL1668" si="2743">$X1666-AJ1666</f>
        <v>0.47653531460673548</v>
      </c>
      <c r="AM1666" s="10">
        <f t="shared" ref="AM1666:AM1729" si="2744">$B1666/$A1666*$E1666</f>
        <v>0.5475372594115433</v>
      </c>
      <c r="AN1666" s="10">
        <f t="shared" ref="AN1666:AN1668" si="2745">AL1666/AM1666</f>
        <v>0.87032490742070046</v>
      </c>
      <c r="AO1666" s="1">
        <f t="shared" ref="AO1666:AO1729" si="2746">$A1666+0</f>
        <v>1208.7550000000001</v>
      </c>
      <c r="AP1666" s="14">
        <v>1150000</v>
      </c>
      <c r="AQ1666" s="10">
        <v>0.01</v>
      </c>
      <c r="AR1666" s="14" cm="1">
        <f t="array" ref="AR1666">SfromgA($AP1666,$AO1666,"")</f>
        <v>1.0024115242834718E-3</v>
      </c>
      <c r="AS1666" s="21">
        <f t="shared" ref="AS1666:AS1668" si="2747">(10^MAX(0.05, -0.312925054856973*((LN($AR1666))^(1/3)) + 0.454808404431693)-1)*100</f>
        <v>1023.8339743391507</v>
      </c>
      <c r="AU1666" s="10"/>
      <c r="AV1666" s="10"/>
      <c r="AW1666" s="14">
        <f t="shared" ref="AW1666:AW1668" si="2748">IF($AP1666="",$AT1666,$AP1666)</f>
        <v>1150000</v>
      </c>
      <c r="AX1666" s="21">
        <f t="shared" ref="AX1666:AX1668" si="2749">IF($AP1666="",$AV1666,$AS1666)</f>
        <v>1023.8339743391507</v>
      </c>
      <c r="AY1666" s="12"/>
      <c r="AZ1666" s="10">
        <f t="shared" ref="AZ1666:AZ1668" si="2750">EXP(AY$2950*$AI1666+AY$2951)*$AW1666/$AO1666</f>
        <v>4.2115559966277492E-2</v>
      </c>
      <c r="BA1666" s="12"/>
      <c r="BB1666" s="17" cm="1">
        <f t="array" ref="BB1666">$C1666*EXP(poly_from_str($AO1666,BB$2951))</f>
        <v>1.4119831611059768</v>
      </c>
      <c r="BC1666" s="12"/>
      <c r="BD1666" s="10">
        <f t="shared" ref="BD1666:BD1668" si="2751">LN($AX1666/100+1)</f>
        <v>2.4193311238927211</v>
      </c>
      <c r="BE1666" s="10">
        <f t="shared" ref="BE1666:BE1668" si="2752">ABS(LN($AZ1666/$BB1666))-BD1666-LN(2)</f>
        <v>0.39985492016377544</v>
      </c>
      <c r="BF1666" s="21">
        <f>INDEX([1]Pr3_line_class7_opt_lin!$A$2:$A$3624,MATCH($X1666,[1]Pr3_line_class7_opt_lin!$AO$2:$AO$3624,0),1)</f>
        <v>606</v>
      </c>
    </row>
    <row r="1667" spans="1:58" x14ac:dyDescent="0.25">
      <c r="A1667" s="1">
        <v>1208.7550000000001</v>
      </c>
      <c r="B1667" s="1">
        <v>8.0000000000000002E-3</v>
      </c>
      <c r="C1667">
        <v>2</v>
      </c>
      <c r="D1667" t="s">
        <v>16</v>
      </c>
      <c r="E1667" s="2">
        <v>82729.8</v>
      </c>
      <c r="F1667">
        <v>38701</v>
      </c>
      <c r="G1667" t="s">
        <v>4</v>
      </c>
      <c r="H1667" t="s">
        <v>39</v>
      </c>
      <c r="I1667">
        <v>121431</v>
      </c>
      <c r="J1667" t="s">
        <v>6</v>
      </c>
      <c r="K1667" t="s">
        <v>39</v>
      </c>
      <c r="L1667">
        <v>38701.589999999997</v>
      </c>
      <c r="M1667">
        <v>121431.2</v>
      </c>
      <c r="N1667" s="9">
        <v>17</v>
      </c>
      <c r="P1667" t="s">
        <v>1068</v>
      </c>
      <c r="V1667" s="11">
        <f t="shared" si="2733"/>
        <v>8.272975085935528E-7</v>
      </c>
      <c r="W1667" s="11">
        <f t="shared" si="2734"/>
        <v>1.2087542820120441E-6</v>
      </c>
      <c r="X1667" s="10">
        <f t="shared" si="2735"/>
        <v>82729.766535314615</v>
      </c>
      <c r="Y1667" s="8">
        <f t="shared" si="2736"/>
        <v>1208.7547709603809</v>
      </c>
      <c r="Z1667" s="1">
        <f t="shared" si="2737"/>
        <v>1208.7550000000001</v>
      </c>
      <c r="AA1667" s="2">
        <f t="shared" si="2738"/>
        <v>82729.8</v>
      </c>
      <c r="AB1667" s="2">
        <f t="shared" si="2732"/>
        <v>82729.750859355277</v>
      </c>
      <c r="AC1667" s="1">
        <f t="shared" si="2739"/>
        <v>8.4221058386254988E-2</v>
      </c>
      <c r="AD1667" s="1" t="b">
        <f t="shared" si="2740"/>
        <v>1</v>
      </c>
      <c r="AF1667" s="1" t="s">
        <v>1337</v>
      </c>
      <c r="AG1667" s="1" t="s">
        <v>1227</v>
      </c>
      <c r="AH1667" s="10">
        <v>38701.589999999997</v>
      </c>
      <c r="AI1667" s="10">
        <v>121431.2</v>
      </c>
      <c r="AJ1667" s="10">
        <f t="shared" si="2741"/>
        <v>82729.61</v>
      </c>
      <c r="AK1667" s="1">
        <f t="shared" si="2742"/>
        <v>-2.058083556676138E-3</v>
      </c>
      <c r="AL1667" s="10">
        <f t="shared" si="2743"/>
        <v>0.15653531461430248</v>
      </c>
      <c r="AM1667" s="10">
        <f t="shared" si="2744"/>
        <v>0.5475372594115433</v>
      </c>
      <c r="AN1667" s="10">
        <f t="shared" si="2745"/>
        <v>0.28588979457313324</v>
      </c>
      <c r="AO1667" s="1">
        <f t="shared" si="2746"/>
        <v>1208.7550000000001</v>
      </c>
      <c r="AP1667" s="14">
        <v>120000000</v>
      </c>
      <c r="AQ1667" s="10">
        <v>0.373</v>
      </c>
      <c r="AR1667" s="14" cm="1">
        <f t="array" ref="AR1667">SfromgA($AP1667,$AO1667,"")</f>
        <v>0.1045994634034927</v>
      </c>
      <c r="AS1667" s="21">
        <f t="shared" si="2747"/>
        <v>633.36201746105564</v>
      </c>
      <c r="AU1667" s="10"/>
      <c r="AV1667" s="10"/>
      <c r="AW1667" s="14">
        <f t="shared" si="2748"/>
        <v>120000000</v>
      </c>
      <c r="AX1667" s="21">
        <f t="shared" si="2749"/>
        <v>633.36201746105564</v>
      </c>
      <c r="AY1667" s="10">
        <f t="shared" ref="AY1667:AY1668" si="2753">LN(BB1667*$AO1667/$AW1667)</f>
        <v>-11.160660904045116</v>
      </c>
      <c r="AZ1667" s="10">
        <f t="shared" si="2750"/>
        <v>1.5574143500274391</v>
      </c>
      <c r="BA1667" s="10">
        <f t="shared" ref="BA1667:BA1668" si="2754">LN(AZ1667/$C1667)</f>
        <v>-0.25012020234928767</v>
      </c>
      <c r="BB1667" s="17" cm="1">
        <f t="array" ref="BB1667">$C1667*EXP(poly_from_str($AO1667,BB$2951))</f>
        <v>1.4119831611059768</v>
      </c>
      <c r="BC1667" s="10">
        <f t="shared" ref="BC1667:BC1668" si="2755">LN(AZ1667/BB1667)</f>
        <v>9.803176477305689E-2</v>
      </c>
      <c r="BD1667" s="10">
        <f t="shared" si="2751"/>
        <v>1.9924692786448668</v>
      </c>
      <c r="BE1667" s="10">
        <f t="shared" si="2752"/>
        <v>-2.5875846944317553</v>
      </c>
      <c r="BF1667" s="21">
        <f>INDEX([1]Pr3_line_class7_opt_lin!$A$2:$A$3624,MATCH($X1667,[1]Pr3_line_class7_opt_lin!$AO$2:$AO$3624,0),1)</f>
        <v>606</v>
      </c>
    </row>
    <row r="1668" spans="1:58" hidden="1" x14ac:dyDescent="0.25">
      <c r="A1668" s="1">
        <v>1208.2719999999999</v>
      </c>
      <c r="B1668" s="1">
        <v>4.0000000000000001E-3</v>
      </c>
      <c r="C1668">
        <v>2</v>
      </c>
      <c r="E1668" s="2">
        <v>82762.8</v>
      </c>
      <c r="F1668">
        <v>45805</v>
      </c>
      <c r="G1668" t="s">
        <v>4</v>
      </c>
      <c r="H1668" t="s">
        <v>5</v>
      </c>
      <c r="I1668">
        <v>128568</v>
      </c>
      <c r="J1668" t="s">
        <v>6</v>
      </c>
      <c r="K1668" t="s">
        <v>5</v>
      </c>
      <c r="L1668">
        <v>45805.95</v>
      </c>
      <c r="M1668">
        <v>128568.6</v>
      </c>
      <c r="N1668">
        <v>17</v>
      </c>
      <c r="O1668" t="s">
        <v>1084</v>
      </c>
      <c r="V1668" s="11">
        <f t="shared" si="2733"/>
        <v>8.2762821616324812E-7</v>
      </c>
      <c r="W1668" s="11">
        <f t="shared" si="2734"/>
        <v>1.2082723155813964E-6</v>
      </c>
      <c r="X1668" s="10">
        <f t="shared" si="2735"/>
        <v>82762.814713174681</v>
      </c>
      <c r="Y1668" s="8">
        <f t="shared" si="2736"/>
        <v>1208.2721007805624</v>
      </c>
      <c r="Z1668" s="1">
        <f t="shared" si="2737"/>
        <v>1208.2719999999999</v>
      </c>
      <c r="AA1668" s="2">
        <f t="shared" si="2738"/>
        <v>82762.8</v>
      </c>
      <c r="AB1668" s="2">
        <f t="shared" si="2732"/>
        <v>82762.8216163248</v>
      </c>
      <c r="AC1668" s="1">
        <f t="shared" si="2739"/>
        <v>8.4248423209478007E-2</v>
      </c>
      <c r="AD1668" s="1" t="b">
        <f t="shared" si="2740"/>
        <v>1</v>
      </c>
      <c r="AF1668" s="1" t="s">
        <v>1310</v>
      </c>
      <c r="AG1668" s="1" t="s">
        <v>1191</v>
      </c>
      <c r="AH1668" s="10">
        <v>45805.95</v>
      </c>
      <c r="AI1668" s="10">
        <v>128568.6</v>
      </c>
      <c r="AJ1668" s="10">
        <f t="shared" si="2741"/>
        <v>82762.650000000009</v>
      </c>
      <c r="AK1668" s="1">
        <f t="shared" si="2742"/>
        <v>-2.5054683483176632E-3</v>
      </c>
      <c r="AL1668" s="10">
        <f t="shared" si="2743"/>
        <v>0.16471317467221525</v>
      </c>
      <c r="AM1668" s="10">
        <f t="shared" si="2744"/>
        <v>0.27398731411470267</v>
      </c>
      <c r="AN1668" s="10">
        <f t="shared" si="2745"/>
        <v>0.60117080677413903</v>
      </c>
      <c r="AO1668" s="1">
        <f t="shared" si="2746"/>
        <v>1208.2719999999999</v>
      </c>
      <c r="AP1668" s="14">
        <v>188000000</v>
      </c>
      <c r="AQ1668" s="10">
        <v>0.51600000000000001</v>
      </c>
      <c r="AR1668" s="14" cm="1">
        <f t="array" ref="AR1668">SfromgA($AP1668,$AO1668,"")</f>
        <v>0.16367612832974821</v>
      </c>
      <c r="AS1668" s="21">
        <f t="shared" si="2747"/>
        <v>585.73649063916093</v>
      </c>
      <c r="AU1668" s="10"/>
      <c r="AV1668" s="10"/>
      <c r="AW1668" s="14">
        <f t="shared" si="2748"/>
        <v>188000000</v>
      </c>
      <c r="AX1668" s="21">
        <f t="shared" si="2749"/>
        <v>585.73649063916093</v>
      </c>
      <c r="AY1668" s="10">
        <f t="shared" si="2753"/>
        <v>-11.607972224600589</v>
      </c>
      <c r="AZ1668" s="10">
        <f t="shared" si="2750"/>
        <v>1.2525740759320736</v>
      </c>
      <c r="BA1668" s="10">
        <f t="shared" si="2754"/>
        <v>-0.46794648587117149</v>
      </c>
      <c r="BB1668" s="17" cm="1">
        <f t="array" ref="BB1668">$C1668*EXP(poly_from_str($AO1668,BB$2951))</f>
        <v>1.4148645151238946</v>
      </c>
      <c r="BC1668" s="10">
        <f t="shared" si="2755"/>
        <v>-0.12183308279314643</v>
      </c>
      <c r="BD1668" s="10">
        <f t="shared" si="2751"/>
        <v>1.9253232435103957</v>
      </c>
      <c r="BE1668" s="10">
        <f t="shared" si="2752"/>
        <v>-2.4966373412771947</v>
      </c>
      <c r="BF1668" s="21">
        <f>INDEX([1]Pr3_line_class7_opt_lin!$A$2:$A$3624,MATCH($X1668,[1]Pr3_line_class7_opt_lin!$AO$2:$AO$3624,0),1)</f>
        <v>608</v>
      </c>
    </row>
    <row r="1669" spans="1:58" x14ac:dyDescent="0.25">
      <c r="A1669" s="1">
        <v>1208.0129999999999</v>
      </c>
      <c r="B1669" s="1">
        <v>8.0000000000000002E-3</v>
      </c>
      <c r="C1669">
        <v>40</v>
      </c>
      <c r="D1669" t="s">
        <v>113</v>
      </c>
      <c r="E1669" s="2">
        <v>82780.600000000006</v>
      </c>
      <c r="N1669">
        <v>17</v>
      </c>
      <c r="V1669" s="11">
        <f t="shared" si="2733"/>
        <v>8.2780566103179363E-7</v>
      </c>
      <c r="W1669" s="11">
        <f t="shared" si="2734"/>
        <v>1.2080125053454553E-6</v>
      </c>
      <c r="X1669" s="10">
        <f t="shared" si="2735"/>
        <v>82780.576934421668</v>
      </c>
      <c r="Y1669" s="8">
        <f t="shared" si="2736"/>
        <v>1208.012841940199</v>
      </c>
      <c r="Z1669" s="1">
        <f t="shared" si="2737"/>
        <v>1208.0129999999999</v>
      </c>
      <c r="AA1669" s="2">
        <f t="shared" si="2738"/>
        <v>82780.600000000006</v>
      </c>
      <c r="AB1669" s="2">
        <f t="shared" si="2732"/>
        <v>82780.566103179357</v>
      </c>
      <c r="AC1669" s="1">
        <f t="shared" si="2739"/>
        <v>8.4263110621814241E-2</v>
      </c>
      <c r="AD1669" s="1" t="b">
        <f t="shared" si="2740"/>
        <v>1</v>
      </c>
      <c r="AM1669" s="10">
        <f t="shared" si="2744"/>
        <v>0.54820999442886797</v>
      </c>
      <c r="AN1669" s="10"/>
      <c r="AO1669" s="1">
        <f t="shared" si="2746"/>
        <v>1208.0129999999999</v>
      </c>
      <c r="AP1669"/>
      <c r="BB1669" s="17" cm="1">
        <f t="array" ref="BB1669">$C1669*EXP(poly_from_str($AO1669,BB$2951))</f>
        <v>28.328172752780656</v>
      </c>
      <c r="BF1669" s="21">
        <f>INDEX([1]Pr3_line_class7_opt_lin!$A$2:$A$3624,MATCH($X1669,[1]Pr3_line_class7_opt_lin!$AO$2:$AO$3624,0),1)</f>
        <v>12173</v>
      </c>
    </row>
    <row r="1670" spans="1:58" x14ac:dyDescent="0.25">
      <c r="A1670" s="1">
        <v>1205.675</v>
      </c>
      <c r="B1670" s="1">
        <v>8.0000000000000002E-3</v>
      </c>
      <c r="C1670">
        <v>2</v>
      </c>
      <c r="D1670" t="s">
        <v>112</v>
      </c>
      <c r="E1670" s="2">
        <v>82941.100000000006</v>
      </c>
      <c r="N1670">
        <v>17</v>
      </c>
      <c r="V1670" s="11">
        <f t="shared" si="2733"/>
        <v>8.2941091090053296E-7</v>
      </c>
      <c r="W1670" s="11">
        <f t="shared" si="2734"/>
        <v>1.205674870480377E-6</v>
      </c>
      <c r="X1670" s="10">
        <f t="shared" si="2735"/>
        <v>82941.093952131123</v>
      </c>
      <c r="Y1670" s="8">
        <f t="shared" si="2736"/>
        <v>1205.674958395344</v>
      </c>
      <c r="Z1670" s="1">
        <f t="shared" si="2737"/>
        <v>1205.675</v>
      </c>
      <c r="AA1670" s="2">
        <f t="shared" si="2738"/>
        <v>82941.100000000006</v>
      </c>
      <c r="AB1670" s="2">
        <f t="shared" si="2732"/>
        <v>82941.091090053291</v>
      </c>
      <c r="AC1670" s="1">
        <f t="shared" si="2739"/>
        <v>8.4396122956042596E-2</v>
      </c>
      <c r="AD1670" s="1" t="b">
        <f t="shared" si="2740"/>
        <v>1</v>
      </c>
      <c r="AM1670" s="10">
        <f t="shared" si="2744"/>
        <v>0.55033802641673757</v>
      </c>
      <c r="AN1670" s="10"/>
      <c r="AO1670" s="1">
        <f t="shared" si="2746"/>
        <v>1205.675</v>
      </c>
      <c r="AP1670"/>
      <c r="BB1670" s="17" cm="1">
        <f t="array" ref="BB1670">$C1670*EXP(poly_from_str($AO1670,BB$2951))</f>
        <v>1.4303163621752295</v>
      </c>
      <c r="BF1670" s="21">
        <f>INDEX([1]Pr3_line_class7_opt_lin!$A$2:$A$3624,MATCH($X1670,[1]Pr3_line_class7_opt_lin!$AO$2:$AO$3624,0),1)</f>
        <v>617</v>
      </c>
    </row>
    <row r="1671" spans="1:58" x14ac:dyDescent="0.25">
      <c r="A1671" s="1">
        <v>1205.511</v>
      </c>
      <c r="B1671" s="1">
        <v>8.0000000000000002E-3</v>
      </c>
      <c r="C1671">
        <v>20</v>
      </c>
      <c r="D1671" t="s">
        <v>112</v>
      </c>
      <c r="E1671" s="2">
        <v>82952.399999999994</v>
      </c>
      <c r="N1671">
        <v>17</v>
      </c>
      <c r="V1671" s="11">
        <f t="shared" si="2733"/>
        <v>8.2952374553197778E-7</v>
      </c>
      <c r="W1671" s="11">
        <f t="shared" si="2734"/>
        <v>1.2055106301927372E-6</v>
      </c>
      <c r="X1671" s="10">
        <f t="shared" si="2735"/>
        <v>82952.382730311787</v>
      </c>
      <c r="Y1671" s="8">
        <f t="shared" si="2736"/>
        <v>1205.5108811655487</v>
      </c>
      <c r="Z1671" s="1">
        <f t="shared" si="2737"/>
        <v>1205.511</v>
      </c>
      <c r="AA1671" s="2">
        <f t="shared" si="2738"/>
        <v>82952.399999999994</v>
      </c>
      <c r="AB1671" s="2">
        <f t="shared" si="2732"/>
        <v>82952.374553197777</v>
      </c>
      <c r="AC1671" s="1">
        <f t="shared" si="2739"/>
        <v>8.4405482220070077E-2</v>
      </c>
      <c r="AD1671" s="1" t="b">
        <f t="shared" si="2740"/>
        <v>1</v>
      </c>
      <c r="AM1671" s="10">
        <f t="shared" si="2744"/>
        <v>0.55048788439093466</v>
      </c>
      <c r="AN1671" s="10"/>
      <c r="AO1671" s="1">
        <f t="shared" si="2746"/>
        <v>1205.511</v>
      </c>
      <c r="AP1671"/>
      <c r="BB1671" s="17" cm="1">
        <f t="array" ref="BB1671">$C1671*EXP(poly_from_str($AO1671,BB$2951))</f>
        <v>14.312897590539059</v>
      </c>
      <c r="BF1671" s="21" t="e">
        <f>INDEX([1]Pr3_line_class7_opt_lin!$A$2:$A$3624,MATCH($X1671,[1]Pr3_line_class7_opt_lin!$AO$2:$AO$3624,0),1)</f>
        <v>#N/A</v>
      </c>
    </row>
    <row r="1672" spans="1:58" x14ac:dyDescent="0.25">
      <c r="A1672" s="1">
        <v>1204.999</v>
      </c>
      <c r="B1672" s="1">
        <v>8.0000000000000002E-3</v>
      </c>
      <c r="C1672">
        <v>20</v>
      </c>
      <c r="D1672" t="s">
        <v>113</v>
      </c>
      <c r="E1672" s="2">
        <v>82987.600000000006</v>
      </c>
      <c r="N1672">
        <v>17</v>
      </c>
      <c r="V1672" s="11">
        <f t="shared" si="2733"/>
        <v>8.2987620736614722E-7</v>
      </c>
      <c r="W1672" s="11">
        <f t="shared" si="2734"/>
        <v>1.2049993011004054E-6</v>
      </c>
      <c r="X1672" s="10">
        <f t="shared" si="2735"/>
        <v>82987.614065397851</v>
      </c>
      <c r="Y1672" s="8">
        <f t="shared" si="2736"/>
        <v>1204.9990968675838</v>
      </c>
      <c r="Z1672" s="1">
        <f t="shared" si="2737"/>
        <v>1204.999</v>
      </c>
      <c r="AA1672" s="2">
        <f t="shared" si="2738"/>
        <v>82987.600000000006</v>
      </c>
      <c r="AB1672" s="2">
        <f t="shared" si="2732"/>
        <v>82987.620736614714</v>
      </c>
      <c r="AC1672" s="1">
        <f t="shared" si="2739"/>
        <v>8.4434725977621028E-2</v>
      </c>
      <c r="AD1672" s="1" t="b">
        <f t="shared" si="2740"/>
        <v>1</v>
      </c>
      <c r="AM1672" s="10">
        <f t="shared" si="2744"/>
        <v>0.55095547797135103</v>
      </c>
      <c r="AN1672" s="10"/>
      <c r="AO1672" s="1">
        <f t="shared" si="2746"/>
        <v>1204.999</v>
      </c>
      <c r="AP1672"/>
      <c r="BB1672" s="17" cm="1">
        <f t="array" ref="BB1672">$C1672*EXP(poly_from_str($AO1672,BB$2951))</f>
        <v>14.343267704057439</v>
      </c>
      <c r="BF1672" s="21">
        <f>INDEX([1]Pr3_line_class7_opt_lin!$A$2:$A$3624,MATCH($X1672,[1]Pr3_line_class7_opt_lin!$AO$2:$AO$3624,0),1)</f>
        <v>6196</v>
      </c>
    </row>
    <row r="1673" spans="1:58" x14ac:dyDescent="0.25">
      <c r="A1673" s="1">
        <v>1204.511</v>
      </c>
      <c r="B1673" s="1">
        <v>8.0000000000000002E-3</v>
      </c>
      <c r="C1673">
        <v>4</v>
      </c>
      <c r="D1673" t="s">
        <v>112</v>
      </c>
      <c r="E1673" s="2">
        <v>83021.2</v>
      </c>
      <c r="N1673">
        <v>17</v>
      </c>
      <c r="V1673" s="11">
        <f t="shared" si="2733"/>
        <v>8.3021242645355669E-7</v>
      </c>
      <c r="W1673" s="11">
        <f t="shared" si="2734"/>
        <v>1.2045116187190743E-6</v>
      </c>
      <c r="X1673" s="10">
        <f t="shared" si="2735"/>
        <v>83021.228910757825</v>
      </c>
      <c r="Y1673" s="8">
        <f t="shared" si="2736"/>
        <v>1204.5111992679992</v>
      </c>
      <c r="Z1673" s="1">
        <f t="shared" si="2737"/>
        <v>1204.511</v>
      </c>
      <c r="AA1673" s="2">
        <f t="shared" si="2738"/>
        <v>83021.2</v>
      </c>
      <c r="AB1673" s="2">
        <f t="shared" si="2732"/>
        <v>83021.242645355669</v>
      </c>
      <c r="AC1673" s="1">
        <f t="shared" si="2739"/>
        <v>8.4462633651895117E-2</v>
      </c>
      <c r="AD1673" s="1" t="b">
        <f t="shared" si="2740"/>
        <v>1</v>
      </c>
      <c r="AM1673" s="10">
        <f t="shared" si="2744"/>
        <v>0.55140185519268814</v>
      </c>
      <c r="AN1673" s="10"/>
      <c r="AO1673" s="1">
        <f t="shared" si="2746"/>
        <v>1204.511</v>
      </c>
      <c r="AP1673"/>
      <c r="BB1673" s="17" cm="1">
        <f t="array" ref="BB1673">$C1673*EXP(poly_from_str($AO1673,BB$2951))</f>
        <v>2.8744374605048106</v>
      </c>
      <c r="BF1673" s="21">
        <f>INDEX([1]Pr3_line_class7_opt_lin!$A$2:$A$3624,MATCH($X1673,[1]Pr3_line_class7_opt_lin!$AO$2:$AO$3624,0),1)</f>
        <v>1243</v>
      </c>
    </row>
    <row r="1674" spans="1:58" hidden="1" x14ac:dyDescent="0.25">
      <c r="A1674" s="1">
        <v>1204.078</v>
      </c>
      <c r="B1674" s="1">
        <v>4.0000000000000001E-3</v>
      </c>
      <c r="C1674">
        <v>50</v>
      </c>
      <c r="E1674" s="2">
        <v>83051.100000000006</v>
      </c>
      <c r="F1674">
        <v>35828</v>
      </c>
      <c r="G1674" t="s">
        <v>4</v>
      </c>
      <c r="H1674" t="s">
        <v>5</v>
      </c>
      <c r="I1674">
        <v>118879</v>
      </c>
      <c r="J1674" t="s">
        <v>6</v>
      </c>
      <c r="K1674" t="s">
        <v>12</v>
      </c>
      <c r="L1674">
        <v>35828.46</v>
      </c>
      <c r="M1674">
        <v>118879.3</v>
      </c>
      <c r="N1674">
        <v>17</v>
      </c>
      <c r="V1674" s="11">
        <f t="shared" si="2733"/>
        <v>8.3051098018566904E-7</v>
      </c>
      <c r="W1674" s="11">
        <f t="shared" si="2734"/>
        <v>1.2040779712731078E-6</v>
      </c>
      <c r="X1674" s="10">
        <f t="shared" si="2735"/>
        <v>83051.098657340975</v>
      </c>
      <c r="Y1674" s="8">
        <f t="shared" si="2736"/>
        <v>1204.077990739029</v>
      </c>
      <c r="Z1674" s="1">
        <f t="shared" si="2737"/>
        <v>1204.078</v>
      </c>
      <c r="AA1674" s="2">
        <f t="shared" si="2738"/>
        <v>83051.100000000006</v>
      </c>
      <c r="AB1674" s="2">
        <f t="shared" si="2732"/>
        <v>83051.098018566903</v>
      </c>
      <c r="AC1674" s="1">
        <f t="shared" si="2739"/>
        <v>8.4487424410448042E-2</v>
      </c>
      <c r="AD1674" s="1" t="b">
        <f t="shared" si="2740"/>
        <v>1</v>
      </c>
      <c r="AF1674" s="1" t="s">
        <v>1232</v>
      </c>
      <c r="AG1674" s="1" t="s">
        <v>1195</v>
      </c>
      <c r="AH1674" s="10">
        <v>35828.46</v>
      </c>
      <c r="AI1674" s="10">
        <v>118879.3</v>
      </c>
      <c r="AJ1674" s="10">
        <f t="shared" ref="AJ1674:AJ1675" si="2756">AI1674-AH1674</f>
        <v>83050.84</v>
      </c>
      <c r="AK1674" s="1">
        <f t="shared" ref="AK1674:AK1675" si="2757">$A1674-100000000/AJ1674</f>
        <v>-3.7407746870030678E-3</v>
      </c>
      <c r="AL1674" s="10">
        <f t="shared" ref="AL1674:AL1675" si="2758">$X1674-AJ1674</f>
        <v>0.25865734097897075</v>
      </c>
      <c r="AM1674" s="10">
        <f t="shared" si="2744"/>
        <v>0.2758994018659921</v>
      </c>
      <c r="AN1674" s="10">
        <f t="shared" ref="AN1674:AN1675" si="2759">AL1674/AM1674</f>
        <v>0.93750598670961949</v>
      </c>
      <c r="AO1674" s="1">
        <f t="shared" si="2746"/>
        <v>1204.078</v>
      </c>
      <c r="AP1674" s="14">
        <v>786000000</v>
      </c>
      <c r="AQ1674" s="10">
        <v>0.29399999999999998</v>
      </c>
      <c r="AR1674" s="14" cm="1">
        <f t="array" ref="AR1674">SfromgA($AP1674,$AO1674,"")</f>
        <v>0.67720439822504586</v>
      </c>
      <c r="AS1674" s="21">
        <f t="shared" ref="AS1674:AS1675" si="2760">(10^MAX(0.05, -0.312925054856973*((LN($AR1674))^(1/3)) + 0.454808404431693)-1)*100</f>
        <v>382.38451887979642</v>
      </c>
      <c r="AU1674" s="10"/>
      <c r="AV1674" s="10"/>
      <c r="AW1674" s="14">
        <f t="shared" ref="AW1674:AW1675" si="2761">IF($AP1674="",$AT1674,$AP1674)</f>
        <v>786000000</v>
      </c>
      <c r="AX1674" s="21">
        <f t="shared" ref="AX1674:AX1675" si="2762">IF($AP1674="",$AV1674,$AS1674)</f>
        <v>382.38451887979642</v>
      </c>
      <c r="AY1674" s="10">
        <f t="shared" ref="AY1674:AY1675" si="2763">LN(BB1674*$AO1674/$AW1674)</f>
        <v>-9.8056300432351833</v>
      </c>
      <c r="AZ1674" s="10">
        <f t="shared" ref="AZ1674:AZ1675" si="2764">EXP(AY$2950*$AI1674+AY$2951)*$AW1674/$AO1674</f>
        <v>12.999493692411905</v>
      </c>
      <c r="BA1674" s="10">
        <f t="shared" ref="BA1674:BA1675" si="2765">LN(AZ1674/$C1674)</f>
        <v>-1.3471125954625991</v>
      </c>
      <c r="BB1674" s="17" cm="1">
        <f t="array" ref="BB1674">$C1674*EXP(poly_from_str($AO1674,BB$2951))</f>
        <v>35.994563002241804</v>
      </c>
      <c r="BC1674" s="10">
        <f t="shared" ref="BC1674:BC1675" si="2766">LN(AZ1674/BB1674)</f>
        <v>-1.0184574893692235</v>
      </c>
      <c r="BD1674" s="10">
        <f t="shared" ref="BD1674:BD1675" si="2767">LN($AX1674/100+1)</f>
        <v>1.5735713670355436</v>
      </c>
      <c r="BE1674" s="10">
        <f t="shared" ref="BE1674:BE1675" si="2768">ABS(LN($AZ1674/$BB1674))-BD1674-LN(2)</f>
        <v>-1.2482610582262654</v>
      </c>
      <c r="BF1674" s="21">
        <f>INDEX([1]Pr3_line_class7_opt_lin!$A$2:$A$3624,MATCH($X1674,[1]Pr3_line_class7_opt_lin!$AO$2:$AO$3624,0),1)</f>
        <v>15576</v>
      </c>
    </row>
    <row r="1675" spans="1:58" hidden="1" x14ac:dyDescent="0.25">
      <c r="A1675" s="1">
        <v>1204</v>
      </c>
      <c r="B1675" s="1">
        <v>4.0000000000000001E-3</v>
      </c>
      <c r="C1675">
        <v>4</v>
      </c>
      <c r="E1675" s="2">
        <v>83056.5</v>
      </c>
      <c r="F1675">
        <v>35024</v>
      </c>
      <c r="G1675" t="s">
        <v>4</v>
      </c>
      <c r="H1675" t="s">
        <v>7</v>
      </c>
      <c r="I1675">
        <v>118081</v>
      </c>
      <c r="J1675" t="s">
        <v>6</v>
      </c>
      <c r="K1675" t="s">
        <v>5</v>
      </c>
      <c r="L1675">
        <v>35024.49</v>
      </c>
      <c r="M1675">
        <v>118081.1</v>
      </c>
      <c r="N1675">
        <v>17</v>
      </c>
      <c r="V1675" s="11">
        <f t="shared" si="2733"/>
        <v>8.3056478405315617E-7</v>
      </c>
      <c r="W1675" s="11">
        <f t="shared" si="2734"/>
        <v>1.2039996869600815E-6</v>
      </c>
      <c r="X1675" s="10">
        <f t="shared" si="2735"/>
        <v>83056.485368230962</v>
      </c>
      <c r="Y1675" s="8">
        <f t="shared" si="2736"/>
        <v>1203.9998990644735</v>
      </c>
      <c r="Z1675" s="1">
        <f t="shared" si="2737"/>
        <v>1204</v>
      </c>
      <c r="AA1675" s="2">
        <f t="shared" si="2738"/>
        <v>83056.5</v>
      </c>
      <c r="AB1675" s="2">
        <f t="shared" si="2732"/>
        <v>83056.478405315618</v>
      </c>
      <c r="AC1675" s="1">
        <f t="shared" si="2739"/>
        <v>8.449189302546331E-2</v>
      </c>
      <c r="AD1675" s="1" t="b">
        <f t="shared" si="2740"/>
        <v>1</v>
      </c>
      <c r="AF1675" s="1" t="s">
        <v>1412</v>
      </c>
      <c r="AG1675" s="1" t="s">
        <v>1164</v>
      </c>
      <c r="AH1675" s="10">
        <v>35024.49</v>
      </c>
      <c r="AI1675" s="10">
        <v>118081.1</v>
      </c>
      <c r="AJ1675" s="10">
        <f t="shared" si="2756"/>
        <v>83056.610000000015</v>
      </c>
      <c r="AK1675" s="1">
        <f t="shared" si="2757"/>
        <v>1.9076145777034981E-3</v>
      </c>
      <c r="AL1675" s="10">
        <f t="shared" si="2758"/>
        <v>-0.12463176905293949</v>
      </c>
      <c r="AM1675" s="10">
        <f t="shared" si="2744"/>
        <v>0.27593521594684384</v>
      </c>
      <c r="AN1675" s="10">
        <f t="shared" si="2759"/>
        <v>-0.45167039888431115</v>
      </c>
      <c r="AO1675" s="1">
        <f t="shared" si="2746"/>
        <v>1204</v>
      </c>
      <c r="AP1675" s="14">
        <v>68100000</v>
      </c>
      <c r="AQ1675" s="10">
        <v>2.8000000000000001E-2</v>
      </c>
      <c r="AR1675" s="14" cm="1">
        <f t="array" ref="AR1675">SfromgA($AP1675,$AO1675,"")</f>
        <v>5.8662414276569638E-2</v>
      </c>
      <c r="AS1675" s="21">
        <f t="shared" si="2760"/>
        <v>690.21192355598237</v>
      </c>
      <c r="AU1675" s="10"/>
      <c r="AV1675" s="10"/>
      <c r="AW1675" s="14">
        <f t="shared" si="2761"/>
        <v>68100000</v>
      </c>
      <c r="AX1675" s="21">
        <f t="shared" si="2762"/>
        <v>690.21192355598237</v>
      </c>
      <c r="AY1675" s="10">
        <f t="shared" si="2763"/>
        <v>-9.8851233292275626</v>
      </c>
      <c r="AZ1675" s="10">
        <f t="shared" si="2764"/>
        <v>1.2136207164028219</v>
      </c>
      <c r="BA1675" s="10">
        <f t="shared" si="2765"/>
        <v>-1.1926861420067236</v>
      </c>
      <c r="BB1675" s="17" cm="1">
        <f t="array" ref="BB1675">$C1675*EXP(poly_from_str($AO1675,BB$2951))</f>
        <v>2.8804882643861851</v>
      </c>
      <c r="BC1675" s="10">
        <f t="shared" si="2766"/>
        <v>-0.86435159691024566</v>
      </c>
      <c r="BD1675" s="10">
        <f t="shared" si="2767"/>
        <v>2.0671309811641221</v>
      </c>
      <c r="BE1675" s="10">
        <f t="shared" si="2768"/>
        <v>-1.8959265648138217</v>
      </c>
      <c r="BF1675" s="21">
        <f>INDEX([1]Pr3_line_class7_opt_lin!$A$2:$A$3624,MATCH($X1675,[1]Pr3_line_class7_opt_lin!$AO$2:$AO$3624,0),1)</f>
        <v>1247</v>
      </c>
    </row>
    <row r="1676" spans="1:58" x14ac:dyDescent="0.25">
      <c r="A1676" s="1">
        <v>1203.9459999999999</v>
      </c>
      <c r="B1676" s="1">
        <v>8.0000000000000002E-3</v>
      </c>
      <c r="C1676">
        <v>2</v>
      </c>
      <c r="D1676" t="s">
        <v>112</v>
      </c>
      <c r="E1676" s="2">
        <v>83060.2</v>
      </c>
      <c r="N1676">
        <v>17</v>
      </c>
      <c r="V1676" s="11">
        <f t="shared" si="2733"/>
        <v>8.3060203696843555E-7</v>
      </c>
      <c r="W1676" s="11">
        <f t="shared" si="2734"/>
        <v>1.2039460535852311E-6</v>
      </c>
      <c r="X1676" s="10">
        <f t="shared" si="2735"/>
        <v>83060.202504701694</v>
      </c>
      <c r="Y1676" s="8">
        <f t="shared" si="2736"/>
        <v>1203.946017279929</v>
      </c>
      <c r="Z1676" s="1">
        <f t="shared" si="2737"/>
        <v>1203.9459999999999</v>
      </c>
      <c r="AA1676" s="2">
        <f t="shared" si="2738"/>
        <v>83060.2</v>
      </c>
      <c r="AB1676" s="2">
        <f t="shared" si="2732"/>
        <v>83060.203696843557</v>
      </c>
      <c r="AC1676" s="1">
        <f t="shared" si="2739"/>
        <v>8.4494987190805726E-2</v>
      </c>
      <c r="AD1676" s="1" t="b">
        <f t="shared" si="2740"/>
        <v>1</v>
      </c>
      <c r="AM1676" s="10">
        <f t="shared" si="2744"/>
        <v>0.55191977048804519</v>
      </c>
      <c r="AN1676" s="10"/>
      <c r="AO1676" s="1">
        <f t="shared" si="2746"/>
        <v>1203.9459999999999</v>
      </c>
      <c r="AP1676"/>
      <c r="BB1676" s="17" cm="1">
        <f t="array" ref="BB1676">$C1676*EXP(poly_from_str($AO1676,BB$2951))</f>
        <v>1.4405636692787045</v>
      </c>
      <c r="BF1676" s="21">
        <f>INDEX([1]Pr3_line_class7_opt_lin!$A$2:$A$3624,MATCH($X1676,[1]Pr3_line_class7_opt_lin!$AO$2:$AO$3624,0),1)</f>
        <v>624</v>
      </c>
    </row>
    <row r="1677" spans="1:58" hidden="1" x14ac:dyDescent="0.25">
      <c r="A1677" s="1">
        <v>1203.4480000000001</v>
      </c>
      <c r="B1677" s="1">
        <v>4.0000000000000001E-3</v>
      </c>
      <c r="C1677">
        <v>2</v>
      </c>
      <c r="E1677" s="2">
        <v>83094.600000000006</v>
      </c>
      <c r="F1677">
        <v>30505</v>
      </c>
      <c r="G1677" t="s">
        <v>4</v>
      </c>
      <c r="H1677" t="s">
        <v>12</v>
      </c>
      <c r="I1677">
        <v>113600</v>
      </c>
      <c r="J1677" t="s">
        <v>6</v>
      </c>
      <c r="K1677" t="s">
        <v>39</v>
      </c>
      <c r="L1677">
        <v>30505.72</v>
      </c>
      <c r="M1677">
        <v>113600.3</v>
      </c>
      <c r="N1677">
        <v>17</v>
      </c>
      <c r="V1677" s="11">
        <f t="shared" si="2733"/>
        <v>8.3094574921392526E-7</v>
      </c>
      <c r="W1677" s="11">
        <f t="shared" si="2734"/>
        <v>1.2034476367898756E-6</v>
      </c>
      <c r="X1677" s="10">
        <f t="shared" si="2735"/>
        <v>83094.583017705809</v>
      </c>
      <c r="Y1677" s="8">
        <f t="shared" si="2736"/>
        <v>1203.4478827421515</v>
      </c>
      <c r="Z1677" s="1">
        <f t="shared" si="2737"/>
        <v>1203.4480000000001</v>
      </c>
      <c r="AA1677" s="2">
        <f t="shared" si="2738"/>
        <v>83094.600000000006</v>
      </c>
      <c r="AB1677" s="2">
        <f t="shared" si="2732"/>
        <v>83094.57492139253</v>
      </c>
      <c r="AC1677" s="1">
        <f t="shared" si="2739"/>
        <v>8.4523541906834587E-2</v>
      </c>
      <c r="AD1677" s="1" t="b">
        <f t="shared" si="2740"/>
        <v>1</v>
      </c>
      <c r="AF1677" s="1" t="s">
        <v>1403</v>
      </c>
      <c r="AG1677" s="1" t="s">
        <v>1155</v>
      </c>
      <c r="AH1677" s="10">
        <v>30505.72</v>
      </c>
      <c r="AI1677" s="10">
        <v>113600.13</v>
      </c>
      <c r="AJ1677" s="10">
        <f>AI1677-AH1677</f>
        <v>83094.41</v>
      </c>
      <c r="AK1677" s="1">
        <f>$A1677-100000000/AJ1677</f>
        <v>-2.3885399750724901E-3</v>
      </c>
      <c r="AL1677" s="10">
        <f>$X1677-AJ1677</f>
        <v>0.17301770580525044</v>
      </c>
      <c r="AM1677" s="10">
        <f t="shared" si="2744"/>
        <v>0.27618841861052573</v>
      </c>
      <c r="AN1677" s="10">
        <f>AL1677/AM1677</f>
        <v>0.62644808452028489</v>
      </c>
      <c r="AO1677" s="1">
        <f t="shared" si="2746"/>
        <v>1203.4480000000001</v>
      </c>
      <c r="AP1677" s="14">
        <v>93600000</v>
      </c>
      <c r="AQ1677" s="10">
        <v>8.5999999999999993E-2</v>
      </c>
      <c r="AR1677" s="14" cm="1">
        <f t="array" ref="AR1677">SfromgA($AP1677,$AO1677,"")</f>
        <v>8.0517669680568199E-2</v>
      </c>
      <c r="AS1677" s="21">
        <f>(10^MAX(0.05, -0.312925054856973*((LN($AR1677))^(1/3)) + 0.454808404431693)-1)*100</f>
        <v>659.62971826789931</v>
      </c>
      <c r="AU1677" s="10"/>
      <c r="AV1677" s="10"/>
      <c r="AW1677" s="14">
        <f>IF($AP1677="",$AT1677,$AP1677)</f>
        <v>93600000</v>
      </c>
      <c r="AX1677" s="21">
        <f>IF($AP1677="",$AV1677,$AS1677)</f>
        <v>659.62971826789931</v>
      </c>
      <c r="AY1677" s="10">
        <f>LN(BB1677*$AO1677/$AW1677)</f>
        <v>-10.894517980042687</v>
      </c>
      <c r="AZ1677" s="10">
        <f>EXP(AY$2950*$AI1677+AY$2951)*$AW1677/$AO1677</f>
        <v>2.5370030256382048</v>
      </c>
      <c r="BA1677" s="10">
        <f>LN(AZ1677/$C1677)</f>
        <v>0.23783629266122025</v>
      </c>
      <c r="BB1677" s="17" cm="1">
        <f t="array" ref="BB1677">$C1677*EXP(poly_from_str($AO1677,BB$2951))</f>
        <v>1.4435089386222868</v>
      </c>
      <c r="BC1677" s="10">
        <f t="shared" ref="BC1677" si="2769">LN(AZ1677/BB1677)</f>
        <v>0.56390656079368895</v>
      </c>
      <c r="BD1677" s="10">
        <f t="shared" ref="BD1677" si="2770">LN($AX1677/100+1)</f>
        <v>2.0276609157601659</v>
      </c>
      <c r="BE1677" s="10">
        <f>ABS(LN($AZ1677/$BB1677))-BD1677-LN(2)</f>
        <v>-2.1569015355264223</v>
      </c>
      <c r="BF1677" s="21">
        <f>INDEX([1]Pr3_line_class7_opt_lin!$A$2:$A$3624,MATCH($X1677,[1]Pr3_line_class7_opt_lin!$AO$2:$AO$3624,0),1)</f>
        <v>625</v>
      </c>
    </row>
    <row r="1678" spans="1:58" hidden="1" x14ac:dyDescent="0.25">
      <c r="A1678" s="1">
        <v>1203.2660000000001</v>
      </c>
      <c r="B1678" s="1">
        <v>4.0000000000000001E-3</v>
      </c>
      <c r="C1678">
        <v>1</v>
      </c>
      <c r="E1678" s="2">
        <v>83107.100000000006</v>
      </c>
      <c r="N1678">
        <v>17</v>
      </c>
      <c r="V1678" s="11">
        <f t="shared" si="2733"/>
        <v>8.3107143391403061E-7</v>
      </c>
      <c r="W1678" s="11">
        <f t="shared" si="2734"/>
        <v>1.2032666282423523E-6</v>
      </c>
      <c r="X1678" s="10">
        <f t="shared" si="2735"/>
        <v>83107.129377310121</v>
      </c>
      <c r="Y1678" s="8">
        <f t="shared" si="2736"/>
        <v>1203.2662029029482</v>
      </c>
      <c r="Z1678" s="1">
        <f t="shared" si="2737"/>
        <v>1203.2660000000001</v>
      </c>
      <c r="AA1678" s="2">
        <f t="shared" si="2738"/>
        <v>83107.100000000006</v>
      </c>
      <c r="AB1678" s="2">
        <f t="shared" si="2732"/>
        <v>83107.143391403064</v>
      </c>
      <c r="AC1678" s="1">
        <f t="shared" si="2739"/>
        <v>8.4533986413396156E-2</v>
      </c>
      <c r="AD1678" s="1" t="b">
        <f t="shared" si="2740"/>
        <v>1</v>
      </c>
      <c r="AM1678" s="10">
        <f t="shared" si="2744"/>
        <v>0.27627174706174695</v>
      </c>
      <c r="AN1678" s="10"/>
      <c r="AO1678" s="1">
        <f t="shared" si="2746"/>
        <v>1203.2660000000001</v>
      </c>
      <c r="AP1678"/>
      <c r="BB1678" s="17" cm="1">
        <f t="array" ref="BB1678">$C1678*EXP(poly_from_str($AO1678,BB$2951))</f>
        <v>0.72229230451087589</v>
      </c>
      <c r="BF1678" s="21">
        <f>INDEX([1]Pr3_line_class7_opt_lin!$A$2:$A$3624,MATCH($X1678,[1]Pr3_line_class7_opt_lin!$AO$2:$AO$3624,0),1)</f>
        <v>313</v>
      </c>
    </row>
    <row r="1679" spans="1:58" x14ac:dyDescent="0.25">
      <c r="A1679" s="1">
        <v>1203.106</v>
      </c>
      <c r="B1679" s="1">
        <v>8.0000000000000002E-3</v>
      </c>
      <c r="C1679">
        <v>10</v>
      </c>
      <c r="D1679" t="s">
        <v>112</v>
      </c>
      <c r="E1679" s="2">
        <v>83118.2</v>
      </c>
      <c r="N1679">
        <v>17</v>
      </c>
      <c r="V1679" s="11">
        <f t="shared" si="2733"/>
        <v>8.311819573670151E-7</v>
      </c>
      <c r="W1679" s="11">
        <f t="shared" si="2734"/>
        <v>1.2031059382902904E-6</v>
      </c>
      <c r="X1679" s="10">
        <f t="shared" si="2735"/>
        <v>83118.197114113209</v>
      </c>
      <c r="Y1679" s="8">
        <f t="shared" si="2736"/>
        <v>1203.1059800624612</v>
      </c>
      <c r="Z1679" s="1">
        <f t="shared" si="2737"/>
        <v>1203.106</v>
      </c>
      <c r="AA1679" s="2">
        <f t="shared" si="2738"/>
        <v>83118.2</v>
      </c>
      <c r="AB1679" s="2">
        <f t="shared" si="2732"/>
        <v>83118.195736701498</v>
      </c>
      <c r="AC1679" s="1">
        <f t="shared" si="2739"/>
        <v>8.4543172312623122E-2</v>
      </c>
      <c r="AD1679" s="1" t="b">
        <f t="shared" si="2740"/>
        <v>1</v>
      </c>
      <c r="AM1679" s="10">
        <f t="shared" si="2744"/>
        <v>0.55269078535058425</v>
      </c>
      <c r="AN1679" s="10"/>
      <c r="AO1679" s="1">
        <f t="shared" si="2746"/>
        <v>1203.106</v>
      </c>
      <c r="AP1679"/>
      <c r="BB1679" s="17" cm="1">
        <f t="array" ref="BB1679">$C1679*EXP(poly_from_str($AO1679,BB$2951))</f>
        <v>7.2276496769704135</v>
      </c>
      <c r="BF1679" s="21">
        <f>INDEX([1]Pr3_line_class7_opt_lin!$A$2:$A$3624,MATCH($X1679,[1]Pr3_line_class7_opt_lin!$AO$2:$AO$3624,0),1)</f>
        <v>3133</v>
      </c>
    </row>
    <row r="1680" spans="1:58" x14ac:dyDescent="0.25">
      <c r="A1680" s="1">
        <v>1203.0540000000001</v>
      </c>
      <c r="B1680" s="1">
        <v>8.0000000000000002E-3</v>
      </c>
      <c r="C1680">
        <v>2</v>
      </c>
      <c r="D1680" t="s">
        <v>112</v>
      </c>
      <c r="E1680" s="2">
        <v>83121.8</v>
      </c>
      <c r="N1680">
        <v>17</v>
      </c>
      <c r="V1680" s="11">
        <f t="shared" si="2733"/>
        <v>8.3121788381901389E-7</v>
      </c>
      <c r="W1680" s="11">
        <f t="shared" si="2734"/>
        <v>1.2030538318467599E-6</v>
      </c>
      <c r="X1680" s="10">
        <f t="shared" si="2735"/>
        <v>83121.792135985161</v>
      </c>
      <c r="Y1680" s="8">
        <f t="shared" si="2736"/>
        <v>1203.0539456656868</v>
      </c>
      <c r="Z1680" s="1">
        <f t="shared" si="2737"/>
        <v>1203.0540000000001</v>
      </c>
      <c r="AA1680" s="2">
        <f t="shared" si="2738"/>
        <v>83121.8</v>
      </c>
      <c r="AB1680" s="2">
        <f t="shared" si="2732"/>
        <v>83121.788381901395</v>
      </c>
      <c r="AC1680" s="1">
        <f t="shared" si="2739"/>
        <v>8.4546158519027997E-2</v>
      </c>
      <c r="AD1680" s="1" t="b">
        <f t="shared" si="2740"/>
        <v>1</v>
      </c>
      <c r="AM1680" s="10">
        <f t="shared" si="2744"/>
        <v>0.55273861356181853</v>
      </c>
      <c r="AN1680" s="10"/>
      <c r="AO1680" s="1">
        <f t="shared" si="2746"/>
        <v>1203.0540000000001</v>
      </c>
      <c r="AP1680"/>
      <c r="BB1680" s="17" cm="1">
        <f t="array" ref="BB1680">$C1680*EXP(poly_from_str($AO1680,BB$2951))</f>
        <v>1.445837102166863</v>
      </c>
      <c r="BF1680" s="21">
        <f>INDEX([1]Pr3_line_class7_opt_lin!$A$2:$A$3624,MATCH($X1680,[1]Pr3_line_class7_opt_lin!$AO$2:$AO$3624,0),1)</f>
        <v>627</v>
      </c>
    </row>
    <row r="1681" spans="1:58" hidden="1" x14ac:dyDescent="0.25">
      <c r="A1681" s="1">
        <v>1202.9970000000001</v>
      </c>
      <c r="B1681" s="1">
        <v>4.0000000000000001E-3</v>
      </c>
      <c r="C1681">
        <v>1</v>
      </c>
      <c r="E1681" s="2">
        <v>83125.7</v>
      </c>
      <c r="N1681">
        <v>17</v>
      </c>
      <c r="V1681" s="11">
        <f t="shared" si="2733"/>
        <v>8.312572683057397E-7</v>
      </c>
      <c r="W1681" s="11">
        <f t="shared" si="2734"/>
        <v>1.2029973882926702E-6</v>
      </c>
      <c r="X1681" s="10">
        <f t="shared" si="2735"/>
        <v>83125.718159871103</v>
      </c>
      <c r="Y1681" s="8">
        <f t="shared" si="2736"/>
        <v>1202.9971254825796</v>
      </c>
      <c r="Z1681" s="1">
        <f t="shared" si="2737"/>
        <v>1202.9970000000001</v>
      </c>
      <c r="AA1681" s="2">
        <f t="shared" si="2738"/>
        <v>83125.7</v>
      </c>
      <c r="AB1681" s="2">
        <f t="shared" si="2732"/>
        <v>83125.726830573971</v>
      </c>
      <c r="AC1681" s="1">
        <f t="shared" si="2739"/>
        <v>8.4549432305556033E-2</v>
      </c>
      <c r="AD1681" s="1" t="b">
        <f t="shared" si="2740"/>
        <v>1</v>
      </c>
      <c r="AM1681" s="10">
        <f t="shared" si="2744"/>
        <v>0.27639536923200969</v>
      </c>
      <c r="AN1681" s="10"/>
      <c r="AO1681" s="1">
        <f t="shared" si="2746"/>
        <v>1202.9970000000001</v>
      </c>
      <c r="AP1681"/>
      <c r="BB1681" s="17" cm="1">
        <f t="array" ref="BB1681">$C1681*EXP(poly_from_str($AO1681,BB$2951))</f>
        <v>0.7230868839368354</v>
      </c>
      <c r="BF1681" s="21">
        <f>INDEX([1]Pr3_line_class7_opt_lin!$A$2:$A$3624,MATCH($X1681,[1]Pr3_line_class7_opt_lin!$AO$2:$AO$3624,0),1)</f>
        <v>314</v>
      </c>
    </row>
    <row r="1682" spans="1:58" hidden="1" x14ac:dyDescent="0.25">
      <c r="A1682" s="1">
        <v>1202.8889999999999</v>
      </c>
      <c r="B1682" s="1">
        <v>4.0000000000000001E-3</v>
      </c>
      <c r="C1682">
        <v>1</v>
      </c>
      <c r="E1682" s="2">
        <v>83133.2</v>
      </c>
      <c r="N1682">
        <v>17</v>
      </c>
      <c r="V1682" s="11">
        <f t="shared" si="2733"/>
        <v>8.3133190177979852E-7</v>
      </c>
      <c r="W1682" s="11">
        <f t="shared" si="2734"/>
        <v>1.2028888578810874E-6</v>
      </c>
      <c r="X1682" s="10">
        <f t="shared" si="2735"/>
        <v>83133.193352886607</v>
      </c>
      <c r="Y1682" s="8">
        <f t="shared" si="2736"/>
        <v>1202.8889540609441</v>
      </c>
      <c r="Z1682" s="1">
        <f t="shared" si="2737"/>
        <v>1202.8889999999999</v>
      </c>
      <c r="AA1682" s="2">
        <f t="shared" si="2738"/>
        <v>83133.2</v>
      </c>
      <c r="AB1682" s="2">
        <f t="shared" si="2732"/>
        <v>83133.19017797985</v>
      </c>
      <c r="AC1682" s="1">
        <f t="shared" si="2739"/>
        <v>8.4555636545840834E-2</v>
      </c>
      <c r="AD1682" s="1" t="b">
        <f t="shared" si="2740"/>
        <v>1</v>
      </c>
      <c r="AM1682" s="10">
        <f t="shared" si="2744"/>
        <v>0.27644512502816138</v>
      </c>
      <c r="AN1682" s="10"/>
      <c r="AO1682" s="1">
        <f t="shared" si="2746"/>
        <v>1202.8889999999999</v>
      </c>
      <c r="AP1682"/>
      <c r="BB1682" s="17" cm="1">
        <f t="array" ref="BB1682">$C1682*EXP(poly_from_str($AO1682,BB$2951))</f>
        <v>0.72340577818199669</v>
      </c>
      <c r="BF1682" s="21">
        <f>INDEX([1]Pr3_line_class7_opt_lin!$A$2:$A$3624,MATCH($X1682,[1]Pr3_line_class7_opt_lin!$AO$2:$AO$3624,0),1)</f>
        <v>314</v>
      </c>
    </row>
    <row r="1683" spans="1:58" hidden="1" x14ac:dyDescent="0.25">
      <c r="A1683" s="1">
        <v>1202.5150000000001</v>
      </c>
      <c r="B1683" s="1">
        <v>4.0000000000000001E-3</v>
      </c>
      <c r="C1683">
        <v>2</v>
      </c>
      <c r="E1683" s="2">
        <v>83159</v>
      </c>
      <c r="N1683">
        <v>17</v>
      </c>
      <c r="V1683" s="11">
        <f t="shared" si="2733"/>
        <v>8.3159045833108106E-7</v>
      </c>
      <c r="W1683" s="11">
        <f t="shared" si="2734"/>
        <v>1.2025156627665076E-6</v>
      </c>
      <c r="X1683" s="10">
        <f t="shared" si="2735"/>
        <v>83159.03100538101</v>
      </c>
      <c r="Y1683" s="8">
        <f t="shared" si="2736"/>
        <v>1202.515214415248</v>
      </c>
      <c r="Z1683" s="1">
        <f t="shared" si="2737"/>
        <v>1202.5150000000001</v>
      </c>
      <c r="AA1683" s="2">
        <f t="shared" si="2738"/>
        <v>83159</v>
      </c>
      <c r="AB1683" s="2">
        <f t="shared" si="2732"/>
        <v>83159.045833108103</v>
      </c>
      <c r="AC1683" s="1">
        <f t="shared" si="2739"/>
        <v>8.4577134519364883E-2</v>
      </c>
      <c r="AD1683" s="1" t="b">
        <f t="shared" si="2740"/>
        <v>1</v>
      </c>
      <c r="AM1683" s="10">
        <f t="shared" si="2744"/>
        <v>0.27661692369741747</v>
      </c>
      <c r="AN1683" s="10"/>
      <c r="AO1683" s="1">
        <f t="shared" si="2746"/>
        <v>1202.5150000000001</v>
      </c>
      <c r="AP1683"/>
      <c r="BB1683" s="17" cm="1">
        <f t="array" ref="BB1683">$C1683*EXP(poly_from_str($AO1683,BB$2951))</f>
        <v>1.4490191323712303</v>
      </c>
      <c r="BF1683" s="21">
        <f>INDEX([1]Pr3_line_class7_opt_lin!$A$2:$A$3624,MATCH($X1683,[1]Pr3_line_class7_opt_lin!$AO$2:$AO$3624,0),1)</f>
        <v>629</v>
      </c>
    </row>
    <row r="1684" spans="1:58" x14ac:dyDescent="0.25">
      <c r="A1684" s="1">
        <v>1202.463</v>
      </c>
      <c r="B1684" s="1">
        <v>8.0000000000000002E-3</v>
      </c>
      <c r="C1684">
        <v>5</v>
      </c>
      <c r="D1684" t="s">
        <v>113</v>
      </c>
      <c r="E1684" s="2">
        <v>83162.600000000006</v>
      </c>
      <c r="N1684">
        <v>17</v>
      </c>
      <c r="V1684" s="11">
        <f t="shared" si="2733"/>
        <v>8.316264201060657E-7</v>
      </c>
      <c r="W1684" s="11">
        <f t="shared" si="2734"/>
        <v>1.2024636074389208E-6</v>
      </c>
      <c r="X1684" s="10">
        <f t="shared" si="2735"/>
        <v>83162.628417927233</v>
      </c>
      <c r="Y1684" s="8">
        <f t="shared" si="2736"/>
        <v>1202.4631965389294</v>
      </c>
      <c r="Z1684" s="1">
        <f t="shared" si="2737"/>
        <v>1202.463</v>
      </c>
      <c r="AA1684" s="2">
        <f t="shared" si="2738"/>
        <v>83162.600000000006</v>
      </c>
      <c r="AB1684" s="2">
        <f t="shared" si="2732"/>
        <v>83162.642010606563</v>
      </c>
      <c r="AC1684" s="1">
        <f t="shared" si="2739"/>
        <v>8.458012513092153E-2</v>
      </c>
      <c r="AD1684" s="1" t="b">
        <f t="shared" si="2740"/>
        <v>1</v>
      </c>
      <c r="AM1684" s="10">
        <f t="shared" si="2744"/>
        <v>0.55328172259770159</v>
      </c>
      <c r="AN1684" s="10"/>
      <c r="AO1684" s="1">
        <f t="shared" si="2746"/>
        <v>1202.463</v>
      </c>
      <c r="AP1684"/>
      <c r="BB1684" s="17" cm="1">
        <f t="array" ref="BB1684">$C1684*EXP(poly_from_str($AO1684,BB$2951))</f>
        <v>3.6233148422732917</v>
      </c>
      <c r="BF1684" s="21">
        <f>INDEX([1]Pr3_line_class7_opt_lin!$A$2:$A$3624,MATCH($X1684,[1]Pr3_line_class7_opt_lin!$AO$2:$AO$3624,0),1)</f>
        <v>1573</v>
      </c>
    </row>
    <row r="1685" spans="1:58" hidden="1" x14ac:dyDescent="0.25">
      <c r="A1685" s="1">
        <v>1202.3889999999999</v>
      </c>
      <c r="B1685" s="1">
        <v>4.0000000000000001E-3</v>
      </c>
      <c r="C1685">
        <v>4</v>
      </c>
      <c r="E1685" s="2">
        <v>83167.8</v>
      </c>
      <c r="F1685">
        <v>25391</v>
      </c>
      <c r="G1685" t="s">
        <v>6</v>
      </c>
      <c r="H1685" t="s">
        <v>39</v>
      </c>
      <c r="I1685">
        <v>108559</v>
      </c>
      <c r="J1685" t="s">
        <v>4</v>
      </c>
      <c r="K1685" t="s">
        <v>12</v>
      </c>
      <c r="L1685">
        <v>25391.75</v>
      </c>
      <c r="M1685">
        <v>108559.4</v>
      </c>
      <c r="N1685">
        <v>17</v>
      </c>
      <c r="V1685" s="11">
        <f t="shared" si="2733"/>
        <v>8.3167760184100162E-7</v>
      </c>
      <c r="W1685" s="11">
        <f t="shared" si="2734"/>
        <v>1.202388424366161E-6</v>
      </c>
      <c r="X1685" s="10">
        <f t="shared" si="2735"/>
        <v>83167.773068836876</v>
      </c>
      <c r="Y1685" s="8">
        <f t="shared" si="2736"/>
        <v>1202.3888137203255</v>
      </c>
      <c r="Z1685" s="1">
        <f t="shared" si="2737"/>
        <v>1202.3889999999999</v>
      </c>
      <c r="AA1685" s="2">
        <f t="shared" si="2738"/>
        <v>83167.8</v>
      </c>
      <c r="AB1685" s="2">
        <f t="shared" si="2732"/>
        <v>83167.76018410016</v>
      </c>
      <c r="AC1685" s="1">
        <f t="shared" si="2739"/>
        <v>8.4584381670199993E-2</v>
      </c>
      <c r="AD1685" s="1" t="b">
        <f t="shared" si="2740"/>
        <v>1</v>
      </c>
      <c r="AF1685" s="1" t="s">
        <v>1447</v>
      </c>
      <c r="AG1685" s="1" t="s">
        <v>1448</v>
      </c>
      <c r="AH1685" s="10">
        <v>25391.75</v>
      </c>
      <c r="AI1685" s="10">
        <v>108559.4</v>
      </c>
      <c r="AJ1685" s="10">
        <f t="shared" ref="AJ1685:AJ1688" si="2771">AI1685-AH1685</f>
        <v>83167.649999999994</v>
      </c>
      <c r="AK1685" s="1">
        <f t="shared" ref="AK1685:AK1688" si="2772">$A1685-100000000/AJ1685</f>
        <v>-1.5929769569993368E-3</v>
      </c>
      <c r="AL1685" s="10">
        <f t="shared" ref="AL1685:AL1688" si="2773">$X1685-AJ1685</f>
        <v>0.12306883688142989</v>
      </c>
      <c r="AM1685" s="10">
        <f t="shared" si="2744"/>
        <v>0.27667518581756823</v>
      </c>
      <c r="AN1685" s="10">
        <f t="shared" ref="AN1685:AN1688" si="2774">AL1685/AM1685</f>
        <v>0.44481342451353045</v>
      </c>
      <c r="AO1685" s="1">
        <f t="shared" si="2746"/>
        <v>1202.3889999999999</v>
      </c>
      <c r="AP1685" s="14">
        <v>46600000</v>
      </c>
      <c r="AQ1685" s="10">
        <v>0.10100000000000001</v>
      </c>
      <c r="AR1685" s="14" cm="1">
        <f t="array" ref="AR1685">SfromgA($AP1685,$AO1685,"")</f>
        <v>3.998105593369624E-2</v>
      </c>
      <c r="AS1685" s="21">
        <f t="shared" ref="AS1685:AS1688" si="2775">(10^MAX(0.05, -0.312925054856973*((LN($AR1685))^(1/3)) + 0.454808404431693)-1)*100</f>
        <v>725.78365875219754</v>
      </c>
      <c r="AU1685" s="10"/>
      <c r="AV1685" s="10"/>
      <c r="AW1685" s="14">
        <f t="shared" ref="AW1685:AW1688" si="2776">IF($AP1685="",$AT1685,$AP1685)</f>
        <v>46600000</v>
      </c>
      <c r="AX1685" s="21">
        <f t="shared" ref="AX1685:AX1688" si="2777">IF($AP1685="",$AV1685,$AS1685)</f>
        <v>725.78365875219754</v>
      </c>
      <c r="AY1685" s="10">
        <f t="shared" ref="AY1685:AY1688" si="2778">LN(BB1685*$AO1685/$AW1685)</f>
        <v>-9.5004984869453963</v>
      </c>
      <c r="AZ1685" s="10">
        <f t="shared" ref="AZ1685:AZ1688" si="2779">EXP(AY$2950*$AI1685+AY$2951)*$AW1685/$AO1685</f>
        <v>2.0251052344465581</v>
      </c>
      <c r="BA1685" s="10">
        <f t="shared" ref="BA1685:BA1688" si="2780">LN(AZ1685/$C1685)</f>
        <v>-0.68067269428372867</v>
      </c>
      <c r="BB1685" s="17" cm="1">
        <f t="array" ref="BB1685">$C1685*EXP(poly_from_str($AO1685,BB$2951))</f>
        <v>2.8995249757891459</v>
      </c>
      <c r="BC1685" s="10">
        <f t="shared" ref="BC1685:BC1688" si="2781">LN(AZ1685/BB1685)</f>
        <v>-0.35892525528732461</v>
      </c>
      <c r="BD1685" s="10">
        <f t="shared" ref="BD1685:BD1688" si="2782">LN($AX1685/100+1)</f>
        <v>2.1111626388837483</v>
      </c>
      <c r="BE1685" s="10">
        <f t="shared" ref="BE1685:BE1688" si="2783">ABS(LN($AZ1685/$BB1685))-BD1685-LN(2)</f>
        <v>-2.445384564156369</v>
      </c>
      <c r="BF1685" s="21">
        <f>INDEX([1]Pr3_line_class7_opt_lin!$A$2:$A$3624,MATCH($X1685,[1]Pr3_line_class7_opt_lin!$AO$2:$AO$3624,0),1)</f>
        <v>1259</v>
      </c>
    </row>
    <row r="1686" spans="1:58" hidden="1" x14ac:dyDescent="0.25">
      <c r="A1686" s="1">
        <v>1201.999</v>
      </c>
      <c r="B1686" s="1">
        <v>4.0000000000000001E-3</v>
      </c>
      <c r="C1686">
        <v>1</v>
      </c>
      <c r="E1686" s="2">
        <v>83194.8</v>
      </c>
      <c r="F1686">
        <v>27138</v>
      </c>
      <c r="G1686" t="s">
        <v>4</v>
      </c>
      <c r="H1686" t="s">
        <v>7</v>
      </c>
      <c r="I1686">
        <v>110333</v>
      </c>
      <c r="J1686" t="s">
        <v>6</v>
      </c>
      <c r="K1686" t="s">
        <v>7</v>
      </c>
      <c r="L1686">
        <v>27138.55</v>
      </c>
      <c r="M1686">
        <v>110333.5</v>
      </c>
      <c r="N1686">
        <v>17</v>
      </c>
      <c r="V1686" s="11">
        <f t="shared" si="2733"/>
        <v>8.3194744754363357E-7</v>
      </c>
      <c r="W1686" s="11">
        <f t="shared" si="2734"/>
        <v>1.2019982018106902E-6</v>
      </c>
      <c r="X1686" s="10">
        <f t="shared" si="2735"/>
        <v>83194.762647983225</v>
      </c>
      <c r="Y1686" s="8">
        <f t="shared" si="2736"/>
        <v>1201.9987414727502</v>
      </c>
      <c r="Z1686" s="1">
        <f t="shared" si="2737"/>
        <v>1201.999</v>
      </c>
      <c r="AA1686" s="2">
        <f t="shared" si="2738"/>
        <v>83194.8</v>
      </c>
      <c r="AB1686" s="2">
        <f t="shared" si="2732"/>
        <v>83194.744754363361</v>
      </c>
      <c r="AC1686" s="1">
        <f t="shared" si="2739"/>
        <v>8.4606827773718349E-2</v>
      </c>
      <c r="AD1686" s="1" t="b">
        <f t="shared" si="2740"/>
        <v>1</v>
      </c>
      <c r="AF1686" s="1" t="s">
        <v>1221</v>
      </c>
      <c r="AG1686" s="1" t="s">
        <v>1333</v>
      </c>
      <c r="AH1686" s="10">
        <v>27138.55</v>
      </c>
      <c r="AI1686" s="10">
        <v>110333.55</v>
      </c>
      <c r="AJ1686" s="10">
        <f t="shared" si="2771"/>
        <v>83195</v>
      </c>
      <c r="AK1686" s="1">
        <f t="shared" si="2772"/>
        <v>3.6877817176446115E-3</v>
      </c>
      <c r="AL1686" s="10">
        <f t="shared" si="2773"/>
        <v>-0.2373520167748211</v>
      </c>
      <c r="AM1686" s="10">
        <f t="shared" si="2744"/>
        <v>0.27685480603561236</v>
      </c>
      <c r="AN1686" s="10">
        <f t="shared" si="2774"/>
        <v>-0.85731586232348111</v>
      </c>
      <c r="AO1686" s="1">
        <f t="shared" si="2746"/>
        <v>1201.999</v>
      </c>
      <c r="AP1686" s="14">
        <v>54200000</v>
      </c>
      <c r="AQ1686" s="10">
        <v>8.5999999999999993E-2</v>
      </c>
      <c r="AR1686" s="14" cm="1">
        <f t="array" ref="AR1686">SfromgA($AP1686,$AO1686,"")</f>
        <v>4.6456337219710812E-2</v>
      </c>
      <c r="AS1686" s="21">
        <f t="shared" si="2775"/>
        <v>712.0266791340191</v>
      </c>
      <c r="AU1686" s="10"/>
      <c r="AV1686" s="10"/>
      <c r="AW1686" s="14">
        <f t="shared" si="2776"/>
        <v>54200000</v>
      </c>
      <c r="AX1686" s="21">
        <f t="shared" si="2777"/>
        <v>712.0266791340191</v>
      </c>
      <c r="AY1686" s="10">
        <f t="shared" si="2778"/>
        <v>-11.036612646920407</v>
      </c>
      <c r="AZ1686" s="10">
        <f t="shared" si="2779"/>
        <v>1.9960811931786286</v>
      </c>
      <c r="BA1686" s="10">
        <f t="shared" si="2780"/>
        <v>0.69118585500715179</v>
      </c>
      <c r="BB1686" s="17" cm="1">
        <f t="array" ref="BB1686">$C1686*EXP(poly_from_str($AO1686,BB$2951))</f>
        <v>0.72603107382708088</v>
      </c>
      <c r="BC1686" s="10">
        <f t="shared" si="2781"/>
        <v>1.0113483186657353</v>
      </c>
      <c r="BD1686" s="10">
        <f t="shared" si="2782"/>
        <v>2.0943630097102157</v>
      </c>
      <c r="BE1686" s="10">
        <f t="shared" si="2783"/>
        <v>-1.7761618716044256</v>
      </c>
      <c r="BF1686" s="21">
        <f>INDEX([1]Pr3_line_class7_opt_lin!$A$2:$A$3624,MATCH($X1686,[1]Pr3_line_class7_opt_lin!$AO$2:$AO$3624,0),1)</f>
        <v>315</v>
      </c>
    </row>
    <row r="1687" spans="1:58" hidden="1" x14ac:dyDescent="0.25">
      <c r="A1687" s="1">
        <v>1200.8789999999999</v>
      </c>
      <c r="B1687" s="1">
        <v>4.0000000000000001E-3</v>
      </c>
      <c r="C1687">
        <v>1</v>
      </c>
      <c r="E1687" s="2">
        <v>83272.3</v>
      </c>
      <c r="F1687">
        <v>28720</v>
      </c>
      <c r="G1687" t="s">
        <v>4</v>
      </c>
      <c r="H1687" t="s">
        <v>5</v>
      </c>
      <c r="I1687">
        <v>111993</v>
      </c>
      <c r="J1687" t="s">
        <v>6</v>
      </c>
      <c r="K1687" t="s">
        <v>5</v>
      </c>
      <c r="L1687">
        <v>28720.71</v>
      </c>
      <c r="M1687">
        <v>111993</v>
      </c>
      <c r="N1687">
        <v>17</v>
      </c>
      <c r="V1687" s="11">
        <f t="shared" si="2733"/>
        <v>8.3272336346959192E-7</v>
      </c>
      <c r="W1687" s="11">
        <f t="shared" si="2734"/>
        <v>1.2008795241634973E-6</v>
      </c>
      <c r="X1687" s="10">
        <f t="shared" si="2735"/>
        <v>83272.324544788076</v>
      </c>
      <c r="Y1687" s="8">
        <f t="shared" si="2736"/>
        <v>1200.879170200358</v>
      </c>
      <c r="Z1687" s="1">
        <f t="shared" si="2737"/>
        <v>1200.8789999999999</v>
      </c>
      <c r="AA1687" s="2">
        <f t="shared" si="2738"/>
        <v>83272.3</v>
      </c>
      <c r="AB1687" s="2">
        <f t="shared" si="2732"/>
        <v>83272.336346959186</v>
      </c>
      <c r="AC1687" s="1">
        <f t="shared" si="2739"/>
        <v>8.4671410003405501E-2</v>
      </c>
      <c r="AD1687" s="1" t="b">
        <f t="shared" si="2740"/>
        <v>1</v>
      </c>
      <c r="AF1687" s="1" t="s">
        <v>1370</v>
      </c>
      <c r="AG1687" s="1" t="s">
        <v>1180</v>
      </c>
      <c r="AH1687" s="10">
        <v>28720.71</v>
      </c>
      <c r="AI1687" s="10">
        <v>111992.97</v>
      </c>
      <c r="AJ1687" s="10">
        <f t="shared" si="2771"/>
        <v>83272.260000000009</v>
      </c>
      <c r="AK1687" s="1">
        <f t="shared" si="2772"/>
        <v>-1.1010084269855724E-3</v>
      </c>
      <c r="AL1687" s="10">
        <f t="shared" si="2773"/>
        <v>6.4544788066996261E-2</v>
      </c>
      <c r="AM1687" s="10">
        <f t="shared" si="2744"/>
        <v>0.27737115895939563</v>
      </c>
      <c r="AN1687" s="10">
        <f t="shared" si="2774"/>
        <v>0.23270187249873725</v>
      </c>
      <c r="AO1687" s="1">
        <f t="shared" si="2746"/>
        <v>1200.8789999999999</v>
      </c>
      <c r="AP1687" s="14">
        <v>11800000</v>
      </c>
      <c r="AQ1687" s="10">
        <v>2.4E-2</v>
      </c>
      <c r="AR1687" s="14" cm="1">
        <f t="array" ref="AR1687">SfromgA($AP1687,$AO1687,"")</f>
        <v>1.008586424096207E-2</v>
      </c>
      <c r="AS1687" s="21">
        <f t="shared" si="2775"/>
        <v>844.2949685180713</v>
      </c>
      <c r="AU1687" s="10"/>
      <c r="AV1687" s="10"/>
      <c r="AW1687" s="14">
        <f t="shared" si="2776"/>
        <v>11800000</v>
      </c>
      <c r="AX1687" s="21">
        <f t="shared" si="2777"/>
        <v>844.2949685180713</v>
      </c>
      <c r="AY1687" s="10">
        <f t="shared" si="2778"/>
        <v>-9.5084327144436429</v>
      </c>
      <c r="AZ1687" s="10">
        <f t="shared" si="2779"/>
        <v>0.37247722577302139</v>
      </c>
      <c r="BA1687" s="10">
        <f t="shared" si="2780"/>
        <v>-0.98757938189595151</v>
      </c>
      <c r="BB1687" s="17" cm="1">
        <f t="array" ref="BB1687">$C1687*EXP(poly_from_str($AO1687,BB$2951))</f>
        <v>0.72932801758608079</v>
      </c>
      <c r="BC1687" s="10">
        <f t="shared" si="2781"/>
        <v>-0.67194768925929804</v>
      </c>
      <c r="BD1687" s="10">
        <f t="shared" si="2782"/>
        <v>2.2452683980003716</v>
      </c>
      <c r="BE1687" s="10">
        <f t="shared" si="2783"/>
        <v>-2.2664678893010191</v>
      </c>
      <c r="BF1687" s="21">
        <f>INDEX([1]Pr3_line_class7_opt_lin!$A$2:$A$3624,MATCH($X1687,[1]Pr3_line_class7_opt_lin!$AO$2:$AO$3624,0),1)</f>
        <v>317</v>
      </c>
    </row>
    <row r="1688" spans="1:58" hidden="1" x14ac:dyDescent="0.25">
      <c r="A1688" s="1">
        <v>1200.5650000000001</v>
      </c>
      <c r="B1688" s="1">
        <v>4.0000000000000001E-3</v>
      </c>
      <c r="C1688">
        <v>3</v>
      </c>
      <c r="E1688" s="2">
        <v>83294.100000000006</v>
      </c>
      <c r="F1688">
        <v>35024</v>
      </c>
      <c r="G1688" t="s">
        <v>4</v>
      </c>
      <c r="H1688" t="s">
        <v>7</v>
      </c>
      <c r="I1688">
        <v>118318</v>
      </c>
      <c r="J1688" t="s">
        <v>6</v>
      </c>
      <c r="K1688" t="s">
        <v>7</v>
      </c>
      <c r="L1688">
        <v>35024.49</v>
      </c>
      <c r="M1688">
        <v>118318.6</v>
      </c>
      <c r="N1688">
        <v>17</v>
      </c>
      <c r="V1688" s="11">
        <f t="shared" si="2733"/>
        <v>8.3294115687197278E-7</v>
      </c>
      <c r="W1688" s="11">
        <f t="shared" si="2734"/>
        <v>1.2005652261084518E-6</v>
      </c>
      <c r="X1688" s="10">
        <f t="shared" si="2735"/>
        <v>83294.110589828546</v>
      </c>
      <c r="Y1688" s="8">
        <f t="shared" si="2736"/>
        <v>1200.5650734712508</v>
      </c>
      <c r="Z1688" s="1">
        <f t="shared" si="2737"/>
        <v>1200.5650000000001</v>
      </c>
      <c r="AA1688" s="2">
        <f t="shared" si="2738"/>
        <v>83294.100000000006</v>
      </c>
      <c r="AB1688" s="2">
        <f t="shared" si="2732"/>
        <v>83294.115687197278</v>
      </c>
      <c r="AC1688" s="1">
        <f t="shared" si="2739"/>
        <v>8.4689548540561016E-2</v>
      </c>
      <c r="AD1688" s="1" t="b">
        <f t="shared" si="2740"/>
        <v>1</v>
      </c>
      <c r="AF1688" s="1" t="s">
        <v>1412</v>
      </c>
      <c r="AG1688" s="1" t="s">
        <v>1171</v>
      </c>
      <c r="AH1688" s="10">
        <v>35024.49</v>
      </c>
      <c r="AI1688" s="10">
        <v>118318.6</v>
      </c>
      <c r="AJ1688" s="10">
        <f t="shared" si="2771"/>
        <v>83294.110000000015</v>
      </c>
      <c r="AK1688" s="1">
        <f t="shared" si="2772"/>
        <v>-8.1972782709271996E-5</v>
      </c>
      <c r="AL1688" s="10">
        <f t="shared" si="2773"/>
        <v>5.8982853079214692E-4</v>
      </c>
      <c r="AM1688" s="10">
        <f t="shared" si="2744"/>
        <v>0.27751633605843917</v>
      </c>
      <c r="AN1688" s="10">
        <f t="shared" si="2774"/>
        <v>2.1253831005751721E-3</v>
      </c>
      <c r="AO1688" s="1">
        <f t="shared" si="2746"/>
        <v>1200.5650000000001</v>
      </c>
      <c r="AP1688" s="14">
        <v>111000000</v>
      </c>
      <c r="AQ1688" s="10">
        <v>8.7999999999999995E-2</v>
      </c>
      <c r="AR1688" s="14" cm="1">
        <f t="array" ref="AR1688">SfromgA($AP1688,$AO1688,"")</f>
        <v>9.4801099308786552E-2</v>
      </c>
      <c r="AS1688" s="21">
        <f t="shared" si="2775"/>
        <v>643.35356144890375</v>
      </c>
      <c r="AU1688" s="10"/>
      <c r="AV1688" s="10"/>
      <c r="AW1688" s="14">
        <f t="shared" si="2776"/>
        <v>111000000</v>
      </c>
      <c r="AX1688" s="21">
        <f t="shared" si="2777"/>
        <v>643.35356144890375</v>
      </c>
      <c r="AY1688" s="10">
        <f t="shared" si="2778"/>
        <v>-10.650247949592924</v>
      </c>
      <c r="AZ1688" s="10">
        <f t="shared" si="2779"/>
        <v>1.9402516982237104</v>
      </c>
      <c r="BA1688" s="10">
        <f t="shared" si="2780"/>
        <v>-0.43579458265612619</v>
      </c>
      <c r="BB1688" s="17" cm="1">
        <f t="array" ref="BB1688">$C1688*EXP(poly_from_str($AO1688,BB$2951))</f>
        <v>2.1907528489137733</v>
      </c>
      <c r="BC1688" s="10">
        <f t="shared" si="2781"/>
        <v>-0.12142754536951082</v>
      </c>
      <c r="BD1688" s="10">
        <f t="shared" si="2782"/>
        <v>2.006001602139234</v>
      </c>
      <c r="BE1688" s="10">
        <f t="shared" si="2783"/>
        <v>-2.5777212373296683</v>
      </c>
      <c r="BF1688" s="21">
        <f>INDEX([1]Pr3_line_class7_opt_lin!$A$2:$A$3624,MATCH($X1688,[1]Pr3_line_class7_opt_lin!$AO$2:$AO$3624,0),1)</f>
        <v>954</v>
      </c>
    </row>
    <row r="1689" spans="1:58" hidden="1" x14ac:dyDescent="0.25">
      <c r="A1689" s="1">
        <v>1200.2539999999999</v>
      </c>
      <c r="B1689" s="1">
        <v>4.0000000000000001E-3</v>
      </c>
      <c r="C1689">
        <v>5</v>
      </c>
      <c r="E1689" s="2">
        <v>83315.7</v>
      </c>
      <c r="N1689">
        <v>17</v>
      </c>
      <c r="V1689" s="11">
        <f t="shared" si="2733"/>
        <v>8.3315698177219159E-7</v>
      </c>
      <c r="W1689" s="11">
        <f t="shared" si="2734"/>
        <v>1.2002539737408436E-6</v>
      </c>
      <c r="X1689" s="10">
        <f t="shared" si="2735"/>
        <v>83315.698769924769</v>
      </c>
      <c r="Y1689" s="8">
        <f t="shared" si="2736"/>
        <v>1200.2539914614258</v>
      </c>
      <c r="Z1689" s="1">
        <f t="shared" si="2737"/>
        <v>1200.2539999999999</v>
      </c>
      <c r="AA1689" s="2">
        <f t="shared" si="2738"/>
        <v>83315.7</v>
      </c>
      <c r="AB1689" s="2">
        <f t="shared" si="2732"/>
        <v>83315.698177219165</v>
      </c>
      <c r="AC1689" s="1">
        <f t="shared" si="2739"/>
        <v>8.4707527813787403E-2</v>
      </c>
      <c r="AD1689" s="1" t="b">
        <f t="shared" si="2740"/>
        <v>1</v>
      </c>
      <c r="AM1689" s="10">
        <f t="shared" si="2744"/>
        <v>0.27766022858494954</v>
      </c>
      <c r="AN1689" s="10"/>
      <c r="AO1689" s="1">
        <f t="shared" si="2746"/>
        <v>1200.2539999999999</v>
      </c>
      <c r="AP1689"/>
      <c r="BB1689" s="17" cm="1">
        <f t="array" ref="BB1689">$C1689*EXP(poly_from_str($AO1689,BB$2951))</f>
        <v>3.655822271584757</v>
      </c>
      <c r="BF1689" s="21" t="e">
        <f>INDEX([1]Pr3_line_class7_opt_lin!$A$2:$A$3624,MATCH($X1689,[1]Pr3_line_class7_opt_lin!$AO$2:$AO$3624,0),1)</f>
        <v>#N/A</v>
      </c>
    </row>
    <row r="1690" spans="1:58" x14ac:dyDescent="0.25">
      <c r="A1690" s="1">
        <v>1200.203</v>
      </c>
      <c r="B1690" s="1">
        <v>8.0000000000000002E-3</v>
      </c>
      <c r="C1690">
        <v>5</v>
      </c>
      <c r="D1690" t="s">
        <v>113</v>
      </c>
      <c r="E1690" s="2">
        <v>83319.199999999997</v>
      </c>
      <c r="N1690">
        <v>17</v>
      </c>
      <c r="V1690" s="11">
        <f t="shared" si="2733"/>
        <v>8.3319238495487848E-7</v>
      </c>
      <c r="W1690" s="11">
        <f t="shared" si="2734"/>
        <v>1.2002035545228471E-6</v>
      </c>
      <c r="X1690" s="10">
        <f t="shared" si="2735"/>
        <v>83319.225976652044</v>
      </c>
      <c r="Y1690" s="8">
        <f t="shared" si="2736"/>
        <v>1200.2031803322595</v>
      </c>
      <c r="Z1690" s="1">
        <f t="shared" si="2737"/>
        <v>1200.203</v>
      </c>
      <c r="AA1690" s="2">
        <f t="shared" si="2738"/>
        <v>83319.199999999997</v>
      </c>
      <c r="AB1690" s="2">
        <f t="shared" si="2732"/>
        <v>83319.238495487851</v>
      </c>
      <c r="AC1690" s="1">
        <f t="shared" si="2739"/>
        <v>8.4710477517339927E-2</v>
      </c>
      <c r="AD1690" s="1" t="b">
        <f t="shared" si="2740"/>
        <v>1</v>
      </c>
      <c r="AM1690" s="10">
        <f t="shared" si="2744"/>
        <v>0.55536738368426009</v>
      </c>
      <c r="AN1690" s="10"/>
      <c r="AO1690" s="1">
        <f t="shared" si="2746"/>
        <v>1200.203</v>
      </c>
      <c r="AP1690"/>
      <c r="BB1690" s="17" cm="1">
        <f t="array" ref="BB1690">$C1690*EXP(poly_from_str($AO1690,BB$2951))</f>
        <v>3.6565709954184471</v>
      </c>
      <c r="BF1690" s="21">
        <f>INDEX([1]Pr3_line_class7_opt_lin!$A$2:$A$3624,MATCH($X1690,[1]Pr3_line_class7_opt_lin!$AO$2:$AO$3624,0),1)</f>
        <v>1594</v>
      </c>
    </row>
    <row r="1691" spans="1:58" hidden="1" x14ac:dyDescent="0.25">
      <c r="A1691" s="1">
        <v>1200.1400000000001</v>
      </c>
      <c r="B1691" s="1">
        <v>4.0000000000000001E-3</v>
      </c>
      <c r="C1691">
        <v>8</v>
      </c>
      <c r="E1691" s="2">
        <v>83323.600000000006</v>
      </c>
      <c r="F1691">
        <v>29835</v>
      </c>
      <c r="G1691" t="s">
        <v>4</v>
      </c>
      <c r="H1691" t="s">
        <v>5</v>
      </c>
      <c r="I1691">
        <v>113158</v>
      </c>
      <c r="J1691" t="s">
        <v>6</v>
      </c>
      <c r="K1691" t="s">
        <v>5</v>
      </c>
      <c r="L1691">
        <v>29835.09</v>
      </c>
      <c r="M1691">
        <v>113158.8</v>
      </c>
      <c r="N1691">
        <v>17</v>
      </c>
      <c r="V1691" s="11">
        <f t="shared" si="2733"/>
        <v>8.3323612245238047E-7</v>
      </c>
      <c r="W1691" s="11">
        <f t="shared" si="2734"/>
        <v>1.2001401763726003E-6</v>
      </c>
      <c r="X1691" s="10">
        <f t="shared" si="2735"/>
        <v>83323.608262487891</v>
      </c>
      <c r="Y1691" s="8">
        <f t="shared" si="2736"/>
        <v>1200.140057364988</v>
      </c>
      <c r="Z1691" s="1">
        <f t="shared" si="2737"/>
        <v>1200.1400000000001</v>
      </c>
      <c r="AA1691" s="2">
        <f t="shared" si="2738"/>
        <v>83323.600000000006</v>
      </c>
      <c r="AB1691" s="2">
        <f t="shared" si="2732"/>
        <v>83323.612245238051</v>
      </c>
      <c r="AC1691" s="1">
        <f t="shared" si="2739"/>
        <v>8.4714121787973926E-2</v>
      </c>
      <c r="AD1691" s="1" t="b">
        <f t="shared" si="2740"/>
        <v>1</v>
      </c>
      <c r="AF1691" s="1" t="s">
        <v>1185</v>
      </c>
      <c r="AG1691" s="1" t="s">
        <v>1174</v>
      </c>
      <c r="AH1691" s="10">
        <v>29835.09</v>
      </c>
      <c r="AI1691" s="10">
        <v>113158.53</v>
      </c>
      <c r="AJ1691" s="10">
        <f>AI1691-AH1691</f>
        <v>83323.44</v>
      </c>
      <c r="AK1691" s="1">
        <f>$A1691-100000000/AJ1691</f>
        <v>-2.4809153342175705E-3</v>
      </c>
      <c r="AL1691" s="10">
        <f>$X1691-AJ1691</f>
        <v>0.16826248788856901</v>
      </c>
      <c r="AM1691" s="10">
        <f t="shared" si="2744"/>
        <v>0.27771293349109272</v>
      </c>
      <c r="AN1691" s="10">
        <f>AL1691/AM1691</f>
        <v>0.60588639417460122</v>
      </c>
      <c r="AO1691" s="1">
        <f t="shared" si="2746"/>
        <v>1200.1400000000001</v>
      </c>
      <c r="AP1691" s="14">
        <v>182000000</v>
      </c>
      <c r="AQ1691" s="10">
        <v>0.19</v>
      </c>
      <c r="AR1691" s="14" cm="1">
        <f t="array" ref="AR1691">SfromgA($AP1691,$AO1691,"")</f>
        <v>0.15527462184430102</v>
      </c>
      <c r="AS1691" s="21">
        <f>(10^MAX(0.05, -0.312925054856973*((LN($AR1691))^(1/3)) + 0.454808404431693)-1)*100</f>
        <v>591.54892472969902</v>
      </c>
      <c r="AU1691" s="10"/>
      <c r="AV1691" s="10"/>
      <c r="AW1691" s="14">
        <f>IF($AP1691="",$AT1691,$AP1691)</f>
        <v>182000000</v>
      </c>
      <c r="AX1691" s="21">
        <f>IF($AP1691="",$AV1691,$AS1691)</f>
        <v>591.54892472969902</v>
      </c>
      <c r="AY1691" s="10">
        <f>LN(BB1691*$AO1691/$AW1691)</f>
        <v>-10.162541421180416</v>
      </c>
      <c r="AZ1691" s="10">
        <f>EXP(AY$2950*$AI1691+AY$2951)*$AW1691/$AO1691</f>
        <v>5.1551250065918603</v>
      </c>
      <c r="BA1691" s="10">
        <f>LN(AZ1691/$C1691)</f>
        <v>-0.4394501749235788</v>
      </c>
      <c r="BB1691" s="17" cm="1">
        <f t="array" ref="BB1691">$C1691*EXP(poly_from_str($AO1691,BB$2951))</f>
        <v>5.8519932413245384</v>
      </c>
      <c r="BC1691" s="10">
        <f t="shared" ref="BC1691" si="2784">LN(AZ1691/BB1691)</f>
        <v>-0.12679096146666441</v>
      </c>
      <c r="BD1691" s="10">
        <f t="shared" ref="BD1691" si="2785">LN($AX1691/100+1)</f>
        <v>1.9337637142114854</v>
      </c>
      <c r="BE1691" s="10">
        <f>ABS(LN($AZ1691/$BB1691))-BD1691-LN(2)</f>
        <v>-2.5001199333047661</v>
      </c>
      <c r="BF1691" s="21">
        <f>INDEX([1]Pr3_line_class7_opt_lin!$A$2:$A$3624,MATCH($X1691,[1]Pr3_line_class7_opt_lin!$AO$2:$AO$3624,0),1)</f>
        <v>2551</v>
      </c>
    </row>
    <row r="1692" spans="1:58" x14ac:dyDescent="0.25">
      <c r="A1692" s="1">
        <v>1200.067</v>
      </c>
      <c r="B1692" s="1">
        <v>8.0000000000000002E-3</v>
      </c>
      <c r="C1692">
        <v>5</v>
      </c>
      <c r="D1692" t="s">
        <v>112</v>
      </c>
      <c r="E1692" s="2">
        <v>83328.7</v>
      </c>
      <c r="N1692">
        <v>17</v>
      </c>
      <c r="V1692" s="11">
        <f t="shared" si="2733"/>
        <v>8.3328680815321146E-7</v>
      </c>
      <c r="W1692" s="11">
        <f t="shared" si="2734"/>
        <v>1.2000667237098384E-6</v>
      </c>
      <c r="X1692" s="10">
        <f t="shared" si="2735"/>
        <v>83328.687056144408</v>
      </c>
      <c r="Y1692" s="8">
        <f t="shared" si="2736"/>
        <v>1200.0669101221163</v>
      </c>
      <c r="Z1692" s="1">
        <f t="shared" si="2737"/>
        <v>1200.067</v>
      </c>
      <c r="AA1692" s="2">
        <f t="shared" si="2738"/>
        <v>83328.7</v>
      </c>
      <c r="AB1692" s="2">
        <f t="shared" si="2732"/>
        <v>83328.680815321146</v>
      </c>
      <c r="AC1692" s="1">
        <f t="shared" si="2739"/>
        <v>8.4718345232108361E-2</v>
      </c>
      <c r="AD1692" s="1" t="b">
        <f t="shared" si="2740"/>
        <v>1</v>
      </c>
      <c r="AM1692" s="10">
        <f t="shared" si="2744"/>
        <v>0.55549365160445208</v>
      </c>
      <c r="AN1692" s="10"/>
      <c r="AO1692" s="1">
        <f t="shared" si="2746"/>
        <v>1200.067</v>
      </c>
      <c r="AP1692"/>
      <c r="BB1692" s="17" cm="1">
        <f t="array" ref="BB1692">$C1692*EXP(poly_from_str($AO1692,BB$2951))</f>
        <v>3.6585671892886751</v>
      </c>
      <c r="BF1692" s="21">
        <f>INDEX([1]Pr3_line_class7_opt_lin!$A$2:$A$3624,MATCH($X1692,[1]Pr3_line_class7_opt_lin!$AO$2:$AO$3624,0),1)</f>
        <v>1595</v>
      </c>
    </row>
    <row r="1693" spans="1:58" x14ac:dyDescent="0.25">
      <c r="A1693" s="1">
        <v>1198.482</v>
      </c>
      <c r="B1693" s="1">
        <v>8.0000000000000002E-3</v>
      </c>
      <c r="C1693">
        <v>2</v>
      </c>
      <c r="D1693" t="s">
        <v>112</v>
      </c>
      <c r="E1693" s="2">
        <v>83438.899999999994</v>
      </c>
      <c r="N1693">
        <v>17</v>
      </c>
      <c r="V1693" s="11">
        <f t="shared" si="2733"/>
        <v>8.3438883520987386E-7</v>
      </c>
      <c r="W1693" s="11">
        <f t="shared" si="2734"/>
        <v>1.1984817633022489E-6</v>
      </c>
      <c r="X1693" s="10">
        <f t="shared" si="2735"/>
        <v>83438.888900788617</v>
      </c>
      <c r="Y1693" s="8">
        <f t="shared" si="2736"/>
        <v>1198.4819227267401</v>
      </c>
      <c r="Z1693" s="1">
        <f t="shared" si="2737"/>
        <v>1198.482</v>
      </c>
      <c r="AA1693" s="2">
        <f t="shared" si="2738"/>
        <v>83438.899999999994</v>
      </c>
      <c r="AB1693" s="2">
        <f t="shared" si="2732"/>
        <v>83438.88352098738</v>
      </c>
      <c r="AC1693" s="1">
        <f t="shared" si="2739"/>
        <v>8.4810236416144505E-2</v>
      </c>
      <c r="AD1693" s="1" t="b">
        <f t="shared" si="2740"/>
        <v>1</v>
      </c>
      <c r="AM1693" s="10">
        <f t="shared" si="2744"/>
        <v>0.55696389265754509</v>
      </c>
      <c r="AN1693" s="10"/>
      <c r="AO1693" s="1">
        <f t="shared" si="2746"/>
        <v>1198.482</v>
      </c>
      <c r="AP1693"/>
      <c r="BB1693" s="17" cm="1">
        <f t="array" ref="BB1693">$C1693*EXP(poly_from_str($AO1693,BB$2951))</f>
        <v>1.472715095460531</v>
      </c>
      <c r="BF1693" s="21">
        <f>INDEX([1]Pr3_line_class7_opt_lin!$A$2:$A$3624,MATCH($X1693,[1]Pr3_line_class7_opt_lin!$AO$2:$AO$3624,0),1)</f>
        <v>644</v>
      </c>
    </row>
    <row r="1694" spans="1:58" hidden="1" x14ac:dyDescent="0.25">
      <c r="A1694" s="1">
        <v>1198.3989999999999</v>
      </c>
      <c r="B1694" s="1">
        <v>4.0000000000000001E-3</v>
      </c>
      <c r="C1694">
        <v>40</v>
      </c>
      <c r="E1694" s="2">
        <v>83444.7</v>
      </c>
      <c r="F1694">
        <v>35024</v>
      </c>
      <c r="G1694" t="s">
        <v>4</v>
      </c>
      <c r="H1694" t="s">
        <v>7</v>
      </c>
      <c r="I1694">
        <v>118468</v>
      </c>
      <c r="J1694" t="s">
        <v>6</v>
      </c>
      <c r="K1694" t="s">
        <v>5</v>
      </c>
      <c r="L1694">
        <v>35024.49</v>
      </c>
      <c r="M1694">
        <v>118468.8</v>
      </c>
      <c r="N1694">
        <v>17</v>
      </c>
      <c r="V1694" s="11">
        <f t="shared" si="2733"/>
        <v>8.3444662420445951E-7</v>
      </c>
      <c r="W1694" s="11">
        <f t="shared" si="2734"/>
        <v>1.1983984602976583E-6</v>
      </c>
      <c r="X1694" s="10">
        <f t="shared" si="2735"/>
        <v>83444.674691103748</v>
      </c>
      <c r="Y1694" s="8">
        <f t="shared" si="2736"/>
        <v>1198.3988237737267</v>
      </c>
      <c r="Z1694" s="1">
        <f t="shared" si="2737"/>
        <v>1198.3989999999999</v>
      </c>
      <c r="AA1694" s="2">
        <f t="shared" si="2738"/>
        <v>83444.7</v>
      </c>
      <c r="AB1694" s="2">
        <f t="shared" si="2732"/>
        <v>83444.662420445951</v>
      </c>
      <c r="AC1694" s="1">
        <f t="shared" si="2739"/>
        <v>8.4815058432310936E-2</v>
      </c>
      <c r="AD1694" s="1" t="b">
        <f t="shared" si="2740"/>
        <v>1</v>
      </c>
      <c r="AF1694" s="1" t="s">
        <v>1412</v>
      </c>
      <c r="AG1694" s="1" t="s">
        <v>1181</v>
      </c>
      <c r="AH1694" s="10">
        <v>35024.49</v>
      </c>
      <c r="AI1694" s="10">
        <v>118468.8</v>
      </c>
      <c r="AJ1694" s="10">
        <f>AI1694-AH1694</f>
        <v>83444.31</v>
      </c>
      <c r="AK1694" s="1">
        <f>$A1694-100000000/AJ1694</f>
        <v>-5.0613434277693159E-3</v>
      </c>
      <c r="AL1694" s="10">
        <f>$X1694-AJ1694</f>
        <v>0.36469110375037417</v>
      </c>
      <c r="AM1694" s="10">
        <f t="shared" si="2744"/>
        <v>0.27852059289101544</v>
      </c>
      <c r="AN1694" s="10">
        <f>AL1694/AM1694</f>
        <v>1.3093864980140879</v>
      </c>
      <c r="AO1694" s="1">
        <f t="shared" si="2746"/>
        <v>1198.3989999999999</v>
      </c>
      <c r="AP1694" s="14">
        <v>597000000</v>
      </c>
      <c r="AQ1694" s="10">
        <v>0.373</v>
      </c>
      <c r="AR1694" s="14" cm="1">
        <f t="array" ref="AR1694">SfromgA($AP1694,$AO1694,"")</f>
        <v>0.50712147847289157</v>
      </c>
      <c r="AS1694" s="21">
        <f>(10^MAX(0.05, -0.312925054856973*((LN($AR1694))^(1/3)) + 0.454808404431693)-1)*100</f>
        <v>436.84599352994695</v>
      </c>
      <c r="AU1694" s="10"/>
      <c r="AV1694" s="10"/>
      <c r="AW1694" s="14">
        <f>IF($AP1694="",$AT1694,$AP1694)</f>
        <v>597000000</v>
      </c>
      <c r="AX1694" s="21">
        <f>IF($AP1694="",$AV1694,$AS1694)</f>
        <v>436.84599352994695</v>
      </c>
      <c r="AY1694" s="10">
        <f>LN(BB1694*$AO1694/$AW1694)</f>
        <v>-9.7355163229568884</v>
      </c>
      <c r="AZ1694" s="10">
        <f>EXP(AY$2950*$AI1694+AY$2951)*$AW1694/$AO1694</f>
        <v>10.308515394150046</v>
      </c>
      <c r="BA1694" s="10">
        <f>LN(AZ1694/$C1694)</f>
        <v>-1.3559091631412634</v>
      </c>
      <c r="BB1694" s="17" cm="1">
        <f t="array" ref="BB1694">$C1694*EXP(poly_from_str($AO1694,BB$2951))</f>
        <v>29.464011518674482</v>
      </c>
      <c r="BC1694" s="10">
        <f t="shared" ref="BC1694" si="2786">LN(AZ1694/BB1694)</f>
        <v>-1.0501992791106369</v>
      </c>
      <c r="BD1694" s="10">
        <f t="shared" ref="BD1694" si="2787">LN($AX1694/100+1)</f>
        <v>1.6805410769415026</v>
      </c>
      <c r="BE1694" s="10">
        <f>ABS(LN($AZ1694/$BB1694))-BD1694-LN(2)</f>
        <v>-1.3234889783908108</v>
      </c>
      <c r="BF1694" s="21">
        <f>INDEX([1]Pr3_line_class7_opt_lin!$A$2:$A$3624,MATCH($X1694,[1]Pr3_line_class7_opt_lin!$AO$2:$AO$3624,0),1)</f>
        <v>12889</v>
      </c>
    </row>
    <row r="1695" spans="1:58" hidden="1" x14ac:dyDescent="0.25">
      <c r="A1695" s="1">
        <v>1197.8689999999999</v>
      </c>
      <c r="B1695" s="1">
        <v>4.0000000000000001E-3</v>
      </c>
      <c r="C1695">
        <v>3</v>
      </c>
      <c r="E1695" s="2">
        <v>83481.600000000006</v>
      </c>
      <c r="N1695">
        <v>17</v>
      </c>
      <c r="V1695" s="11">
        <f t="shared" si="2733"/>
        <v>8.3481582710630302E-7</v>
      </c>
      <c r="W1695" s="11">
        <f t="shared" si="2734"/>
        <v>1.1978687519165901E-6</v>
      </c>
      <c r="X1695" s="10">
        <f t="shared" si="2735"/>
        <v>83481.588362766575</v>
      </c>
      <c r="Y1695" s="8">
        <f t="shared" si="2736"/>
        <v>1197.8689188980593</v>
      </c>
      <c r="Z1695" s="1">
        <f t="shared" si="2737"/>
        <v>1197.8689999999999</v>
      </c>
      <c r="AA1695" s="2">
        <f t="shared" si="2738"/>
        <v>83481.600000000006</v>
      </c>
      <c r="AB1695" s="2">
        <f t="shared" si="2732"/>
        <v>83481.582710630304</v>
      </c>
      <c r="AC1695" s="1">
        <f t="shared" si="2739"/>
        <v>8.484587325935905E-2</v>
      </c>
      <c r="AD1695" s="1" t="b">
        <f t="shared" si="2740"/>
        <v>1</v>
      </c>
      <c r="AM1695" s="10">
        <f t="shared" si="2744"/>
        <v>0.27876704380863021</v>
      </c>
      <c r="AN1695" s="10"/>
      <c r="AO1695" s="1">
        <f t="shared" si="2746"/>
        <v>1197.8689999999999</v>
      </c>
      <c r="AP1695"/>
      <c r="BB1695" s="17" cm="1">
        <f t="array" ref="BB1695">$C1695*EXP(poly_from_str($AO1695,BB$2951))</f>
        <v>2.2144476983249461</v>
      </c>
      <c r="BF1695" s="21" t="e">
        <f>INDEX([1]Pr3_line_class7_opt_lin!$A$2:$A$3624,MATCH($X1695,[1]Pr3_line_class7_opt_lin!$AO$2:$AO$3624,0),1)</f>
        <v>#N/A</v>
      </c>
    </row>
    <row r="1696" spans="1:58" hidden="1" x14ac:dyDescent="0.25">
      <c r="A1696" s="1">
        <v>1197.6510000000001</v>
      </c>
      <c r="B1696" s="1">
        <v>4.0000000000000001E-3</v>
      </c>
      <c r="C1696">
        <v>2</v>
      </c>
      <c r="E1696" s="2">
        <v>83496.800000000003</v>
      </c>
      <c r="N1696">
        <v>17</v>
      </c>
      <c r="V1696" s="11">
        <f t="shared" si="2733"/>
        <v>8.3496778276810183E-7</v>
      </c>
      <c r="W1696" s="11">
        <f t="shared" si="2734"/>
        <v>1.1976506884096156E-6</v>
      </c>
      <c r="X1696" s="10">
        <f t="shared" si="2735"/>
        <v>83496.785381905021</v>
      </c>
      <c r="Y1696" s="8">
        <f t="shared" si="2736"/>
        <v>1197.650898086808</v>
      </c>
      <c r="Z1696" s="1">
        <f t="shared" si="2737"/>
        <v>1197.6510000000001</v>
      </c>
      <c r="AA1696" s="2">
        <f t="shared" si="2738"/>
        <v>83496.800000000003</v>
      </c>
      <c r="AB1696" s="2">
        <f t="shared" si="2732"/>
        <v>83496.77827681019</v>
      </c>
      <c r="AC1696" s="1">
        <f t="shared" si="2739"/>
        <v>8.485855991303401E-2</v>
      </c>
      <c r="AD1696" s="1" t="b">
        <f t="shared" si="2740"/>
        <v>1</v>
      </c>
      <c r="AM1696" s="10">
        <f t="shared" si="2744"/>
        <v>0.27886855185692661</v>
      </c>
      <c r="AN1696" s="10"/>
      <c r="AO1696" s="1">
        <f t="shared" si="2746"/>
        <v>1197.6510000000001</v>
      </c>
      <c r="AP1696"/>
      <c r="BB1696" s="17" cm="1">
        <f t="array" ref="BB1696">$C1696*EXP(poly_from_str($AO1696,BB$2951))</f>
        <v>1.4775715967690921</v>
      </c>
      <c r="BF1696" s="21">
        <f>INDEX([1]Pr3_line_class7_opt_lin!$A$2:$A$3624,MATCH($X1696,[1]Pr3_line_class7_opt_lin!$AO$2:$AO$3624,0),1)</f>
        <v>647</v>
      </c>
    </row>
    <row r="1697" spans="1:58" hidden="1" x14ac:dyDescent="0.25">
      <c r="A1697" s="1">
        <v>1197.5889999999999</v>
      </c>
      <c r="B1697" s="1">
        <v>4.0000000000000001E-3</v>
      </c>
      <c r="C1697">
        <v>50</v>
      </c>
      <c r="E1697" s="2">
        <v>83501.100000000006</v>
      </c>
      <c r="F1697">
        <v>27380</v>
      </c>
      <c r="G1697" t="s">
        <v>4</v>
      </c>
      <c r="H1697" t="s">
        <v>12</v>
      </c>
      <c r="I1697">
        <v>110881</v>
      </c>
      <c r="J1697" t="s">
        <v>6</v>
      </c>
      <c r="K1697" t="s">
        <v>12</v>
      </c>
      <c r="L1697">
        <v>27380.31</v>
      </c>
      <c r="M1697">
        <v>110881.1</v>
      </c>
      <c r="N1697">
        <v>17</v>
      </c>
      <c r="V1697" s="11">
        <f t="shared" si="2733"/>
        <v>8.3501100962016191E-7</v>
      </c>
      <c r="W1697" s="11">
        <f t="shared" si="2734"/>
        <v>1.1975890137974231E-6</v>
      </c>
      <c r="X1697" s="10">
        <f t="shared" si="2735"/>
        <v>83501.1006473218</v>
      </c>
      <c r="Y1697" s="8">
        <f t="shared" si="2736"/>
        <v>1197.5890045134079</v>
      </c>
      <c r="Z1697" s="1">
        <f t="shared" si="2737"/>
        <v>1197.5889999999999</v>
      </c>
      <c r="AA1697" s="2">
        <f t="shared" si="2738"/>
        <v>83501.100000000006</v>
      </c>
      <c r="AB1697" s="2">
        <f t="shared" si="2732"/>
        <v>83501.100962016193</v>
      </c>
      <c r="AC1697" s="1">
        <f t="shared" si="2739"/>
        <v>8.4862169309344107E-2</v>
      </c>
      <c r="AD1697" s="1" t="b">
        <f t="shared" si="2740"/>
        <v>1</v>
      </c>
      <c r="AF1697" s="1" t="s">
        <v>1315</v>
      </c>
      <c r="AG1697" s="1" t="s">
        <v>1149</v>
      </c>
      <c r="AH1697" s="10">
        <v>27380.31</v>
      </c>
      <c r="AI1697" s="10">
        <v>110880.92</v>
      </c>
      <c r="AJ1697" s="10">
        <f t="shared" ref="AJ1697:AJ1700" si="2788">AI1697-AH1697</f>
        <v>83500.61</v>
      </c>
      <c r="AK1697" s="1">
        <f t="shared" ref="AK1697:AK1700" si="2789">$A1697-100000000/AJ1697</f>
        <v>-7.0415139482520317E-3</v>
      </c>
      <c r="AL1697" s="10">
        <f t="shared" ref="AL1697:AL1700" si="2790">$X1697-AJ1697</f>
        <v>0.49064732179977</v>
      </c>
      <c r="AM1697" s="10">
        <f t="shared" si="2744"/>
        <v>0.27889735126157644</v>
      </c>
      <c r="AN1697" s="10">
        <f t="shared" ref="AN1697:AN1700" si="2791">AL1697/AM1697</f>
        <v>1.7592398048255191</v>
      </c>
      <c r="AO1697" s="1">
        <f t="shared" si="2746"/>
        <v>1197.5889999999999</v>
      </c>
      <c r="AP1697" s="14">
        <v>767000000</v>
      </c>
      <c r="AQ1697" s="10">
        <v>0.371</v>
      </c>
      <c r="AR1697" s="14" cm="1">
        <f t="array" ref="AR1697">SfromgA($AP1697,$AO1697,"")</f>
        <v>0.6502077157325199</v>
      </c>
      <c r="AS1697" s="21">
        <f t="shared" ref="AS1697:AS1700" si="2792">(10^MAX(0.05, -0.312925054856973*((LN($AR1697))^(1/3)) + 0.454808404431693)-1)*100</f>
        <v>391.00296811684882</v>
      </c>
      <c r="AU1697" s="10"/>
      <c r="AV1697" s="10"/>
      <c r="AW1697" s="14">
        <f t="shared" ref="AW1697:AW1700" si="2793">IF($AP1697="",$AT1697,$AP1697)</f>
        <v>767000000</v>
      </c>
      <c r="AX1697" s="21">
        <f t="shared" ref="AX1697:AX1700" si="2794">IF($AP1697="",$AV1697,$AS1697)</f>
        <v>391.00296811684882</v>
      </c>
      <c r="AY1697" s="10">
        <f t="shared" ref="AY1697:AY1700" si="2795">LN(BB1697*$AO1697/$AW1697)</f>
        <v>-9.760411015818736</v>
      </c>
      <c r="AZ1697" s="10">
        <f t="shared" ref="AZ1697:AZ1700" si="2796">EXP(AY$2950*$AI1697+AY$2951)*$AW1697/$AO1697</f>
        <v>26.93701549788862</v>
      </c>
      <c r="BA1697" s="10">
        <f t="shared" ref="BA1697:BA1700" si="2797">LN(AZ1697/$C1697)</f>
        <v>-0.61852162388319931</v>
      </c>
      <c r="BB1697" s="17" cm="1">
        <f t="array" ref="BB1697">$C1697*EXP(poly_from_str($AO1697,BB$2951))</f>
        <v>36.948339064334057</v>
      </c>
      <c r="BC1697" s="10">
        <f t="shared" ref="BC1697:BC1700" si="2798">LN(AZ1697/BB1697)</f>
        <v>-0.31601931394135252</v>
      </c>
      <c r="BD1697" s="10">
        <f t="shared" ref="BD1697:BD1700" si="2799">LN($AX1697/100+1)</f>
        <v>1.5912799868326566</v>
      </c>
      <c r="BE1697" s="10">
        <f t="shared" ref="BE1697:BE1700" si="2800">ABS(LN($AZ1697/$BB1697))-BD1697-LN(2)</f>
        <v>-1.9684078534512492</v>
      </c>
      <c r="BF1697" s="21">
        <f>INDEX([1]Pr3_line_class7_opt_lin!$A$2:$A$3624,MATCH($X1697,[1]Pr3_line_class7_opt_lin!$AO$2:$AO$3624,0),1)</f>
        <v>16189</v>
      </c>
    </row>
    <row r="1698" spans="1:58" hidden="1" x14ac:dyDescent="0.25">
      <c r="A1698" s="1">
        <v>1197.5050000000001</v>
      </c>
      <c r="B1698" s="1">
        <v>4.0000000000000001E-3</v>
      </c>
      <c r="C1698">
        <v>30</v>
      </c>
      <c r="E1698" s="2">
        <v>83507</v>
      </c>
      <c r="F1698">
        <v>29263</v>
      </c>
      <c r="G1698" t="s">
        <v>4</v>
      </c>
      <c r="H1698" t="s">
        <v>39</v>
      </c>
      <c r="I1698">
        <v>112769</v>
      </c>
      <c r="J1698" t="s">
        <v>6</v>
      </c>
      <c r="K1698" t="s">
        <v>39</v>
      </c>
      <c r="L1698">
        <v>29263.08</v>
      </c>
      <c r="M1698">
        <v>112769.7</v>
      </c>
      <c r="N1698">
        <v>17</v>
      </c>
      <c r="V1698" s="11">
        <f t="shared" si="2733"/>
        <v>8.3506958217293453E-7</v>
      </c>
      <c r="W1698" s="11">
        <f t="shared" si="2734"/>
        <v>1.1975044008286731E-6</v>
      </c>
      <c r="X1698" s="10">
        <f t="shared" si="2735"/>
        <v>83506.971887827938</v>
      </c>
      <c r="Y1698" s="8">
        <f t="shared" si="2736"/>
        <v>1197.5048039620763</v>
      </c>
      <c r="Z1698" s="1">
        <f t="shared" si="2737"/>
        <v>1197.5050000000001</v>
      </c>
      <c r="AA1698" s="2">
        <f t="shared" si="2738"/>
        <v>83507</v>
      </c>
      <c r="AB1698" s="2">
        <f t="shared" si="2732"/>
        <v>83506.958217293446</v>
      </c>
      <c r="AC1698" s="1">
        <f t="shared" si="2739"/>
        <v>8.4867060353523982E-2</v>
      </c>
      <c r="AD1698" s="1" t="b">
        <f t="shared" si="2740"/>
        <v>1</v>
      </c>
      <c r="AF1698" s="1" t="s">
        <v>1408</v>
      </c>
      <c r="AG1698" s="1" t="s">
        <v>1199</v>
      </c>
      <c r="AH1698" s="10">
        <v>29263.08</v>
      </c>
      <c r="AI1698" s="10">
        <v>112769.67</v>
      </c>
      <c r="AJ1698" s="10">
        <f t="shared" si="2788"/>
        <v>83506.59</v>
      </c>
      <c r="AK1698" s="1">
        <f t="shared" si="2789"/>
        <v>-5.2803263790792698E-3</v>
      </c>
      <c r="AL1698" s="10">
        <f t="shared" si="2790"/>
        <v>0.38188782794168219</v>
      </c>
      <c r="AM1698" s="10">
        <f t="shared" si="2744"/>
        <v>0.27893662239406097</v>
      </c>
      <c r="AN1698" s="10">
        <f t="shared" si="2791"/>
        <v>1.3690845779374907</v>
      </c>
      <c r="AO1698" s="1">
        <f t="shared" si="2746"/>
        <v>1197.5050000000001</v>
      </c>
      <c r="AP1698" s="14">
        <v>467000000</v>
      </c>
      <c r="AQ1698" s="10">
        <v>0.21299999999999999</v>
      </c>
      <c r="AR1698" s="14" cm="1">
        <f t="array" ref="AR1698">SfromgA($AP1698,$AO1698,"")</f>
        <v>0.39580588459415211</v>
      </c>
      <c r="AS1698" s="21">
        <f t="shared" si="2792"/>
        <v>475.31707123057316</v>
      </c>
      <c r="AU1698" s="10"/>
      <c r="AV1698" s="10"/>
      <c r="AW1698" s="14">
        <f t="shared" si="2793"/>
        <v>467000000</v>
      </c>
      <c r="AX1698" s="21">
        <f t="shared" si="2794"/>
        <v>475.31707123057316</v>
      </c>
      <c r="AY1698" s="10">
        <f t="shared" si="2795"/>
        <v>-9.7748175323558328</v>
      </c>
      <c r="AZ1698" s="10">
        <f t="shared" si="2796"/>
        <v>13.747555637980335</v>
      </c>
      <c r="BA1698" s="10">
        <f t="shared" si="2797"/>
        <v>-0.78033634513609973</v>
      </c>
      <c r="BB1698" s="17" cm="1">
        <f t="array" ref="BB1698">$C1698*EXP(poly_from_str($AO1698,BB$2951))</f>
        <v>22.176358270103851</v>
      </c>
      <c r="BC1698" s="10">
        <f t="shared" si="2798"/>
        <v>-0.47816574210958562</v>
      </c>
      <c r="BD1698" s="10">
        <f t="shared" si="2799"/>
        <v>1.7497511310556664</v>
      </c>
      <c r="BE1698" s="10">
        <f t="shared" si="2800"/>
        <v>-1.964732569506026</v>
      </c>
      <c r="BF1698" s="21">
        <f>INDEX([1]Pr3_line_class7_opt_lin!$A$2:$A$3624,MATCH($X1698,[1]Pr3_line_class7_opt_lin!$AO$2:$AO$3624,0),1)</f>
        <v>9718</v>
      </c>
    </row>
    <row r="1699" spans="1:58" hidden="1" x14ac:dyDescent="0.25">
      <c r="A1699" s="1">
        <v>1196.999</v>
      </c>
      <c r="B1699" s="1">
        <v>4.0000000000000001E-3</v>
      </c>
      <c r="C1699">
        <v>1</v>
      </c>
      <c r="E1699" s="2">
        <v>83542.3</v>
      </c>
      <c r="F1699">
        <v>27380</v>
      </c>
      <c r="G1699" t="s">
        <v>4</v>
      </c>
      <c r="H1699" t="s">
        <v>12</v>
      </c>
      <c r="I1699">
        <v>110922</v>
      </c>
      <c r="J1699" t="s">
        <v>6</v>
      </c>
      <c r="K1699" t="s">
        <v>5</v>
      </c>
      <c r="L1699">
        <v>27380.31</v>
      </c>
      <c r="M1699">
        <v>110922.5</v>
      </c>
      <c r="N1699">
        <v>17</v>
      </c>
      <c r="V1699" s="11">
        <f t="shared" si="2733"/>
        <v>8.3542258598378108E-7</v>
      </c>
      <c r="W1699" s="11">
        <f t="shared" si="2734"/>
        <v>1.1969984067951205E-6</v>
      </c>
      <c r="X1699" s="10">
        <f t="shared" si="2735"/>
        <v>83542.272159640488</v>
      </c>
      <c r="Y1699" s="8">
        <f t="shared" si="2736"/>
        <v>1196.9988056933682</v>
      </c>
      <c r="Z1699" s="1">
        <f t="shared" si="2737"/>
        <v>1196.999</v>
      </c>
      <c r="AA1699" s="2">
        <f t="shared" si="2738"/>
        <v>83542.3</v>
      </c>
      <c r="AB1699" s="2">
        <f t="shared" si="2732"/>
        <v>83542.258598378103</v>
      </c>
      <c r="AC1699" s="1">
        <f t="shared" si="2739"/>
        <v>8.4896544858591411E-2</v>
      </c>
      <c r="AD1699" s="1" t="b">
        <f t="shared" si="2740"/>
        <v>1</v>
      </c>
      <c r="AF1699" s="1" t="s">
        <v>1315</v>
      </c>
      <c r="AG1699" s="5" t="s">
        <v>1473</v>
      </c>
      <c r="AH1699" s="10">
        <v>27380.31</v>
      </c>
      <c r="AI1699" s="10">
        <v>110922.18</v>
      </c>
      <c r="AJ1699" s="10">
        <f t="shared" si="2788"/>
        <v>83541.87</v>
      </c>
      <c r="AK1699" s="1">
        <f t="shared" si="2789"/>
        <v>-5.5678891314983048E-3</v>
      </c>
      <c r="AL1699" s="10">
        <f t="shared" si="2790"/>
        <v>0.40215964049275499</v>
      </c>
      <c r="AM1699" s="10">
        <f t="shared" si="2744"/>
        <v>0.27917249722013132</v>
      </c>
      <c r="AN1699" s="10">
        <f t="shared" si="2791"/>
        <v>1.4405417600131529</v>
      </c>
      <c r="AO1699" s="1">
        <f t="shared" si="2746"/>
        <v>1196.999</v>
      </c>
      <c r="AP1699" s="14">
        <v>64600000</v>
      </c>
      <c r="AQ1699" s="10">
        <v>0.19600000000000001</v>
      </c>
      <c r="AR1699" s="14" cm="1">
        <f t="array" ref="AR1699">SfromgA($AP1699,$AO1699,"")</f>
        <v>5.4682358858540961E-2</v>
      </c>
      <c r="AS1699" s="21">
        <f t="shared" si="2792"/>
        <v>696.84076767321062</v>
      </c>
      <c r="AU1699" s="10"/>
      <c r="AV1699" s="10"/>
      <c r="AW1699" s="14">
        <f t="shared" si="2793"/>
        <v>64600000</v>
      </c>
      <c r="AX1699" s="21">
        <f t="shared" si="2794"/>
        <v>696.84076767321062</v>
      </c>
      <c r="AY1699" s="10">
        <f t="shared" si="2795"/>
        <v>-11.196328261112043</v>
      </c>
      <c r="AZ1699" s="10">
        <f t="shared" si="2796"/>
        <v>2.2611305822429224</v>
      </c>
      <c r="BA1699" s="10">
        <f t="shared" si="2797"/>
        <v>0.81586494582667368</v>
      </c>
      <c r="BB1699" s="17" cm="1">
        <f t="array" ref="BB1699">$C1699*EXP(poly_from_str($AO1699,BB$2951))</f>
        <v>0.74068772778997272</v>
      </c>
      <c r="BC1699" s="10">
        <f t="shared" si="2798"/>
        <v>1.1160411083216231</v>
      </c>
      <c r="BD1699" s="10">
        <f t="shared" si="2799"/>
        <v>2.0754846832219589</v>
      </c>
      <c r="BE1699" s="10">
        <f t="shared" si="2800"/>
        <v>-1.652590755460281</v>
      </c>
      <c r="BF1699" s="21">
        <f>INDEX([1]Pr3_line_class7_opt_lin!$A$2:$A$3624,MATCH($X1699,[1]Pr3_line_class7_opt_lin!$AO$2:$AO$3624,0),1)</f>
        <v>325</v>
      </c>
    </row>
    <row r="1700" spans="1:58" hidden="1" x14ac:dyDescent="0.25">
      <c r="A1700" s="1">
        <v>1196.893</v>
      </c>
      <c r="B1700" s="1">
        <v>4.0000000000000001E-3</v>
      </c>
      <c r="C1700">
        <v>10</v>
      </c>
      <c r="E1700" s="2">
        <v>83549.7</v>
      </c>
      <c r="F1700">
        <v>44903</v>
      </c>
      <c r="G1700" t="s">
        <v>4</v>
      </c>
      <c r="H1700" t="s">
        <v>17</v>
      </c>
      <c r="I1700">
        <v>128453</v>
      </c>
      <c r="J1700" t="s">
        <v>6</v>
      </c>
      <c r="K1700" t="s">
        <v>7</v>
      </c>
      <c r="L1700">
        <v>44903.42</v>
      </c>
      <c r="M1700">
        <v>128453.2</v>
      </c>
      <c r="N1700">
        <v>18</v>
      </c>
      <c r="V1700" s="11">
        <f t="shared" si="2733"/>
        <v>8.3549657321080495E-7</v>
      </c>
      <c r="W1700" s="11">
        <f t="shared" si="2734"/>
        <v>1.1968923886022333E-6</v>
      </c>
      <c r="X1700" s="10">
        <f t="shared" si="2735"/>
        <v>83549.671304057178</v>
      </c>
      <c r="Y1700" s="8">
        <f t="shared" si="2736"/>
        <v>1196.892799686502</v>
      </c>
      <c r="Z1700" s="1">
        <f t="shared" si="2737"/>
        <v>1196.893</v>
      </c>
      <c r="AA1700" s="2">
        <f t="shared" si="2738"/>
        <v>83549.7</v>
      </c>
      <c r="AB1700" s="2">
        <f t="shared" si="2732"/>
        <v>83549.657321080493</v>
      </c>
      <c r="AC1700" s="1">
        <f t="shared" si="2739"/>
        <v>8.4902726192349898E-2</v>
      </c>
      <c r="AD1700" s="1" t="b">
        <f t="shared" si="2740"/>
        <v>1</v>
      </c>
      <c r="AF1700" s="1" t="s">
        <v>1366</v>
      </c>
      <c r="AG1700" s="1" t="s">
        <v>1220</v>
      </c>
      <c r="AH1700" s="10">
        <v>44903.42</v>
      </c>
      <c r="AI1700" s="10">
        <v>128453.2</v>
      </c>
      <c r="AJ1700" s="10">
        <f t="shared" si="2788"/>
        <v>83549.78</v>
      </c>
      <c r="AK1700" s="1">
        <f t="shared" si="2789"/>
        <v>1.757437781407134E-3</v>
      </c>
      <c r="AL1700" s="10">
        <f t="shared" si="2790"/>
        <v>-0.10869594282121398</v>
      </c>
      <c r="AM1700" s="10">
        <f t="shared" si="2744"/>
        <v>0.27922195217116313</v>
      </c>
      <c r="AN1700" s="10">
        <f t="shared" si="2791"/>
        <v>-0.38928150876397905</v>
      </c>
      <c r="AO1700" s="1">
        <f t="shared" si="2746"/>
        <v>1196.893</v>
      </c>
      <c r="AP1700" s="14">
        <v>398000000</v>
      </c>
      <c r="AQ1700" s="10">
        <v>9.8000000000000004E-2</v>
      </c>
      <c r="AR1700" s="14" cm="1">
        <f t="array" ref="AR1700">SfromgA($AP1700,$AO1700,"")</f>
        <v>0.3368080112997629</v>
      </c>
      <c r="AS1700" s="21">
        <f t="shared" si="2792"/>
        <v>497.97036197115324</v>
      </c>
      <c r="AU1700" s="10"/>
      <c r="AV1700" s="10"/>
      <c r="AW1700" s="14">
        <f t="shared" si="2793"/>
        <v>398000000</v>
      </c>
      <c r="AX1700" s="21">
        <f t="shared" si="2794"/>
        <v>497.97036197115324</v>
      </c>
      <c r="AY1700" s="10">
        <f t="shared" si="2795"/>
        <v>-10.711652317356828</v>
      </c>
      <c r="AZ1700" s="10">
        <f t="shared" si="2796"/>
        <v>2.7059690279310815</v>
      </c>
      <c r="BA1700" s="10">
        <f t="shared" si="2797"/>
        <v>-1.3071250090126956</v>
      </c>
      <c r="BB1700" s="17" cm="1">
        <f t="array" ref="BB1700">$C1700*EXP(poly_from_str($AO1700,BB$2951))</f>
        <v>7.4099666192365286</v>
      </c>
      <c r="BC1700" s="10">
        <f t="shared" si="2798"/>
        <v>-1.0073658504901193</v>
      </c>
      <c r="BD1700" s="10">
        <f t="shared" si="2799"/>
        <v>1.7883710048131594</v>
      </c>
      <c r="BE1700" s="10">
        <f t="shared" si="2800"/>
        <v>-1.4741523348829855</v>
      </c>
      <c r="BF1700" s="21">
        <f>INDEX([1]Pr3_line_class7_opt_lin!$A$2:$A$3624,MATCH($X1700,[1]Pr3_line_class7_opt_lin!$AO$2:$AO$3624,0),1)</f>
        <v>3251</v>
      </c>
    </row>
    <row r="1701" spans="1:58" hidden="1" x14ac:dyDescent="0.25">
      <c r="A1701" s="1">
        <v>1196.5129999999999</v>
      </c>
      <c r="B1701" s="1">
        <v>4.0000000000000001E-3</v>
      </c>
      <c r="C1701">
        <v>1</v>
      </c>
      <c r="E1701" s="2">
        <v>83576.2</v>
      </c>
      <c r="N1701">
        <v>18</v>
      </c>
      <c r="V1701" s="11">
        <f t="shared" si="2733"/>
        <v>8.3576191817389368E-7</v>
      </c>
      <c r="W1701" s="11">
        <f t="shared" si="2734"/>
        <v>1.1965128828542099E-6</v>
      </c>
      <c r="X1701" s="10">
        <f t="shared" si="2735"/>
        <v>83576.194500562386</v>
      </c>
      <c r="Y1701" s="8">
        <f t="shared" si="2736"/>
        <v>1196.5129615865328</v>
      </c>
      <c r="Z1701" s="1">
        <f t="shared" si="2737"/>
        <v>1196.5129999999999</v>
      </c>
      <c r="AA1701" s="2">
        <f t="shared" si="2738"/>
        <v>83576.2</v>
      </c>
      <c r="AB1701" s="2">
        <f t="shared" si="2732"/>
        <v>83576.191817389365</v>
      </c>
      <c r="AC1701" s="1">
        <f t="shared" si="2739"/>
        <v>8.4924899193485309E-2</v>
      </c>
      <c r="AD1701" s="1" t="b">
        <f t="shared" si="2740"/>
        <v>1</v>
      </c>
      <c r="AM1701" s="10">
        <f t="shared" si="2744"/>
        <v>0.27939922090273989</v>
      </c>
      <c r="AN1701" s="10"/>
      <c r="AO1701" s="1">
        <f t="shared" si="2746"/>
        <v>1196.5129999999999</v>
      </c>
      <c r="AP1701"/>
      <c r="BB1701" s="17" cm="1">
        <f t="array" ref="BB1701">$C1701*EXP(poly_from_str($AO1701,BB$2951))</f>
        <v>0.74210352298132809</v>
      </c>
      <c r="BF1701" s="21">
        <f>INDEX([1]Pr3_line_class7_opt_lin!$A$2:$A$3624,MATCH($X1701,[1]Pr3_line_class7_opt_lin!$AO$2:$AO$3624,0),1)</f>
        <v>326</v>
      </c>
    </row>
    <row r="1702" spans="1:58" hidden="1" x14ac:dyDescent="0.25">
      <c r="A1702" s="1">
        <v>1195.692</v>
      </c>
      <c r="B1702" s="1">
        <v>4.0000000000000001E-3</v>
      </c>
      <c r="C1702">
        <v>4</v>
      </c>
      <c r="E1702" s="2">
        <v>83633.600000000006</v>
      </c>
      <c r="F1702">
        <v>29263</v>
      </c>
      <c r="G1702" t="s">
        <v>4</v>
      </c>
      <c r="H1702" t="s">
        <v>39</v>
      </c>
      <c r="I1702">
        <v>112896</v>
      </c>
      <c r="J1702" t="s">
        <v>6</v>
      </c>
      <c r="K1702" t="s">
        <v>46</v>
      </c>
      <c r="L1702">
        <v>29263.08</v>
      </c>
      <c r="M1702">
        <v>112896.3</v>
      </c>
      <c r="N1702">
        <v>18</v>
      </c>
      <c r="V1702" s="11">
        <f t="shared" si="2733"/>
        <v>8.3633577877915048E-7</v>
      </c>
      <c r="W1702" s="11">
        <f t="shared" si="2734"/>
        <v>1.1956916837252013E-6</v>
      </c>
      <c r="X1702" s="10">
        <f t="shared" si="2735"/>
        <v>83633.585145397257</v>
      </c>
      <c r="Y1702" s="8">
        <f t="shared" si="2736"/>
        <v>1195.691896098316</v>
      </c>
      <c r="Z1702" s="1">
        <f t="shared" si="2737"/>
        <v>1195.692</v>
      </c>
      <c r="AA1702" s="2">
        <f t="shared" si="2738"/>
        <v>83633.600000000006</v>
      </c>
      <c r="AB1702" s="2">
        <f t="shared" si="2732"/>
        <v>83633.577877915042</v>
      </c>
      <c r="AC1702" s="1">
        <f t="shared" si="2739"/>
        <v>8.4972876743306405E-2</v>
      </c>
      <c r="AD1702" s="1" t="b">
        <f t="shared" si="2740"/>
        <v>1</v>
      </c>
      <c r="AF1702" s="1" t="s">
        <v>1408</v>
      </c>
      <c r="AG1702" s="1" t="s">
        <v>1347</v>
      </c>
      <c r="AH1702" s="10">
        <v>29263.08</v>
      </c>
      <c r="AI1702" s="10">
        <v>112896.3</v>
      </c>
      <c r="AJ1702" s="10">
        <f t="shared" ref="AJ1702:AJ1703" si="2801">AI1702-AH1702</f>
        <v>83633.22</v>
      </c>
      <c r="AK1702" s="1">
        <f t="shared" ref="AK1702:AK1703" si="2802">$A1702-100000000/AJ1702</f>
        <v>-5.1165285756269441E-3</v>
      </c>
      <c r="AL1702" s="10">
        <f t="shared" ref="AL1702:AL1703" si="2803">$X1702-AJ1702</f>
        <v>0.36514539725612849</v>
      </c>
      <c r="AM1702" s="10">
        <f t="shared" si="2744"/>
        <v>0.27978308795241585</v>
      </c>
      <c r="AN1702" s="10">
        <f t="shared" ref="AN1702:AN1703" si="2804">AL1702/AM1702</f>
        <v>1.3051017483881322</v>
      </c>
      <c r="AO1702" s="1">
        <f t="shared" si="2746"/>
        <v>1195.692</v>
      </c>
      <c r="AP1702" s="14">
        <v>199000000</v>
      </c>
      <c r="AQ1702" s="10">
        <v>0.109</v>
      </c>
      <c r="AR1702" s="14" cm="1">
        <f t="array" ref="AR1702">SfromgA($AP1702,$AO1702,"")</f>
        <v>0.1678975685712602</v>
      </c>
      <c r="AS1702" s="21">
        <f t="shared" ref="AS1702:AS1703" si="2805">(10^MAX(0.05, -0.312925054856973*((LN($AR1702))^(1/3)) + 0.454808404431693)-1)*100</f>
        <v>582.90502219824691</v>
      </c>
      <c r="AU1702" s="10"/>
      <c r="AV1702" s="10"/>
      <c r="AW1702" s="14">
        <f t="shared" ref="AW1702:AW1703" si="2806">IF($AP1702="",$AT1702,$AP1702)</f>
        <v>199000000</v>
      </c>
      <c r="AX1702" s="21">
        <f t="shared" ref="AX1702:AX1703" si="2807">IF($AP1702="",$AV1702,$AS1702)</f>
        <v>582.90502219824691</v>
      </c>
      <c r="AY1702" s="10">
        <f t="shared" ref="AY1702:AY1703" si="2808">LN(BB1702*$AO1702/$AW1702)</f>
        <v>-10.931094517937362</v>
      </c>
      <c r="AZ1702" s="10">
        <f t="shared" ref="AZ1702:AZ1703" si="2809">EXP(AY$2950*$AI1702+AY$2951)*$AW1702/$AO1702</f>
        <v>5.7980105845213288</v>
      </c>
      <c r="BA1702" s="10">
        <f t="shared" ref="BA1702:BA1703" si="2810">LN(AZ1702/$C1702)</f>
        <v>0.37122049492487624</v>
      </c>
      <c r="BB1702" s="17" cm="1">
        <f t="array" ref="BB1702">$C1702*EXP(poly_from_str($AO1702,BB$2951))</f>
        <v>2.9779659146857522</v>
      </c>
      <c r="BC1702" s="10">
        <f t="shared" ref="BC1702:BC1703" si="2811">LN(AZ1702/BB1702)</f>
        <v>0.66627436755504987</v>
      </c>
      <c r="BD1702" s="10">
        <f t="shared" ref="BD1702:BD1703" si="2812">LN($AX1702/100+1)</f>
        <v>1.9211856041739732</v>
      </c>
      <c r="BE1702" s="10">
        <f t="shared" ref="BE1702:BE1703" si="2813">ABS(LN($AZ1702/$BB1702))-BD1702-LN(2)</f>
        <v>-1.9480584171788689</v>
      </c>
      <c r="BF1702" s="21">
        <f>INDEX([1]Pr3_line_class7_opt_lin!$A$2:$A$3624,MATCH($X1702,[1]Pr3_line_class7_opt_lin!$AO$2:$AO$3624,0),1)</f>
        <v>1310</v>
      </c>
    </row>
    <row r="1703" spans="1:58" hidden="1" x14ac:dyDescent="0.25">
      <c r="A1703" s="1">
        <v>1194.31</v>
      </c>
      <c r="B1703" s="1">
        <v>4.0000000000000001E-3</v>
      </c>
      <c r="C1703">
        <v>20</v>
      </c>
      <c r="E1703" s="2">
        <v>83730.399999999994</v>
      </c>
      <c r="F1703">
        <v>27380</v>
      </c>
      <c r="G1703" t="s">
        <v>4</v>
      </c>
      <c r="H1703" t="s">
        <v>12</v>
      </c>
      <c r="I1703">
        <v>111110</v>
      </c>
      <c r="J1703" t="s">
        <v>6</v>
      </c>
      <c r="K1703" t="s">
        <v>39</v>
      </c>
      <c r="L1703">
        <v>27380.31</v>
      </c>
      <c r="M1703">
        <v>111110.3</v>
      </c>
      <c r="N1703">
        <v>18</v>
      </c>
      <c r="V1703" s="11">
        <f t="shared" si="2733"/>
        <v>8.3730354765513145E-7</v>
      </c>
      <c r="W1703" s="11">
        <f t="shared" si="2734"/>
        <v>1.1943093547863142E-6</v>
      </c>
      <c r="X1703" s="10">
        <f t="shared" si="2735"/>
        <v>83730.369672015295</v>
      </c>
      <c r="Y1703" s="8">
        <f t="shared" si="2736"/>
        <v>1194.3097873772126</v>
      </c>
      <c r="Z1703" s="1">
        <f t="shared" si="2737"/>
        <v>1194.31</v>
      </c>
      <c r="AA1703" s="2">
        <f t="shared" si="2738"/>
        <v>83730.399999999994</v>
      </c>
      <c r="AB1703" s="2">
        <f t="shared" si="2732"/>
        <v>83730.354765513141</v>
      </c>
      <c r="AC1703" s="1">
        <f t="shared" si="2739"/>
        <v>8.5053861545793447E-2</v>
      </c>
      <c r="AD1703" s="1" t="b">
        <f t="shared" si="2740"/>
        <v>1</v>
      </c>
      <c r="AF1703" s="1" t="s">
        <v>1315</v>
      </c>
      <c r="AG1703" s="1" t="s">
        <v>1324</v>
      </c>
      <c r="AH1703" s="10">
        <v>27380.31</v>
      </c>
      <c r="AI1703" s="10">
        <v>111109.95</v>
      </c>
      <c r="AJ1703" s="10">
        <f t="shared" si="2801"/>
        <v>83729.64</v>
      </c>
      <c r="AK1703" s="1">
        <f t="shared" si="2802"/>
        <v>-1.0195333456749722E-2</v>
      </c>
      <c r="AL1703" s="10">
        <f t="shared" si="2803"/>
        <v>0.72967201529536396</v>
      </c>
      <c r="AM1703" s="10">
        <f t="shared" si="2744"/>
        <v>0.28043104386633283</v>
      </c>
      <c r="AN1703" s="10">
        <f t="shared" si="2804"/>
        <v>2.6019659066104013</v>
      </c>
      <c r="AO1703" s="1">
        <f t="shared" si="2746"/>
        <v>1194.31</v>
      </c>
      <c r="AP1703" s="14">
        <v>500000000</v>
      </c>
      <c r="AQ1703" s="10">
        <v>0.13100000000000001</v>
      </c>
      <c r="AR1703" s="14" cm="1">
        <f t="array" ref="AR1703">SfromgA($AP1703,$AO1703,"")</f>
        <v>0.42039212333882442</v>
      </c>
      <c r="AS1703" s="21">
        <f t="shared" si="2805"/>
        <v>466.42949586992682</v>
      </c>
      <c r="AU1703" s="10"/>
      <c r="AV1703" s="10"/>
      <c r="AW1703" s="14">
        <f t="shared" si="2806"/>
        <v>500000000</v>
      </c>
      <c r="AX1703" s="21">
        <f t="shared" si="2807"/>
        <v>466.42949586992682</v>
      </c>
      <c r="AY1703" s="10">
        <f t="shared" si="2808"/>
        <v>-10.238746181472926</v>
      </c>
      <c r="AZ1703" s="10">
        <f t="shared" si="2809"/>
        <v>17.23523109669102</v>
      </c>
      <c r="BA1703" s="10">
        <f t="shared" si="2810"/>
        <v>-0.14877666510580662</v>
      </c>
      <c r="BB1703" s="17" cm="1">
        <f t="array" ref="BB1703">$C1703*EXP(poly_from_str($AO1703,BB$2951))</f>
        <v>14.970005759515356</v>
      </c>
      <c r="BC1703" s="10">
        <f t="shared" si="2811"/>
        <v>0.1409070252795567</v>
      </c>
      <c r="BD1703" s="10">
        <f t="shared" si="2812"/>
        <v>1.7341824310770462</v>
      </c>
      <c r="BE1703" s="10">
        <f t="shared" si="2813"/>
        <v>-2.2864225863574346</v>
      </c>
      <c r="BF1703" s="21">
        <f>INDEX([1]Pr3_line_class7_opt_lin!$A$2:$A$3624,MATCH($X1703,[1]Pr3_line_class7_opt_lin!$AO$2:$AO$3624,0),1)</f>
        <v>6603</v>
      </c>
    </row>
    <row r="1704" spans="1:58" hidden="1" x14ac:dyDescent="0.25">
      <c r="A1704" s="1">
        <v>1192.7940000000001</v>
      </c>
      <c r="B1704" s="1">
        <v>4.0000000000000001E-3</v>
      </c>
      <c r="C1704">
        <v>3</v>
      </c>
      <c r="E1704" s="2">
        <v>83836.800000000003</v>
      </c>
      <c r="N1704">
        <v>18</v>
      </c>
      <c r="V1704" s="11">
        <f t="shared" si="2733"/>
        <v>8.3836773156135926E-7</v>
      </c>
      <c r="W1704" s="11">
        <f t="shared" si="2734"/>
        <v>1.192793618077026E-6</v>
      </c>
      <c r="X1704" s="10">
        <f t="shared" si="2735"/>
        <v>83836.782032377436</v>
      </c>
      <c r="Y1704" s="8">
        <f t="shared" si="2736"/>
        <v>1192.7938737126192</v>
      </c>
      <c r="Z1704" s="1">
        <f t="shared" si="2737"/>
        <v>1192.7940000000001</v>
      </c>
      <c r="AA1704" s="2">
        <f t="shared" si="2738"/>
        <v>83836.800000000003</v>
      </c>
      <c r="AB1704" s="2">
        <f t="shared" si="2732"/>
        <v>83836.773156135925</v>
      </c>
      <c r="AC1704" s="1">
        <f t="shared" si="2739"/>
        <v>8.5143022666166968E-2</v>
      </c>
      <c r="AD1704" s="1" t="b">
        <f t="shared" si="2740"/>
        <v>1</v>
      </c>
      <c r="AM1704" s="10">
        <f t="shared" si="2744"/>
        <v>0.28114427134945347</v>
      </c>
      <c r="AN1704" s="10"/>
      <c r="AO1704" s="1">
        <f t="shared" si="2746"/>
        <v>1192.7940000000001</v>
      </c>
      <c r="AP1704"/>
      <c r="BB1704" s="17" cm="1">
        <f t="array" ref="BB1704">$C1704*EXP(poly_from_str($AO1704,BB$2951))</f>
        <v>2.2586449345807864</v>
      </c>
      <c r="BF1704" s="21">
        <f>INDEX([1]Pr3_line_class7_opt_lin!$A$2:$A$3624,MATCH($X1704,[1]Pr3_line_class7_opt_lin!$AO$2:$AO$3624,0),1)</f>
        <v>999</v>
      </c>
    </row>
    <row r="1705" spans="1:58" hidden="1" x14ac:dyDescent="0.25">
      <c r="A1705" s="1">
        <v>1192.472</v>
      </c>
      <c r="B1705" s="1">
        <v>4.0000000000000001E-3</v>
      </c>
      <c r="C1705">
        <v>1</v>
      </c>
      <c r="E1705" s="2">
        <v>83859.399999999994</v>
      </c>
      <c r="N1705">
        <v>18</v>
      </c>
      <c r="V1705" s="11">
        <f t="shared" si="2733"/>
        <v>8.3859411374019683E-7</v>
      </c>
      <c r="W1705" s="11">
        <f t="shared" si="2734"/>
        <v>1.1924721617373845E-6</v>
      </c>
      <c r="X1705" s="10">
        <f t="shared" si="2735"/>
        <v>83859.407610348542</v>
      </c>
      <c r="Y1705" s="8">
        <f t="shared" si="2736"/>
        <v>1192.4720535190097</v>
      </c>
      <c r="Z1705" s="1">
        <f t="shared" si="2737"/>
        <v>1192.472</v>
      </c>
      <c r="AA1705" s="2">
        <f t="shared" si="2738"/>
        <v>83859.399999999994</v>
      </c>
      <c r="AB1705" s="2">
        <f t="shared" si="2732"/>
        <v>83859.411374019692</v>
      </c>
      <c r="AC1705" s="1">
        <f t="shared" si="2739"/>
        <v>8.5162004379985307E-2</v>
      </c>
      <c r="AD1705" s="1" t="b">
        <f t="shared" si="2740"/>
        <v>1</v>
      </c>
      <c r="AM1705" s="10">
        <f t="shared" si="2744"/>
        <v>0.28129599688713863</v>
      </c>
      <c r="AN1705" s="10"/>
      <c r="AO1705" s="1">
        <f t="shared" si="2746"/>
        <v>1192.472</v>
      </c>
      <c r="AP1705"/>
      <c r="BB1705" s="17" cm="1">
        <f t="array" ref="BB1705">$C1705*EXP(poly_from_str($AO1705,BB$2951))</f>
        <v>0.75381001944064929</v>
      </c>
      <c r="BF1705" s="21">
        <f>INDEX([1]Pr3_line_class7_opt_lin!$A$2:$A$3624,MATCH($X1705,[1]Pr3_line_class7_opt_lin!$AO$2:$AO$3624,0),1)</f>
        <v>334</v>
      </c>
    </row>
    <row r="1706" spans="1:58" hidden="1" x14ac:dyDescent="0.25">
      <c r="A1706" s="1">
        <v>1192.047</v>
      </c>
      <c r="B1706" s="1">
        <v>4.0000000000000001E-3</v>
      </c>
      <c r="C1706">
        <v>15</v>
      </c>
      <c r="E1706" s="2">
        <v>83889.3</v>
      </c>
      <c r="F1706">
        <v>44679</v>
      </c>
      <c r="G1706" t="s">
        <v>4</v>
      </c>
      <c r="H1706" t="s">
        <v>7</v>
      </c>
      <c r="I1706">
        <v>128568</v>
      </c>
      <c r="J1706" t="s">
        <v>6</v>
      </c>
      <c r="K1706" t="s">
        <v>5</v>
      </c>
      <c r="L1706">
        <v>44679.98</v>
      </c>
      <c r="M1706">
        <v>128568.6</v>
      </c>
      <c r="N1706">
        <v>18</v>
      </c>
      <c r="V1706" s="11">
        <f t="shared" si="2733"/>
        <v>8.3889309733592721E-7</v>
      </c>
      <c r="W1706" s="11">
        <f t="shared" si="2734"/>
        <v>1.1920471383120375E-6</v>
      </c>
      <c r="X1706" s="10">
        <f t="shared" si="2735"/>
        <v>83889.306509666378</v>
      </c>
      <c r="Y1706" s="8">
        <f t="shared" si="2736"/>
        <v>1192.0470458112229</v>
      </c>
      <c r="Z1706" s="1">
        <f t="shared" si="2737"/>
        <v>1192.047</v>
      </c>
      <c r="AA1706" s="2">
        <f t="shared" si="2738"/>
        <v>83889.3</v>
      </c>
      <c r="AB1706" s="2">
        <f t="shared" si="2732"/>
        <v>83889.309733592716</v>
      </c>
      <c r="AC1706" s="1">
        <f t="shared" si="2739"/>
        <v>8.5187081437893275E-2</v>
      </c>
      <c r="AD1706" s="1" t="b">
        <f t="shared" si="2740"/>
        <v>1</v>
      </c>
      <c r="AF1706" s="1" t="s">
        <v>1372</v>
      </c>
      <c r="AG1706" s="1" t="s">
        <v>1191</v>
      </c>
      <c r="AH1706" s="10">
        <v>44679.98</v>
      </c>
      <c r="AI1706" s="10">
        <v>128568.6</v>
      </c>
      <c r="AJ1706" s="10">
        <f>AI1706-AH1706</f>
        <v>83888.62</v>
      </c>
      <c r="AK1706" s="1">
        <f>$A1706-100000000/AJ1706</f>
        <v>-9.8010297463133611E-3</v>
      </c>
      <c r="AL1706" s="10">
        <f>$X1706-AJ1706</f>
        <v>0.68650966638233513</v>
      </c>
      <c r="AM1706" s="10">
        <f t="shared" si="2744"/>
        <v>0.28149661884137123</v>
      </c>
      <c r="AN1706" s="10">
        <f>AL1706/AM1706</f>
        <v>2.4387847683854296</v>
      </c>
      <c r="AO1706" s="1">
        <f t="shared" si="2746"/>
        <v>1192.047</v>
      </c>
      <c r="AP1706" s="14">
        <v>994000000</v>
      </c>
      <c r="AQ1706" s="10">
        <v>0.34100000000000003</v>
      </c>
      <c r="AR1706" s="14" cm="1">
        <f t="array" ref="AR1706">SfromgA($AP1706,$AO1706,"")</f>
        <v>0.8309978144684913</v>
      </c>
      <c r="AS1706" s="21">
        <f>(10^MAX(0.05, -0.312925054856973*((LN($AR1706))^(1/3)) + 0.454808404431693)-1)*100</f>
        <v>329.68960936023245</v>
      </c>
      <c r="AU1706" s="10"/>
      <c r="AV1706" s="10"/>
      <c r="AW1706" s="14">
        <f>IF($AP1706="",$AT1706,$AP1706)</f>
        <v>994000000</v>
      </c>
      <c r="AX1706" s="21">
        <f>IF($AP1706="",$AV1706,$AS1706)</f>
        <v>329.68960936023245</v>
      </c>
      <c r="AY1706" s="10">
        <f>LN(BB1706*$AO1706/$AW1706)</f>
        <v>-11.206762597234029</v>
      </c>
      <c r="AZ1706" s="10">
        <f>EXP(AY$2950*$AI1706+AY$2951)*$AW1706/$AO1706</f>
        <v>6.7127934837218355</v>
      </c>
      <c r="BA1706" s="10">
        <f>LN(AZ1706/$C1706)</f>
        <v>-0.804035020253271</v>
      </c>
      <c r="BB1706" s="17" cm="1">
        <f t="array" ref="BB1706">$C1706*EXP(poly_from_str($AO1706,BB$2951))</f>
        <v>11.325512123996843</v>
      </c>
      <c r="BC1706" s="10">
        <f t="shared" ref="BC1706" si="2814">LN(AZ1706/BB1706)</f>
        <v>-0.52304271015970827</v>
      </c>
      <c r="BD1706" s="10">
        <f t="shared" ref="BD1706" si="2815">LN($AX1706/100+1)</f>
        <v>1.4578929233513911</v>
      </c>
      <c r="BE1706" s="10">
        <f>ABS(LN($AZ1706/$BB1706))-BD1706-LN(2)</f>
        <v>-1.6279973937516281</v>
      </c>
      <c r="BF1706" s="21">
        <f>INDEX([1]Pr3_line_class7_opt_lin!$A$2:$A$3624,MATCH($X1706,[1]Pr3_line_class7_opt_lin!$AO$2:$AO$3624,0),1)</f>
        <v>5019</v>
      </c>
    </row>
    <row r="1707" spans="1:58" hidden="1" x14ac:dyDescent="0.25">
      <c r="A1707" s="1">
        <v>1191.806</v>
      </c>
      <c r="B1707" s="1">
        <v>4.0000000000000001E-3</v>
      </c>
      <c r="C1707">
        <v>100</v>
      </c>
      <c r="E1707" s="2">
        <v>83906.3</v>
      </c>
      <c r="N1707">
        <v>18</v>
      </c>
      <c r="V1707" s="11">
        <f t="shared" si="2733"/>
        <v>8.390627333643227E-7</v>
      </c>
      <c r="W1707" s="11">
        <f t="shared" si="2734"/>
        <v>1.1918056212703934E-6</v>
      </c>
      <c r="X1707" s="10">
        <f t="shared" si="2735"/>
        <v>83906.282172628082</v>
      </c>
      <c r="Y1707" s="8">
        <f t="shared" si="2736"/>
        <v>1191.8058744905518</v>
      </c>
      <c r="Z1707" s="1">
        <f t="shared" si="2737"/>
        <v>1191.806</v>
      </c>
      <c r="AA1707" s="2">
        <f t="shared" si="2738"/>
        <v>83906.3</v>
      </c>
      <c r="AB1707" s="2">
        <f t="shared" si="2732"/>
        <v>83906.273336432263</v>
      </c>
      <c r="AC1707" s="1">
        <f t="shared" si="2739"/>
        <v>8.5201313526040434E-2</v>
      </c>
      <c r="AD1707" s="1" t="b">
        <f t="shared" si="2740"/>
        <v>1</v>
      </c>
      <c r="AM1707" s="10">
        <f t="shared" si="2744"/>
        <v>0.2816105976979475</v>
      </c>
      <c r="AN1707" s="10"/>
      <c r="AO1707" s="1">
        <f t="shared" si="2746"/>
        <v>1191.806</v>
      </c>
      <c r="AP1707"/>
      <c r="BB1707" s="17" cm="1">
        <f t="array" ref="BB1707">$C1707*EXP(poly_from_str($AO1707,BB$2951))</f>
        <v>75.572767106237023</v>
      </c>
      <c r="BF1707" s="21" t="e">
        <f>INDEX([1]Pr3_line_class7_opt_lin!$A$2:$A$3624,MATCH($X1707,[1]Pr3_line_class7_opt_lin!$AO$2:$AO$3624,0),1)</f>
        <v>#N/A</v>
      </c>
    </row>
    <row r="1708" spans="1:58" hidden="1" x14ac:dyDescent="0.25">
      <c r="A1708" s="1">
        <v>1190.1320000000001</v>
      </c>
      <c r="B1708" s="1">
        <v>4.0000000000000001E-3</v>
      </c>
      <c r="C1708">
        <v>10</v>
      </c>
      <c r="E1708" s="2">
        <v>84024.3</v>
      </c>
      <c r="F1708">
        <v>29267</v>
      </c>
      <c r="G1708" t="s">
        <v>4</v>
      </c>
      <c r="H1708" t="s">
        <v>17</v>
      </c>
      <c r="I1708">
        <v>113291</v>
      </c>
      <c r="J1708" t="s">
        <v>6</v>
      </c>
      <c r="K1708" t="s">
        <v>7</v>
      </c>
      <c r="L1708">
        <v>29267.86</v>
      </c>
      <c r="M1708">
        <v>113291.8</v>
      </c>
      <c r="N1708">
        <v>18</v>
      </c>
      <c r="V1708" s="11">
        <f t="shared" si="2733"/>
        <v>8.4024293103622114E-7</v>
      </c>
      <c r="W1708" s="11">
        <f t="shared" si="2734"/>
        <v>1.190131902318734E-6</v>
      </c>
      <c r="X1708" s="10">
        <f t="shared" si="2735"/>
        <v>84024.295397651731</v>
      </c>
      <c r="Y1708" s="8">
        <f t="shared" si="2736"/>
        <v>1190.1319675070401</v>
      </c>
      <c r="Z1708" s="1">
        <f t="shared" si="2737"/>
        <v>1190.1320000000001</v>
      </c>
      <c r="AA1708" s="2">
        <f t="shared" si="2738"/>
        <v>84024.3</v>
      </c>
      <c r="AB1708" s="2">
        <f t="shared" si="2732"/>
        <v>84024.293103622113</v>
      </c>
      <c r="AC1708" s="1">
        <f t="shared" si="2739"/>
        <v>8.5300409157817003E-2</v>
      </c>
      <c r="AD1708" s="1" t="b">
        <f t="shared" si="2740"/>
        <v>1</v>
      </c>
      <c r="AF1708" s="1" t="s">
        <v>1269</v>
      </c>
      <c r="AG1708" s="1" t="s">
        <v>1166</v>
      </c>
      <c r="AH1708" s="10">
        <v>29267.86</v>
      </c>
      <c r="AI1708" s="10">
        <v>113291.67</v>
      </c>
      <c r="AJ1708" s="10">
        <f>AI1708-AH1708</f>
        <v>84023.81</v>
      </c>
      <c r="AK1708" s="1">
        <f>$A1708-100000000/AJ1708</f>
        <v>-6.8427875385168591E-3</v>
      </c>
      <c r="AL1708" s="10">
        <f>$X1708-AJ1708</f>
        <v>0.48539765173336491</v>
      </c>
      <c r="AM1708" s="10">
        <f t="shared" si="2744"/>
        <v>0.28240329644106704</v>
      </c>
      <c r="AN1708" s="10">
        <f>AL1708/AM1708</f>
        <v>1.7188101479355764</v>
      </c>
      <c r="AO1708" s="1">
        <f t="shared" si="2746"/>
        <v>1190.1320000000001</v>
      </c>
      <c r="AP1708" s="14">
        <v>171000000</v>
      </c>
      <c r="AQ1708" s="10">
        <v>0.437</v>
      </c>
      <c r="AR1708" s="14" cm="1">
        <f t="array" ref="AR1708">SfromgA($AP1708,$AO1708,"")</f>
        <v>0.14227050333360913</v>
      </c>
      <c r="AS1708" s="21">
        <f>(10^MAX(0.05, -0.312925054856973*((LN($AR1708))^(1/3)) + 0.454808404431693)-1)*100</f>
        <v>601.06400740329957</v>
      </c>
      <c r="AU1708" s="10"/>
      <c r="AV1708" s="10"/>
      <c r="AW1708" s="14">
        <f>IF($AP1708="",$AT1708,$AP1708)</f>
        <v>171000000</v>
      </c>
      <c r="AX1708" s="21">
        <f>IF($AP1708="",$AV1708,$AS1708)</f>
        <v>601.06400740329957</v>
      </c>
      <c r="AY1708" s="10">
        <f>LN(BB1708*$AO1708/$AW1708)</f>
        <v>-9.846506117830689</v>
      </c>
      <c r="AZ1708" s="10">
        <f>EXP(AY$2950*$AI1708+AY$2951)*$AW1708/$AO1708</f>
        <v>4.8238715042368483</v>
      </c>
      <c r="BA1708" s="10">
        <f>LN(AZ1708/$C1708)</f>
        <v>-0.72900827069074881</v>
      </c>
      <c r="BB1708" s="17" cm="1">
        <f t="array" ref="BB1708">$C1708*EXP(poly_from_str($AO1708,BB$2951))</f>
        <v>7.6053237258929389</v>
      </c>
      <c r="BC1708" s="10">
        <f t="shared" ref="BC1708" si="2816">LN(AZ1708/BB1708)</f>
        <v>-0.45527167000927854</v>
      </c>
      <c r="BD1708" s="10">
        <f t="shared" ref="BD1708" si="2817">LN($AX1708/100+1)</f>
        <v>1.9474290055846739</v>
      </c>
      <c r="BE1708" s="10">
        <f>ABS(LN($AZ1708/$BB1708))-BD1708-LN(2)</f>
        <v>-2.1853045161353406</v>
      </c>
      <c r="BF1708" s="21">
        <f>INDEX([1]Pr3_line_class7_opt_lin!$A$2:$A$3624,MATCH($X1708,[1]Pr3_line_class7_opt_lin!$AO$2:$AO$3624,0),1)</f>
        <v>3384</v>
      </c>
    </row>
    <row r="1709" spans="1:58" hidden="1" x14ac:dyDescent="0.25">
      <c r="A1709" s="1">
        <v>1190.0429999999999</v>
      </c>
      <c r="B1709" s="1">
        <v>4.0000000000000001E-3</v>
      </c>
      <c r="C1709">
        <v>100</v>
      </c>
      <c r="E1709" s="2">
        <v>84030.6</v>
      </c>
      <c r="N1709">
        <v>18</v>
      </c>
      <c r="V1709" s="11">
        <f t="shared" si="2733"/>
        <v>8.4030577046375646E-7</v>
      </c>
      <c r="W1709" s="11">
        <f t="shared" si="2734"/>
        <v>1.190042674930323E-6</v>
      </c>
      <c r="X1709" s="10">
        <f t="shared" si="2735"/>
        <v>84030.584683257024</v>
      </c>
      <c r="Y1709" s="8">
        <f t="shared" si="2736"/>
        <v>1190.0428918463167</v>
      </c>
      <c r="Z1709" s="1">
        <f t="shared" si="2737"/>
        <v>1190.0429999999999</v>
      </c>
      <c r="AA1709" s="2">
        <f t="shared" si="2738"/>
        <v>84030.6</v>
      </c>
      <c r="AB1709" s="2">
        <f t="shared" si="2732"/>
        <v>84030.577046375649</v>
      </c>
      <c r="AC1709" s="1">
        <f t="shared" si="2739"/>
        <v>8.5305689393734369E-2</v>
      </c>
      <c r="AD1709" s="1" t="b">
        <f t="shared" si="2740"/>
        <v>1</v>
      </c>
      <c r="AM1709" s="10">
        <f t="shared" si="2744"/>
        <v>0.28244559230212696</v>
      </c>
      <c r="AN1709" s="10"/>
      <c r="AO1709" s="1">
        <f t="shared" si="2746"/>
        <v>1190.0429999999999</v>
      </c>
      <c r="AP1709"/>
      <c r="BB1709" s="17" cm="1">
        <f t="array" ref="BB1709">$C1709*EXP(poly_from_str($AO1709,BB$2951))</f>
        <v>76.078719421097603</v>
      </c>
      <c r="BF1709" s="21" t="e">
        <f>INDEX([1]Pr3_line_class7_opt_lin!$A$2:$A$3624,MATCH($X1709,[1]Pr3_line_class7_opt_lin!$AO$2:$AO$3624,0),1)</f>
        <v>#N/A</v>
      </c>
    </row>
    <row r="1710" spans="1:58" hidden="1" x14ac:dyDescent="0.25">
      <c r="A1710" s="1">
        <v>1189.183</v>
      </c>
      <c r="B1710" s="1">
        <v>4.0000000000000001E-3</v>
      </c>
      <c r="C1710">
        <v>20</v>
      </c>
      <c r="E1710" s="2">
        <v>84091.3</v>
      </c>
      <c r="N1710">
        <v>18</v>
      </c>
      <c r="V1710" s="11">
        <f t="shared" si="2733"/>
        <v>8.4091346748145576E-7</v>
      </c>
      <c r="W1710" s="11">
        <f t="shared" si="2734"/>
        <v>1.18918366109217E-6</v>
      </c>
      <c r="X1710" s="10">
        <f t="shared" si="2735"/>
        <v>84091.33116459928</v>
      </c>
      <c r="Y1710" s="8">
        <f t="shared" si="2736"/>
        <v>1189.1832203757281</v>
      </c>
      <c r="Z1710" s="1">
        <f t="shared" si="2737"/>
        <v>1189.183</v>
      </c>
      <c r="AA1710" s="2">
        <f t="shared" si="2738"/>
        <v>84091.3</v>
      </c>
      <c r="AB1710" s="2">
        <f t="shared" si="2732"/>
        <v>84091.346748145574</v>
      </c>
      <c r="AC1710" s="1">
        <f t="shared" si="2739"/>
        <v>8.5356772989584273E-2</v>
      </c>
      <c r="AD1710" s="1" t="b">
        <f t="shared" si="2740"/>
        <v>1</v>
      </c>
      <c r="AM1710" s="10">
        <f t="shared" si="2744"/>
        <v>0.28285402667209336</v>
      </c>
      <c r="AN1710" s="10"/>
      <c r="AO1710" s="1">
        <f t="shared" si="2746"/>
        <v>1189.183</v>
      </c>
      <c r="AP1710"/>
      <c r="BB1710" s="17" cm="1">
        <f t="array" ref="BB1710">$C1710*EXP(poly_from_str($AO1710,BB$2951))</f>
        <v>15.264924013786249</v>
      </c>
      <c r="BF1710" s="21" t="e">
        <f>INDEX([1]Pr3_line_class7_opt_lin!$A$2:$A$3624,MATCH($X1710,[1]Pr3_line_class7_opt_lin!$AO$2:$AO$3624,0),1)</f>
        <v>#N/A</v>
      </c>
    </row>
    <row r="1711" spans="1:58" hidden="1" x14ac:dyDescent="0.25">
      <c r="A1711" s="1">
        <v>1188.6220000000001</v>
      </c>
      <c r="B1711" s="1">
        <v>4.0000000000000001E-3</v>
      </c>
      <c r="C1711">
        <v>3</v>
      </c>
      <c r="E1711" s="2">
        <v>84131</v>
      </c>
      <c r="N1711">
        <v>18</v>
      </c>
      <c r="V1711" s="11">
        <f t="shared" si="2733"/>
        <v>8.4131035770833785E-7</v>
      </c>
      <c r="W1711" s="11">
        <f t="shared" si="2734"/>
        <v>1.1886225053785169E-6</v>
      </c>
      <c r="X1711" s="10">
        <f t="shared" si="2735"/>
        <v>84131.023831575862</v>
      </c>
      <c r="Y1711" s="8">
        <f t="shared" si="2736"/>
        <v>1188.6221686805175</v>
      </c>
      <c r="Z1711" s="1">
        <f t="shared" si="2737"/>
        <v>1188.6220000000001</v>
      </c>
      <c r="AA1711" s="2">
        <f t="shared" si="2738"/>
        <v>84131</v>
      </c>
      <c r="AB1711" s="2">
        <f t="shared" si="2732"/>
        <v>84131.035770833783</v>
      </c>
      <c r="AC1711" s="1">
        <f t="shared" si="2739"/>
        <v>8.5390155899366577E-2</v>
      </c>
      <c r="AD1711" s="1" t="b">
        <f t="shared" si="2740"/>
        <v>1</v>
      </c>
      <c r="AM1711" s="10">
        <f t="shared" si="2744"/>
        <v>0.28312112681744067</v>
      </c>
      <c r="AN1711" s="10"/>
      <c r="AO1711" s="1">
        <f t="shared" si="2746"/>
        <v>1188.6220000000001</v>
      </c>
      <c r="AP1711"/>
      <c r="BB1711" s="17" cm="1">
        <f t="array" ref="BB1711">$C1711*EXP(poly_from_str($AO1711,BB$2951))</f>
        <v>2.2945410034392779</v>
      </c>
      <c r="BF1711" s="21" t="e">
        <f>INDEX([1]Pr3_line_class7_opt_lin!$A$2:$A$3624,MATCH($X1711,[1]Pr3_line_class7_opt_lin!$AO$2:$AO$3624,0),1)</f>
        <v>#N/A</v>
      </c>
    </row>
    <row r="1712" spans="1:58" hidden="1" x14ac:dyDescent="0.25">
      <c r="A1712" s="1">
        <v>1187.5889999999999</v>
      </c>
      <c r="B1712" s="1">
        <v>4.0000000000000001E-3</v>
      </c>
      <c r="C1712">
        <v>15</v>
      </c>
      <c r="E1712" s="2">
        <v>84204.2</v>
      </c>
      <c r="F1712">
        <v>27138</v>
      </c>
      <c r="G1712" t="s">
        <v>4</v>
      </c>
      <c r="H1712" t="s">
        <v>7</v>
      </c>
      <c r="I1712">
        <v>111342</v>
      </c>
      <c r="J1712" t="s">
        <v>6</v>
      </c>
      <c r="K1712" t="s">
        <v>7</v>
      </c>
      <c r="L1712">
        <v>27138.55</v>
      </c>
      <c r="M1712">
        <v>111342.8</v>
      </c>
      <c r="N1712">
        <v>18</v>
      </c>
      <c r="V1712" s="11">
        <f t="shared" si="2733"/>
        <v>8.4204215431432934E-7</v>
      </c>
      <c r="W1712" s="11">
        <f t="shared" si="2734"/>
        <v>1.1875892176399753E-6</v>
      </c>
      <c r="X1712" s="10">
        <f t="shared" si="2735"/>
        <v>84204.210268929557</v>
      </c>
      <c r="Y1712" s="8">
        <f t="shared" si="2736"/>
        <v>1187.5890728102811</v>
      </c>
      <c r="Z1712" s="1">
        <f t="shared" si="2737"/>
        <v>1187.5889999999999</v>
      </c>
      <c r="AA1712" s="2">
        <f t="shared" si="2738"/>
        <v>84204.2</v>
      </c>
      <c r="AB1712" s="2">
        <f t="shared" si="2732"/>
        <v>84204.215431432938</v>
      </c>
      <c r="AC1712" s="1">
        <f t="shared" si="2739"/>
        <v>8.5451749482115841E-2</v>
      </c>
      <c r="AD1712" s="1" t="b">
        <f t="shared" si="2740"/>
        <v>1</v>
      </c>
      <c r="AF1712" s="1" t="s">
        <v>1221</v>
      </c>
      <c r="AG1712" s="5" t="s">
        <v>1474</v>
      </c>
      <c r="AH1712" s="10">
        <v>27138.55</v>
      </c>
      <c r="AI1712" s="10">
        <v>111342.43</v>
      </c>
      <c r="AJ1712" s="10">
        <f>AI1712-AH1712</f>
        <v>84203.87999999999</v>
      </c>
      <c r="AK1712" s="1">
        <f>$A1712-100000000/AJ1712</f>
        <v>-4.7308352063737402E-3</v>
      </c>
      <c r="AL1712" s="10">
        <f>$X1712-AJ1712</f>
        <v>0.33026892956695519</v>
      </c>
      <c r="AM1712" s="10">
        <f t="shared" si="2744"/>
        <v>0.2836139438812586</v>
      </c>
      <c r="AN1712" s="10">
        <f>AL1712/AM1712</f>
        <v>1.1645017344606645</v>
      </c>
      <c r="AO1712" s="1">
        <f t="shared" si="2746"/>
        <v>1187.5889999999999</v>
      </c>
      <c r="AP1712" s="14">
        <v>288000000</v>
      </c>
      <c r="AQ1712" s="10">
        <v>0.25700000000000001</v>
      </c>
      <c r="AR1712" s="14" cm="1">
        <f t="array" ref="AR1712">SfromgA($AP1712,$AO1712,"")</f>
        <v>0.2380807854169093</v>
      </c>
      <c r="AS1712" s="21">
        <f>(10^MAX(0.05, -0.312925054856973*((LN($AR1712))^(1/3)) + 0.454808404431693)-1)*100</f>
        <v>542.36126780686652</v>
      </c>
      <c r="AU1712" s="10"/>
      <c r="AV1712" s="10"/>
      <c r="AW1712" s="14">
        <f>IF($AP1712="",$AT1712,$AP1712)</f>
        <v>288000000</v>
      </c>
      <c r="AX1712" s="21">
        <f>IF($AP1712="",$AV1712,$AS1712)</f>
        <v>542.36126780686652</v>
      </c>
      <c r="AY1712" s="10">
        <f>LN(BB1712*$AO1712/$AW1712)</f>
        <v>-9.954982285095598</v>
      </c>
      <c r="AZ1712" s="10">
        <f>EXP(AY$2950*$AI1712+AY$2951)*$AW1712/$AO1712</f>
        <v>9.7690583783557177</v>
      </c>
      <c r="BA1712" s="10">
        <f>LN(AZ1712/$C1712)</f>
        <v>-0.42883011857089814</v>
      </c>
      <c r="BB1712" s="17" cm="1">
        <f t="array" ref="BB1712">$C1712*EXP(poly_from_str($AO1712,BB$2951))</f>
        <v>11.516816510879174</v>
      </c>
      <c r="BC1712" s="10">
        <f t="shared" ref="BC1712" si="2818">LN(AZ1712/BB1712)</f>
        <v>-0.16458819000450606</v>
      </c>
      <c r="BD1712" s="10">
        <f t="shared" ref="BD1712" si="2819">LN($AX1712/100+1)</f>
        <v>1.8599806818735709</v>
      </c>
      <c r="BE1712" s="10">
        <f>ABS(LN($AZ1712/$BB1712))-BD1712-LN(2)</f>
        <v>-2.38853967242901</v>
      </c>
      <c r="BF1712" s="21">
        <f>INDEX([1]Pr3_line_class7_opt_lin!$A$2:$A$3624,MATCH($X1712,[1]Pr3_line_class7_opt_lin!$AO$2:$AO$3624,0),1)</f>
        <v>5154</v>
      </c>
    </row>
    <row r="1713" spans="1:58" hidden="1" x14ac:dyDescent="0.25">
      <c r="A1713" s="1">
        <v>1187.47</v>
      </c>
      <c r="B1713" s="1">
        <v>4.0000000000000001E-3</v>
      </c>
      <c r="C1713">
        <v>4</v>
      </c>
      <c r="E1713" s="2">
        <v>84212.6</v>
      </c>
      <c r="N1713">
        <v>18</v>
      </c>
      <c r="V1713" s="11">
        <f t="shared" si="2733"/>
        <v>8.4212653793358994E-7</v>
      </c>
      <c r="W1713" s="11">
        <f t="shared" si="2734"/>
        <v>1.1874707585325712E-6</v>
      </c>
      <c r="X1713" s="10">
        <f t="shared" si="2735"/>
        <v>84212.635792288682</v>
      </c>
      <c r="Y1713" s="8">
        <f t="shared" si="2736"/>
        <v>1187.4702538304466</v>
      </c>
      <c r="Z1713" s="1">
        <f t="shared" si="2737"/>
        <v>1187.47</v>
      </c>
      <c r="AA1713" s="2">
        <f t="shared" si="2738"/>
        <v>84212.6</v>
      </c>
      <c r="AB1713" s="2">
        <f t="shared" si="2732"/>
        <v>84212.653793358986</v>
      </c>
      <c r="AC1713" s="1">
        <f t="shared" si="2739"/>
        <v>8.5458855294600705E-2</v>
      </c>
      <c r="AD1713" s="1" t="b">
        <f t="shared" si="2740"/>
        <v>1</v>
      </c>
      <c r="AM1713" s="10">
        <f t="shared" si="2744"/>
        <v>0.28367066115354495</v>
      </c>
      <c r="AN1713" s="10"/>
      <c r="AO1713" s="1">
        <f t="shared" si="2746"/>
        <v>1187.47</v>
      </c>
      <c r="AP1713"/>
      <c r="BB1713" s="17" cm="1">
        <f t="array" ref="BB1713">$C1713*EXP(poly_from_str($AO1713,BB$2951))</f>
        <v>3.0725038398603717</v>
      </c>
      <c r="BF1713" s="21">
        <f>INDEX([1]Pr3_line_class7_opt_lin!$A$2:$A$3624,MATCH($X1713,[1]Pr3_line_class7_opt_lin!$AO$2:$AO$3624,0),1)</f>
        <v>1375</v>
      </c>
    </row>
    <row r="1714" spans="1:58" hidden="1" x14ac:dyDescent="0.25">
      <c r="A1714" s="1">
        <v>1187.4179999999999</v>
      </c>
      <c r="B1714" s="1">
        <v>4.0000000000000001E-3</v>
      </c>
      <c r="C1714">
        <v>1</v>
      </c>
      <c r="E1714" s="2">
        <v>84216.3</v>
      </c>
      <c r="N1714">
        <v>18</v>
      </c>
      <c r="V1714" s="11">
        <f t="shared" si="2733"/>
        <v>8.4216341675804146E-7</v>
      </c>
      <c r="W1714" s="11">
        <f t="shared" si="2734"/>
        <v>1.1874185876130867E-6</v>
      </c>
      <c r="X1714" s="10">
        <f t="shared" si="2735"/>
        <v>84216.327728047807</v>
      </c>
      <c r="Y1714" s="8">
        <f t="shared" si="2736"/>
        <v>1187.4181966580279</v>
      </c>
      <c r="Z1714" s="1">
        <f t="shared" si="2737"/>
        <v>1187.4179999999999</v>
      </c>
      <c r="AA1714" s="2">
        <f t="shared" si="2738"/>
        <v>84216.3</v>
      </c>
      <c r="AB1714" s="2">
        <f t="shared" si="2732"/>
        <v>84216.341675804142</v>
      </c>
      <c r="AC1714" s="1">
        <f t="shared" si="2739"/>
        <v>8.5461961026278926E-2</v>
      </c>
      <c r="AD1714" s="1" t="b">
        <f t="shared" si="2740"/>
        <v>1</v>
      </c>
      <c r="AM1714" s="10">
        <f t="shared" si="2744"/>
        <v>0.28369554781888101</v>
      </c>
      <c r="AN1714" s="10"/>
      <c r="AO1714" s="1">
        <f t="shared" si="2746"/>
        <v>1187.4179999999999</v>
      </c>
      <c r="AP1714"/>
      <c r="BB1714" s="17" cm="1">
        <f t="array" ref="BB1714">$C1714*EXP(poly_from_str($AO1714,BB$2951))</f>
        <v>0.76827370372094983</v>
      </c>
      <c r="BF1714" s="21">
        <f>INDEX([1]Pr3_line_class7_opt_lin!$A$2:$A$3624,MATCH($X1714,[1]Pr3_line_class7_opt_lin!$AO$2:$AO$3624,0),1)</f>
        <v>344</v>
      </c>
    </row>
    <row r="1715" spans="1:58" hidden="1" x14ac:dyDescent="0.25">
      <c r="A1715" s="1">
        <v>1187.1759999999999</v>
      </c>
      <c r="B1715" s="1">
        <v>4.0000000000000001E-3</v>
      </c>
      <c r="C1715">
        <v>2</v>
      </c>
      <c r="E1715" s="2">
        <v>84233.5</v>
      </c>
      <c r="N1715">
        <v>18</v>
      </c>
      <c r="V1715" s="11">
        <f t="shared" si="2733"/>
        <v>8.4233508763654259E-7</v>
      </c>
      <c r="W1715" s="11">
        <f t="shared" si="2734"/>
        <v>1.187176123513804E-6</v>
      </c>
      <c r="X1715" s="10">
        <f t="shared" si="2735"/>
        <v>84233.505829105212</v>
      </c>
      <c r="Y1715" s="8">
        <f t="shared" si="2736"/>
        <v>1187.1760413591498</v>
      </c>
      <c r="Z1715" s="1">
        <f t="shared" si="2737"/>
        <v>1187.1759999999999</v>
      </c>
      <c r="AA1715" s="2">
        <f t="shared" si="2738"/>
        <v>84233.5</v>
      </c>
      <c r="AB1715" s="2">
        <f t="shared" si="2732"/>
        <v>84233.508763654259</v>
      </c>
      <c r="AC1715" s="1">
        <f t="shared" si="2739"/>
        <v>8.5476419993183089E-2</v>
      </c>
      <c r="AD1715" s="1" t="b">
        <f t="shared" si="2740"/>
        <v>1</v>
      </c>
      <c r="AM1715" s="10">
        <f t="shared" si="2744"/>
        <v>0.28381133041773082</v>
      </c>
      <c r="AN1715" s="10"/>
      <c r="AO1715" s="1">
        <f t="shared" si="2746"/>
        <v>1187.1759999999999</v>
      </c>
      <c r="AP1715"/>
      <c r="BB1715" s="17" cm="1">
        <f t="array" ref="BB1715">$C1715*EXP(poly_from_str($AO1715,BB$2951))</f>
        <v>1.5379219531075872</v>
      </c>
      <c r="BF1715" s="21">
        <f>INDEX([1]Pr3_line_class7_opt_lin!$A$2:$A$3624,MATCH($X1715,[1]Pr3_line_class7_opt_lin!$AO$2:$AO$3624,0),1)</f>
        <v>689</v>
      </c>
    </row>
    <row r="1716" spans="1:58" hidden="1" x14ac:dyDescent="0.25">
      <c r="A1716" s="1">
        <v>1185.662</v>
      </c>
      <c r="B1716" s="1">
        <v>4.0000000000000001E-3</v>
      </c>
      <c r="C1716">
        <v>1</v>
      </c>
      <c r="E1716" s="2">
        <v>84341.1</v>
      </c>
      <c r="N1716">
        <v>18</v>
      </c>
      <c r="V1716" s="11">
        <f t="shared" si="2733"/>
        <v>8.4341068533865473E-7</v>
      </c>
      <c r="W1716" s="11">
        <f t="shared" si="2734"/>
        <v>1.1856615576510148E-6</v>
      </c>
      <c r="X1716" s="10">
        <f t="shared" si="2735"/>
        <v>84341.07910625264</v>
      </c>
      <c r="Y1716" s="8">
        <f t="shared" si="2736"/>
        <v>1185.6618513739941</v>
      </c>
      <c r="Z1716" s="1">
        <f t="shared" si="2737"/>
        <v>1185.662</v>
      </c>
      <c r="AA1716" s="2">
        <f t="shared" si="2738"/>
        <v>84341.1</v>
      </c>
      <c r="AB1716" s="2">
        <f t="shared" si="2732"/>
        <v>84341.068533865473</v>
      </c>
      <c r="AC1716" s="1">
        <f t="shared" si="2739"/>
        <v>8.5567079207170965E-2</v>
      </c>
      <c r="AD1716" s="1" t="b">
        <f t="shared" si="2740"/>
        <v>1</v>
      </c>
      <c r="AM1716" s="10">
        <f t="shared" si="2744"/>
        <v>0.28453673981286409</v>
      </c>
      <c r="AN1716" s="10"/>
      <c r="AO1716" s="1">
        <f t="shared" si="2746"/>
        <v>1185.662</v>
      </c>
      <c r="AP1716"/>
      <c r="BB1716" s="17" cm="1">
        <f t="array" ref="BB1716">$C1716*EXP(poly_from_str($AO1716,BB$2951))</f>
        <v>0.77324919868823672</v>
      </c>
      <c r="BF1716" s="21">
        <f>INDEX([1]Pr3_line_class7_opt_lin!$A$2:$A$3624,MATCH($X1716,[1]Pr3_line_class7_opt_lin!$AO$2:$AO$3624,0),1)</f>
        <v>348</v>
      </c>
    </row>
    <row r="1717" spans="1:58" hidden="1" x14ac:dyDescent="0.25">
      <c r="A1717" s="1">
        <v>1185.135</v>
      </c>
      <c r="B1717" s="1">
        <v>4.0000000000000001E-3</v>
      </c>
      <c r="C1717">
        <v>2</v>
      </c>
      <c r="E1717" s="2">
        <v>84378.6</v>
      </c>
      <c r="N1717">
        <v>18</v>
      </c>
      <c r="V1717" s="11">
        <f t="shared" si="2733"/>
        <v>8.437857290519646E-7</v>
      </c>
      <c r="W1717" s="11">
        <f t="shared" si="2734"/>
        <v>1.1851346194414223E-6</v>
      </c>
      <c r="X1717" s="10">
        <f t="shared" si="2735"/>
        <v>84378.582019601105</v>
      </c>
      <c r="Y1717" s="8">
        <f t="shared" si="2736"/>
        <v>1185.1348719841019</v>
      </c>
      <c r="Z1717" s="1">
        <f t="shared" si="2737"/>
        <v>1185.135</v>
      </c>
      <c r="AA1717" s="2">
        <f t="shared" si="2738"/>
        <v>84378.6</v>
      </c>
      <c r="AB1717" s="2">
        <f t="shared" si="2732"/>
        <v>84378.572905196459</v>
      </c>
      <c r="AC1717" s="1">
        <f t="shared" si="2739"/>
        <v>8.5598717827587767E-2</v>
      </c>
      <c r="AD1717" s="1" t="b">
        <f t="shared" si="2740"/>
        <v>1</v>
      </c>
      <c r="AM1717" s="10">
        <f t="shared" si="2744"/>
        <v>0.2847898340695364</v>
      </c>
      <c r="AN1717" s="10"/>
      <c r="AO1717" s="1">
        <f t="shared" si="2746"/>
        <v>1185.135</v>
      </c>
      <c r="AP1717"/>
      <c r="BB1717" s="17" cm="1">
        <f t="array" ref="BB1717">$C1717*EXP(poly_from_str($AO1717,BB$2951))</f>
        <v>1.5494742843378613</v>
      </c>
      <c r="BF1717" s="21">
        <f>INDEX([1]Pr3_line_class7_opt_lin!$A$2:$A$3624,MATCH($X1717,[1]Pr3_line_class7_opt_lin!$AO$2:$AO$3624,0),1)</f>
        <v>697</v>
      </c>
    </row>
    <row r="1718" spans="1:58" hidden="1" x14ac:dyDescent="0.25">
      <c r="A1718" s="1">
        <v>1184.806</v>
      </c>
      <c r="B1718" s="1">
        <v>4.0000000000000001E-3</v>
      </c>
      <c r="C1718">
        <v>1</v>
      </c>
      <c r="E1718" s="2">
        <v>84402</v>
      </c>
      <c r="N1718">
        <v>18</v>
      </c>
      <c r="V1718" s="11">
        <f t="shared" si="2733"/>
        <v>8.4402003365951893E-7</v>
      </c>
      <c r="W1718" s="11">
        <f t="shared" si="2734"/>
        <v>1.1848060472500652E-6</v>
      </c>
      <c r="X1718" s="10">
        <f t="shared" si="2735"/>
        <v>84402.002232847284</v>
      </c>
      <c r="Y1718" s="8">
        <f t="shared" si="2736"/>
        <v>1184.806015906129</v>
      </c>
      <c r="Z1718" s="1">
        <f t="shared" si="2737"/>
        <v>1184.806</v>
      </c>
      <c r="AA1718" s="2">
        <f t="shared" si="2738"/>
        <v>84402</v>
      </c>
      <c r="AB1718" s="2">
        <f t="shared" si="2732"/>
        <v>84402.003365951896</v>
      </c>
      <c r="AC1718" s="1">
        <f t="shared" si="2739"/>
        <v>8.5618490860930777E-2</v>
      </c>
      <c r="AD1718" s="1" t="b">
        <f t="shared" si="2740"/>
        <v>1</v>
      </c>
      <c r="AM1718" s="10">
        <f t="shared" si="2744"/>
        <v>0.28494791552372289</v>
      </c>
      <c r="AN1718" s="10"/>
      <c r="AO1718" s="1">
        <f t="shared" si="2746"/>
        <v>1184.806</v>
      </c>
      <c r="AP1718"/>
      <c r="BB1718" s="17" cm="1">
        <f t="array" ref="BB1718">$C1718*EXP(poly_from_str($AO1718,BB$2951))</f>
        <v>0.77566479296789959</v>
      </c>
      <c r="BF1718" s="21">
        <f>INDEX([1]Pr3_line_class7_opt_lin!$A$2:$A$3624,MATCH($X1718,[1]Pr3_line_class7_opt_lin!$AO$2:$AO$3624,0),1)</f>
        <v>349</v>
      </c>
    </row>
    <row r="1719" spans="1:58" hidden="1" x14ac:dyDescent="0.25">
      <c r="A1719" s="1">
        <v>1183.796</v>
      </c>
      <c r="B1719" s="1">
        <v>4.0000000000000001E-3</v>
      </c>
      <c r="C1719">
        <v>1</v>
      </c>
      <c r="E1719" s="2">
        <v>84474</v>
      </c>
      <c r="N1719">
        <v>18</v>
      </c>
      <c r="V1719" s="11">
        <f t="shared" si="2733"/>
        <v>8.4474014103781395E-7</v>
      </c>
      <c r="W1719" s="11">
        <f t="shared" si="2734"/>
        <v>1.1837961976466132E-6</v>
      </c>
      <c r="X1719" s="10">
        <f t="shared" si="2735"/>
        <v>84474.009345174738</v>
      </c>
      <c r="Y1719" s="8">
        <f t="shared" si="2736"/>
        <v>1183.7960666858312</v>
      </c>
      <c r="Z1719" s="1">
        <f t="shared" si="2737"/>
        <v>1183.796</v>
      </c>
      <c r="AA1719" s="2">
        <f t="shared" si="2738"/>
        <v>84474</v>
      </c>
      <c r="AB1719" s="2">
        <f t="shared" si="2732"/>
        <v>84474.014103781388</v>
      </c>
      <c r="AC1719" s="1">
        <f t="shared" si="2739"/>
        <v>8.567929529402929E-2</v>
      </c>
      <c r="AD1719" s="1" t="b">
        <f t="shared" si="2740"/>
        <v>1</v>
      </c>
      <c r="AM1719" s="10">
        <f t="shared" si="2744"/>
        <v>0.28543431469611319</v>
      </c>
      <c r="AN1719" s="10"/>
      <c r="AO1719" s="1">
        <f t="shared" si="2746"/>
        <v>1183.796</v>
      </c>
      <c r="AP1719"/>
      <c r="BB1719" s="17" cm="1">
        <f t="array" ref="BB1719">$C1719*EXP(poly_from_str($AO1719,BB$2951))</f>
        <v>0.7785064967696449</v>
      </c>
      <c r="BF1719" s="21" t="e">
        <f>INDEX([1]Pr3_line_class7_opt_lin!$A$2:$A$3624,MATCH($X1719,[1]Pr3_line_class7_opt_lin!$AO$2:$AO$3624,0),1)</f>
        <v>#N/A</v>
      </c>
    </row>
    <row r="1720" spans="1:58" hidden="1" x14ac:dyDescent="0.25">
      <c r="A1720" s="1">
        <v>1183.751</v>
      </c>
      <c r="B1720" s="1">
        <v>4.0000000000000001E-3</v>
      </c>
      <c r="C1720">
        <v>1</v>
      </c>
      <c r="E1720" s="2">
        <v>84477.2</v>
      </c>
      <c r="F1720">
        <v>36642</v>
      </c>
      <c r="G1720" t="s">
        <v>4</v>
      </c>
      <c r="H1720" t="s">
        <v>39</v>
      </c>
      <c r="I1720">
        <v>121119</v>
      </c>
      <c r="J1720" t="s">
        <v>6</v>
      </c>
      <c r="K1720" t="s">
        <v>46</v>
      </c>
      <c r="L1720">
        <v>36642.129999999997</v>
      </c>
      <c r="M1720">
        <v>121119.2</v>
      </c>
      <c r="N1720">
        <v>18</v>
      </c>
      <c r="V1720" s="11">
        <f t="shared" si="2733"/>
        <v>8.4477225362428423E-7</v>
      </c>
      <c r="W1720" s="11">
        <f t="shared" si="2734"/>
        <v>1.1837513553953021E-6</v>
      </c>
      <c r="X1720" s="10">
        <f t="shared" si="2735"/>
        <v>84477.216804300915</v>
      </c>
      <c r="Y1720" s="8">
        <f t="shared" si="2736"/>
        <v>1183.7511199221799</v>
      </c>
      <c r="Z1720" s="1">
        <f t="shared" si="2737"/>
        <v>1183.751</v>
      </c>
      <c r="AA1720" s="2">
        <f t="shared" si="2738"/>
        <v>84477.2</v>
      </c>
      <c r="AB1720" s="2">
        <f t="shared" si="2732"/>
        <v>84477.22536242842</v>
      </c>
      <c r="AC1720" s="1">
        <f t="shared" si="2739"/>
        <v>8.5682008024672601E-2</v>
      </c>
      <c r="AD1720" s="1" t="b">
        <f t="shared" si="2740"/>
        <v>1</v>
      </c>
      <c r="AF1720" s="1" t="s">
        <v>1356</v>
      </c>
      <c r="AG1720" s="1" t="s">
        <v>1151</v>
      </c>
      <c r="AH1720" s="10">
        <v>36642.129999999997</v>
      </c>
      <c r="AI1720" s="10">
        <v>121119.2</v>
      </c>
      <c r="AJ1720" s="10">
        <f>AI1720-AH1720</f>
        <v>84477.07</v>
      </c>
      <c r="AK1720" s="1">
        <f>$A1720-100000000/AJ1720</f>
        <v>-2.1770455580281123E-3</v>
      </c>
      <c r="AL1720" s="10">
        <f>$X1720-AJ1720</f>
        <v>0.14680430090811569</v>
      </c>
      <c r="AM1720" s="10">
        <f t="shared" si="2744"/>
        <v>0.28545597849547755</v>
      </c>
      <c r="AN1720" s="10">
        <f>AL1720/AM1720</f>
        <v>0.51428000100702564</v>
      </c>
      <c r="AO1720" s="1">
        <f t="shared" si="2746"/>
        <v>1183.751</v>
      </c>
      <c r="AP1720" s="14">
        <v>74800000</v>
      </c>
      <c r="AQ1720" s="10">
        <v>0.158</v>
      </c>
      <c r="AR1720" s="14" cm="1">
        <f t="array" ref="AR1720">SfromgA($AP1720,$AO1720,"")</f>
        <v>6.1237300053368054E-2</v>
      </c>
      <c r="AS1720" s="21">
        <f>(10^MAX(0.05, -0.312925054856973*((LN($AR1720))^(1/3)) + 0.454808404431693)-1)*100</f>
        <v>686.13251044720528</v>
      </c>
      <c r="AU1720" s="10"/>
      <c r="AV1720" s="10"/>
      <c r="AW1720" s="14">
        <f>IF($AP1720="",$AT1720,$AP1720)</f>
        <v>74800000</v>
      </c>
      <c r="AX1720" s="21">
        <f>IF($AP1720="",$AV1720,$AS1720)</f>
        <v>686.13251044720528</v>
      </c>
      <c r="AY1720" s="10">
        <f>LN(BB1720*$AO1720/$AW1720)</f>
        <v>-11.304100554179852</v>
      </c>
      <c r="AZ1720" s="10">
        <f>EXP(AY$2950*$AI1720+AY$2951)*$AW1720/$AO1720</f>
        <v>1.0206302729571199</v>
      </c>
      <c r="BA1720" s="10">
        <f>LN(AZ1720/$C1720)</f>
        <v>2.0420351129364227E-2</v>
      </c>
      <c r="BB1720" s="17" cm="1">
        <f t="array" ref="BB1720">$C1720*EXP(poly_from_str($AO1720,BB$2951))</f>
        <v>0.77863289132633129</v>
      </c>
      <c r="BC1720" s="10">
        <f t="shared" ref="BC1720" si="2820">LN(AZ1720/BB1720)</f>
        <v>0.27063595163741017</v>
      </c>
      <c r="BD1720" s="10">
        <f t="shared" ref="BD1720" si="2821">LN($AX1720/100+1)</f>
        <v>2.0619551805869185</v>
      </c>
      <c r="BE1720" s="10">
        <f>ABS(LN($AZ1720/$BB1720))-BD1720-LN(2)</f>
        <v>-2.4844664095094537</v>
      </c>
      <c r="BF1720" s="21">
        <f>INDEX([1]Pr3_line_class7_opt_lin!$A$2:$A$3624,MATCH($X1720,[1]Pr3_line_class7_opt_lin!$AO$2:$AO$3624,0),1)</f>
        <v>352</v>
      </c>
    </row>
    <row r="1721" spans="1:58" hidden="1" x14ac:dyDescent="0.25">
      <c r="A1721" s="1">
        <v>1183.029</v>
      </c>
      <c r="B1721" s="1">
        <v>4.0000000000000001E-3</v>
      </c>
      <c r="C1721">
        <v>1</v>
      </c>
      <c r="E1721" s="2">
        <v>84528.8</v>
      </c>
      <c r="N1721">
        <v>18</v>
      </c>
      <c r="V1721" s="11">
        <f t="shared" si="2733"/>
        <v>8.4528781627500263E-7</v>
      </c>
      <c r="W1721" s="11">
        <f t="shared" si="2734"/>
        <v>1.1830287428663366E-6</v>
      </c>
      <c r="X1721" s="10">
        <f t="shared" si="2735"/>
        <v>84528.787837025724</v>
      </c>
      <c r="Y1721" s="8">
        <f t="shared" si="2736"/>
        <v>1183.0289130941198</v>
      </c>
      <c r="Z1721" s="1">
        <f t="shared" si="2737"/>
        <v>1183.029</v>
      </c>
      <c r="AA1721" s="2">
        <f t="shared" si="2738"/>
        <v>84528.8</v>
      </c>
      <c r="AB1721" s="2">
        <f t="shared" si="2732"/>
        <v>84528.781627500255</v>
      </c>
      <c r="AC1721" s="1">
        <f t="shared" si="2739"/>
        <v>8.5725574617148137E-2</v>
      </c>
      <c r="AD1721" s="1" t="b">
        <f t="shared" si="2740"/>
        <v>1</v>
      </c>
      <c r="AM1721" s="10">
        <f t="shared" si="2744"/>
        <v>0.28580465905738578</v>
      </c>
      <c r="AN1721" s="10"/>
      <c r="AO1721" s="1">
        <f t="shared" si="2746"/>
        <v>1183.029</v>
      </c>
      <c r="AP1721"/>
      <c r="BB1721" s="17" cm="1">
        <f t="array" ref="BB1721">$C1721*EXP(poly_from_str($AO1721,BB$2951))</f>
        <v>0.78065827387736397</v>
      </c>
      <c r="BF1721" s="21" t="e">
        <f>INDEX([1]Pr3_line_class7_opt_lin!$A$2:$A$3624,MATCH($X1721,[1]Pr3_line_class7_opt_lin!$AO$2:$AO$3624,0),1)</f>
        <v>#N/A</v>
      </c>
    </row>
    <row r="1722" spans="1:58" hidden="1" x14ac:dyDescent="0.25">
      <c r="A1722" s="1">
        <v>1182.7940000000001</v>
      </c>
      <c r="B1722" s="1">
        <v>4.0000000000000001E-3</v>
      </c>
      <c r="C1722">
        <v>20</v>
      </c>
      <c r="E1722" s="2">
        <v>84545.600000000006</v>
      </c>
      <c r="F1722">
        <v>31254</v>
      </c>
      <c r="G1722" t="s">
        <v>4</v>
      </c>
      <c r="H1722" t="s">
        <v>7</v>
      </c>
      <c r="I1722">
        <v>115800</v>
      </c>
      <c r="J1722" t="s">
        <v>6</v>
      </c>
      <c r="K1722" t="s">
        <v>17</v>
      </c>
      <c r="L1722">
        <v>31254.71</v>
      </c>
      <c r="M1722">
        <v>115800</v>
      </c>
      <c r="N1722">
        <v>18</v>
      </c>
      <c r="V1722" s="11">
        <f t="shared" si="2733"/>
        <v>8.4545575983645501E-7</v>
      </c>
      <c r="W1722" s="11">
        <f t="shared" si="2734"/>
        <v>1.1827936640109007E-6</v>
      </c>
      <c r="X1722" s="10">
        <f t="shared" si="2735"/>
        <v>84545.58410494875</v>
      </c>
      <c r="Y1722" s="8">
        <f t="shared" si="2736"/>
        <v>1182.7938863828447</v>
      </c>
      <c r="Z1722" s="1">
        <f t="shared" si="2737"/>
        <v>1182.7940000000001</v>
      </c>
      <c r="AA1722" s="2">
        <f t="shared" si="2738"/>
        <v>84545.600000000006</v>
      </c>
      <c r="AB1722" s="2">
        <f t="shared" si="2732"/>
        <v>84545.575983645496</v>
      </c>
      <c r="AC1722" s="1">
        <f t="shared" si="2739"/>
        <v>8.5739772092031874E-2</v>
      </c>
      <c r="AD1722" s="1" t="b">
        <f t="shared" si="2740"/>
        <v>1</v>
      </c>
      <c r="AF1722" s="1" t="s">
        <v>1308</v>
      </c>
      <c r="AG1722" s="1" t="s">
        <v>1331</v>
      </c>
      <c r="AH1722" s="10">
        <v>31254.71</v>
      </c>
      <c r="AI1722" s="10">
        <v>115800.17</v>
      </c>
      <c r="AJ1722" s="10">
        <f>AI1722-AH1722</f>
        <v>84545.459999999992</v>
      </c>
      <c r="AK1722" s="1">
        <f>$A1722-100000000/AJ1722</f>
        <v>-1.6226153361458273E-3</v>
      </c>
      <c r="AL1722" s="10">
        <f>$X1722-AJ1722</f>
        <v>0.12410494875803124</v>
      </c>
      <c r="AM1722" s="10">
        <f t="shared" si="2744"/>
        <v>0.285918257955316</v>
      </c>
      <c r="AN1722" s="10">
        <f>AL1722/AM1722</f>
        <v>0.43405744580825845</v>
      </c>
      <c r="AO1722" s="1">
        <f t="shared" si="2746"/>
        <v>1182.7940000000001</v>
      </c>
      <c r="AP1722" s="14">
        <v>441000000</v>
      </c>
      <c r="AQ1722" s="10">
        <v>0.223</v>
      </c>
      <c r="AR1722" s="14" cm="1">
        <f t="array" ref="AR1722">SfromgA($AP1722,$AO1722,"")</f>
        <v>0.36016315973982094</v>
      </c>
      <c r="AS1722" s="21">
        <f>(10^MAX(0.05, -0.312925054856973*((LN($AR1722))^(1/3)) + 0.454808404431693)-1)*100</f>
        <v>488.74761193876168</v>
      </c>
      <c r="AU1722" s="10"/>
      <c r="AV1722" s="10"/>
      <c r="AW1722" s="14">
        <f>IF($AP1722="",$AT1722,$AP1722)</f>
        <v>441000000</v>
      </c>
      <c r="AX1722" s="21">
        <f>IF($AP1722="",$AV1722,$AS1722)</f>
        <v>488.74761193876168</v>
      </c>
      <c r="AY1722" s="10">
        <f>LN(BB1722*$AO1722/$AW1722)</f>
        <v>-10.079963452436074</v>
      </c>
      <c r="AZ1722" s="10">
        <f>EXP(AY$2950*$AI1722+AY$2951)*$AW1722/$AO1722</f>
        <v>9.9012220160423237</v>
      </c>
      <c r="BA1722" s="10">
        <f>LN(AZ1722/$C1722)</f>
        <v>-0.70307408806716742</v>
      </c>
      <c r="BB1722" s="17" cm="1">
        <f t="array" ref="BB1722">$C1722*EXP(poly_from_str($AO1722,BB$2951))</f>
        <v>15.626329276789306</v>
      </c>
      <c r="BC1722" s="10">
        <f t="shared" ref="BC1722" si="2822">LN(AZ1722/BB1722)</f>
        <v>-0.45629908023159393</v>
      </c>
      <c r="BD1722" s="10">
        <f t="shared" ref="BD1722" si="2823">LN($AX1722/100+1)</f>
        <v>1.7728274031793403</v>
      </c>
      <c r="BE1722" s="10">
        <f>ABS(LN($AZ1722/$BB1722))-BD1722-LN(2)</f>
        <v>-2.0096755035076916</v>
      </c>
      <c r="BF1722" s="21">
        <f>INDEX([1]Pr3_line_class7_opt_lin!$A$2:$A$3624,MATCH($X1722,[1]Pr3_line_class7_opt_lin!$AO$2:$AO$3624,0),1)</f>
        <v>7071</v>
      </c>
    </row>
    <row r="1723" spans="1:58" hidden="1" x14ac:dyDescent="0.25">
      <c r="A1723" s="1">
        <v>1182.655</v>
      </c>
      <c r="B1723" s="1">
        <v>4.0000000000000001E-3</v>
      </c>
      <c r="C1723">
        <v>15</v>
      </c>
      <c r="E1723" s="2">
        <v>84555.5</v>
      </c>
      <c r="N1723">
        <v>18</v>
      </c>
      <c r="V1723" s="11">
        <f t="shared" si="2733"/>
        <v>8.4555512808046301E-7</v>
      </c>
      <c r="W1723" s="11">
        <f t="shared" si="2734"/>
        <v>1.1826551791426934E-6</v>
      </c>
      <c r="X1723" s="10">
        <f t="shared" si="2735"/>
        <v>84555.508475568015</v>
      </c>
      <c r="Y1723" s="8">
        <f t="shared" si="2736"/>
        <v>1182.6550605972006</v>
      </c>
      <c r="Z1723" s="1">
        <f t="shared" si="2737"/>
        <v>1182.655</v>
      </c>
      <c r="AA1723" s="2">
        <f t="shared" si="2738"/>
        <v>84555.5</v>
      </c>
      <c r="AB1723" s="2">
        <f t="shared" si="2732"/>
        <v>84555.512808046304</v>
      </c>
      <c r="AC1723" s="1">
        <f t="shared" si="2739"/>
        <v>8.5748173731158422E-2</v>
      </c>
      <c r="AD1723" s="1" t="b">
        <f t="shared" si="2740"/>
        <v>1</v>
      </c>
      <c r="AM1723" s="10">
        <f t="shared" si="2744"/>
        <v>0.28598534652963037</v>
      </c>
      <c r="AN1723" s="10"/>
      <c r="AO1723" s="1">
        <f t="shared" si="2746"/>
        <v>1182.655</v>
      </c>
      <c r="AP1723"/>
      <c r="BB1723" s="17" cm="1">
        <f t="array" ref="BB1723">$C1723*EXP(poly_from_str($AO1723,BB$2951))</f>
        <v>11.725583008264735</v>
      </c>
      <c r="BF1723" s="21" t="e">
        <f>INDEX([1]Pr3_line_class7_opt_lin!$A$2:$A$3624,MATCH($X1723,[1]Pr3_line_class7_opt_lin!$AO$2:$AO$3624,0),1)</f>
        <v>#N/A</v>
      </c>
    </row>
    <row r="1724" spans="1:58" x14ac:dyDescent="0.25">
      <c r="A1724" s="1">
        <v>1182.425</v>
      </c>
      <c r="B1724" s="1">
        <v>8.0000000000000002E-3</v>
      </c>
      <c r="C1724">
        <v>6</v>
      </c>
      <c r="D1724" t="s">
        <v>112</v>
      </c>
      <c r="E1724" s="2">
        <v>84572</v>
      </c>
      <c r="N1724">
        <v>18</v>
      </c>
      <c r="V1724" s="11">
        <f t="shared" si="2733"/>
        <v>8.4571960166606771E-7</v>
      </c>
      <c r="W1724" s="11">
        <f t="shared" si="2734"/>
        <v>1.1824244430780873E-6</v>
      </c>
      <c r="X1724" s="10">
        <f t="shared" si="2735"/>
        <v>84571.973647687861</v>
      </c>
      <c r="Y1724" s="8">
        <f t="shared" si="2736"/>
        <v>1182.4248115171417</v>
      </c>
      <c r="Z1724" s="1">
        <f t="shared" si="2737"/>
        <v>1182.425</v>
      </c>
      <c r="AA1724" s="2">
        <f t="shared" si="2738"/>
        <v>84572</v>
      </c>
      <c r="AB1724" s="2">
        <f t="shared" si="2732"/>
        <v>84571.960166606761</v>
      </c>
      <c r="AC1724" s="1">
        <f t="shared" si="2739"/>
        <v>8.5762082232110612E-2</v>
      </c>
      <c r="AD1724" s="1" t="b">
        <f t="shared" si="2740"/>
        <v>1</v>
      </c>
      <c r="AM1724" s="10">
        <f t="shared" si="2744"/>
        <v>0.5721935852168214</v>
      </c>
      <c r="AN1724" s="10"/>
      <c r="AO1724" s="1">
        <f t="shared" si="2746"/>
        <v>1182.425</v>
      </c>
      <c r="AP1724"/>
      <c r="BB1724" s="17" cm="1">
        <f t="array" ref="BB1724">$C1724*EXP(poly_from_str($AO1724,BB$2951))</f>
        <v>4.6940935307158451</v>
      </c>
      <c r="BF1724" s="21">
        <f>INDEX([1]Pr3_line_class7_opt_lin!$A$2:$A$3624,MATCH($X1724,[1]Pr3_line_class7_opt_lin!$AO$2:$AO$3624,0),1)</f>
        <v>2126</v>
      </c>
    </row>
    <row r="1725" spans="1:58" x14ac:dyDescent="0.25">
      <c r="A1725" s="1">
        <v>1182.002</v>
      </c>
      <c r="B1725" s="1">
        <v>8.0000000000000002E-3</v>
      </c>
      <c r="C1725">
        <v>3</v>
      </c>
      <c r="D1725" t="s">
        <v>112</v>
      </c>
      <c r="E1725" s="2">
        <v>84602.2</v>
      </c>
      <c r="N1725">
        <v>18</v>
      </c>
      <c r="V1725" s="11">
        <f t="shared" si="2733"/>
        <v>8.4602225715354122E-7</v>
      </c>
      <c r="W1725" s="11">
        <f t="shared" si="2734"/>
        <v>1.1820023592767092E-6</v>
      </c>
      <c r="X1725" s="10">
        <f t="shared" si="2735"/>
        <v>84602.217004101898</v>
      </c>
      <c r="Y1725" s="8">
        <f t="shared" si="2736"/>
        <v>1182.00212170742</v>
      </c>
      <c r="Z1725" s="1">
        <f t="shared" si="2737"/>
        <v>1182.002</v>
      </c>
      <c r="AA1725" s="2">
        <f t="shared" si="2738"/>
        <v>84602.2</v>
      </c>
      <c r="AB1725" s="2">
        <f t="shared" si="2732"/>
        <v>84602.225715354129</v>
      </c>
      <c r="AC1725" s="1">
        <f t="shared" si="2739"/>
        <v>8.5787682979958646E-2</v>
      </c>
      <c r="AD1725" s="1" t="b">
        <f t="shared" si="2740"/>
        <v>1</v>
      </c>
      <c r="AM1725" s="10">
        <f t="shared" si="2744"/>
        <v>0.57260275363324253</v>
      </c>
      <c r="AN1725" s="10"/>
      <c r="AO1725" s="1">
        <f t="shared" si="2746"/>
        <v>1182.002</v>
      </c>
      <c r="AP1725"/>
      <c r="BB1725" s="17" cm="1">
        <f t="array" ref="BB1725">$C1725*EXP(poly_from_str($AO1725,BB$2951))</f>
        <v>2.3505926924669267</v>
      </c>
      <c r="BF1725" s="21" t="e">
        <f>INDEX([1]Pr3_line_class7_opt_lin!$A$2:$A$3624,MATCH($X1725,[1]Pr3_line_class7_opt_lin!$AO$2:$AO$3624,0),1)</f>
        <v>#N/A</v>
      </c>
    </row>
    <row r="1726" spans="1:58" hidden="1" x14ac:dyDescent="0.25">
      <c r="A1726" s="1">
        <v>1181.8520000000001</v>
      </c>
      <c r="B1726" s="1">
        <v>4.0000000000000001E-3</v>
      </c>
      <c r="C1726">
        <v>2</v>
      </c>
      <c r="E1726" s="6">
        <v>84613</v>
      </c>
      <c r="F1726">
        <v>27380</v>
      </c>
      <c r="G1726" t="s">
        <v>4</v>
      </c>
      <c r="H1726" t="s">
        <v>12</v>
      </c>
      <c r="I1726">
        <v>111993</v>
      </c>
      <c r="J1726" t="s">
        <v>6</v>
      </c>
      <c r="K1726" t="s">
        <v>5</v>
      </c>
      <c r="L1726">
        <v>27380.31</v>
      </c>
      <c r="M1726">
        <v>111993</v>
      </c>
      <c r="N1726">
        <v>18</v>
      </c>
      <c r="O1726" t="s">
        <v>615</v>
      </c>
      <c r="P1726" t="s">
        <v>1069</v>
      </c>
      <c r="Q1726">
        <f>$A1726</f>
        <v>1181.8520000000001</v>
      </c>
      <c r="R1726" s="2">
        <f>100000000/Q1726</f>
        <v>84612.963382893955</v>
      </c>
      <c r="S1726" s="2">
        <f>$M1726-$L1726</f>
        <v>84612.69</v>
      </c>
      <c r="T1726" s="5">
        <f>100000000/84612</f>
        <v>1181.8654564364392</v>
      </c>
      <c r="U1726" s="1">
        <f>100000000/S1726</f>
        <v>1181.8558185539309</v>
      </c>
      <c r="V1726" s="11">
        <f t="shared" si="2733"/>
        <v>8.4612963382893965E-7</v>
      </c>
      <c r="W1726" s="11">
        <f t="shared" si="2734"/>
        <v>1.18185148854195E-6</v>
      </c>
      <c r="X1726" s="10">
        <f t="shared" si="2735"/>
        <v>84612.975791365549</v>
      </c>
      <c r="Y1726" s="8">
        <f t="shared" si="2736"/>
        <v>1181.8518266817021</v>
      </c>
      <c r="Z1726" s="1">
        <f t="shared" si="2737"/>
        <v>1181.8520000000001</v>
      </c>
      <c r="AA1726" s="2">
        <f t="shared" si="2738"/>
        <v>84613</v>
      </c>
      <c r="AB1726" s="2">
        <f t="shared" si="2732"/>
        <v>84612.963382893955</v>
      </c>
      <c r="AC1726" s="1">
        <f t="shared" si="2739"/>
        <v>8.5796767862174772E-2</v>
      </c>
      <c r="AD1726" s="1" t="b">
        <f t="shared" si="2740"/>
        <v>1</v>
      </c>
      <c r="AF1726" s="1" t="s">
        <v>1315</v>
      </c>
      <c r="AG1726" s="1" t="s">
        <v>1180</v>
      </c>
      <c r="AH1726" s="10">
        <v>27380.31</v>
      </c>
      <c r="AI1726" s="10">
        <v>111992.97</v>
      </c>
      <c r="AJ1726" s="10">
        <f>AI1726-AH1726</f>
        <v>84612.66</v>
      </c>
      <c r="AK1726" s="1">
        <f>$A1726-100000000/AJ1726</f>
        <v>-4.2375890320727194E-3</v>
      </c>
      <c r="AL1726" s="10">
        <f>$X1726-AJ1726</f>
        <v>0.31579136554501019</v>
      </c>
      <c r="AM1726" s="10">
        <f t="shared" si="2744"/>
        <v>0.28637426682867229</v>
      </c>
      <c r="AN1726" s="10">
        <f>AL1726/AM1726</f>
        <v>1.1027225631761708</v>
      </c>
      <c r="AO1726" s="1">
        <f t="shared" si="2746"/>
        <v>1181.8520000000001</v>
      </c>
      <c r="AP1726" s="14">
        <v>122000000</v>
      </c>
      <c r="AQ1726" s="10">
        <v>0.22900000000000001</v>
      </c>
      <c r="AR1726" s="14" cm="1">
        <f t="array" ref="AR1726">SfromgA($AP1726,$AO1726,"")</f>
        <v>9.9399105005567367E-2</v>
      </c>
      <c r="AS1726" s="21">
        <f>(10^MAX(0.05, -0.312925054856973*((LN($AR1726))^(1/3)) + 0.454808404431693)-1)*100</f>
        <v>638.56089822706554</v>
      </c>
      <c r="AU1726" s="10"/>
      <c r="AV1726" s="10"/>
      <c r="AW1726" s="14">
        <f>IF($AP1726="",$AT1726,$AP1726)</f>
        <v>122000000</v>
      </c>
      <c r="AX1726" s="21">
        <f>IF($AP1726="",$AV1726,$AS1726)</f>
        <v>638.56089822706554</v>
      </c>
      <c r="AY1726" s="10">
        <f>LN(BB1726*$AO1726/$AW1726)</f>
        <v>-11.094956949418316</v>
      </c>
      <c r="AZ1726" s="10">
        <f>EXP(AY$2950*$AI1726+AY$2951)*$AW1726/$AO1726</f>
        <v>3.9130347364257263</v>
      </c>
      <c r="BA1726" s="10">
        <f>LN(AZ1726/$C1726)</f>
        <v>0.67116603981413803</v>
      </c>
      <c r="BB1726" s="17" cm="1">
        <f t="array" ref="BB1726">$C1726*EXP(poly_from_str($AO1726,BB$2951))</f>
        <v>1.5678992635174667</v>
      </c>
      <c r="BC1726" s="10">
        <f t="shared" ref="BC1726" si="2824">LN(AZ1726/BB1726)</f>
        <v>0.91457654571537617</v>
      </c>
      <c r="BD1726" s="10">
        <f t="shared" ref="BD1726" si="2825">LN($AX1726/100+1)</f>
        <v>1.9995333746377875</v>
      </c>
      <c r="BE1726" s="10">
        <f>ABS(LN($AZ1726/$BB1726))-BD1726-LN(2)</f>
        <v>-1.7781040094823566</v>
      </c>
      <c r="BF1726" s="21">
        <f>INDEX([1]Pr3_line_class7_opt_lin!$A$2:$A$3624,MATCH($X1726,[1]Pr3_line_class7_opt_lin!$AO$2:$AO$3624,0),1)</f>
        <v>711</v>
      </c>
    </row>
    <row r="1727" spans="1:58" hidden="1" x14ac:dyDescent="0.25">
      <c r="A1727" s="1">
        <v>1181.8040000000001</v>
      </c>
      <c r="B1727" s="1">
        <v>4.0000000000000001E-3</v>
      </c>
      <c r="C1727">
        <v>1</v>
      </c>
      <c r="E1727" s="2">
        <v>84616.4</v>
      </c>
      <c r="N1727">
        <v>18</v>
      </c>
      <c r="V1727" s="11">
        <f t="shared" si="2733"/>
        <v>8.461640001218476E-7</v>
      </c>
      <c r="W1727" s="11">
        <f t="shared" si="2734"/>
        <v>1.1818040001701799E-6</v>
      </c>
      <c r="X1727" s="10">
        <f t="shared" si="2735"/>
        <v>84616.400008055251</v>
      </c>
      <c r="Y1727" s="8">
        <f t="shared" si="2736"/>
        <v>1181.8040000576752</v>
      </c>
      <c r="Z1727" s="1">
        <f t="shared" si="2737"/>
        <v>1181.8040000000001</v>
      </c>
      <c r="AA1727" s="2">
        <f t="shared" si="2738"/>
        <v>84616.4</v>
      </c>
      <c r="AB1727" s="2">
        <f t="shared" si="2732"/>
        <v>84616.400012184749</v>
      </c>
      <c r="AC1727" s="1">
        <f t="shared" si="2739"/>
        <v>8.57996757551103E-2</v>
      </c>
      <c r="AD1727" s="1" t="b">
        <f t="shared" si="2740"/>
        <v>1</v>
      </c>
      <c r="AM1727" s="10">
        <f t="shared" si="2744"/>
        <v>0.2863974059996412</v>
      </c>
      <c r="AN1727" s="10"/>
      <c r="AO1727" s="1">
        <f t="shared" si="2746"/>
        <v>1181.8040000000001</v>
      </c>
      <c r="AP1727"/>
      <c r="BB1727" s="17" cm="1">
        <f t="array" ref="BB1727">$C1727*EXP(poly_from_str($AO1727,BB$2951))</f>
        <v>0.7840835816563515</v>
      </c>
      <c r="BF1727" s="21">
        <f>INDEX([1]Pr3_line_class7_opt_lin!$A$2:$A$3624,MATCH($X1727,[1]Pr3_line_class7_opt_lin!$AO$2:$AO$3624,0),1)</f>
        <v>356</v>
      </c>
    </row>
    <row r="1728" spans="1:58" hidden="1" x14ac:dyDescent="0.25">
      <c r="A1728" s="1">
        <v>1180.0160000000001</v>
      </c>
      <c r="B1728" s="1">
        <v>4.0000000000000001E-3</v>
      </c>
      <c r="C1728">
        <v>80</v>
      </c>
      <c r="E1728" s="2">
        <v>84744.6</v>
      </c>
      <c r="N1728">
        <v>18</v>
      </c>
      <c r="V1728" s="11">
        <f t="shared" si="2733"/>
        <v>8.4744613632357526E-7</v>
      </c>
      <c r="W1728" s="11">
        <f t="shared" si="2734"/>
        <v>1.1800161898221243E-6</v>
      </c>
      <c r="X1728" s="10">
        <f t="shared" si="2735"/>
        <v>84744.608993739719</v>
      </c>
      <c r="Y1728" s="8">
        <f t="shared" si="2736"/>
        <v>1180.0160645898695</v>
      </c>
      <c r="Z1728" s="1">
        <f t="shared" si="2737"/>
        <v>1180.0160000000001</v>
      </c>
      <c r="AA1728" s="2">
        <f t="shared" si="2738"/>
        <v>84744.6</v>
      </c>
      <c r="AB1728" s="2">
        <f t="shared" si="2732"/>
        <v>84744.613632357519</v>
      </c>
      <c r="AC1728" s="1">
        <f t="shared" si="2739"/>
        <v>8.5908247698487789E-2</v>
      </c>
      <c r="AD1728" s="1" t="b">
        <f t="shared" si="2740"/>
        <v>1</v>
      </c>
      <c r="AM1728" s="10">
        <f t="shared" si="2744"/>
        <v>0.28726593537714745</v>
      </c>
      <c r="AN1728" s="10"/>
      <c r="AO1728" s="1">
        <f t="shared" si="2746"/>
        <v>1180.0160000000001</v>
      </c>
      <c r="AP1728"/>
      <c r="BB1728" s="17" cm="1">
        <f t="array" ref="BB1728">$C1728*EXP(poly_from_str($AO1728,BB$2951))</f>
        <v>63.124596900514575</v>
      </c>
      <c r="BF1728" s="21">
        <f>INDEX([1]Pr3_line_class7_opt_lin!$A$2:$A$3624,MATCH($X1728,[1]Pr3_line_class7_opt_lin!$AO$2:$AO$3624,0),1)</f>
        <v>28754</v>
      </c>
    </row>
    <row r="1729" spans="1:58" hidden="1" x14ac:dyDescent="0.25">
      <c r="A1729" s="1">
        <v>1179.7860000000001</v>
      </c>
      <c r="B1729" s="1">
        <v>4.0000000000000001E-3</v>
      </c>
      <c r="C1729">
        <v>4</v>
      </c>
      <c r="E1729" s="2">
        <v>84761.1</v>
      </c>
      <c r="N1729">
        <v>18</v>
      </c>
      <c r="V1729" s="11">
        <f t="shared" si="2733"/>
        <v>8.4761134646452824E-7</v>
      </c>
      <c r="W1729" s="11">
        <f t="shared" si="2734"/>
        <v>1.1797864822424437E-6</v>
      </c>
      <c r="X1729" s="10">
        <f t="shared" si="2735"/>
        <v>84761.122851406908</v>
      </c>
      <c r="Y1729" s="8">
        <f t="shared" si="2736"/>
        <v>1179.7861641746779</v>
      </c>
      <c r="Z1729" s="1">
        <f t="shared" si="2737"/>
        <v>1179.7860000000001</v>
      </c>
      <c r="AA1729" s="2">
        <f t="shared" si="2738"/>
        <v>84761.1</v>
      </c>
      <c r="AB1729" s="2">
        <f t="shared" ref="AB1729:AB1792" si="2826">100000000/Z1729</f>
        <v>84761.134646452832</v>
      </c>
      <c r="AC1729" s="1">
        <f t="shared" si="2739"/>
        <v>8.5922249732770531E-2</v>
      </c>
      <c r="AD1729" s="1" t="b">
        <f t="shared" si="2740"/>
        <v>1</v>
      </c>
      <c r="AM1729" s="10">
        <f t="shared" si="2744"/>
        <v>0.28737788039525813</v>
      </c>
      <c r="AN1729" s="10"/>
      <c r="AO1729" s="1">
        <f t="shared" si="2746"/>
        <v>1179.7860000000001</v>
      </c>
      <c r="AP1729"/>
      <c r="BB1729" s="17" cm="1">
        <f t="array" ref="BB1729">$C1729*EXP(poly_from_str($AO1729,BB$2951))</f>
        <v>3.1587800923062388</v>
      </c>
      <c r="BF1729" s="21">
        <f>INDEX([1]Pr3_line_class7_opt_lin!$A$2:$A$3624,MATCH($X1729,[1]Pr3_line_class7_opt_lin!$AO$2:$AO$3624,0),1)</f>
        <v>1440</v>
      </c>
    </row>
    <row r="1730" spans="1:58" hidden="1" x14ac:dyDescent="0.25">
      <c r="A1730" s="1">
        <v>1179.739</v>
      </c>
      <c r="B1730" s="1">
        <v>4.0000000000000001E-3</v>
      </c>
      <c r="C1730">
        <v>4</v>
      </c>
      <c r="E1730" s="2">
        <v>84764.5</v>
      </c>
      <c r="N1730">
        <v>18</v>
      </c>
      <c r="V1730" s="11">
        <f t="shared" ref="V1730:V1793" si="2827">0.001/$A1730</f>
        <v>8.4764511472452806E-7</v>
      </c>
      <c r="W1730" s="11">
        <f t="shared" ref="W1730:W1793" si="2828">0.1/$E1730</f>
        <v>1.1797391596717966E-6</v>
      </c>
      <c r="X1730" s="10">
        <f t="shared" ref="X1730:X1793" si="2829">($E1730/$W1730^2+(100000000/$A1730)/$V1730^2)/(1/$W1730^2+1/$V1730^2)</f>
        <v>84764.507566356551</v>
      </c>
      <c r="Y1730" s="8">
        <f t="shared" ref="Y1730:Y1793" si="2830">100000000/X1730</f>
        <v>1179.7390543644294</v>
      </c>
      <c r="Z1730" s="1">
        <f t="shared" ref="Z1730:Z1793" si="2831">ROUND($A1730,3)+0</f>
        <v>1179.739</v>
      </c>
      <c r="AA1730" s="2">
        <f t="shared" ref="AA1730:AA1793" si="2832">ROUND($E1730,1)+0</f>
        <v>84764.5</v>
      </c>
      <c r="AB1730" s="2">
        <f t="shared" si="2826"/>
        <v>84764.511472452796</v>
      </c>
      <c r="AC1730" s="1">
        <f t="shared" ref="AC1730:AC1793" si="2833">0.0005/$Z1730*AB1730+0.05</f>
        <v>8.5925112025817915E-2</v>
      </c>
      <c r="AD1730" s="1" t="b">
        <f t="shared" ref="AD1730:AD1793" si="2834">ABS($E1730-AB1730)&lt;AC1730</f>
        <v>1</v>
      </c>
      <c r="AM1730" s="10">
        <f t="shared" ref="AM1730:AM1793" si="2835">$B1730/$A1730*$E1730</f>
        <v>0.28740085730826903</v>
      </c>
      <c r="AN1730" s="10"/>
      <c r="AO1730" s="1">
        <f t="shared" ref="AO1730:AO1793" si="2836">$A1730+0</f>
        <v>1179.739</v>
      </c>
      <c r="AP1730"/>
      <c r="BB1730" s="17" cm="1">
        <f t="array" ref="BB1730">$C1730*EXP(poly_from_str($AO1730,BB$2951))</f>
        <v>3.1593009737144309</v>
      </c>
      <c r="BF1730" s="21">
        <f>INDEX([1]Pr3_line_class7_opt_lin!$A$2:$A$3624,MATCH($X1730,[1]Pr3_line_class7_opt_lin!$AO$2:$AO$3624,0),1)</f>
        <v>1440</v>
      </c>
    </row>
    <row r="1731" spans="1:58" hidden="1" x14ac:dyDescent="0.25">
      <c r="A1731" s="1">
        <v>1178.5519999999999</v>
      </c>
      <c r="B1731" s="1">
        <v>4.0000000000000001E-3</v>
      </c>
      <c r="C1731">
        <v>3</v>
      </c>
      <c r="E1731" s="2">
        <v>84849.9</v>
      </c>
      <c r="N1731">
        <v>18</v>
      </c>
      <c r="V1731" s="11">
        <f t="shared" si="2827"/>
        <v>8.4849883585959732E-7</v>
      </c>
      <c r="W1731" s="11">
        <f t="shared" si="2828"/>
        <v>1.1785517720115169E-6</v>
      </c>
      <c r="X1731" s="10">
        <f t="shared" si="2829"/>
        <v>84849.889189401889</v>
      </c>
      <c r="Y1731" s="8">
        <f t="shared" si="2830"/>
        <v>1178.5519221690442</v>
      </c>
      <c r="Z1731" s="1">
        <f t="shared" si="2831"/>
        <v>1178.5519999999999</v>
      </c>
      <c r="AA1731" s="2">
        <f t="shared" si="2832"/>
        <v>84849.9</v>
      </c>
      <c r="AB1731" s="2">
        <f t="shared" si="2826"/>
        <v>84849.883585959731</v>
      </c>
      <c r="AC1731" s="1">
        <f t="shared" si="2833"/>
        <v>8.5997513722754604E-2</v>
      </c>
      <c r="AD1731" s="1" t="b">
        <f t="shared" si="2834"/>
        <v>1</v>
      </c>
      <c r="AM1731" s="10">
        <f t="shared" si="2835"/>
        <v>0.28798016549121297</v>
      </c>
      <c r="AN1731" s="10"/>
      <c r="AO1731" s="1">
        <f t="shared" si="2836"/>
        <v>1178.5519999999999</v>
      </c>
      <c r="AP1731"/>
      <c r="BB1731" s="17" cm="1">
        <f t="array" ref="BB1731">$C1731*EXP(poly_from_str($AO1731,BB$2951))</f>
        <v>2.3793202072106165</v>
      </c>
      <c r="BF1731" s="21">
        <f>INDEX([1]Pr3_line_class7_opt_lin!$A$2:$A$3624,MATCH($X1731,[1]Pr3_line_class7_opt_lin!$AO$2:$AO$3624,0),1)</f>
        <v>1088</v>
      </c>
    </row>
    <row r="1732" spans="1:58" hidden="1" x14ac:dyDescent="0.25">
      <c r="A1732" s="1">
        <v>1178.1400000000001</v>
      </c>
      <c r="B1732" s="1">
        <v>4.0000000000000001E-3</v>
      </c>
      <c r="C1732">
        <v>40</v>
      </c>
      <c r="E1732" s="2">
        <v>84879.6</v>
      </c>
      <c r="N1732">
        <v>18</v>
      </c>
      <c r="V1732" s="11">
        <f t="shared" si="2827"/>
        <v>8.4879555910163476E-7</v>
      </c>
      <c r="W1732" s="11">
        <f t="shared" si="2828"/>
        <v>1.1781393880272763E-6</v>
      </c>
      <c r="X1732" s="10">
        <f t="shared" si="2829"/>
        <v>84879.570975471594</v>
      </c>
      <c r="Y1732" s="8">
        <f t="shared" si="2830"/>
        <v>1178.1397908914726</v>
      </c>
      <c r="Z1732" s="1">
        <f t="shared" si="2831"/>
        <v>1178.1400000000001</v>
      </c>
      <c r="AA1732" s="2">
        <f t="shared" si="2832"/>
        <v>84879.6</v>
      </c>
      <c r="AB1732" s="2">
        <f t="shared" si="2826"/>
        <v>84879.555910163472</v>
      </c>
      <c r="AC1732" s="1">
        <f t="shared" si="2833"/>
        <v>8.6022695057532836E-2</v>
      </c>
      <c r="AD1732" s="1" t="b">
        <f t="shared" si="2834"/>
        <v>1</v>
      </c>
      <c r="AM1732" s="10">
        <f t="shared" si="2835"/>
        <v>0.28818171015329247</v>
      </c>
      <c r="AN1732" s="10"/>
      <c r="AO1732" s="1">
        <f t="shared" si="2836"/>
        <v>1178.1400000000001</v>
      </c>
      <c r="AP1732"/>
      <c r="BB1732" s="17" cm="1">
        <f t="array" ref="BB1732">$C1732*EXP(poly_from_str($AO1732,BB$2951))</f>
        <v>31.769696889194549</v>
      </c>
      <c r="BF1732" s="21">
        <f>INDEX([1]Pr3_line_class7_opt_lin!$A$2:$A$3624,MATCH($X1732,[1]Pr3_line_class7_opt_lin!$AO$2:$AO$3624,0),1)</f>
        <v>14538</v>
      </c>
    </row>
    <row r="1733" spans="1:58" hidden="1" x14ac:dyDescent="0.25">
      <c r="A1733" s="1">
        <v>1178.0119999999999</v>
      </c>
      <c r="B1733" s="1">
        <v>4.0000000000000001E-3</v>
      </c>
      <c r="C1733">
        <v>5</v>
      </c>
      <c r="E1733" s="2">
        <v>84888.8</v>
      </c>
      <c r="F1733">
        <v>28936</v>
      </c>
      <c r="G1733" t="s">
        <v>4</v>
      </c>
      <c r="H1733" t="s">
        <v>18</v>
      </c>
      <c r="I1733">
        <v>113825</v>
      </c>
      <c r="J1733" t="s">
        <v>6</v>
      </c>
      <c r="K1733" t="s">
        <v>18</v>
      </c>
      <c r="L1733">
        <v>28936.46</v>
      </c>
      <c r="M1733">
        <v>113825.5</v>
      </c>
      <c r="N1733">
        <v>18</v>
      </c>
      <c r="V1733" s="11">
        <f t="shared" si="2827"/>
        <v>8.4888778722118285E-7</v>
      </c>
      <c r="W1733" s="11">
        <f t="shared" si="2828"/>
        <v>1.1780117047242982E-6</v>
      </c>
      <c r="X1733" s="10">
        <f t="shared" si="2829"/>
        <v>84888.785994756923</v>
      </c>
      <c r="Y1733" s="8">
        <f t="shared" si="2830"/>
        <v>1178.0118990767096</v>
      </c>
      <c r="Z1733" s="1">
        <f t="shared" si="2831"/>
        <v>1178.0119999999999</v>
      </c>
      <c r="AA1733" s="2">
        <f t="shared" si="2832"/>
        <v>84888.8</v>
      </c>
      <c r="AB1733" s="2">
        <f t="shared" si="2826"/>
        <v>84888.778722118281</v>
      </c>
      <c r="AC1733" s="1">
        <f t="shared" si="2833"/>
        <v>8.6030523764663802E-2</v>
      </c>
      <c r="AD1733" s="1" t="b">
        <f t="shared" si="2834"/>
        <v>1</v>
      </c>
      <c r="AF1733" s="1" t="s">
        <v>1299</v>
      </c>
      <c r="AG1733" s="1" t="s">
        <v>1359</v>
      </c>
      <c r="AH1733" s="10">
        <v>28936.46</v>
      </c>
      <c r="AI1733" s="10">
        <v>113825.5</v>
      </c>
      <c r="AJ1733" s="10">
        <f t="shared" ref="AJ1733:AJ1737" si="2837">AI1733-AH1733</f>
        <v>84889.040000000008</v>
      </c>
      <c r="AK1733" s="1">
        <f t="shared" ref="AK1733:AK1737" si="2838">$A1733-100000000/AJ1733</f>
        <v>3.6257740694054519E-3</v>
      </c>
      <c r="AL1733" s="10">
        <f t="shared" ref="AL1733:AL1737" si="2839">$X1733-AJ1733</f>
        <v>-0.25400524308497552</v>
      </c>
      <c r="AM1733" s="10">
        <f t="shared" si="2835"/>
        <v>0.28824426236744621</v>
      </c>
      <c r="AN1733" s="10">
        <f t="shared" ref="AN1733:AN1737" si="2840">AL1733/AM1733</f>
        <v>-0.88121526166295827</v>
      </c>
      <c r="AO1733" s="1">
        <f t="shared" si="2836"/>
        <v>1178.0119999999999</v>
      </c>
      <c r="BB1733" s="17" cm="1">
        <f t="array" ref="BB1733">$C1733*EXP(poly_from_str($AO1733,BB$2951))</f>
        <v>3.9729745370275138</v>
      </c>
      <c r="BF1733" s="21">
        <f>INDEX([1]Pr3_line_class7_opt_lin!$A$2:$A$3624,MATCH($X1733,[1]Pr3_line_class7_opt_lin!$AO$2:$AO$3624,0),1)</f>
        <v>1819</v>
      </c>
    </row>
    <row r="1734" spans="1:58" x14ac:dyDescent="0.25">
      <c r="A1734" s="1">
        <v>1177.9110000000001</v>
      </c>
      <c r="B1734" s="1">
        <v>8.0000000000000002E-3</v>
      </c>
      <c r="C1734">
        <v>5</v>
      </c>
      <c r="D1734" t="s">
        <v>111</v>
      </c>
      <c r="E1734" s="2">
        <v>84896.1</v>
      </c>
      <c r="F1734">
        <v>26446</v>
      </c>
      <c r="G1734" t="s">
        <v>4</v>
      </c>
      <c r="H1734" t="s">
        <v>7</v>
      </c>
      <c r="I1734">
        <v>111342</v>
      </c>
      <c r="J1734" t="s">
        <v>6</v>
      </c>
      <c r="K1734" t="s">
        <v>7</v>
      </c>
      <c r="L1734">
        <v>26446.97</v>
      </c>
      <c r="M1734">
        <v>111342.8</v>
      </c>
      <c r="N1734">
        <v>18</v>
      </c>
      <c r="V1734" s="11">
        <f t="shared" si="2827"/>
        <v>8.4896057511985195E-7</v>
      </c>
      <c r="W1734" s="11">
        <f t="shared" si="2828"/>
        <v>1.1779104104899989E-6</v>
      </c>
      <c r="X1734" s="10">
        <f t="shared" si="2829"/>
        <v>84896.072037389691</v>
      </c>
      <c r="Y1734" s="8">
        <f t="shared" si="2830"/>
        <v>1177.9107984637767</v>
      </c>
      <c r="Z1734" s="1">
        <f t="shared" si="2831"/>
        <v>1177.9110000000001</v>
      </c>
      <c r="AA1734" s="2">
        <f t="shared" si="2832"/>
        <v>84896.1</v>
      </c>
      <c r="AB1734" s="2">
        <f t="shared" si="2826"/>
        <v>84896.0575119852</v>
      </c>
      <c r="AC1734" s="1">
        <f t="shared" si="2833"/>
        <v>8.6036702905391504E-2</v>
      </c>
      <c r="AD1734" s="1" t="b">
        <f t="shared" si="2834"/>
        <v>1</v>
      </c>
      <c r="AF1734" s="1" t="s">
        <v>1225</v>
      </c>
      <c r="AG1734" s="5" t="s">
        <v>1474</v>
      </c>
      <c r="AH1734" s="10">
        <v>26446.97</v>
      </c>
      <c r="AI1734" s="10">
        <v>111342.43</v>
      </c>
      <c r="AJ1734" s="10">
        <f t="shared" si="2837"/>
        <v>84895.459999999992</v>
      </c>
      <c r="AK1734" s="1">
        <f t="shared" si="2838"/>
        <v>-8.2903837260346336E-3</v>
      </c>
      <c r="AL1734" s="10">
        <f t="shared" si="2839"/>
        <v>0.61203738969925325</v>
      </c>
      <c r="AM1734" s="10">
        <f t="shared" si="2835"/>
        <v>0.57658753505145977</v>
      </c>
      <c r="AN1734" s="10">
        <f t="shared" si="2840"/>
        <v>1.0614821731181365</v>
      </c>
      <c r="AO1734" s="1">
        <f t="shared" si="2836"/>
        <v>1177.9110000000001</v>
      </c>
      <c r="AP1734" s="14">
        <v>102000000</v>
      </c>
      <c r="AQ1734" s="10">
        <v>3.5000000000000003E-2</v>
      </c>
      <c r="AR1734" s="14" cm="1">
        <f t="array" ref="AR1734">SfromgA($AP1734,$AO1734,"")</f>
        <v>8.2275582199537928E-2</v>
      </c>
      <c r="AS1734" s="21">
        <f t="shared" ref="AS1734:AS1737" si="2841">(10^MAX(0.05, -0.312925054856973*((LN($AR1734))^(1/3)) + 0.454808404431693)-1)*100</f>
        <v>657.49833171697333</v>
      </c>
      <c r="AU1734" s="10"/>
      <c r="AV1734" s="10"/>
      <c r="AW1734" s="14">
        <f t="shared" ref="AW1734:AW1737" si="2842">IF($AP1734="",$AT1734,$AP1734)</f>
        <v>102000000</v>
      </c>
      <c r="AX1734" s="21">
        <f t="shared" ref="AX1734:AX1737" si="2843">IF($AP1734="",$AV1734,$AS1734)</f>
        <v>657.49833171697333</v>
      </c>
      <c r="AY1734" s="10">
        <f t="shared" ref="AY1734:AY1737" si="2844">LN(BB1734*$AO1734/$AW1734)</f>
        <v>-9.989120671781091</v>
      </c>
      <c r="AZ1734" s="10">
        <f t="shared" ref="AZ1734:AZ1737" si="2845">EXP(AY$2950*$AI1734+AY$2951)*$AW1734/$AO1734</f>
        <v>3.4883020059520358</v>
      </c>
      <c r="BA1734" s="10">
        <f t="shared" ref="BA1734:BA1737" si="2846">LN(AZ1734/$C1734)</f>
        <v>-0.36002282586032952</v>
      </c>
      <c r="BB1734" s="17" cm="1">
        <f t="array" ref="BB1734">$C1734*EXP(poly_from_str($AO1734,BB$2951))</f>
        <v>3.974364614388449</v>
      </c>
      <c r="BC1734" s="10">
        <f t="shared" ref="BC1734:BC1737" si="2847">LN(AZ1734/BB1734)</f>
        <v>-0.1304498033190129</v>
      </c>
      <c r="BD1734" s="10">
        <f t="shared" ref="BD1734:BD1737" si="2848">LN($AX1734/100+1)</f>
        <v>2.024851149039177</v>
      </c>
      <c r="BE1734" s="10">
        <f t="shared" ref="BE1734:BE1737" si="2849">ABS(LN($AZ1734/$BB1734))-BD1734-LN(2)</f>
        <v>-2.5875485262801092</v>
      </c>
      <c r="BF1734" s="21">
        <f>INDEX([1]Pr3_line_class7_opt_lin!$A$2:$A$3624,MATCH($X1734,[1]Pr3_line_class7_opt_lin!$AO$2:$AO$3624,0),1)</f>
        <v>1820</v>
      </c>
    </row>
    <row r="1735" spans="1:58" x14ac:dyDescent="0.25">
      <c r="A1735" s="1">
        <v>1177.886</v>
      </c>
      <c r="B1735" s="1">
        <v>8.0000000000000002E-3</v>
      </c>
      <c r="C1735">
        <v>20</v>
      </c>
      <c r="D1735" t="s">
        <v>111</v>
      </c>
      <c r="E1735" s="2">
        <v>84897.9</v>
      </c>
      <c r="F1735">
        <v>30505</v>
      </c>
      <c r="G1735" t="s">
        <v>4</v>
      </c>
      <c r="H1735" t="s">
        <v>12</v>
      </c>
      <c r="I1735">
        <v>115403</v>
      </c>
      <c r="J1735" t="s">
        <v>6</v>
      </c>
      <c r="K1735" t="s">
        <v>12</v>
      </c>
      <c r="L1735">
        <v>30505.72</v>
      </c>
      <c r="M1735">
        <v>115403.3</v>
      </c>
      <c r="N1735">
        <v>18</v>
      </c>
      <c r="V1735" s="11">
        <f t="shared" si="2827"/>
        <v>8.4897859385373457E-7</v>
      </c>
      <c r="W1735" s="11">
        <f t="shared" si="2828"/>
        <v>1.1778854365066747E-6</v>
      </c>
      <c r="X1735" s="10">
        <f t="shared" si="2829"/>
        <v>84897.87327109692</v>
      </c>
      <c r="Y1735" s="8">
        <f t="shared" si="2830"/>
        <v>1177.8858073473618</v>
      </c>
      <c r="Z1735" s="1">
        <f t="shared" si="2831"/>
        <v>1177.886</v>
      </c>
      <c r="AA1735" s="2">
        <f t="shared" si="2832"/>
        <v>84897.9</v>
      </c>
      <c r="AB1735" s="2">
        <f t="shared" si="2826"/>
        <v>84897.859385373464</v>
      </c>
      <c r="AC1735" s="1">
        <f t="shared" si="2833"/>
        <v>8.6038232641093226E-2</v>
      </c>
      <c r="AD1735" s="1" t="b">
        <f t="shared" si="2834"/>
        <v>1</v>
      </c>
      <c r="AF1735" s="1" t="s">
        <v>1403</v>
      </c>
      <c r="AG1735" s="1" t="s">
        <v>1172</v>
      </c>
      <c r="AH1735" s="10">
        <v>30505.72</v>
      </c>
      <c r="AI1735" s="10">
        <v>115403.34</v>
      </c>
      <c r="AJ1735" s="10">
        <f t="shared" si="2837"/>
        <v>84897.62</v>
      </c>
      <c r="AK1735" s="1">
        <f t="shared" si="2838"/>
        <v>-3.3212789712706581E-3</v>
      </c>
      <c r="AL1735" s="10">
        <f t="shared" si="2839"/>
        <v>0.25327109692443628</v>
      </c>
      <c r="AM1735" s="10">
        <f t="shared" si="2835"/>
        <v>0.57661199810507968</v>
      </c>
      <c r="AN1735" s="10">
        <f t="shared" si="2840"/>
        <v>0.43924007435981427</v>
      </c>
      <c r="AO1735" s="1">
        <f t="shared" si="2836"/>
        <v>1177.886</v>
      </c>
      <c r="AP1735" s="14">
        <v>356000000</v>
      </c>
      <c r="AQ1735" s="10">
        <v>0.18099999999999999</v>
      </c>
      <c r="AR1735" s="14" cm="1">
        <f t="array" ref="AR1735">SfromgA($AP1735,$AO1735,"")</f>
        <v>0.28713963080043259</v>
      </c>
      <c r="AS1735" s="21">
        <f t="shared" si="2841"/>
        <v>519.00994485728472</v>
      </c>
      <c r="AU1735" s="10"/>
      <c r="AV1735" s="10"/>
      <c r="AW1735" s="14">
        <f t="shared" si="2842"/>
        <v>356000000</v>
      </c>
      <c r="AX1735" s="21">
        <f t="shared" si="2843"/>
        <v>519.00994485728472</v>
      </c>
      <c r="AY1735" s="10">
        <f t="shared" si="2844"/>
        <v>-9.8527189018703805</v>
      </c>
      <c r="AZ1735" s="10">
        <f t="shared" si="2845"/>
        <v>8.3294404691039947</v>
      </c>
      <c r="BA1735" s="10">
        <f t="shared" si="2846"/>
        <v>-0.87593599020703472</v>
      </c>
      <c r="BB1735" s="17" cm="1">
        <f t="array" ref="BB1735">$C1735*EXP(poly_from_str($AO1735,BB$2951))</f>
        <v>15.898834451638706</v>
      </c>
      <c r="BC1735" s="10">
        <f t="shared" si="2847"/>
        <v>-0.64644951826390884</v>
      </c>
      <c r="BD1735" s="10">
        <f t="shared" si="2848"/>
        <v>1.8229511525727544</v>
      </c>
      <c r="BE1735" s="10">
        <f t="shared" si="2849"/>
        <v>-1.8696488148687909</v>
      </c>
      <c r="BF1735" s="21">
        <f>INDEX([1]Pr3_line_class7_opt_lin!$A$2:$A$3624,MATCH($X1735,[1]Pr3_line_class7_opt_lin!$AO$2:$AO$3624,0),1)</f>
        <v>7280</v>
      </c>
    </row>
    <row r="1736" spans="1:58" hidden="1" x14ac:dyDescent="0.25">
      <c r="A1736" s="1">
        <v>1176.548</v>
      </c>
      <c r="B1736" s="1">
        <v>4.0000000000000001E-3</v>
      </c>
      <c r="C1736">
        <v>5</v>
      </c>
      <c r="E1736" s="2">
        <v>84994.4</v>
      </c>
      <c r="F1736">
        <v>30505</v>
      </c>
      <c r="G1736" t="s">
        <v>4</v>
      </c>
      <c r="H1736" t="s">
        <v>12</v>
      </c>
      <c r="I1736">
        <v>115499</v>
      </c>
      <c r="J1736" t="s">
        <v>6</v>
      </c>
      <c r="K1736" t="s">
        <v>5</v>
      </c>
      <c r="L1736">
        <v>30505.72</v>
      </c>
      <c r="M1736">
        <v>115499.8</v>
      </c>
      <c r="N1736">
        <v>18</v>
      </c>
      <c r="V1736" s="11">
        <f t="shared" si="2827"/>
        <v>8.4994407367995189E-7</v>
      </c>
      <c r="W1736" s="11">
        <f t="shared" si="2828"/>
        <v>1.1765481019926021E-6</v>
      </c>
      <c r="X1736" s="10">
        <f t="shared" si="2829"/>
        <v>84994.404841412892</v>
      </c>
      <c r="Y1736" s="8">
        <f t="shared" si="2830"/>
        <v>1176.5480349746003</v>
      </c>
      <c r="Z1736" s="1">
        <f t="shared" si="2831"/>
        <v>1176.548</v>
      </c>
      <c r="AA1736" s="2">
        <f t="shared" si="2832"/>
        <v>84994.4</v>
      </c>
      <c r="AB1736" s="2">
        <f t="shared" si="2826"/>
        <v>84994.407367995183</v>
      </c>
      <c r="AC1736" s="1">
        <f t="shared" si="2833"/>
        <v>8.6120246419183574E-2</v>
      </c>
      <c r="AD1736" s="1" t="b">
        <f t="shared" si="2834"/>
        <v>1</v>
      </c>
      <c r="AF1736" s="1" t="s">
        <v>1403</v>
      </c>
      <c r="AG1736" s="1" t="s">
        <v>1219</v>
      </c>
      <c r="AH1736" s="10">
        <v>30505.72</v>
      </c>
      <c r="AI1736" s="10">
        <v>115499.67</v>
      </c>
      <c r="AJ1736" s="10">
        <f t="shared" si="2837"/>
        <v>84993.95</v>
      </c>
      <c r="AK1736" s="1">
        <f t="shared" si="2838"/>
        <v>-6.3312200456948631E-3</v>
      </c>
      <c r="AL1736" s="10">
        <f t="shared" si="2839"/>
        <v>0.45484141289489344</v>
      </c>
      <c r="AM1736" s="10">
        <f t="shared" si="2835"/>
        <v>0.28896194630393318</v>
      </c>
      <c r="AN1736" s="10">
        <f t="shared" si="2840"/>
        <v>1.5740529807218508</v>
      </c>
      <c r="AO1736" s="1">
        <f t="shared" si="2836"/>
        <v>1176.548</v>
      </c>
      <c r="AP1736" s="14">
        <v>231000000</v>
      </c>
      <c r="AQ1736" s="10">
        <v>0.34499999999999997</v>
      </c>
      <c r="AR1736" s="14" cm="1">
        <f t="array" ref="AR1736">SfromgA($AP1736,$AO1736,"")</f>
        <v>0.18568391725062811</v>
      </c>
      <c r="AS1736" s="21">
        <f t="shared" si="2841"/>
        <v>571.55627990446408</v>
      </c>
      <c r="AU1736" s="10"/>
      <c r="AV1736" s="10"/>
      <c r="AW1736" s="14">
        <f t="shared" si="2842"/>
        <v>231000000</v>
      </c>
      <c r="AX1736" s="21">
        <f t="shared" si="2843"/>
        <v>571.55627990446408</v>
      </c>
      <c r="AY1736" s="10">
        <f t="shared" si="2844"/>
        <v>-10.803027228216418</v>
      </c>
      <c r="AZ1736" s="10">
        <f t="shared" si="2845"/>
        <v>5.3624196010004965</v>
      </c>
      <c r="BA1736" s="10">
        <f t="shared" si="2846"/>
        <v>6.9977378887221303E-2</v>
      </c>
      <c r="BB1736" s="17" cm="1">
        <f t="array" ref="BB1736">$C1736*EXP(poly_from_str($AO1736,BB$2951))</f>
        <v>3.9930726967141523</v>
      </c>
      <c r="BC1736" s="10">
        <f t="shared" si="2847"/>
        <v>0.29485425736685877</v>
      </c>
      <c r="BD1736" s="10">
        <f t="shared" si="2848"/>
        <v>1.904427638681268</v>
      </c>
      <c r="BE1736" s="10">
        <f t="shared" si="2849"/>
        <v>-2.3027205618743545</v>
      </c>
      <c r="BF1736" s="21">
        <f>INDEX([1]Pr3_line_class7_opt_lin!$A$2:$A$3624,MATCH($X1736,[1]Pr3_line_class7_opt_lin!$AO$2:$AO$3624,0),1)</f>
        <v>1835</v>
      </c>
    </row>
    <row r="1737" spans="1:58" hidden="1" x14ac:dyDescent="0.25">
      <c r="A1737" s="1">
        <v>1175.6379999999999</v>
      </c>
      <c r="B1737" s="1">
        <v>4.0000000000000001E-3</v>
      </c>
      <c r="C1737">
        <v>10</v>
      </c>
      <c r="E1737" s="2">
        <v>85060.2</v>
      </c>
      <c r="F1737">
        <v>28720</v>
      </c>
      <c r="G1737" t="s">
        <v>4</v>
      </c>
      <c r="H1737" t="s">
        <v>5</v>
      </c>
      <c r="I1737">
        <v>113780</v>
      </c>
      <c r="J1737" t="s">
        <v>6</v>
      </c>
      <c r="K1737" t="s">
        <v>5</v>
      </c>
      <c r="L1737">
        <v>28720.71</v>
      </c>
      <c r="M1737">
        <v>113780.5</v>
      </c>
      <c r="N1737">
        <v>18</v>
      </c>
      <c r="V1737" s="11">
        <f t="shared" si="2827"/>
        <v>8.5060197101488735E-7</v>
      </c>
      <c r="W1737" s="11">
        <f t="shared" si="2828"/>
        <v>1.175637959938961E-6</v>
      </c>
      <c r="X1737" s="10">
        <f t="shared" si="2829"/>
        <v>85060.198097448781</v>
      </c>
      <c r="Y1737" s="8">
        <f t="shared" si="2830"/>
        <v>1175.63798623459</v>
      </c>
      <c r="Z1737" s="1">
        <f t="shared" si="2831"/>
        <v>1175.6379999999999</v>
      </c>
      <c r="AA1737" s="2">
        <f t="shared" si="2832"/>
        <v>85060.2</v>
      </c>
      <c r="AB1737" s="2">
        <f t="shared" si="2826"/>
        <v>85060.197101488724</v>
      </c>
      <c r="AC1737" s="1">
        <f t="shared" si="2833"/>
        <v>8.6176185654720558E-2</v>
      </c>
      <c r="AD1737" s="1" t="b">
        <f t="shared" si="2834"/>
        <v>1</v>
      </c>
      <c r="AF1737" s="1" t="s">
        <v>1370</v>
      </c>
      <c r="AG1737" s="5" t="s">
        <v>1464</v>
      </c>
      <c r="AH1737" s="10">
        <v>28720.71</v>
      </c>
      <c r="AI1737" s="10">
        <v>113780.27</v>
      </c>
      <c r="AJ1737" s="10">
        <f t="shared" si="2837"/>
        <v>85059.56</v>
      </c>
      <c r="AK1737" s="1">
        <f t="shared" si="2838"/>
        <v>-8.8056030388088402E-3</v>
      </c>
      <c r="AL1737" s="10">
        <f t="shared" si="2839"/>
        <v>0.63809744878381025</v>
      </c>
      <c r="AM1737" s="10">
        <f t="shared" si="2835"/>
        <v>0.28940949509968206</v>
      </c>
      <c r="AN1737" s="10">
        <f t="shared" si="2840"/>
        <v>2.2048255485329835</v>
      </c>
      <c r="AO1737" s="1">
        <f t="shared" si="2836"/>
        <v>1175.6379999999999</v>
      </c>
      <c r="AP1737" s="14">
        <v>169000000</v>
      </c>
      <c r="AQ1737" s="10">
        <v>0.26600000000000001</v>
      </c>
      <c r="AR1737" s="14" cm="1">
        <f t="array" ref="AR1737">SfromgA($AP1737,$AO1737,"")</f>
        <v>0.1355317076589955</v>
      </c>
      <c r="AS1737" s="21">
        <f t="shared" si="2841"/>
        <v>606.27517767701011</v>
      </c>
      <c r="AU1737" s="10"/>
      <c r="AV1737" s="10"/>
      <c r="AW1737" s="14">
        <f t="shared" si="2842"/>
        <v>169000000</v>
      </c>
      <c r="AX1737" s="21">
        <f t="shared" si="2843"/>
        <v>606.27517767701011</v>
      </c>
      <c r="AY1737" s="10">
        <f t="shared" si="2844"/>
        <v>-9.7950250704884887</v>
      </c>
      <c r="AZ1737" s="10">
        <f t="shared" si="2845"/>
        <v>4.6107605180425963</v>
      </c>
      <c r="BA1737" s="10">
        <f t="shared" si="2846"/>
        <v>-0.77419227821593517</v>
      </c>
      <c r="BB1737" s="17" cm="1">
        <f t="array" ref="BB1737">$C1737*EXP(poly_from_str($AO1737,BB$2951))</f>
        <v>8.0110188036321155</v>
      </c>
      <c r="BC1737" s="10">
        <f t="shared" si="2847"/>
        <v>-0.55242512967869239</v>
      </c>
      <c r="BD1737" s="10">
        <f t="shared" si="2848"/>
        <v>1.9548347456452759</v>
      </c>
      <c r="BE1737" s="10">
        <f t="shared" si="2849"/>
        <v>-2.0955567965265289</v>
      </c>
      <c r="BF1737" s="21">
        <f>INDEX([1]Pr3_line_class7_opt_lin!$A$2:$A$3624,MATCH($X1737,[1]Pr3_line_class7_opt_lin!$AO$2:$AO$3624,0),1)</f>
        <v>3689</v>
      </c>
    </row>
    <row r="1738" spans="1:58" hidden="1" x14ac:dyDescent="0.25">
      <c r="A1738" s="1">
        <v>1175.4580000000001</v>
      </c>
      <c r="B1738" s="1">
        <v>4.0000000000000001E-3</v>
      </c>
      <c r="C1738">
        <v>1</v>
      </c>
      <c r="E1738" s="2">
        <v>85073.2</v>
      </c>
      <c r="N1738">
        <v>18</v>
      </c>
      <c r="V1738" s="11">
        <f t="shared" si="2827"/>
        <v>8.5073222522625221E-7</v>
      </c>
      <c r="W1738" s="11">
        <f t="shared" si="2828"/>
        <v>1.1754583111955353E-6</v>
      </c>
      <c r="X1738" s="10">
        <f t="shared" si="2829"/>
        <v>85073.21478049719</v>
      </c>
      <c r="Y1738" s="8">
        <f t="shared" si="2830"/>
        <v>1175.4581069731096</v>
      </c>
      <c r="Z1738" s="1">
        <f t="shared" si="2831"/>
        <v>1175.4580000000001</v>
      </c>
      <c r="AA1738" s="2">
        <f t="shared" si="2832"/>
        <v>85073.2</v>
      </c>
      <c r="AB1738" s="2">
        <f t="shared" si="2826"/>
        <v>85073.222522625219</v>
      </c>
      <c r="AC1738" s="1">
        <f t="shared" si="2833"/>
        <v>8.6187265951920528E-2</v>
      </c>
      <c r="AD1738" s="1" t="b">
        <f t="shared" si="2834"/>
        <v>1</v>
      </c>
      <c r="AM1738" s="10">
        <f t="shared" si="2835"/>
        <v>0.289498050972472</v>
      </c>
      <c r="AN1738" s="10"/>
      <c r="AO1738" s="1">
        <f t="shared" si="2836"/>
        <v>1175.4580000000001</v>
      </c>
      <c r="AP1738"/>
      <c r="BB1738" s="17" cm="1">
        <f t="array" ref="BB1738">$C1738*EXP(poly_from_str($AO1738,BB$2951))</f>
        <v>0.80159285033932604</v>
      </c>
      <c r="BF1738" s="21" t="e">
        <f>INDEX([1]Pr3_line_class7_opt_lin!$A$2:$A$3624,MATCH($X1738,[1]Pr3_line_class7_opt_lin!$AO$2:$AO$3624,0),1)</f>
        <v>#N/A</v>
      </c>
    </row>
    <row r="1739" spans="1:58" hidden="1" x14ac:dyDescent="0.25">
      <c r="A1739" s="1">
        <v>1175.4100000000001</v>
      </c>
      <c r="B1739" s="1">
        <v>4.0000000000000001E-3</v>
      </c>
      <c r="C1739">
        <v>1</v>
      </c>
      <c r="E1739" s="2">
        <v>85076.7</v>
      </c>
      <c r="N1739">
        <v>18</v>
      </c>
      <c r="V1739" s="11">
        <f t="shared" si="2827"/>
        <v>8.5076696642022776E-7</v>
      </c>
      <c r="W1739" s="11">
        <f t="shared" si="2828"/>
        <v>1.1754099536065692E-6</v>
      </c>
      <c r="X1739" s="10">
        <f t="shared" si="2829"/>
        <v>85076.697796448003</v>
      </c>
      <c r="Y1739" s="8">
        <f t="shared" si="2830"/>
        <v>1175.4099840505921</v>
      </c>
      <c r="Z1739" s="1">
        <f t="shared" si="2831"/>
        <v>1175.4100000000001</v>
      </c>
      <c r="AA1739" s="2">
        <f t="shared" si="2832"/>
        <v>85076.7</v>
      </c>
      <c r="AB1739" s="2">
        <f t="shared" si="2826"/>
        <v>85076.696642022784</v>
      </c>
      <c r="AC1739" s="1">
        <f t="shared" si="2833"/>
        <v>8.6190221557593844E-2</v>
      </c>
      <c r="AD1739" s="1" t="b">
        <f t="shared" si="2834"/>
        <v>1</v>
      </c>
      <c r="AM1739" s="10">
        <f t="shared" si="2835"/>
        <v>0.28952178388817518</v>
      </c>
      <c r="AN1739" s="10"/>
      <c r="AO1739" s="1">
        <f t="shared" si="2836"/>
        <v>1175.4100000000001</v>
      </c>
      <c r="AP1739"/>
      <c r="BB1739" s="17" cm="1">
        <f t="array" ref="BB1739">$C1739*EXP(poly_from_str($AO1739,BB$2951))</f>
        <v>0.80172371777156404</v>
      </c>
      <c r="BF1739" s="21">
        <f>INDEX([1]Pr3_line_class7_opt_lin!$A$2:$A$3624,MATCH($X1739,[1]Pr3_line_class7_opt_lin!$AO$2:$AO$3624,0),1)</f>
        <v>369</v>
      </c>
    </row>
    <row r="1740" spans="1:58" hidden="1" x14ac:dyDescent="0.25">
      <c r="A1740" s="1">
        <v>1175.191</v>
      </c>
      <c r="B1740" s="1">
        <v>4.0000000000000001E-3</v>
      </c>
      <c r="C1740">
        <v>10</v>
      </c>
      <c r="E1740" s="2">
        <v>85092.6</v>
      </c>
      <c r="N1740">
        <v>18</v>
      </c>
      <c r="V1740" s="11">
        <f t="shared" si="2827"/>
        <v>8.5092550913000524E-7</v>
      </c>
      <c r="W1740" s="11">
        <f t="shared" si="2828"/>
        <v>1.1751903220726596E-6</v>
      </c>
      <c r="X1740" s="10">
        <f t="shared" si="2829"/>
        <v>85092.567796685675</v>
      </c>
      <c r="Y1740" s="8">
        <f t="shared" si="2830"/>
        <v>1175.1907668238796</v>
      </c>
      <c r="Z1740" s="1">
        <f t="shared" si="2831"/>
        <v>1175.191</v>
      </c>
      <c r="AA1740" s="2">
        <f t="shared" si="2832"/>
        <v>85092.6</v>
      </c>
      <c r="AB1740" s="2">
        <f t="shared" si="2826"/>
        <v>85092.550913000523</v>
      </c>
      <c r="AC1740" s="1">
        <f t="shared" si="2833"/>
        <v>8.6203711104407943E-2</v>
      </c>
      <c r="AD1740" s="1" t="b">
        <f t="shared" si="2834"/>
        <v>1</v>
      </c>
      <c r="AM1740" s="10">
        <f t="shared" si="2835"/>
        <v>0.28962985591278356</v>
      </c>
      <c r="AN1740" s="10"/>
      <c r="AO1740" s="1">
        <f t="shared" si="2836"/>
        <v>1175.191</v>
      </c>
      <c r="AP1740"/>
      <c r="BB1740" s="17" cm="1">
        <f t="array" ref="BB1740">$C1740*EXP(poly_from_str($AO1740,BB$2951))</f>
        <v>8.0232049035831334</v>
      </c>
      <c r="BF1740" s="21" t="e">
        <f>INDEX([1]Pr3_line_class7_opt_lin!$A$2:$A$3624,MATCH($X1740,[1]Pr3_line_class7_opt_lin!$AO$2:$AO$3624,0),1)</f>
        <v>#N/A</v>
      </c>
    </row>
    <row r="1741" spans="1:58" hidden="1" x14ac:dyDescent="0.25">
      <c r="A1741" s="1">
        <v>1172.829</v>
      </c>
      <c r="B1741" s="1">
        <v>4.0000000000000001E-3</v>
      </c>
      <c r="C1741">
        <v>30</v>
      </c>
      <c r="E1741" s="2">
        <v>85263.9</v>
      </c>
      <c r="N1741">
        <v>18</v>
      </c>
      <c r="V1741" s="11">
        <f t="shared" si="2827"/>
        <v>8.5263921679972103E-7</v>
      </c>
      <c r="W1741" s="11">
        <f t="shared" si="2828"/>
        <v>1.1728292982141329E-6</v>
      </c>
      <c r="X1741" s="10">
        <f t="shared" si="2829"/>
        <v>85263.914183641391</v>
      </c>
      <c r="Y1741" s="8">
        <f t="shared" si="2830"/>
        <v>1172.8291031141266</v>
      </c>
      <c r="Z1741" s="1">
        <f t="shared" si="2831"/>
        <v>1172.829</v>
      </c>
      <c r="AA1741" s="2">
        <f t="shared" si="2832"/>
        <v>85263.9</v>
      </c>
      <c r="AB1741" s="2">
        <f t="shared" si="2826"/>
        <v>85263.921679972103</v>
      </c>
      <c r="AC1741" s="1">
        <f t="shared" si="2833"/>
        <v>8.634968170124209E-2</v>
      </c>
      <c r="AD1741" s="1" t="b">
        <f t="shared" si="2834"/>
        <v>1</v>
      </c>
      <c r="AM1741" s="10">
        <f t="shared" si="2835"/>
        <v>0.29079737966915892</v>
      </c>
      <c r="AN1741" s="10"/>
      <c r="AO1741" s="1">
        <f t="shared" si="2836"/>
        <v>1172.829</v>
      </c>
      <c r="AP1741"/>
      <c r="BB1741" s="17" cm="1">
        <f t="array" ref="BB1741">$C1741*EXP(poly_from_str($AO1741,BB$2951))</f>
        <v>24.26172389370933</v>
      </c>
      <c r="BF1741" s="21">
        <f>INDEX([1]Pr3_line_class7_opt_lin!$A$2:$A$3624,MATCH($X1741,[1]Pr3_line_class7_opt_lin!$AO$2:$AO$3624,0),1)</f>
        <v>11253</v>
      </c>
    </row>
    <row r="1742" spans="1:58" hidden="1" x14ac:dyDescent="0.25">
      <c r="A1742" s="1">
        <v>1171.087</v>
      </c>
      <c r="B1742" s="1">
        <v>4.0000000000000001E-3</v>
      </c>
      <c r="C1742">
        <v>4</v>
      </c>
      <c r="E1742" s="2">
        <v>85390.8</v>
      </c>
      <c r="N1742">
        <v>18</v>
      </c>
      <c r="V1742" s="11">
        <f t="shared" si="2827"/>
        <v>8.539075235230175E-7</v>
      </c>
      <c r="W1742" s="11">
        <f t="shared" si="2828"/>
        <v>1.171086346538503E-6</v>
      </c>
      <c r="X1742" s="10">
        <f t="shared" si="2829"/>
        <v>85390.76889171041</v>
      </c>
      <c r="Y1742" s="8">
        <f t="shared" si="2830"/>
        <v>1171.0867731711903</v>
      </c>
      <c r="Z1742" s="1">
        <f t="shared" si="2831"/>
        <v>1171.087</v>
      </c>
      <c r="AA1742" s="2">
        <f t="shared" si="2832"/>
        <v>85390.8</v>
      </c>
      <c r="AB1742" s="2">
        <f t="shared" si="2826"/>
        <v>85390.752352301744</v>
      </c>
      <c r="AC1742" s="1">
        <f t="shared" si="2833"/>
        <v>8.6457902936460634E-2</v>
      </c>
      <c r="AD1742" s="1" t="b">
        <f t="shared" si="2834"/>
        <v>1</v>
      </c>
      <c r="AM1742" s="10">
        <f t="shared" si="2835"/>
        <v>0.29166338623859717</v>
      </c>
      <c r="AN1742" s="10"/>
      <c r="AO1742" s="1">
        <f t="shared" si="2836"/>
        <v>1171.087</v>
      </c>
      <c r="AP1742"/>
      <c r="BB1742" s="17" cm="1">
        <f t="array" ref="BB1742">$C1742*EXP(poly_from_str($AO1742,BB$2951))</f>
        <v>3.2536302228924994</v>
      </c>
      <c r="BF1742" s="21">
        <f>INDEX([1]Pr3_line_class7_opt_lin!$A$2:$A$3624,MATCH($X1742,[1]Pr3_line_class7_opt_lin!$AO$2:$AO$3624,0),1)</f>
        <v>1516</v>
      </c>
    </row>
    <row r="1743" spans="1:58" hidden="1" x14ac:dyDescent="0.25">
      <c r="A1743" s="1">
        <v>1170.5640000000001</v>
      </c>
      <c r="B1743" s="1">
        <v>4.0000000000000001E-3</v>
      </c>
      <c r="C1743">
        <v>10</v>
      </c>
      <c r="E1743" s="2">
        <v>85428.9</v>
      </c>
      <c r="N1743">
        <v>18</v>
      </c>
      <c r="V1743" s="11">
        <f t="shared" si="2827"/>
        <v>8.5428904357215835E-7</v>
      </c>
      <c r="W1743" s="11">
        <f t="shared" si="2828"/>
        <v>1.1705640597034495E-6</v>
      </c>
      <c r="X1743" s="10">
        <f t="shared" si="2829"/>
        <v>85428.90284298094</v>
      </c>
      <c r="Y1743" s="8">
        <f t="shared" si="2830"/>
        <v>1170.5640207483509</v>
      </c>
      <c r="Z1743" s="1">
        <f t="shared" si="2831"/>
        <v>1170.5640000000001</v>
      </c>
      <c r="AA1743" s="2">
        <f t="shared" si="2832"/>
        <v>85428.9</v>
      </c>
      <c r="AB1743" s="2">
        <f t="shared" si="2826"/>
        <v>85428.904357215826</v>
      </c>
      <c r="AC1743" s="1">
        <f t="shared" si="2833"/>
        <v>8.6490488498371654E-2</v>
      </c>
      <c r="AD1743" s="1" t="b">
        <f t="shared" si="2834"/>
        <v>1</v>
      </c>
      <c r="AM1743" s="10">
        <f t="shared" si="2835"/>
        <v>0.29192389309768624</v>
      </c>
      <c r="AN1743" s="10"/>
      <c r="AO1743" s="1">
        <f t="shared" si="2836"/>
        <v>1170.5640000000001</v>
      </c>
      <c r="AP1743"/>
      <c r="BB1743" s="17" cm="1">
        <f t="array" ref="BB1743">$C1743*EXP(poly_from_str($AO1743,BB$2951))</f>
        <v>8.1480698703997216</v>
      </c>
      <c r="BF1743" s="21">
        <f>INDEX([1]Pr3_line_class7_opt_lin!$A$2:$A$3624,MATCH($X1743,[1]Pr3_line_class7_opt_lin!$AO$2:$AO$3624,0),1)</f>
        <v>3802</v>
      </c>
    </row>
    <row r="1744" spans="1:58" hidden="1" x14ac:dyDescent="0.25">
      <c r="A1744" s="1">
        <v>1169.104</v>
      </c>
      <c r="B1744" s="1">
        <v>4.0000000000000001E-3</v>
      </c>
      <c r="C1744">
        <v>10</v>
      </c>
      <c r="E1744" s="2">
        <v>85535.6</v>
      </c>
      <c r="N1744">
        <v>18</v>
      </c>
      <c r="V1744" s="11">
        <f t="shared" si="2827"/>
        <v>8.5535589648140799E-7</v>
      </c>
      <c r="W1744" s="11">
        <f t="shared" si="2828"/>
        <v>1.1691038585103746E-6</v>
      </c>
      <c r="X1744" s="10">
        <f t="shared" si="2829"/>
        <v>85535.59325738292</v>
      </c>
      <c r="Y1744" s="8">
        <f t="shared" si="2830"/>
        <v>1169.1039506687305</v>
      </c>
      <c r="Z1744" s="1">
        <f t="shared" si="2831"/>
        <v>1169.104</v>
      </c>
      <c r="AA1744" s="2">
        <f t="shared" si="2832"/>
        <v>85535.6</v>
      </c>
      <c r="AB1744" s="2">
        <f t="shared" si="2826"/>
        <v>85535.589648140798</v>
      </c>
      <c r="AC1744" s="1">
        <f t="shared" si="2833"/>
        <v>8.6581685482275655E-2</v>
      </c>
      <c r="AD1744" s="1" t="b">
        <f t="shared" si="2834"/>
        <v>1</v>
      </c>
      <c r="AM1744" s="10">
        <f t="shared" si="2835"/>
        <v>0.29265351927630051</v>
      </c>
      <c r="AN1744" s="10"/>
      <c r="AO1744" s="1">
        <f t="shared" si="2836"/>
        <v>1169.104</v>
      </c>
      <c r="AP1744"/>
      <c r="BB1744" s="17" cm="1">
        <f t="array" ref="BB1744">$C1744*EXP(poly_from_str($AO1744,BB$2951))</f>
        <v>8.1869700947732955</v>
      </c>
      <c r="BF1744" s="21">
        <f>INDEX([1]Pr3_line_class7_opt_lin!$A$2:$A$3624,MATCH($X1744,[1]Pr3_line_class7_opt_lin!$AO$2:$AO$3624,0),1)</f>
        <v>3835</v>
      </c>
    </row>
    <row r="1745" spans="1:58" hidden="1" x14ac:dyDescent="0.25">
      <c r="A1745" s="1">
        <v>1166.8040000000001</v>
      </c>
      <c r="B1745" s="1">
        <v>4.0000000000000001E-3</v>
      </c>
      <c r="C1745">
        <v>10</v>
      </c>
      <c r="E1745" s="2">
        <v>85704.2</v>
      </c>
      <c r="F1745">
        <v>35828</v>
      </c>
      <c r="G1745" t="s">
        <v>4</v>
      </c>
      <c r="H1745" t="s">
        <v>5</v>
      </c>
      <c r="I1745">
        <v>121532</v>
      </c>
      <c r="J1745" t="s">
        <v>6</v>
      </c>
      <c r="K1745" t="s">
        <v>12</v>
      </c>
      <c r="L1745">
        <v>35828.46</v>
      </c>
      <c r="M1745">
        <v>121532.5</v>
      </c>
      <c r="N1745">
        <v>18</v>
      </c>
      <c r="V1745" s="11">
        <f t="shared" si="2827"/>
        <v>8.5704197105940666E-7</v>
      </c>
      <c r="W1745" s="11">
        <f t="shared" si="2828"/>
        <v>1.1668039605993639E-6</v>
      </c>
      <c r="X1745" s="10">
        <f t="shared" si="2829"/>
        <v>85704.198120156041</v>
      </c>
      <c r="Y1745" s="8">
        <f t="shared" si="2830"/>
        <v>1166.8039861921518</v>
      </c>
      <c r="Z1745" s="1">
        <f t="shared" si="2831"/>
        <v>1166.8040000000001</v>
      </c>
      <c r="AA1745" s="2">
        <f t="shared" si="2832"/>
        <v>85704.2</v>
      </c>
      <c r="AB1745" s="2">
        <f t="shared" si="2826"/>
        <v>85704.197105940664</v>
      </c>
      <c r="AC1745" s="1">
        <f t="shared" si="2833"/>
        <v>8.672604700786965E-2</v>
      </c>
      <c r="AD1745" s="1" t="b">
        <f t="shared" si="2834"/>
        <v>1</v>
      </c>
      <c r="AF1745" s="1" t="s">
        <v>1232</v>
      </c>
      <c r="AG1745" s="1" t="s">
        <v>1163</v>
      </c>
      <c r="AH1745" s="10">
        <v>35828.46</v>
      </c>
      <c r="AI1745" s="10">
        <v>121532.5</v>
      </c>
      <c r="AJ1745" s="10">
        <f t="shared" ref="AJ1745:AJ1747" si="2850">AI1745-AH1745</f>
        <v>85704.040000000008</v>
      </c>
      <c r="AK1745" s="1">
        <f t="shared" ref="AK1745:AK1747" si="2851">$A1745-100000000/AJ1745</f>
        <v>-2.1388938023392257E-3</v>
      </c>
      <c r="AL1745" s="10">
        <f t="shared" ref="AL1745:AL1747" si="2852">$X1745-AJ1745</f>
        <v>0.15812015603296459</v>
      </c>
      <c r="AM1745" s="10">
        <f t="shared" si="2835"/>
        <v>0.29380838598427839</v>
      </c>
      <c r="AN1745" s="10">
        <f t="shared" ref="AN1745:AN1747" si="2853">AL1745/AM1745</f>
        <v>0.53817441426408286</v>
      </c>
      <c r="AO1745" s="1">
        <f t="shared" si="2836"/>
        <v>1166.8040000000001</v>
      </c>
      <c r="AP1745" s="14">
        <v>790000000</v>
      </c>
      <c r="AQ1745" s="10">
        <v>0.29399999999999998</v>
      </c>
      <c r="AR1745" s="14" cm="1">
        <f t="array" ref="AR1745">SfromgA($AP1745,$AO1745,"")</f>
        <v>0.61937572339194491</v>
      </c>
      <c r="AS1745" s="21">
        <f t="shared" ref="AS1745:AS1746" si="2854">(10^MAX(0.05, -0.312925054856973*((LN($AR1745))^(1/3)) + 0.454808404431693)-1)*100</f>
        <v>400.79217528680988</v>
      </c>
      <c r="AU1745" s="10"/>
      <c r="AV1745" s="10"/>
      <c r="AW1745" s="14">
        <f t="shared" ref="AW1745:AW1746" si="2855">IF($AP1745="",$AT1745,$AP1745)</f>
        <v>790000000</v>
      </c>
      <c r="AX1745" s="21">
        <f t="shared" ref="AX1745:AX1746" si="2856">IF($AP1745="",$AV1745,$AS1745)</f>
        <v>400.79217528680988</v>
      </c>
      <c r="AY1745" s="10">
        <f t="shared" ref="AY1745:AY1746" si="2857">LN(BB1745*$AO1745/$AW1745)</f>
        <v>-11.315580055936024</v>
      </c>
      <c r="AZ1745" s="10">
        <f t="shared" ref="AZ1745:AZ1746" si="2858">EXP(AY$2950*$AI1745+AY$2951)*$AW1745/$AO1745</f>
        <v>10.521508295787418</v>
      </c>
      <c r="BA1745" s="10">
        <f t="shared" ref="BA1745:BA1746" si="2859">LN(AZ1745/$C1745)</f>
        <v>5.0836478162709982E-2</v>
      </c>
      <c r="BB1745" s="17" cm="1">
        <f t="array" ref="BB1745">$C1745*EXP(poly_from_str($AO1745,BB$2951))</f>
        <v>8.2477446013955458</v>
      </c>
      <c r="BC1745" s="10">
        <f t="shared" ref="BC1745:BC1746" si="2860">LN(AZ1745/BB1745)</f>
        <v>0.24348178983476584</v>
      </c>
      <c r="BD1745" s="10">
        <f t="shared" ref="BD1745:BD1746" si="2861">LN($AX1745/100+1)</f>
        <v>1.6110210092484383</v>
      </c>
      <c r="BE1745" s="10">
        <f t="shared" ref="BE1745:BE1746" si="2862">ABS(LN($AZ1745/$BB1745))-BD1745-LN(2)</f>
        <v>-2.0606863999736178</v>
      </c>
      <c r="BF1745" s="21">
        <f>INDEX([1]Pr3_line_class7_opt_lin!$A$2:$A$3624,MATCH($X1745,[1]Pr3_line_class7_opt_lin!$AO$2:$AO$3624,0),1)</f>
        <v>3888</v>
      </c>
    </row>
    <row r="1746" spans="1:58" hidden="1" x14ac:dyDescent="0.25">
      <c r="A1746" s="1">
        <v>1165.4459999999999</v>
      </c>
      <c r="B1746" s="1">
        <v>4.0000000000000001E-3</v>
      </c>
      <c r="C1746">
        <v>3</v>
      </c>
      <c r="E1746" s="2">
        <v>85804.1</v>
      </c>
      <c r="F1746">
        <v>30505</v>
      </c>
      <c r="G1746" t="s">
        <v>4</v>
      </c>
      <c r="H1746" t="s">
        <v>12</v>
      </c>
      <c r="I1746">
        <v>116309</v>
      </c>
      <c r="J1746" t="s">
        <v>6</v>
      </c>
      <c r="K1746" t="s">
        <v>12</v>
      </c>
      <c r="L1746">
        <v>30505.72</v>
      </c>
      <c r="M1746">
        <v>116309.2</v>
      </c>
      <c r="N1746">
        <v>18</v>
      </c>
      <c r="V1746" s="11">
        <f t="shared" si="2827"/>
        <v>8.5804061277828407E-7</v>
      </c>
      <c r="W1746" s="11">
        <f t="shared" si="2828"/>
        <v>1.1654454740507738E-6</v>
      </c>
      <c r="X1746" s="10">
        <f t="shared" si="2829"/>
        <v>85804.074889005453</v>
      </c>
      <c r="Y1746" s="8">
        <f t="shared" si="2830"/>
        <v>1165.44581512426</v>
      </c>
      <c r="Z1746" s="1">
        <f t="shared" si="2831"/>
        <v>1165.4459999999999</v>
      </c>
      <c r="AA1746" s="2">
        <f t="shared" si="2832"/>
        <v>85804.1</v>
      </c>
      <c r="AB1746" s="2">
        <f t="shared" si="2826"/>
        <v>85804.061277828412</v>
      </c>
      <c r="AC1746" s="1">
        <f t="shared" si="2833"/>
        <v>8.6811684658846672E-2</v>
      </c>
      <c r="AD1746" s="1" t="b">
        <f t="shared" si="2834"/>
        <v>1</v>
      </c>
      <c r="AF1746" s="1" t="s">
        <v>1403</v>
      </c>
      <c r="AG1746" s="1" t="s">
        <v>1148</v>
      </c>
      <c r="AH1746" s="10">
        <v>30505.72</v>
      </c>
      <c r="AI1746" s="10">
        <v>116309.14</v>
      </c>
      <c r="AJ1746" s="10">
        <f t="shared" si="2850"/>
        <v>85803.42</v>
      </c>
      <c r="AK1746" s="1">
        <f t="shared" si="2851"/>
        <v>-8.7103134119388415E-3</v>
      </c>
      <c r="AL1746" s="10">
        <f t="shared" si="2852"/>
        <v>0.65488900545460638</v>
      </c>
      <c r="AM1746" s="10">
        <f t="shared" si="2835"/>
        <v>0.29449361017155667</v>
      </c>
      <c r="AN1746" s="10">
        <f t="shared" si="2853"/>
        <v>2.2237800170710056</v>
      </c>
      <c r="AO1746" s="1">
        <f t="shared" si="2836"/>
        <v>1165.4459999999999</v>
      </c>
      <c r="AP1746" s="14">
        <v>105000000</v>
      </c>
      <c r="AQ1746" s="10">
        <v>9.7000000000000003E-2</v>
      </c>
      <c r="AR1746" s="14" cm="1">
        <f t="array" ref="AR1746">SfromgA($AP1746,$AO1746,"")</f>
        <v>8.2034989320529439E-2</v>
      </c>
      <c r="AS1746" s="21">
        <f t="shared" si="2854"/>
        <v>657.78770115739769</v>
      </c>
      <c r="AU1746" s="10"/>
      <c r="AV1746" s="10"/>
      <c r="AW1746" s="14">
        <f t="shared" si="2855"/>
        <v>105000000</v>
      </c>
      <c r="AX1746" s="21">
        <f t="shared" si="2856"/>
        <v>657.78770115739769</v>
      </c>
      <c r="AY1746" s="10">
        <f t="shared" si="2857"/>
        <v>-10.49833955232233</v>
      </c>
      <c r="AZ1746" s="10">
        <f t="shared" si="2858"/>
        <v>2.2813622212974418</v>
      </c>
      <c r="BA1746" s="10">
        <f t="shared" si="2859"/>
        <v>-0.27383955863186721</v>
      </c>
      <c r="BB1746" s="17" cm="1">
        <f t="array" ref="BB1746">$C1746*EXP(poly_from_str($AO1746,BB$2951))</f>
        <v>2.4849989336737011</v>
      </c>
      <c r="BC1746" s="10">
        <f t="shared" si="2860"/>
        <v>-8.5499500407107104E-2</v>
      </c>
      <c r="BD1746" s="10">
        <f t="shared" si="2861"/>
        <v>2.0252330827964533</v>
      </c>
      <c r="BE1746" s="10">
        <f t="shared" si="2862"/>
        <v>-2.6328807629492914</v>
      </c>
      <c r="BF1746" s="21">
        <f>INDEX([1]Pr3_line_class7_opt_lin!$A$2:$A$3624,MATCH($X1746,[1]Pr3_line_class7_opt_lin!$AO$2:$AO$3624,0),1)</f>
        <v>1176</v>
      </c>
    </row>
    <row r="1747" spans="1:58" hidden="1" x14ac:dyDescent="0.25">
      <c r="A1747" s="1">
        <v>1164.6590000000001</v>
      </c>
      <c r="B1747" s="1">
        <v>4.0000000000000001E-3</v>
      </c>
      <c r="C1747">
        <v>1</v>
      </c>
      <c r="E1747" s="2">
        <v>85862</v>
      </c>
      <c r="F1747">
        <v>24470</v>
      </c>
      <c r="G1747" t="s">
        <v>4</v>
      </c>
      <c r="H1747" t="s">
        <v>7</v>
      </c>
      <c r="I1747">
        <v>110333</v>
      </c>
      <c r="J1747" t="s">
        <v>6</v>
      </c>
      <c r="K1747" t="s">
        <v>7</v>
      </c>
      <c r="L1747">
        <v>24470.9</v>
      </c>
      <c r="M1747">
        <v>110333.5</v>
      </c>
      <c r="N1747">
        <v>18</v>
      </c>
      <c r="V1747" s="11">
        <f t="shared" si="2827"/>
        <v>8.5862042022600606E-7</v>
      </c>
      <c r="W1747" s="11">
        <f t="shared" si="2828"/>
        <v>1.1646595700076867E-6</v>
      </c>
      <c r="X1747" s="10">
        <f t="shared" si="2829"/>
        <v>85862.027225419108</v>
      </c>
      <c r="Y1747" s="8">
        <f t="shared" si="2830"/>
        <v>1164.6592007135303</v>
      </c>
      <c r="Z1747" s="1">
        <f t="shared" si="2831"/>
        <v>1164.6590000000001</v>
      </c>
      <c r="AA1747" s="2">
        <f t="shared" si="2832"/>
        <v>85862</v>
      </c>
      <c r="AB1747" s="2">
        <f t="shared" si="2826"/>
        <v>85862.042022600595</v>
      </c>
      <c r="AC1747" s="1">
        <f t="shared" si="2833"/>
        <v>8.6861451301454159E-2</v>
      </c>
      <c r="AD1747" s="1" t="b">
        <f t="shared" si="2834"/>
        <v>1</v>
      </c>
      <c r="AF1747" s="1" t="s">
        <v>1328</v>
      </c>
      <c r="AG1747" s="1" t="s">
        <v>1333</v>
      </c>
      <c r="AH1747" s="10">
        <v>24470.9</v>
      </c>
      <c r="AI1747" s="10">
        <v>110333.55</v>
      </c>
      <c r="AJ1747" s="10">
        <f t="shared" si="2850"/>
        <v>85862.65</v>
      </c>
      <c r="AK1747" s="1">
        <f t="shared" si="2851"/>
        <v>8.2467330091731128E-3</v>
      </c>
      <c r="AL1747" s="10">
        <f t="shared" si="2852"/>
        <v>-0.62277458088647109</v>
      </c>
      <c r="AM1747" s="10">
        <f t="shared" si="2835"/>
        <v>0.29489146608578132</v>
      </c>
      <c r="AN1747" s="10">
        <f t="shared" si="2853"/>
        <v>-2.1118772582768179</v>
      </c>
      <c r="AO1747" s="1">
        <f t="shared" si="2836"/>
        <v>1164.6590000000001</v>
      </c>
      <c r="BB1747" s="17" cm="1">
        <f t="array" ref="BB1747">$C1747*EXP(poly_from_str($AO1747,BB$2951))</f>
        <v>0.83038489645350166</v>
      </c>
      <c r="BF1747" s="21">
        <f>INDEX([1]Pr3_line_class7_opt_lin!$A$2:$A$3624,MATCH($X1747,[1]Pr3_line_class7_opt_lin!$AO$2:$AO$3624,0),1)</f>
        <v>394</v>
      </c>
    </row>
    <row r="1748" spans="1:58" hidden="1" x14ac:dyDescent="0.25">
      <c r="A1748" s="1">
        <v>1163.8050000000001</v>
      </c>
      <c r="B1748" s="1">
        <v>4.0000000000000001E-3</v>
      </c>
      <c r="C1748">
        <v>4</v>
      </c>
      <c r="E1748" s="2">
        <v>85925</v>
      </c>
      <c r="N1748">
        <v>18</v>
      </c>
      <c r="V1748" s="11">
        <f t="shared" si="2827"/>
        <v>8.592504758099509E-7</v>
      </c>
      <c r="W1748" s="11">
        <f t="shared" si="2828"/>
        <v>1.1638056444573757E-6</v>
      </c>
      <c r="X1748" s="10">
        <f t="shared" si="2829"/>
        <v>85925.030794705803</v>
      </c>
      <c r="Y1748" s="8">
        <f t="shared" si="2830"/>
        <v>1163.8052273606099</v>
      </c>
      <c r="Z1748" s="1">
        <f t="shared" si="2831"/>
        <v>1163.8050000000001</v>
      </c>
      <c r="AA1748" s="2">
        <f t="shared" si="2832"/>
        <v>85925</v>
      </c>
      <c r="AB1748" s="2">
        <f t="shared" si="2826"/>
        <v>85925.047580995088</v>
      </c>
      <c r="AC1748" s="1">
        <f t="shared" si="2833"/>
        <v>8.6915569008981355E-2</v>
      </c>
      <c r="AD1748" s="1" t="b">
        <f t="shared" si="2834"/>
        <v>1</v>
      </c>
      <c r="AM1748" s="10">
        <f t="shared" si="2835"/>
        <v>0.29532438853588011</v>
      </c>
      <c r="AN1748" s="10"/>
      <c r="AO1748" s="1">
        <f t="shared" si="2836"/>
        <v>1163.8050000000001</v>
      </c>
      <c r="AP1748"/>
      <c r="BB1748" s="17" cm="1">
        <f t="array" ref="BB1748">$C1748*EXP(poly_from_str($AO1748,BB$2951))</f>
        <v>3.3304111853065201</v>
      </c>
      <c r="BF1748" s="21">
        <f>INDEX([1]Pr3_line_class7_opt_lin!$A$2:$A$3624,MATCH($X1748,[1]Pr3_line_class7_opt_lin!$AO$2:$AO$3624,0),1)</f>
        <v>1583</v>
      </c>
    </row>
    <row r="1749" spans="1:58" x14ac:dyDescent="0.25">
      <c r="A1749" s="1">
        <v>1163.3240000000001</v>
      </c>
      <c r="B1749" s="1">
        <v>8.0000000000000002E-3</v>
      </c>
      <c r="C1749">
        <v>3</v>
      </c>
      <c r="D1749" t="s">
        <v>113</v>
      </c>
      <c r="E1749" s="2">
        <v>85960.6</v>
      </c>
      <c r="N1749">
        <v>18</v>
      </c>
      <c r="V1749" s="11">
        <f t="shared" si="2827"/>
        <v>8.5960575041862792E-7</v>
      </c>
      <c r="W1749" s="11">
        <f t="shared" si="2828"/>
        <v>1.1633236622359546E-6</v>
      </c>
      <c r="X1749" s="10">
        <f t="shared" si="2829"/>
        <v>85960.583856378653</v>
      </c>
      <c r="Y1749" s="8">
        <f t="shared" si="2830"/>
        <v>1163.3238807111657</v>
      </c>
      <c r="Z1749" s="1">
        <f t="shared" si="2831"/>
        <v>1163.3240000000001</v>
      </c>
      <c r="AA1749" s="2">
        <f t="shared" si="2832"/>
        <v>85960.6</v>
      </c>
      <c r="AB1749" s="2">
        <f t="shared" si="2826"/>
        <v>85960.575041862801</v>
      </c>
      <c r="AC1749" s="1">
        <f t="shared" si="2833"/>
        <v>8.6946102307638634E-2</v>
      </c>
      <c r="AD1749" s="1" t="b">
        <f t="shared" si="2834"/>
        <v>1</v>
      </c>
      <c r="AM1749" s="10">
        <f t="shared" si="2835"/>
        <v>0.59113780855548415</v>
      </c>
      <c r="AN1749" s="10"/>
      <c r="AO1749" s="1">
        <f t="shared" si="2836"/>
        <v>1163.3240000000001</v>
      </c>
      <c r="AP1749"/>
      <c r="BB1749" s="17" cm="1">
        <f t="array" ref="BB1749">$C1749*EXP(poly_from_str($AO1749,BB$2951))</f>
        <v>2.5015438834825448</v>
      </c>
      <c r="BF1749" s="21" t="e">
        <f>INDEX([1]Pr3_line_class7_opt_lin!$A$2:$A$3624,MATCH($X1749,[1]Pr3_line_class7_opt_lin!$AO$2:$AO$3624,0),1)</f>
        <v>#N/A</v>
      </c>
    </row>
    <row r="1750" spans="1:58" hidden="1" x14ac:dyDescent="0.25">
      <c r="A1750" s="1">
        <v>1161.5319999999999</v>
      </c>
      <c r="B1750" s="1">
        <v>4.0000000000000001E-3</v>
      </c>
      <c r="C1750">
        <v>7</v>
      </c>
      <c r="E1750" s="2">
        <v>86093.2</v>
      </c>
      <c r="F1750">
        <v>24788</v>
      </c>
      <c r="G1750" t="s">
        <v>4</v>
      </c>
      <c r="H1750" t="s">
        <v>5</v>
      </c>
      <c r="I1750">
        <v>110881</v>
      </c>
      <c r="J1750" t="s">
        <v>6</v>
      </c>
      <c r="K1750" t="s">
        <v>12</v>
      </c>
      <c r="L1750">
        <v>24788.02</v>
      </c>
      <c r="M1750">
        <v>110881.1</v>
      </c>
      <c r="N1750">
        <v>18</v>
      </c>
      <c r="V1750" s="11">
        <f t="shared" si="2827"/>
        <v>8.609319416081521E-7</v>
      </c>
      <c r="W1750" s="11">
        <f t="shared" si="2828"/>
        <v>1.1615319212202591E-6</v>
      </c>
      <c r="X1750" s="10">
        <f t="shared" si="2829"/>
        <v>86093.196231284208</v>
      </c>
      <c r="Y1750" s="8">
        <f t="shared" si="2830"/>
        <v>1161.5319720661316</v>
      </c>
      <c r="Z1750" s="1">
        <f t="shared" si="2831"/>
        <v>1161.5319999999999</v>
      </c>
      <c r="AA1750" s="2">
        <f t="shared" si="2832"/>
        <v>86093.2</v>
      </c>
      <c r="AB1750" s="2">
        <f t="shared" si="2826"/>
        <v>86093.194160815212</v>
      </c>
      <c r="AC1750" s="1">
        <f t="shared" si="2833"/>
        <v>8.7060190404059129E-2</v>
      </c>
      <c r="AD1750" s="1" t="b">
        <f t="shared" si="2834"/>
        <v>1</v>
      </c>
      <c r="AF1750" s="1" t="s">
        <v>1228</v>
      </c>
      <c r="AG1750" s="1" t="s">
        <v>1149</v>
      </c>
      <c r="AH1750" s="10">
        <v>24788.02</v>
      </c>
      <c r="AI1750" s="10">
        <v>110880.92</v>
      </c>
      <c r="AJ1750" s="10">
        <f t="shared" ref="AJ1750:AJ1756" si="2863">AI1750-AH1750</f>
        <v>86092.9</v>
      </c>
      <c r="AK1750" s="1">
        <f t="shared" ref="AK1750:AK1756" si="2864">$A1750-100000000/AJ1750</f>
        <v>-3.9687035750830546E-3</v>
      </c>
      <c r="AL1750" s="10">
        <f t="shared" ref="AL1750:AL1756" si="2865">$X1750-AJ1750</f>
        <v>0.29623128421371803</v>
      </c>
      <c r="AM1750" s="10">
        <f t="shared" si="2835"/>
        <v>0.29648154334103582</v>
      </c>
      <c r="AN1750" s="10">
        <f t="shared" ref="AN1750:AN1756" si="2866">AL1750/AM1750</f>
        <v>0.99915590318204084</v>
      </c>
      <c r="AO1750" s="1">
        <f t="shared" si="2836"/>
        <v>1161.5319999999999</v>
      </c>
      <c r="AP1750" s="14">
        <v>28000000</v>
      </c>
      <c r="AQ1750" s="10">
        <v>1.7000000000000001E-2</v>
      </c>
      <c r="AR1750" s="14" cm="1">
        <f t="array" ref="AR1750">SfromgA($AP1750,$AO1750,"")</f>
        <v>2.1656333378464263E-2</v>
      </c>
      <c r="AS1750" s="21">
        <f t="shared" ref="AS1750:AS1756" si="2867">(10^MAX(0.05, -0.312925054856973*((LN($AR1750))^(1/3)) + 0.454808404431693)-1)*100</f>
        <v>780.05825632968401</v>
      </c>
      <c r="AU1750" s="10"/>
      <c r="AV1750" s="10"/>
      <c r="AW1750" s="14">
        <f t="shared" ref="AW1750:AW1756" si="2868">IF($AP1750="",$AT1750,$AP1750)</f>
        <v>28000000</v>
      </c>
      <c r="AX1750" s="21">
        <f t="shared" ref="AX1750:AX1756" si="2869">IF($AP1750="",$AV1750,$AS1750)</f>
        <v>780.05825632968401</v>
      </c>
      <c r="AY1750" s="10">
        <f t="shared" ref="AY1750:AY1756" si="2870">LN(BB1750*$AO1750/$AW1750)</f>
        <v>-8.3204970122001001</v>
      </c>
      <c r="AZ1750" s="10">
        <f t="shared" ref="AZ1750:AZ1756" si="2871">EXP(AY$2950*$AI1750+AY$2951)*$AW1750/$AO1750</f>
        <v>1.0138851515339962</v>
      </c>
      <c r="BA1750" s="10">
        <f t="shared" ref="BA1750:BA1756" si="2872">LN(AZ1750/$C1750)</f>
        <v>-1.9321205130880217</v>
      </c>
      <c r="BB1750" s="17" cm="1">
        <f t="array" ref="BB1750">$C1750*EXP(poly_from_str($AO1750,BB$2951))</f>
        <v>5.869227087454103</v>
      </c>
      <c r="BC1750" s="10">
        <f t="shared" ref="BC1750:BC1756" si="2873">LN(AZ1750/BB1750)</f>
        <v>-1.7559333175599885</v>
      </c>
      <c r="BD1750" s="10">
        <f t="shared" ref="BD1750:BD1756" si="2874">LN($AX1750/100+1)</f>
        <v>2.1748179196676536</v>
      </c>
      <c r="BE1750" s="10">
        <f t="shared" ref="BE1750:BE1756" si="2875">ABS(LN($AZ1750/$BB1750))-BD1750-LN(2)</f>
        <v>-1.1120317826676103</v>
      </c>
      <c r="BF1750" s="21">
        <f>INDEX([1]Pr3_line_class7_opt_lin!$A$2:$A$3624,MATCH($X1750,[1]Pr3_line_class7_opt_lin!$AO$2:$AO$3624,0),1)</f>
        <v>2808</v>
      </c>
    </row>
    <row r="1751" spans="1:58" hidden="1" x14ac:dyDescent="0.25">
      <c r="A1751" s="1">
        <v>1161.46</v>
      </c>
      <c r="B1751" s="1">
        <v>4.0000000000000001E-3</v>
      </c>
      <c r="C1751">
        <v>8</v>
      </c>
      <c r="E1751" s="2">
        <v>86098.5</v>
      </c>
      <c r="F1751">
        <v>29835</v>
      </c>
      <c r="G1751" t="s">
        <v>4</v>
      </c>
      <c r="H1751" t="s">
        <v>5</v>
      </c>
      <c r="I1751">
        <v>115933</v>
      </c>
      <c r="J1751" t="s">
        <v>6</v>
      </c>
      <c r="K1751" t="s">
        <v>12</v>
      </c>
      <c r="L1751">
        <v>29835.09</v>
      </c>
      <c r="M1751">
        <v>115933.2</v>
      </c>
      <c r="N1751">
        <v>18</v>
      </c>
      <c r="V1751" s="11">
        <f t="shared" si="2827"/>
        <v>8.6098531159058427E-7</v>
      </c>
      <c r="W1751" s="11">
        <f t="shared" si="2828"/>
        <v>1.1614604203325261E-6</v>
      </c>
      <c r="X1751" s="10">
        <f t="shared" si="2829"/>
        <v>86098.520108859506</v>
      </c>
      <c r="Y1751" s="8">
        <f t="shared" si="2830"/>
        <v>1161.4601490660236</v>
      </c>
      <c r="Z1751" s="1">
        <f t="shared" si="2831"/>
        <v>1161.46</v>
      </c>
      <c r="AA1751" s="2">
        <f t="shared" si="2832"/>
        <v>86098.5</v>
      </c>
      <c r="AB1751" s="2">
        <f t="shared" si="2826"/>
        <v>86098.531159058417</v>
      </c>
      <c r="AC1751" s="1">
        <f t="shared" si="2833"/>
        <v>8.7064785338736767E-2</v>
      </c>
      <c r="AD1751" s="1" t="b">
        <f t="shared" si="2834"/>
        <v>1</v>
      </c>
      <c r="AF1751" s="1" t="s">
        <v>1185</v>
      </c>
      <c r="AG1751" s="1" t="s">
        <v>1177</v>
      </c>
      <c r="AH1751" s="10">
        <v>29835.09</v>
      </c>
      <c r="AI1751" s="10">
        <v>115933.14</v>
      </c>
      <c r="AJ1751" s="10">
        <f t="shared" si="2863"/>
        <v>86098.05</v>
      </c>
      <c r="AK1751" s="1">
        <f t="shared" si="2864"/>
        <v>-6.4908206397831236E-3</v>
      </c>
      <c r="AL1751" s="10">
        <f t="shared" si="2865"/>
        <v>0.47010885950294323</v>
      </c>
      <c r="AM1751" s="10">
        <f t="shared" si="2835"/>
        <v>0.2965181753999277</v>
      </c>
      <c r="AN1751" s="10">
        <f t="shared" si="2866"/>
        <v>1.5854301641674606</v>
      </c>
      <c r="AO1751" s="1">
        <f t="shared" si="2836"/>
        <v>1161.46</v>
      </c>
      <c r="AP1751" s="14">
        <v>336000000</v>
      </c>
      <c r="AQ1751" s="10">
        <v>0.182</v>
      </c>
      <c r="AR1751" s="14" cm="1">
        <f t="array" ref="AR1751">SfromgA($AP1751,$AO1751,"")</f>
        <v>0.25982767665841205</v>
      </c>
      <c r="AS1751" s="21">
        <f t="shared" si="2867"/>
        <v>531.62999585724765</v>
      </c>
      <c r="AU1751" s="10"/>
      <c r="AV1751" s="10"/>
      <c r="AW1751" s="14">
        <f t="shared" si="2868"/>
        <v>336000000</v>
      </c>
      <c r="AX1751" s="21">
        <f t="shared" si="2869"/>
        <v>531.62999585724765</v>
      </c>
      <c r="AY1751" s="10">
        <f t="shared" si="2870"/>
        <v>-10.671714256029432</v>
      </c>
      <c r="AZ1751" s="10">
        <f t="shared" si="2871"/>
        <v>7.5874575194041878</v>
      </c>
      <c r="BA1751" s="10">
        <f t="shared" si="2872"/>
        <v>-5.2944984070460728E-2</v>
      </c>
      <c r="BB1751" s="17" cm="1">
        <f t="array" ref="BB1751">$C1751*EXP(poly_from_str($AO1751,BB$2951))</f>
        <v>6.7091639694690519</v>
      </c>
      <c r="BC1751" s="10">
        <f t="shared" si="2873"/>
        <v>0.12302220910235208</v>
      </c>
      <c r="BD1751" s="10">
        <f t="shared" si="2874"/>
        <v>1.8431335871232732</v>
      </c>
      <c r="BE1751" s="10">
        <f t="shared" si="2875"/>
        <v>-2.4132585585808664</v>
      </c>
      <c r="BF1751" s="21">
        <f>INDEX([1]Pr3_line_class7_opt_lin!$A$2:$A$3624,MATCH($X1751,[1]Pr3_line_class7_opt_lin!$AO$2:$AO$3624,0),1)</f>
        <v>3211</v>
      </c>
    </row>
    <row r="1752" spans="1:58" hidden="1" x14ac:dyDescent="0.25">
      <c r="A1752" s="1">
        <v>1160.8920000000001</v>
      </c>
      <c r="B1752" s="1">
        <v>4.0000000000000001E-3</v>
      </c>
      <c r="C1752">
        <v>2</v>
      </c>
      <c r="E1752" s="2">
        <v>86140.7</v>
      </c>
      <c r="F1752">
        <v>29263</v>
      </c>
      <c r="G1752" t="s">
        <v>4</v>
      </c>
      <c r="H1752" t="s">
        <v>39</v>
      </c>
      <c r="I1752">
        <v>115403</v>
      </c>
      <c r="J1752" t="s">
        <v>6</v>
      </c>
      <c r="K1752" t="s">
        <v>12</v>
      </c>
      <c r="L1752">
        <v>29263.08</v>
      </c>
      <c r="M1752">
        <v>115403.3</v>
      </c>
      <c r="N1752">
        <v>18</v>
      </c>
      <c r="V1752" s="11">
        <f t="shared" si="2827"/>
        <v>8.6140657356584421E-7</v>
      </c>
      <c r="W1752" s="11">
        <f t="shared" si="2828"/>
        <v>1.1608914253076653E-6</v>
      </c>
      <c r="X1752" s="10">
        <f t="shared" si="2829"/>
        <v>86140.672498696018</v>
      </c>
      <c r="Y1752" s="8">
        <f t="shared" si="2830"/>
        <v>1160.8917959343048</v>
      </c>
      <c r="Z1752" s="1">
        <f t="shared" si="2831"/>
        <v>1160.8920000000001</v>
      </c>
      <c r="AA1752" s="2">
        <f t="shared" si="2832"/>
        <v>86140.7</v>
      </c>
      <c r="AB1752" s="2">
        <f t="shared" si="2826"/>
        <v>86140.657356584416</v>
      </c>
      <c r="AC1752" s="1">
        <f t="shared" si="2833"/>
        <v>8.7101064249122409E-2</v>
      </c>
      <c r="AD1752" s="1" t="b">
        <f t="shared" si="2834"/>
        <v>1</v>
      </c>
      <c r="AF1752" s="1" t="s">
        <v>1408</v>
      </c>
      <c r="AG1752" s="1" t="s">
        <v>1172</v>
      </c>
      <c r="AH1752" s="10">
        <v>29263.08</v>
      </c>
      <c r="AI1752" s="10">
        <v>115403.34</v>
      </c>
      <c r="AJ1752" s="10">
        <f t="shared" si="2863"/>
        <v>86140.26</v>
      </c>
      <c r="AK1752" s="1">
        <f t="shared" si="2864"/>
        <v>-5.3550811201148463E-3</v>
      </c>
      <c r="AL1752" s="10">
        <f t="shared" si="2865"/>
        <v>0.41249869602324907</v>
      </c>
      <c r="AM1752" s="10">
        <f t="shared" si="2835"/>
        <v>0.29680866092625324</v>
      </c>
      <c r="AN1752" s="10">
        <f t="shared" si="2866"/>
        <v>1.3897798491996864</v>
      </c>
      <c r="AO1752" s="1">
        <f t="shared" si="2836"/>
        <v>1160.8920000000001</v>
      </c>
      <c r="AP1752" s="14">
        <v>210000000</v>
      </c>
      <c r="AQ1752" s="10">
        <v>0.252</v>
      </c>
      <c r="AR1752" s="14" cm="1">
        <f t="array" ref="AR1752">SfromgA($AP1752,$AO1752,"")</f>
        <v>0.16215416558463389</v>
      </c>
      <c r="AS1752" s="21">
        <f t="shared" si="2867"/>
        <v>586.77152633651133</v>
      </c>
      <c r="AU1752" s="10"/>
      <c r="AV1752" s="10"/>
      <c r="AW1752" s="14">
        <f t="shared" si="2868"/>
        <v>210000000</v>
      </c>
      <c r="AX1752" s="21">
        <f t="shared" si="2869"/>
        <v>586.77152633651133</v>
      </c>
      <c r="AY1752" s="10">
        <f t="shared" si="2870"/>
        <v>-11.586763076853938</v>
      </c>
      <c r="AZ1752" s="10">
        <f t="shared" si="2871"/>
        <v>4.9853604834605569</v>
      </c>
      <c r="BA1752" s="10">
        <f t="shared" si="2872"/>
        <v>0.9133585338723621</v>
      </c>
      <c r="BB1752" s="17" cm="1">
        <f t="array" ref="BB1752">$C1752*EXP(poly_from_str($AO1752,BB$2951))</f>
        <v>1.6801970155710055</v>
      </c>
      <c r="BC1752" s="10">
        <f t="shared" si="2873"/>
        <v>1.0875946567196488</v>
      </c>
      <c r="BD1752" s="10">
        <f t="shared" si="2874"/>
        <v>1.9268314837257621</v>
      </c>
      <c r="BE1752" s="10">
        <f t="shared" si="2875"/>
        <v>-1.5323840075660584</v>
      </c>
      <c r="BF1752" s="21">
        <f>INDEX([1]Pr3_line_class7_opt_lin!$A$2:$A$3624,MATCH($X1752,[1]Pr3_line_class7_opt_lin!$AO$2:$AO$3624,0),1)</f>
        <v>805</v>
      </c>
    </row>
    <row r="1753" spans="1:58" hidden="1" x14ac:dyDescent="0.25">
      <c r="A1753" s="1">
        <v>1160.8209999999999</v>
      </c>
      <c r="B1753" s="1">
        <v>4.0000000000000001E-3</v>
      </c>
      <c r="C1753">
        <v>3</v>
      </c>
      <c r="E1753" s="2">
        <v>86145.9</v>
      </c>
      <c r="F1753">
        <v>29263</v>
      </c>
      <c r="G1753" t="s">
        <v>4</v>
      </c>
      <c r="H1753" t="s">
        <v>39</v>
      </c>
      <c r="I1753">
        <v>115408</v>
      </c>
      <c r="J1753" t="s">
        <v>6</v>
      </c>
      <c r="K1753" t="s">
        <v>39</v>
      </c>
      <c r="L1753">
        <v>29263.08</v>
      </c>
      <c r="M1753">
        <v>115408.4</v>
      </c>
      <c r="N1753">
        <v>18</v>
      </c>
      <c r="V1753" s="11">
        <f t="shared" si="2827"/>
        <v>8.6145926029939168E-7</v>
      </c>
      <c r="W1753" s="11">
        <f t="shared" si="2828"/>
        <v>1.1608213507549403E-6</v>
      </c>
      <c r="X1753" s="10">
        <f t="shared" si="2829"/>
        <v>86145.916785603957</v>
      </c>
      <c r="Y1753" s="8">
        <f t="shared" si="2830"/>
        <v>1160.8211245679288</v>
      </c>
      <c r="Z1753" s="1">
        <f t="shared" si="2831"/>
        <v>1160.8209999999999</v>
      </c>
      <c r="AA1753" s="2">
        <f t="shared" si="2832"/>
        <v>86145.9</v>
      </c>
      <c r="AB1753" s="2">
        <f t="shared" si="2826"/>
        <v>86145.926029939161</v>
      </c>
      <c r="AC1753" s="1">
        <f t="shared" si="2833"/>
        <v>8.7105602857778755E-2</v>
      </c>
      <c r="AD1753" s="1" t="b">
        <f t="shared" si="2834"/>
        <v>1</v>
      </c>
      <c r="AF1753" s="1" t="s">
        <v>1408</v>
      </c>
      <c r="AG1753" s="1" t="s">
        <v>1168</v>
      </c>
      <c r="AH1753" s="10">
        <v>29263.08</v>
      </c>
      <c r="AI1753" s="10">
        <v>115408.39</v>
      </c>
      <c r="AJ1753" s="10">
        <f t="shared" si="2863"/>
        <v>86145.31</v>
      </c>
      <c r="AK1753" s="1">
        <f t="shared" si="2864"/>
        <v>-8.3010960204319417E-3</v>
      </c>
      <c r="AL1753" s="10">
        <f t="shared" si="2865"/>
        <v>0.60678560395899694</v>
      </c>
      <c r="AM1753" s="10">
        <f t="shared" si="2835"/>
        <v>0.29684473316730142</v>
      </c>
      <c r="AN1753" s="10">
        <f t="shared" si="2866"/>
        <v>2.0441178035556153</v>
      </c>
      <c r="AO1753" s="1">
        <f t="shared" si="2836"/>
        <v>1160.8209999999999</v>
      </c>
      <c r="AP1753" s="14">
        <v>253000000</v>
      </c>
      <c r="AQ1753" s="10">
        <v>0.17299999999999999</v>
      </c>
      <c r="AR1753" s="14" cm="1">
        <f t="array" ref="AR1753">SfromgA($AP1753,$AO1753,"")</f>
        <v>0.19532131953313064</v>
      </c>
      <c r="AS1753" s="21">
        <f t="shared" si="2867"/>
        <v>565.75606408484862</v>
      </c>
      <c r="AU1753" s="10"/>
      <c r="AV1753" s="10"/>
      <c r="AW1753" s="14">
        <f t="shared" si="2868"/>
        <v>253000000</v>
      </c>
      <c r="AX1753" s="21">
        <f t="shared" si="2869"/>
        <v>565.75606408484862</v>
      </c>
      <c r="AY1753" s="10">
        <f t="shared" si="2870"/>
        <v>-11.367425266798815</v>
      </c>
      <c r="AZ1753" s="10">
        <f t="shared" si="2871"/>
        <v>6.0037050079595486</v>
      </c>
      <c r="BA1753" s="10">
        <f t="shared" si="2872"/>
        <v>0.69376449131104234</v>
      </c>
      <c r="BB1753" s="17" cm="1">
        <f t="array" ref="BB1753">$C1753*EXP(poly_from_str($AO1753,BB$2951))</f>
        <v>2.5208395165065749</v>
      </c>
      <c r="BC1753" s="10">
        <f t="shared" si="2873"/>
        <v>0.86778479246425544</v>
      </c>
      <c r="BD1753" s="10">
        <f t="shared" si="2874"/>
        <v>1.8957531473161358</v>
      </c>
      <c r="BE1753" s="10">
        <f t="shared" si="2875"/>
        <v>-1.7211155354118257</v>
      </c>
      <c r="BF1753" s="21">
        <f>INDEX([1]Pr3_line_class7_opt_lin!$A$2:$A$3624,MATCH($X1753,[1]Pr3_line_class7_opt_lin!$AO$2:$AO$3624,0),1)</f>
        <v>1209</v>
      </c>
    </row>
    <row r="1754" spans="1:58" hidden="1" x14ac:dyDescent="0.25">
      <c r="A1754" s="1">
        <v>1160.7170000000001</v>
      </c>
      <c r="B1754" s="1">
        <v>4.0000000000000001E-3</v>
      </c>
      <c r="C1754">
        <v>10</v>
      </c>
      <c r="E1754" s="2">
        <v>86153.600000000006</v>
      </c>
      <c r="F1754">
        <v>27138</v>
      </c>
      <c r="G1754" t="s">
        <v>4</v>
      </c>
      <c r="H1754" t="s">
        <v>7</v>
      </c>
      <c r="I1754">
        <v>113291</v>
      </c>
      <c r="J1754" t="s">
        <v>6</v>
      </c>
      <c r="K1754" t="s">
        <v>7</v>
      </c>
      <c r="L1754">
        <v>27138.55</v>
      </c>
      <c r="M1754">
        <v>113291.8</v>
      </c>
      <c r="N1754">
        <v>18</v>
      </c>
      <c r="V1754" s="11">
        <f t="shared" si="2827"/>
        <v>8.6153644686861651E-7</v>
      </c>
      <c r="W1754" s="11">
        <f t="shared" si="2828"/>
        <v>1.1607176020502916E-6</v>
      </c>
      <c r="X1754" s="10">
        <f t="shared" si="2829"/>
        <v>86153.628812998664</v>
      </c>
      <c r="Y1754" s="8">
        <f t="shared" si="2830"/>
        <v>1160.7172138628737</v>
      </c>
      <c r="Z1754" s="1">
        <f t="shared" si="2831"/>
        <v>1160.7170000000001</v>
      </c>
      <c r="AA1754" s="2">
        <f t="shared" si="2832"/>
        <v>86153.600000000006</v>
      </c>
      <c r="AB1754" s="2">
        <f t="shared" si="2826"/>
        <v>86153.644686861648</v>
      </c>
      <c r="AC1754" s="1">
        <f t="shared" si="2833"/>
        <v>8.7112252464150025E-2</v>
      </c>
      <c r="AD1754" s="1" t="b">
        <f t="shared" si="2834"/>
        <v>1</v>
      </c>
      <c r="AF1754" s="1" t="s">
        <v>1221</v>
      </c>
      <c r="AG1754" s="1" t="s">
        <v>1166</v>
      </c>
      <c r="AH1754" s="10">
        <v>27138.55</v>
      </c>
      <c r="AI1754" s="10">
        <v>113291.67</v>
      </c>
      <c r="AJ1754" s="10">
        <f t="shared" si="2863"/>
        <v>86153.12</v>
      </c>
      <c r="AK1754" s="1">
        <f t="shared" si="2864"/>
        <v>-7.0689600097466609E-3</v>
      </c>
      <c r="AL1754" s="10">
        <f t="shared" si="2865"/>
        <v>0.50881299866887275</v>
      </c>
      <c r="AM1754" s="10">
        <f t="shared" si="2835"/>
        <v>0.29689786571576016</v>
      </c>
      <c r="AN1754" s="10">
        <f t="shared" si="2866"/>
        <v>1.7137644201053062</v>
      </c>
      <c r="AO1754" s="1">
        <f t="shared" si="2836"/>
        <v>1160.7170000000001</v>
      </c>
      <c r="AP1754" s="14">
        <v>315000000</v>
      </c>
      <c r="AQ1754" s="10">
        <v>0.35499999999999998</v>
      </c>
      <c r="AR1754" s="14" cm="1">
        <f t="array" ref="AR1754">SfromgA($AP1754,$AO1754,"")</f>
        <v>0.24312126643494106</v>
      </c>
      <c r="AS1754" s="21">
        <f t="shared" si="2867"/>
        <v>539.81344072515617</v>
      </c>
      <c r="AU1754" s="10"/>
      <c r="AV1754" s="10"/>
      <c r="AW1754" s="14">
        <f t="shared" si="2868"/>
        <v>315000000</v>
      </c>
      <c r="AX1754" s="21">
        <f t="shared" si="2869"/>
        <v>539.81344072515617</v>
      </c>
      <c r="AY1754" s="10">
        <f t="shared" si="2870"/>
        <v>-10.382409300649817</v>
      </c>
      <c r="AZ1754" s="10">
        <f t="shared" si="2871"/>
        <v>9.1112709434551569</v>
      </c>
      <c r="BA1754" s="10">
        <f t="shared" si="2872"/>
        <v>-9.3072880645534678E-2</v>
      </c>
      <c r="BB1754" s="17" cm="1">
        <f t="array" ref="BB1754">$C1754*EXP(poly_from_str($AO1754,BB$2951))</f>
        <v>8.4054533163834542</v>
      </c>
      <c r="BC1754" s="10">
        <f t="shared" si="2873"/>
        <v>8.0631512809849967E-2</v>
      </c>
      <c r="BD1754" s="10">
        <f t="shared" si="2874"/>
        <v>1.8560064490046297</v>
      </c>
      <c r="BE1754" s="10">
        <f t="shared" si="2875"/>
        <v>-2.4685221167547251</v>
      </c>
      <c r="BF1754" s="21">
        <f>INDEX([1]Pr3_line_class7_opt_lin!$A$2:$A$3624,MATCH($X1754,[1]Pr3_line_class7_opt_lin!$AO$2:$AO$3624,0),1)</f>
        <v>4031</v>
      </c>
    </row>
    <row r="1755" spans="1:58" hidden="1" x14ac:dyDescent="0.25">
      <c r="A1755" s="1">
        <v>1160.4090000000001</v>
      </c>
      <c r="B1755" s="1">
        <v>4.0000000000000001E-3</v>
      </c>
      <c r="C1755">
        <v>4</v>
      </c>
      <c r="E1755" s="2">
        <v>86176.5</v>
      </c>
      <c r="F1755">
        <v>27604</v>
      </c>
      <c r="G1755" t="s">
        <v>4</v>
      </c>
      <c r="H1755" t="s">
        <v>5</v>
      </c>
      <c r="I1755">
        <v>113780</v>
      </c>
      <c r="J1755" t="s">
        <v>6</v>
      </c>
      <c r="K1755" t="s">
        <v>5</v>
      </c>
      <c r="L1755">
        <v>27604.26</v>
      </c>
      <c r="M1755">
        <v>113780.5</v>
      </c>
      <c r="N1755">
        <v>18</v>
      </c>
      <c r="V1755" s="11">
        <f t="shared" si="2827"/>
        <v>8.6176511902268931E-7</v>
      </c>
      <c r="W1755" s="11">
        <f t="shared" si="2828"/>
        <v>1.1604091602699112E-6</v>
      </c>
      <c r="X1755" s="10">
        <f t="shared" si="2829"/>
        <v>86176.50767139635</v>
      </c>
      <c r="Y1755" s="8">
        <f t="shared" si="2830"/>
        <v>1160.4090569707773</v>
      </c>
      <c r="Z1755" s="1">
        <f t="shared" si="2831"/>
        <v>1160.4090000000001</v>
      </c>
      <c r="AA1755" s="2">
        <f t="shared" si="2832"/>
        <v>86176.5</v>
      </c>
      <c r="AB1755" s="2">
        <f t="shared" si="2826"/>
        <v>86176.511902268932</v>
      </c>
      <c r="AC1755" s="1">
        <f t="shared" si="2833"/>
        <v>8.71319560182095E-2</v>
      </c>
      <c r="AD1755" s="1" t="b">
        <f t="shared" si="2834"/>
        <v>1</v>
      </c>
      <c r="AF1755" s="1" t="s">
        <v>1272</v>
      </c>
      <c r="AG1755" s="5" t="s">
        <v>1464</v>
      </c>
      <c r="AH1755" s="10">
        <v>27604.26</v>
      </c>
      <c r="AI1755" s="10">
        <v>113780.27</v>
      </c>
      <c r="AJ1755" s="10">
        <f t="shared" si="2863"/>
        <v>86176.010000000009</v>
      </c>
      <c r="AK1755" s="1">
        <f t="shared" si="2864"/>
        <v>-6.75839958216784E-3</v>
      </c>
      <c r="AL1755" s="10">
        <f t="shared" si="2865"/>
        <v>0.49767139634059276</v>
      </c>
      <c r="AM1755" s="10">
        <f t="shared" si="2835"/>
        <v>0.29705560711783513</v>
      </c>
      <c r="AN1755" s="10">
        <f t="shared" si="2866"/>
        <v>1.6753475928942083</v>
      </c>
      <c r="AO1755" s="1">
        <f t="shared" si="2836"/>
        <v>1160.4090000000001</v>
      </c>
      <c r="AP1755" s="14">
        <v>161000000</v>
      </c>
      <c r="AQ1755" s="10">
        <v>0.10100000000000001</v>
      </c>
      <c r="AR1755" s="14" cm="1">
        <f t="array" ref="AR1755">SfromgA($AP1755,$AO1755,"")</f>
        <v>0.1241630869165639</v>
      </c>
      <c r="AS1755" s="21">
        <f t="shared" si="2867"/>
        <v>615.56881339010829</v>
      </c>
      <c r="AU1755" s="10"/>
      <c r="AV1755" s="10"/>
      <c r="AW1755" s="14">
        <f t="shared" si="2868"/>
        <v>161000000</v>
      </c>
      <c r="AX1755" s="21">
        <f t="shared" si="2869"/>
        <v>615.56881339010829</v>
      </c>
      <c r="AY1755" s="10">
        <f t="shared" si="2870"/>
        <v>-10.626863146494102</v>
      </c>
      <c r="AZ1755" s="10">
        <f t="shared" si="2871"/>
        <v>4.4501460444545069</v>
      </c>
      <c r="BA1755" s="10">
        <f t="shared" si="2872"/>
        <v>0.10664255349826821</v>
      </c>
      <c r="BB1755" s="17" cm="1">
        <f t="array" ref="BB1755">$C1755*EXP(poly_from_str($AO1755,BB$2951))</f>
        <v>3.365323072987743</v>
      </c>
      <c r="BC1755" s="10">
        <f t="shared" si="2873"/>
        <v>0.27941294632692126</v>
      </c>
      <c r="BD1755" s="10">
        <f t="shared" si="2874"/>
        <v>1.9679075836321012</v>
      </c>
      <c r="BE1755" s="10">
        <f t="shared" si="2875"/>
        <v>-2.3816418178651251</v>
      </c>
      <c r="BF1755" s="21">
        <f>INDEX([1]Pr3_line_class7_opt_lin!$A$2:$A$3624,MATCH($X1755,[1]Pr3_line_class7_opt_lin!$AO$2:$AO$3624,0),1)</f>
        <v>1615</v>
      </c>
    </row>
    <row r="1756" spans="1:58" hidden="1" x14ac:dyDescent="0.25">
      <c r="A1756" s="1">
        <v>1159.818</v>
      </c>
      <c r="B1756" s="1">
        <v>4.0000000000000001E-3</v>
      </c>
      <c r="C1756">
        <v>20</v>
      </c>
      <c r="E1756" s="2">
        <v>86220.4</v>
      </c>
      <c r="F1756">
        <v>27380</v>
      </c>
      <c r="G1756" t="s">
        <v>4</v>
      </c>
      <c r="H1756" t="s">
        <v>12</v>
      </c>
      <c r="I1756">
        <v>113600</v>
      </c>
      <c r="J1756" t="s">
        <v>6</v>
      </c>
      <c r="K1756" t="s">
        <v>39</v>
      </c>
      <c r="L1756">
        <v>27380.31</v>
      </c>
      <c r="M1756">
        <v>113600.3</v>
      </c>
      <c r="N1756">
        <v>18</v>
      </c>
      <c r="V1756" s="11">
        <f t="shared" si="2827"/>
        <v>8.6220424238975428E-7</v>
      </c>
      <c r="W1756" s="11">
        <f t="shared" si="2828"/>
        <v>1.1598183260574065E-6</v>
      </c>
      <c r="X1756" s="10">
        <f t="shared" si="2829"/>
        <v>86220.415611483608</v>
      </c>
      <c r="Y1756" s="8">
        <f t="shared" si="2830"/>
        <v>1159.8181160551158</v>
      </c>
      <c r="Z1756" s="1">
        <f t="shared" si="2831"/>
        <v>1159.818</v>
      </c>
      <c r="AA1756" s="2">
        <f t="shared" si="2832"/>
        <v>86220.4</v>
      </c>
      <c r="AB1756" s="2">
        <f t="shared" si="2826"/>
        <v>86220.424238975422</v>
      </c>
      <c r="AC1756" s="1">
        <f t="shared" si="2833"/>
        <v>8.7169807779744507E-2</v>
      </c>
      <c r="AD1756" s="1" t="b">
        <f t="shared" si="2834"/>
        <v>1</v>
      </c>
      <c r="AF1756" s="1" t="s">
        <v>1315</v>
      </c>
      <c r="AG1756" s="1" t="s">
        <v>1155</v>
      </c>
      <c r="AH1756" s="10">
        <v>27380.31</v>
      </c>
      <c r="AI1756" s="10">
        <v>113600.13</v>
      </c>
      <c r="AJ1756" s="10">
        <f t="shared" si="2863"/>
        <v>86219.82</v>
      </c>
      <c r="AK1756" s="1">
        <f t="shared" si="2864"/>
        <v>-8.1281454774853046E-3</v>
      </c>
      <c r="AL1756" s="10">
        <f t="shared" si="2865"/>
        <v>0.59561148360080551</v>
      </c>
      <c r="AM1756" s="10">
        <f t="shared" si="2835"/>
        <v>0.29735837864216624</v>
      </c>
      <c r="AN1756" s="10">
        <f t="shared" si="2866"/>
        <v>2.0030089157754984</v>
      </c>
      <c r="AO1756" s="1">
        <f t="shared" si="2836"/>
        <v>1159.818</v>
      </c>
      <c r="AP1756" s="14">
        <v>652000000</v>
      </c>
      <c r="AQ1756" s="10">
        <v>0.159</v>
      </c>
      <c r="AR1756" s="14" cm="1">
        <f t="array" ref="AR1756">SfromgA($AP1756,$AO1756,"")</f>
        <v>0.5020540668110921</v>
      </c>
      <c r="AS1756" s="21">
        <f t="shared" si="2867"/>
        <v>438.51657765349995</v>
      </c>
      <c r="AU1756" s="10"/>
      <c r="AV1756" s="10"/>
      <c r="AW1756" s="14">
        <f t="shared" si="2868"/>
        <v>652000000</v>
      </c>
      <c r="AX1756" s="21">
        <f t="shared" si="2869"/>
        <v>438.51657765349995</v>
      </c>
      <c r="AY1756" s="10">
        <f t="shared" si="2870"/>
        <v>-10.414789257034469</v>
      </c>
      <c r="AZ1756" s="10">
        <f t="shared" si="2871"/>
        <v>18.33708157848293</v>
      </c>
      <c r="BA1756" s="10">
        <f t="shared" si="2872"/>
        <v>-8.6806948151196175E-2</v>
      </c>
      <c r="BB1756" s="17" cm="1">
        <f t="array" ref="BB1756">$C1756*EXP(poly_from_str($AO1756,BB$2951))</f>
        <v>16.856687926199204</v>
      </c>
      <c r="BC1756" s="10">
        <f t="shared" si="2873"/>
        <v>8.4177837785471374E-2</v>
      </c>
      <c r="BD1756" s="10">
        <f t="shared" si="2874"/>
        <v>1.6836480950063737</v>
      </c>
      <c r="BE1756" s="10">
        <f t="shared" si="2875"/>
        <v>-2.2926174377808475</v>
      </c>
      <c r="BF1756" s="21">
        <f>INDEX([1]Pr3_line_class7_opt_lin!$A$2:$A$3624,MATCH($X1756,[1]Pr3_line_class7_opt_lin!$AO$2:$AO$3624,0),1)</f>
        <v>8105</v>
      </c>
    </row>
    <row r="1757" spans="1:58" hidden="1" x14ac:dyDescent="0.25">
      <c r="A1757" s="1">
        <v>1159.4970000000001</v>
      </c>
      <c r="B1757" s="1">
        <v>4.0000000000000001E-3</v>
      </c>
      <c r="C1757">
        <v>10</v>
      </c>
      <c r="E1757" s="2">
        <v>86244.3</v>
      </c>
      <c r="N1757">
        <v>18</v>
      </c>
      <c r="V1757" s="11">
        <f t="shared" si="2827"/>
        <v>8.6244293861907362E-7</v>
      </c>
      <c r="W1757" s="11">
        <f t="shared" si="2828"/>
        <v>1.159496917477445E-6</v>
      </c>
      <c r="X1757" s="10">
        <f t="shared" si="2829"/>
        <v>86244.296048226592</v>
      </c>
      <c r="Y1757" s="8">
        <f t="shared" si="2830"/>
        <v>1159.4969706063971</v>
      </c>
      <c r="Z1757" s="1">
        <f t="shared" si="2831"/>
        <v>1159.4970000000001</v>
      </c>
      <c r="AA1757" s="2">
        <f t="shared" si="2832"/>
        <v>86244.3</v>
      </c>
      <c r="AB1757" s="2">
        <f t="shared" si="2826"/>
        <v>86244.293861907354</v>
      </c>
      <c r="AC1757" s="1">
        <f t="shared" si="2833"/>
        <v>8.7190391118695157E-2</v>
      </c>
      <c r="AD1757" s="1" t="b">
        <f t="shared" si="2834"/>
        <v>1</v>
      </c>
      <c r="AM1757" s="10">
        <f t="shared" si="2835"/>
        <v>0.29752315012457992</v>
      </c>
      <c r="AN1757" s="10"/>
      <c r="AO1757" s="1">
        <f t="shared" si="2836"/>
        <v>1159.4970000000001</v>
      </c>
      <c r="AP1757"/>
      <c r="BB1757" s="17" cm="1">
        <f t="array" ref="BB1757">$C1757*EXP(poly_from_str($AO1757,BB$2951))</f>
        <v>8.4364915362142465</v>
      </c>
      <c r="BF1757" s="21">
        <f>INDEX([1]Pr3_line_class7_opt_lin!$A$2:$A$3624,MATCH($X1757,[1]Pr3_line_class7_opt_lin!$AO$2:$AO$3624,0),1)</f>
        <v>4060</v>
      </c>
    </row>
    <row r="1758" spans="1:58" hidden="1" x14ac:dyDescent="0.25">
      <c r="A1758" s="1">
        <v>1158.8710000000001</v>
      </c>
      <c r="B1758" s="1">
        <v>4.0000000000000001E-3</v>
      </c>
      <c r="C1758">
        <v>1</v>
      </c>
      <c r="E1758" s="2">
        <v>86290.9</v>
      </c>
      <c r="N1758">
        <v>18</v>
      </c>
      <c r="V1758" s="11">
        <f t="shared" si="2827"/>
        <v>8.6290881383691537E-7</v>
      </c>
      <c r="W1758" s="11">
        <f t="shared" si="2828"/>
        <v>1.1588707499863833E-6</v>
      </c>
      <c r="X1758" s="10">
        <f t="shared" si="2829"/>
        <v>86290.888023836145</v>
      </c>
      <c r="Y1758" s="8">
        <f t="shared" si="2830"/>
        <v>1158.8709108240605</v>
      </c>
      <c r="Z1758" s="1">
        <f t="shared" si="2831"/>
        <v>1158.8710000000001</v>
      </c>
      <c r="AA1758" s="2">
        <f t="shared" si="2832"/>
        <v>86290.9</v>
      </c>
      <c r="AB1758" s="2">
        <f t="shared" si="2826"/>
        <v>86290.881383691536</v>
      </c>
      <c r="AC1758" s="1">
        <f t="shared" si="2833"/>
        <v>8.7230581049871608E-2</v>
      </c>
      <c r="AD1758" s="1" t="b">
        <f t="shared" si="2834"/>
        <v>1</v>
      </c>
      <c r="AM1758" s="10">
        <f t="shared" si="2835"/>
        <v>0.29784471265567952</v>
      </c>
      <c r="AN1758" s="10"/>
      <c r="AO1758" s="1">
        <f t="shared" si="2836"/>
        <v>1158.8710000000001</v>
      </c>
      <c r="AP1758"/>
      <c r="BB1758" s="17" cm="1">
        <f t="array" ref="BB1758">$C1758*EXP(poly_from_str($AO1758,BB$2951))</f>
        <v>0.84523411561887274</v>
      </c>
      <c r="BF1758" s="21">
        <f>INDEX([1]Pr3_line_class7_opt_lin!$A$2:$A$3624,MATCH($X1758,[1]Pr3_line_class7_opt_lin!$AO$2:$AO$3624,0),1)</f>
        <v>408</v>
      </c>
    </row>
    <row r="1759" spans="1:58" x14ac:dyDescent="0.25">
      <c r="A1759" s="1">
        <v>1158.222</v>
      </c>
      <c r="B1759" s="1">
        <v>8.0000000000000002E-3</v>
      </c>
      <c r="C1759">
        <v>5</v>
      </c>
      <c r="D1759" t="s">
        <v>112</v>
      </c>
      <c r="E1759" s="2">
        <v>86339.199999999997</v>
      </c>
      <c r="N1759">
        <v>18</v>
      </c>
      <c r="V1759" s="11">
        <f t="shared" si="2827"/>
        <v>8.633923375656826E-7</v>
      </c>
      <c r="W1759" s="11">
        <f t="shared" si="2828"/>
        <v>1.1582224528371819E-6</v>
      </c>
      <c r="X1759" s="10">
        <f t="shared" si="2829"/>
        <v>86339.221698778492</v>
      </c>
      <c r="Y1759" s="8">
        <f t="shared" si="2830"/>
        <v>1158.2221617526438</v>
      </c>
      <c r="Z1759" s="1">
        <f t="shared" si="2831"/>
        <v>1158.222</v>
      </c>
      <c r="AA1759" s="2">
        <f t="shared" si="2832"/>
        <v>86339.199999999997</v>
      </c>
      <c r="AB1759" s="2">
        <f t="shared" si="2826"/>
        <v>86339.233756568254</v>
      </c>
      <c r="AC1759" s="1">
        <f t="shared" si="2833"/>
        <v>8.7272316428356672E-2</v>
      </c>
      <c r="AD1759" s="1" t="b">
        <f t="shared" si="2834"/>
        <v>1</v>
      </c>
      <c r="AM1759" s="10">
        <f t="shared" si="2835"/>
        <v>0.59635682969240789</v>
      </c>
      <c r="AN1759" s="10"/>
      <c r="AO1759" s="1">
        <f t="shared" si="2836"/>
        <v>1158.222</v>
      </c>
      <c r="AP1759"/>
      <c r="BB1759" s="17" cm="1">
        <f t="array" ref="BB1759">$C1759*EXP(poly_from_str($AO1759,BB$2951))</f>
        <v>4.234358863805312</v>
      </c>
      <c r="BF1759" s="21">
        <f>INDEX([1]Pr3_line_class7_opt_lin!$A$2:$A$3624,MATCH($X1759,[1]Pr3_line_class7_opt_lin!$AO$2:$AO$3624,0),1)</f>
        <v>2046</v>
      </c>
    </row>
    <row r="1760" spans="1:58" hidden="1" x14ac:dyDescent="0.25">
      <c r="A1760" s="1">
        <v>1157.9639999999999</v>
      </c>
      <c r="B1760" s="1">
        <v>4.0000000000000001E-3</v>
      </c>
      <c r="C1760">
        <v>2</v>
      </c>
      <c r="E1760" s="2">
        <v>86358.5</v>
      </c>
      <c r="F1760">
        <v>35024</v>
      </c>
      <c r="G1760" t="s">
        <v>4</v>
      </c>
      <c r="H1760" t="s">
        <v>7</v>
      </c>
      <c r="I1760">
        <v>121382</v>
      </c>
      <c r="J1760" t="s">
        <v>6</v>
      </c>
      <c r="K1760" t="s">
        <v>5</v>
      </c>
      <c r="L1760">
        <v>35024.49</v>
      </c>
      <c r="M1760">
        <v>121382.6</v>
      </c>
      <c r="N1760">
        <v>18</v>
      </c>
      <c r="V1760" s="11">
        <f t="shared" si="2827"/>
        <v>8.6358470556943058E-7</v>
      </c>
      <c r="W1760" s="11">
        <f t="shared" si="2828"/>
        <v>1.1579636052038884E-6</v>
      </c>
      <c r="X1760" s="10">
        <f t="shared" si="2829"/>
        <v>86358.481079988735</v>
      </c>
      <c r="Y1760" s="8">
        <f t="shared" si="2830"/>
        <v>1157.9638588985365</v>
      </c>
      <c r="Z1760" s="1">
        <f t="shared" si="2831"/>
        <v>1157.9639999999999</v>
      </c>
      <c r="AA1760" s="2">
        <f t="shared" si="2832"/>
        <v>86358.5</v>
      </c>
      <c r="AB1760" s="2">
        <f t="shared" si="2826"/>
        <v>86358.470556943052</v>
      </c>
      <c r="AC1760" s="1">
        <f t="shared" si="2833"/>
        <v>8.7288927184672002E-2</v>
      </c>
      <c r="AD1760" s="1" t="b">
        <f t="shared" si="2834"/>
        <v>1</v>
      </c>
      <c r="AF1760" s="1" t="s">
        <v>1412</v>
      </c>
      <c r="AG1760" s="1" t="s">
        <v>1184</v>
      </c>
      <c r="AH1760" s="10">
        <v>35024.49</v>
      </c>
      <c r="AI1760" s="10">
        <v>121382.6</v>
      </c>
      <c r="AJ1760" s="10">
        <f>AI1760-AH1760</f>
        <v>86358.110000000015</v>
      </c>
      <c r="AK1760" s="1">
        <f>$A1760-100000000/AJ1760</f>
        <v>-4.8346583776037733E-3</v>
      </c>
      <c r="AL1760" s="10">
        <f>$X1760-AJ1760</f>
        <v>0.37107998871942982</v>
      </c>
      <c r="AM1760" s="10">
        <f t="shared" si="2835"/>
        <v>0.29831151918367066</v>
      </c>
      <c r="AN1760" s="10">
        <f>AL1760/AM1760</f>
        <v>1.2439344941653276</v>
      </c>
      <c r="AO1760" s="1">
        <f t="shared" si="2836"/>
        <v>1157.9639999999999</v>
      </c>
      <c r="AP1760" s="14">
        <v>410000000</v>
      </c>
      <c r="AQ1760" s="10">
        <v>0.20899999999999999</v>
      </c>
      <c r="AR1760" s="14" cm="1">
        <f t="array" ref="AR1760">SfromgA($AP1760,$AO1760,"")</f>
        <v>0.31419725756009326</v>
      </c>
      <c r="AS1760" s="21">
        <f>(10^MAX(0.05, -0.312925054856973*((LN($AR1760))^(1/3)) + 0.454808404431693)-1)*100</f>
        <v>507.28149968710892</v>
      </c>
      <c r="AU1760" s="10"/>
      <c r="AV1760" s="10"/>
      <c r="AW1760" s="14">
        <f>IF($AP1760="",$AT1760,$AP1760)</f>
        <v>410000000</v>
      </c>
      <c r="AX1760" s="21">
        <f>IF($AP1760="",$AV1760,$AS1760)</f>
        <v>507.28149968710892</v>
      </c>
      <c r="AY1760" s="10">
        <f>LN(BB1760*$AO1760/$AW1760)</f>
        <v>-12.249541366662941</v>
      </c>
      <c r="AZ1760" s="10">
        <f>EXP(AY$2950*$AI1760+AY$2951)*$AW1760/$AO1760</f>
        <v>5.579855869806738</v>
      </c>
      <c r="BA1760" s="10">
        <f>LN(AZ1760/$C1760)</f>
        <v>1.026015765715941</v>
      </c>
      <c r="BB1760" s="17" cm="1">
        <f t="array" ref="BB1760">$C1760*EXP(poly_from_str($AO1760,BB$2951))</f>
        <v>1.6950424443492262</v>
      </c>
      <c r="BC1760" s="10">
        <f t="shared" ref="BC1760" si="2876">LN(AZ1760/BB1760)</f>
        <v>1.1914551648429934</v>
      </c>
      <c r="BD1760" s="10">
        <f t="shared" ref="BD1760" si="2877">LN($AX1760/100+1)</f>
        <v>1.8038222532324375</v>
      </c>
      <c r="BE1760" s="10">
        <f>ABS(LN($AZ1760/$BB1760))-BD1760-LN(2)</f>
        <v>-1.3055142689493895</v>
      </c>
      <c r="BF1760" s="21">
        <f>INDEX([1]Pr3_line_class7_opt_lin!$A$2:$A$3624,MATCH($X1760,[1]Pr3_line_class7_opt_lin!$AO$2:$AO$3624,0),1)</f>
        <v>820</v>
      </c>
    </row>
    <row r="1761" spans="1:58" hidden="1" x14ac:dyDescent="0.25">
      <c r="A1761" s="1">
        <v>1157.912</v>
      </c>
      <c r="B1761" s="1">
        <v>4.0000000000000001E-3</v>
      </c>
      <c r="C1761">
        <v>40</v>
      </c>
      <c r="E1761" s="2">
        <v>86362.3</v>
      </c>
      <c r="N1761">
        <v>18</v>
      </c>
      <c r="V1761" s="11">
        <f t="shared" si="2827"/>
        <v>8.6362348779527283E-7</v>
      </c>
      <c r="W1761" s="11">
        <f t="shared" si="2828"/>
        <v>1.1579126540168569E-6</v>
      </c>
      <c r="X1761" s="10">
        <f t="shared" si="2829"/>
        <v>86362.331343571175</v>
      </c>
      <c r="Y1761" s="8">
        <f t="shared" si="2830"/>
        <v>1157.9122337744072</v>
      </c>
      <c r="Z1761" s="1">
        <f t="shared" si="2831"/>
        <v>1157.912</v>
      </c>
      <c r="AA1761" s="2">
        <f t="shared" si="2832"/>
        <v>86362.3</v>
      </c>
      <c r="AB1761" s="2">
        <f t="shared" si="2826"/>
        <v>86362.348779527281</v>
      </c>
      <c r="AC1761" s="1">
        <f t="shared" si="2833"/>
        <v>8.7292276433583588E-2</v>
      </c>
      <c r="AD1761" s="1" t="b">
        <f t="shared" si="2834"/>
        <v>1</v>
      </c>
      <c r="AM1761" s="10">
        <f t="shared" si="2835"/>
        <v>0.29833804296008676</v>
      </c>
      <c r="AN1761" s="10"/>
      <c r="AO1761" s="1">
        <f t="shared" si="2836"/>
        <v>1157.912</v>
      </c>
      <c r="AP1761"/>
      <c r="BB1761" s="17" cm="1">
        <f t="array" ref="BB1761">$C1761*EXP(poly_from_str($AO1761,BB$2951))</f>
        <v>33.906080398369546</v>
      </c>
      <c r="BF1761" s="21" t="e">
        <f>INDEX([1]Pr3_line_class7_opt_lin!$A$2:$A$3624,MATCH($X1761,[1]Pr3_line_class7_opt_lin!$AO$2:$AO$3624,0),1)</f>
        <v>#N/A</v>
      </c>
    </row>
    <row r="1762" spans="1:58" hidden="1" x14ac:dyDescent="0.25">
      <c r="A1762" s="1">
        <v>1157.279</v>
      </c>
      <c r="B1762" s="1">
        <v>4.0000000000000001E-3</v>
      </c>
      <c r="C1762">
        <v>20</v>
      </c>
      <c r="E1762" s="2">
        <v>86409.600000000006</v>
      </c>
      <c r="F1762">
        <v>29263</v>
      </c>
      <c r="G1762" t="s">
        <v>4</v>
      </c>
      <c r="H1762" t="s">
        <v>39</v>
      </c>
      <c r="I1762">
        <v>115672</v>
      </c>
      <c r="J1762" t="s">
        <v>6</v>
      </c>
      <c r="K1762" t="s">
        <v>46</v>
      </c>
      <c r="L1762">
        <v>29263.08</v>
      </c>
      <c r="M1762">
        <v>115672.2</v>
      </c>
      <c r="N1762">
        <v>18</v>
      </c>
      <c r="V1762" s="11">
        <f t="shared" si="2827"/>
        <v>8.6409586625178547E-7</v>
      </c>
      <c r="W1762" s="11">
        <f t="shared" si="2828"/>
        <v>1.157278820871755E-6</v>
      </c>
      <c r="X1762" s="10">
        <f t="shared" si="2829"/>
        <v>86409.591412655747</v>
      </c>
      <c r="Y1762" s="8">
        <f t="shared" si="2830"/>
        <v>1157.278935881576</v>
      </c>
      <c r="Z1762" s="1">
        <f t="shared" si="2831"/>
        <v>1157.279</v>
      </c>
      <c r="AA1762" s="2">
        <f t="shared" si="2832"/>
        <v>86409.600000000006</v>
      </c>
      <c r="AB1762" s="2">
        <f t="shared" si="2826"/>
        <v>86409.586625178548</v>
      </c>
      <c r="AC1762" s="1">
        <f t="shared" si="2833"/>
        <v>8.7333083303671177E-2</v>
      </c>
      <c r="AD1762" s="1" t="b">
        <f t="shared" si="2834"/>
        <v>1</v>
      </c>
      <c r="AF1762" s="1" t="s">
        <v>1408</v>
      </c>
      <c r="AG1762" s="1" t="s">
        <v>1182</v>
      </c>
      <c r="AH1762" s="10">
        <v>29263.08</v>
      </c>
      <c r="AI1762" s="10">
        <v>115672.26</v>
      </c>
      <c r="AJ1762" s="10">
        <f t="shared" ref="AJ1762:AJ1763" si="2878">AI1762-AH1762</f>
        <v>86409.18</v>
      </c>
      <c r="AK1762" s="1">
        <f t="shared" ref="AK1762:AK1763" si="2879">$A1762-100000000/AJ1762</f>
        <v>-5.4459350269553397E-3</v>
      </c>
      <c r="AL1762" s="10">
        <f t="shared" ref="AL1762:AL1763" si="2880">$X1762-AJ1762</f>
        <v>0.41141265575424768</v>
      </c>
      <c r="AM1762" s="10">
        <f t="shared" si="2835"/>
        <v>0.29866471265788114</v>
      </c>
      <c r="AN1762" s="10">
        <f t="shared" ref="AN1762:AN1763" si="2881">AL1762/AM1762</f>
        <v>1.3775067435754245</v>
      </c>
      <c r="AO1762" s="1">
        <f t="shared" si="2836"/>
        <v>1157.279</v>
      </c>
      <c r="AP1762" s="14">
        <v>1000000000</v>
      </c>
      <c r="AQ1762" s="10">
        <v>9.0999999999999998E-2</v>
      </c>
      <c r="AR1762" s="14" cm="1">
        <f t="array" ref="AR1762">SfromgA($AP1762,$AO1762,"")</f>
        <v>0.76497559018124928</v>
      </c>
      <c r="AS1762" s="21">
        <f t="shared" ref="AS1762:AS1763" si="2882">(10^MAX(0.05, -0.312925054856973*((LN($AR1762))^(1/3)) + 0.454808404431693)-1)*100</f>
        <v>353.45950263771391</v>
      </c>
      <c r="AU1762" s="10"/>
      <c r="AV1762" s="10"/>
      <c r="AW1762" s="14">
        <f t="shared" ref="AW1762:AW1763" si="2883">IF($AP1762="",$AT1762,$AP1762)</f>
        <v>1000000000</v>
      </c>
      <c r="AX1762" s="21">
        <f t="shared" ref="AX1762:AX1763" si="2884">IF($AP1762="",$AV1762,$AS1762)</f>
        <v>353.45950263771391</v>
      </c>
      <c r="AY1762" s="10">
        <f t="shared" ref="AY1762:AY1763" si="2885">LN(BB1762*$AO1762/$AW1762)</f>
        <v>-10.837118809517143</v>
      </c>
      <c r="AZ1762" s="10">
        <f t="shared" ref="AZ1762:AZ1763" si="2886">EXP(AY$2950*$AI1762+AY$2951)*$AW1762/$AO1762</f>
        <v>23.222763676544702</v>
      </c>
      <c r="BA1762" s="10">
        <f t="shared" ref="BA1762:BA1763" si="2887">LN(AZ1762/$C1762)</f>
        <v>0.14940071701762545</v>
      </c>
      <c r="BB1762" s="17" cm="1">
        <f t="array" ref="BB1762">$C1762*EXP(poly_from_str($AO1762,BB$2951))</f>
        <v>16.984823132909838</v>
      </c>
      <c r="BC1762" s="10">
        <f t="shared" ref="BC1762:BC1763" si="2888">LN(AZ1762/BB1762)</f>
        <v>0.31281280214782636</v>
      </c>
      <c r="BD1762" s="10">
        <f t="shared" ref="BD1762:BD1763" si="2889">LN($AX1762/100+1)</f>
        <v>1.5117357799935771</v>
      </c>
      <c r="BE1762" s="10">
        <f t="shared" ref="BE1762:BE1763" si="2890">ABS(LN($AZ1762/$BB1762))-BD1762-LN(2)</f>
        <v>-1.892070158405696</v>
      </c>
      <c r="BF1762" s="21">
        <f>INDEX([1]Pr3_line_class7_opt_lin!$A$2:$A$3624,MATCH($X1762,[1]Pr3_line_class7_opt_lin!$AO$2:$AO$3624,0),1)</f>
        <v>8229</v>
      </c>
    </row>
    <row r="1763" spans="1:58" hidden="1" x14ac:dyDescent="0.25">
      <c r="A1763" s="1">
        <v>1156.4100000000001</v>
      </c>
      <c r="B1763" s="1">
        <v>4.0000000000000001E-3</v>
      </c>
      <c r="C1763">
        <v>15</v>
      </c>
      <c r="E1763" s="2">
        <v>86474.5</v>
      </c>
      <c r="F1763">
        <v>29835</v>
      </c>
      <c r="G1763" t="s">
        <v>4</v>
      </c>
      <c r="H1763" t="s">
        <v>5</v>
      </c>
      <c r="I1763">
        <v>116309</v>
      </c>
      <c r="J1763" t="s">
        <v>6</v>
      </c>
      <c r="K1763" t="s">
        <v>12</v>
      </c>
      <c r="L1763">
        <v>29835.09</v>
      </c>
      <c r="M1763">
        <v>116309.2</v>
      </c>
      <c r="N1763">
        <v>18</v>
      </c>
      <c r="V1763" s="11">
        <f t="shared" si="2827"/>
        <v>8.6474520282598727E-7</v>
      </c>
      <c r="W1763" s="11">
        <f t="shared" si="2828"/>
        <v>1.1564102712360293E-6</v>
      </c>
      <c r="X1763" s="10">
        <f t="shared" si="2829"/>
        <v>86474.51300849492</v>
      </c>
      <c r="Y1763" s="8">
        <f t="shared" si="2830"/>
        <v>1156.4100972754411</v>
      </c>
      <c r="Z1763" s="1">
        <f t="shared" si="2831"/>
        <v>1156.4100000000001</v>
      </c>
      <c r="AA1763" s="2">
        <f t="shared" si="2832"/>
        <v>86474.5</v>
      </c>
      <c r="AB1763" s="2">
        <f t="shared" si="2826"/>
        <v>86474.520282598722</v>
      </c>
      <c r="AC1763" s="1">
        <f t="shared" si="2833"/>
        <v>8.7389213290527901E-2</v>
      </c>
      <c r="AD1763" s="1" t="b">
        <f t="shared" si="2834"/>
        <v>1</v>
      </c>
      <c r="AF1763" s="1" t="s">
        <v>1185</v>
      </c>
      <c r="AG1763" s="1" t="s">
        <v>1148</v>
      </c>
      <c r="AH1763" s="10">
        <v>29835.09</v>
      </c>
      <c r="AI1763" s="10">
        <v>116309.14</v>
      </c>
      <c r="AJ1763" s="10">
        <f t="shared" si="2878"/>
        <v>86474.05</v>
      </c>
      <c r="AK1763" s="1">
        <f t="shared" si="2879"/>
        <v>-6.2890485642128624E-3</v>
      </c>
      <c r="AL1763" s="10">
        <f t="shared" si="2880"/>
        <v>0.46300849491672125</v>
      </c>
      <c r="AM1763" s="10">
        <f t="shared" si="2835"/>
        <v>0.29911363616710335</v>
      </c>
      <c r="AN1763" s="10">
        <f t="shared" si="2881"/>
        <v>1.5479350953363293</v>
      </c>
      <c r="AO1763" s="1">
        <f t="shared" si="2836"/>
        <v>1156.4100000000001</v>
      </c>
      <c r="AP1763" s="14">
        <v>340000000</v>
      </c>
      <c r="AQ1763" s="10">
        <v>5.8000000000000003E-2</v>
      </c>
      <c r="AR1763" s="14" cm="1">
        <f t="array" ref="AR1763">SfromgA($AP1763,$AO1763,"")</f>
        <v>0.25950623247548771</v>
      </c>
      <c r="AS1763" s="21">
        <f t="shared" si="2882"/>
        <v>531.78388326325353</v>
      </c>
      <c r="AU1763" s="10"/>
      <c r="AV1763" s="10"/>
      <c r="AW1763" s="14">
        <f t="shared" si="2883"/>
        <v>340000000</v>
      </c>
      <c r="AX1763" s="21">
        <f t="shared" si="2884"/>
        <v>531.78388326325353</v>
      </c>
      <c r="AY1763" s="10">
        <f t="shared" si="2885"/>
        <v>-10.044187255823473</v>
      </c>
      <c r="AZ1763" s="10">
        <f t="shared" si="2886"/>
        <v>7.4449910591370756</v>
      </c>
      <c r="BA1763" s="10">
        <f t="shared" si="2887"/>
        <v>-0.70050873588877549</v>
      </c>
      <c r="BB1763" s="17" cm="1">
        <f t="array" ref="BB1763">$C1763*EXP(poly_from_str($AO1763,BB$2951))</f>
        <v>12.771207997929746</v>
      </c>
      <c r="BC1763" s="10">
        <f t="shared" si="2888"/>
        <v>-0.53965179690596488</v>
      </c>
      <c r="BD1763" s="10">
        <f t="shared" si="2889"/>
        <v>1.8433771928162455</v>
      </c>
      <c r="BE1763" s="10">
        <f t="shared" si="2890"/>
        <v>-1.996872576470226</v>
      </c>
      <c r="BF1763" s="21">
        <f>INDEX([1]Pr3_line_class7_opt_lin!$A$2:$A$3624,MATCH($X1763,[1]Pr3_line_class7_opt_lin!$AO$2:$AO$3624,0),1)</f>
        <v>6203</v>
      </c>
    </row>
    <row r="1764" spans="1:58" hidden="1" x14ac:dyDescent="0.25">
      <c r="A1764" s="1">
        <v>1155.8710000000001</v>
      </c>
      <c r="B1764" s="1">
        <v>4.0000000000000001E-3</v>
      </c>
      <c r="C1764">
        <v>3</v>
      </c>
      <c r="E1764" s="2">
        <v>86514.8</v>
      </c>
      <c r="N1764">
        <v>18</v>
      </c>
      <c r="V1764" s="11">
        <f t="shared" si="2827"/>
        <v>8.6514844649619197E-7</v>
      </c>
      <c r="W1764" s="11">
        <f t="shared" si="2828"/>
        <v>1.1558715965360841E-6</v>
      </c>
      <c r="X1764" s="10">
        <f t="shared" si="2829"/>
        <v>86514.828617432839</v>
      </c>
      <c r="Y1764" s="8">
        <f t="shared" si="2830"/>
        <v>1155.8712141961046</v>
      </c>
      <c r="Z1764" s="1">
        <f t="shared" si="2831"/>
        <v>1155.8710000000001</v>
      </c>
      <c r="AA1764" s="2">
        <f t="shared" si="2832"/>
        <v>86514.8</v>
      </c>
      <c r="AB1764" s="2">
        <f t="shared" si="2826"/>
        <v>86514.844649619205</v>
      </c>
      <c r="AC1764" s="1">
        <f t="shared" si="2833"/>
        <v>8.7424091723738717E-2</v>
      </c>
      <c r="AD1764" s="1" t="b">
        <f t="shared" si="2834"/>
        <v>1</v>
      </c>
      <c r="AM1764" s="10">
        <f t="shared" si="2835"/>
        <v>0.299392579275715</v>
      </c>
      <c r="AN1764" s="10"/>
      <c r="AO1764" s="1">
        <f t="shared" si="2836"/>
        <v>1155.8710000000001</v>
      </c>
      <c r="AP1764"/>
      <c r="BB1764" s="17" cm="1">
        <f t="array" ref="BB1764">$C1764*EXP(poly_from_str($AO1764,BB$2951))</f>
        <v>2.5582688126410282</v>
      </c>
      <c r="BF1764" s="21">
        <f>INDEX([1]Pr3_line_class7_opt_lin!$A$2:$A$3624,MATCH($X1764,[1]Pr3_line_class7_opt_lin!$AO$2:$AO$3624,0),1)</f>
        <v>1245</v>
      </c>
    </row>
    <row r="1765" spans="1:58" hidden="1" x14ac:dyDescent="0.25">
      <c r="A1765" s="1">
        <v>1155.7470000000001</v>
      </c>
      <c r="B1765" s="1">
        <v>4.0000000000000001E-3</v>
      </c>
      <c r="C1765">
        <v>40</v>
      </c>
      <c r="E1765" s="2">
        <v>86524.1</v>
      </c>
      <c r="N1765">
        <v>18</v>
      </c>
      <c r="V1765" s="11">
        <f t="shared" si="2827"/>
        <v>8.6524126820143161E-7</v>
      </c>
      <c r="W1765" s="11">
        <f t="shared" si="2828"/>
        <v>1.155747358250476E-6</v>
      </c>
      <c r="X1765" s="10">
        <f t="shared" si="2829"/>
        <v>86524.117187274416</v>
      </c>
      <c r="Y1765" s="8">
        <f t="shared" si="2830"/>
        <v>1155.7471286711673</v>
      </c>
      <c r="Z1765" s="1">
        <f t="shared" si="2831"/>
        <v>1155.7470000000001</v>
      </c>
      <c r="AA1765" s="2">
        <f t="shared" si="2832"/>
        <v>86524.1</v>
      </c>
      <c r="AB1765" s="2">
        <f t="shared" si="2826"/>
        <v>86524.126820143152</v>
      </c>
      <c r="AC1765" s="1">
        <f t="shared" si="2833"/>
        <v>8.7432122609941085E-2</v>
      </c>
      <c r="AD1765" s="1" t="b">
        <f t="shared" si="2834"/>
        <v>1</v>
      </c>
      <c r="AM1765" s="10">
        <f t="shared" si="2835"/>
        <v>0.29945688805595</v>
      </c>
      <c r="AN1765" s="10"/>
      <c r="AO1765" s="1">
        <f t="shared" si="2836"/>
        <v>1155.7470000000001</v>
      </c>
      <c r="AP1765"/>
      <c r="BB1765" s="17" cm="1">
        <f t="array" ref="BB1765">$C1765*EXP(poly_from_str($AO1765,BB$2951))</f>
        <v>34.122581161927542</v>
      </c>
      <c r="BF1765" s="21">
        <f>INDEX([1]Pr3_line_class7_opt_lin!$A$2:$A$3624,MATCH($X1765,[1]Pr3_line_class7_opt_lin!$AO$2:$AO$3624,0),1)</f>
        <v>16608</v>
      </c>
    </row>
    <row r="1766" spans="1:58" hidden="1" x14ac:dyDescent="0.25">
      <c r="A1766" s="1">
        <v>1155.635</v>
      </c>
      <c r="B1766" s="1">
        <v>4.0000000000000001E-3</v>
      </c>
      <c r="C1766">
        <v>2</v>
      </c>
      <c r="E1766" s="2">
        <v>86532.5</v>
      </c>
      <c r="F1766">
        <v>29267</v>
      </c>
      <c r="G1766" t="s">
        <v>4</v>
      </c>
      <c r="H1766" t="s">
        <v>17</v>
      </c>
      <c r="I1766">
        <v>115800</v>
      </c>
      <c r="J1766" t="s">
        <v>6</v>
      </c>
      <c r="K1766" t="s">
        <v>17</v>
      </c>
      <c r="L1766">
        <v>29267.86</v>
      </c>
      <c r="M1766">
        <v>115800</v>
      </c>
      <c r="N1766">
        <v>18</v>
      </c>
      <c r="V1766" s="11">
        <f t="shared" si="2827"/>
        <v>8.6532512428232103E-7</v>
      </c>
      <c r="W1766" s="11">
        <f t="shared" si="2828"/>
        <v>1.1556351659781007E-6</v>
      </c>
      <c r="X1766" s="10">
        <f t="shared" si="2829"/>
        <v>86532.507963330645</v>
      </c>
      <c r="Y1766" s="8">
        <f t="shared" si="2830"/>
        <v>1155.635059628416</v>
      </c>
      <c r="Z1766" s="1">
        <f t="shared" si="2831"/>
        <v>1155.635</v>
      </c>
      <c r="AA1766" s="2">
        <f t="shared" si="2832"/>
        <v>86532.5</v>
      </c>
      <c r="AB1766" s="2">
        <f t="shared" si="2826"/>
        <v>86532.512428232105</v>
      </c>
      <c r="AC1766" s="1">
        <f t="shared" si="2833"/>
        <v>8.7439378535710724E-2</v>
      </c>
      <c r="AD1766" s="1" t="b">
        <f t="shared" si="2834"/>
        <v>1</v>
      </c>
      <c r="AF1766" s="1" t="s">
        <v>1269</v>
      </c>
      <c r="AG1766" s="1" t="s">
        <v>1331</v>
      </c>
      <c r="AH1766" s="10">
        <v>29267.86</v>
      </c>
      <c r="AI1766" s="10">
        <v>115800.17</v>
      </c>
      <c r="AJ1766" s="10">
        <f>AI1766-AH1766</f>
        <v>86532.31</v>
      </c>
      <c r="AK1766" s="1">
        <f>$A1766-100000000/AJ1766</f>
        <v>-2.7034196823478851E-3</v>
      </c>
      <c r="AL1766" s="10">
        <f>$X1766-AJ1766</f>
        <v>0.19796333064732607</v>
      </c>
      <c r="AM1766" s="10">
        <f t="shared" si="2835"/>
        <v>0.29951498526783976</v>
      </c>
      <c r="AN1766" s="10">
        <f>AL1766/AM1766</f>
        <v>0.66094633118372481</v>
      </c>
      <c r="AO1766" s="1">
        <f t="shared" si="2836"/>
        <v>1155.635</v>
      </c>
      <c r="AP1766" s="14">
        <v>131000000</v>
      </c>
      <c r="AQ1766" s="10">
        <v>0.14799999999999999</v>
      </c>
      <c r="AR1766" s="14" cm="1">
        <f t="array" ref="AR1766">SfromgA($AP1766,$AO1766,"")</f>
        <v>9.978533399397585E-2</v>
      </c>
      <c r="AS1766" s="21">
        <f>(10^MAX(0.05, -0.312925054856973*((LN($AR1766))^(1/3)) + 0.454808404431693)-1)*100</f>
        <v>638.16695414088929</v>
      </c>
      <c r="AU1766" s="10"/>
      <c r="AV1766" s="10"/>
      <c r="AW1766" s="14">
        <f>IF($AP1766="",$AT1766,$AP1766)</f>
        <v>131000000</v>
      </c>
      <c r="AX1766" s="21">
        <f>IF($AP1766="",$AV1766,$AS1766)</f>
        <v>638.16695414088929</v>
      </c>
      <c r="AY1766" s="10">
        <f>LN(BB1766*$AO1766/$AW1766)</f>
        <v>-11.103749414352151</v>
      </c>
      <c r="AZ1766" s="10">
        <f>EXP(AY$2950*$AI1766+AY$2951)*$AW1766/$AO1766</f>
        <v>3.0103010581185852</v>
      </c>
      <c r="BA1766" s="10">
        <f>LN(AZ1766/$C1766)</f>
        <v>0.40889291250774157</v>
      </c>
      <c r="BB1766" s="17" cm="1">
        <f t="array" ref="BB1766">$C1766*EXP(poly_from_str($AO1766,BB$2951))</f>
        <v>1.7066855442108919</v>
      </c>
      <c r="BC1766" s="10">
        <f t="shared" ref="BC1766" si="2891">LN(AZ1766/BB1766)</f>
        <v>0.56748688168448369</v>
      </c>
      <c r="BD1766" s="10">
        <f t="shared" ref="BD1766" si="2892">LN($AX1766/100+1)</f>
        <v>1.9989998381504928</v>
      </c>
      <c r="BE1766" s="10">
        <f>ABS(LN($AZ1766/$BB1766))-BD1766-LN(2)</f>
        <v>-2.1246601370259546</v>
      </c>
      <c r="BF1766" s="21">
        <f>INDEX([1]Pr3_line_class7_opt_lin!$A$2:$A$3624,MATCH($X1766,[1]Pr3_line_class7_opt_lin!$AO$2:$AO$3624,0),1)</f>
        <v>831</v>
      </c>
    </row>
    <row r="1767" spans="1:58" hidden="1" x14ac:dyDescent="0.25">
      <c r="A1767" s="1">
        <v>1154.7049999999999</v>
      </c>
      <c r="B1767" s="1">
        <v>4.0000000000000001E-3</v>
      </c>
      <c r="C1767">
        <v>1</v>
      </c>
      <c r="E1767" s="2">
        <v>86602.2</v>
      </c>
      <c r="N1767">
        <v>18</v>
      </c>
      <c r="V1767" s="11">
        <f t="shared" si="2827"/>
        <v>8.6602205758180673E-7</v>
      </c>
      <c r="W1767" s="11">
        <f t="shared" si="2828"/>
        <v>1.1547050767763406E-6</v>
      </c>
      <c r="X1767" s="10">
        <f t="shared" si="2829"/>
        <v>86602.203685256303</v>
      </c>
      <c r="Y1767" s="8">
        <f t="shared" si="2830"/>
        <v>1154.7050276392056</v>
      </c>
      <c r="Z1767" s="1">
        <f t="shared" si="2831"/>
        <v>1154.7049999999999</v>
      </c>
      <c r="AA1767" s="2">
        <f t="shared" si="2832"/>
        <v>86602.2</v>
      </c>
      <c r="AB1767" s="2">
        <f t="shared" si="2826"/>
        <v>86602.205758180673</v>
      </c>
      <c r="AC1767" s="1">
        <f t="shared" si="2833"/>
        <v>8.7499710210911311E-2</v>
      </c>
      <c r="AD1767" s="1" t="b">
        <f t="shared" si="2834"/>
        <v>1</v>
      </c>
      <c r="AM1767" s="10">
        <f t="shared" si="2835"/>
        <v>0.29999766174044457</v>
      </c>
      <c r="AN1767" s="10"/>
      <c r="AO1767" s="1">
        <f t="shared" si="2836"/>
        <v>1154.7049999999999</v>
      </c>
      <c r="AP1767"/>
      <c r="BB1767" s="17" cm="1">
        <f t="array" ref="BB1767">$C1767*EXP(poly_from_str($AO1767,BB$2951))</f>
        <v>0.85564641845316369</v>
      </c>
      <c r="BF1767" s="21">
        <f>INDEX([1]Pr3_line_class7_opt_lin!$A$2:$A$3624,MATCH($X1767,[1]Pr3_line_class7_opt_lin!$AO$2:$AO$3624,0),1)</f>
        <v>418</v>
      </c>
    </row>
    <row r="1768" spans="1:58" hidden="1" x14ac:dyDescent="0.25">
      <c r="A1768" s="1">
        <v>1154.5260000000001</v>
      </c>
      <c r="B1768" s="1">
        <v>4.0000000000000001E-3</v>
      </c>
      <c r="C1768">
        <v>1</v>
      </c>
      <c r="E1768" s="2">
        <v>86615.6</v>
      </c>
      <c r="N1768">
        <v>18</v>
      </c>
      <c r="V1768" s="11">
        <f t="shared" si="2827"/>
        <v>8.6615632735858699E-7</v>
      </c>
      <c r="W1768" s="11">
        <f t="shared" si="2828"/>
        <v>1.1545264363463394E-6</v>
      </c>
      <c r="X1768" s="10">
        <f t="shared" si="2829"/>
        <v>86615.620946394323</v>
      </c>
      <c r="Y1768" s="8">
        <f t="shared" si="2830"/>
        <v>1154.5261571453625</v>
      </c>
      <c r="Z1768" s="1">
        <f t="shared" si="2831"/>
        <v>1154.5260000000001</v>
      </c>
      <c r="AA1768" s="2">
        <f t="shared" si="2832"/>
        <v>86615.6</v>
      </c>
      <c r="AB1768" s="2">
        <f t="shared" si="2826"/>
        <v>86615.6327358587</v>
      </c>
      <c r="AC1768" s="1">
        <f t="shared" si="2833"/>
        <v>8.7511339171165797E-2</v>
      </c>
      <c r="AD1768" s="1" t="b">
        <f t="shared" si="2834"/>
        <v>1</v>
      </c>
      <c r="AM1768" s="10">
        <f t="shared" si="2835"/>
        <v>0.30009059995184173</v>
      </c>
      <c r="AN1768" s="10"/>
      <c r="AO1768" s="1">
        <f t="shared" si="2836"/>
        <v>1154.5260000000001</v>
      </c>
      <c r="AP1768"/>
      <c r="BB1768" s="17" cm="1">
        <f t="array" ref="BB1768">$C1768*EXP(poly_from_str($AO1768,BB$2951))</f>
        <v>0.85608841609887265</v>
      </c>
      <c r="BF1768" s="21">
        <f>INDEX([1]Pr3_line_class7_opt_lin!$A$2:$A$3624,MATCH($X1768,[1]Pr3_line_class7_opt_lin!$AO$2:$AO$3624,0),1)</f>
        <v>418</v>
      </c>
    </row>
    <row r="1769" spans="1:58" hidden="1" x14ac:dyDescent="0.25">
      <c r="A1769" s="1">
        <v>1154.0909999999999</v>
      </c>
      <c r="B1769" s="1">
        <v>4.0000000000000001E-3</v>
      </c>
      <c r="C1769">
        <v>1</v>
      </c>
      <c r="E1769" s="2">
        <v>86648.3</v>
      </c>
      <c r="N1769">
        <v>18</v>
      </c>
      <c r="V1769" s="11">
        <f t="shared" si="2827"/>
        <v>8.664827990167154E-7</v>
      </c>
      <c r="W1769" s="11">
        <f t="shared" si="2828"/>
        <v>1.1540907323051925E-6</v>
      </c>
      <c r="X1769" s="10">
        <f t="shared" si="2829"/>
        <v>86648.287146855044</v>
      </c>
      <c r="Y1769" s="8">
        <f t="shared" si="2830"/>
        <v>1154.0909034995225</v>
      </c>
      <c r="Z1769" s="1">
        <f t="shared" si="2831"/>
        <v>1154.0909999999999</v>
      </c>
      <c r="AA1769" s="2">
        <f t="shared" si="2832"/>
        <v>86648.3</v>
      </c>
      <c r="AB1769" s="2">
        <f t="shared" si="2826"/>
        <v>86648.279901671543</v>
      </c>
      <c r="AC1769" s="1">
        <f t="shared" si="2833"/>
        <v>8.7539622049592092E-2</v>
      </c>
      <c r="AD1769" s="1" t="b">
        <f t="shared" si="2834"/>
        <v>1</v>
      </c>
      <c r="AM1769" s="10">
        <f t="shared" si="2835"/>
        <v>0.30031704605616028</v>
      </c>
      <c r="AN1769" s="10"/>
      <c r="AO1769" s="1">
        <f t="shared" si="2836"/>
        <v>1154.0909999999999</v>
      </c>
      <c r="AP1769"/>
      <c r="BB1769" s="17" cm="1">
        <f t="array" ref="BB1769">$C1769*EXP(poly_from_str($AO1769,BB$2951))</f>
        <v>0.85716065988621237</v>
      </c>
      <c r="BF1769" s="21">
        <f>INDEX([1]Pr3_line_class7_opt_lin!$A$2:$A$3624,MATCH($X1769,[1]Pr3_line_class7_opt_lin!$AO$2:$AO$3624,0),1)</f>
        <v>419</v>
      </c>
    </row>
    <row r="1770" spans="1:58" hidden="1" x14ac:dyDescent="0.25">
      <c r="A1770" s="1">
        <v>1153.796</v>
      </c>
      <c r="B1770" s="1">
        <v>4.0000000000000001E-3</v>
      </c>
      <c r="C1770">
        <v>5</v>
      </c>
      <c r="E1770" s="2">
        <v>86670.399999999994</v>
      </c>
      <c r="F1770">
        <v>29263</v>
      </c>
      <c r="G1770" t="s">
        <v>4</v>
      </c>
      <c r="H1770" t="s">
        <v>39</v>
      </c>
      <c r="I1770">
        <v>115933</v>
      </c>
      <c r="J1770" t="s">
        <v>6</v>
      </c>
      <c r="K1770" t="s">
        <v>12</v>
      </c>
      <c r="L1770">
        <v>29263.08</v>
      </c>
      <c r="M1770">
        <v>115933.2</v>
      </c>
      <c r="N1770">
        <v>18</v>
      </c>
      <c r="V1770" s="11">
        <f t="shared" si="2827"/>
        <v>8.6670433941528656E-7</v>
      </c>
      <c r="W1770" s="11">
        <f t="shared" si="2828"/>
        <v>1.1537964518451515E-6</v>
      </c>
      <c r="X1770" s="10">
        <f t="shared" si="2829"/>
        <v>86670.421698060425</v>
      </c>
      <c r="Y1770" s="8">
        <f t="shared" si="2830"/>
        <v>1153.7961629906074</v>
      </c>
      <c r="Z1770" s="1">
        <f t="shared" si="2831"/>
        <v>1153.796</v>
      </c>
      <c r="AA1770" s="2">
        <f t="shared" si="2832"/>
        <v>86670.399999999994</v>
      </c>
      <c r="AB1770" s="2">
        <f t="shared" si="2826"/>
        <v>86670.433941528652</v>
      </c>
      <c r="AC1770" s="1">
        <f t="shared" si="2833"/>
        <v>8.7558820598064413E-2</v>
      </c>
      <c r="AD1770" s="1" t="b">
        <f t="shared" si="2834"/>
        <v>1</v>
      </c>
      <c r="AF1770" s="1" t="s">
        <v>1408</v>
      </c>
      <c r="AG1770" s="1" t="s">
        <v>1177</v>
      </c>
      <c r="AH1770" s="10">
        <v>29263.08</v>
      </c>
      <c r="AI1770" s="10">
        <v>115933.14</v>
      </c>
      <c r="AJ1770" s="10">
        <f t="shared" ref="AJ1770:AJ1771" si="2893">AI1770-AH1770</f>
        <v>86670.06</v>
      </c>
      <c r="AK1770" s="1">
        <f t="shared" ref="AK1770:AK1771" si="2894">$A1770-100000000/AJ1770</f>
        <v>-4.978100165089927E-3</v>
      </c>
      <c r="AL1770" s="10">
        <f t="shared" ref="AL1770:AL1771" si="2895">$X1770-AJ1770</f>
        <v>0.36169806042744312</v>
      </c>
      <c r="AM1770" s="10">
        <f t="shared" si="2835"/>
        <v>0.30047044711543458</v>
      </c>
      <c r="AN1770" s="10">
        <f t="shared" ref="AN1770:AN1771" si="2896">AL1770/AM1770</f>
        <v>1.2037724970951507</v>
      </c>
      <c r="AO1770" s="1">
        <f t="shared" si="2836"/>
        <v>1153.796</v>
      </c>
      <c r="AP1770" s="14">
        <v>371000000</v>
      </c>
      <c r="AQ1770" s="10">
        <v>0.50600000000000001</v>
      </c>
      <c r="AR1770" s="14" cm="1">
        <f t="array" ref="AR1770">SfromgA($AP1770,$AO1770,"")</f>
        <v>0.28125118214748074</v>
      </c>
      <c r="AS1770" s="21">
        <f t="shared" ref="AS1770:AS1771" si="2897">(10^MAX(0.05, -0.312925054856973*((LN($AR1770))^(1/3)) + 0.454808404431693)-1)*100</f>
        <v>521.65891620688944</v>
      </c>
      <c r="AU1770" s="10"/>
      <c r="AV1770" s="10"/>
      <c r="AW1770" s="14">
        <f t="shared" ref="AW1770:AW1771" si="2898">IF($AP1770="",$AT1770,$AP1770)</f>
        <v>371000000</v>
      </c>
      <c r="AX1770" s="21">
        <f t="shared" ref="AX1770:AX1771" si="2899">IF($AP1770="",$AV1770,$AS1770)</f>
        <v>521.65891620688944</v>
      </c>
      <c r="AY1770" s="10">
        <f t="shared" ref="AY1770:AY1771" si="2900">LN(BB1770*$AO1770/$AW1770)</f>
        <v>-11.224745771809101</v>
      </c>
      <c r="AZ1770" s="10">
        <f t="shared" ref="AZ1770:AZ1771" si="2901">EXP(AY$2950*$AI1770+AY$2951)*$AW1770/$AO1770</f>
        <v>8.4334666786095074</v>
      </c>
      <c r="BA1770" s="10">
        <f t="shared" ref="BA1770:BA1771" si="2902">LN(AZ1770/$C1770)</f>
        <v>0.52277000619908787</v>
      </c>
      <c r="BB1770" s="17" cm="1">
        <f t="array" ref="BB1770">$C1770*EXP(poly_from_str($AO1770,BB$2951))</f>
        <v>4.2894314445590025</v>
      </c>
      <c r="BC1770" s="10">
        <f t="shared" ref="BC1770:BC1771" si="2903">LN(AZ1770/BB1770)</f>
        <v>0.67605372488201987</v>
      </c>
      <c r="BD1770" s="10">
        <f t="shared" ref="BD1770:BD1771" si="2904">LN($AX1770/100+1)</f>
        <v>1.8272213901164747</v>
      </c>
      <c r="BE1770" s="10">
        <f t="shared" ref="BE1770:BE1771" si="2905">ABS(LN($AZ1770/$BB1770))-BD1770-LN(2)</f>
        <v>-1.8443148457944001</v>
      </c>
      <c r="BF1770" s="21">
        <f>INDEX([1]Pr3_line_class7_opt_lin!$A$2:$A$3624,MATCH($X1770,[1]Pr3_line_class7_opt_lin!$AO$2:$AO$3624,0),1)</f>
        <v>2100</v>
      </c>
    </row>
    <row r="1771" spans="1:58" hidden="1" x14ac:dyDescent="0.25">
      <c r="A1771" s="1">
        <v>1152.347</v>
      </c>
      <c r="B1771" s="1">
        <v>4.0000000000000001E-3</v>
      </c>
      <c r="C1771">
        <v>10</v>
      </c>
      <c r="E1771" s="2">
        <v>86779.4</v>
      </c>
      <c r="F1771">
        <v>28720</v>
      </c>
      <c r="G1771" t="s">
        <v>4</v>
      </c>
      <c r="H1771" t="s">
        <v>5</v>
      </c>
      <c r="I1771">
        <v>115499</v>
      </c>
      <c r="J1771" t="s">
        <v>6</v>
      </c>
      <c r="K1771" t="s">
        <v>5</v>
      </c>
      <c r="L1771">
        <v>28720.71</v>
      </c>
      <c r="M1771">
        <v>115499.8</v>
      </c>
      <c r="N1771">
        <v>18</v>
      </c>
      <c r="V1771" s="11">
        <f t="shared" si="2827"/>
        <v>8.6779416269578524E-7</v>
      </c>
      <c r="W1771" s="11">
        <f t="shared" si="2828"/>
        <v>1.1523472160443609E-6</v>
      </c>
      <c r="X1771" s="10">
        <f t="shared" si="2829"/>
        <v>86779.410381904425</v>
      </c>
      <c r="Y1771" s="8">
        <f t="shared" si="2830"/>
        <v>1152.347078182642</v>
      </c>
      <c r="Z1771" s="1">
        <f t="shared" si="2831"/>
        <v>1152.347</v>
      </c>
      <c r="AA1771" s="2">
        <f t="shared" si="2832"/>
        <v>86779.4</v>
      </c>
      <c r="AB1771" s="2">
        <f t="shared" si="2826"/>
        <v>86779.41626957852</v>
      </c>
      <c r="AC1771" s="1">
        <f t="shared" si="2833"/>
        <v>8.7653335440443958E-2</v>
      </c>
      <c r="AD1771" s="1" t="b">
        <f t="shared" si="2834"/>
        <v>1</v>
      </c>
      <c r="AF1771" s="1" t="s">
        <v>1370</v>
      </c>
      <c r="AG1771" s="1" t="s">
        <v>1219</v>
      </c>
      <c r="AH1771" s="10">
        <v>28720.71</v>
      </c>
      <c r="AI1771" s="10">
        <v>115499.67</v>
      </c>
      <c r="AJ1771" s="10">
        <f t="shared" si="2893"/>
        <v>86778.959999999992</v>
      </c>
      <c r="AK1771" s="1">
        <f t="shared" si="2894"/>
        <v>-6.0588520536839496E-3</v>
      </c>
      <c r="AL1771" s="10">
        <f t="shared" si="2895"/>
        <v>0.45038190443301573</v>
      </c>
      <c r="AM1771" s="10">
        <f t="shared" si="2835"/>
        <v>0.30122662704897046</v>
      </c>
      <c r="AN1771" s="10">
        <f t="shared" si="2896"/>
        <v>1.4951596704623229</v>
      </c>
      <c r="AO1771" s="1">
        <f t="shared" si="2836"/>
        <v>1152.347</v>
      </c>
      <c r="AP1771" s="14">
        <v>333000000</v>
      </c>
      <c r="AQ1771" s="10">
        <v>0.443</v>
      </c>
      <c r="AR1771" s="14" cm="1">
        <f t="array" ref="AR1771">SfromgA($AP1771,$AO1771,"")</f>
        <v>0.25149387932701056</v>
      </c>
      <c r="AS1771" s="21">
        <f t="shared" si="2897"/>
        <v>535.6638983950495</v>
      </c>
      <c r="AU1771" s="10"/>
      <c r="AV1771" s="10"/>
      <c r="AW1771" s="14">
        <f t="shared" si="2898"/>
        <v>333000000</v>
      </c>
      <c r="AX1771" s="21">
        <f t="shared" si="2899"/>
        <v>535.6638983950495</v>
      </c>
      <c r="AY1771" s="10">
        <f t="shared" si="2900"/>
        <v>-10.420670593396496</v>
      </c>
      <c r="AZ1771" s="10">
        <f t="shared" si="2901"/>
        <v>7.8925878003500731</v>
      </c>
      <c r="BA1771" s="10">
        <f t="shared" si="2902"/>
        <v>-0.23666102707628719</v>
      </c>
      <c r="BB1771" s="17" cm="1">
        <f t="array" ref="BB1771">$C1771*EXP(poly_from_str($AO1771,BB$2951))</f>
        <v>8.6143243812564378</v>
      </c>
      <c r="BC1771" s="10">
        <f t="shared" si="2903"/>
        <v>-8.7502377453062843E-2</v>
      </c>
      <c r="BD1771" s="10">
        <f t="shared" si="2904"/>
        <v>1.8494997760239584</v>
      </c>
      <c r="BE1771" s="10">
        <f t="shared" si="2905"/>
        <v>-2.4551445791308408</v>
      </c>
      <c r="BF1771" s="21">
        <f>INDEX([1]Pr3_line_class7_opt_lin!$A$2:$A$3624,MATCH($X1771,[1]Pr3_line_class7_opt_lin!$AO$2:$AO$3624,0),1)</f>
        <v>4237</v>
      </c>
    </row>
    <row r="1772" spans="1:58" hidden="1" x14ac:dyDescent="0.25">
      <c r="A1772" s="1">
        <v>1151.922</v>
      </c>
      <c r="B1772" s="1">
        <v>4.0000000000000001E-3</v>
      </c>
      <c r="C1772">
        <v>2</v>
      </c>
      <c r="E1772" s="2">
        <v>86811.4</v>
      </c>
      <c r="N1772">
        <v>18</v>
      </c>
      <c r="V1772" s="11">
        <f t="shared" si="2827"/>
        <v>8.6811433413026224E-7</v>
      </c>
      <c r="W1772" s="11">
        <f t="shared" si="2828"/>
        <v>1.1519224433657333E-6</v>
      </c>
      <c r="X1772" s="10">
        <f t="shared" si="2829"/>
        <v>86811.421310055972</v>
      </c>
      <c r="Y1772" s="8">
        <f t="shared" si="2830"/>
        <v>1151.922160597275</v>
      </c>
      <c r="Z1772" s="1">
        <f t="shared" si="2831"/>
        <v>1151.922</v>
      </c>
      <c r="AA1772" s="2">
        <f t="shared" si="2832"/>
        <v>86811.4</v>
      </c>
      <c r="AB1772" s="2">
        <f t="shared" si="2826"/>
        <v>86811.433413026229</v>
      </c>
      <c r="AC1772" s="1">
        <f t="shared" si="2833"/>
        <v>8.7681124856121437E-2</v>
      </c>
      <c r="AD1772" s="1" t="b">
        <f t="shared" si="2834"/>
        <v>1</v>
      </c>
      <c r="AM1772" s="10">
        <f t="shared" si="2835"/>
        <v>0.30144888282366339</v>
      </c>
      <c r="AN1772" s="10"/>
      <c r="AO1772" s="1">
        <f t="shared" si="2836"/>
        <v>1151.922</v>
      </c>
      <c r="AP1772"/>
      <c r="BB1772" s="17" cm="1">
        <f t="array" ref="BB1772">$C1772*EXP(poly_from_str($AO1772,BB$2951))</f>
        <v>1.7249336220108167</v>
      </c>
      <c r="BF1772" s="21">
        <f>INDEX([1]Pr3_line_class7_opt_lin!$A$2:$A$3624,MATCH($X1772,[1]Pr3_line_class7_opt_lin!$AO$2:$AO$3624,0),1)</f>
        <v>849</v>
      </c>
    </row>
    <row r="1773" spans="1:58" hidden="1" x14ac:dyDescent="0.25">
      <c r="A1773" s="1">
        <v>1151.8630000000001</v>
      </c>
      <c r="B1773" s="1">
        <v>4.0000000000000001E-3</v>
      </c>
      <c r="C1773">
        <v>3</v>
      </c>
      <c r="E1773" s="2">
        <v>86815.9</v>
      </c>
      <c r="N1773">
        <v>18</v>
      </c>
      <c r="V1773" s="11">
        <f t="shared" si="2827"/>
        <v>8.681588001350855E-7</v>
      </c>
      <c r="W1773" s="11">
        <f t="shared" si="2828"/>
        <v>1.1518627348216169E-6</v>
      </c>
      <c r="X1773" s="10">
        <f t="shared" si="2829"/>
        <v>86815.887254029309</v>
      </c>
      <c r="Y1773" s="8">
        <f t="shared" si="2830"/>
        <v>1151.8629039336206</v>
      </c>
      <c r="Z1773" s="1">
        <f t="shared" si="2831"/>
        <v>1151.8630000000001</v>
      </c>
      <c r="AA1773" s="2">
        <f t="shared" si="2832"/>
        <v>86815.9</v>
      </c>
      <c r="AB1773" s="2">
        <f t="shared" si="2826"/>
        <v>86815.880013508548</v>
      </c>
      <c r="AC1773" s="1">
        <f t="shared" si="2833"/>
        <v>8.7684985112599562E-2</v>
      </c>
      <c r="AD1773" s="1" t="b">
        <f t="shared" si="2834"/>
        <v>1</v>
      </c>
      <c r="AM1773" s="10">
        <f t="shared" si="2835"/>
        <v>0.30147995030659025</v>
      </c>
      <c r="AN1773" s="10"/>
      <c r="AO1773" s="1">
        <f t="shared" si="2836"/>
        <v>1151.8630000000001</v>
      </c>
      <c r="AP1773"/>
      <c r="BB1773" s="17" cm="1">
        <f t="array" ref="BB1773">$C1773*EXP(poly_from_str($AO1773,BB$2951))</f>
        <v>2.5878305977798273</v>
      </c>
      <c r="BF1773" s="21">
        <f>INDEX([1]Pr3_line_class7_opt_lin!$A$2:$A$3624,MATCH($X1773,[1]Pr3_line_class7_opt_lin!$AO$2:$AO$3624,0),1)</f>
        <v>1275</v>
      </c>
    </row>
    <row r="1774" spans="1:58" hidden="1" x14ac:dyDescent="0.25">
      <c r="A1774" s="1">
        <v>1151.7180000000001</v>
      </c>
      <c r="B1774" s="1">
        <v>4.0000000000000001E-3</v>
      </c>
      <c r="C1774">
        <v>5</v>
      </c>
      <c r="E1774" s="2">
        <v>86826.8</v>
      </c>
      <c r="F1774">
        <v>31254</v>
      </c>
      <c r="G1774" t="s">
        <v>4</v>
      </c>
      <c r="H1774" t="s">
        <v>7</v>
      </c>
      <c r="I1774">
        <v>118081</v>
      </c>
      <c r="J1774" t="s">
        <v>6</v>
      </c>
      <c r="K1774" t="s">
        <v>5</v>
      </c>
      <c r="L1774">
        <v>31254.71</v>
      </c>
      <c r="M1774">
        <v>118081.1</v>
      </c>
      <c r="N1774">
        <v>18</v>
      </c>
      <c r="V1774" s="11">
        <f t="shared" si="2827"/>
        <v>8.6826810035095394E-7</v>
      </c>
      <c r="W1774" s="11">
        <f t="shared" si="2828"/>
        <v>1.151718133110975E-6</v>
      </c>
      <c r="X1774" s="10">
        <f t="shared" si="2829"/>
        <v>86826.806398508154</v>
      </c>
      <c r="Y1774" s="8">
        <f t="shared" si="2830"/>
        <v>1151.7180482376718</v>
      </c>
      <c r="Z1774" s="1">
        <f t="shared" si="2831"/>
        <v>1151.7180000000001</v>
      </c>
      <c r="AA1774" s="2">
        <f t="shared" si="2832"/>
        <v>86826.8</v>
      </c>
      <c r="AB1774" s="2">
        <f t="shared" si="2826"/>
        <v>86826.81003509539</v>
      </c>
      <c r="AC1774" s="1">
        <f t="shared" si="2833"/>
        <v>8.769447470435271E-2</v>
      </c>
      <c r="AD1774" s="1" t="b">
        <f t="shared" si="2834"/>
        <v>1</v>
      </c>
      <c r="AF1774" s="1" t="s">
        <v>1308</v>
      </c>
      <c r="AG1774" s="1" t="s">
        <v>1164</v>
      </c>
      <c r="AH1774" s="10">
        <v>31254.71</v>
      </c>
      <c r="AI1774" s="10">
        <v>118081.1</v>
      </c>
      <c r="AJ1774" s="10">
        <f>AI1774-AH1774</f>
        <v>86826.390000000014</v>
      </c>
      <c r="AK1774" s="1">
        <f>$A1774-100000000/AJ1774</f>
        <v>-5.5716007539103884E-3</v>
      </c>
      <c r="AL1774" s="10">
        <f>$X1774-AJ1774</f>
        <v>0.41639850813953672</v>
      </c>
      <c r="AM1774" s="10">
        <f t="shared" si="2835"/>
        <v>0.30155576278220886</v>
      </c>
      <c r="AN1774" s="10">
        <f>AL1774/AM1774</f>
        <v>1.3808341923157681</v>
      </c>
      <c r="AO1774" s="1">
        <f t="shared" si="2836"/>
        <v>1151.7180000000001</v>
      </c>
      <c r="AP1774" s="14">
        <v>344000000</v>
      </c>
      <c r="AQ1774" s="10">
        <v>6.2E-2</v>
      </c>
      <c r="AR1774" s="14" cm="1">
        <f t="array" ref="AR1774">SfromgA($AP1774,$AO1774,"")</f>
        <v>0.25937628502887383</v>
      </c>
      <c r="AS1774" s="21">
        <f>(10^MAX(0.05, -0.312925054856973*((LN($AR1774))^(1/3)) + 0.454808404431693)-1)*100</f>
        <v>531.84613199514479</v>
      </c>
      <c r="AU1774" s="10"/>
      <c r="AV1774" s="10"/>
      <c r="AW1774" s="14">
        <f>IF($AP1774="",$AT1774,$AP1774)</f>
        <v>344000000</v>
      </c>
      <c r="AX1774" s="21">
        <f>IF($AP1774="",$AV1774,$AS1774)</f>
        <v>531.84613199514479</v>
      </c>
      <c r="AY1774" s="10">
        <f>LN(BB1774*$AO1774/$AW1774)</f>
        <v>-11.1450884652252</v>
      </c>
      <c r="AZ1774" s="10">
        <f>EXP(AY$2950*$AI1774+AY$2951)*$AW1774/$AO1774</f>
        <v>6.4087693894543873</v>
      </c>
      <c r="BA1774" s="10">
        <f>LN(AZ1774/$C1774)</f>
        <v>0.2482293571429651</v>
      </c>
      <c r="BB1774" s="17" cm="1">
        <f t="array" ref="BB1774">$C1774*EXP(poly_from_str($AO1774,BB$2951))</f>
        <v>4.3148118957928636</v>
      </c>
      <c r="BC1774" s="10">
        <f t="shared" ref="BC1774" si="2906">LN(AZ1774/BB1774)</f>
        <v>0.39561353908739333</v>
      </c>
      <c r="BD1774" s="10">
        <f t="shared" ref="BD1774" si="2907">LN($AX1774/100+1)</f>
        <v>1.8434757164840754</v>
      </c>
      <c r="BE1774" s="10">
        <f>ABS(LN($AZ1774/$BB1774))-BD1774-LN(2)</f>
        <v>-2.1410093579566274</v>
      </c>
      <c r="BF1774" s="21">
        <f>INDEX([1]Pr3_line_class7_opt_lin!$A$2:$A$3624,MATCH($X1774,[1]Pr3_line_class7_opt_lin!$AO$2:$AO$3624,0),1)</f>
        <v>2126</v>
      </c>
    </row>
    <row r="1775" spans="1:58" hidden="1" x14ac:dyDescent="0.25">
      <c r="A1775" s="1">
        <v>1151.53</v>
      </c>
      <c r="B1775" s="1">
        <v>4.0000000000000001E-3</v>
      </c>
      <c r="C1775">
        <v>10</v>
      </c>
      <c r="E1775" s="2">
        <v>86841</v>
      </c>
      <c r="N1775">
        <v>18</v>
      </c>
      <c r="V1775" s="11">
        <f t="shared" si="2827"/>
        <v>8.6840985471503131E-7</v>
      </c>
      <c r="W1775" s="11">
        <f t="shared" si="2828"/>
        <v>1.1515298073490633E-6</v>
      </c>
      <c r="X1775" s="10">
        <f t="shared" si="2829"/>
        <v>86840.990738634428</v>
      </c>
      <c r="Y1775" s="8">
        <f t="shared" si="2830"/>
        <v>1151.5299301567193</v>
      </c>
      <c r="Z1775" s="1">
        <f t="shared" si="2831"/>
        <v>1151.53</v>
      </c>
      <c r="AA1775" s="2">
        <f t="shared" si="2832"/>
        <v>86841</v>
      </c>
      <c r="AB1775" s="2">
        <f t="shared" si="2826"/>
        <v>86840.98547150314</v>
      </c>
      <c r="AC1775" s="1">
        <f t="shared" si="2833"/>
        <v>8.7706783788309095E-2</v>
      </c>
      <c r="AD1775" s="1" t="b">
        <f t="shared" si="2834"/>
        <v>1</v>
      </c>
      <c r="AM1775" s="10">
        <f t="shared" si="2835"/>
        <v>0.30165432077323212</v>
      </c>
      <c r="AN1775" s="10"/>
      <c r="AO1775" s="1">
        <f t="shared" si="2836"/>
        <v>1151.53</v>
      </c>
      <c r="AP1775"/>
      <c r="BB1775" s="17" cm="1">
        <f t="array" ref="BB1775">$C1775*EXP(poly_from_str($AO1775,BB$2951))</f>
        <v>8.6341854299700866</v>
      </c>
      <c r="BF1775" s="21">
        <f>INDEX([1]Pr3_line_class7_opt_lin!$A$2:$A$3624,MATCH($X1775,[1]Pr3_line_class7_opt_lin!$AO$2:$AO$3624,0),1)</f>
        <v>4257</v>
      </c>
    </row>
    <row r="1776" spans="1:58" hidden="1" x14ac:dyDescent="0.25">
      <c r="A1776" s="1">
        <v>1151.4739999999999</v>
      </c>
      <c r="B1776" s="1">
        <v>4.0000000000000001E-3</v>
      </c>
      <c r="C1776">
        <v>10</v>
      </c>
      <c r="E1776" s="2">
        <v>86845.2</v>
      </c>
      <c r="F1776">
        <v>26446</v>
      </c>
      <c r="G1776" t="s">
        <v>4</v>
      </c>
      <c r="H1776" t="s">
        <v>7</v>
      </c>
      <c r="I1776">
        <v>113291</v>
      </c>
      <c r="J1776" t="s">
        <v>6</v>
      </c>
      <c r="K1776" t="s">
        <v>7</v>
      </c>
      <c r="L1776">
        <v>26446.97</v>
      </c>
      <c r="M1776">
        <v>113291.8</v>
      </c>
      <c r="N1776">
        <v>18</v>
      </c>
      <c r="V1776" s="11">
        <f t="shared" si="2827"/>
        <v>8.6845208836673697E-7</v>
      </c>
      <c r="W1776" s="11">
        <f t="shared" si="2828"/>
        <v>1.1514741171647944E-6</v>
      </c>
      <c r="X1776" s="10">
        <f t="shared" si="2829"/>
        <v>86845.205632648052</v>
      </c>
      <c r="Y1776" s="8">
        <f t="shared" si="2830"/>
        <v>1151.4740424819331</v>
      </c>
      <c r="Z1776" s="1">
        <f t="shared" si="2831"/>
        <v>1151.4739999999999</v>
      </c>
      <c r="AA1776" s="2">
        <f t="shared" si="2832"/>
        <v>86845.2</v>
      </c>
      <c r="AB1776" s="2">
        <f t="shared" si="2826"/>
        <v>86845.208836673701</v>
      </c>
      <c r="AC1776" s="1">
        <f t="shared" si="2833"/>
        <v>8.7710451489427341E-2</v>
      </c>
      <c r="AD1776" s="1" t="b">
        <f t="shared" si="2834"/>
        <v>1</v>
      </c>
      <c r="AF1776" s="1" t="s">
        <v>1225</v>
      </c>
      <c r="AG1776" s="1" t="s">
        <v>1166</v>
      </c>
      <c r="AH1776" s="10">
        <v>26446.97</v>
      </c>
      <c r="AI1776" s="10">
        <v>113291.67</v>
      </c>
      <c r="AJ1776" s="10">
        <f t="shared" ref="AJ1776:AJ1782" si="2908">AI1776-AH1776</f>
        <v>86844.7</v>
      </c>
      <c r="AK1776" s="1">
        <f t="shared" ref="AK1776:AK1782" si="2909">$A1776-100000000/AJ1776</f>
        <v>-6.7466661755588575E-3</v>
      </c>
      <c r="AL1776" s="10">
        <f t="shared" ref="AL1776:AL1782" si="2910">$X1776-AJ1776</f>
        <v>0.50563264805532526</v>
      </c>
      <c r="AM1776" s="10">
        <f t="shared" si="2835"/>
        <v>0.30168358121850775</v>
      </c>
      <c r="AN1776" s="10">
        <f t="shared" ref="AN1776:AN1782" si="2911">AL1776/AM1776</f>
        <v>1.6760363491213608</v>
      </c>
      <c r="AO1776" s="1">
        <f t="shared" si="2836"/>
        <v>1151.4739999999999</v>
      </c>
      <c r="AP1776" s="14">
        <v>152000000</v>
      </c>
      <c r="AQ1776" s="10">
        <v>0.06</v>
      </c>
      <c r="AR1776" s="14" cm="1">
        <f t="array" ref="AR1776">SfromgA($AP1776,$AO1776,"")</f>
        <v>0.11453529962955306</v>
      </c>
      <c r="AS1776" s="21">
        <f t="shared" ref="AS1776:AS1782" si="2912">(10^MAX(0.05, -0.312925054856973*((LN($AR1776))^(1/3)) + 0.454808404431693)-1)*100</f>
        <v>624.00721743365921</v>
      </c>
      <c r="AU1776" s="10"/>
      <c r="AV1776" s="10"/>
      <c r="AW1776" s="14">
        <f t="shared" ref="AW1776:AW1782" si="2913">IF($AP1776="",$AT1776,$AP1776)</f>
        <v>152000000</v>
      </c>
      <c r="AX1776" s="21">
        <f t="shared" ref="AX1776:AX1782" si="2914">IF($AP1776="",$AV1776,$AS1776)</f>
        <v>624.00721743365921</v>
      </c>
      <c r="AY1776" s="10">
        <f t="shared" ref="AY1776:AY1782" si="2915">LN(BB1776*$AO1776/$AW1776)</f>
        <v>-9.6347063203369707</v>
      </c>
      <c r="AZ1776" s="10">
        <f t="shared" ref="AZ1776:AZ1782" si="2916">EXP(AY$2950*$AI1776+AY$2951)*$AW1776/$AO1776</f>
        <v>4.4318413450589107</v>
      </c>
      <c r="BA1776" s="10">
        <f t="shared" ref="BA1776:BA1782" si="2917">LN(AZ1776/$C1776)</f>
        <v>-0.81376994178482331</v>
      </c>
      <c r="BB1776" s="17" cm="1">
        <f t="array" ref="BB1776">$C1776*EXP(poly_from_str($AO1776,BB$2951))</f>
        <v>8.6355432200117583</v>
      </c>
      <c r="BC1776" s="10">
        <f t="shared" ref="BC1776:BC1782" si="2918">LN(AZ1776/BB1776)</f>
        <v>-0.66707146750299651</v>
      </c>
      <c r="BD1776" s="10">
        <f t="shared" ref="BD1776:BD1782" si="2919">LN($AX1776/100+1)</f>
        <v>1.9796311751789575</v>
      </c>
      <c r="BE1776" s="10">
        <f t="shared" ref="BE1776:BE1782" si="2920">ABS(LN($AZ1776/$BB1776))-BD1776-LN(2)</f>
        <v>-2.0057068882359061</v>
      </c>
      <c r="BF1776" s="21">
        <f>INDEX([1]Pr3_line_class7_opt_lin!$A$2:$A$3624,MATCH($X1776,[1]Pr3_line_class7_opt_lin!$AO$2:$AO$3624,0),1)</f>
        <v>4259</v>
      </c>
    </row>
    <row r="1777" spans="1:58" hidden="1" x14ac:dyDescent="0.25">
      <c r="A1777" s="1">
        <v>1150.9559999999999</v>
      </c>
      <c r="B1777" s="1">
        <v>4.0000000000000001E-3</v>
      </c>
      <c r="C1777">
        <v>2</v>
      </c>
      <c r="E1777" s="2">
        <v>86884.3</v>
      </c>
      <c r="F1777">
        <v>14187</v>
      </c>
      <c r="G1777" t="s">
        <v>6</v>
      </c>
      <c r="H1777" t="s">
        <v>17</v>
      </c>
      <c r="I1777">
        <v>101071</v>
      </c>
      <c r="J1777" t="s">
        <v>4</v>
      </c>
      <c r="K1777" t="s">
        <v>17</v>
      </c>
      <c r="L1777">
        <v>14187.35</v>
      </c>
      <c r="M1777">
        <v>101071.43</v>
      </c>
      <c r="N1777">
        <v>18</v>
      </c>
      <c r="V1777" s="11">
        <f t="shared" si="2827"/>
        <v>8.6884294447398521E-7</v>
      </c>
      <c r="W1777" s="11">
        <f t="shared" si="2828"/>
        <v>1.1509559264447087E-6</v>
      </c>
      <c r="X1777" s="10">
        <f t="shared" si="2829"/>
        <v>86884.296462986866</v>
      </c>
      <c r="Y1777" s="8">
        <f t="shared" si="2830"/>
        <v>1150.9559732995074</v>
      </c>
      <c r="Z1777" s="1">
        <f t="shared" si="2831"/>
        <v>1150.9559999999999</v>
      </c>
      <c r="AA1777" s="2">
        <f t="shared" si="2832"/>
        <v>86884.3</v>
      </c>
      <c r="AB1777" s="2">
        <f t="shared" si="2826"/>
        <v>86884.294447398512</v>
      </c>
      <c r="AC1777" s="1">
        <f t="shared" si="2833"/>
        <v>8.7744403108111227E-2</v>
      </c>
      <c r="AD1777" s="1" t="b">
        <f t="shared" si="2834"/>
        <v>1</v>
      </c>
      <c r="AF1777" s="1" t="s">
        <v>1450</v>
      </c>
      <c r="AG1777" s="1" t="s">
        <v>1449</v>
      </c>
      <c r="AH1777" s="10">
        <v>14187.35</v>
      </c>
      <c r="AI1777" s="10">
        <v>101071.43</v>
      </c>
      <c r="AJ1777" s="10">
        <f t="shared" si="2908"/>
        <v>86884.079999999987</v>
      </c>
      <c r="AK1777" s="1">
        <f t="shared" si="2909"/>
        <v>-2.8407910865553276E-3</v>
      </c>
      <c r="AL1777" s="10">
        <f t="shared" si="2910"/>
        <v>0.21646298687846866</v>
      </c>
      <c r="AM1777" s="10">
        <f t="shared" si="2835"/>
        <v>0.30195524416224429</v>
      </c>
      <c r="AN1777" s="10">
        <f t="shared" si="2911"/>
        <v>0.71687109617530076</v>
      </c>
      <c r="AO1777" s="1">
        <f t="shared" si="2836"/>
        <v>1150.9559999999999</v>
      </c>
      <c r="AP1777" s="14">
        <v>22800000</v>
      </c>
      <c r="AQ1777" s="10">
        <v>0.128</v>
      </c>
      <c r="AR1777" s="14" cm="1">
        <f t="array" ref="AR1777">SfromgA($AP1777,$AO1777,"")</f>
        <v>1.7157119284582474E-2</v>
      </c>
      <c r="AS1777" s="21">
        <f t="shared" si="2912"/>
        <v>799.98690732067371</v>
      </c>
      <c r="AU1777" s="10"/>
      <c r="AV1777" s="10"/>
      <c r="AW1777" s="14">
        <f t="shared" si="2913"/>
        <v>22800000</v>
      </c>
      <c r="AX1777" s="21">
        <f t="shared" si="2914"/>
        <v>799.98690732067371</v>
      </c>
      <c r="AY1777" s="10">
        <f t="shared" si="2915"/>
        <v>-9.3460233739503167</v>
      </c>
      <c r="AZ1777" s="10">
        <f t="shared" si="2916"/>
        <v>2.0843253892043401</v>
      </c>
      <c r="BA1777" s="10">
        <f t="shared" si="2917"/>
        <v>4.1298067997375058E-2</v>
      </c>
      <c r="BB1777" s="17" cm="1">
        <f t="array" ref="BB1777">$C1777*EXP(poly_from_str($AO1777,BB$2951))</f>
        <v>1.729616209382987</v>
      </c>
      <c r="BC1777" s="10">
        <f t="shared" si="2918"/>
        <v>0.18654570894600742</v>
      </c>
      <c r="BD1777" s="10">
        <f t="shared" si="2919"/>
        <v>2.197210029808931</v>
      </c>
      <c r="BE1777" s="10">
        <f t="shared" si="2920"/>
        <v>-2.703811501422869</v>
      </c>
      <c r="BF1777" s="21">
        <f>INDEX([1]Pr3_line_class7_opt_lin!$A$2:$A$3624,MATCH($X1777,[1]Pr3_line_class7_opt_lin!$AO$2:$AO$3624,0),1)</f>
        <v>854</v>
      </c>
    </row>
    <row r="1778" spans="1:58" hidden="1" x14ac:dyDescent="0.25">
      <c r="A1778" s="1">
        <v>1150.518</v>
      </c>
      <c r="B1778" s="1">
        <v>4.0000000000000001E-3</v>
      </c>
      <c r="C1778">
        <v>20</v>
      </c>
      <c r="E1778" s="2">
        <v>86917.4</v>
      </c>
      <c r="F1778">
        <v>25979</v>
      </c>
      <c r="G1778" t="s">
        <v>4</v>
      </c>
      <c r="H1778" t="s">
        <v>46</v>
      </c>
      <c r="I1778">
        <v>112896</v>
      </c>
      <c r="J1778" t="s">
        <v>6</v>
      </c>
      <c r="K1778" t="s">
        <v>46</v>
      </c>
      <c r="L1778">
        <v>25979.34</v>
      </c>
      <c r="M1778">
        <v>112896.3</v>
      </c>
      <c r="N1778">
        <v>18</v>
      </c>
      <c r="V1778" s="11">
        <f t="shared" si="2827"/>
        <v>8.6917371131959687E-7</v>
      </c>
      <c r="W1778" s="11">
        <f t="shared" si="2828"/>
        <v>1.1505176178762826E-6</v>
      </c>
      <c r="X1778" s="10">
        <f t="shared" si="2829"/>
        <v>86917.38162119592</v>
      </c>
      <c r="Y1778" s="8">
        <f t="shared" si="2830"/>
        <v>1150.5178611548706</v>
      </c>
      <c r="Z1778" s="1">
        <f t="shared" si="2831"/>
        <v>1150.518</v>
      </c>
      <c r="AA1778" s="2">
        <f t="shared" si="2832"/>
        <v>86917.4</v>
      </c>
      <c r="AB1778" s="2">
        <f t="shared" si="2826"/>
        <v>86917.371131959691</v>
      </c>
      <c r="AC1778" s="1">
        <f t="shared" si="2833"/>
        <v>8.7773147022454104E-2</v>
      </c>
      <c r="AD1778" s="1" t="b">
        <f t="shared" si="2834"/>
        <v>1</v>
      </c>
      <c r="AF1778" s="1" t="s">
        <v>1229</v>
      </c>
      <c r="AG1778" s="1" t="s">
        <v>1347</v>
      </c>
      <c r="AH1778" s="10">
        <v>25979.34</v>
      </c>
      <c r="AI1778" s="10">
        <v>112896.3</v>
      </c>
      <c r="AJ1778" s="10">
        <f t="shared" si="2908"/>
        <v>86916.96</v>
      </c>
      <c r="AK1778" s="1">
        <f t="shared" si="2909"/>
        <v>-5.4421452382484858E-3</v>
      </c>
      <c r="AL1778" s="10">
        <f t="shared" si="2910"/>
        <v>0.42162119591375813</v>
      </c>
      <c r="AM1778" s="10">
        <f t="shared" si="2835"/>
        <v>0.30218527654499971</v>
      </c>
      <c r="AN1778" s="10">
        <f t="shared" si="2911"/>
        <v>1.3952406971455231</v>
      </c>
      <c r="AO1778" s="1">
        <f t="shared" si="2836"/>
        <v>1150.518</v>
      </c>
      <c r="AP1778" s="14">
        <v>561000000</v>
      </c>
      <c r="AQ1778" s="10">
        <v>0.435</v>
      </c>
      <c r="AR1778" s="14" cm="1">
        <f t="array" ref="AR1778">SfromgA($AP1778,$AO1778,"")</f>
        <v>0.42167366059851974</v>
      </c>
      <c r="AS1778" s="21">
        <f t="shared" si="2912"/>
        <v>465.97356854209045</v>
      </c>
      <c r="AU1778" s="10"/>
      <c r="AV1778" s="10"/>
      <c r="AW1778" s="14">
        <f t="shared" si="2913"/>
        <v>561000000</v>
      </c>
      <c r="AX1778" s="21">
        <f t="shared" si="2914"/>
        <v>465.97356854209045</v>
      </c>
      <c r="AY1778" s="10">
        <f t="shared" si="2915"/>
        <v>-10.245557697554331</v>
      </c>
      <c r="AZ1778" s="10">
        <f t="shared" si="2916"/>
        <v>16.986922076441907</v>
      </c>
      <c r="BA1778" s="10">
        <f t="shared" si="2917"/>
        <v>-0.1632885151739443</v>
      </c>
      <c r="BB1778" s="17" cm="1">
        <f t="array" ref="BB1778">$C1778*EXP(poly_from_str($AO1778,BB$2951))</f>
        <v>17.317303625744483</v>
      </c>
      <c r="BC1778" s="10">
        <f t="shared" si="2918"/>
        <v>-1.926245282798281E-2</v>
      </c>
      <c r="BD1778" s="10">
        <f t="shared" si="2919"/>
        <v>1.7333771924357877</v>
      </c>
      <c r="BE1778" s="10">
        <f t="shared" si="2920"/>
        <v>-2.4072619201677501</v>
      </c>
      <c r="BF1778" s="21">
        <f>INDEX([1]Pr3_line_class7_opt_lin!$A$2:$A$3624,MATCH($X1778,[1]Pr3_line_class7_opt_lin!$AO$2:$AO$3624,0),1)</f>
        <v>8566</v>
      </c>
    </row>
    <row r="1779" spans="1:58" hidden="1" x14ac:dyDescent="0.25">
      <c r="A1779" s="1">
        <v>1149.9559999999999</v>
      </c>
      <c r="B1779" s="1">
        <v>4.0000000000000001E-3</v>
      </c>
      <c r="C1779">
        <v>30</v>
      </c>
      <c r="E1779" s="2">
        <v>86959.8</v>
      </c>
      <c r="F1779">
        <v>24309</v>
      </c>
      <c r="G1779" t="s">
        <v>4</v>
      </c>
      <c r="H1779" t="s">
        <v>18</v>
      </c>
      <c r="I1779">
        <v>111268</v>
      </c>
      <c r="J1779" t="s">
        <v>6</v>
      </c>
      <c r="K1779" t="s">
        <v>18</v>
      </c>
      <c r="L1779">
        <v>24309.200000000001</v>
      </c>
      <c r="M1779">
        <v>111268.7</v>
      </c>
      <c r="N1779">
        <v>18</v>
      </c>
      <c r="V1779" s="11">
        <f t="shared" si="2827"/>
        <v>8.6959848898566558E-7</v>
      </c>
      <c r="W1779" s="11">
        <f t="shared" si="2828"/>
        <v>1.1499566466344218E-6</v>
      </c>
      <c r="X1779" s="10">
        <f t="shared" si="2829"/>
        <v>86959.831109122431</v>
      </c>
      <c r="Y1779" s="8">
        <f t="shared" si="2830"/>
        <v>1149.9562352474441</v>
      </c>
      <c r="Z1779" s="1">
        <f t="shared" si="2831"/>
        <v>1149.9559999999999</v>
      </c>
      <c r="AA1779" s="2">
        <f t="shared" si="2832"/>
        <v>86959.8</v>
      </c>
      <c r="AB1779" s="2">
        <f t="shared" si="2826"/>
        <v>86959.848898566561</v>
      </c>
      <c r="AC1779" s="1">
        <f t="shared" si="2833"/>
        <v>8.7810076602307635E-2</v>
      </c>
      <c r="AD1779" s="1" t="b">
        <f t="shared" si="2834"/>
        <v>1</v>
      </c>
      <c r="AF1779" s="1" t="s">
        <v>1282</v>
      </c>
      <c r="AG1779" s="1" t="s">
        <v>1348</v>
      </c>
      <c r="AH1779" s="10">
        <v>24309.200000000001</v>
      </c>
      <c r="AI1779" s="10">
        <v>111268.6</v>
      </c>
      <c r="AJ1779" s="10">
        <f t="shared" si="2908"/>
        <v>86959.400000000009</v>
      </c>
      <c r="AK1779" s="1">
        <f t="shared" si="2909"/>
        <v>-5.9362599097312341E-3</v>
      </c>
      <c r="AL1779" s="10">
        <f t="shared" si="2910"/>
        <v>0.43110912242264021</v>
      </c>
      <c r="AM1779" s="10">
        <f t="shared" si="2835"/>
        <v>0.30248044272998276</v>
      </c>
      <c r="AN1779" s="10">
        <f t="shared" si="2911"/>
        <v>1.4252462689215293</v>
      </c>
      <c r="AO1779" s="1">
        <f t="shared" si="2836"/>
        <v>1149.9559999999999</v>
      </c>
      <c r="AP1779" s="14">
        <v>62200000</v>
      </c>
      <c r="AQ1779" s="10">
        <v>0.16800000000000001</v>
      </c>
      <c r="AR1779" s="14" cm="1">
        <f t="array" ref="AR1779">SfromgA($AP1779,$AO1779,"")</f>
        <v>4.6683930651968637E-2</v>
      </c>
      <c r="AS1779" s="21">
        <f t="shared" si="2912"/>
        <v>711.57525931770158</v>
      </c>
      <c r="AU1779" s="10"/>
      <c r="AV1779" s="10"/>
      <c r="AW1779" s="14">
        <f t="shared" si="2913"/>
        <v>62200000</v>
      </c>
      <c r="AX1779" s="21">
        <f t="shared" si="2914"/>
        <v>711.57525931770158</v>
      </c>
      <c r="AY1779" s="10">
        <f t="shared" si="2915"/>
        <v>-7.6396548278632599</v>
      </c>
      <c r="AZ1779" s="10">
        <f t="shared" si="2916"/>
        <v>2.193980473338542</v>
      </c>
      <c r="BA1779" s="10">
        <f t="shared" si="2917"/>
        <v>-2.615479919876734</v>
      </c>
      <c r="BB1779" s="17" cm="1">
        <f t="array" ref="BB1779">$C1779*EXP(poly_from_str($AO1779,BB$2951))</f>
        <v>26.016521280659518</v>
      </c>
      <c r="BC1779" s="10">
        <f t="shared" si="2918"/>
        <v>-2.4730143083049621</v>
      </c>
      <c r="BD1779" s="10">
        <f t="shared" si="2919"/>
        <v>2.0938069376616935</v>
      </c>
      <c r="BE1779" s="10">
        <f t="shared" si="2920"/>
        <v>-0.31393980991667669</v>
      </c>
      <c r="BF1779" s="21">
        <f>INDEX([1]Pr3_line_class7_opt_lin!$A$2:$A$3624,MATCH($X1779,[1]Pr3_line_class7_opt_lin!$AO$2:$AO$3624,0),1)</f>
        <v>12892</v>
      </c>
    </row>
    <row r="1780" spans="1:58" hidden="1" x14ac:dyDescent="0.25">
      <c r="A1780" s="1">
        <v>1149.74</v>
      </c>
      <c r="B1780" s="1">
        <v>4.0000000000000001E-3</v>
      </c>
      <c r="C1780">
        <v>20</v>
      </c>
      <c r="E1780" s="2">
        <v>86976.2</v>
      </c>
      <c r="F1780">
        <v>29263</v>
      </c>
      <c r="G1780" t="s">
        <v>4</v>
      </c>
      <c r="H1780" t="s">
        <v>39</v>
      </c>
      <c r="I1780">
        <v>116238</v>
      </c>
      <c r="J1780" t="s">
        <v>6</v>
      </c>
      <c r="K1780" t="s">
        <v>46</v>
      </c>
      <c r="L1780">
        <v>29263.08</v>
      </c>
      <c r="M1780">
        <v>116238.8</v>
      </c>
      <c r="N1780">
        <v>18</v>
      </c>
      <c r="O1780" t="s">
        <v>1081</v>
      </c>
      <c r="V1780" s="11">
        <f t="shared" si="2827"/>
        <v>8.697618592029502E-7</v>
      </c>
      <c r="W1780" s="11">
        <f t="shared" si="2828"/>
        <v>1.149739813880119E-6</v>
      </c>
      <c r="X1780" s="10">
        <f t="shared" si="2829"/>
        <v>86976.191044987223</v>
      </c>
      <c r="Y1780" s="8">
        <f t="shared" si="2830"/>
        <v>1149.7399322565918</v>
      </c>
      <c r="Z1780" s="1">
        <f t="shared" si="2831"/>
        <v>1149.74</v>
      </c>
      <c r="AA1780" s="2">
        <f t="shared" si="2832"/>
        <v>86976.2</v>
      </c>
      <c r="AB1780" s="2">
        <f t="shared" si="2826"/>
        <v>86976.185920295029</v>
      </c>
      <c r="AC1780" s="1">
        <f t="shared" si="2833"/>
        <v>8.782428458620864E-2</v>
      </c>
      <c r="AD1780" s="1" t="b">
        <f t="shared" si="2834"/>
        <v>1</v>
      </c>
      <c r="AF1780" s="1" t="s">
        <v>1408</v>
      </c>
      <c r="AG1780" s="1" t="s">
        <v>1341</v>
      </c>
      <c r="AH1780" s="10">
        <v>29263.08</v>
      </c>
      <c r="AI1780" s="10">
        <v>116238.71</v>
      </c>
      <c r="AJ1780" s="10">
        <f t="shared" si="2908"/>
        <v>86975.63</v>
      </c>
      <c r="AK1780" s="1">
        <f t="shared" si="2909"/>
        <v>-7.3487688446221E-3</v>
      </c>
      <c r="AL1780" s="10">
        <f t="shared" si="2910"/>
        <v>0.56104498721833806</v>
      </c>
      <c r="AM1780" s="10">
        <f t="shared" si="2835"/>
        <v>0.30259432567363054</v>
      </c>
      <c r="AN1780" s="10">
        <f t="shared" si="2911"/>
        <v>1.8541160214070402</v>
      </c>
      <c r="AO1780" s="1">
        <f t="shared" si="2836"/>
        <v>1149.74</v>
      </c>
      <c r="AP1780" s="14">
        <v>719000000</v>
      </c>
      <c r="AQ1780" s="10">
        <v>0.252</v>
      </c>
      <c r="AR1780" s="14" cm="1">
        <f t="array" ref="AR1780">SfromgA($AP1780,$AO1780,"")</f>
        <v>0.53933818970000125</v>
      </c>
      <c r="AS1780" s="21">
        <f t="shared" si="2912"/>
        <v>426.34254101426723</v>
      </c>
      <c r="AU1780" s="10"/>
      <c r="AV1780" s="10"/>
      <c r="AW1780" s="14">
        <f t="shared" si="2913"/>
        <v>719000000</v>
      </c>
      <c r="AX1780" s="21">
        <f t="shared" si="2914"/>
        <v>426.34254101426723</v>
      </c>
      <c r="AY1780" s="10">
        <f t="shared" si="2915"/>
        <v>-10.492216480679835</v>
      </c>
      <c r="AZ1780" s="10">
        <f t="shared" si="2916"/>
        <v>15.939898000536385</v>
      </c>
      <c r="BA1780" s="10">
        <f t="shared" si="2917"/>
        <v>-0.22690699917498106</v>
      </c>
      <c r="BB1780" s="17" cm="1">
        <f t="array" ref="BB1780">$C1780*EXP(poly_from_str($AO1780,BB$2951))</f>
        <v>17.354716714086717</v>
      </c>
      <c r="BC1780" s="10">
        <f t="shared" si="2918"/>
        <v>-8.5039051787211731E-2</v>
      </c>
      <c r="BD1780" s="10">
        <f t="shared" si="2919"/>
        <v>1.6607820334570633</v>
      </c>
      <c r="BE1780" s="10">
        <f t="shared" si="2920"/>
        <v>-2.268890162229797</v>
      </c>
      <c r="BF1780" s="21">
        <f>INDEX([1]Pr3_line_class7_opt_lin!$A$2:$A$3624,MATCH($X1780,[1]Pr3_line_class7_opt_lin!$AO$2:$AO$3624,0),1)</f>
        <v>8606</v>
      </c>
    </row>
    <row r="1781" spans="1:58" hidden="1" x14ac:dyDescent="0.25">
      <c r="A1781" s="1">
        <v>1149.18</v>
      </c>
      <c r="B1781" s="1">
        <v>4.0000000000000001E-3</v>
      </c>
      <c r="C1781">
        <v>5</v>
      </c>
      <c r="E1781" s="2">
        <v>87018.6</v>
      </c>
      <c r="F1781">
        <v>24250</v>
      </c>
      <c r="G1781" t="s">
        <v>4</v>
      </c>
      <c r="H1781" t="s">
        <v>18</v>
      </c>
      <c r="I1781">
        <v>111268</v>
      </c>
      <c r="J1781" t="s">
        <v>6</v>
      </c>
      <c r="K1781" t="s">
        <v>18</v>
      </c>
      <c r="L1781">
        <v>24250.62</v>
      </c>
      <c r="M1781">
        <v>111268.7</v>
      </c>
      <c r="N1781">
        <v>18</v>
      </c>
      <c r="V1781" s="11">
        <f t="shared" si="2827"/>
        <v>8.7018569762787381E-7</v>
      </c>
      <c r="W1781" s="11">
        <f t="shared" si="2828"/>
        <v>1.1491796006830724E-6</v>
      </c>
      <c r="X1781" s="10">
        <f t="shared" si="2829"/>
        <v>87018.580782091783</v>
      </c>
      <c r="Y1781" s="8">
        <f t="shared" si="2830"/>
        <v>1149.1798544774676</v>
      </c>
      <c r="Z1781" s="1">
        <f t="shared" si="2831"/>
        <v>1149.18</v>
      </c>
      <c r="AA1781" s="2">
        <f t="shared" si="2832"/>
        <v>87018.6</v>
      </c>
      <c r="AB1781" s="2">
        <f t="shared" si="2826"/>
        <v>87018.569762787374</v>
      </c>
      <c r="AC1781" s="1">
        <f t="shared" si="2833"/>
        <v>8.786115741780548E-2</v>
      </c>
      <c r="AD1781" s="1" t="b">
        <f t="shared" si="2834"/>
        <v>1</v>
      </c>
      <c r="AF1781" s="1" t="s">
        <v>1320</v>
      </c>
      <c r="AG1781" s="1" t="s">
        <v>1348</v>
      </c>
      <c r="AH1781" s="10">
        <v>24250.62</v>
      </c>
      <c r="AI1781" s="10">
        <v>111268.6</v>
      </c>
      <c r="AJ1781" s="10">
        <f t="shared" si="2908"/>
        <v>87017.98000000001</v>
      </c>
      <c r="AK1781" s="1">
        <f t="shared" si="2909"/>
        <v>-7.788546688743736E-3</v>
      </c>
      <c r="AL1781" s="10">
        <f t="shared" si="2910"/>
        <v>0.60078209177299868</v>
      </c>
      <c r="AM1781" s="10">
        <f t="shared" si="2835"/>
        <v>0.30288936459040361</v>
      </c>
      <c r="AN1781" s="10">
        <f t="shared" si="2911"/>
        <v>1.9835034240486935</v>
      </c>
      <c r="AO1781" s="1">
        <f t="shared" si="2836"/>
        <v>1149.18</v>
      </c>
      <c r="AP1781" s="14">
        <v>402000000</v>
      </c>
      <c r="AQ1781" s="10">
        <v>0.443</v>
      </c>
      <c r="AR1781" s="14" cm="1">
        <f t="array" ref="AR1781">SfromgA($AP1781,$AO1781,"")</f>
        <v>0.30110889848507383</v>
      </c>
      <c r="AS1781" s="21">
        <f t="shared" si="2912"/>
        <v>512.86816246862395</v>
      </c>
      <c r="AU1781" s="10"/>
      <c r="AV1781" s="10"/>
      <c r="AW1781" s="14">
        <f t="shared" si="2913"/>
        <v>402000000</v>
      </c>
      <c r="AX1781" s="21">
        <f t="shared" si="2914"/>
        <v>512.86816246862395</v>
      </c>
      <c r="AY1781" s="10">
        <f t="shared" si="2915"/>
        <v>-11.296044642214179</v>
      </c>
      <c r="AZ1781" s="10">
        <f t="shared" si="2916"/>
        <v>14.189320254271555</v>
      </c>
      <c r="BA1781" s="10">
        <f t="shared" si="2917"/>
        <v>1.043051674438348</v>
      </c>
      <c r="BB1781" s="17" cm="1">
        <f t="array" ref="BB1781">$C1781*EXP(poly_from_str($AO1781,BB$2951))</f>
        <v>4.3453837765119179</v>
      </c>
      <c r="BC1781" s="10">
        <f t="shared" si="2918"/>
        <v>1.1833755060459581</v>
      </c>
      <c r="BD1781" s="10">
        <f t="shared" si="2919"/>
        <v>1.8129796574350412</v>
      </c>
      <c r="BE1781" s="10">
        <f t="shared" si="2920"/>
        <v>-1.3227513319490285</v>
      </c>
      <c r="BF1781" s="21">
        <f>INDEX([1]Pr3_line_class7_opt_lin!$A$2:$A$3624,MATCH($X1781,[1]Pr3_line_class7_opt_lin!$AO$2:$AO$3624,0),1)</f>
        <v>2159</v>
      </c>
    </row>
    <row r="1782" spans="1:58" hidden="1" x14ac:dyDescent="0.25">
      <c r="A1782" s="1">
        <v>1148.979</v>
      </c>
      <c r="B1782" s="1">
        <v>4.0000000000000001E-3</v>
      </c>
      <c r="C1782">
        <v>10</v>
      </c>
      <c r="E1782" s="2">
        <v>87033.8</v>
      </c>
      <c r="F1782">
        <v>24461</v>
      </c>
      <c r="G1782" t="s">
        <v>4</v>
      </c>
      <c r="H1782" t="s">
        <v>17</v>
      </c>
      <c r="I1782">
        <v>111494</v>
      </c>
      <c r="J1782" t="s">
        <v>6</v>
      </c>
      <c r="K1782" t="s">
        <v>17</v>
      </c>
      <c r="L1782">
        <v>24461.24</v>
      </c>
      <c r="M1782">
        <v>111494.8</v>
      </c>
      <c r="N1782">
        <v>18</v>
      </c>
      <c r="V1782" s="11">
        <f t="shared" si="2827"/>
        <v>8.7033792610656934E-7</v>
      </c>
      <c r="W1782" s="11">
        <f t="shared" si="2828"/>
        <v>1.1489789024493932E-6</v>
      </c>
      <c r="X1782" s="10">
        <f t="shared" si="2829"/>
        <v>87033.795304741478</v>
      </c>
      <c r="Y1782" s="8">
        <f t="shared" si="2830"/>
        <v>1148.9789644339703</v>
      </c>
      <c r="Z1782" s="1">
        <f t="shared" si="2831"/>
        <v>1148.979</v>
      </c>
      <c r="AA1782" s="2">
        <f t="shared" si="2832"/>
        <v>87033.8</v>
      </c>
      <c r="AB1782" s="2">
        <f t="shared" si="2826"/>
        <v>87033.792610656936</v>
      </c>
      <c r="AC1782" s="1">
        <f t="shared" si="2833"/>
        <v>8.7874405280974205E-2</v>
      </c>
      <c r="AD1782" s="1" t="b">
        <f t="shared" si="2834"/>
        <v>1</v>
      </c>
      <c r="AF1782" s="1" t="s">
        <v>1386</v>
      </c>
      <c r="AG1782" s="1" t="s">
        <v>1346</v>
      </c>
      <c r="AH1782" s="10">
        <v>24461.24</v>
      </c>
      <c r="AI1782" s="10">
        <v>111494.56</v>
      </c>
      <c r="AJ1782" s="10">
        <f t="shared" si="2908"/>
        <v>87033.319999999992</v>
      </c>
      <c r="AK1782" s="1">
        <f t="shared" si="2909"/>
        <v>-6.2392164288667118E-3</v>
      </c>
      <c r="AL1782" s="10">
        <f t="shared" si="2910"/>
        <v>0.47530474148516078</v>
      </c>
      <c r="AM1782" s="10">
        <f t="shared" si="2835"/>
        <v>0.30299526797269577</v>
      </c>
      <c r="AN1782" s="10">
        <f t="shared" si="2911"/>
        <v>1.5686870117324492</v>
      </c>
      <c r="AO1782" s="1">
        <f t="shared" si="2836"/>
        <v>1148.979</v>
      </c>
      <c r="AP1782" s="14">
        <v>279000000</v>
      </c>
      <c r="AQ1782" s="10">
        <v>0.13600000000000001</v>
      </c>
      <c r="AR1782" s="14" cm="1">
        <f t="array" ref="AR1782">SfromgA($AP1782,$AO1782,"")</f>
        <v>0.20886892740751792</v>
      </c>
      <c r="AS1782" s="21">
        <f t="shared" si="2912"/>
        <v>557.96142264727132</v>
      </c>
      <c r="AU1782" s="10"/>
      <c r="AV1782" s="10"/>
      <c r="AW1782" s="14">
        <f t="shared" si="2913"/>
        <v>279000000</v>
      </c>
      <c r="AX1782" s="21">
        <f t="shared" si="2914"/>
        <v>557.96142264727132</v>
      </c>
      <c r="AY1782" s="10">
        <f t="shared" si="2915"/>
        <v>-10.237279745310296</v>
      </c>
      <c r="AZ1782" s="10">
        <f t="shared" si="2916"/>
        <v>9.6436758465866887</v>
      </c>
      <c r="BA1782" s="10">
        <f t="shared" si="2917"/>
        <v>-3.6282745165907397E-2</v>
      </c>
      <c r="BB1782" s="17" cm="1">
        <f t="array" ref="BB1782">$C1782*EXP(poly_from_str($AO1782,BB$2951))</f>
        <v>8.6955690694155958</v>
      </c>
      <c r="BC1782" s="10">
        <f t="shared" si="2918"/>
        <v>0.10348875427212625</v>
      </c>
      <c r="BD1782" s="10">
        <f t="shared" si="2919"/>
        <v>1.8839761154228896</v>
      </c>
      <c r="BE1782" s="10">
        <f t="shared" si="2920"/>
        <v>-2.4736345417107084</v>
      </c>
      <c r="BF1782" s="21">
        <f>INDEX([1]Pr3_line_class7_opt_lin!$A$2:$A$3624,MATCH($X1782,[1]Pr3_line_class7_opt_lin!$AO$2:$AO$3624,0),1)</f>
        <v>4322</v>
      </c>
    </row>
    <row r="1783" spans="1:58" hidden="1" x14ac:dyDescent="0.25">
      <c r="A1783" s="1">
        <v>1148.836</v>
      </c>
      <c r="B1783" s="1">
        <v>4.0000000000000001E-3</v>
      </c>
      <c r="C1783">
        <v>100</v>
      </c>
      <c r="E1783" s="2">
        <v>87044.6</v>
      </c>
      <c r="N1783">
        <v>18</v>
      </c>
      <c r="V1783" s="11">
        <f t="shared" si="2827"/>
        <v>8.7044626038877611E-7</v>
      </c>
      <c r="W1783" s="11">
        <f t="shared" si="2828"/>
        <v>1.1488363436674992E-6</v>
      </c>
      <c r="X1783" s="10">
        <f t="shared" si="2829"/>
        <v>87044.616542350472</v>
      </c>
      <c r="Y1783" s="8">
        <f t="shared" si="2830"/>
        <v>1148.8361253374728</v>
      </c>
      <c r="Z1783" s="1">
        <f t="shared" si="2831"/>
        <v>1148.836</v>
      </c>
      <c r="AA1783" s="2">
        <f t="shared" si="2832"/>
        <v>87044.6</v>
      </c>
      <c r="AB1783" s="2">
        <f t="shared" si="2826"/>
        <v>87044.626038877614</v>
      </c>
      <c r="AC1783" s="1">
        <f t="shared" si="2833"/>
        <v>8.7883834611240247E-2</v>
      </c>
      <c r="AD1783" s="1" t="b">
        <f t="shared" si="2834"/>
        <v>1</v>
      </c>
      <c r="AM1783" s="10">
        <f t="shared" si="2835"/>
        <v>0.30307058622814748</v>
      </c>
      <c r="AN1783" s="10"/>
      <c r="AO1783" s="1">
        <f t="shared" si="2836"/>
        <v>1148.836</v>
      </c>
      <c r="AP1783"/>
      <c r="BB1783" s="17" cm="1">
        <f t="array" ref="BB1783">$C1783*EXP(poly_from_str($AO1783,BB$2951))</f>
        <v>86.989813868280663</v>
      </c>
      <c r="BF1783" s="21">
        <f>INDEX([1]Pr3_line_class7_opt_lin!$A$2:$A$3624,MATCH($X1783,[1]Pr3_line_class7_opt_lin!$AO$2:$AO$3624,0),1)</f>
        <v>43261</v>
      </c>
    </row>
    <row r="1784" spans="1:58" x14ac:dyDescent="0.25">
      <c r="A1784" s="1">
        <v>1148.4929999999999</v>
      </c>
      <c r="B1784" s="1">
        <v>8.0000000000000002E-3</v>
      </c>
      <c r="C1784">
        <v>20</v>
      </c>
      <c r="D1784" t="s">
        <v>112</v>
      </c>
      <c r="E1784" s="2">
        <v>87070.6</v>
      </c>
      <c r="N1784">
        <v>18</v>
      </c>
      <c r="V1784" s="11">
        <f t="shared" si="2827"/>
        <v>8.707062211088793E-7</v>
      </c>
      <c r="W1784" s="11">
        <f t="shared" si="2828"/>
        <v>1.1484932916506835E-6</v>
      </c>
      <c r="X1784" s="10">
        <f t="shared" si="2829"/>
        <v>87070.61404080053</v>
      </c>
      <c r="Y1784" s="8">
        <f t="shared" si="2830"/>
        <v>1148.4931064473815</v>
      </c>
      <c r="Z1784" s="1">
        <f t="shared" si="2831"/>
        <v>1148.4929999999999</v>
      </c>
      <c r="AA1784" s="2">
        <f t="shared" si="2832"/>
        <v>87070.6</v>
      </c>
      <c r="AB1784" s="2">
        <f t="shared" si="2826"/>
        <v>87070.622110887925</v>
      </c>
      <c r="AC1784" s="1">
        <f t="shared" si="2833"/>
        <v>8.7906466173885228E-2</v>
      </c>
      <c r="AD1784" s="1" t="b">
        <f t="shared" si="2834"/>
        <v>1</v>
      </c>
      <c r="AM1784" s="10">
        <f t="shared" si="2835"/>
        <v>0.60650330476546233</v>
      </c>
      <c r="AN1784" s="10"/>
      <c r="AO1784" s="1">
        <f t="shared" si="2836"/>
        <v>1148.4929999999999</v>
      </c>
      <c r="AP1784"/>
      <c r="BB1784" s="17" cm="1">
        <f t="array" ref="BB1784">$C1784*EXP(poly_from_str($AO1784,BB$2951))</f>
        <v>17.414307304455225</v>
      </c>
      <c r="BF1784" s="21">
        <f>INDEX([1]Pr3_line_class7_opt_lin!$A$2:$A$3624,MATCH($X1784,[1]Pr3_line_class7_opt_lin!$AO$2:$AO$3624,0),1)</f>
        <v>8670</v>
      </c>
    </row>
    <row r="1785" spans="1:58" hidden="1" x14ac:dyDescent="0.25">
      <c r="A1785" s="1">
        <v>1148.136</v>
      </c>
      <c r="B1785" s="1">
        <v>4.0000000000000001E-3</v>
      </c>
      <c r="C1785">
        <v>5</v>
      </c>
      <c r="E1785" s="2">
        <v>87097.7</v>
      </c>
      <c r="N1785">
        <v>18</v>
      </c>
      <c r="V1785" s="11">
        <f t="shared" si="2827"/>
        <v>8.7097695743361423E-7</v>
      </c>
      <c r="W1785" s="11">
        <f t="shared" si="2828"/>
        <v>1.1481359438883003E-6</v>
      </c>
      <c r="X1785" s="10">
        <f t="shared" si="2829"/>
        <v>87097.697298187704</v>
      </c>
      <c r="Y1785" s="8">
        <f t="shared" si="2830"/>
        <v>1148.1359795040271</v>
      </c>
      <c r="Z1785" s="1">
        <f t="shared" si="2831"/>
        <v>1148.136</v>
      </c>
      <c r="AA1785" s="2">
        <f t="shared" si="2832"/>
        <v>87097.7</v>
      </c>
      <c r="AB1785" s="2">
        <f t="shared" si="2826"/>
        <v>87097.695743361415</v>
      </c>
      <c r="AC1785" s="1">
        <f t="shared" si="2833"/>
        <v>8.7930043019015802E-2</v>
      </c>
      <c r="AD1785" s="1" t="b">
        <f t="shared" si="2834"/>
        <v>1</v>
      </c>
      <c r="AM1785" s="10">
        <f t="shared" si="2835"/>
        <v>0.30344035898186278</v>
      </c>
      <c r="AN1785" s="10"/>
      <c r="AO1785" s="1">
        <f t="shared" si="2836"/>
        <v>1148.136</v>
      </c>
      <c r="AP1785"/>
      <c r="BB1785" s="17" cm="1">
        <f t="array" ref="BB1785">$C1785*EXP(poly_from_str($AO1785,BB$2951))</f>
        <v>4.357820324371481</v>
      </c>
      <c r="BF1785" s="21" t="e">
        <f>INDEX([1]Pr3_line_class7_opt_lin!$A$2:$A$3624,MATCH($X1785,[1]Pr3_line_class7_opt_lin!$AO$2:$AO$3624,0),1)</f>
        <v>#N/A</v>
      </c>
    </row>
    <row r="1786" spans="1:58" hidden="1" x14ac:dyDescent="0.25">
      <c r="A1786" s="1">
        <v>1146.7170000000001</v>
      </c>
      <c r="B1786" s="1">
        <v>4.0000000000000001E-3</v>
      </c>
      <c r="C1786">
        <v>1</v>
      </c>
      <c r="E1786" s="2">
        <v>87205.5</v>
      </c>
      <c r="F1786">
        <v>24788</v>
      </c>
      <c r="G1786" t="s">
        <v>4</v>
      </c>
      <c r="H1786" t="s">
        <v>5</v>
      </c>
      <c r="I1786">
        <v>111993</v>
      </c>
      <c r="J1786" t="s">
        <v>6</v>
      </c>
      <c r="K1786" t="s">
        <v>5</v>
      </c>
      <c r="L1786">
        <v>24788.02</v>
      </c>
      <c r="M1786">
        <v>111993</v>
      </c>
      <c r="N1786">
        <v>18</v>
      </c>
      <c r="V1786" s="11">
        <f t="shared" si="2827"/>
        <v>8.7205474410861613E-7</v>
      </c>
      <c r="W1786" s="11">
        <f t="shared" si="2828"/>
        <v>1.1467166635131958E-6</v>
      </c>
      <c r="X1786" s="10">
        <f t="shared" si="2829"/>
        <v>87205.483787200064</v>
      </c>
      <c r="Y1786" s="8">
        <f t="shared" si="2830"/>
        <v>1146.7168767049245</v>
      </c>
      <c r="Z1786" s="1">
        <f t="shared" si="2831"/>
        <v>1146.7170000000001</v>
      </c>
      <c r="AA1786" s="2">
        <f t="shared" si="2832"/>
        <v>87205.5</v>
      </c>
      <c r="AB1786" s="2">
        <f t="shared" si="2826"/>
        <v>87205.474410861614</v>
      </c>
      <c r="AC1786" s="1">
        <f t="shared" si="2833"/>
        <v>8.8023973836117209E-2</v>
      </c>
      <c r="AD1786" s="1" t="b">
        <f t="shared" si="2834"/>
        <v>1</v>
      </c>
      <c r="AF1786" s="1" t="s">
        <v>1228</v>
      </c>
      <c r="AG1786" s="1" t="s">
        <v>1180</v>
      </c>
      <c r="AH1786" s="10">
        <v>24788.02</v>
      </c>
      <c r="AI1786" s="10">
        <v>111992.97</v>
      </c>
      <c r="AJ1786" s="10">
        <f t="shared" ref="AJ1786:AJ1792" si="2921">AI1786-AH1786</f>
        <v>87204.95</v>
      </c>
      <c r="AK1786" s="1">
        <f t="shared" ref="AK1786:AK1792" si="2922">$A1786-100000000/AJ1786</f>
        <v>-6.8958338947595621E-3</v>
      </c>
      <c r="AL1786" s="10">
        <f t="shared" ref="AL1786:AL1792" si="2923">$X1786-AJ1786</f>
        <v>0.53378720006730873</v>
      </c>
      <c r="AM1786" s="10">
        <f t="shared" si="2835"/>
        <v>0.30419187994945568</v>
      </c>
      <c r="AN1786" s="10">
        <f t="shared" ref="AN1786:AN1792" si="2924">AL1786/AM1786</f>
        <v>1.7547713639036073</v>
      </c>
      <c r="AO1786" s="1">
        <f t="shared" si="2836"/>
        <v>1146.7170000000001</v>
      </c>
      <c r="AP1786" s="14">
        <v>124000000</v>
      </c>
      <c r="AQ1786" s="10">
        <v>7.5999999999999998E-2</v>
      </c>
      <c r="AR1786" s="14" cm="1">
        <f t="array" ref="AR1786">SfromgA($AP1786,$AO1786,"")</f>
        <v>9.2283444840981069E-2</v>
      </c>
      <c r="AS1786" s="21">
        <f t="shared" ref="AS1786:AS1789" si="2925">(10^MAX(0.05, -0.312925054856973*((LN($AR1786))^(1/3)) + 0.454808404431693)-1)*100</f>
        <v>646.06234577582472</v>
      </c>
      <c r="AU1786" s="10"/>
      <c r="AV1786" s="10"/>
      <c r="AW1786" s="14">
        <f t="shared" ref="AW1786:AW1789" si="2926">IF($AP1786="",$AT1786,$AP1786)</f>
        <v>124000000</v>
      </c>
      <c r="AX1786" s="21">
        <f t="shared" ref="AX1786:AX1789" si="2927">IF($AP1786="",$AV1786,$AS1786)</f>
        <v>646.06234577582472</v>
      </c>
      <c r="AY1786" s="10">
        <f t="shared" ref="AY1786:AY1789" si="2928">LN(BB1786*$AO1786/$AW1786)</f>
        <v>-11.724758494449096</v>
      </c>
      <c r="AZ1786" s="10">
        <f t="shared" ref="AZ1786:AZ1789" si="2929">EXP(AY$2950*$AI1786+AY$2951)*$AW1786/$AO1786</f>
        <v>4.0990423111595335</v>
      </c>
      <c r="BA1786" s="10">
        <f t="shared" ref="BA1786:BA1789" si="2930">LN(AZ1786/$C1786)</f>
        <v>1.4107533637815712</v>
      </c>
      <c r="BB1786" s="17" cm="1">
        <f t="array" ref="BB1786">$C1786*EXP(poly_from_str($AO1786,BB$2951))</f>
        <v>0.87491833626352122</v>
      </c>
      <c r="BC1786" s="10">
        <f t="shared" ref="BC1786:BC1789" si="2931">LN(AZ1786/BB1786)</f>
        <v>1.5443780907461551</v>
      </c>
      <c r="BD1786" s="10">
        <f t="shared" ref="BD1786:BD1789" si="2932">LN($AX1786/100+1)</f>
        <v>2.0096389841496438</v>
      </c>
      <c r="BE1786" s="10">
        <f t="shared" ref="BE1786:BE1789" si="2933">ABS(LN($AZ1786/$BB1786))-BD1786-LN(2)</f>
        <v>-1.1584080739634341</v>
      </c>
      <c r="BF1786" s="21">
        <f>INDEX([1]Pr3_line_class7_opt_lin!$A$2:$A$3624,MATCH($X1786,[1]Pr3_line_class7_opt_lin!$AO$2:$AO$3624,0),1)</f>
        <v>438</v>
      </c>
    </row>
    <row r="1787" spans="1:58" hidden="1" x14ac:dyDescent="0.25">
      <c r="A1787" s="1">
        <v>1146.6590000000001</v>
      </c>
      <c r="B1787" s="1">
        <v>4.0000000000000001E-3</v>
      </c>
      <c r="C1787">
        <v>1</v>
      </c>
      <c r="E1787" s="2">
        <v>87209.9</v>
      </c>
      <c r="F1787">
        <v>29835</v>
      </c>
      <c r="G1787" t="s">
        <v>4</v>
      </c>
      <c r="H1787" t="s">
        <v>5</v>
      </c>
      <c r="I1787">
        <v>117044</v>
      </c>
      <c r="J1787" t="s">
        <v>6</v>
      </c>
      <c r="K1787" t="s">
        <v>7</v>
      </c>
      <c r="L1787">
        <v>29835.09</v>
      </c>
      <c r="M1787">
        <v>117044.6</v>
      </c>
      <c r="N1787">
        <v>18</v>
      </c>
      <c r="O1787" t="s">
        <v>1087</v>
      </c>
      <c r="V1787" s="11">
        <f t="shared" si="2827"/>
        <v>8.7209885414931545E-7</v>
      </c>
      <c r="W1787" s="11">
        <f t="shared" si="2828"/>
        <v>1.1466588082316343E-6</v>
      </c>
      <c r="X1787" s="10">
        <f t="shared" si="2829"/>
        <v>87209.890759857386</v>
      </c>
      <c r="Y1787" s="8">
        <f t="shared" si="2830"/>
        <v>1146.6589297234837</v>
      </c>
      <c r="Z1787" s="1">
        <f t="shared" si="2831"/>
        <v>1146.6590000000001</v>
      </c>
      <c r="AA1787" s="2">
        <f t="shared" si="2832"/>
        <v>87209.9</v>
      </c>
      <c r="AB1787" s="2">
        <f t="shared" si="2826"/>
        <v>87209.885414931545</v>
      </c>
      <c r="AC1787" s="1">
        <f t="shared" si="2833"/>
        <v>8.8027820570427462E-2</v>
      </c>
      <c r="AD1787" s="1" t="b">
        <f t="shared" si="2834"/>
        <v>1</v>
      </c>
      <c r="AF1787" s="1" t="s">
        <v>1185</v>
      </c>
      <c r="AG1787" s="1" t="s">
        <v>1189</v>
      </c>
      <c r="AH1787" s="10">
        <v>29835.09</v>
      </c>
      <c r="AI1787" s="10">
        <v>117044.6</v>
      </c>
      <c r="AJ1787" s="10">
        <f t="shared" si="2921"/>
        <v>87209.510000000009</v>
      </c>
      <c r="AK1787" s="1">
        <f t="shared" si="2922"/>
        <v>-4.9360776133653417E-3</v>
      </c>
      <c r="AL1787" s="10">
        <f t="shared" si="2923"/>
        <v>0.38075985737668816</v>
      </c>
      <c r="AM1787" s="10">
        <f t="shared" si="2835"/>
        <v>0.30422261544190554</v>
      </c>
      <c r="AN1787" s="10">
        <f t="shared" si="2924"/>
        <v>1.2515830120768856</v>
      </c>
      <c r="AO1787" s="1">
        <f t="shared" si="2836"/>
        <v>1146.6590000000001</v>
      </c>
      <c r="AP1787" s="14">
        <v>156000000</v>
      </c>
      <c r="AQ1787" s="10">
        <v>0.17299999999999999</v>
      </c>
      <c r="AR1787" s="14" cm="1">
        <f t="array" ref="AR1787">SfromgA($AP1787,$AO1787,"")</f>
        <v>0.11608091176834626</v>
      </c>
      <c r="AS1787" s="21">
        <f t="shared" si="2925"/>
        <v>622.61369045008576</v>
      </c>
      <c r="AU1787" s="10"/>
      <c r="AV1787" s="10"/>
      <c r="AW1787" s="14">
        <f t="shared" si="2926"/>
        <v>156000000</v>
      </c>
      <c r="AX1787" s="21">
        <f t="shared" si="2927"/>
        <v>622.61369045008576</v>
      </c>
      <c r="AY1787" s="10">
        <f t="shared" si="2928"/>
        <v>-11.954227574120704</v>
      </c>
      <c r="AZ1787" s="10">
        <f t="shared" si="2929"/>
        <v>3.2161076358007619</v>
      </c>
      <c r="BA1787" s="10">
        <f t="shared" si="2930"/>
        <v>1.1681718196001711</v>
      </c>
      <c r="BB1787" s="17" cm="1">
        <f t="array" ref="BB1787">$C1787*EXP(poly_from_str($AO1787,BB$2951))</f>
        <v>0.87505478379120039</v>
      </c>
      <c r="BC1787" s="10">
        <f t="shared" si="2931"/>
        <v>1.3016406041375348</v>
      </c>
      <c r="BD1787" s="10">
        <f t="shared" si="2932"/>
        <v>1.9777045786435181</v>
      </c>
      <c r="BE1787" s="10">
        <f t="shared" si="2933"/>
        <v>-1.3692111550659285</v>
      </c>
      <c r="BF1787" s="21">
        <f>INDEX([1]Pr3_line_class7_opt_lin!$A$2:$A$3624,MATCH($X1787,[1]Pr3_line_class7_opt_lin!$AO$2:$AO$3624,0),1)</f>
        <v>438</v>
      </c>
    </row>
    <row r="1788" spans="1:58" hidden="1" x14ac:dyDescent="0.25">
      <c r="A1788" s="1">
        <v>1146.5999999999999</v>
      </c>
      <c r="B1788" s="1">
        <v>4.0000000000000001E-3</v>
      </c>
      <c r="C1788">
        <v>1</v>
      </c>
      <c r="E1788" s="2">
        <v>87214.399999999994</v>
      </c>
      <c r="F1788">
        <v>31254</v>
      </c>
      <c r="G1788" t="s">
        <v>4</v>
      </c>
      <c r="H1788" t="s">
        <v>7</v>
      </c>
      <c r="I1788">
        <v>118468</v>
      </c>
      <c r="J1788" t="s">
        <v>6</v>
      </c>
      <c r="K1788" t="s">
        <v>5</v>
      </c>
      <c r="L1788">
        <v>31254.71</v>
      </c>
      <c r="M1788">
        <v>118468.8</v>
      </c>
      <c r="N1788">
        <v>18</v>
      </c>
      <c r="V1788" s="11">
        <f t="shared" si="2827"/>
        <v>8.721437292865865E-7</v>
      </c>
      <c r="W1788" s="11">
        <f t="shared" si="2828"/>
        <v>1.1465996440954707E-6</v>
      </c>
      <c r="X1788" s="10">
        <f t="shared" si="2829"/>
        <v>87214.382850669383</v>
      </c>
      <c r="Y1788" s="8">
        <f t="shared" si="2830"/>
        <v>1146.5998695561771</v>
      </c>
      <c r="Z1788" s="1">
        <f t="shared" si="2831"/>
        <v>1146.5999999999999</v>
      </c>
      <c r="AA1788" s="2">
        <f t="shared" si="2832"/>
        <v>87214.399999999994</v>
      </c>
      <c r="AB1788" s="2">
        <f t="shared" si="2826"/>
        <v>87214.372928658646</v>
      </c>
      <c r="AC1788" s="1">
        <f t="shared" si="2833"/>
        <v>8.8031734226695732E-2</v>
      </c>
      <c r="AD1788" s="1" t="b">
        <f t="shared" si="2834"/>
        <v>1</v>
      </c>
      <c r="AF1788" s="1" t="s">
        <v>1308</v>
      </c>
      <c r="AG1788" s="1" t="s">
        <v>1181</v>
      </c>
      <c r="AH1788" s="10">
        <v>31254.71</v>
      </c>
      <c r="AI1788" s="10">
        <v>118468.8</v>
      </c>
      <c r="AJ1788" s="10">
        <f t="shared" si="2921"/>
        <v>87214.09</v>
      </c>
      <c r="AK1788" s="1">
        <f t="shared" si="2922"/>
        <v>-3.7196512628270284E-3</v>
      </c>
      <c r="AL1788" s="10">
        <f t="shared" si="2923"/>
        <v>0.29285066938609816</v>
      </c>
      <c r="AM1788" s="10">
        <f t="shared" si="2835"/>
        <v>0.30425396825396828</v>
      </c>
      <c r="AN1788" s="10">
        <f t="shared" si="2924"/>
        <v>0.96252045968928335</v>
      </c>
      <c r="AO1788" s="1">
        <f t="shared" si="2836"/>
        <v>1146.5999999999999</v>
      </c>
      <c r="AP1788" s="14">
        <v>219000000</v>
      </c>
      <c r="AQ1788" s="10">
        <v>5.7000000000000002E-2</v>
      </c>
      <c r="AR1788" s="14" cm="1">
        <f t="array" ref="AR1788">SfromgA($AP1788,$AO1788,"")</f>
        <v>0.16293458810554959</v>
      </c>
      <c r="AS1788" s="21">
        <f t="shared" si="2925"/>
        <v>586.23982818076877</v>
      </c>
      <c r="AU1788" s="10"/>
      <c r="AV1788" s="10"/>
      <c r="AW1788" s="14">
        <f t="shared" si="2926"/>
        <v>219000000</v>
      </c>
      <c r="AX1788" s="21">
        <f t="shared" si="2927"/>
        <v>586.23982818076877</v>
      </c>
      <c r="AY1788" s="10">
        <f t="shared" si="2928"/>
        <v>-12.293336206278418</v>
      </c>
      <c r="AZ1788" s="10">
        <f t="shared" si="2929"/>
        <v>3.9523501048232776</v>
      </c>
      <c r="BA1788" s="10">
        <f t="shared" si="2930"/>
        <v>1.3743103652389683</v>
      </c>
      <c r="BB1788" s="17" cm="1">
        <f t="array" ref="BB1788">$C1788*EXP(poly_from_str($AO1788,BB$2951))</f>
        <v>0.87519353084525953</v>
      </c>
      <c r="BC1788" s="10">
        <f t="shared" si="2931"/>
        <v>1.5076206042108948</v>
      </c>
      <c r="BD1788" s="10">
        <f t="shared" si="2932"/>
        <v>1.9260569844026918</v>
      </c>
      <c r="BE1788" s="10">
        <f t="shared" si="2933"/>
        <v>-1.1115835607517424</v>
      </c>
      <c r="BF1788" s="21">
        <f>INDEX([1]Pr3_line_class7_opt_lin!$A$2:$A$3624,MATCH($X1788,[1]Pr3_line_class7_opt_lin!$AO$2:$AO$3624,0),1)</f>
        <v>438</v>
      </c>
    </row>
    <row r="1789" spans="1:58" hidden="1" x14ac:dyDescent="0.25">
      <c r="A1789" s="1">
        <v>1146.346</v>
      </c>
      <c r="B1789" s="1">
        <v>4.0000000000000001E-3</v>
      </c>
      <c r="C1789">
        <v>4</v>
      </c>
      <c r="E1789" s="2">
        <v>87233.7</v>
      </c>
      <c r="F1789">
        <v>23647</v>
      </c>
      <c r="G1789" t="s">
        <v>4</v>
      </c>
      <c r="H1789" t="s">
        <v>39</v>
      </c>
      <c r="I1789">
        <v>110881</v>
      </c>
      <c r="J1789" t="s">
        <v>6</v>
      </c>
      <c r="K1789" t="s">
        <v>12</v>
      </c>
      <c r="L1789">
        <v>23647.77</v>
      </c>
      <c r="M1789">
        <v>110881.1</v>
      </c>
      <c r="N1789">
        <v>18</v>
      </c>
      <c r="V1789" s="11">
        <f t="shared" si="2827"/>
        <v>8.72336973304744E-7</v>
      </c>
      <c r="W1789" s="11">
        <f t="shared" si="2828"/>
        <v>1.146345964919521E-6</v>
      </c>
      <c r="X1789" s="10">
        <f t="shared" si="2829"/>
        <v>87233.698309440428</v>
      </c>
      <c r="Y1789" s="8">
        <f t="shared" si="2830"/>
        <v>1146.345987135318</v>
      </c>
      <c r="Z1789" s="1">
        <f t="shared" si="2831"/>
        <v>1146.346</v>
      </c>
      <c r="AA1789" s="2">
        <f t="shared" si="2832"/>
        <v>87233.7</v>
      </c>
      <c r="AB1789" s="2">
        <f t="shared" si="2826"/>
        <v>87233.697330474388</v>
      </c>
      <c r="AC1789" s="1">
        <f t="shared" si="2833"/>
        <v>8.8048589749724071E-2</v>
      </c>
      <c r="AD1789" s="1" t="b">
        <f t="shared" si="2834"/>
        <v>1</v>
      </c>
      <c r="AF1789" s="1" t="s">
        <v>1302</v>
      </c>
      <c r="AG1789" s="1" t="s">
        <v>1149</v>
      </c>
      <c r="AH1789" s="10">
        <v>23647.77</v>
      </c>
      <c r="AI1789" s="10">
        <v>110880.92</v>
      </c>
      <c r="AJ1789" s="10">
        <f t="shared" si="2921"/>
        <v>87233.15</v>
      </c>
      <c r="AK1789" s="1">
        <f t="shared" si="2922"/>
        <v>-7.1925649824606808E-3</v>
      </c>
      <c r="AL1789" s="10">
        <f t="shared" si="2923"/>
        <v>0.54830944043351337</v>
      </c>
      <c r="AM1789" s="10">
        <f t="shared" si="2835"/>
        <v>0.30438872731269617</v>
      </c>
      <c r="AN1789" s="10">
        <f t="shared" si="2924"/>
        <v>1.8013460789901046</v>
      </c>
      <c r="AO1789" s="1">
        <f t="shared" si="2836"/>
        <v>1146.346</v>
      </c>
      <c r="AP1789" s="14">
        <v>177000000</v>
      </c>
      <c r="AQ1789" s="10">
        <v>0.33900000000000002</v>
      </c>
      <c r="AR1789" s="14" cm="1">
        <f t="array" ref="AR1789">SfromgA($AP1789,$AO1789,"")</f>
        <v>0.13159936266567676</v>
      </c>
      <c r="AS1789" s="21">
        <f t="shared" si="2925"/>
        <v>609.41469960485188</v>
      </c>
      <c r="AU1789" s="10"/>
      <c r="AV1789" s="10"/>
      <c r="AW1789" s="14">
        <f t="shared" si="2926"/>
        <v>177000000</v>
      </c>
      <c r="AX1789" s="21">
        <f t="shared" si="2927"/>
        <v>609.41469960485188</v>
      </c>
      <c r="AY1789" s="10">
        <f t="shared" si="2928"/>
        <v>-10.693659829853457</v>
      </c>
      <c r="AZ1789" s="10">
        <f t="shared" si="2929"/>
        <v>6.4941072536498776</v>
      </c>
      <c r="BA1789" s="10">
        <f t="shared" si="2930"/>
        <v>0.484600828231259</v>
      </c>
      <c r="BB1789" s="17" cm="1">
        <f t="array" ref="BB1789">$C1789*EXP(poly_from_str($AO1789,BB$2951))</f>
        <v>3.503160949181011</v>
      </c>
      <c r="BC1789" s="10">
        <f t="shared" si="2931"/>
        <v>0.6172295000933703</v>
      </c>
      <c r="BD1789" s="10">
        <f t="shared" si="2932"/>
        <v>1.9592700773164109</v>
      </c>
      <c r="BE1789" s="10">
        <f t="shared" si="2933"/>
        <v>-2.0351877577829858</v>
      </c>
      <c r="BF1789" s="21">
        <f>INDEX([1]Pr3_line_class7_opt_lin!$A$2:$A$3624,MATCH($X1789,[1]Pr3_line_class7_opt_lin!$AO$2:$AO$3624,0),1)</f>
        <v>1756</v>
      </c>
    </row>
    <row r="1790" spans="1:58" hidden="1" x14ac:dyDescent="0.25">
      <c r="A1790" s="1">
        <v>1146.06</v>
      </c>
      <c r="B1790" s="1">
        <v>4.0000000000000001E-3</v>
      </c>
      <c r="C1790">
        <v>1</v>
      </c>
      <c r="E1790" s="2">
        <v>87255.5</v>
      </c>
      <c r="F1790">
        <v>16089</v>
      </c>
      <c r="G1790" t="s">
        <v>6</v>
      </c>
      <c r="H1790" t="s">
        <v>39</v>
      </c>
      <c r="I1790">
        <v>103344</v>
      </c>
      <c r="J1790" t="s">
        <v>4</v>
      </c>
      <c r="K1790" t="s">
        <v>12</v>
      </c>
      <c r="L1790">
        <v>16089.14</v>
      </c>
      <c r="M1790">
        <v>103344.35</v>
      </c>
      <c r="N1790">
        <v>18</v>
      </c>
      <c r="V1790" s="11">
        <f t="shared" si="2827"/>
        <v>8.725546655497968E-7</v>
      </c>
      <c r="W1790" s="11">
        <f t="shared" si="2828"/>
        <v>1.1460595607153705E-6</v>
      </c>
      <c r="X1790" s="10">
        <f t="shared" si="2829"/>
        <v>87255.478827666288</v>
      </c>
      <c r="Y1790" s="8">
        <f t="shared" si="2830"/>
        <v>1146.0598388039878</v>
      </c>
      <c r="Z1790" s="1">
        <f t="shared" si="2831"/>
        <v>1146.06</v>
      </c>
      <c r="AA1790" s="2">
        <f t="shared" si="2832"/>
        <v>87255.5</v>
      </c>
      <c r="AB1790" s="2">
        <f t="shared" si="2826"/>
        <v>87255.466554979677</v>
      </c>
      <c r="AC1790" s="1">
        <f t="shared" si="2833"/>
        <v>8.8067582218635893E-2</v>
      </c>
      <c r="AD1790" s="1" t="b">
        <f t="shared" si="2834"/>
        <v>1</v>
      </c>
      <c r="AF1790" s="5" t="s">
        <v>1480</v>
      </c>
      <c r="AG1790" s="1" t="s">
        <v>1451</v>
      </c>
      <c r="AH1790" s="10">
        <v>16089.14</v>
      </c>
      <c r="AI1790" s="10">
        <v>103344.35</v>
      </c>
      <c r="AJ1790" s="10">
        <f t="shared" si="2921"/>
        <v>87255.21</v>
      </c>
      <c r="AK1790" s="1">
        <f t="shared" si="2922"/>
        <v>-3.369740328480475E-3</v>
      </c>
      <c r="AL1790" s="10">
        <f t="shared" si="2923"/>
        <v>0.26882766628114041</v>
      </c>
      <c r="AM1790" s="10">
        <f t="shared" si="2835"/>
        <v>0.30454077447952116</v>
      </c>
      <c r="AN1790" s="10">
        <f t="shared" si="2924"/>
        <v>0.88273127544442398</v>
      </c>
      <c r="AO1790" s="1">
        <f t="shared" si="2836"/>
        <v>1146.06</v>
      </c>
      <c r="BB1790" s="17" cm="1">
        <f t="array" ref="BB1790">$C1790*EXP(poly_from_str($AO1790,BB$2951))</f>
        <v>0.87646092927543773</v>
      </c>
      <c r="BF1790" s="21">
        <f>INDEX([1]Pr3_line_class7_opt_lin!$A$2:$A$3624,MATCH($X1790,[1]Pr3_line_class7_opt_lin!$AO$2:$AO$3624,0),1)</f>
        <v>440</v>
      </c>
    </row>
    <row r="1791" spans="1:58" hidden="1" x14ac:dyDescent="0.25">
      <c r="A1791" s="1">
        <v>1145.8689999999999</v>
      </c>
      <c r="B1791" s="1">
        <v>4.0000000000000001E-3</v>
      </c>
      <c r="C1791">
        <v>4</v>
      </c>
      <c r="E1791" s="2">
        <v>87270</v>
      </c>
      <c r="F1791">
        <v>30505</v>
      </c>
      <c r="G1791" t="s">
        <v>4</v>
      </c>
      <c r="H1791" t="s">
        <v>12</v>
      </c>
      <c r="I1791">
        <v>117775</v>
      </c>
      <c r="J1791" t="s">
        <v>6</v>
      </c>
      <c r="K1791" t="s">
        <v>39</v>
      </c>
      <c r="L1791">
        <v>30505.72</v>
      </c>
      <c r="M1791">
        <v>117775.3</v>
      </c>
      <c r="N1791">
        <v>18</v>
      </c>
      <c r="V1791" s="11">
        <f t="shared" si="2827"/>
        <v>8.7270010795300343E-7</v>
      </c>
      <c r="W1791" s="11">
        <f t="shared" si="2828"/>
        <v>1.1458691417440129E-6</v>
      </c>
      <c r="X1791" s="10">
        <f t="shared" si="2829"/>
        <v>87270.006832283674</v>
      </c>
      <c r="Y1791" s="8">
        <f t="shared" si="2830"/>
        <v>1145.8690520350358</v>
      </c>
      <c r="Z1791" s="1">
        <f t="shared" si="2831"/>
        <v>1145.8689999999999</v>
      </c>
      <c r="AA1791" s="2">
        <f t="shared" si="2832"/>
        <v>87270</v>
      </c>
      <c r="AB1791" s="2">
        <f t="shared" si="2826"/>
        <v>87270.010795300346</v>
      </c>
      <c r="AC1791" s="1">
        <f t="shared" si="2833"/>
        <v>8.8080273921059188E-2</v>
      </c>
      <c r="AD1791" s="1" t="b">
        <f t="shared" si="2834"/>
        <v>1</v>
      </c>
      <c r="AF1791" s="1" t="s">
        <v>1403</v>
      </c>
      <c r="AG1791" s="1" t="s">
        <v>1158</v>
      </c>
      <c r="AH1791" s="10">
        <v>30505.72</v>
      </c>
      <c r="AI1791" s="10">
        <v>117775.3</v>
      </c>
      <c r="AJ1791" s="10">
        <f t="shared" si="2921"/>
        <v>87269.58</v>
      </c>
      <c r="AK1791" s="1">
        <f t="shared" si="2922"/>
        <v>-5.6564381311545731E-3</v>
      </c>
      <c r="AL1791" s="10">
        <f t="shared" si="2923"/>
        <v>0.42683228367241099</v>
      </c>
      <c r="AM1791" s="10">
        <f t="shared" si="2835"/>
        <v>0.30464215368423442</v>
      </c>
      <c r="AN1791" s="10">
        <f t="shared" si="2924"/>
        <v>1.4010939671691931</v>
      </c>
      <c r="AO1791" s="1">
        <f t="shared" si="2836"/>
        <v>1145.8689999999999</v>
      </c>
      <c r="AP1791" s="14">
        <v>216000000</v>
      </c>
      <c r="AQ1791" s="10">
        <v>8.5000000000000006E-2</v>
      </c>
      <c r="AR1791" s="14" cm="1">
        <f t="array" ref="AR1791">SfromgA($AP1791,$AO1791,"")</f>
        <v>0.16039544175274123</v>
      </c>
      <c r="AS1791" s="21">
        <f t="shared" ref="AS1791:AS1792" si="2934">(10^MAX(0.05, -0.312925054856973*((LN($AR1791))^(1/3)) + 0.454808404431693)-1)*100</f>
        <v>587.97723613148025</v>
      </c>
      <c r="AU1791" s="10"/>
      <c r="AV1791" s="10"/>
      <c r="AW1791" s="14">
        <f t="shared" ref="AW1791:AW1792" si="2935">IF($AP1791="",$AT1791,$AP1791)</f>
        <v>216000000</v>
      </c>
      <c r="AX1791" s="21">
        <f t="shared" ref="AX1791:AX1792" si="2936">IF($AP1791="",$AV1791,$AS1791)</f>
        <v>587.97723613148025</v>
      </c>
      <c r="AY1791" s="10">
        <f t="shared" ref="AY1791:AY1792" si="2937">LN(BB1791*$AO1791/$AW1791)</f>
        <v>-10.891929065500978</v>
      </c>
      <c r="AZ1791" s="10">
        <f t="shared" ref="AZ1791:AZ1792" si="2938">EXP(AY$2950*$AI1791+AY$2951)*$AW1791/$AO1791</f>
        <v>4.1619363904857698</v>
      </c>
      <c r="BA1791" s="10">
        <f t="shared" ref="BA1791:BA1792" si="2939">LN(AZ1791/$C1791)</f>
        <v>3.9686083333935529E-2</v>
      </c>
      <c r="BB1791" s="17" cm="1">
        <f t="array" ref="BB1791">$C1791*EXP(poly_from_str($AO1791,BB$2951))</f>
        <v>3.5076325406100111</v>
      </c>
      <c r="BC1791" s="10">
        <f t="shared" ref="BC1791:BC1792" si="2940">LN(AZ1791/BB1791)</f>
        <v>0.17103912440136668</v>
      </c>
      <c r="BD1791" s="10">
        <f t="shared" ref="BD1791:BD1792" si="2941">LN($AX1791/100+1)</f>
        <v>1.9285855643796677</v>
      </c>
      <c r="BE1791" s="10">
        <f t="shared" ref="BE1791:BE1792" si="2942">ABS(LN($AZ1791/$BB1791))-BD1791-LN(2)</f>
        <v>-2.4506936205382464</v>
      </c>
      <c r="BF1791" s="21">
        <f>INDEX([1]Pr3_line_class7_opt_lin!$A$2:$A$3624,MATCH($X1791,[1]Pr3_line_class7_opt_lin!$AO$2:$AO$3624,0),1)</f>
        <v>1761</v>
      </c>
    </row>
    <row r="1792" spans="1:58" hidden="1" x14ac:dyDescent="0.25">
      <c r="A1792" s="1">
        <v>1145.4559999999999</v>
      </c>
      <c r="B1792" s="1">
        <v>4.0000000000000001E-3</v>
      </c>
      <c r="C1792">
        <v>10</v>
      </c>
      <c r="E1792" s="2">
        <v>87301.5</v>
      </c>
      <c r="F1792">
        <v>28720</v>
      </c>
      <c r="G1792" t="s">
        <v>4</v>
      </c>
      <c r="H1792" t="s">
        <v>5</v>
      </c>
      <c r="I1792">
        <v>116021</v>
      </c>
      <c r="J1792" t="s">
        <v>6</v>
      </c>
      <c r="K1792" t="s">
        <v>7</v>
      </c>
      <c r="L1792">
        <v>28720.71</v>
      </c>
      <c r="M1792">
        <v>116021.8</v>
      </c>
      <c r="N1792">
        <v>18</v>
      </c>
      <c r="V1792" s="11">
        <f t="shared" si="2827"/>
        <v>8.7301476442569603E-7</v>
      </c>
      <c r="W1792" s="11">
        <f t="shared" si="2828"/>
        <v>1.1454556909102365E-6</v>
      </c>
      <c r="X1792" s="10">
        <f t="shared" si="2829"/>
        <v>87301.485098535559</v>
      </c>
      <c r="Y1792" s="8">
        <f t="shared" si="2830"/>
        <v>1145.4558864277265</v>
      </c>
      <c r="Z1792" s="1">
        <f t="shared" si="2831"/>
        <v>1145.4559999999999</v>
      </c>
      <c r="AA1792" s="2">
        <f t="shared" si="2832"/>
        <v>87301.5</v>
      </c>
      <c r="AB1792" s="2">
        <f t="shared" si="2826"/>
        <v>87301.476442569605</v>
      </c>
      <c r="AC1792" s="1">
        <f t="shared" si="2833"/>
        <v>8.8107738945262679E-2</v>
      </c>
      <c r="AD1792" s="1" t="b">
        <f t="shared" si="2834"/>
        <v>1</v>
      </c>
      <c r="AF1792" s="1" t="s">
        <v>1370</v>
      </c>
      <c r="AG1792" s="1" t="s">
        <v>1322</v>
      </c>
      <c r="AH1792" s="10">
        <v>28720.71</v>
      </c>
      <c r="AI1792" s="10">
        <v>116021.78</v>
      </c>
      <c r="AJ1792" s="10">
        <f t="shared" si="2921"/>
        <v>87301.07</v>
      </c>
      <c r="AK1792" s="1">
        <f t="shared" si="2922"/>
        <v>-5.3328336066442716E-3</v>
      </c>
      <c r="AL1792" s="10">
        <f t="shared" si="2923"/>
        <v>0.41509853555180598</v>
      </c>
      <c r="AM1792" s="10">
        <f t="shared" si="2835"/>
        <v>0.30486199382603962</v>
      </c>
      <c r="AN1792" s="10">
        <f t="shared" si="2924"/>
        <v>1.3615948985384827</v>
      </c>
      <c r="AO1792" s="1">
        <f t="shared" si="2836"/>
        <v>1145.4559999999999</v>
      </c>
      <c r="AP1792" s="14">
        <v>267000000</v>
      </c>
      <c r="AQ1792" s="10">
        <v>0.46300000000000002</v>
      </c>
      <c r="AR1792" s="14" cm="1">
        <f t="array" ref="AR1792">SfromgA($AP1792,$AO1792,"")</f>
        <v>0.19805228419044463</v>
      </c>
      <c r="AS1792" s="21">
        <f t="shared" si="2934"/>
        <v>564.15245348487883</v>
      </c>
      <c r="AU1792" s="10"/>
      <c r="AV1792" s="10"/>
      <c r="AW1792" s="14">
        <f t="shared" si="2935"/>
        <v>267000000</v>
      </c>
      <c r="AX1792" s="21">
        <f t="shared" si="2936"/>
        <v>564.15245348487883</v>
      </c>
      <c r="AY1792" s="10">
        <f t="shared" si="2937"/>
        <v>-10.186869151466263</v>
      </c>
      <c r="AZ1792" s="10">
        <f t="shared" si="2938"/>
        <v>6.0631129711152392</v>
      </c>
      <c r="BA1792" s="10">
        <f t="shared" si="2939"/>
        <v>-0.50036173320401278</v>
      </c>
      <c r="BB1792" s="17" cm="1">
        <f t="array" ref="BB1792">$C1792*EXP(poly_from_str($AO1792,BB$2951))</f>
        <v>8.7787319722014097</v>
      </c>
      <c r="BC1792" s="10">
        <f t="shared" si="2940"/>
        <v>-0.37010861512656479</v>
      </c>
      <c r="BD1792" s="10">
        <f t="shared" si="2941"/>
        <v>1.8933415357564181</v>
      </c>
      <c r="BE1792" s="10">
        <f t="shared" si="2942"/>
        <v>-2.2163801011897988</v>
      </c>
      <c r="BF1792" s="21">
        <f>INDEX([1]Pr3_line_class7_opt_lin!$A$2:$A$3624,MATCH($X1792,[1]Pr3_line_class7_opt_lin!$AO$2:$AO$3624,0),1)</f>
        <v>4414</v>
      </c>
    </row>
    <row r="1793" spans="1:58" hidden="1" x14ac:dyDescent="0.25">
      <c r="A1793" s="1">
        <v>1145.2159999999999</v>
      </c>
      <c r="B1793" s="1">
        <v>4.0000000000000001E-3</v>
      </c>
      <c r="C1793">
        <v>1</v>
      </c>
      <c r="E1793" s="2">
        <v>87319.8</v>
      </c>
      <c r="N1793">
        <v>18</v>
      </c>
      <c r="V1793" s="11">
        <f t="shared" si="2827"/>
        <v>8.7319771990611386E-7</v>
      </c>
      <c r="W1793" s="11">
        <f t="shared" si="2828"/>
        <v>1.1452156326514719E-6</v>
      </c>
      <c r="X1793" s="10">
        <f t="shared" si="2829"/>
        <v>87319.782287867332</v>
      </c>
      <c r="Y1793" s="8">
        <f t="shared" si="2830"/>
        <v>1145.215864949477</v>
      </c>
      <c r="Z1793" s="1">
        <f t="shared" si="2831"/>
        <v>1145.2159999999999</v>
      </c>
      <c r="AA1793" s="2">
        <f t="shared" si="2832"/>
        <v>87319.8</v>
      </c>
      <c r="AB1793" s="2">
        <f t="shared" ref="AB1793:AB1856" si="2943">100000000/Z1793</f>
        <v>87319.771990611393</v>
      </c>
      <c r="AC1793" s="1">
        <f t="shared" si="2833"/>
        <v>8.8123712902461807E-2</v>
      </c>
      <c r="AD1793" s="1" t="b">
        <f t="shared" si="2834"/>
        <v>1</v>
      </c>
      <c r="AM1793" s="10">
        <f t="shared" si="2835"/>
        <v>0.30498980105063156</v>
      </c>
      <c r="AN1793" s="10"/>
      <c r="AO1793" s="1">
        <f t="shared" si="2836"/>
        <v>1145.2159999999999</v>
      </c>
      <c r="AP1793"/>
      <c r="BB1793" s="17" cm="1">
        <f t="array" ref="BB1793">$C1793*EXP(poly_from_str($AO1793,BB$2951))</f>
        <v>0.87843279032305355</v>
      </c>
      <c r="BF1793" s="21" t="e">
        <f>INDEX([1]Pr3_line_class7_opt_lin!$A$2:$A$3624,MATCH($X1793,[1]Pr3_line_class7_opt_lin!$AO$2:$AO$3624,0),1)</f>
        <v>#N/A</v>
      </c>
    </row>
    <row r="1794" spans="1:58" hidden="1" x14ac:dyDescent="0.25">
      <c r="A1794" s="1">
        <v>1144.7260000000001</v>
      </c>
      <c r="B1794" s="1">
        <v>4.0000000000000001E-3</v>
      </c>
      <c r="C1794">
        <v>10</v>
      </c>
      <c r="E1794" s="2">
        <v>87357.2</v>
      </c>
      <c r="F1794">
        <v>25934</v>
      </c>
      <c r="G1794" t="s">
        <v>4</v>
      </c>
      <c r="H1794" t="s">
        <v>17</v>
      </c>
      <c r="I1794">
        <v>113291</v>
      </c>
      <c r="J1794" t="s">
        <v>6</v>
      </c>
      <c r="K1794" t="s">
        <v>7</v>
      </c>
      <c r="L1794">
        <v>25934.98</v>
      </c>
      <c r="M1794">
        <v>113291.8</v>
      </c>
      <c r="N1794">
        <v>18</v>
      </c>
      <c r="V1794" s="11">
        <f t="shared" ref="V1794:V1857" si="2944">0.001/$A1794</f>
        <v>8.7357149221735153E-7</v>
      </c>
      <c r="W1794" s="11">
        <f t="shared" ref="W1794:W1857" si="2945">0.1/$E1794</f>
        <v>1.1447253346032154E-6</v>
      </c>
      <c r="X1794" s="10">
        <f t="shared" ref="X1794:X1857" si="2946">($E1794/$W1794^2+(100000000/$A1794)/$V1794^2)/(1/$W1794^2+1/$V1794^2)</f>
        <v>87357.167909865486</v>
      </c>
      <c r="Y1794" s="8">
        <f t="shared" ref="Y1794:Y1857" si="2947">100000000/X1794</f>
        <v>1144.7257551112382</v>
      </c>
      <c r="Z1794" s="1">
        <f t="shared" ref="Z1794:Z1857" si="2948">ROUND($A1794,3)+0</f>
        <v>1144.7260000000001</v>
      </c>
      <c r="AA1794" s="2">
        <f t="shared" ref="AA1794:AA1857" si="2949">ROUND($E1794,1)+0</f>
        <v>87357.2</v>
      </c>
      <c r="AB1794" s="2">
        <f t="shared" si="2943"/>
        <v>87357.149221735148</v>
      </c>
      <c r="AC1794" s="1">
        <f t="shared" ref="AC1794:AC1857" si="2950">0.0005/$Z1794*AB1794+0.05</f>
        <v>8.8156357600742516E-2</v>
      </c>
      <c r="AD1794" s="1" t="b">
        <f t="shared" ref="AD1794:AD1857" si="2951">ABS($E1794-AB1794)&lt;AC1794</f>
        <v>1</v>
      </c>
      <c r="AF1794" s="1" t="s">
        <v>1257</v>
      </c>
      <c r="AG1794" s="1" t="s">
        <v>1166</v>
      </c>
      <c r="AH1794" s="10">
        <v>25934.98</v>
      </c>
      <c r="AI1794" s="10">
        <v>113291.67</v>
      </c>
      <c r="AJ1794" s="10">
        <f>AI1794-AH1794</f>
        <v>87356.69</v>
      </c>
      <c r="AK1794" s="1">
        <f>$A1794-100000000/AJ1794</f>
        <v>-6.0176622992003104E-3</v>
      </c>
      <c r="AL1794" s="10">
        <f>$X1794-AJ1794</f>
        <v>0.47790986548352521</v>
      </c>
      <c r="AM1794" s="10">
        <f t="shared" ref="AM1794:AM1857" si="2952">$B1794/$A1794*$E1794</f>
        <v>0.3052510382397185</v>
      </c>
      <c r="AN1794" s="10">
        <f>AL1794/AM1794</f>
        <v>1.5656289598209818</v>
      </c>
      <c r="AO1794" s="1">
        <f t="shared" ref="AO1794:AO1857" si="2953">$A1794+0</f>
        <v>1144.7260000000001</v>
      </c>
      <c r="AP1794" s="14">
        <v>278000000</v>
      </c>
      <c r="AQ1794" s="10">
        <v>0.28499999999999998</v>
      </c>
      <c r="AR1794" s="14" cm="1">
        <f t="array" ref="AR1794">SfromgA($AP1794,$AO1794,"")</f>
        <v>0.20581773608821508</v>
      </c>
      <c r="AS1794" s="21">
        <f>(10^MAX(0.05, -0.312925054856973*((LN($AR1794))^(1/3)) + 0.454808404431693)-1)*100</f>
        <v>559.68275359978327</v>
      </c>
      <c r="AU1794" s="10"/>
      <c r="AV1794" s="10"/>
      <c r="AW1794" s="14">
        <f>IF($AP1794="",$AT1794,$AP1794)</f>
        <v>278000000</v>
      </c>
      <c r="AX1794" s="21">
        <f>IF($AP1794="",$AV1794,$AS1794)</f>
        <v>559.68275359978327</v>
      </c>
      <c r="AY1794" s="10">
        <f>LN(BB1794*$AO1794/$AW1794)</f>
        <v>-10.225945274516098</v>
      </c>
      <c r="AZ1794" s="10">
        <f>EXP(AY$2950*$AI1794+AY$2951)*$AW1794/$AO1794</f>
        <v>8.1533859729141636</v>
      </c>
      <c r="BA1794" s="10">
        <f>LN(AZ1794/$C1794)</f>
        <v>-0.20415179522027077</v>
      </c>
      <c r="BB1794" s="17" cm="1">
        <f t="array" ref="BB1794">$C1794*EXP(poly_from_str($AO1794,BB$2951))</f>
        <v>8.7957250273095742</v>
      </c>
      <c r="BC1794" s="10">
        <f t="shared" ref="BC1794" si="2954">LN(AZ1794/BB1794)</f>
        <v>-7.58325133238682E-2</v>
      </c>
      <c r="BD1794" s="10">
        <f t="shared" ref="BD1794" si="2955">LN($AX1794/100+1)</f>
        <v>1.8865888571064984</v>
      </c>
      <c r="BE1794" s="10">
        <f>ABS(LN($AZ1794/$BB1794))-BD1794-LN(2)</f>
        <v>-2.5039035243425753</v>
      </c>
      <c r="BF1794" s="21">
        <f>INDEX([1]Pr3_line_class7_opt_lin!$A$2:$A$3624,MATCH($X1794,[1]Pr3_line_class7_opt_lin!$AO$2:$AO$3624,0),1)</f>
        <v>4433</v>
      </c>
    </row>
    <row r="1795" spans="1:58" hidden="1" x14ac:dyDescent="0.25">
      <c r="A1795" s="1">
        <v>1144.009</v>
      </c>
      <c r="B1795" s="1">
        <v>4.0000000000000001E-3</v>
      </c>
      <c r="C1795">
        <v>1</v>
      </c>
      <c r="E1795" s="2">
        <v>87411.9</v>
      </c>
      <c r="N1795">
        <v>18</v>
      </c>
      <c r="V1795" s="11">
        <f t="shared" si="2944"/>
        <v>8.7411899731558056E-7</v>
      </c>
      <c r="W1795" s="11">
        <f t="shared" si="2945"/>
        <v>1.1440089964867485E-6</v>
      </c>
      <c r="X1795" s="10">
        <f t="shared" si="2946"/>
        <v>87411.899830510272</v>
      </c>
      <c r="Y1795" s="8">
        <f t="shared" si="2947"/>
        <v>1144.0089987049564</v>
      </c>
      <c r="Z1795" s="1">
        <f t="shared" si="2948"/>
        <v>1144.009</v>
      </c>
      <c r="AA1795" s="2">
        <f t="shared" si="2949"/>
        <v>87411.9</v>
      </c>
      <c r="AB1795" s="2">
        <f t="shared" si="2943"/>
        <v>87411.899731558049</v>
      </c>
      <c r="AC1795" s="1">
        <f t="shared" si="2950"/>
        <v>8.8204201073399796E-2</v>
      </c>
      <c r="AD1795" s="1" t="b">
        <f t="shared" si="2951"/>
        <v>1</v>
      </c>
      <c r="AM1795" s="10">
        <f t="shared" si="2952"/>
        <v>0.30563360952579915</v>
      </c>
      <c r="AN1795" s="10"/>
      <c r="AO1795" s="1">
        <f t="shared" si="2953"/>
        <v>1144.009</v>
      </c>
      <c r="AP1795"/>
      <c r="BB1795" s="17" cm="1">
        <f t="array" ref="BB1795">$C1795*EXP(poly_from_str($AO1795,BB$2951))</f>
        <v>0.88123342113585623</v>
      </c>
      <c r="BF1795" s="21" t="e">
        <f>INDEX([1]Pr3_line_class7_opt_lin!$A$2:$A$3624,MATCH($X1795,[1]Pr3_line_class7_opt_lin!$AO$2:$AO$3624,0),1)</f>
        <v>#N/A</v>
      </c>
    </row>
    <row r="1796" spans="1:58" hidden="1" x14ac:dyDescent="0.25">
      <c r="A1796" s="1">
        <v>1143.9369999999999</v>
      </c>
      <c r="B1796" s="1">
        <v>4.0000000000000001E-3</v>
      </c>
      <c r="C1796">
        <v>4</v>
      </c>
      <c r="E1796" s="2">
        <v>87417.4</v>
      </c>
      <c r="F1796">
        <v>27380</v>
      </c>
      <c r="G1796" t="s">
        <v>4</v>
      </c>
      <c r="H1796" t="s">
        <v>12</v>
      </c>
      <c r="I1796">
        <v>114797</v>
      </c>
      <c r="J1796" t="s">
        <v>6</v>
      </c>
      <c r="K1796" t="s">
        <v>39</v>
      </c>
      <c r="L1796">
        <v>27380.31</v>
      </c>
      <c r="M1796">
        <v>114797.2</v>
      </c>
      <c r="N1796">
        <v>18</v>
      </c>
      <c r="V1796" s="11">
        <f t="shared" si="2944"/>
        <v>8.7417401482773976E-7</v>
      </c>
      <c r="W1796" s="11">
        <f t="shared" si="2945"/>
        <v>1.1439370194034599E-6</v>
      </c>
      <c r="X1796" s="10">
        <f t="shared" si="2946"/>
        <v>87417.400936111604</v>
      </c>
      <c r="Y1796" s="8">
        <f t="shared" si="2947"/>
        <v>1143.9370071535791</v>
      </c>
      <c r="Z1796" s="1">
        <f t="shared" si="2948"/>
        <v>1143.9369999999999</v>
      </c>
      <c r="AA1796" s="2">
        <f t="shared" si="2949"/>
        <v>87417.4</v>
      </c>
      <c r="AB1796" s="2">
        <f t="shared" si="2943"/>
        <v>87417.401482773974</v>
      </c>
      <c r="AC1796" s="1">
        <f t="shared" si="2950"/>
        <v>8.8209010410002481E-2</v>
      </c>
      <c r="AD1796" s="1" t="b">
        <f t="shared" si="2951"/>
        <v>1</v>
      </c>
      <c r="AF1796" s="1" t="s">
        <v>1315</v>
      </c>
      <c r="AG1796" s="1" t="s">
        <v>1197</v>
      </c>
      <c r="AH1796" s="10">
        <v>27380.31</v>
      </c>
      <c r="AI1796" s="10">
        <v>114797.12</v>
      </c>
      <c r="AJ1796" s="10">
        <f>AI1796-AH1796</f>
        <v>87416.81</v>
      </c>
      <c r="AK1796" s="1">
        <f>$A1796-100000000/AJ1796</f>
        <v>-7.7401478047249839E-3</v>
      </c>
      <c r="AL1796" s="10">
        <f>$X1796-AJ1796</f>
        <v>0.59093611160642467</v>
      </c>
      <c r="AM1796" s="10">
        <f t="shared" si="2952"/>
        <v>0.3056720780952098</v>
      </c>
      <c r="AN1796" s="10">
        <f>AL1796/AM1796</f>
        <v>1.9332354963162901</v>
      </c>
      <c r="AO1796" s="1">
        <f t="shared" si="2953"/>
        <v>1143.9369999999999</v>
      </c>
      <c r="AP1796" s="14">
        <v>254000000</v>
      </c>
      <c r="AQ1796" s="10">
        <v>0.14499999999999999</v>
      </c>
      <c r="AR1796" s="14" cm="1">
        <f t="array" ref="AR1796">SfromgA($AP1796,$AO1796,"")</f>
        <v>0.18766072862805602</v>
      </c>
      <c r="AS1796" s="21">
        <f>(10^MAX(0.05, -0.312925054856973*((LN($AR1796))^(1/3)) + 0.454808404431693)-1)*100</f>
        <v>570.34795555998289</v>
      </c>
      <c r="AU1796" s="10"/>
      <c r="AV1796" s="10"/>
      <c r="AW1796" s="14">
        <f>IF($AP1796="",$AT1796,$AP1796)</f>
        <v>254000000</v>
      </c>
      <c r="AX1796" s="21">
        <f>IF($AP1796="",$AV1796,$AS1796)</f>
        <v>570.34795555998289</v>
      </c>
      <c r="AY1796" s="10">
        <f>LN(BB1796*$AO1796/$AW1796)</f>
        <v>-11.050563361371438</v>
      </c>
      <c r="AZ1796" s="10">
        <f>EXP(AY$2950*$AI1796+AY$2951)*$AW1796/$AO1796</f>
        <v>6.4760604687007346</v>
      </c>
      <c r="BA1796" s="10">
        <f>LN(AZ1796/$C1796)</f>
        <v>0.4818180120053232</v>
      </c>
      <c r="BB1796" s="17" cm="1">
        <f t="array" ref="BB1796">$C1796*EXP(poly_from_str($AO1796,BB$2951))</f>
        <v>3.525599043055208</v>
      </c>
      <c r="BC1796" s="10">
        <f t="shared" ref="BC1796" si="2956">LN(AZ1796/BB1796)</f>
        <v>0.60806201000710991</v>
      </c>
      <c r="BD1796" s="10">
        <f t="shared" ref="BD1796" si="2957">LN($AX1796/100+1)</f>
        <v>1.9026267282450018</v>
      </c>
      <c r="BE1796" s="10">
        <f>ABS(LN($AZ1796/$BB1796))-BD1796-LN(2)</f>
        <v>-1.9877118987978371</v>
      </c>
      <c r="BF1796" s="21">
        <f>INDEX([1]Pr3_line_class7_opt_lin!$A$2:$A$3624,MATCH($X1796,[1]Pr3_line_class7_opt_lin!$AO$2:$AO$3624,0),1)</f>
        <v>1782</v>
      </c>
    </row>
    <row r="1797" spans="1:58" hidden="1" x14ac:dyDescent="0.25">
      <c r="A1797" s="1">
        <v>1143.836</v>
      </c>
      <c r="B1797" s="1">
        <v>4.0000000000000001E-3</v>
      </c>
      <c r="C1797">
        <v>2</v>
      </c>
      <c r="E1797" s="2">
        <v>87425.1</v>
      </c>
      <c r="N1797">
        <v>18</v>
      </c>
      <c r="V1797" s="11">
        <f t="shared" si="2944"/>
        <v>8.7425120384390767E-7</v>
      </c>
      <c r="W1797" s="11">
        <f t="shared" si="2945"/>
        <v>1.1438362667014392E-6</v>
      </c>
      <c r="X1797" s="10">
        <f t="shared" si="2946"/>
        <v>87425.112867492469</v>
      </c>
      <c r="Y1797" s="8">
        <f t="shared" si="2947"/>
        <v>1143.8360983481589</v>
      </c>
      <c r="Z1797" s="1">
        <f t="shared" si="2948"/>
        <v>1143.836</v>
      </c>
      <c r="AA1797" s="2">
        <f t="shared" si="2949"/>
        <v>87425.1</v>
      </c>
      <c r="AB1797" s="2">
        <f t="shared" si="2943"/>
        <v>87425.120384390772</v>
      </c>
      <c r="AC1797" s="1">
        <f t="shared" si="2950"/>
        <v>8.8215758371126093E-2</v>
      </c>
      <c r="AD1797" s="1" t="b">
        <f t="shared" si="2951"/>
        <v>1</v>
      </c>
      <c r="AM1797" s="10">
        <f t="shared" si="2952"/>
        <v>0.30572599568469605</v>
      </c>
      <c r="AN1797" s="10"/>
      <c r="AO1797" s="1">
        <f t="shared" si="2953"/>
        <v>1143.836</v>
      </c>
      <c r="AP1797"/>
      <c r="BB1797" s="17" cm="1">
        <f t="array" ref="BB1797">$C1797*EXP(poly_from_str($AO1797,BB$2951))</f>
        <v>1.7632659207130297</v>
      </c>
      <c r="BF1797" s="21">
        <f>INDEX([1]Pr3_line_class7_opt_lin!$A$2:$A$3624,MATCH($X1797,[1]Pr3_line_class7_opt_lin!$AO$2:$AO$3624,0),1)</f>
        <v>891</v>
      </c>
    </row>
    <row r="1798" spans="1:58" hidden="1" x14ac:dyDescent="0.25">
      <c r="A1798" s="1">
        <v>1143.3420000000001</v>
      </c>
      <c r="B1798" s="1">
        <v>4.0000000000000001E-3</v>
      </c>
      <c r="C1798">
        <v>50</v>
      </c>
      <c r="E1798" s="2">
        <v>87462.9</v>
      </c>
      <c r="F1798">
        <v>23647</v>
      </c>
      <c r="G1798" t="s">
        <v>4</v>
      </c>
      <c r="H1798" t="s">
        <v>39</v>
      </c>
      <c r="I1798">
        <v>111110</v>
      </c>
      <c r="J1798" t="s">
        <v>6</v>
      </c>
      <c r="K1798" t="s">
        <v>39</v>
      </c>
      <c r="L1798">
        <v>23647.77</v>
      </c>
      <c r="M1798">
        <v>111110.3</v>
      </c>
      <c r="N1798">
        <v>18</v>
      </c>
      <c r="V1798" s="11">
        <f t="shared" si="2944"/>
        <v>8.7462893867276799E-7</v>
      </c>
      <c r="W1798" s="11">
        <f t="shared" si="2945"/>
        <v>1.1433419198311513E-6</v>
      </c>
      <c r="X1798" s="10">
        <f t="shared" si="2946"/>
        <v>87462.896131232963</v>
      </c>
      <c r="Y1798" s="8">
        <f t="shared" si="2947"/>
        <v>1143.3419704048656</v>
      </c>
      <c r="Z1798" s="1">
        <f t="shared" si="2948"/>
        <v>1143.3420000000001</v>
      </c>
      <c r="AA1798" s="2">
        <f t="shared" si="2949"/>
        <v>87462.9</v>
      </c>
      <c r="AB1798" s="2">
        <f t="shared" si="2943"/>
        <v>87462.893867276798</v>
      </c>
      <c r="AC1798" s="1">
        <f t="shared" si="2950"/>
        <v>8.8248789018192636E-2</v>
      </c>
      <c r="AD1798" s="1" t="b">
        <f t="shared" si="2951"/>
        <v>1</v>
      </c>
      <c r="AF1798" s="1" t="s">
        <v>1302</v>
      </c>
      <c r="AG1798" s="1" t="s">
        <v>1324</v>
      </c>
      <c r="AH1798" s="10">
        <v>23647.77</v>
      </c>
      <c r="AI1798" s="10">
        <v>111109.95</v>
      </c>
      <c r="AJ1798" s="10">
        <f>AI1798-AH1798</f>
        <v>87462.18</v>
      </c>
      <c r="AK1798" s="1">
        <f>$A1798-100000000/AJ1798</f>
        <v>-9.3319700010852102E-3</v>
      </c>
      <c r="AL1798" s="10">
        <f>$X1798-AJ1798</f>
        <v>0.71613123296992853</v>
      </c>
      <c r="AM1798" s="10">
        <f t="shared" si="2952"/>
        <v>0.30599033360096972</v>
      </c>
      <c r="AN1798" s="10">
        <f>AL1798/AM1798</f>
        <v>2.3403720782363271</v>
      </c>
      <c r="AO1798" s="1">
        <f t="shared" si="2953"/>
        <v>1143.3420000000001</v>
      </c>
      <c r="AP1798" s="14">
        <v>903000000</v>
      </c>
      <c r="AQ1798" s="10">
        <v>0.42299999999999999</v>
      </c>
      <c r="AR1798" s="14" cm="1">
        <f t="array" ref="AR1798">SfromgA($AP1798,$AO1798,"")</f>
        <v>0.66611556558745333</v>
      </c>
      <c r="AS1798" s="21">
        <f>(10^MAX(0.05, -0.312925054856973*((LN($AR1798))^(1/3)) + 0.454808404431693)-1)*100</f>
        <v>385.93280776342488</v>
      </c>
      <c r="AU1798" s="10"/>
      <c r="AV1798" s="10"/>
      <c r="AW1798" s="14">
        <f>IF($AP1798="",$AT1798,$AP1798)</f>
        <v>903000000</v>
      </c>
      <c r="AX1798" s="21">
        <f>IF($AP1798="",$AV1798,$AS1798)</f>
        <v>385.93280776342488</v>
      </c>
      <c r="AY1798" s="10">
        <f>LN(BB1798*$AO1798/$AW1798)</f>
        <v>-9.7921884634729057</v>
      </c>
      <c r="AZ1798" s="10">
        <f>EXP(AY$2950*$AI1798+AY$2951)*$AW1798/$AO1798</f>
        <v>32.514401801968987</v>
      </c>
      <c r="BA1798" s="10">
        <f>LN(AZ1798/$C1798)</f>
        <v>-0.43033988187832994</v>
      </c>
      <c r="BB1798" s="17" cm="1">
        <f t="array" ref="BB1798">$C1798*EXP(poly_from_str($AO1798,BB$2951))</f>
        <v>44.138561741028816</v>
      </c>
      <c r="BC1798" s="10">
        <f t="shared" ref="BC1798" si="2958">LN(AZ1798/BB1798)</f>
        <v>-0.30565069272046352</v>
      </c>
      <c r="BD1798" s="10">
        <f t="shared" ref="BD1798" si="2959">LN($AX1798/100+1)</f>
        <v>1.5809001727233987</v>
      </c>
      <c r="BE1798" s="10">
        <f>ABS(LN($AZ1798/$BB1798))-BD1798-LN(2)</f>
        <v>-1.9683966605628807</v>
      </c>
      <c r="BF1798" s="21">
        <f>INDEX([1]Pr3_line_class7_opt_lin!$A$2:$A$3624,MATCH($X1798,[1]Pr3_line_class7_opt_lin!$AO$2:$AO$3624,0),1)</f>
        <v>22349</v>
      </c>
    </row>
    <row r="1799" spans="1:58" hidden="1" x14ac:dyDescent="0.25">
      <c r="A1799" s="1">
        <v>1143.2439999999999</v>
      </c>
      <c r="B1799" s="1">
        <v>4.0000000000000001E-3</v>
      </c>
      <c r="C1799">
        <v>1</v>
      </c>
      <c r="E1799" s="2">
        <v>87470.399999999994</v>
      </c>
      <c r="N1799">
        <v>18</v>
      </c>
      <c r="V1799" s="11">
        <f t="shared" si="2944"/>
        <v>8.7470391272554245E-7</v>
      </c>
      <c r="W1799" s="11">
        <f t="shared" si="2945"/>
        <v>1.1432438859316981E-6</v>
      </c>
      <c r="X1799" s="10">
        <f t="shared" si="2946"/>
        <v>87470.394495075219</v>
      </c>
      <c r="Y1799" s="8">
        <f t="shared" si="2947"/>
        <v>1143.2439578814319</v>
      </c>
      <c r="Z1799" s="1">
        <f t="shared" si="2948"/>
        <v>1143.2439999999999</v>
      </c>
      <c r="AA1799" s="2">
        <f t="shared" si="2949"/>
        <v>87470.399999999994</v>
      </c>
      <c r="AB1799" s="2">
        <f t="shared" si="2943"/>
        <v>87470.391272554247</v>
      </c>
      <c r="AC1799" s="1">
        <f t="shared" si="2950"/>
        <v>8.8255346746868663E-2</v>
      </c>
      <c r="AD1799" s="1" t="b">
        <f t="shared" si="2951"/>
        <v>1</v>
      </c>
      <c r="AM1799" s="10">
        <f t="shared" si="2952"/>
        <v>0.30604280451067312</v>
      </c>
      <c r="AN1799" s="10"/>
      <c r="AO1799" s="1">
        <f t="shared" si="2953"/>
        <v>1143.2439999999999</v>
      </c>
      <c r="AP1799"/>
      <c r="BB1799" s="17" cm="1">
        <f t="array" ref="BB1799">$C1799*EXP(poly_from_str($AO1799,BB$2951))</f>
        <v>0.88299658629878874</v>
      </c>
      <c r="BF1799" s="21">
        <f>INDEX([1]Pr3_line_class7_opt_lin!$A$2:$A$3624,MATCH($X1799,[1]Pr3_line_class7_opt_lin!$AO$2:$AO$3624,0),1)</f>
        <v>447</v>
      </c>
    </row>
    <row r="1800" spans="1:58" hidden="1" x14ac:dyDescent="0.25">
      <c r="A1800" s="1">
        <v>1143.02</v>
      </c>
      <c r="B1800" s="1">
        <v>4.0000000000000001E-3</v>
      </c>
      <c r="C1800">
        <v>2</v>
      </c>
      <c r="E1800" s="2">
        <v>87487.5</v>
      </c>
      <c r="F1800">
        <v>29835</v>
      </c>
      <c r="G1800" t="s">
        <v>4</v>
      </c>
      <c r="H1800" t="s">
        <v>5</v>
      </c>
      <c r="I1800">
        <v>117323</v>
      </c>
      <c r="J1800" t="s">
        <v>6</v>
      </c>
      <c r="K1800" t="s">
        <v>12</v>
      </c>
      <c r="L1800">
        <v>29835.09</v>
      </c>
      <c r="M1800">
        <v>117323.1</v>
      </c>
      <c r="N1800">
        <v>19</v>
      </c>
      <c r="V1800" s="11">
        <f t="shared" si="2944"/>
        <v>8.7487533026543721E-7</v>
      </c>
      <c r="W1800" s="11">
        <f t="shared" si="2945"/>
        <v>1.1430204314902129E-6</v>
      </c>
      <c r="X1800" s="10">
        <f t="shared" si="2946"/>
        <v>87487.520825804575</v>
      </c>
      <c r="Y1800" s="8">
        <f t="shared" si="2947"/>
        <v>1143.020159402035</v>
      </c>
      <c r="Z1800" s="1">
        <f t="shared" si="2948"/>
        <v>1143.02</v>
      </c>
      <c r="AA1800" s="2">
        <f t="shared" si="2949"/>
        <v>87487.5</v>
      </c>
      <c r="AB1800" s="2">
        <f t="shared" si="2943"/>
        <v>87487.533026543722</v>
      </c>
      <c r="AC1800" s="1">
        <f t="shared" si="2950"/>
        <v>8.8270342175352901E-2</v>
      </c>
      <c r="AD1800" s="1" t="b">
        <f t="shared" si="2951"/>
        <v>1</v>
      </c>
      <c r="AF1800" s="1" t="s">
        <v>1185</v>
      </c>
      <c r="AG1800" s="1" t="s">
        <v>1200</v>
      </c>
      <c r="AH1800" s="10">
        <v>29835.09</v>
      </c>
      <c r="AI1800" s="10">
        <v>117323.1</v>
      </c>
      <c r="AJ1800" s="10">
        <f>AI1800-AH1800</f>
        <v>87488.010000000009</v>
      </c>
      <c r="AK1800" s="1">
        <f>$A1800-100000000/AJ1800</f>
        <v>6.2315990501247143E-3</v>
      </c>
      <c r="AL1800" s="10">
        <f>$X1800-AJ1800</f>
        <v>-0.48917419543431606</v>
      </c>
      <c r="AM1800" s="10">
        <f t="shared" si="2952"/>
        <v>0.30616262182638976</v>
      </c>
      <c r="AN1800" s="10">
        <f>AL1800/AM1800</f>
        <v>-1.5977593623812885</v>
      </c>
      <c r="AO1800" s="1">
        <f t="shared" si="2953"/>
        <v>1143.02</v>
      </c>
      <c r="AP1800" s="14">
        <v>219000000</v>
      </c>
      <c r="AQ1800" s="10">
        <v>0.17199999999999999</v>
      </c>
      <c r="AR1800" s="14" cm="1">
        <f t="array" ref="AR1800">SfromgA($AP1800,$AO1800,"")</f>
        <v>0.16141316874407602</v>
      </c>
      <c r="AS1800" s="21">
        <f>(10^MAX(0.05, -0.312925054856973*((LN($AR1800))^(1/3)) + 0.454808404431693)-1)*100</f>
        <v>587.27824941022152</v>
      </c>
      <c r="AU1800" s="10"/>
      <c r="AV1800" s="10"/>
      <c r="AW1800" s="14">
        <f>IF($AP1800="",$AT1800,$AP1800)</f>
        <v>219000000</v>
      </c>
      <c r="AX1800" s="21">
        <f>IF($AP1800="",$AV1800,$AS1800)</f>
        <v>587.27824941022152</v>
      </c>
      <c r="AY1800" s="10">
        <f>LN(BB1800*$AO1800/$AW1800)</f>
        <v>-11.593857367241847</v>
      </c>
      <c r="AZ1800" s="10">
        <f>EXP(AY$2950*$AI1800+AY$2951)*$AW1800/$AO1800</f>
        <v>4.4129044065470469</v>
      </c>
      <c r="BA1800" s="10">
        <f>LN(AZ1800/$C1800)</f>
        <v>0.79138588770880847</v>
      </c>
      <c r="BB1800" s="17" cm="1">
        <f t="array" ref="BB1800">$C1800*EXP(poly_from_str($AO1800,BB$2951))</f>
        <v>1.7670222038142196</v>
      </c>
      <c r="BC1800" s="10">
        <f t="shared" ref="BC1800" si="2960">LN(AZ1800/BB1800)</f>
        <v>0.91523730918432622</v>
      </c>
      <c r="BD1800" s="10">
        <f t="shared" ref="BD1800" si="2961">LN($AX1800/100+1)</f>
        <v>1.9275690452109799</v>
      </c>
      <c r="BE1800" s="10">
        <f>ABS(LN($AZ1800/$BB1800))-BD1800-LN(2)</f>
        <v>-1.7054789165865989</v>
      </c>
      <c r="BF1800" s="21">
        <f>INDEX([1]Pr3_line_class7_opt_lin!$A$2:$A$3624,MATCH($X1800,[1]Pr3_line_class7_opt_lin!$AO$2:$AO$3624,0),1)</f>
        <v>896</v>
      </c>
    </row>
    <row r="1801" spans="1:58" hidden="1" x14ac:dyDescent="0.25">
      <c r="A1801" s="1">
        <v>1142.9000000000001</v>
      </c>
      <c r="B1801" s="1">
        <v>4.0000000000000001E-3</v>
      </c>
      <c r="C1801">
        <v>20</v>
      </c>
      <c r="E1801" s="2">
        <v>87496.7</v>
      </c>
      <c r="N1801">
        <v>19</v>
      </c>
      <c r="V1801" s="11">
        <f t="shared" si="2944"/>
        <v>8.7496718873042253E-7</v>
      </c>
      <c r="W1801" s="11">
        <f t="shared" si="2945"/>
        <v>1.1429002465235832E-6</v>
      </c>
      <c r="X1801" s="10">
        <f t="shared" si="2946"/>
        <v>87496.711899073169</v>
      </c>
      <c r="Y1801" s="8">
        <f t="shared" si="2947"/>
        <v>1142.9000910954148</v>
      </c>
      <c r="Z1801" s="1">
        <f t="shared" si="2948"/>
        <v>1142.9000000000001</v>
      </c>
      <c r="AA1801" s="2">
        <f t="shared" si="2949"/>
        <v>87496.7</v>
      </c>
      <c r="AB1801" s="2">
        <f t="shared" si="2943"/>
        <v>87496.718873042249</v>
      </c>
      <c r="AC1801" s="1">
        <f t="shared" si="2950"/>
        <v>8.8278379067740942E-2</v>
      </c>
      <c r="AD1801" s="1" t="b">
        <f t="shared" si="2951"/>
        <v>1</v>
      </c>
      <c r="AM1801" s="10">
        <f t="shared" si="2952"/>
        <v>0.30622696648875664</v>
      </c>
      <c r="AN1801" s="10"/>
      <c r="AO1801" s="1">
        <f t="shared" si="2953"/>
        <v>1142.9000000000001</v>
      </c>
      <c r="AP1801"/>
      <c r="BB1801" s="17" cm="1">
        <f t="array" ref="BB1801">$C1801*EXP(poly_from_str($AO1801,BB$2951))</f>
        <v>17.675728131646082</v>
      </c>
      <c r="BF1801" s="21">
        <f>INDEX([1]Pr3_line_class7_opt_lin!$A$2:$A$3624,MATCH($X1801,[1]Pr3_line_class7_opt_lin!$AO$2:$AO$3624,0),1)</f>
        <v>8963</v>
      </c>
    </row>
    <row r="1802" spans="1:58" hidden="1" x14ac:dyDescent="0.25">
      <c r="A1802" s="1">
        <v>1142.788</v>
      </c>
      <c r="B1802" s="1">
        <v>4.0000000000000001E-3</v>
      </c>
      <c r="C1802">
        <v>10</v>
      </c>
      <c r="E1802" s="2">
        <v>87505.3</v>
      </c>
      <c r="F1802">
        <v>26095</v>
      </c>
      <c r="G1802" t="s">
        <v>4</v>
      </c>
      <c r="H1802" t="s">
        <v>12</v>
      </c>
      <c r="I1802">
        <v>113600</v>
      </c>
      <c r="J1802" t="s">
        <v>6</v>
      </c>
      <c r="K1802" t="s">
        <v>39</v>
      </c>
      <c r="L1802">
        <v>26095.23</v>
      </c>
      <c r="M1802">
        <v>113600.3</v>
      </c>
      <c r="N1802">
        <v>19</v>
      </c>
      <c r="V1802" s="11">
        <f t="shared" si="2944"/>
        <v>8.7505294070291258E-7</v>
      </c>
      <c r="W1802" s="11">
        <f t="shared" si="2945"/>
        <v>1.1427879225601193E-6</v>
      </c>
      <c r="X1802" s="10">
        <f t="shared" si="2946"/>
        <v>87505.296261980373</v>
      </c>
      <c r="Y1802" s="8">
        <f t="shared" si="2947"/>
        <v>1142.7879713773207</v>
      </c>
      <c r="Z1802" s="1">
        <f t="shared" si="2948"/>
        <v>1142.788</v>
      </c>
      <c r="AA1802" s="2">
        <f t="shared" si="2949"/>
        <v>87505.3</v>
      </c>
      <c r="AB1802" s="2">
        <f t="shared" si="2943"/>
        <v>87505.294070291246</v>
      </c>
      <c r="AC1802" s="1">
        <f t="shared" si="2950"/>
        <v>8.8285882451640749E-2</v>
      </c>
      <c r="AD1802" s="1" t="b">
        <f t="shared" si="2951"/>
        <v>1</v>
      </c>
      <c r="AF1802" s="1" t="s">
        <v>1334</v>
      </c>
      <c r="AG1802" s="1" t="s">
        <v>1155</v>
      </c>
      <c r="AH1802" s="10">
        <v>26095.23</v>
      </c>
      <c r="AI1802" s="10">
        <v>113600.13</v>
      </c>
      <c r="AJ1802" s="10">
        <f>AI1802-AH1802</f>
        <v>87504.900000000009</v>
      </c>
      <c r="AK1802" s="1">
        <f>$A1802-100000000/AJ1802</f>
        <v>-5.1464409420987067E-3</v>
      </c>
      <c r="AL1802" s="10">
        <f>$X1802-AJ1802</f>
        <v>0.39626198036421556</v>
      </c>
      <c r="AM1802" s="10">
        <f t="shared" si="2952"/>
        <v>0.30628708036836233</v>
      </c>
      <c r="AN1802" s="10">
        <f>AL1802/AM1802</f>
        <v>1.2937600237255946</v>
      </c>
      <c r="AO1802" s="1">
        <f t="shared" si="2953"/>
        <v>1142.788</v>
      </c>
      <c r="AP1802" s="14">
        <v>447000000</v>
      </c>
      <c r="AQ1802" s="10">
        <v>0.182</v>
      </c>
      <c r="AR1802" s="14" cm="1">
        <f t="array" ref="AR1802">SfromgA($AP1802,$AO1802,"")</f>
        <v>0.32925918369374502</v>
      </c>
      <c r="AS1802" s="21">
        <f>(10^MAX(0.05, -0.312925054856973*((LN($AR1802))^(1/3)) + 0.454808404431693)-1)*100</f>
        <v>501.03415705040845</v>
      </c>
      <c r="AU1802" s="10"/>
      <c r="AV1802" s="10"/>
      <c r="AW1802" s="14">
        <f>IF($AP1802="",$AT1802,$AP1802)</f>
        <v>447000000</v>
      </c>
      <c r="AX1802" s="21">
        <f>IF($AP1802="",$AV1802,$AS1802)</f>
        <v>501.03415705040845</v>
      </c>
      <c r="AY1802" s="10">
        <f>LN(BB1802*$AO1802/$AW1802)</f>
        <v>-10.697507294659742</v>
      </c>
      <c r="AZ1802" s="10">
        <f>EXP(AY$2950*$AI1802+AY$2951)*$AW1802/$AO1802</f>
        <v>12.758931849422449</v>
      </c>
      <c r="BA1802" s="10">
        <f>LN(AZ1802/$C1802)</f>
        <v>0.24364647055833899</v>
      </c>
      <c r="BB1802" s="17" cm="1">
        <f t="array" ref="BB1802">$C1802*EXP(poly_from_str($AO1802,BB$2951))</f>
        <v>8.8404315041211543</v>
      </c>
      <c r="BC1802" s="10">
        <f t="shared" ref="BC1802" si="2962">LN(AZ1802/BB1802)</f>
        <v>0.36689587541074431</v>
      </c>
      <c r="BD1802" s="10">
        <f t="shared" ref="BD1802" si="2963">LN($AX1802/100+1)</f>
        <v>1.7934815806266662</v>
      </c>
      <c r="BE1802" s="10">
        <f>ABS(LN($AZ1802/$BB1802))-BD1802-LN(2)</f>
        <v>-2.1197328857758673</v>
      </c>
      <c r="BF1802" s="21">
        <f>INDEX([1]Pr3_line_class7_opt_lin!$A$2:$A$3624,MATCH($X1802,[1]Pr3_line_class7_opt_lin!$AO$2:$AO$3624,0),1)</f>
        <v>4484</v>
      </c>
    </row>
    <row r="1803" spans="1:58" hidden="1" x14ac:dyDescent="0.25">
      <c r="A1803" s="1">
        <v>1142.69</v>
      </c>
      <c r="B1803" s="1">
        <v>4.0000000000000001E-3</v>
      </c>
      <c r="C1803">
        <v>20</v>
      </c>
      <c r="E1803" s="2">
        <v>87512.8</v>
      </c>
      <c r="N1803">
        <v>19</v>
      </c>
      <c r="V1803" s="11">
        <f t="shared" si="2944"/>
        <v>8.7512798746816716E-7</v>
      </c>
      <c r="W1803" s="11">
        <f t="shared" si="2945"/>
        <v>1.1426899836366794E-6</v>
      </c>
      <c r="X1803" s="10">
        <f t="shared" si="2946"/>
        <v>87512.799210107914</v>
      </c>
      <c r="Y1803" s="8">
        <f t="shared" si="2947"/>
        <v>1142.6899939506195</v>
      </c>
      <c r="Z1803" s="1">
        <f t="shared" si="2948"/>
        <v>1142.69</v>
      </c>
      <c r="AA1803" s="2">
        <f t="shared" si="2949"/>
        <v>87512.8</v>
      </c>
      <c r="AB1803" s="2">
        <f t="shared" si="2943"/>
        <v>87512.798746816712</v>
      </c>
      <c r="AC1803" s="1">
        <f t="shared" si="2950"/>
        <v>8.8292449722504218E-2</v>
      </c>
      <c r="AD1803" s="1" t="b">
        <f t="shared" si="2951"/>
        <v>1</v>
      </c>
      <c r="AM1803" s="10">
        <f t="shared" si="2952"/>
        <v>0.30633960216681688</v>
      </c>
      <c r="AN1803" s="10"/>
      <c r="AO1803" s="1">
        <f t="shared" si="2953"/>
        <v>1142.69</v>
      </c>
      <c r="AP1803"/>
      <c r="BB1803" s="17" cm="1">
        <f t="array" ref="BB1803">$C1803*EXP(poly_from_str($AO1803,BB$2951))</f>
        <v>17.685352739594194</v>
      </c>
      <c r="BF1803" s="21">
        <f>INDEX([1]Pr3_line_class7_opt_lin!$A$2:$A$3624,MATCH($X1803,[1]Pr3_line_class7_opt_lin!$AO$2:$AO$3624,0),1)</f>
        <v>8974</v>
      </c>
    </row>
    <row r="1804" spans="1:58" hidden="1" x14ac:dyDescent="0.25">
      <c r="A1804" s="1">
        <v>1142.0119999999999</v>
      </c>
      <c r="B1804" s="1">
        <v>4.0000000000000001E-3</v>
      </c>
      <c r="C1804">
        <v>20</v>
      </c>
      <c r="E1804" s="2">
        <v>87564.800000000003</v>
      </c>
      <c r="N1804">
        <v>19</v>
      </c>
      <c r="V1804" s="11">
        <f t="shared" si="2944"/>
        <v>8.7564754135683339E-7</v>
      </c>
      <c r="W1804" s="11">
        <f t="shared" si="2945"/>
        <v>1.142011401841836E-6</v>
      </c>
      <c r="X1804" s="10">
        <f t="shared" si="2946"/>
        <v>87564.771116722375</v>
      </c>
      <c r="Y1804" s="8">
        <f t="shared" si="2947"/>
        <v>1142.0117785347909</v>
      </c>
      <c r="Z1804" s="1">
        <f t="shared" si="2948"/>
        <v>1142.0119999999999</v>
      </c>
      <c r="AA1804" s="2">
        <f t="shared" si="2949"/>
        <v>87564.800000000003</v>
      </c>
      <c r="AB1804" s="2">
        <f t="shared" si="2943"/>
        <v>87564.754135683339</v>
      </c>
      <c r="AC1804" s="1">
        <f t="shared" si="2950"/>
        <v>8.8337930834213374E-2</v>
      </c>
      <c r="AD1804" s="1" t="b">
        <f t="shared" si="2951"/>
        <v>1</v>
      </c>
      <c r="AM1804" s="10">
        <f t="shared" si="2952"/>
        <v>0.30670360731761137</v>
      </c>
      <c r="AN1804" s="10"/>
      <c r="AO1804" s="1">
        <f t="shared" si="2953"/>
        <v>1142.0119999999999</v>
      </c>
      <c r="AP1804"/>
      <c r="BB1804" s="17" cm="1">
        <f t="array" ref="BB1804">$C1804*EXP(poly_from_str($AO1804,BB$2951))</f>
        <v>17.716330111113074</v>
      </c>
      <c r="BF1804" s="21">
        <f>INDEX([1]Pr3_line_class7_opt_lin!$A$2:$A$3624,MATCH($X1804,[1]Pr3_line_class7_opt_lin!$AO$2:$AO$3624,0),1)</f>
        <v>9010</v>
      </c>
    </row>
    <row r="1805" spans="1:58" hidden="1" x14ac:dyDescent="0.25">
      <c r="A1805" s="1">
        <v>1141.8679999999999</v>
      </c>
      <c r="B1805" s="1">
        <v>4.0000000000000001E-3</v>
      </c>
      <c r="C1805">
        <v>2</v>
      </c>
      <c r="E1805" s="2">
        <v>87575.8</v>
      </c>
      <c r="F1805">
        <v>30505</v>
      </c>
      <c r="G1805" t="s">
        <v>4</v>
      </c>
      <c r="H1805" t="s">
        <v>12</v>
      </c>
      <c r="I1805">
        <v>118081</v>
      </c>
      <c r="J1805" t="s">
        <v>6</v>
      </c>
      <c r="K1805" t="s">
        <v>5</v>
      </c>
      <c r="L1805">
        <v>30505.72</v>
      </c>
      <c r="M1805">
        <v>118081.1</v>
      </c>
      <c r="N1805">
        <v>19</v>
      </c>
      <c r="V1805" s="11">
        <f t="shared" si="2944"/>
        <v>8.7575796852175561E-7</v>
      </c>
      <c r="W1805" s="11">
        <f t="shared" si="2945"/>
        <v>1.1418679589566981E-6</v>
      </c>
      <c r="X1805" s="10">
        <f t="shared" si="2946"/>
        <v>87575.798018011687</v>
      </c>
      <c r="Y1805" s="8">
        <f t="shared" si="2947"/>
        <v>1141.8679847990998</v>
      </c>
      <c r="Z1805" s="1">
        <f t="shared" si="2948"/>
        <v>1141.8679999999999</v>
      </c>
      <c r="AA1805" s="2">
        <f t="shared" si="2949"/>
        <v>87575.8</v>
      </c>
      <c r="AB1805" s="2">
        <f t="shared" si="2943"/>
        <v>87575.796852175568</v>
      </c>
      <c r="AC1805" s="1">
        <f t="shared" si="2950"/>
        <v>8.8347600971467627E-2</v>
      </c>
      <c r="AD1805" s="1" t="b">
        <f t="shared" si="2951"/>
        <v>1</v>
      </c>
      <c r="AF1805" s="1" t="s">
        <v>1403</v>
      </c>
      <c r="AG1805" s="1" t="s">
        <v>1164</v>
      </c>
      <c r="AH1805" s="10">
        <v>30505.72</v>
      </c>
      <c r="AI1805" s="10">
        <v>118081.1</v>
      </c>
      <c r="AJ1805" s="10">
        <f>AI1805-AH1805</f>
        <v>87575.38</v>
      </c>
      <c r="AK1805" s="1">
        <f>$A1805-100000000/AJ1805</f>
        <v>-5.4352051911337185E-3</v>
      </c>
      <c r="AL1805" s="10">
        <f>$X1805-AJ1805</f>
        <v>0.41801801168185193</v>
      </c>
      <c r="AM1805" s="10">
        <f t="shared" si="2952"/>
        <v>0.30678081879867025</v>
      </c>
      <c r="AN1805" s="10">
        <f>AL1805/AM1805</f>
        <v>1.3625950061636116</v>
      </c>
      <c r="AO1805" s="1">
        <f t="shared" si="2953"/>
        <v>1141.8679999999999</v>
      </c>
      <c r="AP1805" s="14">
        <v>178000000</v>
      </c>
      <c r="AQ1805" s="10">
        <v>0.214</v>
      </c>
      <c r="AR1805" s="14" cm="1">
        <f t="array" ref="AR1805">SfromgA($AP1805,$AO1805,"")</f>
        <v>0.13079798973244794</v>
      </c>
      <c r="AS1805" s="21">
        <f>(10^MAX(0.05, -0.312925054856973*((LN($AR1805))^(1/3)) + 0.454808404431693)-1)*100</f>
        <v>610.06392227870651</v>
      </c>
      <c r="AU1805" s="10"/>
      <c r="AV1805" s="10"/>
      <c r="AW1805" s="14">
        <f>IF($AP1805="",$AT1805,$AP1805)</f>
        <v>178000000</v>
      </c>
      <c r="AX1805" s="21">
        <f>IF($AP1805="",$AV1805,$AS1805)</f>
        <v>610.06392227870651</v>
      </c>
      <c r="AY1805" s="10">
        <f>LN(BB1805*$AO1805/$AW1805)</f>
        <v>-11.384601359231734</v>
      </c>
      <c r="AZ1805" s="10">
        <f>EXP(AY$2950*$AI1805+AY$2951)*$AW1805/$AO1805</f>
        <v>3.3447715165170955</v>
      </c>
      <c r="BA1805" s="10">
        <f>LN(AZ1805/$C1805)</f>
        <v>0.51425120471332475</v>
      </c>
      <c r="BB1805" s="17" cm="1">
        <f t="array" ref="BB1805">$C1805*EXP(poly_from_str($AO1805,BB$2951))</f>
        <v>1.7722890367640247</v>
      </c>
      <c r="BC1805" s="10">
        <f t="shared" ref="BC1805" si="2964">LN(AZ1805/BB1805)</f>
        <v>0.63512643309392602</v>
      </c>
      <c r="BD1805" s="10">
        <f t="shared" ref="BD1805" si="2965">LN($AX1805/100+1)</f>
        <v>1.9601848113731484</v>
      </c>
      <c r="BE1805" s="10">
        <f>ABS(LN($AZ1805/$BB1805))-BD1805-LN(2)</f>
        <v>-2.0182055588391679</v>
      </c>
      <c r="BF1805" s="21">
        <f>INDEX([1]Pr3_line_class7_opt_lin!$A$2:$A$3624,MATCH($X1805,[1]Pr3_line_class7_opt_lin!$AO$2:$AO$3624,0),1)</f>
        <v>902</v>
      </c>
    </row>
    <row r="1806" spans="1:58" hidden="1" x14ac:dyDescent="0.25">
      <c r="A1806" s="1">
        <v>1141.7950000000001</v>
      </c>
      <c r="B1806" s="1">
        <v>4.0000000000000001E-3</v>
      </c>
      <c r="C1806">
        <v>20</v>
      </c>
      <c r="E1806" s="2">
        <v>87581.4</v>
      </c>
      <c r="N1806">
        <v>19</v>
      </c>
      <c r="V1806" s="11">
        <f t="shared" si="2944"/>
        <v>8.7581395959870202E-7</v>
      </c>
      <c r="W1806" s="11">
        <f t="shared" si="2945"/>
        <v>1.1417949473289993E-6</v>
      </c>
      <c r="X1806" s="10">
        <f t="shared" si="2946"/>
        <v>87581.397456423729</v>
      </c>
      <c r="Y1806" s="8">
        <f t="shared" si="2947"/>
        <v>1141.7949804894945</v>
      </c>
      <c r="Z1806" s="1">
        <f t="shared" si="2948"/>
        <v>1141.7950000000001</v>
      </c>
      <c r="AA1806" s="2">
        <f t="shared" si="2949"/>
        <v>87581.4</v>
      </c>
      <c r="AB1806" s="2">
        <f t="shared" si="2943"/>
        <v>87581.395959870206</v>
      </c>
      <c r="AC1806" s="1">
        <f t="shared" si="2950"/>
        <v>8.8352504591397846E-2</v>
      </c>
      <c r="AD1806" s="1" t="b">
        <f t="shared" si="2951"/>
        <v>1</v>
      </c>
      <c r="AM1806" s="10">
        <f t="shared" si="2952"/>
        <v>0.30682005088479103</v>
      </c>
      <c r="AN1806" s="10"/>
      <c r="AO1806" s="1">
        <f t="shared" si="2953"/>
        <v>1141.7950000000001</v>
      </c>
      <c r="AP1806"/>
      <c r="BB1806" s="17" cm="1">
        <f t="array" ref="BB1806">$C1806*EXP(poly_from_str($AO1806,BB$2951))</f>
        <v>17.726213502104578</v>
      </c>
      <c r="BF1806" s="21">
        <f>INDEX([1]Pr3_line_class7_opt_lin!$A$2:$A$3624,MATCH($X1806,[1]Pr3_line_class7_opt_lin!$AO$2:$AO$3624,0),1)</f>
        <v>9022</v>
      </c>
    </row>
    <row r="1807" spans="1:58" hidden="1" x14ac:dyDescent="0.25">
      <c r="A1807" s="1">
        <v>1141.6969999999999</v>
      </c>
      <c r="B1807" s="1">
        <v>4.0000000000000001E-3</v>
      </c>
      <c r="C1807">
        <v>40</v>
      </c>
      <c r="E1807" s="2">
        <v>87588.9</v>
      </c>
      <c r="F1807">
        <v>28720</v>
      </c>
      <c r="G1807" t="s">
        <v>4</v>
      </c>
      <c r="H1807" t="s">
        <v>5</v>
      </c>
      <c r="I1807">
        <v>116309</v>
      </c>
      <c r="J1807" t="s">
        <v>6</v>
      </c>
      <c r="K1807" t="s">
        <v>12</v>
      </c>
      <c r="L1807">
        <v>28720.71</v>
      </c>
      <c r="M1807">
        <v>116309.2</v>
      </c>
      <c r="N1807">
        <v>19</v>
      </c>
      <c r="V1807" s="11">
        <f t="shared" si="2944"/>
        <v>8.7588913696015677E-7</v>
      </c>
      <c r="W1807" s="11">
        <f t="shared" si="2945"/>
        <v>1.1416971785237628E-6</v>
      </c>
      <c r="X1807" s="10">
        <f t="shared" si="2946"/>
        <v>87588.908621612849</v>
      </c>
      <c r="Y1807" s="8">
        <f t="shared" si="2947"/>
        <v>1141.6970661434257</v>
      </c>
      <c r="Z1807" s="1">
        <f t="shared" si="2948"/>
        <v>1141.6969999999999</v>
      </c>
      <c r="AA1807" s="2">
        <f t="shared" si="2949"/>
        <v>87588.9</v>
      </c>
      <c r="AB1807" s="2">
        <f t="shared" si="2943"/>
        <v>87588.913696015676</v>
      </c>
      <c r="AC1807" s="1">
        <f t="shared" si="2950"/>
        <v>8.8359089012240419E-2</v>
      </c>
      <c r="AD1807" s="1" t="b">
        <f t="shared" si="2951"/>
        <v>1</v>
      </c>
      <c r="AF1807" s="1" t="s">
        <v>1370</v>
      </c>
      <c r="AG1807" s="1" t="s">
        <v>1148</v>
      </c>
      <c r="AH1807" s="10">
        <v>28720.71</v>
      </c>
      <c r="AI1807" s="10">
        <v>116309.14</v>
      </c>
      <c r="AJ1807" s="10">
        <f>AI1807-AH1807</f>
        <v>87588.43</v>
      </c>
      <c r="AK1807" s="1">
        <f>$A1807-100000000/AJ1807</f>
        <v>-6.304877139882592E-3</v>
      </c>
      <c r="AL1807" s="10">
        <f>$X1807-AJ1807</f>
        <v>0.47862161285593174</v>
      </c>
      <c r="AM1807" s="10">
        <f t="shared" si="2952"/>
        <v>0.30687266411315789</v>
      </c>
      <c r="AN1807" s="10">
        <f>AL1807/AM1807</f>
        <v>1.5596749688966829</v>
      </c>
      <c r="AO1807" s="1">
        <f t="shared" si="2953"/>
        <v>1141.6969999999999</v>
      </c>
      <c r="AP1807" s="14">
        <v>929000000</v>
      </c>
      <c r="AQ1807" s="10">
        <v>0.29199999999999998</v>
      </c>
      <c r="AR1807" s="14" cm="1">
        <f t="array" ref="AR1807">SfromgA($AP1807,$AO1807,"")</f>
        <v>0.68234129207119787</v>
      </c>
      <c r="AS1807" s="21">
        <f>(10^MAX(0.05, -0.312925054856973*((LN($AR1807))^(1/3)) + 0.454808404431693)-1)*100</f>
        <v>380.73583597953001</v>
      </c>
      <c r="AU1807" s="10"/>
      <c r="AV1807" s="10"/>
      <c r="AW1807" s="14">
        <f>IF($AP1807="",$AT1807,$AP1807)</f>
        <v>929000000</v>
      </c>
      <c r="AX1807" s="21">
        <f>IF($AP1807="",$AV1807,$AS1807)</f>
        <v>380.73583597953001</v>
      </c>
      <c r="AY1807" s="10">
        <f>LN(BB1807*$AO1807/$AW1807)</f>
        <v>-10.040905064264678</v>
      </c>
      <c r="AZ1807" s="10">
        <f>EXP(AY$2950*$AI1807+AY$2951)*$AW1807/$AO1807</f>
        <v>20.604494117186547</v>
      </c>
      <c r="BA1807" s="10">
        <f>LN(AZ1807/$C1807)</f>
        <v>-0.66337024108358433</v>
      </c>
      <c r="BB1807" s="17" cm="1">
        <f t="array" ref="BB1807">$C1807*EXP(poly_from_str($AO1807,BB$2951))</f>
        <v>35.461343989576363</v>
      </c>
      <c r="BC1807" s="10">
        <f t="shared" ref="BC1807" si="2966">LN(AZ1807/BB1807)</f>
        <v>-0.54293398846476104</v>
      </c>
      <c r="BD1807" s="10">
        <f t="shared" ref="BD1807" si="2967">LN($AX1807/100+1)</f>
        <v>1.5701477357057032</v>
      </c>
      <c r="BE1807" s="10">
        <f>ABS(LN($AZ1807/$BB1807))-BD1807-LN(2)</f>
        <v>-1.7203609278008876</v>
      </c>
      <c r="BF1807" s="21">
        <f>INDEX([1]Pr3_line_class7_opt_lin!$A$2:$A$3624,MATCH($X1807,[1]Pr3_line_class7_opt_lin!$AO$2:$AO$3624,0),1)</f>
        <v>18055</v>
      </c>
    </row>
    <row r="1808" spans="1:58" hidden="1" x14ac:dyDescent="0.25">
      <c r="A1808" s="1">
        <v>1141.4649999999999</v>
      </c>
      <c r="B1808" s="1">
        <v>4.0000000000000001E-3</v>
      </c>
      <c r="C1808">
        <v>4</v>
      </c>
      <c r="E1808" s="2">
        <v>87606.7</v>
      </c>
      <c r="N1808">
        <v>19</v>
      </c>
      <c r="V1808" s="11">
        <f t="shared" si="2944"/>
        <v>8.760671593084327E-7</v>
      </c>
      <c r="W1808" s="11">
        <f t="shared" si="2945"/>
        <v>1.1414652075697407E-6</v>
      </c>
      <c r="X1808" s="10">
        <f t="shared" si="2946"/>
        <v>87606.710025411536</v>
      </c>
      <c r="Y1808" s="8">
        <f t="shared" si="2947"/>
        <v>1141.4650769443758</v>
      </c>
      <c r="Z1808" s="1">
        <f t="shared" si="2948"/>
        <v>1141.4649999999999</v>
      </c>
      <c r="AA1808" s="2">
        <f t="shared" si="2949"/>
        <v>87606.7</v>
      </c>
      <c r="AB1808" s="2">
        <f t="shared" si="2943"/>
        <v>87606.71593084326</v>
      </c>
      <c r="AC1808" s="1">
        <f t="shared" si="2950"/>
        <v>8.8374683380937347E-2</v>
      </c>
      <c r="AD1808" s="1" t="b">
        <f t="shared" si="2951"/>
        <v>1</v>
      </c>
      <c r="AM1808" s="10">
        <f t="shared" si="2952"/>
        <v>0.30699741122154428</v>
      </c>
      <c r="AN1808" s="10"/>
      <c r="AO1808" s="1">
        <f t="shared" si="2953"/>
        <v>1141.4649999999999</v>
      </c>
      <c r="AP1808"/>
      <c r="BB1808" s="17" cm="1">
        <f t="array" ref="BB1808">$C1808*EXP(poly_from_str($AO1808,BB$2951))</f>
        <v>3.5482428871678207</v>
      </c>
      <c r="BF1808" s="21">
        <f>INDEX([1]Pr3_line_class7_opt_lin!$A$2:$A$3624,MATCH($X1808,[1]Pr3_line_class7_opt_lin!$AO$2:$AO$3624,0),1)</f>
        <v>1808</v>
      </c>
    </row>
    <row r="1809" spans="1:58" hidden="1" x14ac:dyDescent="0.25">
      <c r="A1809" s="1">
        <v>1141.4190000000001</v>
      </c>
      <c r="B1809" s="1">
        <v>4.0000000000000001E-3</v>
      </c>
      <c r="C1809">
        <v>1</v>
      </c>
      <c r="E1809" s="2">
        <v>87610.2</v>
      </c>
      <c r="N1809">
        <v>19</v>
      </c>
      <c r="V1809" s="11">
        <f t="shared" si="2944"/>
        <v>8.7610246543994797E-7</v>
      </c>
      <c r="W1809" s="11">
        <f t="shared" si="2945"/>
        <v>1.1414196063928629E-6</v>
      </c>
      <c r="X1809" s="10">
        <f t="shared" si="2946"/>
        <v>87610.229288778486</v>
      </c>
      <c r="Y1809" s="8">
        <f t="shared" si="2947"/>
        <v>1141.4192248074444</v>
      </c>
      <c r="Z1809" s="1">
        <f t="shared" si="2948"/>
        <v>1141.4190000000001</v>
      </c>
      <c r="AA1809" s="2">
        <f t="shared" si="2949"/>
        <v>87610.2</v>
      </c>
      <c r="AB1809" s="2">
        <f t="shared" si="2943"/>
        <v>87610.246543994799</v>
      </c>
      <c r="AC1809" s="1">
        <f t="shared" si="2950"/>
        <v>8.8377776497497756E-2</v>
      </c>
      <c r="AD1809" s="1" t="b">
        <f t="shared" si="2951"/>
        <v>1</v>
      </c>
      <c r="AM1809" s="10">
        <f t="shared" si="2952"/>
        <v>0.30702204887074769</v>
      </c>
      <c r="AN1809" s="10"/>
      <c r="AO1809" s="1">
        <f t="shared" si="2953"/>
        <v>1141.4190000000001</v>
      </c>
      <c r="AP1809"/>
      <c r="BB1809" s="17" cm="1">
        <f t="array" ref="BB1809">$C1809*EXP(poly_from_str($AO1809,BB$2951))</f>
        <v>0.88716513403898711</v>
      </c>
      <c r="BF1809" s="21">
        <f>INDEX([1]Pr3_line_class7_opt_lin!$A$2:$A$3624,MATCH($X1809,[1]Pr3_line_class7_opt_lin!$AO$2:$AO$3624,0),1)</f>
        <v>452</v>
      </c>
    </row>
    <row r="1810" spans="1:58" hidden="1" x14ac:dyDescent="0.25">
      <c r="A1810" s="1">
        <v>1141.2619999999999</v>
      </c>
      <c r="B1810" s="1">
        <v>4.0000000000000001E-3</v>
      </c>
      <c r="C1810">
        <v>3</v>
      </c>
      <c r="E1810" s="2">
        <v>87622.3</v>
      </c>
      <c r="F1810">
        <v>25934</v>
      </c>
      <c r="G1810" t="s">
        <v>4</v>
      </c>
      <c r="H1810" t="s">
        <v>17</v>
      </c>
      <c r="I1810">
        <v>113556</v>
      </c>
      <c r="J1810" t="s">
        <v>6</v>
      </c>
      <c r="K1810" t="s">
        <v>17</v>
      </c>
      <c r="L1810">
        <v>25934.98</v>
      </c>
      <c r="M1810">
        <v>113556.8</v>
      </c>
      <c r="N1810">
        <v>19</v>
      </c>
      <c r="V1810" s="11">
        <f t="shared" si="2944"/>
        <v>8.7622298823583021E-7</v>
      </c>
      <c r="W1810" s="11">
        <f t="shared" si="2945"/>
        <v>1.1412619846774167E-6</v>
      </c>
      <c r="X1810" s="10">
        <f t="shared" si="2946"/>
        <v>87622.299259866428</v>
      </c>
      <c r="Y1810" s="8">
        <f t="shared" si="2947"/>
        <v>1141.2619943175005</v>
      </c>
      <c r="Z1810" s="1">
        <f t="shared" si="2948"/>
        <v>1141.2619999999999</v>
      </c>
      <c r="AA1810" s="2">
        <f t="shared" si="2949"/>
        <v>87622.3</v>
      </c>
      <c r="AB1810" s="2">
        <f t="shared" si="2943"/>
        <v>87622.298823583027</v>
      </c>
      <c r="AC1810" s="1">
        <f t="shared" si="2950"/>
        <v>8.8388336255646405E-2</v>
      </c>
      <c r="AD1810" s="1" t="b">
        <f t="shared" si="2951"/>
        <v>1</v>
      </c>
      <c r="AF1810" s="1" t="s">
        <v>1257</v>
      </c>
      <c r="AG1810" s="1" t="s">
        <v>1338</v>
      </c>
      <c r="AH1810" s="10">
        <v>25934.98</v>
      </c>
      <c r="AI1810" s="10">
        <v>113556.8</v>
      </c>
      <c r="AJ1810" s="10">
        <f>AI1810-AH1810</f>
        <v>87621.82</v>
      </c>
      <c r="AK1810" s="1">
        <f>$A1810-100000000/AJ1810</f>
        <v>-6.2366104698412528E-3</v>
      </c>
      <c r="AL1810" s="10">
        <f>$X1810-AJ1810</f>
        <v>0.47925986642076168</v>
      </c>
      <c r="AM1810" s="10">
        <f t="shared" si="2952"/>
        <v>0.30710669416838554</v>
      </c>
      <c r="AN1810" s="10">
        <f>AL1810/AM1810</f>
        <v>1.5605647011979007</v>
      </c>
      <c r="AO1810" s="1">
        <f t="shared" si="2953"/>
        <v>1141.2619999999999</v>
      </c>
      <c r="AP1810" s="14">
        <v>150000000</v>
      </c>
      <c r="AQ1810" s="10">
        <v>7.8E-2</v>
      </c>
      <c r="AR1810" s="14" cm="1">
        <f t="array" ref="AR1810">SfromgA($AP1810,$AO1810,"")</f>
        <v>0.11004762900971644</v>
      </c>
      <c r="AS1810" s="21">
        <f>(10^MAX(0.05, -0.312925054856973*((LN($AR1810))^(1/3)) + 0.454808404431693)-1)*100</f>
        <v>628.1444257689883</v>
      </c>
      <c r="AU1810" s="10"/>
      <c r="AV1810" s="10"/>
      <c r="AW1810" s="14">
        <f>IF($AP1810="",$AT1810,$AP1810)</f>
        <v>150000000</v>
      </c>
      <c r="AX1810" s="21">
        <f>IF($AP1810="",$AV1810,$AS1810)</f>
        <v>628.1444257689883</v>
      </c>
      <c r="AY1810" s="10">
        <f>LN(BB1810*$AO1810/$AW1810)</f>
        <v>-10.806966442624519</v>
      </c>
      <c r="AZ1810" s="10">
        <f>EXP(AY$2950*$AI1810+AY$2951)*$AW1810/$AO1810</f>
        <v>4.3046455701903774</v>
      </c>
      <c r="BA1810" s="10">
        <f>LN(AZ1810/$C1810)</f>
        <v>0.36108251601750962</v>
      </c>
      <c r="BB1810" s="17" cm="1">
        <f t="array" ref="BB1810">$C1810*EXP(poly_from_str($AO1810,BB$2951))</f>
        <v>2.6625637190738511</v>
      </c>
      <c r="BC1810" s="10">
        <f t="shared" ref="BC1810" si="2968">LN(AZ1810/BB1810)</f>
        <v>0.48040534188992584</v>
      </c>
      <c r="BD1810" s="10">
        <f t="shared" ref="BD1810" si="2969">LN($AX1810/100+1)</f>
        <v>1.9853292295778007</v>
      </c>
      <c r="BE1810" s="10">
        <f>ABS(LN($AZ1810/$BB1810))-BD1810-LN(2)</f>
        <v>-2.1980710682478199</v>
      </c>
      <c r="BF1810" s="21">
        <f>INDEX([1]Pr3_line_class7_opt_lin!$A$2:$A$3624,MATCH($X1810,[1]Pr3_line_class7_opt_lin!$AO$2:$AO$3624,0),1)</f>
        <v>1358</v>
      </c>
    </row>
    <row r="1811" spans="1:58" hidden="1" x14ac:dyDescent="0.25">
      <c r="A1811" s="1">
        <v>1141.1569999999999</v>
      </c>
      <c r="B1811" s="1">
        <v>4.0000000000000001E-3</v>
      </c>
      <c r="C1811">
        <v>2</v>
      </c>
      <c r="E1811" s="2">
        <v>87630.399999999994</v>
      </c>
      <c r="N1811">
        <v>19</v>
      </c>
      <c r="V1811" s="11">
        <f t="shared" si="2944"/>
        <v>8.7630361115955131E-7</v>
      </c>
      <c r="W1811" s="11">
        <f t="shared" si="2945"/>
        <v>1.1411564936369116E-6</v>
      </c>
      <c r="X1811" s="10">
        <f t="shared" si="2946"/>
        <v>87630.375539753033</v>
      </c>
      <c r="Y1811" s="8">
        <f t="shared" si="2947"/>
        <v>1141.1568121676662</v>
      </c>
      <c r="Z1811" s="1">
        <f t="shared" si="2948"/>
        <v>1141.1569999999999</v>
      </c>
      <c r="AA1811" s="2">
        <f t="shared" si="2949"/>
        <v>87630.399999999994</v>
      </c>
      <c r="AB1811" s="2">
        <f t="shared" si="2943"/>
        <v>87630.361115955122</v>
      </c>
      <c r="AC1811" s="1">
        <f t="shared" si="2950"/>
        <v>8.8395400946563507E-2</v>
      </c>
      <c r="AD1811" s="1" t="b">
        <f t="shared" si="2951"/>
        <v>1</v>
      </c>
      <c r="AM1811" s="10">
        <f t="shared" si="2952"/>
        <v>0.30716334386942373</v>
      </c>
      <c r="AN1811" s="10"/>
      <c r="AO1811" s="1">
        <f t="shared" si="2953"/>
        <v>1141.1569999999999</v>
      </c>
      <c r="AP1811"/>
      <c r="BB1811" s="17" cm="1">
        <f t="array" ref="BB1811">$C1811*EXP(poly_from_str($AO1811,BB$2951))</f>
        <v>1.7755183534122643</v>
      </c>
      <c r="BF1811" s="21">
        <f>INDEX([1]Pr3_line_class7_opt_lin!$A$2:$A$3624,MATCH($X1811,[1]Pr3_line_class7_opt_lin!$AO$2:$AO$3624,0),1)</f>
        <v>906</v>
      </c>
    </row>
    <row r="1812" spans="1:58" hidden="1" x14ac:dyDescent="0.25">
      <c r="A1812" s="1">
        <v>1140.413</v>
      </c>
      <c r="B1812" s="1">
        <v>4.0000000000000001E-3</v>
      </c>
      <c r="C1812">
        <v>200</v>
      </c>
      <c r="E1812" s="2">
        <v>87687.5</v>
      </c>
      <c r="F1812">
        <v>23647</v>
      </c>
      <c r="G1812" t="s">
        <v>4</v>
      </c>
      <c r="H1812" t="s">
        <v>39</v>
      </c>
      <c r="I1812">
        <v>111335</v>
      </c>
      <c r="J1812" t="s">
        <v>6</v>
      </c>
      <c r="K1812" t="s">
        <v>46</v>
      </c>
      <c r="L1812">
        <v>23647.77</v>
      </c>
      <c r="M1812">
        <v>111335.1</v>
      </c>
      <c r="N1812">
        <v>19</v>
      </c>
      <c r="V1812" s="11">
        <f t="shared" si="2944"/>
        <v>8.7687530745440472E-7</v>
      </c>
      <c r="W1812" s="11">
        <f t="shared" si="2945"/>
        <v>1.1404133998574484E-6</v>
      </c>
      <c r="X1812" s="10">
        <f t="shared" si="2946"/>
        <v>87687.519321897315</v>
      </c>
      <c r="Y1812" s="8">
        <f t="shared" si="2947"/>
        <v>1140.4131485679743</v>
      </c>
      <c r="Z1812" s="1">
        <f t="shared" si="2948"/>
        <v>1140.413</v>
      </c>
      <c r="AA1812" s="2">
        <f t="shared" si="2949"/>
        <v>87687.5</v>
      </c>
      <c r="AB1812" s="2">
        <f t="shared" si="2943"/>
        <v>87687.530745440468</v>
      </c>
      <c r="AC1812" s="1">
        <f t="shared" si="2950"/>
        <v>8.8445515241162842E-2</v>
      </c>
      <c r="AD1812" s="1" t="b">
        <f t="shared" si="2951"/>
        <v>1</v>
      </c>
      <c r="AF1812" s="1" t="s">
        <v>1302</v>
      </c>
      <c r="AG1812" s="1" t="s">
        <v>1319</v>
      </c>
      <c r="AH1812" s="10">
        <v>23647.77</v>
      </c>
      <c r="AI1812" s="10">
        <v>111334.87</v>
      </c>
      <c r="AJ1812" s="10">
        <f t="shared" ref="AJ1812:AJ1814" si="2970">AI1812-AH1812</f>
        <v>87687.099999999991</v>
      </c>
      <c r="AK1812" s="1">
        <f t="shared" ref="AK1812:AK1814" si="2971">$A1812-100000000/AJ1812</f>
        <v>-5.6020520694346487E-3</v>
      </c>
      <c r="AL1812" s="10">
        <f t="shared" ref="AL1812:AL1814" si="2972">$X1812-AJ1812</f>
        <v>0.41932189732324332</v>
      </c>
      <c r="AM1812" s="10">
        <f t="shared" si="2952"/>
        <v>0.30756401408963246</v>
      </c>
      <c r="AN1812" s="10">
        <f t="shared" ref="AN1812:AN1814" si="2973">AL1812/AM1812</f>
        <v>1.3633646269197202</v>
      </c>
      <c r="AO1812" s="1">
        <f t="shared" si="2953"/>
        <v>1140.413</v>
      </c>
      <c r="AP1812" s="14">
        <v>2840000000</v>
      </c>
      <c r="AQ1812" s="10">
        <v>0.44</v>
      </c>
      <c r="AR1812" s="14" cm="1">
        <f t="array" ref="AR1812">SfromgA($AP1812,$AO1812,"")</f>
        <v>2.0789219179763823</v>
      </c>
      <c r="AS1812" s="21">
        <f t="shared" ref="AS1812:AS1814" si="2974">(10^MAX(0.05, -0.312925054856973*((LN($AR1812))^(1/3)) + 0.454808404431693)-1)*100</f>
        <v>48.870755370243991</v>
      </c>
      <c r="AU1812" s="10"/>
      <c r="AV1812" s="10"/>
      <c r="AW1812" s="14">
        <f t="shared" ref="AW1812:AW1814" si="2975">IF($AP1812="",$AT1812,$AP1812)</f>
        <v>2840000000</v>
      </c>
      <c r="AX1812" s="21">
        <f t="shared" ref="AX1812:AX1814" si="2976">IF($AP1812="",$AV1812,$AS1812)</f>
        <v>48.870755370243991</v>
      </c>
      <c r="AY1812" s="10">
        <f t="shared" ref="AY1812:AY1814" si="2977">LN(BB1812*$AO1812/$AW1812)</f>
        <v>-9.5467699960341204</v>
      </c>
      <c r="AZ1812" s="10">
        <f t="shared" ref="AZ1812:AZ1814" si="2978">EXP(AY$2950*$AI1812+AY$2951)*$AW1812/$AO1812</f>
        <v>100.38977271656601</v>
      </c>
      <c r="BA1812" s="10">
        <f t="shared" ref="BA1812:BA1814" si="2979">LN(AZ1812/$C1812)</f>
        <v>-0.68925702985188575</v>
      </c>
      <c r="BB1812" s="17" cm="1">
        <f t="array" ref="BB1812">$C1812*EXP(poly_from_str($AO1812,BB$2951))</f>
        <v>177.88799961431374</v>
      </c>
      <c r="BC1812" s="10">
        <f t="shared" ref="BC1812:BC1814" si="2980">LN(AZ1812/BB1812)</f>
        <v>-0.57209379990676712</v>
      </c>
      <c r="BD1812" s="10">
        <f t="shared" ref="BD1812:BD1814" si="2981">LN($AX1812/100+1)</f>
        <v>0.39790832991395714</v>
      </c>
      <c r="BE1812" s="10">
        <f t="shared" ref="BE1812:BE1814" si="2982">ABS(LN($AZ1812/$BB1812))-BD1812-LN(2)</f>
        <v>-0.51896171056713536</v>
      </c>
      <c r="BF1812" s="21">
        <f>INDEX([1]Pr3_line_class7_opt_lin!$A$2:$A$3624,MATCH($X1812,[1]Pr3_line_class7_opt_lin!$AO$2:$AO$3624,0),1)</f>
        <v>90965</v>
      </c>
    </row>
    <row r="1813" spans="1:58" hidden="1" x14ac:dyDescent="0.25">
      <c r="A1813" s="1">
        <v>1140.174</v>
      </c>
      <c r="B1813" s="1">
        <v>4.0000000000000001E-3</v>
      </c>
      <c r="C1813">
        <v>30</v>
      </c>
      <c r="E1813" s="2">
        <v>87705.9</v>
      </c>
      <c r="F1813">
        <v>23175</v>
      </c>
      <c r="G1813" t="s">
        <v>4</v>
      </c>
      <c r="H1813" t="s">
        <v>39</v>
      </c>
      <c r="I1813">
        <v>110881</v>
      </c>
      <c r="J1813" t="s">
        <v>6</v>
      </c>
      <c r="K1813" t="s">
        <v>12</v>
      </c>
      <c r="L1813">
        <v>23175.09</v>
      </c>
      <c r="M1813">
        <v>110881.1</v>
      </c>
      <c r="N1813">
        <v>19</v>
      </c>
      <c r="V1813" s="11">
        <f t="shared" si="2944"/>
        <v>8.770591155385056E-7</v>
      </c>
      <c r="W1813" s="11">
        <f t="shared" si="2945"/>
        <v>1.1401741501997017E-6</v>
      </c>
      <c r="X1813" s="10">
        <f t="shared" si="2946"/>
        <v>87705.90725872606</v>
      </c>
      <c r="Y1813" s="8">
        <f t="shared" si="2947"/>
        <v>1140.1740558364816</v>
      </c>
      <c r="Z1813" s="1">
        <f t="shared" si="2948"/>
        <v>1140.174</v>
      </c>
      <c r="AA1813" s="2">
        <f t="shared" si="2949"/>
        <v>87705.9</v>
      </c>
      <c r="AB1813" s="2">
        <f t="shared" si="2943"/>
        <v>87705.911553850558</v>
      </c>
      <c r="AC1813" s="1">
        <f t="shared" si="2950"/>
        <v>8.8461634607459289E-2</v>
      </c>
      <c r="AD1813" s="1" t="b">
        <f t="shared" si="2951"/>
        <v>1</v>
      </c>
      <c r="AF1813" s="1" t="s">
        <v>1156</v>
      </c>
      <c r="AG1813" s="1" t="s">
        <v>1149</v>
      </c>
      <c r="AH1813" s="10">
        <v>23175.09</v>
      </c>
      <c r="AI1813" s="10">
        <v>110880.92</v>
      </c>
      <c r="AJ1813" s="10">
        <f t="shared" si="2970"/>
        <v>87705.83</v>
      </c>
      <c r="AK1813" s="1">
        <f t="shared" si="2971"/>
        <v>-1.0601983926790126E-3</v>
      </c>
      <c r="AL1813" s="10">
        <f t="shared" si="2972"/>
        <v>7.7258726058062166E-2</v>
      </c>
      <c r="AM1813" s="10">
        <f t="shared" si="2952"/>
        <v>0.30769303632603445</v>
      </c>
      <c r="AN1813" s="10">
        <f t="shared" si="2973"/>
        <v>0.25109026509198634</v>
      </c>
      <c r="AO1813" s="1">
        <f t="shared" si="2953"/>
        <v>1140.174</v>
      </c>
      <c r="AP1813" s="14">
        <v>62300000</v>
      </c>
      <c r="AQ1813" s="10">
        <v>0.14799999999999999</v>
      </c>
      <c r="AR1813" s="14" cm="1">
        <f t="array" ref="AR1813">SfromgA($AP1813,$AO1813,"")</f>
        <v>4.5575853092190761E-2</v>
      </c>
      <c r="AS1813" s="21">
        <f t="shared" si="2974"/>
        <v>713.79196044912374</v>
      </c>
      <c r="AU1813" s="10"/>
      <c r="AV1813" s="10"/>
      <c r="AW1813" s="14">
        <f t="shared" si="2975"/>
        <v>62300000</v>
      </c>
      <c r="AX1813" s="21">
        <f t="shared" si="2976"/>
        <v>713.79196044912374</v>
      </c>
      <c r="AY1813" s="10">
        <f t="shared" si="2977"/>
        <v>-7.6238969495841351</v>
      </c>
      <c r="AZ1813" s="10">
        <f t="shared" si="2978"/>
        <v>2.2981523929025549</v>
      </c>
      <c r="BA1813" s="10">
        <f t="shared" si="2979"/>
        <v>-2.569091888985036</v>
      </c>
      <c r="BB1813" s="17" cm="1">
        <f t="array" ref="BB1813">$C1813*EXP(poly_from_str($AO1813,BB$2951))</f>
        <v>26.699340716971108</v>
      </c>
      <c r="BC1813" s="10">
        <f t="shared" si="2980"/>
        <v>-2.4525333801759528</v>
      </c>
      <c r="BD1813" s="10">
        <f t="shared" si="2981"/>
        <v>2.0965345705052933</v>
      </c>
      <c r="BE1813" s="10">
        <f t="shared" si="2982"/>
        <v>-0.33714837088928584</v>
      </c>
      <c r="BF1813" s="21">
        <f>INDEX([1]Pr3_line_class7_opt_lin!$A$2:$A$3624,MATCH($X1813,[1]Pr3_line_class7_opt_lin!$AO$2:$AO$3624,0),1)</f>
        <v>13664</v>
      </c>
    </row>
    <row r="1814" spans="1:58" hidden="1" x14ac:dyDescent="0.25">
      <c r="A1814" s="1">
        <v>1139.8209999999999</v>
      </c>
      <c r="B1814" s="1">
        <v>4.0000000000000001E-3</v>
      </c>
      <c r="C1814">
        <v>10</v>
      </c>
      <c r="E1814" s="2">
        <v>87733.1</v>
      </c>
      <c r="F1814">
        <v>28720</v>
      </c>
      <c r="G1814" t="s">
        <v>4</v>
      </c>
      <c r="H1814" t="s">
        <v>5</v>
      </c>
      <c r="I1814">
        <v>116453</v>
      </c>
      <c r="J1814" t="s">
        <v>6</v>
      </c>
      <c r="K1814" t="s">
        <v>5</v>
      </c>
      <c r="L1814">
        <v>28720.71</v>
      </c>
      <c r="M1814">
        <v>116453.2</v>
      </c>
      <c r="N1814">
        <v>19</v>
      </c>
      <c r="V1814" s="11">
        <f t="shared" si="2944"/>
        <v>8.7733073877389532E-7</v>
      </c>
      <c r="W1814" s="11">
        <f t="shared" si="2945"/>
        <v>1.1398206606172584E-6</v>
      </c>
      <c r="X1814" s="10">
        <f t="shared" si="2946"/>
        <v>87733.083595989156</v>
      </c>
      <c r="Y1814" s="8">
        <f t="shared" si="2947"/>
        <v>1139.8208737367536</v>
      </c>
      <c r="Z1814" s="1">
        <f t="shared" si="2948"/>
        <v>1139.8209999999999</v>
      </c>
      <c r="AA1814" s="2">
        <f t="shared" si="2949"/>
        <v>87733.1</v>
      </c>
      <c r="AB1814" s="2">
        <f t="shared" si="2943"/>
        <v>87733.073877389528</v>
      </c>
      <c r="AC1814" s="1">
        <f t="shared" si="2950"/>
        <v>8.848546125987744E-2</v>
      </c>
      <c r="AD1814" s="1" t="b">
        <f t="shared" si="2951"/>
        <v>1</v>
      </c>
      <c r="AF1814" s="1" t="s">
        <v>1370</v>
      </c>
      <c r="AG1814" s="1" t="s">
        <v>1211</v>
      </c>
      <c r="AH1814" s="10">
        <v>28720.71</v>
      </c>
      <c r="AI1814" s="10">
        <v>116453.2</v>
      </c>
      <c r="AJ1814" s="10">
        <f t="shared" si="2970"/>
        <v>87732.489999999991</v>
      </c>
      <c r="AK1814" s="1">
        <f t="shared" si="2971"/>
        <v>-7.5857383053516969E-3</v>
      </c>
      <c r="AL1814" s="10">
        <f t="shared" si="2972"/>
        <v>0.59359598916489631</v>
      </c>
      <c r="AM1814" s="10">
        <f t="shared" si="2952"/>
        <v>0.30788378175169617</v>
      </c>
      <c r="AN1814" s="10">
        <f t="shared" si="2973"/>
        <v>1.9279871962974098</v>
      </c>
      <c r="AO1814" s="1">
        <f t="shared" si="2953"/>
        <v>1139.8209999999999</v>
      </c>
      <c r="AP1814" s="14">
        <v>147000000</v>
      </c>
      <c r="AQ1814" s="10">
        <v>0.185</v>
      </c>
      <c r="AR1814" s="14" cm="1">
        <f t="array" ref="AR1814">SfromgA($AP1814,$AO1814,"")</f>
        <v>0.1074386782996482</v>
      </c>
      <c r="AS1814" s="21">
        <f t="shared" si="2974"/>
        <v>630.61515270903885</v>
      </c>
      <c r="AU1814" s="10"/>
      <c r="AV1814" s="10"/>
      <c r="AW1814" s="14">
        <f t="shared" si="2975"/>
        <v>147000000</v>
      </c>
      <c r="AX1814" s="21">
        <f t="shared" si="2976"/>
        <v>630.61515270903885</v>
      </c>
      <c r="AY1814" s="10">
        <f t="shared" si="2977"/>
        <v>-9.5803994726107646</v>
      </c>
      <c r="AZ1814" s="10">
        <f t="shared" si="2978"/>
        <v>3.2220294226786854</v>
      </c>
      <c r="BA1814" s="10">
        <f t="shared" si="2979"/>
        <v>-1.1325736764750343</v>
      </c>
      <c r="BB1814" s="17" cm="1">
        <f t="array" ref="BB1814">$C1814*EXP(poly_from_str($AO1814,BB$2951))</f>
        <v>8.9077097038867805</v>
      </c>
      <c r="BC1814" s="10">
        <f t="shared" si="2980"/>
        <v>-1.0169057440970972</v>
      </c>
      <c r="BD1814" s="10">
        <f t="shared" si="2981"/>
        <v>1.9887166682470392</v>
      </c>
      <c r="BE1814" s="10">
        <f t="shared" si="2982"/>
        <v>-1.6649581047098874</v>
      </c>
      <c r="BF1814" s="21">
        <f>INDEX([1]Pr3_line_class7_opt_lin!$A$2:$A$3624,MATCH($X1814,[1]Pr3_line_class7_opt_lin!$AO$2:$AO$3624,0),1)</f>
        <v>4564</v>
      </c>
    </row>
    <row r="1815" spans="1:58" hidden="1" x14ac:dyDescent="0.25">
      <c r="A1815" s="1">
        <v>1139.6880000000001</v>
      </c>
      <c r="B1815" s="1">
        <v>4.0000000000000001E-3</v>
      </c>
      <c r="C1815">
        <v>10</v>
      </c>
      <c r="E1815" s="2">
        <v>87743.3</v>
      </c>
      <c r="N1815">
        <v>19</v>
      </c>
      <c r="V1815" s="11">
        <f t="shared" si="2944"/>
        <v>8.7743312204743748E-7</v>
      </c>
      <c r="W1815" s="11">
        <f t="shared" si="2945"/>
        <v>1.1396881585260641E-6</v>
      </c>
      <c r="X1815" s="10">
        <f t="shared" si="2946"/>
        <v>87743.307662788735</v>
      </c>
      <c r="Y1815" s="8">
        <f t="shared" si="2947"/>
        <v>1139.6880589949453</v>
      </c>
      <c r="Z1815" s="1">
        <f t="shared" si="2948"/>
        <v>1139.6880000000001</v>
      </c>
      <c r="AA1815" s="2">
        <f t="shared" si="2949"/>
        <v>87743.3</v>
      </c>
      <c r="AB1815" s="2">
        <f t="shared" si="2943"/>
        <v>87743.31220474375</v>
      </c>
      <c r="AC1815" s="1">
        <f t="shared" si="2950"/>
        <v>8.8494444183295662E-2</v>
      </c>
      <c r="AD1815" s="1" t="b">
        <f t="shared" si="2951"/>
        <v>1</v>
      </c>
      <c r="AM1815" s="10">
        <f t="shared" si="2952"/>
        <v>0.3079555106309797</v>
      </c>
      <c r="AN1815" s="10"/>
      <c r="AO1815" s="1">
        <f t="shared" si="2953"/>
        <v>1139.6880000000001</v>
      </c>
      <c r="AP1815"/>
      <c r="BB1815" s="17" cm="1">
        <f t="array" ref="BB1815">$C1815*EXP(poly_from_str($AO1815,BB$2951))</f>
        <v>8.9106919887493383</v>
      </c>
      <c r="BF1815" s="21">
        <f>INDEX([1]Pr3_line_class7_opt_lin!$A$2:$A$3624,MATCH($X1815,[1]Pr3_line_class7_opt_lin!$AO$2:$AO$3624,0),1)</f>
        <v>4568</v>
      </c>
    </row>
    <row r="1816" spans="1:58" hidden="1" x14ac:dyDescent="0.25">
      <c r="A1816" s="1">
        <v>1139.2449999999999</v>
      </c>
      <c r="B1816" s="1">
        <v>4.0000000000000001E-3</v>
      </c>
      <c r="C1816">
        <v>1</v>
      </c>
      <c r="E1816" s="2">
        <v>87777.4</v>
      </c>
      <c r="F1816">
        <v>29267</v>
      </c>
      <c r="G1816" t="s">
        <v>4</v>
      </c>
      <c r="H1816" t="s">
        <v>17</v>
      </c>
      <c r="I1816">
        <v>117044</v>
      </c>
      <c r="J1816" t="s">
        <v>6</v>
      </c>
      <c r="K1816" t="s">
        <v>7</v>
      </c>
      <c r="L1816">
        <v>29267.86</v>
      </c>
      <c r="M1816">
        <v>117044.6</v>
      </c>
      <c r="N1816">
        <v>19</v>
      </c>
      <c r="V1816" s="11">
        <f t="shared" si="2944"/>
        <v>8.7777431544575584E-7</v>
      </c>
      <c r="W1816" s="11">
        <f t="shared" si="2945"/>
        <v>1.1392454094106228E-6</v>
      </c>
      <c r="X1816" s="10">
        <f t="shared" si="2946"/>
        <v>87777.419793905123</v>
      </c>
      <c r="Y1816" s="8">
        <f t="shared" si="2947"/>
        <v>1139.2451525095246</v>
      </c>
      <c r="Z1816" s="1">
        <f t="shared" si="2948"/>
        <v>1139.2449999999999</v>
      </c>
      <c r="AA1816" s="2">
        <f t="shared" si="2949"/>
        <v>87777.4</v>
      </c>
      <c r="AB1816" s="2">
        <f t="shared" si="2943"/>
        <v>87777.431544575578</v>
      </c>
      <c r="AC1816" s="1">
        <f t="shared" si="2950"/>
        <v>8.8524387442813268E-2</v>
      </c>
      <c r="AD1816" s="1" t="b">
        <f t="shared" si="2951"/>
        <v>1</v>
      </c>
      <c r="AF1816" s="1" t="s">
        <v>1269</v>
      </c>
      <c r="AG1816" s="1" t="s">
        <v>1189</v>
      </c>
      <c r="AH1816" s="10">
        <v>29267.86</v>
      </c>
      <c r="AI1816" s="10">
        <v>117044.6</v>
      </c>
      <c r="AJ1816" s="10">
        <f>AI1816-AH1816</f>
        <v>87776.74</v>
      </c>
      <c r="AK1816" s="1">
        <f>$A1816-100000000/AJ1816</f>
        <v>-8.9754837101736484E-3</v>
      </c>
      <c r="AL1816" s="10">
        <f>$X1816-AJ1816</f>
        <v>0.679793905117549</v>
      </c>
      <c r="AM1816" s="10">
        <f t="shared" si="2952"/>
        <v>0.30819498878643314</v>
      </c>
      <c r="AN1816" s="10">
        <f>AL1816/AM1816</f>
        <v>2.2057266660770369</v>
      </c>
      <c r="AO1816" s="1">
        <f t="shared" si="2953"/>
        <v>1139.2449999999999</v>
      </c>
      <c r="AP1816" s="14">
        <v>246000000</v>
      </c>
      <c r="AQ1816" s="10">
        <v>9.9000000000000005E-2</v>
      </c>
      <c r="AR1816" s="14" cm="1">
        <f t="array" ref="AR1816">SfromgA($AP1816,$AO1816,"")</f>
        <v>0.17952290223412284</v>
      </c>
      <c r="AS1816" s="21">
        <f>(10^MAX(0.05, -0.312925054856973*((LN($AR1816))^(1/3)) + 0.454808404431693)-1)*100</f>
        <v>575.38729595888992</v>
      </c>
      <c r="AU1816" s="10"/>
      <c r="AV1816" s="10"/>
      <c r="AW1816" s="14">
        <f>IF($AP1816="",$AT1816,$AP1816)</f>
        <v>246000000</v>
      </c>
      <c r="AX1816" s="21">
        <f>IF($AP1816="",$AV1816,$AS1816)</f>
        <v>575.38729595888992</v>
      </c>
      <c r="AY1816" s="10">
        <f>LN(BB1816*$AO1816/$AW1816)</f>
        <v>-12.396942436093548</v>
      </c>
      <c r="AZ1816" s="10">
        <f>EXP(AY$2950*$AI1816+AY$2951)*$AW1816/$AO1816</f>
        <v>5.1045591053706056</v>
      </c>
      <c r="BA1816" s="10">
        <f>LN(AZ1816/$C1816)</f>
        <v>1.6301340826314223</v>
      </c>
      <c r="BB1816" s="17" cm="1">
        <f t="array" ref="BB1816">$C1816*EXP(poly_from_str($AO1816,BB$2951))</f>
        <v>0.89206044657546291</v>
      </c>
      <c r="BC1816" s="10">
        <f t="shared" ref="BC1816" si="2983">LN(AZ1816/BB1816)</f>
        <v>1.7443554661103799</v>
      </c>
      <c r="BD1816" s="10">
        <f t="shared" ref="BD1816" si="2984">LN($AX1816/100+1)</f>
        <v>1.91011611213129</v>
      </c>
      <c r="BE1816" s="10">
        <f>ABS(LN($AZ1816/$BB1816))-BD1816-LN(2)</f>
        <v>-0.85890782658085529</v>
      </c>
      <c r="BF1816" s="21">
        <f>INDEX([1]Pr3_line_class7_opt_lin!$A$2:$A$3624,MATCH($X1816,[1]Pr3_line_class7_opt_lin!$AO$2:$AO$3624,0),1)</f>
        <v>458</v>
      </c>
    </row>
    <row r="1817" spans="1:58" hidden="1" x14ac:dyDescent="0.25">
      <c r="A1817" s="1">
        <v>1139.0899999999999</v>
      </c>
      <c r="B1817" s="1">
        <v>4.0000000000000001E-3</v>
      </c>
      <c r="C1817">
        <v>3</v>
      </c>
      <c r="E1817" s="2">
        <v>87789.4</v>
      </c>
      <c r="N1817">
        <v>19</v>
      </c>
      <c r="V1817" s="11">
        <f t="shared" si="2944"/>
        <v>8.7789375729749195E-7</v>
      </c>
      <c r="W1817" s="11">
        <f t="shared" si="2945"/>
        <v>1.1390896850872658E-6</v>
      </c>
      <c r="X1817" s="10">
        <f t="shared" si="2946"/>
        <v>87789.384773755839</v>
      </c>
      <c r="Y1817" s="8">
        <f t="shared" si="2947"/>
        <v>1139.0898826516718</v>
      </c>
      <c r="Z1817" s="1">
        <f t="shared" si="2948"/>
        <v>1139.0899999999999</v>
      </c>
      <c r="AA1817" s="2">
        <f t="shared" si="2949"/>
        <v>87789.4</v>
      </c>
      <c r="AB1817" s="2">
        <f t="shared" si="2943"/>
        <v>87789.375729749197</v>
      </c>
      <c r="AC1817" s="1">
        <f t="shared" si="2950"/>
        <v>8.8534872455095392E-2</v>
      </c>
      <c r="AD1817" s="1" t="b">
        <f t="shared" si="2951"/>
        <v>1</v>
      </c>
      <c r="AM1817" s="10">
        <f t="shared" si="2952"/>
        <v>0.30827906486756973</v>
      </c>
      <c r="AN1817" s="10"/>
      <c r="AO1817" s="1">
        <f t="shared" si="2953"/>
        <v>1139.0899999999999</v>
      </c>
      <c r="AP1817"/>
      <c r="BB1817" s="17" cm="1">
        <f t="array" ref="BB1817">$C1817*EXP(poly_from_str($AO1817,BB$2951))</f>
        <v>2.6772195207398837</v>
      </c>
      <c r="BF1817" s="21">
        <f>INDEX([1]Pr3_line_class7_opt_lin!$A$2:$A$3624,MATCH($X1817,[1]Pr3_line_class7_opt_lin!$AO$2:$AO$3624,0),1)</f>
        <v>1375</v>
      </c>
    </row>
    <row r="1818" spans="1:58" hidden="1" x14ac:dyDescent="0.25">
      <c r="A1818" s="1">
        <v>1138.9580000000001</v>
      </c>
      <c r="B1818" s="1">
        <v>4.0000000000000001E-3</v>
      </c>
      <c r="C1818">
        <v>3</v>
      </c>
      <c r="E1818" s="2">
        <v>87799.6</v>
      </c>
      <c r="F1818">
        <v>27604</v>
      </c>
      <c r="G1818" t="s">
        <v>4</v>
      </c>
      <c r="H1818" t="s">
        <v>5</v>
      </c>
      <c r="I1818">
        <v>115403</v>
      </c>
      <c r="J1818" t="s">
        <v>6</v>
      </c>
      <c r="K1818" t="s">
        <v>12</v>
      </c>
      <c r="L1818">
        <v>27604.26</v>
      </c>
      <c r="M1818">
        <v>115403.3</v>
      </c>
      <c r="N1818">
        <v>19</v>
      </c>
      <c r="V1818" s="11">
        <f t="shared" si="2944"/>
        <v>8.7799550115105201E-7</v>
      </c>
      <c r="W1818" s="11">
        <f t="shared" si="2945"/>
        <v>1.1389573528808788E-6</v>
      </c>
      <c r="X1818" s="10">
        <f t="shared" si="2946"/>
        <v>87799.568709502986</v>
      </c>
      <c r="Y1818" s="8">
        <f t="shared" si="2947"/>
        <v>1138.9577587888139</v>
      </c>
      <c r="Z1818" s="1">
        <f t="shared" si="2948"/>
        <v>1138.9580000000001</v>
      </c>
      <c r="AA1818" s="2">
        <f t="shared" si="2949"/>
        <v>87799.6</v>
      </c>
      <c r="AB1818" s="2">
        <f t="shared" si="2943"/>
        <v>87799.550115105201</v>
      </c>
      <c r="AC1818" s="1">
        <f t="shared" si="2950"/>
        <v>8.8543805002074344E-2</v>
      </c>
      <c r="AD1818" s="1" t="b">
        <f t="shared" si="2951"/>
        <v>1</v>
      </c>
      <c r="AF1818" s="1" t="s">
        <v>1272</v>
      </c>
      <c r="AG1818" s="1" t="s">
        <v>1172</v>
      </c>
      <c r="AH1818" s="10">
        <v>27604.26</v>
      </c>
      <c r="AI1818" s="10">
        <v>115403.34</v>
      </c>
      <c r="AJ1818" s="10">
        <f t="shared" ref="AJ1818:AJ1819" si="2985">AI1818-AH1818</f>
        <v>87799.08</v>
      </c>
      <c r="AK1818" s="1">
        <f t="shared" ref="AK1818:AK1819" si="2986">$A1818-100000000/AJ1818</f>
        <v>-6.098484858739539E-3</v>
      </c>
      <c r="AL1818" s="10">
        <f t="shared" ref="AL1818:AL1819" si="2987">$X1818-AJ1818</f>
        <v>0.4887095029844204</v>
      </c>
      <c r="AM1818" s="10">
        <f t="shared" si="2952"/>
        <v>0.30835061521144763</v>
      </c>
      <c r="AN1818" s="10">
        <f t="shared" ref="AN1818:AN1819" si="2988">AL1818/AM1818</f>
        <v>1.5849149600343553</v>
      </c>
      <c r="AO1818" s="1">
        <f t="shared" si="2953"/>
        <v>1138.9580000000001</v>
      </c>
      <c r="AP1818" s="14">
        <v>95500000</v>
      </c>
      <c r="AQ1818" s="10">
        <v>2.7E-2</v>
      </c>
      <c r="AR1818" s="14" cm="1">
        <f t="array" ref="AR1818">SfromgA($AP1818,$AO1818,"")</f>
        <v>6.9640175952219205E-2</v>
      </c>
      <c r="AS1818" s="21">
        <f t="shared" ref="AS1818:AS1819" si="2989">(10^MAX(0.05, -0.312925054856973*((LN($AR1818))^(1/3)) + 0.454808404431693)-1)*100</f>
        <v>673.79583828683269</v>
      </c>
      <c r="AU1818" s="10"/>
      <c r="AV1818" s="10"/>
      <c r="AW1818" s="14">
        <f t="shared" ref="AW1818:AW1819" si="2990">IF($AP1818="",$AT1818,$AP1818)</f>
        <v>95500000</v>
      </c>
      <c r="AX1818" s="21">
        <f t="shared" ref="AX1818:AX1819" si="2991">IF($AP1818="",$AV1818,$AS1818)</f>
        <v>673.79583828683269</v>
      </c>
      <c r="AY1818" s="10">
        <f t="shared" ref="AY1818:AY1819" si="2992">LN(BB1818*$AO1818/$AW1818)</f>
        <v>-10.351659117495414</v>
      </c>
      <c r="AZ1818" s="10">
        <f t="shared" ref="AZ1818:AZ1819" si="2993">EXP(AY$2950*$AI1818+AY$2951)*$AW1818/$AO1818</f>
        <v>2.3108127373395542</v>
      </c>
      <c r="BA1818" s="10">
        <f t="shared" ref="BA1818:BA1819" si="2994">LN(AZ1818/$C1818)</f>
        <v>-0.26101299166747005</v>
      </c>
      <c r="BB1818" s="17" cm="1">
        <f t="array" ref="BB1818">$C1818*EXP(poly_from_str($AO1818,BB$2951))</f>
        <v>2.6781027096178542</v>
      </c>
      <c r="BC1818" s="10">
        <f t="shared" ref="BC1818:BC1819" si="2995">LN(AZ1818/BB1818)</f>
        <v>-0.14750930263887432</v>
      </c>
      <c r="BD1818" s="10">
        <f t="shared" ref="BD1818:BD1819" si="2996">LN($AX1818/100+1)</f>
        <v>2.0461378779837247</v>
      </c>
      <c r="BE1818" s="10">
        <f t="shared" ref="BE1818:BE1819" si="2997">ABS(LN($AZ1818/$BB1818))-BD1818-LN(2)</f>
        <v>-2.5917757559047958</v>
      </c>
      <c r="BF1818" s="21">
        <f>INDEX([1]Pr3_line_class7_opt_lin!$A$2:$A$3624,MATCH($X1818,[1]Pr3_line_class7_opt_lin!$AO$2:$AO$3624,0),1)</f>
        <v>1376</v>
      </c>
    </row>
    <row r="1819" spans="1:58" hidden="1" x14ac:dyDescent="0.25">
      <c r="A1819" s="1">
        <v>1138.8219999999999</v>
      </c>
      <c r="B1819" s="1">
        <v>4.0000000000000001E-3</v>
      </c>
      <c r="C1819">
        <v>2</v>
      </c>
      <c r="E1819" s="2">
        <v>87810</v>
      </c>
      <c r="F1819">
        <v>23532</v>
      </c>
      <c r="G1819" t="s">
        <v>4</v>
      </c>
      <c r="H1819" t="s">
        <v>17</v>
      </c>
      <c r="I1819">
        <v>111342</v>
      </c>
      <c r="J1819" t="s">
        <v>6</v>
      </c>
      <c r="K1819" t="s">
        <v>7</v>
      </c>
      <c r="L1819">
        <v>23532.86</v>
      </c>
      <c r="M1819">
        <v>111342.8</v>
      </c>
      <c r="N1819">
        <v>19</v>
      </c>
      <c r="V1819" s="11">
        <f t="shared" si="2944"/>
        <v>8.7810035282072189E-7</v>
      </c>
      <c r="W1819" s="11">
        <f t="shared" si="2945"/>
        <v>1.1388224575788634E-6</v>
      </c>
      <c r="X1819" s="10">
        <f t="shared" si="2946"/>
        <v>87810.022126894415</v>
      </c>
      <c r="Y1819" s="8">
        <f t="shared" si="2947"/>
        <v>1138.8221706115712</v>
      </c>
      <c r="Z1819" s="1">
        <f t="shared" si="2948"/>
        <v>1138.8219999999999</v>
      </c>
      <c r="AA1819" s="2">
        <f t="shared" si="2949"/>
        <v>87810</v>
      </c>
      <c r="AB1819" s="2">
        <f t="shared" si="2943"/>
        <v>87810.035282072189</v>
      </c>
      <c r="AC1819" s="1">
        <f t="shared" si="2950"/>
        <v>8.8553011481193822E-2</v>
      </c>
      <c r="AD1819" s="1" t="b">
        <f t="shared" si="2951"/>
        <v>1</v>
      </c>
      <c r="AF1819" s="1" t="s">
        <v>1251</v>
      </c>
      <c r="AG1819" s="5" t="s">
        <v>1474</v>
      </c>
      <c r="AH1819" s="10">
        <v>23532.86</v>
      </c>
      <c r="AI1819" s="10">
        <v>111342.43</v>
      </c>
      <c r="AJ1819" s="10">
        <f t="shared" si="2985"/>
        <v>87809.569999999992</v>
      </c>
      <c r="AK1819" s="1">
        <f t="shared" si="2986"/>
        <v>-6.0343475092849985E-3</v>
      </c>
      <c r="AL1819" s="10">
        <f t="shared" si="2987"/>
        <v>0.45212689442269038</v>
      </c>
      <c r="AM1819" s="10">
        <f t="shared" si="2952"/>
        <v>0.30842396792475035</v>
      </c>
      <c r="AN1819" s="10">
        <f t="shared" si="2988"/>
        <v>1.4659265862664761</v>
      </c>
      <c r="AO1819" s="1">
        <f t="shared" si="2953"/>
        <v>1138.8219999999999</v>
      </c>
      <c r="AP1819" s="14">
        <v>155000000</v>
      </c>
      <c r="AQ1819" s="10">
        <v>0.153</v>
      </c>
      <c r="AR1819" s="14" cm="1">
        <f t="array" ref="AR1819">SfromgA($AP1819,$AO1819,"")</f>
        <v>0.11298807332811028</v>
      </c>
      <c r="AS1819" s="21">
        <f t="shared" si="2989"/>
        <v>625.41803114344646</v>
      </c>
      <c r="AU1819" s="10"/>
      <c r="AV1819" s="10"/>
      <c r="AW1819" s="14">
        <f t="shared" si="2990"/>
        <v>155000000</v>
      </c>
      <c r="AX1819" s="21">
        <f t="shared" si="2991"/>
        <v>625.41803114344646</v>
      </c>
      <c r="AY1819" s="10">
        <f t="shared" si="2992"/>
        <v>-11.241203130150044</v>
      </c>
      <c r="AZ1819" s="10">
        <f t="shared" si="2993"/>
        <v>5.4827978431221913</v>
      </c>
      <c r="BA1819" s="10">
        <f t="shared" si="2994"/>
        <v>1.0084683454252275</v>
      </c>
      <c r="BB1819" s="17" cm="1">
        <f t="array" ref="BB1819">$C1819*EXP(poly_from_str($AO1819,BB$2951))</f>
        <v>1.7860078378441304</v>
      </c>
      <c r="BC1819" s="10">
        <f t="shared" si="2995"/>
        <v>1.1216326550499403</v>
      </c>
      <c r="BD1819" s="10">
        <f t="shared" si="2996"/>
        <v>1.9815778973803573</v>
      </c>
      <c r="BE1819" s="10">
        <f t="shared" si="2997"/>
        <v>-1.5530924228903622</v>
      </c>
      <c r="BF1819" s="21">
        <f>INDEX([1]Pr3_line_class7_opt_lin!$A$2:$A$3624,MATCH($X1819,[1]Pr3_line_class7_opt_lin!$AO$2:$AO$3624,0),1)</f>
        <v>918</v>
      </c>
    </row>
    <row r="1820" spans="1:58" hidden="1" x14ac:dyDescent="0.25">
      <c r="A1820" s="1">
        <v>1138.712</v>
      </c>
      <c r="B1820" s="1">
        <v>4.0000000000000001E-3</v>
      </c>
      <c r="C1820">
        <v>80</v>
      </c>
      <c r="E1820" s="2">
        <v>87818.5</v>
      </c>
      <c r="N1820">
        <v>19</v>
      </c>
      <c r="V1820" s="11">
        <f t="shared" si="2944"/>
        <v>8.7818517763929773E-7</v>
      </c>
      <c r="W1820" s="11">
        <f t="shared" si="2945"/>
        <v>1.1387122303387099E-6</v>
      </c>
      <c r="X1820" s="10">
        <f t="shared" si="2946"/>
        <v>87818.511138912392</v>
      </c>
      <c r="Y1820" s="8">
        <f t="shared" si="2947"/>
        <v>1138.7120859042893</v>
      </c>
      <c r="Z1820" s="1">
        <f t="shared" si="2948"/>
        <v>1138.712</v>
      </c>
      <c r="AA1820" s="2">
        <f t="shared" si="2949"/>
        <v>87818.5</v>
      </c>
      <c r="AB1820" s="2">
        <f t="shared" si="2943"/>
        <v>87818.517763929776</v>
      </c>
      <c r="AC1820" s="1">
        <f t="shared" si="2950"/>
        <v>8.8560460311268241E-2</v>
      </c>
      <c r="AD1820" s="1" t="b">
        <f t="shared" si="2951"/>
        <v>1</v>
      </c>
      <c r="AM1820" s="10">
        <f t="shared" si="2952"/>
        <v>0.30848362009006669</v>
      </c>
      <c r="AN1820" s="10"/>
      <c r="AO1820" s="1">
        <f t="shared" si="2953"/>
        <v>1138.712</v>
      </c>
      <c r="AP1820"/>
      <c r="BB1820" s="17" cm="1">
        <f t="array" ref="BB1820">$C1820*EXP(poly_from_str($AO1820,BB$2951))</f>
        <v>71.459902474520305</v>
      </c>
      <c r="BF1820" s="21">
        <f>INDEX([1]Pr3_line_class7_opt_lin!$A$2:$A$3624,MATCH($X1820,[1]Pr3_line_class7_opt_lin!$AO$2:$AO$3624,0),1)</f>
        <v>36756</v>
      </c>
    </row>
    <row r="1821" spans="1:58" hidden="1" x14ac:dyDescent="0.25">
      <c r="A1821" s="1">
        <v>1138.231</v>
      </c>
      <c r="B1821" s="1">
        <v>4.0000000000000001E-3</v>
      </c>
      <c r="C1821">
        <v>2</v>
      </c>
      <c r="E1821" s="2">
        <v>87855.6</v>
      </c>
      <c r="F1821">
        <v>24788</v>
      </c>
      <c r="G1821" t="s">
        <v>4</v>
      </c>
      <c r="H1821" t="s">
        <v>5</v>
      </c>
      <c r="I1821">
        <v>112643</v>
      </c>
      <c r="J1821" t="s">
        <v>6</v>
      </c>
      <c r="K1821" t="s">
        <v>12</v>
      </c>
      <c r="L1821">
        <v>24788.02</v>
      </c>
      <c r="M1821">
        <v>112643.2</v>
      </c>
      <c r="N1821">
        <v>19</v>
      </c>
      <c r="V1821" s="11">
        <f t="shared" si="2944"/>
        <v>8.7855628602629876E-7</v>
      </c>
      <c r="W1821" s="11">
        <f t="shared" si="2945"/>
        <v>1.1382313705671578E-6</v>
      </c>
      <c r="X1821" s="10">
        <f t="shared" si="2946"/>
        <v>87855.61792403883</v>
      </c>
      <c r="Y1821" s="8">
        <f t="shared" si="2947"/>
        <v>1138.2311383486183</v>
      </c>
      <c r="Z1821" s="1">
        <f t="shared" si="2948"/>
        <v>1138.231</v>
      </c>
      <c r="AA1821" s="2">
        <f t="shared" si="2949"/>
        <v>87855.6</v>
      </c>
      <c r="AB1821" s="2">
        <f t="shared" si="2943"/>
        <v>87855.628602629877</v>
      </c>
      <c r="AC1821" s="1">
        <f t="shared" si="2950"/>
        <v>8.8593057385816187E-2</v>
      </c>
      <c r="AD1821" s="1" t="b">
        <f t="shared" si="2951"/>
        <v>1</v>
      </c>
      <c r="AF1821" s="1" t="s">
        <v>1228</v>
      </c>
      <c r="AG1821" s="1" t="s">
        <v>1161</v>
      </c>
      <c r="AH1821" s="10">
        <v>24788.02</v>
      </c>
      <c r="AI1821" s="10">
        <v>112643.09</v>
      </c>
      <c r="AJ1821" s="10">
        <f t="shared" ref="AJ1821:AJ1822" si="2998">AI1821-AH1821</f>
        <v>87855.069999999992</v>
      </c>
      <c r="AK1821" s="1">
        <f t="shared" ref="AK1821:AK1822" si="2999">$A1821-100000000/AJ1821</f>
        <v>-7.2371330420537561E-3</v>
      </c>
      <c r="AL1821" s="10">
        <f t="shared" ref="AL1821:AL1822" si="3000">$X1821-AJ1821</f>
        <v>0.54792403883766383</v>
      </c>
      <c r="AM1821" s="10">
        <f t="shared" si="2952"/>
        <v>0.30874435857044841</v>
      </c>
      <c r="AN1821" s="10">
        <f t="shared" ref="AN1821:AN1822" si="3001">AL1821/AM1821</f>
        <v>1.7746851841266602</v>
      </c>
      <c r="AO1821" s="1">
        <f t="shared" si="2953"/>
        <v>1138.231</v>
      </c>
      <c r="AP1821" s="14">
        <v>112000000</v>
      </c>
      <c r="AQ1821" s="10">
        <v>7.5999999999999998E-2</v>
      </c>
      <c r="AR1821" s="14" cm="1">
        <f t="array" ref="AR1821">SfromgA($AP1821,$AO1821,"")</f>
        <v>8.151595318629902E-2</v>
      </c>
      <c r="AS1821" s="21">
        <f t="shared" ref="AS1821:AS1822" si="3002">(10^MAX(0.05, -0.312925054856973*((LN($AR1821))^(1/3)) + 0.454808404431693)-1)*100</f>
        <v>658.41446923370791</v>
      </c>
      <c r="AU1821" s="10"/>
      <c r="AV1821" s="10"/>
      <c r="AW1821" s="14">
        <f t="shared" ref="AW1821:AW1822" si="3003">IF($AP1821="",$AT1821,$AP1821)</f>
        <v>112000000</v>
      </c>
      <c r="AX1821" s="21">
        <f t="shared" ref="AX1821:AX1822" si="3004">IF($AP1821="",$AV1821,$AS1821)</f>
        <v>658.41446923370791</v>
      </c>
      <c r="AY1821" s="10">
        <f t="shared" ref="AY1821:AY1822" si="3005">LN(BB1821*$AO1821/$AW1821)</f>
        <v>-10.915326496605251</v>
      </c>
      <c r="AZ1821" s="10">
        <f t="shared" ref="AZ1821:AZ1822" si="3006">EXP(AY$2950*$AI1821+AY$2951)*$AW1821/$AO1821</f>
        <v>3.5100411993733984</v>
      </c>
      <c r="BA1821" s="10">
        <f t="shared" ref="BA1821:BA1822" si="3007">LN(AZ1821/$C1821)</f>
        <v>0.5624805945621616</v>
      </c>
      <c r="BB1821" s="17" cm="1">
        <f t="array" ref="BB1821">$C1821*EXP(poly_from_str($AO1821,BB$2951))</f>
        <v>1.7886342697959088</v>
      </c>
      <c r="BC1821" s="10">
        <f t="shared" ref="BC1821:BC1822" si="3008">LN(AZ1821/BB1821)</f>
        <v>0.67417542425276578</v>
      </c>
      <c r="BD1821" s="10">
        <f t="shared" ref="BD1821:BD1822" si="3009">LN($AX1821/100+1)</f>
        <v>2.0260598434016699</v>
      </c>
      <c r="BE1821" s="10">
        <f t="shared" ref="BE1821:BE1822" si="3010">ABS(LN($AZ1821/$BB1821))-BD1821-LN(2)</f>
        <v>-2.0450315997088495</v>
      </c>
      <c r="BF1821" s="21">
        <f>INDEX([1]Pr3_line_class7_opt_lin!$A$2:$A$3624,MATCH($X1821,[1]Pr3_line_class7_opt_lin!$AO$2:$AO$3624,0),1)</f>
        <v>922</v>
      </c>
    </row>
    <row r="1822" spans="1:58" hidden="1" x14ac:dyDescent="0.25">
      <c r="A1822" s="1">
        <v>1137.886</v>
      </c>
      <c r="B1822" s="1">
        <v>4.0000000000000001E-3</v>
      </c>
      <c r="C1822">
        <v>30</v>
      </c>
      <c r="E1822" s="2">
        <v>87882.3</v>
      </c>
      <c r="F1822">
        <v>25409</v>
      </c>
      <c r="G1822" t="s">
        <v>4</v>
      </c>
      <c r="H1822" t="s">
        <v>7</v>
      </c>
      <c r="I1822">
        <v>113291</v>
      </c>
      <c r="J1822" t="s">
        <v>6</v>
      </c>
      <c r="K1822" t="s">
        <v>7</v>
      </c>
      <c r="L1822">
        <v>25409.74</v>
      </c>
      <c r="M1822">
        <v>113291.8</v>
      </c>
      <c r="N1822">
        <v>19</v>
      </c>
      <c r="V1822" s="11">
        <f t="shared" si="2944"/>
        <v>8.7882265886037794E-7</v>
      </c>
      <c r="W1822" s="11">
        <f t="shared" si="2945"/>
        <v>1.1378855582978598E-6</v>
      </c>
      <c r="X1822" s="10">
        <f t="shared" si="2946"/>
        <v>87882.278631936919</v>
      </c>
      <c r="Y1822" s="8">
        <f t="shared" si="2947"/>
        <v>1137.8858349680913</v>
      </c>
      <c r="Z1822" s="1">
        <f t="shared" si="2948"/>
        <v>1137.886</v>
      </c>
      <c r="AA1822" s="2">
        <f t="shared" si="2949"/>
        <v>87882.3</v>
      </c>
      <c r="AB1822" s="2">
        <f t="shared" si="2943"/>
        <v>87882.2658860378</v>
      </c>
      <c r="AC1822" s="1">
        <f t="shared" si="2950"/>
        <v>8.8616463286321223E-2</v>
      </c>
      <c r="AD1822" s="1" t="b">
        <f t="shared" si="2951"/>
        <v>1</v>
      </c>
      <c r="AF1822" s="1" t="s">
        <v>1267</v>
      </c>
      <c r="AG1822" s="1" t="s">
        <v>1166</v>
      </c>
      <c r="AH1822" s="10">
        <v>25409.74</v>
      </c>
      <c r="AI1822" s="10">
        <v>113291.67</v>
      </c>
      <c r="AJ1822" s="10">
        <f t="shared" si="2998"/>
        <v>87881.93</v>
      </c>
      <c r="AK1822" s="1">
        <f t="shared" si="2999"/>
        <v>-4.3490171417488455E-3</v>
      </c>
      <c r="AL1822" s="10">
        <f t="shared" si="3000"/>
        <v>0.34863193692581262</v>
      </c>
      <c r="AM1822" s="10">
        <f t="shared" si="2952"/>
        <v>0.30893182621106158</v>
      </c>
      <c r="AN1822" s="10">
        <f t="shared" si="3001"/>
        <v>1.1285076749833733</v>
      </c>
      <c r="AO1822" s="1">
        <f t="shared" si="2953"/>
        <v>1137.886</v>
      </c>
      <c r="AP1822" s="14">
        <v>661000000</v>
      </c>
      <c r="AQ1822" s="10">
        <v>0.46800000000000003</v>
      </c>
      <c r="AR1822" s="14" cm="1">
        <f t="array" ref="AR1822">SfromgA($AP1822,$AO1822,"")</f>
        <v>0.48065236295966107</v>
      </c>
      <c r="AS1822" s="21">
        <f t="shared" si="3002"/>
        <v>445.63874128616368</v>
      </c>
      <c r="AU1822" s="10"/>
      <c r="AV1822" s="10"/>
      <c r="AW1822" s="14">
        <f t="shared" si="3003"/>
        <v>661000000</v>
      </c>
      <c r="AX1822" s="21">
        <f t="shared" si="3004"/>
        <v>445.63874128616368</v>
      </c>
      <c r="AY1822" s="10">
        <f t="shared" si="3005"/>
        <v>-9.9819805944860995</v>
      </c>
      <c r="AZ1822" s="10">
        <f t="shared" si="3006"/>
        <v>19.502822058640692</v>
      </c>
      <c r="BA1822" s="10">
        <f t="shared" si="3007"/>
        <v>-0.43063820560758859</v>
      </c>
      <c r="BB1822" s="17" cm="1">
        <f t="array" ref="BB1822">$C1822*EXP(poly_from_str($AO1822,BB$2951))</f>
        <v>26.852431336053318</v>
      </c>
      <c r="BC1822" s="10">
        <f t="shared" si="3008"/>
        <v>-0.31979719335386819</v>
      </c>
      <c r="BD1822" s="10">
        <f t="shared" si="3009"/>
        <v>1.6967869247764658</v>
      </c>
      <c r="BE1822" s="10">
        <f t="shared" si="3010"/>
        <v>-2.070136911982543</v>
      </c>
      <c r="BF1822" s="21">
        <f>INDEX([1]Pr3_line_class7_opt_lin!$A$2:$A$3624,MATCH($X1822,[1]Pr3_line_class7_opt_lin!$AO$2:$AO$3624,0),1)</f>
        <v>13851</v>
      </c>
    </row>
    <row r="1823" spans="1:58" hidden="1" x14ac:dyDescent="0.25">
      <c r="A1823" s="1">
        <v>1137.809</v>
      </c>
      <c r="B1823" s="1">
        <v>4.0000000000000001E-3</v>
      </c>
      <c r="C1823">
        <v>50</v>
      </c>
      <c r="E1823" s="2">
        <v>87888.2</v>
      </c>
      <c r="N1823">
        <v>19</v>
      </c>
      <c r="V1823" s="11">
        <f t="shared" si="2944"/>
        <v>8.7888213223836338E-7</v>
      </c>
      <c r="W1823" s="11">
        <f t="shared" si="2945"/>
        <v>1.1378091711970436E-6</v>
      </c>
      <c r="X1823" s="10">
        <f t="shared" si="2946"/>
        <v>87888.20828221894</v>
      </c>
      <c r="Y1823" s="8">
        <f t="shared" si="2947"/>
        <v>1137.8090639746431</v>
      </c>
      <c r="Z1823" s="1">
        <f t="shared" si="2948"/>
        <v>1137.809</v>
      </c>
      <c r="AA1823" s="2">
        <f t="shared" si="2949"/>
        <v>87888.2</v>
      </c>
      <c r="AB1823" s="2">
        <f t="shared" si="2943"/>
        <v>87888.213223836341</v>
      </c>
      <c r="AC1823" s="1">
        <f t="shared" si="2950"/>
        <v>8.8621690118392604E-2</v>
      </c>
      <c r="AD1823" s="1" t="b">
        <f t="shared" si="2951"/>
        <v>1</v>
      </c>
      <c r="AM1823" s="10">
        <f t="shared" si="2952"/>
        <v>0.30897347445836693</v>
      </c>
      <c r="AN1823" s="10"/>
      <c r="AO1823" s="1">
        <f t="shared" si="2953"/>
        <v>1137.809</v>
      </c>
      <c r="AP1823"/>
      <c r="BB1823" s="17" cm="1">
        <f t="array" ref="BB1823">$C1823*EXP(poly_from_str($AO1823,BB$2951))</f>
        <v>44.762563447303521</v>
      </c>
      <c r="BF1823" s="21">
        <f>INDEX([1]Pr3_line_class7_opt_lin!$A$2:$A$3624,MATCH($X1823,[1]Pr3_line_class7_opt_lin!$AO$2:$AO$3624,0),1)</f>
        <v>23096</v>
      </c>
    </row>
    <row r="1824" spans="1:58" hidden="1" x14ac:dyDescent="0.25">
      <c r="A1824" s="1">
        <v>1137.7139999999999</v>
      </c>
      <c r="B1824" s="1">
        <v>4.0000000000000001E-3</v>
      </c>
      <c r="C1824">
        <v>100</v>
      </c>
      <c r="E1824" s="2">
        <v>87895.6</v>
      </c>
      <c r="F1824">
        <v>27604</v>
      </c>
      <c r="G1824" t="s">
        <v>4</v>
      </c>
      <c r="H1824" t="s">
        <v>5</v>
      </c>
      <c r="I1824">
        <v>115499</v>
      </c>
      <c r="J1824" t="s">
        <v>6</v>
      </c>
      <c r="K1824" t="s">
        <v>5</v>
      </c>
      <c r="L1824">
        <v>27604.26</v>
      </c>
      <c r="M1824">
        <v>115499.8</v>
      </c>
      <c r="N1824">
        <v>19</v>
      </c>
      <c r="V1824" s="11">
        <f t="shared" si="2944"/>
        <v>8.7895551957697637E-7</v>
      </c>
      <c r="W1824" s="11">
        <f t="shared" si="2945"/>
        <v>1.1377133781440709E-6</v>
      </c>
      <c r="X1824" s="10">
        <f t="shared" si="2946"/>
        <v>87895.569914404128</v>
      </c>
      <c r="Y1824" s="8">
        <f t="shared" si="2947"/>
        <v>1137.7137675696692</v>
      </c>
      <c r="Z1824" s="1">
        <f t="shared" si="2948"/>
        <v>1137.7139999999999</v>
      </c>
      <c r="AA1824" s="2">
        <f t="shared" si="2949"/>
        <v>87895.6</v>
      </c>
      <c r="AB1824" s="2">
        <f t="shared" si="2943"/>
        <v>87895.551957697637</v>
      </c>
      <c r="AC1824" s="1">
        <f t="shared" si="2950"/>
        <v>8.8628140269741626E-2</v>
      </c>
      <c r="AD1824" s="1" t="b">
        <f t="shared" si="2951"/>
        <v>1</v>
      </c>
      <c r="AF1824" s="1" t="s">
        <v>1272</v>
      </c>
      <c r="AG1824" s="1" t="s">
        <v>1219</v>
      </c>
      <c r="AH1824" s="10">
        <v>27604.26</v>
      </c>
      <c r="AI1824" s="10">
        <v>115499.67</v>
      </c>
      <c r="AJ1824" s="10">
        <f t="shared" ref="AJ1824:AJ1826" si="3011">AI1824-AH1824</f>
        <v>87895.41</v>
      </c>
      <c r="AK1824" s="1">
        <f t="shared" ref="AK1824:AK1826" si="3012">$A1824-100000000/AJ1824</f>
        <v>-1.8374936757936666E-3</v>
      </c>
      <c r="AL1824" s="10">
        <f t="shared" ref="AL1824:AL1826" si="3013">$X1824-AJ1824</f>
        <v>0.15991440412472002</v>
      </c>
      <c r="AM1824" s="10">
        <f t="shared" si="2952"/>
        <v>0.30902529106612037</v>
      </c>
      <c r="AN1824" s="10">
        <f t="shared" ref="AN1824:AN1826" si="3014">AL1824/AM1824</f>
        <v>0.51747998868644074</v>
      </c>
      <c r="AO1824" s="1">
        <f t="shared" si="2953"/>
        <v>1137.7139999999999</v>
      </c>
      <c r="AP1824" s="14">
        <v>1750000000</v>
      </c>
      <c r="AQ1824" s="10">
        <v>0.52700000000000002</v>
      </c>
      <c r="AR1824" s="14" cm="1">
        <f t="array" ref="AR1824">SfromgA($AP1824,$AO1824,"")</f>
        <v>1.2719519791827443</v>
      </c>
      <c r="AS1824" s="21">
        <f t="shared" ref="AS1824:AS1826" si="3015">(10^MAX(0.05, -0.312925054856973*((LN($AR1824))^(1/3)) + 0.454808404431693)-1)*100</f>
        <v>82.050994351346418</v>
      </c>
      <c r="AU1824" s="10"/>
      <c r="AV1824" s="10"/>
      <c r="AW1824" s="14">
        <f t="shared" ref="AW1824:AW1826" si="3016">IF($AP1824="",$AT1824,$AP1824)</f>
        <v>1750000000</v>
      </c>
      <c r="AX1824" s="21">
        <f t="shared" ref="AX1824:AX1826" si="3017">IF($AP1824="",$AV1824,$AS1824)</f>
        <v>82.050994351346418</v>
      </c>
      <c r="AY1824" s="10">
        <f t="shared" ref="AY1824:AY1826" si="3018">LN(BB1824*$AO1824/$AW1824)</f>
        <v>-9.7513516165657244</v>
      </c>
      <c r="AZ1824" s="10">
        <f t="shared" ref="AZ1824:AZ1826" si="3019">EXP(AY$2950*$AI1824+AY$2951)*$AW1824/$AO1824</f>
        <v>42.011037821655322</v>
      </c>
      <c r="BA1824" s="10">
        <f t="shared" ref="BA1824:BA1826" si="3020">LN(AZ1824/$C1824)</f>
        <v>-0.86723779695447312</v>
      </c>
      <c r="BB1824" s="17" cm="1">
        <f t="array" ref="BB1824">$C1824*EXP(poly_from_str($AO1824,BB$2951))</f>
        <v>89.546114940578676</v>
      </c>
      <c r="BC1824" s="10">
        <f t="shared" ref="BC1824:BC1826" si="3021">LN(AZ1824/BB1824)</f>
        <v>-0.75682135428383457</v>
      </c>
      <c r="BD1824" s="10">
        <f t="shared" ref="BD1824:BD1826" si="3022">LN($AX1824/100+1)</f>
        <v>0.59911665058683017</v>
      </c>
      <c r="BE1824" s="10">
        <f t="shared" ref="BE1824:BE1826" si="3023">ABS(LN($AZ1824/$BB1824))-BD1824-LN(2)</f>
        <v>-0.53544247686294089</v>
      </c>
      <c r="BF1824" s="21">
        <f>INDEX([1]Pr3_line_class7_opt_lin!$A$2:$A$3624,MATCH($X1824,[1]Pr3_line_class7_opt_lin!$AO$2:$AO$3624,0),1)</f>
        <v>46218</v>
      </c>
    </row>
    <row r="1825" spans="1:58" hidden="1" x14ac:dyDescent="0.25">
      <c r="A1825" s="1">
        <v>1137.1969999999999</v>
      </c>
      <c r="B1825" s="1">
        <v>4.0000000000000001E-3</v>
      </c>
      <c r="C1825">
        <v>20</v>
      </c>
      <c r="E1825" s="2">
        <v>87935.5</v>
      </c>
      <c r="F1825">
        <v>23175</v>
      </c>
      <c r="G1825" t="s">
        <v>4</v>
      </c>
      <c r="H1825" t="s">
        <v>39</v>
      </c>
      <c r="I1825">
        <v>111110</v>
      </c>
      <c r="J1825" t="s">
        <v>6</v>
      </c>
      <c r="K1825" t="s">
        <v>39</v>
      </c>
      <c r="L1825">
        <v>23175.09</v>
      </c>
      <c r="M1825">
        <v>111110.3</v>
      </c>
      <c r="N1825">
        <v>19</v>
      </c>
      <c r="V1825" s="11">
        <f t="shared" si="2944"/>
        <v>8.7935511613203351E-7</v>
      </c>
      <c r="W1825" s="11">
        <f t="shared" si="2945"/>
        <v>1.1371971501839416E-6</v>
      </c>
      <c r="X1825" s="10">
        <f t="shared" si="2946"/>
        <v>87935.507267612527</v>
      </c>
      <c r="Y1825" s="8">
        <f t="shared" si="2947"/>
        <v>1137.1970561979226</v>
      </c>
      <c r="Z1825" s="1">
        <f t="shared" si="2948"/>
        <v>1137.1969999999999</v>
      </c>
      <c r="AA1825" s="2">
        <f t="shared" si="2949"/>
        <v>87935.5</v>
      </c>
      <c r="AB1825" s="2">
        <f t="shared" si="2943"/>
        <v>87935.511613203344</v>
      </c>
      <c r="AC1825" s="1">
        <f t="shared" si="2950"/>
        <v>8.8663271013379105E-2</v>
      </c>
      <c r="AD1825" s="1" t="b">
        <f t="shared" si="2951"/>
        <v>1</v>
      </c>
      <c r="AF1825" s="1" t="s">
        <v>1156</v>
      </c>
      <c r="AG1825" s="1" t="s">
        <v>1324</v>
      </c>
      <c r="AH1825" s="10">
        <v>23175.09</v>
      </c>
      <c r="AI1825" s="10">
        <v>111109.95</v>
      </c>
      <c r="AJ1825" s="10">
        <f t="shared" si="3011"/>
        <v>87934.86</v>
      </c>
      <c r="AK1825" s="1">
        <f t="shared" si="3012"/>
        <v>-8.4268352734397922E-3</v>
      </c>
      <c r="AL1825" s="10">
        <f t="shared" si="3013"/>
        <v>0.64726761252677534</v>
      </c>
      <c r="AM1825" s="10">
        <f t="shared" si="2952"/>
        <v>0.30930612725851375</v>
      </c>
      <c r="AN1825" s="10">
        <f t="shared" si="3014"/>
        <v>2.0926440037374303</v>
      </c>
      <c r="AO1825" s="1">
        <f t="shared" si="2953"/>
        <v>1137.1969999999999</v>
      </c>
      <c r="AP1825" s="14">
        <v>472000000</v>
      </c>
      <c r="AQ1825" s="10">
        <v>0.39700000000000002</v>
      </c>
      <c r="AR1825" s="14" cm="1">
        <f t="array" ref="AR1825">SfromgA($AP1825,$AO1825,"")</f>
        <v>0.34259614710764918</v>
      </c>
      <c r="AS1825" s="21">
        <f t="shared" si="3015"/>
        <v>495.64966611532225</v>
      </c>
      <c r="AU1825" s="10"/>
      <c r="AV1825" s="10"/>
      <c r="AW1825" s="14">
        <f t="shared" si="3016"/>
        <v>472000000</v>
      </c>
      <c r="AX1825" s="21">
        <f t="shared" si="3017"/>
        <v>495.64966611532225</v>
      </c>
      <c r="AY1825" s="10">
        <f t="shared" si="3018"/>
        <v>-10.049580207054923</v>
      </c>
      <c r="AZ1825" s="10">
        <f t="shared" si="3019"/>
        <v>17.087182920310259</v>
      </c>
      <c r="BA1825" s="10">
        <f t="shared" si="3020"/>
        <v>-0.1574036279125072</v>
      </c>
      <c r="BB1825" s="17" cm="1">
        <f t="array" ref="BB1825">$C1825*EXP(poly_from_str($AO1825,BB$2951))</f>
        <v>17.932013780509482</v>
      </c>
      <c r="BC1825" s="10">
        <f t="shared" si="3021"/>
        <v>-4.8258949138447346E-2</v>
      </c>
      <c r="BD1825" s="10">
        <f t="shared" si="3022"/>
        <v>1.7844824997187556</v>
      </c>
      <c r="BE1825" s="10">
        <f t="shared" si="3023"/>
        <v>-2.4293707311402537</v>
      </c>
      <c r="BF1825" s="21">
        <f>INDEX([1]Pr3_line_class7_opt_lin!$A$2:$A$3624,MATCH($X1825,[1]Pr3_line_class7_opt_lin!$AO$2:$AO$3624,0),1)</f>
        <v>9272</v>
      </c>
    </row>
    <row r="1826" spans="1:58" hidden="1" x14ac:dyDescent="0.25">
      <c r="A1826" s="1">
        <v>1136.8520000000001</v>
      </c>
      <c r="B1826" s="1">
        <v>4.0000000000000001E-3</v>
      </c>
      <c r="C1826">
        <v>3</v>
      </c>
      <c r="E1826" s="2">
        <v>87962.2</v>
      </c>
      <c r="F1826">
        <v>23532</v>
      </c>
      <c r="G1826" t="s">
        <v>4</v>
      </c>
      <c r="H1826" t="s">
        <v>17</v>
      </c>
      <c r="I1826">
        <v>111494</v>
      </c>
      <c r="J1826" t="s">
        <v>6</v>
      </c>
      <c r="K1826" t="s">
        <v>17</v>
      </c>
      <c r="L1826">
        <v>23532.86</v>
      </c>
      <c r="M1826">
        <v>111494.8</v>
      </c>
      <c r="N1826">
        <v>19</v>
      </c>
      <c r="V1826" s="11">
        <f t="shared" si="2944"/>
        <v>8.7962197366059961E-7</v>
      </c>
      <c r="W1826" s="11">
        <f t="shared" si="2945"/>
        <v>1.1368519659581048E-6</v>
      </c>
      <c r="X1826" s="10">
        <f t="shared" si="2946"/>
        <v>87962.198352413383</v>
      </c>
      <c r="Y1826" s="8">
        <f t="shared" si="2947"/>
        <v>1136.8519872520483</v>
      </c>
      <c r="Z1826" s="1">
        <f t="shared" si="2948"/>
        <v>1136.8520000000001</v>
      </c>
      <c r="AA1826" s="2">
        <f t="shared" si="2949"/>
        <v>87962.2</v>
      </c>
      <c r="AB1826" s="2">
        <f t="shared" si="2943"/>
        <v>87962.197366059961</v>
      </c>
      <c r="AC1826" s="1">
        <f t="shared" si="2950"/>
        <v>8.8686740827328442E-2</v>
      </c>
      <c r="AD1826" s="1" t="b">
        <f t="shared" si="2951"/>
        <v>1</v>
      </c>
      <c r="AF1826" s="1" t="s">
        <v>1251</v>
      </c>
      <c r="AG1826" s="1" t="s">
        <v>1346</v>
      </c>
      <c r="AH1826" s="10">
        <v>23532.86</v>
      </c>
      <c r="AI1826" s="10">
        <v>111494.56</v>
      </c>
      <c r="AJ1826" s="10">
        <f t="shared" si="3011"/>
        <v>87961.7</v>
      </c>
      <c r="AK1826" s="1">
        <f t="shared" si="3012"/>
        <v>-6.4281567999842082E-3</v>
      </c>
      <c r="AL1826" s="10">
        <f t="shared" si="3013"/>
        <v>0.49835241338587366</v>
      </c>
      <c r="AM1826" s="10">
        <f t="shared" si="2952"/>
        <v>0.30949393588611357</v>
      </c>
      <c r="AN1826" s="10">
        <f t="shared" si="3014"/>
        <v>1.6102170530709705</v>
      </c>
      <c r="AO1826" s="1">
        <f t="shared" si="2953"/>
        <v>1136.8520000000001</v>
      </c>
      <c r="AP1826" s="14">
        <v>320000000</v>
      </c>
      <c r="AQ1826" s="10">
        <v>0.308</v>
      </c>
      <c r="AR1826" s="14" cm="1">
        <f t="array" ref="AR1826">SfromgA($AP1826,$AO1826,"")</f>
        <v>0.23205724324762617</v>
      </c>
      <c r="AS1826" s="21">
        <f t="shared" si="3015"/>
        <v>545.45779382600267</v>
      </c>
      <c r="AU1826" s="10"/>
      <c r="AV1826" s="10"/>
      <c r="AW1826" s="14">
        <f t="shared" si="3016"/>
        <v>320000000</v>
      </c>
      <c r="AX1826" s="21">
        <f t="shared" si="3017"/>
        <v>545.45779382600267</v>
      </c>
      <c r="AY1826" s="10">
        <f t="shared" si="3018"/>
        <v>-11.557500647627116</v>
      </c>
      <c r="AZ1826" s="10">
        <f t="shared" si="3019"/>
        <v>11.17883484558102</v>
      </c>
      <c r="BA1826" s="10">
        <f t="shared" si="3020"/>
        <v>1.315409955880124</v>
      </c>
      <c r="BB1826" s="17" cm="1">
        <f t="array" ref="BB1826">$C1826*EXP(poly_from_str($AO1826,BB$2951))</f>
        <v>2.6920758513365595</v>
      </c>
      <c r="BC1826" s="10">
        <f t="shared" si="3021"/>
        <v>1.4237096565889455</v>
      </c>
      <c r="BD1826" s="10">
        <f t="shared" si="3022"/>
        <v>1.864789636918454</v>
      </c>
      <c r="BE1826" s="10">
        <f t="shared" si="3023"/>
        <v>-1.1342271608894539</v>
      </c>
      <c r="BF1826" s="21">
        <f>INDEX([1]Pr3_line_class7_opt_lin!$A$2:$A$3624,MATCH($X1826,[1]Pr3_line_class7_opt_lin!$AO$2:$AO$3624,0),1)</f>
        <v>1394</v>
      </c>
    </row>
    <row r="1827" spans="1:58" hidden="1" x14ac:dyDescent="0.25">
      <c r="A1827" s="1">
        <v>1136.7090000000001</v>
      </c>
      <c r="B1827" s="1">
        <v>4.0000000000000001E-3</v>
      </c>
      <c r="C1827">
        <v>50</v>
      </c>
      <c r="E1827" s="2">
        <v>87973.3</v>
      </c>
      <c r="N1827">
        <v>19</v>
      </c>
      <c r="V1827" s="11">
        <f t="shared" si="2944"/>
        <v>8.7973263165858635E-7</v>
      </c>
      <c r="W1827" s="11">
        <f t="shared" si="2945"/>
        <v>1.136708524063551E-6</v>
      </c>
      <c r="X1827" s="10">
        <f t="shared" si="2946"/>
        <v>87973.276963794327</v>
      </c>
      <c r="Y1827" s="8">
        <f t="shared" si="2947"/>
        <v>1136.7088217158866</v>
      </c>
      <c r="Z1827" s="1">
        <f t="shared" si="2948"/>
        <v>1136.7090000000001</v>
      </c>
      <c r="AA1827" s="2">
        <f t="shared" si="2949"/>
        <v>87973.3</v>
      </c>
      <c r="AB1827" s="2">
        <f t="shared" si="2943"/>
        <v>87973.263165858632</v>
      </c>
      <c r="AC1827" s="1">
        <f t="shared" si="2950"/>
        <v>8.869647516024709E-2</v>
      </c>
      <c r="AD1827" s="1" t="b">
        <f t="shared" si="2951"/>
        <v>1</v>
      </c>
      <c r="AM1827" s="10">
        <f t="shared" si="2952"/>
        <v>0.30957193089876128</v>
      </c>
      <c r="AN1827" s="10"/>
      <c r="AO1827" s="1">
        <f t="shared" si="2953"/>
        <v>1136.7090000000001</v>
      </c>
      <c r="AP1827"/>
      <c r="BB1827" s="17" cm="1">
        <f t="array" ref="BB1827">$C1827*EXP(poly_from_str($AO1827,BB$2951))</f>
        <v>44.883609224400509</v>
      </c>
      <c r="BF1827" s="21" t="e">
        <f>INDEX([1]Pr3_line_class7_opt_lin!$A$2:$A$3624,MATCH($X1827,[1]Pr3_line_class7_opt_lin!$AO$2:$AO$3624,0),1)</f>
        <v>#N/A</v>
      </c>
    </row>
    <row r="1828" spans="1:58" hidden="1" x14ac:dyDescent="0.25">
      <c r="A1828" s="1">
        <v>1136.6279999999999</v>
      </c>
      <c r="B1828" s="1">
        <v>4.0000000000000001E-3</v>
      </c>
      <c r="C1828">
        <v>8</v>
      </c>
      <c r="E1828" s="2">
        <v>87979.5</v>
      </c>
      <c r="F1828">
        <v>25934</v>
      </c>
      <c r="G1828" t="s">
        <v>4</v>
      </c>
      <c r="H1828" t="s">
        <v>17</v>
      </c>
      <c r="I1828">
        <v>113914</v>
      </c>
      <c r="J1828" t="s">
        <v>6</v>
      </c>
      <c r="K1828" t="s">
        <v>17</v>
      </c>
      <c r="L1828">
        <v>25934.98</v>
      </c>
      <c r="M1828">
        <v>113914.1</v>
      </c>
      <c r="N1828">
        <v>19</v>
      </c>
      <c r="V1828" s="11">
        <f t="shared" si="2944"/>
        <v>8.7979532441572801E-7</v>
      </c>
      <c r="W1828" s="11">
        <f t="shared" si="2945"/>
        <v>1.1366284191203633E-6</v>
      </c>
      <c r="X1828" s="10">
        <f t="shared" si="2946"/>
        <v>87979.520286922838</v>
      </c>
      <c r="Y1828" s="8">
        <f t="shared" si="2947"/>
        <v>1136.6281570287656</v>
      </c>
      <c r="Z1828" s="1">
        <f t="shared" si="2948"/>
        <v>1136.6279999999999</v>
      </c>
      <c r="AA1828" s="2">
        <f t="shared" si="2949"/>
        <v>87979.5</v>
      </c>
      <c r="AB1828" s="2">
        <f t="shared" si="2943"/>
        <v>87979.532441572796</v>
      </c>
      <c r="AC1828" s="1">
        <f t="shared" si="2950"/>
        <v>8.8701990643188802E-2</v>
      </c>
      <c r="AD1828" s="1" t="b">
        <f t="shared" si="2951"/>
        <v>1</v>
      </c>
      <c r="AF1828" s="1" t="s">
        <v>1257</v>
      </c>
      <c r="AG1828" s="1" t="s">
        <v>1330</v>
      </c>
      <c r="AH1828" s="10">
        <v>25934.98</v>
      </c>
      <c r="AI1828" s="10">
        <v>113914.16</v>
      </c>
      <c r="AJ1828" s="10">
        <f t="shared" ref="AJ1828:AJ1830" si="3024">AI1828-AH1828</f>
        <v>87979.180000000008</v>
      </c>
      <c r="AK1828" s="1">
        <f t="shared" ref="AK1828:AK1830" si="3025">$A1828-100000000/AJ1828</f>
        <v>-4.5532927222211583E-3</v>
      </c>
      <c r="AL1828" s="10">
        <f t="shared" ref="AL1828:AL1830" si="3026">$X1828-AJ1828</f>
        <v>0.3402869228302734</v>
      </c>
      <c r="AM1828" s="10">
        <f t="shared" si="2952"/>
        <v>0.30961581097773416</v>
      </c>
      <c r="AN1828" s="10">
        <f t="shared" ref="AN1828:AN1830" si="3027">AL1828/AM1828</f>
        <v>1.0990618397545109</v>
      </c>
      <c r="AO1828" s="1">
        <f t="shared" si="2953"/>
        <v>1136.6279999999999</v>
      </c>
      <c r="AP1828" s="14">
        <v>351000000</v>
      </c>
      <c r="AQ1828" s="10">
        <v>0.16900000000000001</v>
      </c>
      <c r="AR1828" s="14" cm="1">
        <f t="array" ref="AR1828">SfromgA($AP1828,$AO1828,"")</f>
        <v>0.25438735952545011</v>
      </c>
      <c r="AS1828" s="21">
        <f t="shared" ref="AS1828:AS1829" si="3028">(10^MAX(0.05, -0.312925054856973*((LN($AR1828))^(1/3)) + 0.454808404431693)-1)*100</f>
        <v>534.25276922353987</v>
      </c>
      <c r="AU1828" s="10"/>
      <c r="AV1828" s="10"/>
      <c r="AW1828" s="14">
        <f t="shared" ref="AW1828:AW1829" si="3029">IF($AP1828="",$AT1828,$AP1828)</f>
        <v>351000000</v>
      </c>
      <c r="AX1828" s="21">
        <f t="shared" ref="AX1828:AX1829" si="3030">IF($AP1828="",$AV1828,$AS1828)</f>
        <v>534.25276922353987</v>
      </c>
      <c r="AY1828" s="10">
        <f t="shared" ref="AY1828:AY1829" si="3031">LN(BB1828*$AO1828/$AW1828)</f>
        <v>-10.668786632692912</v>
      </c>
      <c r="AZ1828" s="10">
        <f t="shared" ref="AZ1828:AZ1829" si="3032">EXP(AY$2950*$AI1828+AY$2951)*$AW1828/$AO1828</f>
        <v>9.7816658864115382</v>
      </c>
      <c r="BA1828" s="10">
        <f t="shared" ref="BA1828:BA1829" si="3033">LN(AZ1828/$C1828)</f>
        <v>0.20106826389525462</v>
      </c>
      <c r="BB1828" s="17" cm="1">
        <f t="array" ref="BB1828">$C1828*EXP(poly_from_str($AO1828,BB$2951))</f>
        <v>7.1827971708112042</v>
      </c>
      <c r="BC1828" s="10">
        <f t="shared" ref="BC1828:BC1829" si="3034">LN(AZ1828/BB1828)</f>
        <v>0.30882092027339547</v>
      </c>
      <c r="BD1828" s="10">
        <f t="shared" ref="BD1828:BD1829" si="3035">LN($AX1828/100+1)</f>
        <v>1.8472773786205776</v>
      </c>
      <c r="BE1828" s="10">
        <f t="shared" ref="BE1828:BE1829" si="3036">ABS(LN($AZ1828/$BB1828))-BD1828-LN(2)</f>
        <v>-2.2316036389071274</v>
      </c>
      <c r="BF1828" s="21">
        <f>INDEX([1]Pr3_line_class7_opt_lin!$A$2:$A$3624,MATCH($X1828,[1]Pr3_line_class7_opt_lin!$AO$2:$AO$3624,0),1)</f>
        <v>3721</v>
      </c>
    </row>
    <row r="1829" spans="1:58" hidden="1" x14ac:dyDescent="0.25">
      <c r="A1829" s="1">
        <v>1136.5509999999999</v>
      </c>
      <c r="B1829" s="1">
        <v>4.0000000000000001E-3</v>
      </c>
      <c r="C1829">
        <v>1</v>
      </c>
      <c r="E1829" s="2">
        <v>87985.5</v>
      </c>
      <c r="F1829">
        <v>29263</v>
      </c>
      <c r="G1829" t="s">
        <v>4</v>
      </c>
      <c r="H1829" t="s">
        <v>39</v>
      </c>
      <c r="I1829">
        <v>117248</v>
      </c>
      <c r="J1829" t="s">
        <v>6</v>
      </c>
      <c r="K1829" t="s">
        <v>39</v>
      </c>
      <c r="L1829">
        <v>29263.08</v>
      </c>
      <c r="M1829">
        <v>117248.2</v>
      </c>
      <c r="N1829">
        <v>19</v>
      </c>
      <c r="V1829" s="11">
        <f t="shared" si="2944"/>
        <v>8.7985492951922095E-7</v>
      </c>
      <c r="W1829" s="11">
        <f t="shared" si="2945"/>
        <v>1.1365509089565895E-6</v>
      </c>
      <c r="X1829" s="10">
        <f t="shared" si="2946"/>
        <v>87985.495593023545</v>
      </c>
      <c r="Y1829" s="8">
        <f t="shared" si="2947"/>
        <v>1136.5509658836211</v>
      </c>
      <c r="Z1829" s="1">
        <f t="shared" si="2948"/>
        <v>1136.5509999999999</v>
      </c>
      <c r="AA1829" s="2">
        <f t="shared" si="2949"/>
        <v>87985.5</v>
      </c>
      <c r="AB1829" s="2">
        <f t="shared" si="2943"/>
        <v>87985.49295192209</v>
      </c>
      <c r="AC1829" s="1">
        <f t="shared" si="2950"/>
        <v>8.8707234849963665E-2</v>
      </c>
      <c r="AD1829" s="1" t="b">
        <f t="shared" si="2951"/>
        <v>1</v>
      </c>
      <c r="AF1829" s="1" t="s">
        <v>1408</v>
      </c>
      <c r="AG1829" s="1" t="s">
        <v>1192</v>
      </c>
      <c r="AH1829" s="10">
        <v>29263.08</v>
      </c>
      <c r="AI1829" s="10">
        <v>117248.2</v>
      </c>
      <c r="AJ1829" s="10">
        <f t="shared" si="3024"/>
        <v>87985.12</v>
      </c>
      <c r="AK1829" s="1">
        <f t="shared" si="3025"/>
        <v>-4.8176200705256633E-3</v>
      </c>
      <c r="AL1829" s="10">
        <f t="shared" si="3026"/>
        <v>0.37559302354929969</v>
      </c>
      <c r="AM1829" s="10">
        <f t="shared" si="2952"/>
        <v>0.30965790360485368</v>
      </c>
      <c r="AN1829" s="10">
        <f t="shared" si="3027"/>
        <v>1.2129289101840077</v>
      </c>
      <c r="AO1829" s="1">
        <f t="shared" si="2953"/>
        <v>1136.5509999999999</v>
      </c>
      <c r="AP1829" s="14">
        <v>157000000</v>
      </c>
      <c r="AQ1829" s="10">
        <v>0.08</v>
      </c>
      <c r="AR1829" s="14" cm="1">
        <f t="array" ref="AR1829">SfromgA($AP1829,$AO1829,"")</f>
        <v>0.11376267555914686</v>
      </c>
      <c r="AS1829" s="21">
        <f t="shared" si="3028"/>
        <v>624.70971624031324</v>
      </c>
      <c r="AU1829" s="10"/>
      <c r="AV1829" s="10"/>
      <c r="AW1829" s="14">
        <f t="shared" si="3029"/>
        <v>157000000</v>
      </c>
      <c r="AX1829" s="21">
        <f t="shared" si="3030"/>
        <v>624.70971624031324</v>
      </c>
      <c r="AY1829" s="10">
        <f t="shared" si="3031"/>
        <v>-11.943567743451348</v>
      </c>
      <c r="AZ1829" s="10">
        <f t="shared" si="3032"/>
        <v>3.2039491128255149</v>
      </c>
      <c r="BA1829" s="10">
        <f t="shared" si="3033"/>
        <v>1.1643841466909459</v>
      </c>
      <c r="BB1829" s="17" cm="1">
        <f t="array" ref="BB1829">$C1829*EXP(poly_from_str($AO1829,BB$2951))</f>
        <v>0.89801824183432388</v>
      </c>
      <c r="BC1829" s="10">
        <f t="shared" si="3034"/>
        <v>1.271949043730521</v>
      </c>
      <c r="BD1829" s="10">
        <f t="shared" si="3035"/>
        <v>1.980600997295876</v>
      </c>
      <c r="BE1829" s="10">
        <f t="shared" si="3036"/>
        <v>-1.4017991341253002</v>
      </c>
      <c r="BF1829" s="21">
        <f>INDEX([1]Pr3_line_class7_opt_lin!$A$2:$A$3624,MATCH($X1829,[1]Pr3_line_class7_opt_lin!$AO$2:$AO$3624,0),1)</f>
        <v>465</v>
      </c>
    </row>
    <row r="1830" spans="1:58" hidden="1" x14ac:dyDescent="0.25">
      <c r="A1830" s="1">
        <v>1136.4839999999999</v>
      </c>
      <c r="B1830" s="1">
        <v>4.0000000000000001E-3</v>
      </c>
      <c r="C1830">
        <v>4</v>
      </c>
      <c r="E1830" s="2">
        <v>87990.7</v>
      </c>
      <c r="F1830">
        <v>17642</v>
      </c>
      <c r="G1830" t="s">
        <v>6</v>
      </c>
      <c r="H1830" t="s">
        <v>46</v>
      </c>
      <c r="I1830">
        <v>105632</v>
      </c>
      <c r="J1830" t="s">
        <v>4</v>
      </c>
      <c r="K1830" t="s">
        <v>39</v>
      </c>
      <c r="L1830">
        <v>17642.060000000001</v>
      </c>
      <c r="M1830">
        <v>105632.16</v>
      </c>
      <c r="N1830">
        <v>19</v>
      </c>
      <c r="O1830" t="s">
        <v>1080</v>
      </c>
      <c r="V1830" s="11">
        <f t="shared" si="2944"/>
        <v>8.7990680027171529E-7</v>
      </c>
      <c r="W1830" s="11">
        <f t="shared" si="2945"/>
        <v>1.1364837420318285E-6</v>
      </c>
      <c r="X1830" s="10">
        <f t="shared" si="2946"/>
        <v>87990.687512624281</v>
      </c>
      <c r="Y1830" s="8">
        <f t="shared" si="2947"/>
        <v>1136.4839033182086</v>
      </c>
      <c r="Z1830" s="1">
        <f t="shared" si="2948"/>
        <v>1136.4839999999999</v>
      </c>
      <c r="AA1830" s="2">
        <f t="shared" si="2949"/>
        <v>87990.7</v>
      </c>
      <c r="AB1830" s="2">
        <f t="shared" si="2943"/>
        <v>87990.680027171533</v>
      </c>
      <c r="AC1830" s="1">
        <f t="shared" si="2950"/>
        <v>8.871179885822042E-2</v>
      </c>
      <c r="AD1830" s="1" t="b">
        <f t="shared" si="2951"/>
        <v>1</v>
      </c>
      <c r="AF1830" s="5" t="s">
        <v>1481</v>
      </c>
      <c r="AG1830" s="1" t="s">
        <v>1452</v>
      </c>
      <c r="AH1830" s="10">
        <v>17642.060000000001</v>
      </c>
      <c r="AI1830" s="10">
        <v>105632.16</v>
      </c>
      <c r="AJ1830" s="10">
        <f t="shared" si="3024"/>
        <v>87990.1</v>
      </c>
      <c r="AK1830" s="1">
        <f t="shared" si="3025"/>
        <v>-7.4916564476552594E-3</v>
      </c>
      <c r="AL1830" s="10">
        <f t="shared" si="3026"/>
        <v>0.58751262427540496</v>
      </c>
      <c r="AM1830" s="10">
        <f t="shared" si="2952"/>
        <v>0.30969446116267368</v>
      </c>
      <c r="AN1830" s="10">
        <f t="shared" si="3027"/>
        <v>1.8970717851062933</v>
      </c>
      <c r="AO1830" s="1">
        <f t="shared" si="2953"/>
        <v>1136.4839999999999</v>
      </c>
      <c r="BB1830" s="17" cm="1">
        <f t="array" ref="BB1830">$C1830*EXP(poly_from_str($AO1830,BB$2951))</f>
        <v>3.5926594407889318</v>
      </c>
      <c r="BF1830" s="21">
        <f>INDEX([1]Pr3_line_class7_opt_lin!$A$2:$A$3624,MATCH($X1830,[1]Pr3_line_class7_opt_lin!$AO$2:$AO$3624,0),1)</f>
        <v>1862</v>
      </c>
    </row>
    <row r="1831" spans="1:58" hidden="1" x14ac:dyDescent="0.25">
      <c r="A1831" s="1">
        <v>1135.9269999999999</v>
      </c>
      <c r="B1831" s="1">
        <v>4.0000000000000001E-3</v>
      </c>
      <c r="C1831">
        <v>20</v>
      </c>
      <c r="E1831" s="2">
        <v>88033.8</v>
      </c>
      <c r="N1831">
        <v>19</v>
      </c>
      <c r="V1831" s="11">
        <f t="shared" si="2944"/>
        <v>8.8033826117347335E-7</v>
      </c>
      <c r="W1831" s="11">
        <f t="shared" si="2945"/>
        <v>1.1359273370001069E-6</v>
      </c>
      <c r="X1831" s="10">
        <f t="shared" si="2946"/>
        <v>88033.816317043747</v>
      </c>
      <c r="Y1831" s="8">
        <f t="shared" si="2947"/>
        <v>1135.927126456286</v>
      </c>
      <c r="Z1831" s="1">
        <f t="shared" si="2948"/>
        <v>1135.9269999999999</v>
      </c>
      <c r="AA1831" s="2">
        <f t="shared" si="2949"/>
        <v>88033.8</v>
      </c>
      <c r="AB1831" s="2">
        <f t="shared" si="2943"/>
        <v>88033.826117347344</v>
      </c>
      <c r="AC1831" s="1">
        <f t="shared" si="2950"/>
        <v>8.8749772704296737E-2</v>
      </c>
      <c r="AD1831" s="1" t="b">
        <f t="shared" si="2951"/>
        <v>1</v>
      </c>
      <c r="AM1831" s="10">
        <f t="shared" si="2952"/>
        <v>0.30999808966597331</v>
      </c>
      <c r="AN1831" s="10"/>
      <c r="AO1831" s="1">
        <f t="shared" si="2953"/>
        <v>1135.9269999999999</v>
      </c>
      <c r="AP1831"/>
      <c r="BB1831" s="17" cm="1">
        <f t="array" ref="BB1831">$C1831*EXP(poly_from_str($AO1831,BB$2951))</f>
        <v>17.987616326144625</v>
      </c>
      <c r="BF1831" s="21">
        <f>INDEX([1]Pr3_line_class7_opt_lin!$A$2:$A$3624,MATCH($X1831,[1]Pr3_line_class7_opt_lin!$AO$2:$AO$3624,0),1)</f>
        <v>9342</v>
      </c>
    </row>
    <row r="1832" spans="1:58" hidden="1" x14ac:dyDescent="0.25">
      <c r="A1832" s="1">
        <v>1135.835</v>
      </c>
      <c r="B1832" s="1">
        <v>4.0000000000000001E-3</v>
      </c>
      <c r="C1832">
        <v>1</v>
      </c>
      <c r="E1832" s="2">
        <v>88041</v>
      </c>
      <c r="F1832">
        <v>17409</v>
      </c>
      <c r="G1832" t="s">
        <v>6</v>
      </c>
      <c r="H1832" t="s">
        <v>12</v>
      </c>
      <c r="I1832">
        <v>105450</v>
      </c>
      <c r="J1832" t="s">
        <v>4</v>
      </c>
      <c r="K1832" t="s">
        <v>12</v>
      </c>
      <c r="L1832">
        <v>17409.580000000002</v>
      </c>
      <c r="M1832">
        <v>105450.18</v>
      </c>
      <c r="N1832">
        <v>19</v>
      </c>
      <c r="O1832" t="s">
        <v>1080</v>
      </c>
      <c r="V1832" s="11">
        <f t="shared" si="2944"/>
        <v>8.8040956653034993E-7</v>
      </c>
      <c r="W1832" s="11">
        <f t="shared" si="2945"/>
        <v>1.1358344407719132E-6</v>
      </c>
      <c r="X1832" s="10">
        <f t="shared" si="2946"/>
        <v>88040.972921908688</v>
      </c>
      <c r="Y1832" s="8">
        <f t="shared" si="2947"/>
        <v>1135.8347901118589</v>
      </c>
      <c r="Z1832" s="1">
        <f t="shared" si="2948"/>
        <v>1135.835</v>
      </c>
      <c r="AA1832" s="2">
        <f t="shared" si="2949"/>
        <v>88041</v>
      </c>
      <c r="AB1832" s="2">
        <f t="shared" si="2943"/>
        <v>88040.956653034984</v>
      </c>
      <c r="AC1832" s="1">
        <f t="shared" si="2950"/>
        <v>8.8756050241907941E-2</v>
      </c>
      <c r="AD1832" s="1" t="b">
        <f t="shared" si="2951"/>
        <v>1</v>
      </c>
      <c r="AF1832" s="1" t="s">
        <v>1453</v>
      </c>
      <c r="AG1832" s="5" t="s">
        <v>1482</v>
      </c>
      <c r="AH1832" s="10">
        <v>17409.580000000002</v>
      </c>
      <c r="AI1832" s="10">
        <v>105450.18</v>
      </c>
      <c r="AJ1832" s="10">
        <f>AI1832-AH1832</f>
        <v>88040.599999999991</v>
      </c>
      <c r="AK1832" s="1">
        <f>$A1832-100000000/AJ1832</f>
        <v>-4.6012748664452374E-3</v>
      </c>
      <c r="AL1832" s="10">
        <f>$X1832-AJ1832</f>
        <v>0.37292190869629849</v>
      </c>
      <c r="AM1832" s="10">
        <f t="shared" si="2952"/>
        <v>0.31004855458759417</v>
      </c>
      <c r="AN1832" s="10">
        <f>AL1832/AM1832</f>
        <v>1.2027855094900677</v>
      </c>
      <c r="AO1832" s="1">
        <f t="shared" si="2953"/>
        <v>1135.835</v>
      </c>
      <c r="BB1832" s="17" cm="1">
        <f t="array" ref="BB1832">$C1832*EXP(poly_from_str($AO1832,BB$2951))</f>
        <v>0.89958114933676159</v>
      </c>
      <c r="BF1832" s="21">
        <f>INDEX([1]Pr3_line_class7_opt_lin!$A$2:$A$3624,MATCH($X1832,[1]Pr3_line_class7_opt_lin!$AO$2:$AO$3624,0),1)</f>
        <v>467</v>
      </c>
    </row>
    <row r="1833" spans="1:58" hidden="1" x14ac:dyDescent="0.25">
      <c r="A1833" s="1">
        <v>1135.654</v>
      </c>
      <c r="B1833" s="1">
        <v>4.0000000000000001E-3</v>
      </c>
      <c r="C1833">
        <v>1</v>
      </c>
      <c r="E1833" s="2">
        <v>88055</v>
      </c>
      <c r="N1833">
        <v>19</v>
      </c>
      <c r="V1833" s="11">
        <f t="shared" si="2944"/>
        <v>8.8054988579267978E-7</v>
      </c>
      <c r="W1833" s="11">
        <f t="shared" si="2945"/>
        <v>1.1356538527056954E-6</v>
      </c>
      <c r="X1833" s="10">
        <f t="shared" si="2946"/>
        <v>88054.992867373454</v>
      </c>
      <c r="Y1833" s="8">
        <f t="shared" si="2947"/>
        <v>1135.6539446958773</v>
      </c>
      <c r="Z1833" s="1">
        <f t="shared" si="2948"/>
        <v>1135.654</v>
      </c>
      <c r="AA1833" s="2">
        <f t="shared" si="2949"/>
        <v>88055</v>
      </c>
      <c r="AB1833" s="2">
        <f t="shared" si="2943"/>
        <v>88054.988579267985</v>
      </c>
      <c r="AC1833" s="1">
        <f t="shared" si="2950"/>
        <v>8.8768405068475081E-2</v>
      </c>
      <c r="AD1833" s="1" t="b">
        <f t="shared" si="2951"/>
        <v>1</v>
      </c>
      <c r="AM1833" s="10">
        <f t="shared" si="2952"/>
        <v>0.31014728077389769</v>
      </c>
      <c r="AN1833" s="10"/>
      <c r="AO1833" s="1">
        <f t="shared" si="2953"/>
        <v>1135.654</v>
      </c>
      <c r="AP1833"/>
      <c r="BB1833" s="17" cm="1">
        <f t="array" ref="BB1833">$C1833*EXP(poly_from_str($AO1833,BB$2951))</f>
        <v>0.89997486209784328</v>
      </c>
      <c r="BF1833" s="21">
        <f>INDEX([1]Pr3_line_class7_opt_lin!$A$2:$A$3624,MATCH($X1833,[1]Pr3_line_class7_opt_lin!$AO$2:$AO$3624,0),1)</f>
        <v>468</v>
      </c>
    </row>
    <row r="1834" spans="1:58" hidden="1" x14ac:dyDescent="0.25">
      <c r="A1834" s="1">
        <v>1135.268</v>
      </c>
      <c r="B1834" s="1">
        <v>4.0000000000000001E-3</v>
      </c>
      <c r="C1834">
        <v>10</v>
      </c>
      <c r="E1834" s="2">
        <v>88084.9</v>
      </c>
      <c r="N1834">
        <v>19</v>
      </c>
      <c r="V1834" s="11">
        <f t="shared" si="2944"/>
        <v>8.8084927964145914E-7</v>
      </c>
      <c r="W1834" s="11">
        <f t="shared" si="2945"/>
        <v>1.1352683604113759E-6</v>
      </c>
      <c r="X1834" s="10">
        <f t="shared" si="2946"/>
        <v>88084.917455625764</v>
      </c>
      <c r="Y1834" s="8">
        <f t="shared" si="2947"/>
        <v>1135.2681354373369</v>
      </c>
      <c r="Z1834" s="1">
        <f t="shared" si="2948"/>
        <v>1135.268</v>
      </c>
      <c r="AA1834" s="2">
        <f t="shared" si="2949"/>
        <v>88084.9</v>
      </c>
      <c r="AB1834" s="2">
        <f t="shared" si="2943"/>
        <v>88084.927964145914</v>
      </c>
      <c r="AC1834" s="1">
        <f t="shared" si="2950"/>
        <v>8.879477267224388E-2</v>
      </c>
      <c r="AD1834" s="1" t="b">
        <f t="shared" si="2951"/>
        <v>1</v>
      </c>
      <c r="AM1834" s="10">
        <f t="shared" si="2952"/>
        <v>0.31035808284915983</v>
      </c>
      <c r="AN1834" s="10"/>
      <c r="AO1834" s="1">
        <f t="shared" si="2953"/>
        <v>1135.268</v>
      </c>
      <c r="AP1834"/>
      <c r="BB1834" s="17" cm="1">
        <f t="array" ref="BB1834">$C1834*EXP(poly_from_str($AO1834,BB$2951))</f>
        <v>9.0081262566986258</v>
      </c>
      <c r="BF1834" s="21">
        <f>INDEX([1]Pr3_line_class7_opt_lin!$A$2:$A$3624,MATCH($X1834,[1]Pr3_line_class7_opt_lin!$AO$2:$AO$3624,0),1)</f>
        <v>4689</v>
      </c>
    </row>
    <row r="1835" spans="1:58" hidden="1" x14ac:dyDescent="0.25">
      <c r="A1835" s="1">
        <v>1135.0039999999999</v>
      </c>
      <c r="B1835" s="1">
        <v>4.0000000000000001E-3</v>
      </c>
      <c r="C1835">
        <v>300</v>
      </c>
      <c r="E1835" s="2">
        <v>88105.4</v>
      </c>
      <c r="F1835">
        <v>30505</v>
      </c>
      <c r="G1835" t="s">
        <v>4</v>
      </c>
      <c r="H1835" t="s">
        <v>12</v>
      </c>
      <c r="I1835">
        <v>118610</v>
      </c>
      <c r="J1835" t="s">
        <v>6</v>
      </c>
      <c r="K1835" t="s">
        <v>39</v>
      </c>
      <c r="L1835">
        <v>30505.72</v>
      </c>
      <c r="M1835">
        <v>118610.9</v>
      </c>
      <c r="N1835">
        <v>19</v>
      </c>
      <c r="V1835" s="11">
        <f t="shared" si="2944"/>
        <v>8.8105416368576685E-7</v>
      </c>
      <c r="W1835" s="11">
        <f t="shared" si="2945"/>
        <v>1.1350042108656225E-6</v>
      </c>
      <c r="X1835" s="10">
        <f t="shared" si="2946"/>
        <v>88105.410213929805</v>
      </c>
      <c r="Y1835" s="8">
        <f t="shared" si="2947"/>
        <v>1135.004079286264</v>
      </c>
      <c r="Z1835" s="1">
        <f t="shared" si="2948"/>
        <v>1135.0039999999999</v>
      </c>
      <c r="AA1835" s="2">
        <f t="shared" si="2949"/>
        <v>88105.4</v>
      </c>
      <c r="AB1835" s="2">
        <f t="shared" si="2943"/>
        <v>88105.416368576683</v>
      </c>
      <c r="AC1835" s="1">
        <f t="shared" si="2950"/>
        <v>8.8812821967401312E-2</v>
      </c>
      <c r="AD1835" s="1" t="b">
        <f t="shared" si="2951"/>
        <v>1</v>
      </c>
      <c r="AF1835" s="1" t="s">
        <v>1403</v>
      </c>
      <c r="AG1835" s="1" t="s">
        <v>1214</v>
      </c>
      <c r="AH1835" s="10">
        <v>30505.72</v>
      </c>
      <c r="AI1835" s="10">
        <v>118610.9</v>
      </c>
      <c r="AJ1835" s="10">
        <f t="shared" ref="AJ1835:AJ1838" si="3037">AI1835-AH1835</f>
        <v>88105.18</v>
      </c>
      <c r="AK1835" s="1">
        <f t="shared" ref="AK1835:AK1838" si="3038">$A1835-100000000/AJ1835</f>
        <v>-3.0449887283339194E-3</v>
      </c>
      <c r="AL1835" s="10">
        <f t="shared" ref="AL1835:AL1838" si="3039">$X1835-AJ1835</f>
        <v>0.23021392981172539</v>
      </c>
      <c r="AM1835" s="10">
        <f t="shared" si="2952"/>
        <v>0.31050251805279983</v>
      </c>
      <c r="AN1835" s="10">
        <f t="shared" ref="AN1835:AN1838" si="3040">AL1835/AM1835</f>
        <v>0.74142371293935316</v>
      </c>
      <c r="AO1835" s="1">
        <f t="shared" si="2953"/>
        <v>1135.0039999999999</v>
      </c>
      <c r="AP1835" s="14">
        <v>5330000000</v>
      </c>
      <c r="AQ1835" s="10">
        <v>0.315</v>
      </c>
      <c r="AR1835" s="14" cm="1">
        <f t="array" ref="AR1835">SfromgA($AP1835,$AO1835,"")</f>
        <v>3.8463849365010354</v>
      </c>
      <c r="AS1835" s="21">
        <f t="shared" ref="AS1835:AS1838" si="3041">(10^MAX(0.05, -0.312925054856973*((LN($AR1835))^(1/3)) + 0.454808404431693)-1)*100</f>
        <v>28.589531475988416</v>
      </c>
      <c r="AT1835" s="14" cm="1">
        <f t="array" ref="AT1835">INDEX([2]Sheet1!$J$2:$J$216,MATCH($AF1835&amp;$AG1835,[2]Sheet1!$M$2:$M$216&amp;[2]Sheet1!$N$2:$N$216,0),1)</f>
        <v>4832202358.581892</v>
      </c>
      <c r="AU1835" s="14" cm="1">
        <f t="array" ref="AU1835">SfromgA($AT1835,$AO1835,"")</f>
        <v>3.487150161758755</v>
      </c>
      <c r="AV1835" s="21">
        <f>(10^MAX(0.05, -0.312925054856973*((LN($AU1835))^(1/3)) + 0.454808404431693)-1)*100</f>
        <v>31.16029734315735</v>
      </c>
      <c r="AW1835" s="14">
        <f>IF($AP1835="",$AT1835,$AP1835)</f>
        <v>5330000000</v>
      </c>
      <c r="AX1835" s="21">
        <f>IF($AP1835="",$AV1835,$AS1835)</f>
        <v>28.589531475988416</v>
      </c>
      <c r="AY1835" s="10"/>
      <c r="AZ1835" s="10">
        <f t="shared" ref="AZ1835:AZ1838" si="3042">EXP(AY$2950*$AI1835+AY$2951)*$AW1835/$AO1835</f>
        <v>95.89243246189659</v>
      </c>
      <c r="BA1835" s="10"/>
      <c r="BB1835" s="17" cm="1">
        <f t="array" ref="BB1835">$C1835*EXP(poly_from_str($AO1835,BB$2951))</f>
        <v>270.4152409594501</v>
      </c>
      <c r="BC1835" s="10"/>
      <c r="BD1835" s="10">
        <f t="shared" ref="BD1835:BD1838" si="3043">LN($AX1835/100+1)</f>
        <v>0.25145521873826332</v>
      </c>
      <c r="BE1835" s="10">
        <f t="shared" ref="BE1835:BE1838" si="3044">ABS(LN($AZ1835/$BB1835))-BD1835-LN(2)</f>
        <v>9.2129239721989831E-2</v>
      </c>
      <c r="BF1835" s="21">
        <f>INDEX([1]Pr3_line_class7_opt_lin!$A$2:$A$3624,MATCH($X1835,[1]Pr3_line_class7_opt_lin!$AO$2:$AO$3624,0),1)</f>
        <v>140905</v>
      </c>
    </row>
    <row r="1836" spans="1:58" hidden="1" x14ac:dyDescent="0.25">
      <c r="A1836" s="1">
        <v>1134.751</v>
      </c>
      <c r="B1836" s="1">
        <v>4.0000000000000001E-3</v>
      </c>
      <c r="C1836">
        <v>8</v>
      </c>
      <c r="E1836" s="2">
        <v>88125.1</v>
      </c>
      <c r="F1836">
        <v>25033</v>
      </c>
      <c r="G1836" t="s">
        <v>4</v>
      </c>
      <c r="H1836" t="s">
        <v>5</v>
      </c>
      <c r="I1836">
        <v>113158</v>
      </c>
      <c r="J1836" t="s">
        <v>6</v>
      </c>
      <c r="K1836" t="s">
        <v>5</v>
      </c>
      <c r="L1836">
        <v>25033.91</v>
      </c>
      <c r="M1836">
        <v>113158.8</v>
      </c>
      <c r="N1836">
        <v>19</v>
      </c>
      <c r="V1836" s="11">
        <f t="shared" si="2944"/>
        <v>8.812506003519715E-7</v>
      </c>
      <c r="W1836" s="11">
        <f t="shared" si="2945"/>
        <v>1.1347504853895202E-6</v>
      </c>
      <c r="X1836" s="10">
        <f t="shared" si="2946"/>
        <v>88125.075070488878</v>
      </c>
      <c r="Y1836" s="8">
        <f t="shared" si="2947"/>
        <v>1134.7508063966209</v>
      </c>
      <c r="Z1836" s="1">
        <f t="shared" si="2948"/>
        <v>1134.751</v>
      </c>
      <c r="AA1836" s="2">
        <f t="shared" si="2949"/>
        <v>88125.1</v>
      </c>
      <c r="AB1836" s="2">
        <f t="shared" si="2943"/>
        <v>88125.060035197152</v>
      </c>
      <c r="AC1836" s="1">
        <f t="shared" si="2950"/>
        <v>8.8830131031035514E-2</v>
      </c>
      <c r="AD1836" s="1" t="b">
        <f t="shared" si="2951"/>
        <v>1</v>
      </c>
      <c r="AF1836" s="1" t="s">
        <v>1236</v>
      </c>
      <c r="AG1836" s="1" t="s">
        <v>1174</v>
      </c>
      <c r="AH1836" s="10">
        <v>25033.91</v>
      </c>
      <c r="AI1836" s="10">
        <v>113158.53</v>
      </c>
      <c r="AJ1836" s="10">
        <f t="shared" si="3037"/>
        <v>88124.62</v>
      </c>
      <c r="AK1836" s="1">
        <f t="shared" si="3038"/>
        <v>-5.6661847734176263E-3</v>
      </c>
      <c r="AL1836" s="10">
        <f t="shared" si="3039"/>
        <v>0.45507048888248391</v>
      </c>
      <c r="AM1836" s="10">
        <f t="shared" si="2952"/>
        <v>0.3106411891243101</v>
      </c>
      <c r="AN1836" s="10">
        <f t="shared" si="3040"/>
        <v>1.4649393088061389</v>
      </c>
      <c r="AO1836" s="1">
        <f t="shared" si="2953"/>
        <v>1134.751</v>
      </c>
      <c r="AP1836" s="14">
        <v>149000000</v>
      </c>
      <c r="AQ1836" s="10">
        <v>5.0999999999999997E-2</v>
      </c>
      <c r="AR1836" s="14" cm="1">
        <f t="array" ref="AR1836">SfromgA($AP1836,$AO1836,"")</f>
        <v>0.10745369415997925</v>
      </c>
      <c r="AS1836" s="21">
        <f t="shared" si="3041"/>
        <v>630.60078869486199</v>
      </c>
      <c r="AU1836" s="10"/>
      <c r="AV1836" s="10"/>
      <c r="AW1836" s="14">
        <f t="shared" ref="AW1836:AW1838" si="3045">IF($AP1836="",$AT1836,$AP1836)</f>
        <v>149000000</v>
      </c>
      <c r="AX1836" s="21">
        <f t="shared" ref="AX1836:AX1838" si="3046">IF($AP1836="",$AV1836,$AS1836)</f>
        <v>630.60078869486199</v>
      </c>
      <c r="AY1836" s="10">
        <f t="shared" ref="AY1836:AY1838" si="3047">LN(BB1836*$AO1836/$AW1836)</f>
        <v>-9.8090643763092675</v>
      </c>
      <c r="AZ1836" s="10">
        <f t="shared" si="3042"/>
        <v>4.4636015325580418</v>
      </c>
      <c r="BA1836" s="10">
        <f t="shared" ref="BA1836:BA1838" si="3048">LN(AZ1836/$C1836)</f>
        <v>-0.58348558300474651</v>
      </c>
      <c r="BB1836" s="17" cm="1">
        <f t="array" ref="BB1836">$C1836*EXP(poly_from_str($AO1836,BB$2951))</f>
        <v>7.2154457044247566</v>
      </c>
      <c r="BC1836" s="10">
        <f t="shared" ref="BC1836:BC1838" si="3049">LN(AZ1836/BB1836)</f>
        <v>-0.48026800633781291</v>
      </c>
      <c r="BD1836" s="10">
        <f t="shared" si="3043"/>
        <v>1.9886970078891546</v>
      </c>
      <c r="BE1836" s="10">
        <f t="shared" si="3044"/>
        <v>-2.2015761821112871</v>
      </c>
      <c r="BF1836" s="21">
        <f>INDEX([1]Pr3_line_class7_opt_lin!$A$2:$A$3624,MATCH($X1836,[1]Pr3_line_class7_opt_lin!$AO$2:$AO$3624,0),1)</f>
        <v>3763</v>
      </c>
    </row>
    <row r="1837" spans="1:58" hidden="1" x14ac:dyDescent="0.25">
      <c r="A1837" s="1">
        <v>1134.462</v>
      </c>
      <c r="B1837" s="1">
        <v>4.0000000000000001E-3</v>
      </c>
      <c r="C1837">
        <v>4</v>
      </c>
      <c r="E1837" s="2">
        <v>88147.5</v>
      </c>
      <c r="F1837">
        <v>25409</v>
      </c>
      <c r="G1837" t="s">
        <v>4</v>
      </c>
      <c r="H1837" t="s">
        <v>7</v>
      </c>
      <c r="I1837">
        <v>113556</v>
      </c>
      <c r="J1837" t="s">
        <v>6</v>
      </c>
      <c r="K1837" t="s">
        <v>17</v>
      </c>
      <c r="L1837">
        <v>25409.74</v>
      </c>
      <c r="M1837">
        <v>113556.8</v>
      </c>
      <c r="N1837">
        <v>19</v>
      </c>
      <c r="V1837" s="11">
        <f t="shared" si="2944"/>
        <v>8.8147509568412164E-7</v>
      </c>
      <c r="W1837" s="11">
        <f t="shared" si="2945"/>
        <v>1.1344621231458636E-6</v>
      </c>
      <c r="X1837" s="10">
        <f t="shared" si="2946"/>
        <v>88147.505966362325</v>
      </c>
      <c r="Y1837" s="8">
        <f t="shared" si="2947"/>
        <v>1134.4620463585284</v>
      </c>
      <c r="Z1837" s="1">
        <f t="shared" si="2948"/>
        <v>1134.462</v>
      </c>
      <c r="AA1837" s="2">
        <f t="shared" si="2949"/>
        <v>88147.5</v>
      </c>
      <c r="AB1837" s="2">
        <f t="shared" si="2943"/>
        <v>88147.509568412162</v>
      </c>
      <c r="AC1837" s="1">
        <f t="shared" si="2950"/>
        <v>8.8849917215566565E-2</v>
      </c>
      <c r="AD1837" s="1" t="b">
        <f t="shared" si="2951"/>
        <v>1</v>
      </c>
      <c r="AF1837" s="1" t="s">
        <v>1267</v>
      </c>
      <c r="AG1837" s="1" t="s">
        <v>1338</v>
      </c>
      <c r="AH1837" s="10">
        <v>25409.74</v>
      </c>
      <c r="AI1837" s="10">
        <v>113556.8</v>
      </c>
      <c r="AJ1837" s="10">
        <f t="shared" si="3037"/>
        <v>88147.06</v>
      </c>
      <c r="AK1837" s="1">
        <f t="shared" si="3038"/>
        <v>-5.7859930893755518E-3</v>
      </c>
      <c r="AL1837" s="10">
        <f t="shared" si="3039"/>
        <v>0.44596636232745368</v>
      </c>
      <c r="AM1837" s="10">
        <f t="shared" si="2952"/>
        <v>0.31079930398726446</v>
      </c>
      <c r="AN1837" s="10">
        <f t="shared" si="3040"/>
        <v>1.4349014190383385</v>
      </c>
      <c r="AO1837" s="1">
        <f t="shared" si="2953"/>
        <v>1134.462</v>
      </c>
      <c r="AP1837" s="14">
        <v>310000000</v>
      </c>
      <c r="AQ1837" s="10">
        <v>0.16300000000000001</v>
      </c>
      <c r="AR1837" s="14" cm="1">
        <f t="array" ref="AR1837">SfromgA($AP1837,$AO1837,"")</f>
        <v>0.22339060982071995</v>
      </c>
      <c r="AS1837" s="21">
        <f t="shared" si="3041"/>
        <v>550.01785421956959</v>
      </c>
      <c r="AU1837" s="10"/>
      <c r="AV1837" s="10"/>
      <c r="AW1837" s="14">
        <f t="shared" si="3045"/>
        <v>310000000</v>
      </c>
      <c r="AX1837" s="21">
        <f t="shared" si="3046"/>
        <v>550.01785421956959</v>
      </c>
      <c r="AY1837" s="10">
        <f t="shared" si="3047"/>
        <v>-11.234401755592268</v>
      </c>
      <c r="AZ1837" s="10">
        <f t="shared" si="3042"/>
        <v>8.9495920118684715</v>
      </c>
      <c r="BA1837" s="10">
        <f t="shared" si="3048"/>
        <v>0.80531358486174098</v>
      </c>
      <c r="BB1837" s="17" cm="1">
        <f t="array" ref="BB1837">$C1837*EXP(poly_from_str($AO1837,BB$2951))</f>
        <v>3.6102148691871094</v>
      </c>
      <c r="BC1837" s="10">
        <f t="shared" si="3049"/>
        <v>0.90784065485767396</v>
      </c>
      <c r="BD1837" s="10">
        <f t="shared" si="3043"/>
        <v>1.8718296445544589</v>
      </c>
      <c r="BE1837" s="10">
        <f t="shared" si="3044"/>
        <v>-1.6571361702567302</v>
      </c>
      <c r="BF1837" s="21">
        <f>INDEX([1]Pr3_line_class7_opt_lin!$A$2:$A$3624,MATCH($X1837,[1]Pr3_line_class7_opt_lin!$AO$2:$AO$3624,0),1)</f>
        <v>1885</v>
      </c>
    </row>
    <row r="1838" spans="1:58" hidden="1" x14ac:dyDescent="0.25">
      <c r="A1838" s="1">
        <v>1134.298</v>
      </c>
      <c r="B1838" s="1">
        <v>4.0000000000000001E-3</v>
      </c>
      <c r="C1838">
        <v>50</v>
      </c>
      <c r="E1838" s="2">
        <v>88160.2</v>
      </c>
      <c r="F1838">
        <v>23175</v>
      </c>
      <c r="G1838" t="s">
        <v>4</v>
      </c>
      <c r="H1838" t="s">
        <v>39</v>
      </c>
      <c r="I1838">
        <v>111335</v>
      </c>
      <c r="J1838" t="s">
        <v>6</v>
      </c>
      <c r="K1838" t="s">
        <v>46</v>
      </c>
      <c r="L1838">
        <v>23175.09</v>
      </c>
      <c r="M1838">
        <v>111335.1</v>
      </c>
      <c r="N1838">
        <v>19</v>
      </c>
      <c r="V1838" s="11">
        <f t="shared" si="2944"/>
        <v>8.8160254183644859E-7</v>
      </c>
      <c r="W1838" s="11">
        <f t="shared" si="2945"/>
        <v>1.1342986971445167E-6</v>
      </c>
      <c r="X1838" s="10">
        <f t="shared" si="2946"/>
        <v>88160.233778749593</v>
      </c>
      <c r="Y1838" s="8">
        <f t="shared" si="2947"/>
        <v>1134.2982625359632</v>
      </c>
      <c r="Z1838" s="1">
        <f t="shared" si="2948"/>
        <v>1134.298</v>
      </c>
      <c r="AA1838" s="2">
        <f t="shared" si="2949"/>
        <v>88160.2</v>
      </c>
      <c r="AB1838" s="2">
        <f t="shared" si="2943"/>
        <v>88160.254183644865</v>
      </c>
      <c r="AC1838" s="1">
        <f t="shared" si="2950"/>
        <v>8.8861152088624357E-2</v>
      </c>
      <c r="AD1838" s="1" t="b">
        <f t="shared" si="2951"/>
        <v>1</v>
      </c>
      <c r="AF1838" s="1" t="s">
        <v>1156</v>
      </c>
      <c r="AG1838" s="1" t="s">
        <v>1319</v>
      </c>
      <c r="AH1838" s="10">
        <v>23175.09</v>
      </c>
      <c r="AI1838" s="10">
        <v>111334.87</v>
      </c>
      <c r="AJ1838" s="10">
        <f t="shared" si="3037"/>
        <v>88159.78</v>
      </c>
      <c r="AK1838" s="1">
        <f t="shared" si="3038"/>
        <v>-6.1010311051177268E-3</v>
      </c>
      <c r="AL1838" s="10">
        <f t="shared" si="3039"/>
        <v>0.45377874959376641</v>
      </c>
      <c r="AM1838" s="10">
        <f t="shared" si="2952"/>
        <v>0.31088902563523868</v>
      </c>
      <c r="AN1838" s="10">
        <f t="shared" si="3040"/>
        <v>1.4596164939130982</v>
      </c>
      <c r="AO1838" s="1">
        <f t="shared" si="2953"/>
        <v>1134.298</v>
      </c>
      <c r="AP1838" s="14">
        <v>1160000000</v>
      </c>
      <c r="AQ1838" s="10">
        <v>0.50800000000000001</v>
      </c>
      <c r="AR1838" s="14" cm="1">
        <f t="array" ref="AR1838">SfromgA($AP1838,$AO1838,"")</f>
        <v>0.8355507783941496</v>
      </c>
      <c r="AS1838" s="21">
        <f t="shared" si="3041"/>
        <v>327.93982132392773</v>
      </c>
      <c r="AU1838" s="10"/>
      <c r="AV1838" s="10"/>
      <c r="AW1838" s="14">
        <f t="shared" si="3045"/>
        <v>1160000000</v>
      </c>
      <c r="AX1838" s="21">
        <f t="shared" si="3046"/>
        <v>327.93982132392773</v>
      </c>
      <c r="AY1838" s="10">
        <f t="shared" si="3047"/>
        <v>-10.0280297460914</v>
      </c>
      <c r="AZ1838" s="10">
        <f t="shared" si="3042"/>
        <v>41.225327382079506</v>
      </c>
      <c r="BA1838" s="10">
        <f t="shared" si="3048"/>
        <v>-0.19297019566581672</v>
      </c>
      <c r="BB1838" s="17" cm="1">
        <f t="array" ref="BB1838">$C1838*EXP(poly_from_str($AO1838,BB$2951))</f>
        <v>45.145330817107514</v>
      </c>
      <c r="BC1838" s="10">
        <f t="shared" si="3049"/>
        <v>-9.0834049849487217E-2</v>
      </c>
      <c r="BD1838" s="10">
        <f t="shared" si="3043"/>
        <v>1.453812395324636</v>
      </c>
      <c r="BE1838" s="10">
        <f t="shared" si="3044"/>
        <v>-2.0561255260350939</v>
      </c>
      <c r="BF1838" s="21">
        <f>INDEX([1]Pr3_line_class7_opt_lin!$A$2:$A$3624,MATCH($X1838,[1]Pr3_line_class7_opt_lin!$AO$2:$AO$3624,0),1)</f>
        <v>23583</v>
      </c>
    </row>
    <row r="1839" spans="1:58" hidden="1" x14ac:dyDescent="0.25">
      <c r="A1839" s="1">
        <v>1133.4829999999999</v>
      </c>
      <c r="B1839" s="1">
        <v>4.0000000000000001E-3</v>
      </c>
      <c r="C1839">
        <v>30</v>
      </c>
      <c r="E1839" s="2">
        <v>88223.6</v>
      </c>
      <c r="N1839">
        <v>19</v>
      </c>
      <c r="V1839" s="11">
        <f t="shared" si="2944"/>
        <v>8.8223643407091246E-7</v>
      </c>
      <c r="W1839" s="11">
        <f t="shared" si="2945"/>
        <v>1.1334835576875121E-6</v>
      </c>
      <c r="X1839" s="10">
        <f t="shared" si="2946"/>
        <v>88223.627031202137</v>
      </c>
      <c r="Y1839" s="8">
        <f t="shared" si="2947"/>
        <v>1133.4832103947949</v>
      </c>
      <c r="Z1839" s="1">
        <f t="shared" si="2948"/>
        <v>1133.4829999999999</v>
      </c>
      <c r="AA1839" s="2">
        <f t="shared" si="2949"/>
        <v>88223.6</v>
      </c>
      <c r="AB1839" s="2">
        <f t="shared" si="2943"/>
        <v>88223.643407091251</v>
      </c>
      <c r="AC1839" s="1">
        <f t="shared" si="2950"/>
        <v>8.8917056280107987E-2</v>
      </c>
      <c r="AD1839" s="1" t="b">
        <f t="shared" si="2951"/>
        <v>1</v>
      </c>
      <c r="AM1839" s="10">
        <f t="shared" si="2952"/>
        <v>0.3113362970595942</v>
      </c>
      <c r="AN1839" s="10"/>
      <c r="AO1839" s="1">
        <f t="shared" si="2953"/>
        <v>1133.4829999999999</v>
      </c>
      <c r="AP1839"/>
      <c r="BB1839" s="17" cm="1">
        <f t="array" ref="BB1839">$C1839*EXP(poly_from_str($AO1839,BB$2951))</f>
        <v>27.139603719993818</v>
      </c>
      <c r="BF1839" s="21">
        <f>INDEX([1]Pr3_line_class7_opt_lin!$A$2:$A$3624,MATCH($X1839,[1]Pr3_line_class7_opt_lin!$AO$2:$AO$3624,0),1)</f>
        <v>14218</v>
      </c>
    </row>
    <row r="1840" spans="1:58" hidden="1" x14ac:dyDescent="0.25">
      <c r="A1840" s="1">
        <v>1133.2719999999999</v>
      </c>
      <c r="B1840" s="1">
        <v>4.0000000000000001E-3</v>
      </c>
      <c r="C1840">
        <v>20</v>
      </c>
      <c r="E1840" s="2">
        <v>88240.1</v>
      </c>
      <c r="N1840">
        <v>19</v>
      </c>
      <c r="V1840" s="11">
        <f t="shared" si="2944"/>
        <v>8.8240069462582689E-7</v>
      </c>
      <c r="W1840" s="11">
        <f t="shared" si="2945"/>
        <v>1.1332716078064281E-6</v>
      </c>
      <c r="X1840" s="10">
        <f t="shared" si="2946"/>
        <v>88240.080988575181</v>
      </c>
      <c r="Y1840" s="8">
        <f t="shared" si="2947"/>
        <v>1133.2718519710722</v>
      </c>
      <c r="Z1840" s="1">
        <f t="shared" si="2948"/>
        <v>1133.2719999999999</v>
      </c>
      <c r="AA1840" s="2">
        <f t="shared" si="2949"/>
        <v>88240.1</v>
      </c>
      <c r="AB1840" s="2">
        <f t="shared" si="2943"/>
        <v>88240.069462582687</v>
      </c>
      <c r="AC1840" s="1">
        <f t="shared" si="2950"/>
        <v>8.8931549293807088E-2</v>
      </c>
      <c r="AD1840" s="1" t="b">
        <f t="shared" si="2951"/>
        <v>1</v>
      </c>
      <c r="AM1840" s="10">
        <f t="shared" si="2952"/>
        <v>0.31145250213540976</v>
      </c>
      <c r="AN1840" s="10"/>
      <c r="AO1840" s="1">
        <f t="shared" si="2953"/>
        <v>1133.2719999999999</v>
      </c>
      <c r="AP1840"/>
      <c r="BB1840" s="17" cm="1">
        <f t="array" ref="BB1840">$C1840*EXP(poly_from_str($AO1840,BB$2951))</f>
        <v>18.102076596482284</v>
      </c>
      <c r="BF1840" s="21">
        <f>INDEX([1]Pr3_line_class7_opt_lin!$A$2:$A$3624,MATCH($X1840,[1]Pr3_line_class7_opt_lin!$AO$2:$AO$3624,0),1)</f>
        <v>9491</v>
      </c>
    </row>
    <row r="1841" spans="1:58" hidden="1" x14ac:dyDescent="0.25">
      <c r="A1841" s="1">
        <v>1132.8510000000001</v>
      </c>
      <c r="B1841" s="1">
        <v>4.0000000000000001E-3</v>
      </c>
      <c r="C1841">
        <v>40</v>
      </c>
      <c r="E1841" s="2">
        <v>88272.9</v>
      </c>
      <c r="F1841">
        <v>29267</v>
      </c>
      <c r="G1841" t="s">
        <v>4</v>
      </c>
      <c r="H1841" t="s">
        <v>17</v>
      </c>
      <c r="I1841">
        <v>117540</v>
      </c>
      <c r="J1841" t="s">
        <v>6</v>
      </c>
      <c r="K1841" t="s">
        <v>18</v>
      </c>
      <c r="L1841">
        <v>29267.86</v>
      </c>
      <c r="M1841">
        <v>117540.5</v>
      </c>
      <c r="N1841">
        <v>19</v>
      </c>
      <c r="V1841" s="11">
        <f t="shared" si="2944"/>
        <v>8.8272862009213917E-7</v>
      </c>
      <c r="W1841" s="11">
        <f t="shared" si="2945"/>
        <v>1.1328505124449295E-6</v>
      </c>
      <c r="X1841" s="10">
        <f t="shared" si="2946"/>
        <v>88272.876361665258</v>
      </c>
      <c r="Y1841" s="8">
        <f t="shared" si="2947"/>
        <v>1132.8508158076465</v>
      </c>
      <c r="Z1841" s="1">
        <f t="shared" si="2948"/>
        <v>1132.8510000000001</v>
      </c>
      <c r="AA1841" s="2">
        <f t="shared" si="2949"/>
        <v>88272.9</v>
      </c>
      <c r="AB1841" s="2">
        <f t="shared" si="2943"/>
        <v>88272.862009213917</v>
      </c>
      <c r="AC1841" s="1">
        <f t="shared" si="2950"/>
        <v>8.8960490836488604E-2</v>
      </c>
      <c r="AD1841" s="1" t="b">
        <f t="shared" si="2951"/>
        <v>1</v>
      </c>
      <c r="AF1841" s="1" t="s">
        <v>1269</v>
      </c>
      <c r="AG1841" s="1" t="s">
        <v>1327</v>
      </c>
      <c r="AH1841" s="10">
        <v>29267.86</v>
      </c>
      <c r="AI1841" s="10">
        <v>117540.5</v>
      </c>
      <c r="AJ1841" s="10">
        <f t="shared" ref="AJ1841:AJ1848" si="3050">AI1841-AH1841</f>
        <v>88272.639999999999</v>
      </c>
      <c r="AK1841" s="1">
        <f t="shared" ref="AK1841:AK1848" si="3051">$A1841-100000000/AJ1841</f>
        <v>-2.849165494353656E-3</v>
      </c>
      <c r="AL1841" s="10">
        <f t="shared" ref="AL1841:AL1848" si="3052">$X1841-AJ1841</f>
        <v>0.23636166525830049</v>
      </c>
      <c r="AM1841" s="10">
        <f t="shared" si="2952"/>
        <v>0.31168406083412553</v>
      </c>
      <c r="AN1841" s="10">
        <f t="shared" ref="AN1841:AN1848" si="3053">AL1841/AM1841</f>
        <v>0.7583373516943791</v>
      </c>
      <c r="AO1841" s="1">
        <f t="shared" si="2953"/>
        <v>1132.8510000000001</v>
      </c>
      <c r="AP1841" s="14">
        <v>810000000</v>
      </c>
      <c r="AQ1841" s="10">
        <v>0.63700000000000001</v>
      </c>
      <c r="AR1841" s="14" cm="1">
        <f t="array" ref="AR1841">SfromgA($AP1841,$AO1841,"")</f>
        <v>0.58121492213357451</v>
      </c>
      <c r="AS1841" s="21">
        <f t="shared" ref="AS1841:AS1848" si="3054">(10^MAX(0.05, -0.312925054856973*((LN($AR1841))^(1/3)) + 0.454808404431693)-1)*100</f>
        <v>412.91446324437641</v>
      </c>
      <c r="AU1841" s="10"/>
      <c r="AV1841" s="10"/>
      <c r="AW1841" s="14">
        <f t="shared" ref="AW1841:AW1848" si="3055">IF($AP1841="",$AT1841,$AP1841)</f>
        <v>810000000</v>
      </c>
      <c r="AX1841" s="21">
        <f t="shared" ref="AX1841:AX1848" si="3056">IF($AP1841="",$AV1841,$AS1841)</f>
        <v>412.91446324437641</v>
      </c>
      <c r="AY1841" s="10">
        <f t="shared" ref="AY1841:AY1848" si="3057">LN(BB1841*$AO1841/$AW1841)</f>
        <v>-9.8898884446808495</v>
      </c>
      <c r="AZ1841" s="10">
        <f t="shared" ref="AZ1841:AZ1848" si="3058">EXP(AY$2950*$AI1841+AY$2951)*$AW1841/$AO1841</f>
        <v>16.136927914085494</v>
      </c>
      <c r="BA1841" s="10">
        <f t="shared" ref="BA1841:BA1848" si="3059">LN(AZ1841/$C1841)</f>
        <v>-0.90776914928464092</v>
      </c>
      <c r="BB1841" s="17" cm="1">
        <f t="array" ref="BB1841">$C1841*EXP(poly_from_str($AO1841,BB$2951))</f>
        <v>36.240004952655028</v>
      </c>
      <c r="BC1841" s="10">
        <f t="shared" ref="BC1841:BC1848" si="3060">LN(AZ1841/BB1841)</f>
        <v>-0.8090533130081401</v>
      </c>
      <c r="BD1841" s="10">
        <f t="shared" ref="BD1841:BD1848" si="3061">LN($AX1841/100+1)</f>
        <v>1.6349389069652442</v>
      </c>
      <c r="BE1841" s="10">
        <f t="shared" ref="BE1841:BE1848" si="3062">ABS(LN($AZ1841/$BB1841))-BD1841-LN(2)</f>
        <v>-1.5190327745170493</v>
      </c>
      <c r="BF1841" s="21">
        <f>INDEX([1]Pr3_line_class7_opt_lin!$A$2:$A$3624,MATCH($X1841,[1]Pr3_line_class7_opt_lin!$AO$2:$AO$3624,0),1)</f>
        <v>19029</v>
      </c>
    </row>
    <row r="1842" spans="1:58" hidden="1" x14ac:dyDescent="0.25">
      <c r="A1842" s="1">
        <v>1131.973</v>
      </c>
      <c r="B1842" s="1">
        <v>4.0000000000000001E-3</v>
      </c>
      <c r="C1842">
        <v>1</v>
      </c>
      <c r="E1842" s="2">
        <v>88341.3</v>
      </c>
      <c r="F1842">
        <v>23651</v>
      </c>
      <c r="G1842" t="s">
        <v>4</v>
      </c>
      <c r="H1842" t="s">
        <v>7</v>
      </c>
      <c r="I1842">
        <v>111993</v>
      </c>
      <c r="J1842" t="s">
        <v>6</v>
      </c>
      <c r="K1842" t="s">
        <v>5</v>
      </c>
      <c r="L1842">
        <v>23651.88</v>
      </c>
      <c r="M1842">
        <v>111993</v>
      </c>
      <c r="N1842">
        <v>19</v>
      </c>
      <c r="V1842" s="11">
        <f t="shared" si="2944"/>
        <v>8.8341329696026329E-7</v>
      </c>
      <c r="W1842" s="11">
        <f t="shared" si="2945"/>
        <v>1.131973380513984E-6</v>
      </c>
      <c r="X1842" s="10">
        <f t="shared" si="2946"/>
        <v>88341.318455586792</v>
      </c>
      <c r="Y1842" s="8">
        <f t="shared" si="2947"/>
        <v>1131.9731440308371</v>
      </c>
      <c r="Z1842" s="1">
        <f t="shared" si="2948"/>
        <v>1131.973</v>
      </c>
      <c r="AA1842" s="2">
        <f t="shared" si="2949"/>
        <v>88341.3</v>
      </c>
      <c r="AB1842" s="2">
        <f t="shared" si="2943"/>
        <v>88341.329696026325</v>
      </c>
      <c r="AC1842" s="1">
        <f t="shared" si="2950"/>
        <v>8.902095266231011E-2</v>
      </c>
      <c r="AD1842" s="1" t="b">
        <f t="shared" si="2951"/>
        <v>1</v>
      </c>
      <c r="AF1842" s="1" t="s">
        <v>1241</v>
      </c>
      <c r="AG1842" s="1" t="s">
        <v>1180</v>
      </c>
      <c r="AH1842" s="10">
        <v>23651.88</v>
      </c>
      <c r="AI1842" s="10">
        <v>111992.97</v>
      </c>
      <c r="AJ1842" s="10">
        <f t="shared" si="3050"/>
        <v>88341.09</v>
      </c>
      <c r="AK1842" s="1">
        <f t="shared" si="3051"/>
        <v>-3.0713842222667154E-3</v>
      </c>
      <c r="AL1842" s="10">
        <f t="shared" si="3052"/>
        <v>0.2284555867954623</v>
      </c>
      <c r="AM1842" s="10">
        <f t="shared" si="2952"/>
        <v>0.31216751636302287</v>
      </c>
      <c r="AN1842" s="10">
        <f t="shared" si="3053"/>
        <v>0.73183651347563305</v>
      </c>
      <c r="AO1842" s="1">
        <f t="shared" si="2953"/>
        <v>1131.973</v>
      </c>
      <c r="AP1842" s="14">
        <v>138000000</v>
      </c>
      <c r="AQ1842" s="10">
        <v>9.8000000000000004E-2</v>
      </c>
      <c r="AR1842" s="14" cm="1">
        <f t="array" ref="AR1842">SfromgA($AP1842,$AO1842,"")</f>
        <v>9.8791743641659352E-2</v>
      </c>
      <c r="AS1842" s="21">
        <f t="shared" si="3054"/>
        <v>639.18302791883059</v>
      </c>
      <c r="AU1842" s="10"/>
      <c r="AV1842" s="10"/>
      <c r="AW1842" s="14">
        <f t="shared" si="3055"/>
        <v>138000000</v>
      </c>
      <c r="AX1842" s="21">
        <f t="shared" si="3056"/>
        <v>639.18302791883059</v>
      </c>
      <c r="AY1842" s="10">
        <f t="shared" si="3057"/>
        <v>-11.807712613472562</v>
      </c>
      <c r="AZ1842" s="10">
        <f t="shared" si="3058"/>
        <v>4.621255551331954</v>
      </c>
      <c r="BA1842" s="10">
        <f t="shared" si="3059"/>
        <v>1.5306664325299693</v>
      </c>
      <c r="BB1842" s="17" cm="1">
        <f t="array" ref="BB1842">$C1842*EXP(poly_from_str($AO1842,BB$2951))</f>
        <v>0.907859382701666</v>
      </c>
      <c r="BC1842" s="10">
        <f t="shared" si="3060"/>
        <v>1.6273322097696212</v>
      </c>
      <c r="BD1842" s="10">
        <f t="shared" si="3061"/>
        <v>2.0003753740092796</v>
      </c>
      <c r="BE1842" s="10">
        <f t="shared" si="3062"/>
        <v>-1.0661903447996037</v>
      </c>
      <c r="BF1842" s="21">
        <f>INDEX([1]Pr3_line_class7_opt_lin!$A$2:$A$3624,MATCH($X1842,[1]Pr3_line_class7_opt_lin!$AO$2:$AO$3624,0),1)</f>
        <v>478</v>
      </c>
    </row>
    <row r="1843" spans="1:58" hidden="1" x14ac:dyDescent="0.25">
      <c r="A1843" s="1">
        <v>1131.7190000000001</v>
      </c>
      <c r="B1843" s="1">
        <v>4.0000000000000001E-3</v>
      </c>
      <c r="C1843">
        <v>2</v>
      </c>
      <c r="E1843" s="2">
        <v>88361.2</v>
      </c>
      <c r="F1843">
        <v>27138</v>
      </c>
      <c r="G1843" t="s">
        <v>4</v>
      </c>
      <c r="H1843" t="s">
        <v>7</v>
      </c>
      <c r="I1843">
        <v>115499</v>
      </c>
      <c r="J1843" t="s">
        <v>6</v>
      </c>
      <c r="K1843" t="s">
        <v>5</v>
      </c>
      <c r="L1843">
        <v>27138.55</v>
      </c>
      <c r="M1843">
        <v>115499.8</v>
      </c>
      <c r="N1843">
        <v>19</v>
      </c>
      <c r="V1843" s="11">
        <f t="shared" si="2944"/>
        <v>8.8361156788920219E-7</v>
      </c>
      <c r="W1843" s="11">
        <f t="shared" si="2945"/>
        <v>1.1317184465579915E-6</v>
      </c>
      <c r="X1843" s="10">
        <f t="shared" si="2946"/>
        <v>88361.173154174539</v>
      </c>
      <c r="Y1843" s="8">
        <f t="shared" si="2947"/>
        <v>1131.7187903958425</v>
      </c>
      <c r="Z1843" s="1">
        <f t="shared" si="2948"/>
        <v>1131.7190000000001</v>
      </c>
      <c r="AA1843" s="2">
        <f t="shared" si="2949"/>
        <v>88361.2</v>
      </c>
      <c r="AB1843" s="2">
        <f t="shared" si="2943"/>
        <v>88361.156788920212</v>
      </c>
      <c r="AC1843" s="1">
        <f t="shared" si="2950"/>
        <v>8.9038470145380716E-2</v>
      </c>
      <c r="AD1843" s="1" t="b">
        <f t="shared" si="2951"/>
        <v>1</v>
      </c>
      <c r="AF1843" s="1" t="s">
        <v>1221</v>
      </c>
      <c r="AG1843" s="1" t="s">
        <v>1219</v>
      </c>
      <c r="AH1843" s="10">
        <v>27138.55</v>
      </c>
      <c r="AI1843" s="10">
        <v>115499.67</v>
      </c>
      <c r="AJ1843" s="10">
        <f t="shared" si="3050"/>
        <v>88361.12</v>
      </c>
      <c r="AK1843" s="1">
        <f t="shared" si="3051"/>
        <v>-4.7118823295022594E-4</v>
      </c>
      <c r="AL1843" s="10">
        <f t="shared" si="3052"/>
        <v>5.3154174544033594E-2</v>
      </c>
      <c r="AM1843" s="10">
        <f t="shared" si="2952"/>
        <v>0.3123079138902855</v>
      </c>
      <c r="AN1843" s="10">
        <f t="shared" si="3053"/>
        <v>0.17019797507503054</v>
      </c>
      <c r="AO1843" s="1">
        <f t="shared" si="2953"/>
        <v>1131.7190000000001</v>
      </c>
      <c r="AP1843" s="14">
        <v>120000000</v>
      </c>
      <c r="AQ1843" s="10">
        <v>0.14699999999999999</v>
      </c>
      <c r="AR1843" s="14" cm="1">
        <f t="array" ref="AR1843">SfromgA($AP1843,$AO1843,"")</f>
        <v>8.584804853968768E-2</v>
      </c>
      <c r="AS1843" s="21">
        <f t="shared" si="3054"/>
        <v>653.28528718226403</v>
      </c>
      <c r="AU1843" s="10"/>
      <c r="AV1843" s="10"/>
      <c r="AW1843" s="14">
        <f t="shared" si="3055"/>
        <v>120000000</v>
      </c>
      <c r="AX1843" s="21">
        <f t="shared" si="3056"/>
        <v>653.28528718226403</v>
      </c>
      <c r="AY1843" s="10">
        <f t="shared" si="3057"/>
        <v>-10.974438395534236</v>
      </c>
      <c r="AZ1843" s="10">
        <f t="shared" si="3058"/>
        <v>2.8960169724651292</v>
      </c>
      <c r="BA1843" s="10">
        <f t="shared" si="3059"/>
        <v>0.37018915460419954</v>
      </c>
      <c r="BB1843" s="17" cm="1">
        <f t="array" ref="BB1843">$C1843*EXP(poly_from_str($AO1843,BB$2951))</f>
        <v>1.8167894601746946</v>
      </c>
      <c r="BC1843" s="10">
        <f t="shared" si="3060"/>
        <v>0.46626542468467674</v>
      </c>
      <c r="BD1843" s="10">
        <f t="shared" si="3061"/>
        <v>2.0192738374995818</v>
      </c>
      <c r="BE1843" s="10">
        <f t="shared" si="3062"/>
        <v>-2.2461555933748505</v>
      </c>
      <c r="BF1843" s="21">
        <f>INDEX([1]Pr3_line_class7_opt_lin!$A$2:$A$3624,MATCH($X1843,[1]Pr3_line_class7_opt_lin!$AO$2:$AO$3624,0),1)</f>
        <v>958</v>
      </c>
    </row>
    <row r="1844" spans="1:58" hidden="1" x14ac:dyDescent="0.25">
      <c r="A1844" s="1">
        <v>1131.558</v>
      </c>
      <c r="B1844" s="1">
        <v>4.0000000000000001E-3</v>
      </c>
      <c r="C1844">
        <v>10</v>
      </c>
      <c r="E1844" s="2">
        <v>88373.7</v>
      </c>
      <c r="F1844">
        <v>30505</v>
      </c>
      <c r="G1844" t="s">
        <v>4</v>
      </c>
      <c r="H1844" t="s">
        <v>12</v>
      </c>
      <c r="I1844">
        <v>118879</v>
      </c>
      <c r="J1844" t="s">
        <v>6</v>
      </c>
      <c r="K1844" t="s">
        <v>12</v>
      </c>
      <c r="L1844">
        <v>30505.72</v>
      </c>
      <c r="M1844">
        <v>118879.3</v>
      </c>
      <c r="N1844">
        <v>19</v>
      </c>
      <c r="V1844" s="11">
        <f t="shared" si="2944"/>
        <v>8.8373728964843163E-7</v>
      </c>
      <c r="W1844" s="11">
        <f t="shared" si="2945"/>
        <v>1.1315583708727824E-6</v>
      </c>
      <c r="X1844" s="10">
        <f t="shared" si="2946"/>
        <v>88373.717991172758</v>
      </c>
      <c r="Y1844" s="8">
        <f t="shared" si="2947"/>
        <v>1131.5581405094729</v>
      </c>
      <c r="Z1844" s="1">
        <f t="shared" si="2948"/>
        <v>1131.558</v>
      </c>
      <c r="AA1844" s="2">
        <f t="shared" si="2949"/>
        <v>88373.7</v>
      </c>
      <c r="AB1844" s="2">
        <f t="shared" si="2943"/>
        <v>88373.728964843162</v>
      </c>
      <c r="AC1844" s="1">
        <f t="shared" si="2950"/>
        <v>8.9049579855757802E-2</v>
      </c>
      <c r="AD1844" s="1" t="b">
        <f t="shared" si="2951"/>
        <v>1</v>
      </c>
      <c r="AF1844" s="1" t="s">
        <v>1403</v>
      </c>
      <c r="AG1844" s="1" t="s">
        <v>1195</v>
      </c>
      <c r="AH1844" s="10">
        <v>30505.72</v>
      </c>
      <c r="AI1844" s="10">
        <v>118879.3</v>
      </c>
      <c r="AJ1844" s="10">
        <f t="shared" si="3050"/>
        <v>88373.58</v>
      </c>
      <c r="AK1844" s="1">
        <f t="shared" si="3051"/>
        <v>-1.9073840846886014E-3</v>
      </c>
      <c r="AL1844" s="10">
        <f t="shared" si="3052"/>
        <v>0.13799117275630124</v>
      </c>
      <c r="AM1844" s="10">
        <f t="shared" si="2952"/>
        <v>0.31239653645681442</v>
      </c>
      <c r="AN1844" s="10">
        <f t="shared" si="3053"/>
        <v>0.44171799828957797</v>
      </c>
      <c r="AO1844" s="1">
        <f t="shared" si="2953"/>
        <v>1131.558</v>
      </c>
      <c r="AP1844" s="14">
        <v>532000000</v>
      </c>
      <c r="AQ1844" s="10">
        <v>0.14299999999999999</v>
      </c>
      <c r="AR1844" s="14" cm="1">
        <f t="array" ref="AR1844">SfromgA($AP1844,$AO1844,"")</f>
        <v>0.38043060714241744</v>
      </c>
      <c r="AS1844" s="21">
        <f t="shared" si="3054"/>
        <v>481.02415859299111</v>
      </c>
      <c r="AU1844" s="10"/>
      <c r="AV1844" s="10"/>
      <c r="AW1844" s="14">
        <f t="shared" si="3055"/>
        <v>532000000</v>
      </c>
      <c r="AX1844" s="21">
        <f t="shared" si="3056"/>
        <v>481.02415859299111</v>
      </c>
      <c r="AY1844" s="10">
        <f t="shared" si="3057"/>
        <v>-10.853921665056161</v>
      </c>
      <c r="AZ1844" s="10">
        <f t="shared" si="3058"/>
        <v>9.3625322324101532</v>
      </c>
      <c r="BA1844" s="10">
        <f t="shared" si="3059"/>
        <v>-6.5869301442598865E-2</v>
      </c>
      <c r="BB1844" s="17" cm="1">
        <f t="array" ref="BB1844">$C1844*EXP(poly_from_str($AO1844,BB$2951))</f>
        <v>9.0873347565838873</v>
      </c>
      <c r="BC1844" s="10">
        <f t="shared" si="3060"/>
        <v>2.9834132451752961E-2</v>
      </c>
      <c r="BD1844" s="10">
        <f t="shared" si="3061"/>
        <v>1.7596221510544139</v>
      </c>
      <c r="BE1844" s="10">
        <f t="shared" si="3062"/>
        <v>-2.4229351991626062</v>
      </c>
      <c r="BF1844" s="21">
        <f>INDEX([1]Pr3_line_class7_opt_lin!$A$2:$A$3624,MATCH($X1844,[1]Pr3_line_class7_opt_lin!$AO$2:$AO$3624,0),1)</f>
        <v>4794</v>
      </c>
    </row>
    <row r="1845" spans="1:58" hidden="1" x14ac:dyDescent="0.25">
      <c r="A1845" s="1">
        <v>1131.2829999999999</v>
      </c>
      <c r="B1845" s="1">
        <v>4.0000000000000001E-3</v>
      </c>
      <c r="C1845">
        <v>8</v>
      </c>
      <c r="E1845" s="2">
        <v>88395.199999999997</v>
      </c>
      <c r="F1845">
        <v>22527</v>
      </c>
      <c r="G1845" t="s">
        <v>4</v>
      </c>
      <c r="H1845" t="s">
        <v>7</v>
      </c>
      <c r="I1845">
        <v>110922</v>
      </c>
      <c r="J1845" t="s">
        <v>6</v>
      </c>
      <c r="K1845" t="s">
        <v>5</v>
      </c>
      <c r="L1845">
        <v>22527.7</v>
      </c>
      <c r="M1845">
        <v>110922.5</v>
      </c>
      <c r="N1845">
        <v>19</v>
      </c>
      <c r="V1845" s="11">
        <f t="shared" si="2944"/>
        <v>8.8395211454605087E-7</v>
      </c>
      <c r="W1845" s="11">
        <f t="shared" si="2945"/>
        <v>1.1312831465961953E-6</v>
      </c>
      <c r="X1845" s="10">
        <f t="shared" si="2946"/>
        <v>88395.207112271586</v>
      </c>
      <c r="Y1845" s="8">
        <f t="shared" si="2947"/>
        <v>1131.2830555732401</v>
      </c>
      <c r="Z1845" s="1">
        <f t="shared" si="2948"/>
        <v>1131.2829999999999</v>
      </c>
      <c r="AA1845" s="2">
        <f t="shared" si="2949"/>
        <v>88395.199999999997</v>
      </c>
      <c r="AB1845" s="2">
        <f t="shared" si="2943"/>
        <v>88395.211454605087</v>
      </c>
      <c r="AC1845" s="1">
        <f t="shared" si="2950"/>
        <v>8.906856704052174E-2</v>
      </c>
      <c r="AD1845" s="1" t="b">
        <f t="shared" si="2951"/>
        <v>1</v>
      </c>
      <c r="AF1845" s="1" t="s">
        <v>1336</v>
      </c>
      <c r="AG1845" s="5" t="s">
        <v>1473</v>
      </c>
      <c r="AH1845" s="10">
        <v>22527.7</v>
      </c>
      <c r="AI1845" s="10">
        <v>110922.18</v>
      </c>
      <c r="AJ1845" s="10">
        <f t="shared" si="3050"/>
        <v>88394.48</v>
      </c>
      <c r="AK1845" s="1">
        <f t="shared" si="3051"/>
        <v>-9.3612424668663152E-3</v>
      </c>
      <c r="AL1845" s="10">
        <f t="shared" si="3052"/>
        <v>0.72711227159015834</v>
      </c>
      <c r="AM1845" s="10">
        <f t="shared" si="2952"/>
        <v>0.3125484958228843</v>
      </c>
      <c r="AN1845" s="10">
        <f t="shared" si="3053"/>
        <v>2.3263982431775965</v>
      </c>
      <c r="AO1845" s="1">
        <f t="shared" si="2953"/>
        <v>1131.2829999999999</v>
      </c>
      <c r="AP1845" s="14">
        <v>149000000</v>
      </c>
      <c r="AQ1845" s="10">
        <v>4.7E-2</v>
      </c>
      <c r="AR1845" s="14" cm="1">
        <f t="array" ref="AR1845">SfromgA($AP1845,$AO1845,"")</f>
        <v>0.10647150946316422</v>
      </c>
      <c r="AS1845" s="21">
        <f t="shared" si="3054"/>
        <v>631.54391718057695</v>
      </c>
      <c r="AU1845" s="10"/>
      <c r="AV1845" s="10"/>
      <c r="AW1845" s="14">
        <f t="shared" si="3055"/>
        <v>149000000</v>
      </c>
      <c r="AX1845" s="21">
        <f t="shared" si="3056"/>
        <v>631.54391718057695</v>
      </c>
      <c r="AY1845" s="10">
        <f t="shared" si="3057"/>
        <v>-9.8039757437640915</v>
      </c>
      <c r="AZ1845" s="10">
        <f t="shared" si="3058"/>
        <v>5.5182569762905516</v>
      </c>
      <c r="BA1845" s="10">
        <f t="shared" si="3059"/>
        <v>-0.37137949641990398</v>
      </c>
      <c r="BB1845" s="17" cm="1">
        <f t="array" ref="BB1845">$C1845*EXP(poly_from_str($AO1845,BB$2951))</f>
        <v>7.2744881579453304</v>
      </c>
      <c r="BC1845" s="10">
        <f t="shared" si="3060"/>
        <v>-0.27631140902632945</v>
      </c>
      <c r="BD1845" s="10">
        <f t="shared" si="3061"/>
        <v>1.9899870698272459</v>
      </c>
      <c r="BE1845" s="10">
        <f t="shared" si="3062"/>
        <v>-2.4068228413608619</v>
      </c>
      <c r="BF1845" s="21">
        <f>INDEX([1]Pr3_line_class7_opt_lin!$A$2:$A$3624,MATCH($X1845,[1]Pr3_line_class7_opt_lin!$AO$2:$AO$3624,0),1)</f>
        <v>3842</v>
      </c>
    </row>
    <row r="1846" spans="1:58" hidden="1" x14ac:dyDescent="0.25">
      <c r="A1846" s="1">
        <v>1130.9880000000001</v>
      </c>
      <c r="B1846" s="1">
        <v>4.0000000000000001E-3</v>
      </c>
      <c r="C1846">
        <v>15</v>
      </c>
      <c r="E1846" s="2">
        <v>88418.3</v>
      </c>
      <c r="F1846">
        <v>29267</v>
      </c>
      <c r="G1846" t="s">
        <v>4</v>
      </c>
      <c r="H1846" t="s">
        <v>17</v>
      </c>
      <c r="I1846">
        <v>117686</v>
      </c>
      <c r="J1846" t="s">
        <v>6</v>
      </c>
      <c r="K1846" t="s">
        <v>17</v>
      </c>
      <c r="L1846">
        <v>29267.86</v>
      </c>
      <c r="M1846">
        <v>117686.39999999999</v>
      </c>
      <c r="N1846">
        <v>19</v>
      </c>
      <c r="V1846" s="11">
        <f t="shared" si="2944"/>
        <v>8.8418267921498723E-7</v>
      </c>
      <c r="W1846" s="11">
        <f t="shared" si="2945"/>
        <v>1.1309875896731786E-6</v>
      </c>
      <c r="X1846" s="10">
        <f t="shared" si="2946"/>
        <v>88418.280090043379</v>
      </c>
      <c r="Y1846" s="8">
        <f t="shared" si="2947"/>
        <v>1130.987844348047</v>
      </c>
      <c r="Z1846" s="1">
        <f t="shared" si="2948"/>
        <v>1130.9880000000001</v>
      </c>
      <c r="AA1846" s="2">
        <f t="shared" si="2949"/>
        <v>88418.3</v>
      </c>
      <c r="AB1846" s="2">
        <f t="shared" si="2943"/>
        <v>88418.267921498715</v>
      </c>
      <c r="AC1846" s="1">
        <f t="shared" si="2950"/>
        <v>8.9088950511189646E-2</v>
      </c>
      <c r="AD1846" s="1" t="b">
        <f t="shared" si="2951"/>
        <v>1</v>
      </c>
      <c r="AF1846" s="1" t="s">
        <v>1269</v>
      </c>
      <c r="AG1846" s="1" t="s">
        <v>1332</v>
      </c>
      <c r="AH1846" s="10">
        <v>29267.86</v>
      </c>
      <c r="AI1846" s="10">
        <v>117686.39999999999</v>
      </c>
      <c r="AJ1846" s="10">
        <f t="shared" si="3050"/>
        <v>88418.54</v>
      </c>
      <c r="AK1846" s="1">
        <f t="shared" si="3051"/>
        <v>3.4802375157596543E-3</v>
      </c>
      <c r="AL1846" s="10">
        <f t="shared" si="3052"/>
        <v>-0.25990995661413763</v>
      </c>
      <c r="AM1846" s="10">
        <f t="shared" si="2952"/>
        <v>0.31271171754253801</v>
      </c>
      <c r="AN1846" s="10">
        <f t="shared" si="3053"/>
        <v>-0.83114876109105895</v>
      </c>
      <c r="AO1846" s="1">
        <f t="shared" si="2953"/>
        <v>1130.9880000000001</v>
      </c>
      <c r="AP1846" s="14">
        <v>255000000</v>
      </c>
      <c r="AQ1846" s="10">
        <v>0.10299999999999999</v>
      </c>
      <c r="AR1846" s="14" cm="1">
        <f t="array" ref="AR1846">SfromgA($AP1846,$AO1846,"")</f>
        <v>0.18207383145628681</v>
      </c>
      <c r="AS1846" s="21">
        <f t="shared" si="3054"/>
        <v>573.78888797653303</v>
      </c>
      <c r="AU1846" s="10"/>
      <c r="AV1846" s="10"/>
      <c r="AW1846" s="14">
        <f t="shared" si="3055"/>
        <v>255000000</v>
      </c>
      <c r="AX1846" s="21">
        <f t="shared" si="3056"/>
        <v>573.78888797653303</v>
      </c>
      <c r="AY1846" s="10">
        <f t="shared" si="3057"/>
        <v>-9.7122656531995499</v>
      </c>
      <c r="AZ1846" s="10">
        <f t="shared" si="3058"/>
        <v>5.0195852937740035</v>
      </c>
      <c r="BA1846" s="10">
        <f t="shared" si="3059"/>
        <v>-1.0947028816130238</v>
      </c>
      <c r="BB1846" s="17" cm="1">
        <f t="array" ref="BB1846">$C1846*EXP(poly_from_str($AO1846,BB$2951))</f>
        <v>13.648936192013663</v>
      </c>
      <c r="BC1846" s="10">
        <f t="shared" si="3060"/>
        <v>-1.000314264453706</v>
      </c>
      <c r="BD1846" s="10">
        <f t="shared" si="3061"/>
        <v>1.9077466532730294</v>
      </c>
      <c r="BE1846" s="10">
        <f t="shared" si="3062"/>
        <v>-1.6005795693792688</v>
      </c>
      <c r="BF1846" s="21">
        <f>INDEX([1]Pr3_line_class7_opt_lin!$A$2:$A$3624,MATCH($X1846,[1]Pr3_line_class7_opt_lin!$AO$2:$AO$3624,0),1)</f>
        <v>7215</v>
      </c>
    </row>
    <row r="1847" spans="1:58" hidden="1" x14ac:dyDescent="0.25">
      <c r="A1847" s="1">
        <v>1130.7529999999999</v>
      </c>
      <c r="B1847" s="1">
        <v>4.0000000000000001E-3</v>
      </c>
      <c r="C1847">
        <v>2</v>
      </c>
      <c r="E1847" s="2">
        <v>88436.6</v>
      </c>
      <c r="F1847">
        <v>29835</v>
      </c>
      <c r="G1847" t="s">
        <v>4</v>
      </c>
      <c r="H1847" t="s">
        <v>5</v>
      </c>
      <c r="I1847">
        <v>118271</v>
      </c>
      <c r="J1847" t="s">
        <v>6</v>
      </c>
      <c r="K1847" t="s">
        <v>12</v>
      </c>
      <c r="L1847">
        <v>29835.09</v>
      </c>
      <c r="M1847">
        <v>118271.6</v>
      </c>
      <c r="N1847">
        <v>19</v>
      </c>
      <c r="V1847" s="11">
        <f t="shared" si="2944"/>
        <v>8.8436643546380163E-7</v>
      </c>
      <c r="W1847" s="11">
        <f t="shared" si="2945"/>
        <v>1.130753556785313E-6</v>
      </c>
      <c r="X1847" s="10">
        <f t="shared" si="2946"/>
        <v>88436.627019145642</v>
      </c>
      <c r="Y1847" s="8">
        <f t="shared" si="2947"/>
        <v>1130.7532113176478</v>
      </c>
      <c r="Z1847" s="1">
        <f t="shared" si="2948"/>
        <v>1130.7529999999999</v>
      </c>
      <c r="AA1847" s="2">
        <f t="shared" si="2949"/>
        <v>88436.6</v>
      </c>
      <c r="AB1847" s="2">
        <f t="shared" si="2943"/>
        <v>88436.643546380161</v>
      </c>
      <c r="AC1847" s="1">
        <f t="shared" si="2950"/>
        <v>8.9105199608747521E-2</v>
      </c>
      <c r="AD1847" s="1" t="b">
        <f t="shared" si="2951"/>
        <v>1</v>
      </c>
      <c r="AF1847" s="1" t="s">
        <v>1185</v>
      </c>
      <c r="AG1847" s="1" t="s">
        <v>1212</v>
      </c>
      <c r="AH1847" s="10">
        <v>29835.09</v>
      </c>
      <c r="AI1847" s="10">
        <v>118271.6</v>
      </c>
      <c r="AJ1847" s="10">
        <f t="shared" si="3050"/>
        <v>88436.510000000009</v>
      </c>
      <c r="AK1847" s="1">
        <f t="shared" si="3051"/>
        <v>-1.7075297294013581E-3</v>
      </c>
      <c r="AL1847" s="10">
        <f t="shared" si="3052"/>
        <v>0.11701914563309401</v>
      </c>
      <c r="AM1847" s="10">
        <f t="shared" si="2952"/>
        <v>0.31284144282615217</v>
      </c>
      <c r="AN1847" s="10">
        <f t="shared" si="3053"/>
        <v>0.37405256981288837</v>
      </c>
      <c r="AO1847" s="1">
        <f t="shared" si="2953"/>
        <v>1130.7529999999999</v>
      </c>
      <c r="AP1847" s="14">
        <v>8900000</v>
      </c>
      <c r="AQ1847" s="10">
        <v>1E-3</v>
      </c>
      <c r="AR1847" s="14" cm="1">
        <f t="array" ref="AR1847">SfromgA($AP1847,$AO1847,"")</f>
        <v>6.350773332781905E-3</v>
      </c>
      <c r="AS1847" s="21">
        <f t="shared" si="3054"/>
        <v>881.76043411249157</v>
      </c>
      <c r="AU1847" s="10"/>
      <c r="AV1847" s="10"/>
      <c r="AW1847" s="14">
        <f t="shared" si="3055"/>
        <v>8900000</v>
      </c>
      <c r="AX1847" s="21">
        <f t="shared" si="3056"/>
        <v>881.76043411249157</v>
      </c>
      <c r="AY1847" s="10">
        <f t="shared" si="3057"/>
        <v>-8.3716244800475454</v>
      </c>
      <c r="AZ1847" s="10">
        <f t="shared" si="3058"/>
        <v>0.165901781077153</v>
      </c>
      <c r="BA1847" s="10">
        <f t="shared" si="3059"/>
        <v>-2.4895065265554943</v>
      </c>
      <c r="BB1847" s="17" cm="1">
        <f t="array" ref="BB1847">$C1847*EXP(poly_from_str($AO1847,BB$2951))</f>
        <v>1.8208406557208674</v>
      </c>
      <c r="BC1847" s="10">
        <f t="shared" si="3060"/>
        <v>-2.3956576391895932</v>
      </c>
      <c r="BD1847" s="10">
        <f t="shared" si="3061"/>
        <v>2.2841771354884077</v>
      </c>
      <c r="BE1847" s="10">
        <f t="shared" si="3062"/>
        <v>-0.58166667685875983</v>
      </c>
      <c r="BF1847" s="21">
        <f>INDEX([1]Pr3_line_class7_opt_lin!$A$2:$A$3624,MATCH($X1847,[1]Pr3_line_class7_opt_lin!$AO$2:$AO$3624,0),1)</f>
        <v>963</v>
      </c>
    </row>
    <row r="1848" spans="1:58" hidden="1" x14ac:dyDescent="0.25">
      <c r="A1848" s="1">
        <v>1130.654</v>
      </c>
      <c r="B1848" s="1">
        <v>4.0000000000000001E-3</v>
      </c>
      <c r="C1848">
        <v>1</v>
      </c>
      <c r="E1848" s="2">
        <v>88444.4</v>
      </c>
      <c r="F1848">
        <v>23050</v>
      </c>
      <c r="G1848" t="s">
        <v>4</v>
      </c>
      <c r="H1848" t="s">
        <v>18</v>
      </c>
      <c r="I1848">
        <v>111494</v>
      </c>
      <c r="J1848" t="s">
        <v>6</v>
      </c>
      <c r="K1848" t="s">
        <v>17</v>
      </c>
      <c r="L1848">
        <v>23050.61</v>
      </c>
      <c r="M1848">
        <v>111494.8</v>
      </c>
      <c r="N1848">
        <v>19</v>
      </c>
      <c r="V1848" s="11">
        <f t="shared" si="2944"/>
        <v>8.8444387053864398E-7</v>
      </c>
      <c r="W1848" s="11">
        <f t="shared" si="2945"/>
        <v>1.1306538344994145E-6</v>
      </c>
      <c r="X1848" s="10">
        <f t="shared" si="2946"/>
        <v>88444.391968405747</v>
      </c>
      <c r="Y1848" s="8">
        <f t="shared" si="2947"/>
        <v>1130.6539371735651</v>
      </c>
      <c r="Z1848" s="1">
        <f t="shared" si="2948"/>
        <v>1130.654</v>
      </c>
      <c r="AA1848" s="2">
        <f t="shared" si="2949"/>
        <v>88444.4</v>
      </c>
      <c r="AB1848" s="2">
        <f t="shared" si="2943"/>
        <v>88444.387053864397</v>
      </c>
      <c r="AC1848" s="1">
        <f t="shared" si="2950"/>
        <v>8.9112048006668887E-2</v>
      </c>
      <c r="AD1848" s="1" t="b">
        <f t="shared" si="2951"/>
        <v>1</v>
      </c>
      <c r="AF1848" s="1" t="s">
        <v>1252</v>
      </c>
      <c r="AG1848" s="1" t="s">
        <v>1346</v>
      </c>
      <c r="AH1848" s="10">
        <v>23050.61</v>
      </c>
      <c r="AI1848" s="10">
        <v>111494.56</v>
      </c>
      <c r="AJ1848" s="10">
        <f t="shared" si="3050"/>
        <v>88443.95</v>
      </c>
      <c r="AK1848" s="1">
        <f t="shared" si="3051"/>
        <v>-5.587230104538321E-3</v>
      </c>
      <c r="AL1848" s="10">
        <f t="shared" si="3052"/>
        <v>0.44196840575023089</v>
      </c>
      <c r="AM1848" s="10">
        <f t="shared" si="2952"/>
        <v>0.31289642985387217</v>
      </c>
      <c r="AN1848" s="10">
        <f t="shared" si="3053"/>
        <v>1.4125070265475304</v>
      </c>
      <c r="AO1848" s="1">
        <f t="shared" si="2953"/>
        <v>1130.654</v>
      </c>
      <c r="AP1848" s="14">
        <v>103000000</v>
      </c>
      <c r="AQ1848" s="10">
        <v>0.16300000000000001</v>
      </c>
      <c r="AR1848" s="14" cm="1">
        <f t="array" ref="AR1848">SfromgA($AP1848,$AO1848,"")</f>
        <v>7.3478410864784904E-2</v>
      </c>
      <c r="AS1848" s="21">
        <f t="shared" si="3054"/>
        <v>668.59025383059304</v>
      </c>
      <c r="AU1848" s="10"/>
      <c r="AV1848" s="10"/>
      <c r="AW1848" s="14">
        <f t="shared" si="3055"/>
        <v>103000000</v>
      </c>
      <c r="AX1848" s="21">
        <f t="shared" si="3056"/>
        <v>668.59025383059304</v>
      </c>
      <c r="AY1848" s="10">
        <f t="shared" si="3057"/>
        <v>-11.51330996234838</v>
      </c>
      <c r="AZ1848" s="10">
        <f t="shared" si="3058"/>
        <v>3.6179119491972482</v>
      </c>
      <c r="BA1848" s="10">
        <f t="shared" si="3059"/>
        <v>1.2858970498049969</v>
      </c>
      <c r="BB1848" s="17" cm="1">
        <f t="array" ref="BB1848">$C1848*EXP(poly_from_str($AO1848,BB$2951))</f>
        <v>0.91062698564497735</v>
      </c>
      <c r="BC1848" s="10">
        <f t="shared" si="3060"/>
        <v>1.379518971310211</v>
      </c>
      <c r="BD1848" s="10">
        <f t="shared" si="3061"/>
        <v>2.0393878116440831</v>
      </c>
      <c r="BE1848" s="10">
        <f t="shared" si="3062"/>
        <v>-1.3530160208938176</v>
      </c>
      <c r="BF1848" s="21">
        <f>INDEX([1]Pr3_line_class7_opt_lin!$A$2:$A$3624,MATCH($X1848,[1]Pr3_line_class7_opt_lin!$AO$2:$AO$3624,0),1)</f>
        <v>482</v>
      </c>
    </row>
    <row r="1849" spans="1:58" hidden="1" x14ac:dyDescent="0.25">
      <c r="A1849" s="1">
        <v>1130.3630000000001</v>
      </c>
      <c r="B1849" s="1">
        <v>4.0000000000000001E-3</v>
      </c>
      <c r="C1849">
        <v>3</v>
      </c>
      <c r="E1849" s="2">
        <v>88467.199999999997</v>
      </c>
      <c r="N1849">
        <v>19</v>
      </c>
      <c r="V1849" s="11">
        <f t="shared" si="2944"/>
        <v>8.8467156125952459E-7</v>
      </c>
      <c r="W1849" s="11">
        <f t="shared" si="2945"/>
        <v>1.1303624394125733E-6</v>
      </c>
      <c r="X1849" s="10">
        <f t="shared" si="2946"/>
        <v>88467.172791826277</v>
      </c>
      <c r="Y1849" s="8">
        <f t="shared" si="2947"/>
        <v>1130.3627870567518</v>
      </c>
      <c r="Z1849" s="1">
        <f t="shared" si="2948"/>
        <v>1130.3630000000001</v>
      </c>
      <c r="AA1849" s="2">
        <f t="shared" si="2949"/>
        <v>88467.199999999997</v>
      </c>
      <c r="AB1849" s="2">
        <f t="shared" si="2943"/>
        <v>88467.156125952461</v>
      </c>
      <c r="AC1849" s="1">
        <f t="shared" si="2950"/>
        <v>8.9132188565068243E-2</v>
      </c>
      <c r="AD1849" s="1" t="b">
        <f t="shared" si="2951"/>
        <v>1</v>
      </c>
      <c r="AM1849" s="10">
        <f t="shared" si="2952"/>
        <v>0.31305766377703442</v>
      </c>
      <c r="AN1849" s="10"/>
      <c r="AO1849" s="1">
        <f t="shared" si="2953"/>
        <v>1130.3630000000001</v>
      </c>
      <c r="AP1849"/>
      <c r="BB1849" s="17" cm="1">
        <f t="array" ref="BB1849">$C1849*EXP(poly_from_str($AO1849,BB$2951))</f>
        <v>2.7337002739541401</v>
      </c>
      <c r="BF1849" s="21" t="e">
        <f>INDEX([1]Pr3_line_class7_opt_lin!$A$2:$A$3624,MATCH($X1849,[1]Pr3_line_class7_opt_lin!$AO$2:$AO$3624,0),1)</f>
        <v>#N/A</v>
      </c>
    </row>
    <row r="1850" spans="1:58" hidden="1" x14ac:dyDescent="0.25">
      <c r="A1850" s="1">
        <v>1130.153</v>
      </c>
      <c r="B1850" s="1">
        <v>4.0000000000000001E-3</v>
      </c>
      <c r="C1850">
        <v>3</v>
      </c>
      <c r="E1850" s="2">
        <v>88483.6</v>
      </c>
      <c r="N1850">
        <v>19</v>
      </c>
      <c r="V1850" s="11">
        <f t="shared" si="2944"/>
        <v>8.8483594699124807E-7</v>
      </c>
      <c r="W1850" s="11">
        <f t="shared" si="2945"/>
        <v>1.1301529322947981E-6</v>
      </c>
      <c r="X1850" s="10">
        <f t="shared" si="2946"/>
        <v>88483.596713627558</v>
      </c>
      <c r="Y1850" s="8">
        <f t="shared" si="2947"/>
        <v>1130.1529742698488</v>
      </c>
      <c r="Z1850" s="1">
        <f t="shared" si="2948"/>
        <v>1130.153</v>
      </c>
      <c r="AA1850" s="2">
        <f t="shared" si="2949"/>
        <v>88483.6</v>
      </c>
      <c r="AB1850" s="2">
        <f t="shared" si="2943"/>
        <v>88483.594699124806</v>
      </c>
      <c r="AC1850" s="1">
        <f t="shared" si="2950"/>
        <v>8.9146732654394933E-2</v>
      </c>
      <c r="AD1850" s="1" t="b">
        <f t="shared" si="2951"/>
        <v>1</v>
      </c>
      <c r="AM1850" s="10">
        <f t="shared" si="2952"/>
        <v>0.3131738799967792</v>
      </c>
      <c r="AN1850" s="10"/>
      <c r="AO1850" s="1">
        <f t="shared" si="2953"/>
        <v>1130.153</v>
      </c>
      <c r="AP1850"/>
      <c r="BB1850" s="17" cm="1">
        <f t="array" ref="BB1850">$C1850*EXP(poly_from_str($AO1850,BB$2951))</f>
        <v>2.7350103706820414</v>
      </c>
      <c r="BF1850" s="21">
        <f>INDEX([1]Pr3_line_class7_opt_lin!$A$2:$A$3624,MATCH($X1850,[1]Pr3_line_class7_opt_lin!$AO$2:$AO$3624,0),1)</f>
        <v>1450</v>
      </c>
    </row>
    <row r="1851" spans="1:58" hidden="1" x14ac:dyDescent="0.25">
      <c r="A1851" s="1">
        <v>1129.886</v>
      </c>
      <c r="B1851" s="1">
        <v>4.0000000000000001E-3</v>
      </c>
      <c r="C1851">
        <v>3</v>
      </c>
      <c r="E1851" s="2">
        <v>88504.5</v>
      </c>
      <c r="F1851">
        <v>25409</v>
      </c>
      <c r="G1851" t="s">
        <v>4</v>
      </c>
      <c r="H1851" t="s">
        <v>7</v>
      </c>
      <c r="I1851">
        <v>113914</v>
      </c>
      <c r="J1851" t="s">
        <v>6</v>
      </c>
      <c r="K1851" t="s">
        <v>17</v>
      </c>
      <c r="L1851">
        <v>25409.74</v>
      </c>
      <c r="M1851">
        <v>113914.1</v>
      </c>
      <c r="N1851">
        <v>19</v>
      </c>
      <c r="V1851" s="11">
        <f t="shared" si="2944"/>
        <v>8.8504503994208265E-7</v>
      </c>
      <c r="W1851" s="11">
        <f t="shared" si="2945"/>
        <v>1.1298860509917576E-6</v>
      </c>
      <c r="X1851" s="10">
        <f t="shared" si="2946"/>
        <v>88504.502475391593</v>
      </c>
      <c r="Y1851" s="8">
        <f t="shared" si="2947"/>
        <v>1129.8860193898574</v>
      </c>
      <c r="Z1851" s="1">
        <f t="shared" si="2948"/>
        <v>1129.886</v>
      </c>
      <c r="AA1851" s="2">
        <f t="shared" si="2949"/>
        <v>88504.5</v>
      </c>
      <c r="AB1851" s="2">
        <f t="shared" si="2943"/>
        <v>88504.503994208266</v>
      </c>
      <c r="AC1851" s="1">
        <f t="shared" si="2950"/>
        <v>8.9165236136304143E-2</v>
      </c>
      <c r="AD1851" s="1" t="b">
        <f t="shared" si="2951"/>
        <v>1</v>
      </c>
      <c r="AF1851" s="1" t="s">
        <v>1267</v>
      </c>
      <c r="AG1851" s="1" t="s">
        <v>1330</v>
      </c>
      <c r="AH1851" s="10">
        <v>25409.74</v>
      </c>
      <c r="AI1851" s="10">
        <v>113914.16</v>
      </c>
      <c r="AJ1851" s="10">
        <f t="shared" ref="AJ1851:AJ1858" si="3063">AI1851-AH1851</f>
        <v>88504.42</v>
      </c>
      <c r="AK1851" s="1">
        <f t="shared" ref="AK1851:AK1858" si="3064">$A1851-100000000/AJ1851</f>
        <v>-1.0723066714035667E-3</v>
      </c>
      <c r="AL1851" s="10">
        <f t="shared" ref="AL1851:AL1858" si="3065">$X1851-AJ1851</f>
        <v>8.2475391594925895E-2</v>
      </c>
      <c r="AM1851" s="10">
        <f t="shared" si="2952"/>
        <v>0.31332187495021624</v>
      </c>
      <c r="AN1851" s="10">
        <f t="shared" ref="AN1851:AN1858" si="3066">AL1851/AM1851</f>
        <v>0.26322896097832438</v>
      </c>
      <c r="AO1851" s="1">
        <f t="shared" si="2953"/>
        <v>1129.886</v>
      </c>
      <c r="AP1851" s="14">
        <v>136000000</v>
      </c>
      <c r="AQ1851" s="10">
        <v>0.113</v>
      </c>
      <c r="AR1851" s="14" cm="1">
        <f t="array" ref="AR1851">SfromgA($AP1851,$AO1851,"")</f>
        <v>9.6822468483295482E-2</v>
      </c>
      <c r="AS1851" s="21">
        <f t="shared" ref="AS1851:AS1858" si="3067">(10^MAX(0.05, -0.312925054856973*((LN($AR1851))^(1/3)) + 0.454808404431693)-1)*100</f>
        <v>641.22278902441735</v>
      </c>
      <c r="AU1851" s="10"/>
      <c r="AV1851" s="10"/>
      <c r="AW1851" s="14">
        <f t="shared" ref="AW1851:AW1858" si="3068">IF($AP1851="",$AT1851,$AP1851)</f>
        <v>136000000</v>
      </c>
      <c r="AX1851" s="21">
        <f t="shared" ref="AX1851:AX1858" si="3069">IF($AP1851="",$AV1851,$AS1851)</f>
        <v>641.22278902441735</v>
      </c>
      <c r="AY1851" s="10">
        <f t="shared" ref="AY1851:AY1856" si="3070">LN(BB1851*$AO1851/$AW1851)</f>
        <v>-10.691550599601982</v>
      </c>
      <c r="AZ1851" s="10">
        <f t="shared" ref="AZ1851:AZ1858" si="3071">EXP(AY$2950*$AI1851+AY$2951)*$AW1851/$AO1851</f>
        <v>3.8126622927565892</v>
      </c>
      <c r="BA1851" s="10">
        <f t="shared" ref="BA1851:BA1856" si="3072">LN(AZ1851/$C1851)</f>
        <v>0.23971542095129583</v>
      </c>
      <c r="BB1851" s="17" cm="1">
        <f t="array" ref="BB1851">$C1851*EXP(poly_from_str($AO1851,BB$2951))</f>
        <v>2.7366726535166315</v>
      </c>
      <c r="BC1851" s="10">
        <f t="shared" ref="BC1851:BC1858" si="3073">LN(AZ1851/BB1851)</f>
        <v>0.33158488718246593</v>
      </c>
      <c r="BD1851" s="10">
        <f t="shared" ref="BD1851:BD1858" si="3074">LN($AX1851/100+1)</f>
        <v>2.0031310540708298</v>
      </c>
      <c r="BE1851" s="10">
        <f t="shared" ref="BE1851:BE1858" si="3075">ABS(LN($AZ1851/$BB1851))-BD1851-LN(2)</f>
        <v>-2.3646933474483092</v>
      </c>
      <c r="BF1851" s="21">
        <f>INDEX([1]Pr3_line_class7_opt_lin!$A$2:$A$3624,MATCH($X1851,[1]Pr3_line_class7_opt_lin!$AO$2:$AO$3624,0),1)</f>
        <v>1453</v>
      </c>
    </row>
    <row r="1852" spans="1:58" hidden="1" x14ac:dyDescent="0.25">
      <c r="A1852" s="1">
        <v>1129.7850000000001</v>
      </c>
      <c r="B1852" s="1">
        <v>4.0000000000000001E-3</v>
      </c>
      <c r="C1852">
        <v>10</v>
      </c>
      <c r="E1852" s="2">
        <v>88512.4</v>
      </c>
      <c r="F1852">
        <v>29263</v>
      </c>
      <c r="G1852" t="s">
        <v>4</v>
      </c>
      <c r="H1852" t="s">
        <v>39</v>
      </c>
      <c r="I1852">
        <v>117775</v>
      </c>
      <c r="J1852" t="s">
        <v>6</v>
      </c>
      <c r="K1852" t="s">
        <v>39</v>
      </c>
      <c r="L1852">
        <v>29263.08</v>
      </c>
      <c r="M1852">
        <v>117775.3</v>
      </c>
      <c r="N1852">
        <v>19</v>
      </c>
      <c r="V1852" s="11">
        <f t="shared" si="2944"/>
        <v>8.8512416079165497E-7</v>
      </c>
      <c r="W1852" s="11">
        <f t="shared" si="2945"/>
        <v>1.1297852052367804E-6</v>
      </c>
      <c r="X1852" s="10">
        <f t="shared" si="2946"/>
        <v>88512.409963632395</v>
      </c>
      <c r="Y1852" s="8">
        <f t="shared" si="2947"/>
        <v>1129.7850780595352</v>
      </c>
      <c r="Z1852" s="1">
        <f t="shared" si="2948"/>
        <v>1129.7850000000001</v>
      </c>
      <c r="AA1852" s="2">
        <f t="shared" si="2949"/>
        <v>88512.4</v>
      </c>
      <c r="AB1852" s="2">
        <f t="shared" si="2943"/>
        <v>88512.416079165501</v>
      </c>
      <c r="AC1852" s="1">
        <f t="shared" si="2950"/>
        <v>8.9172239000856579E-2</v>
      </c>
      <c r="AD1852" s="1" t="b">
        <f t="shared" si="2951"/>
        <v>1</v>
      </c>
      <c r="AF1852" s="1" t="s">
        <v>1408</v>
      </c>
      <c r="AG1852" s="1" t="s">
        <v>1158</v>
      </c>
      <c r="AH1852" s="10">
        <v>29263.08</v>
      </c>
      <c r="AI1852" s="10">
        <v>117775.3</v>
      </c>
      <c r="AJ1852" s="10">
        <f t="shared" si="3063"/>
        <v>88512.22</v>
      </c>
      <c r="AK1852" s="1">
        <f t="shared" si="3064"/>
        <v>-2.5027877504726348E-3</v>
      </c>
      <c r="AL1852" s="10">
        <f t="shared" si="3065"/>
        <v>0.18996363239421044</v>
      </c>
      <c r="AM1852" s="10">
        <f t="shared" si="2952"/>
        <v>0.31337785507862109</v>
      </c>
      <c r="AN1852" s="10">
        <f t="shared" si="3066"/>
        <v>0.60618077925944014</v>
      </c>
      <c r="AO1852" s="1">
        <f t="shared" si="2953"/>
        <v>1129.7850000000001</v>
      </c>
      <c r="AP1852" s="14">
        <v>309000000</v>
      </c>
      <c r="AQ1852" s="10">
        <v>0.215</v>
      </c>
      <c r="AR1852" s="14" cm="1">
        <f t="array" ref="AR1852">SfromgA($AP1852,$AO1852,"")</f>
        <v>0.21992735566640301</v>
      </c>
      <c r="AS1852" s="21">
        <f t="shared" si="3067"/>
        <v>551.87658369075598</v>
      </c>
      <c r="AU1852" s="10"/>
      <c r="AV1852" s="10"/>
      <c r="AW1852" s="14">
        <f t="shared" si="3068"/>
        <v>309000000</v>
      </c>
      <c r="AX1852" s="21">
        <f t="shared" si="3069"/>
        <v>551.87658369075598</v>
      </c>
      <c r="AY1852" s="10">
        <f t="shared" si="3070"/>
        <v>-10.308124201267955</v>
      </c>
      <c r="AZ1852" s="10">
        <f t="shared" si="3071"/>
        <v>6.038642684872225</v>
      </c>
      <c r="BA1852" s="10">
        <f t="shared" si="3072"/>
        <v>-0.50440582734852502</v>
      </c>
      <c r="BB1852" s="17" cm="1">
        <f t="array" ref="BB1852">$C1852*EXP(poly_from_str($AO1852,BB$2951))</f>
        <v>9.1243348665711039</v>
      </c>
      <c r="BC1852" s="10">
        <f t="shared" si="3073"/>
        <v>-0.41276573983165848</v>
      </c>
      <c r="BD1852" s="10">
        <f t="shared" si="3074"/>
        <v>1.8746850692033132</v>
      </c>
      <c r="BE1852" s="10">
        <f t="shared" si="3075"/>
        <v>-2.1550665099316002</v>
      </c>
      <c r="BF1852" s="21">
        <f>INDEX([1]Pr3_line_class7_opt_lin!$A$2:$A$3624,MATCH($X1852,[1]Pr3_line_class7_opt_lin!$AO$2:$AO$3624,0),1)</f>
        <v>4845</v>
      </c>
    </row>
    <row r="1853" spans="1:58" hidden="1" x14ac:dyDescent="0.25">
      <c r="A1853" s="1">
        <v>1129.0540000000001</v>
      </c>
      <c r="B1853" s="1">
        <v>4.0000000000000001E-3</v>
      </c>
      <c r="C1853">
        <v>1</v>
      </c>
      <c r="E1853" s="2">
        <v>88569.7</v>
      </c>
      <c r="F1853">
        <v>27452</v>
      </c>
      <c r="G1853" t="s">
        <v>4</v>
      </c>
      <c r="H1853" t="s">
        <v>17</v>
      </c>
      <c r="I1853">
        <v>116021</v>
      </c>
      <c r="J1853" t="s">
        <v>6</v>
      </c>
      <c r="K1853" t="s">
        <v>7</v>
      </c>
      <c r="L1853">
        <v>27452.45</v>
      </c>
      <c r="M1853">
        <v>116021.8</v>
      </c>
      <c r="N1853">
        <v>19</v>
      </c>
      <c r="V1853" s="11">
        <f t="shared" si="2944"/>
        <v>8.8569722971620485E-7</v>
      </c>
      <c r="W1853" s="11">
        <f t="shared" si="2945"/>
        <v>1.1290542928337795E-6</v>
      </c>
      <c r="X1853" s="10">
        <f t="shared" si="2946"/>
        <v>88569.714220598253</v>
      </c>
      <c r="Y1853" s="8">
        <f t="shared" si="2947"/>
        <v>1129.054111554799</v>
      </c>
      <c r="Z1853" s="1">
        <f t="shared" si="2948"/>
        <v>1129.0540000000001</v>
      </c>
      <c r="AA1853" s="2">
        <f t="shared" si="2949"/>
        <v>88569.7</v>
      </c>
      <c r="AB1853" s="2">
        <f t="shared" si="2943"/>
        <v>88569.722971620489</v>
      </c>
      <c r="AC1853" s="1">
        <f t="shared" si="2950"/>
        <v>8.9222979136347996E-2</v>
      </c>
      <c r="AD1853" s="1" t="b">
        <f t="shared" si="2951"/>
        <v>1</v>
      </c>
      <c r="AF1853" s="1" t="s">
        <v>1306</v>
      </c>
      <c r="AG1853" s="1" t="s">
        <v>1322</v>
      </c>
      <c r="AH1853" s="10">
        <v>27452.45</v>
      </c>
      <c r="AI1853" s="10">
        <v>116021.78</v>
      </c>
      <c r="AJ1853" s="10">
        <f t="shared" si="3063"/>
        <v>88569.33</v>
      </c>
      <c r="AK1853" s="1">
        <f t="shared" si="3064"/>
        <v>-5.0094787889065628E-3</v>
      </c>
      <c r="AL1853" s="10">
        <f t="shared" si="3065"/>
        <v>0.38422059825097676</v>
      </c>
      <c r="AM1853" s="10">
        <f t="shared" si="2952"/>
        <v>0.31378375170718137</v>
      </c>
      <c r="AN1853" s="10">
        <f t="shared" si="3066"/>
        <v>1.2244757612864738</v>
      </c>
      <c r="AO1853" s="1">
        <f t="shared" si="2953"/>
        <v>1129.0540000000001</v>
      </c>
      <c r="AP1853" s="14">
        <v>126000000</v>
      </c>
      <c r="AQ1853" s="10">
        <v>0.19700000000000001</v>
      </c>
      <c r="AR1853" s="14" cm="1">
        <f t="array" ref="AR1853">SfromgA($AP1853,$AO1853,"")</f>
        <v>8.9505154414153881E-2</v>
      </c>
      <c r="AS1853" s="21">
        <f t="shared" si="3067"/>
        <v>649.12589052492206</v>
      </c>
      <c r="AU1853" s="10"/>
      <c r="AV1853" s="10"/>
      <c r="AW1853" s="14">
        <f t="shared" si="3068"/>
        <v>126000000</v>
      </c>
      <c r="AX1853" s="21">
        <f t="shared" si="3069"/>
        <v>649.12589052492206</v>
      </c>
      <c r="AY1853" s="10">
        <f t="shared" si="3070"/>
        <v>-11.712644537815363</v>
      </c>
      <c r="AZ1853" s="10">
        <f t="shared" si="3071"/>
        <v>2.902810209041411</v>
      </c>
      <c r="BA1853" s="10">
        <f t="shared" si="3072"/>
        <v>1.0656793053790787</v>
      </c>
      <c r="BB1853" s="17" cm="1">
        <f t="array" ref="BB1853">$C1853*EXP(poly_from_str($AO1853,BB$2951))</f>
        <v>0.91394264069956588</v>
      </c>
      <c r="BC1853" s="10">
        <f t="shared" si="3073"/>
        <v>1.1556667712225357</v>
      </c>
      <c r="BD1853" s="10">
        <f t="shared" si="3074"/>
        <v>2.0137368615429931</v>
      </c>
      <c r="BE1853" s="10">
        <f t="shared" si="3075"/>
        <v>-1.5512172708804028</v>
      </c>
      <c r="BF1853" s="21">
        <f>INDEX([1]Pr3_line_class7_opt_lin!$A$2:$A$3624,MATCH($X1853,[1]Pr3_line_class7_opt_lin!$AO$2:$AO$3624,0),1)</f>
        <v>487</v>
      </c>
    </row>
    <row r="1854" spans="1:58" hidden="1" x14ac:dyDescent="0.25">
      <c r="A1854" s="1">
        <v>1128.731</v>
      </c>
      <c r="B1854" s="1">
        <v>4.0000000000000001E-3</v>
      </c>
      <c r="C1854">
        <v>1</v>
      </c>
      <c r="E1854" s="2">
        <v>88595.1</v>
      </c>
      <c r="F1854">
        <v>22747</v>
      </c>
      <c r="G1854" t="s">
        <v>4</v>
      </c>
      <c r="H1854" t="s">
        <v>5</v>
      </c>
      <c r="I1854">
        <v>111342</v>
      </c>
      <c r="J1854" t="s">
        <v>6</v>
      </c>
      <c r="K1854" t="s">
        <v>7</v>
      </c>
      <c r="L1854">
        <v>22747.69</v>
      </c>
      <c r="M1854">
        <v>111342.8</v>
      </c>
      <c r="N1854">
        <v>19</v>
      </c>
      <c r="V1854" s="11">
        <f t="shared" si="2944"/>
        <v>8.8595068266929854E-7</v>
      </c>
      <c r="W1854" s="11">
        <f t="shared" si="2945"/>
        <v>1.1287305957101465E-6</v>
      </c>
      <c r="X1854" s="10">
        <f t="shared" si="2946"/>
        <v>88595.080364195179</v>
      </c>
      <c r="Y1854" s="8">
        <f t="shared" si="2947"/>
        <v>1128.7308458767875</v>
      </c>
      <c r="Z1854" s="1">
        <f t="shared" si="2948"/>
        <v>1128.731</v>
      </c>
      <c r="AA1854" s="2">
        <f t="shared" si="2949"/>
        <v>88595.1</v>
      </c>
      <c r="AB1854" s="2">
        <f t="shared" si="2943"/>
        <v>88595.068266929855</v>
      </c>
      <c r="AC1854" s="1">
        <f t="shared" si="2950"/>
        <v>8.9245430606109816E-2</v>
      </c>
      <c r="AD1854" s="1" t="b">
        <f t="shared" si="2951"/>
        <v>1</v>
      </c>
      <c r="AF1854" s="1" t="s">
        <v>1178</v>
      </c>
      <c r="AG1854" s="5" t="s">
        <v>1474</v>
      </c>
      <c r="AH1854" s="10">
        <v>22747.69</v>
      </c>
      <c r="AI1854" s="10">
        <v>111342.43</v>
      </c>
      <c r="AJ1854" s="10">
        <f t="shared" si="3063"/>
        <v>88594.739999999991</v>
      </c>
      <c r="AK1854" s="1">
        <f t="shared" si="3064"/>
        <v>-4.1822467114798201E-3</v>
      </c>
      <c r="AL1854" s="10">
        <f t="shared" si="3065"/>
        <v>0.34036419518815819</v>
      </c>
      <c r="AM1854" s="10">
        <f t="shared" si="2952"/>
        <v>0.31396355730461911</v>
      </c>
      <c r="AN1854" s="10">
        <f t="shared" si="3066"/>
        <v>1.0840882238377882</v>
      </c>
      <c r="AO1854" s="1">
        <f t="shared" si="2953"/>
        <v>1128.731</v>
      </c>
      <c r="AP1854" s="14">
        <v>34100000</v>
      </c>
      <c r="AQ1854" s="10">
        <v>1.6E-2</v>
      </c>
      <c r="AR1854" s="14" cm="1">
        <f t="array" ref="AR1854">SfromgA($AP1854,$AO1854,"")</f>
        <v>2.4202436956591088E-2</v>
      </c>
      <c r="AS1854" s="21">
        <f t="shared" si="3067"/>
        <v>770.42328540959465</v>
      </c>
      <c r="AU1854" s="10"/>
      <c r="AV1854" s="10"/>
      <c r="AW1854" s="14">
        <f t="shared" si="3068"/>
        <v>34100000</v>
      </c>
      <c r="AX1854" s="21">
        <f t="shared" si="3069"/>
        <v>770.42328540959465</v>
      </c>
      <c r="AY1854" s="10">
        <f t="shared" si="3070"/>
        <v>-10.405220125992608</v>
      </c>
      <c r="AZ1854" s="10">
        <f t="shared" si="3071"/>
        <v>1.216999247089007</v>
      </c>
      <c r="BA1854" s="10">
        <f t="shared" si="3072"/>
        <v>0.19638819534374186</v>
      </c>
      <c r="BB1854" s="17" cm="1">
        <f t="array" ref="BB1854">$C1854*EXP(poly_from_str($AO1854,BB$2951))</f>
        <v>0.91460641338922188</v>
      </c>
      <c r="BC1854" s="10">
        <f t="shared" si="3073"/>
        <v>0.28564965089250371</v>
      </c>
      <c r="BD1854" s="10">
        <f t="shared" si="3074"/>
        <v>2.1638094422943408</v>
      </c>
      <c r="BE1854" s="10">
        <f t="shared" si="3075"/>
        <v>-2.5713069719617825</v>
      </c>
      <c r="BF1854" s="21">
        <f>INDEX([1]Pr3_line_class7_opt_lin!$A$2:$A$3624,MATCH($X1854,[1]Pr3_line_class7_opt_lin!$AO$2:$AO$3624,0),1)</f>
        <v>488</v>
      </c>
    </row>
    <row r="1855" spans="1:58" hidden="1" x14ac:dyDescent="0.25">
      <c r="A1855" s="1">
        <v>1127.367</v>
      </c>
      <c r="B1855" s="1">
        <v>4.0000000000000001E-3</v>
      </c>
      <c r="C1855">
        <v>40</v>
      </c>
      <c r="E1855" s="2">
        <v>88702.3</v>
      </c>
      <c r="F1855">
        <v>26095</v>
      </c>
      <c r="G1855" t="s">
        <v>4</v>
      </c>
      <c r="H1855" t="s">
        <v>12</v>
      </c>
      <c r="I1855">
        <v>114797</v>
      </c>
      <c r="J1855" t="s">
        <v>6</v>
      </c>
      <c r="K1855" t="s">
        <v>39</v>
      </c>
      <c r="L1855">
        <v>26095.23</v>
      </c>
      <c r="M1855">
        <v>114797.2</v>
      </c>
      <c r="N1855">
        <v>19</v>
      </c>
      <c r="V1855" s="11">
        <f t="shared" si="2944"/>
        <v>8.8702259335247534E-7</v>
      </c>
      <c r="W1855" s="11">
        <f t="shared" si="2945"/>
        <v>1.1273664831689821E-6</v>
      </c>
      <c r="X1855" s="10">
        <f t="shared" si="2946"/>
        <v>88702.274883868435</v>
      </c>
      <c r="Y1855" s="8">
        <f t="shared" si="2947"/>
        <v>1127.3668023838495</v>
      </c>
      <c r="Z1855" s="1">
        <f t="shared" si="2948"/>
        <v>1127.367</v>
      </c>
      <c r="AA1855" s="2">
        <f t="shared" si="2949"/>
        <v>88702.3</v>
      </c>
      <c r="AB1855" s="2">
        <f t="shared" si="2943"/>
        <v>88702.259335247538</v>
      </c>
      <c r="AC1855" s="1">
        <f t="shared" si="2950"/>
        <v>8.9340454055887544E-2</v>
      </c>
      <c r="AD1855" s="1" t="b">
        <f t="shared" si="2951"/>
        <v>1</v>
      </c>
      <c r="AF1855" s="1" t="s">
        <v>1334</v>
      </c>
      <c r="AG1855" s="1" t="s">
        <v>1197</v>
      </c>
      <c r="AH1855" s="10">
        <v>26095.23</v>
      </c>
      <c r="AI1855" s="10">
        <v>114797.12</v>
      </c>
      <c r="AJ1855" s="10">
        <f t="shared" si="3063"/>
        <v>88701.89</v>
      </c>
      <c r="AK1855" s="1">
        <f t="shared" si="3064"/>
        <v>-4.6941093364694098E-3</v>
      </c>
      <c r="AL1855" s="10">
        <f t="shared" si="3065"/>
        <v>0.38488386843528133</v>
      </c>
      <c r="AM1855" s="10">
        <f t="shared" si="2952"/>
        <v>0.31472377672931712</v>
      </c>
      <c r="AN1855" s="10">
        <f t="shared" si="3066"/>
        <v>1.2229259334489573</v>
      </c>
      <c r="AO1855" s="1">
        <f t="shared" si="2953"/>
        <v>1127.367</v>
      </c>
      <c r="AP1855" s="14">
        <v>945000000</v>
      </c>
      <c r="AQ1855" s="10">
        <v>0.221</v>
      </c>
      <c r="AR1855" s="14" cm="1">
        <f t="array" ref="AR1855">SfromgA($AP1855,$AO1855,"")</f>
        <v>0.66828409132570332</v>
      </c>
      <c r="AS1855" s="21">
        <f t="shared" si="3067"/>
        <v>385.2399464239773</v>
      </c>
      <c r="AU1855" s="10"/>
      <c r="AV1855" s="10"/>
      <c r="AW1855" s="14">
        <f t="shared" si="3068"/>
        <v>945000000</v>
      </c>
      <c r="AX1855" s="21">
        <f t="shared" si="3069"/>
        <v>385.2399464239773</v>
      </c>
      <c r="AY1855" s="10">
        <f t="shared" si="3070"/>
        <v>-10.036400015221281</v>
      </c>
      <c r="AZ1855" s="10">
        <f t="shared" si="3071"/>
        <v>24.448137319405383</v>
      </c>
      <c r="BA1855" s="10">
        <f t="shared" si="3072"/>
        <v>-0.49232542435055043</v>
      </c>
      <c r="BB1855" s="17" cm="1">
        <f t="array" ref="BB1855">$C1855*EXP(poly_from_str($AO1855,BB$2951))</f>
        <v>36.695545288427148</v>
      </c>
      <c r="BC1855" s="10">
        <f t="shared" si="3073"/>
        <v>-0.40610133614304722</v>
      </c>
      <c r="BD1855" s="10">
        <f t="shared" si="3074"/>
        <v>1.5794733175032316</v>
      </c>
      <c r="BE1855" s="10">
        <f t="shared" si="3075"/>
        <v>-1.8665191619201296</v>
      </c>
      <c r="BF1855" s="21">
        <f>INDEX([1]Pr3_line_class7_opt_lin!$A$2:$A$3624,MATCH($X1855,[1]Pr3_line_class7_opt_lin!$AO$2:$AO$3624,0),1)</f>
        <v>19660</v>
      </c>
    </row>
    <row r="1856" spans="1:58" hidden="1" x14ac:dyDescent="0.25">
      <c r="A1856" s="1">
        <v>1127.107</v>
      </c>
      <c r="B1856" s="1">
        <v>4.0000000000000001E-3</v>
      </c>
      <c r="C1856">
        <v>4</v>
      </c>
      <c r="E1856" s="2">
        <v>88722.7</v>
      </c>
      <c r="F1856">
        <v>21611</v>
      </c>
      <c r="G1856" t="s">
        <v>4</v>
      </c>
      <c r="H1856" t="s">
        <v>17</v>
      </c>
      <c r="I1856">
        <v>110333</v>
      </c>
      <c r="J1856" t="s">
        <v>6</v>
      </c>
      <c r="K1856" t="s">
        <v>7</v>
      </c>
      <c r="L1856">
        <v>21611.19</v>
      </c>
      <c r="M1856">
        <v>110333.5</v>
      </c>
      <c r="N1856">
        <v>19</v>
      </c>
      <c r="V1856" s="11">
        <f t="shared" si="2944"/>
        <v>8.8722721090366756E-7</v>
      </c>
      <c r="W1856" s="11">
        <f t="shared" si="2945"/>
        <v>1.1271072679257958E-6</v>
      </c>
      <c r="X1856" s="10">
        <f t="shared" si="2946"/>
        <v>88722.713021641364</v>
      </c>
      <c r="Y1856" s="8">
        <f t="shared" si="2947"/>
        <v>1127.1071025026913</v>
      </c>
      <c r="Z1856" s="1">
        <f t="shared" si="2948"/>
        <v>1127.107</v>
      </c>
      <c r="AA1856" s="2">
        <f t="shared" si="2949"/>
        <v>88722.7</v>
      </c>
      <c r="AB1856" s="2">
        <f t="shared" si="2943"/>
        <v>88722.721090366758</v>
      </c>
      <c r="AC1856" s="1">
        <f t="shared" si="2950"/>
        <v>8.9358606188395057E-2</v>
      </c>
      <c r="AD1856" s="1" t="b">
        <f t="shared" si="2951"/>
        <v>1</v>
      </c>
      <c r="AF1856" s="1" t="s">
        <v>1301</v>
      </c>
      <c r="AG1856" s="1" t="s">
        <v>1333</v>
      </c>
      <c r="AH1856" s="10">
        <v>21611.19</v>
      </c>
      <c r="AI1856" s="10">
        <v>110333.55</v>
      </c>
      <c r="AJ1856" s="10">
        <f t="shared" si="3063"/>
        <v>88722.36</v>
      </c>
      <c r="AK1856" s="1">
        <f t="shared" si="3064"/>
        <v>-4.5872030455029744E-3</v>
      </c>
      <c r="AL1856" s="10">
        <f t="shared" si="3065"/>
        <v>0.35302164136373904</v>
      </c>
      <c r="AM1856" s="10">
        <f t="shared" si="2952"/>
        <v>0.3148687746593713</v>
      </c>
      <c r="AN1856" s="10">
        <f t="shared" si="3066"/>
        <v>1.1211706900617311</v>
      </c>
      <c r="AO1856" s="1">
        <f t="shared" si="2953"/>
        <v>1127.107</v>
      </c>
      <c r="AP1856" s="14">
        <v>150000000</v>
      </c>
      <c r="AQ1856" s="10">
        <v>0.36599999999999999</v>
      </c>
      <c r="AR1856" s="14" cm="1">
        <f t="array" ref="AR1856">SfromgA($AP1856,$AO1856,"")</f>
        <v>0.10600346462598512</v>
      </c>
      <c r="AS1856" s="21">
        <f t="shared" si="3067"/>
        <v>631.99593158328094</v>
      </c>
      <c r="AU1856" s="10"/>
      <c r="AV1856" s="10"/>
      <c r="AW1856" s="14">
        <f t="shared" si="3068"/>
        <v>150000000</v>
      </c>
      <c r="AX1856" s="21">
        <f t="shared" si="3069"/>
        <v>631.99593158328094</v>
      </c>
      <c r="AY1856" s="10">
        <f t="shared" si="3070"/>
        <v>-10.498092388294232</v>
      </c>
      <c r="AZ1856" s="10">
        <f t="shared" si="3071"/>
        <v>5.8912728150424538</v>
      </c>
      <c r="BA1856" s="10">
        <f t="shared" si="3072"/>
        <v>0.38717771082817282</v>
      </c>
      <c r="BB1856" s="17" cm="1">
        <f t="array" ref="BB1856">$C1856*EXP(poly_from_str($AO1856,BB$2951))</f>
        <v>3.6716604994552458</v>
      </c>
      <c r="BC1856" s="10">
        <f t="shared" si="3073"/>
        <v>0.47282806003956079</v>
      </c>
      <c r="BD1856" s="10">
        <f t="shared" si="3074"/>
        <v>1.9906047700114373</v>
      </c>
      <c r="BE1856" s="10">
        <f t="shared" si="3075"/>
        <v>-2.2109238905318218</v>
      </c>
      <c r="BF1856" s="21">
        <f>INDEX([1]Pr3_line_class7_opt_lin!$A$2:$A$3624,MATCH($X1856,[1]Pr3_line_class7_opt_lin!$AO$2:$AO$3624,0),1)</f>
        <v>1969</v>
      </c>
    </row>
    <row r="1857" spans="1:58" hidden="1" x14ac:dyDescent="0.25">
      <c r="A1857" s="1">
        <v>1127.03</v>
      </c>
      <c r="B1857" s="1">
        <v>4.0000000000000001E-3</v>
      </c>
      <c r="C1857">
        <v>2</v>
      </c>
      <c r="E1857" s="2">
        <v>88728.8</v>
      </c>
      <c r="F1857">
        <v>39485</v>
      </c>
      <c r="G1857" t="s">
        <v>4</v>
      </c>
      <c r="H1857" t="s">
        <v>247</v>
      </c>
      <c r="I1857">
        <v>128214</v>
      </c>
      <c r="J1857" t="s">
        <v>6</v>
      </c>
      <c r="K1857" t="s">
        <v>18</v>
      </c>
      <c r="L1857">
        <v>39485.480000000003</v>
      </c>
      <c r="M1857">
        <v>128214.2</v>
      </c>
      <c r="N1857">
        <v>19</v>
      </c>
      <c r="V1857" s="11">
        <f t="shared" si="2944"/>
        <v>8.8728782729829732E-7</v>
      </c>
      <c r="W1857" s="11">
        <f t="shared" si="2945"/>
        <v>1.1270297806349236E-6</v>
      </c>
      <c r="X1857" s="10">
        <f t="shared" si="2946"/>
        <v>88728.789338147646</v>
      </c>
      <c r="Y1857" s="8">
        <f t="shared" si="2947"/>
        <v>1127.0299160613754</v>
      </c>
      <c r="Z1857" s="1">
        <f t="shared" si="2948"/>
        <v>1127.03</v>
      </c>
      <c r="AA1857" s="2">
        <f t="shared" si="2949"/>
        <v>88728.8</v>
      </c>
      <c r="AB1857" s="2">
        <f t="shared" ref="AB1857:AB1920" si="3076">100000000/Z1857</f>
        <v>88728.782729829734</v>
      </c>
      <c r="AC1857" s="1">
        <f t="shared" si="2950"/>
        <v>8.9363984423586659E-2</v>
      </c>
      <c r="AD1857" s="1" t="b">
        <f t="shared" si="2951"/>
        <v>1</v>
      </c>
      <c r="AF1857" s="1" t="s">
        <v>1358</v>
      </c>
      <c r="AG1857" s="1" t="s">
        <v>1325</v>
      </c>
      <c r="AH1857" s="10">
        <v>39485.480000000003</v>
      </c>
      <c r="AI1857" s="10">
        <v>128214.2</v>
      </c>
      <c r="AJ1857" s="10">
        <f t="shared" si="3063"/>
        <v>88728.72</v>
      </c>
      <c r="AK1857" s="1">
        <f t="shared" si="3064"/>
        <v>-7.9679274085719953E-4</v>
      </c>
      <c r="AL1857" s="10">
        <f t="shared" si="3065"/>
        <v>6.9338147644884884E-2</v>
      </c>
      <c r="AM1857" s="10">
        <f t="shared" si="2952"/>
        <v>0.31491193668314066</v>
      </c>
      <c r="AN1857" s="10">
        <f t="shared" si="3066"/>
        <v>0.22018265923864239</v>
      </c>
      <c r="AO1857" s="1">
        <f t="shared" si="2953"/>
        <v>1127.03</v>
      </c>
      <c r="AP1857" s="14">
        <v>4660000</v>
      </c>
      <c r="AQ1857" s="10">
        <v>0.01</v>
      </c>
      <c r="AR1857" s="14" cm="1">
        <f t="array" ref="AR1857">SfromgA($AP1857,$AO1857,"")</f>
        <v>3.2924994127759904E-3</v>
      </c>
      <c r="AS1857" s="21">
        <f t="shared" si="3067"/>
        <v>933.51671062008847</v>
      </c>
      <c r="AU1857" s="10"/>
      <c r="AV1857" s="10"/>
      <c r="AW1857" s="14">
        <f t="shared" si="3068"/>
        <v>4660000</v>
      </c>
      <c r="AX1857" s="21">
        <f t="shared" si="3069"/>
        <v>933.51671062008847</v>
      </c>
      <c r="AY1857" s="12"/>
      <c r="AZ1857" s="10">
        <f t="shared" si="3071"/>
        <v>3.4407094106754507E-2</v>
      </c>
      <c r="BA1857" s="12"/>
      <c r="BB1857" s="17" cm="1">
        <f t="array" ref="BB1857">$C1857*EXP(poly_from_str($AO1857,BB$2951))</f>
        <v>1.8361416210383552</v>
      </c>
      <c r="BC1857" s="12"/>
      <c r="BD1857" s="10">
        <f t="shared" si="3074"/>
        <v>2.3355523619629461</v>
      </c>
      <c r="BE1857" s="10">
        <f t="shared" si="3075"/>
        <v>0.94845939417288838</v>
      </c>
      <c r="BF1857" s="21">
        <f>INDEX([1]Pr3_line_class7_opt_lin!$A$2:$A$3624,MATCH($X1857,[1]Pr3_line_class7_opt_lin!$AO$2:$AO$3624,0),1)</f>
        <v>985</v>
      </c>
    </row>
    <row r="1858" spans="1:58" hidden="1" x14ac:dyDescent="0.25">
      <c r="A1858" s="1">
        <v>1126.8019999999999</v>
      </c>
      <c r="B1858" s="1">
        <v>4.0000000000000001E-3</v>
      </c>
      <c r="C1858">
        <v>5</v>
      </c>
      <c r="E1858" s="2">
        <v>88746.7</v>
      </c>
      <c r="F1858">
        <v>25033</v>
      </c>
      <c r="G1858" t="s">
        <v>4</v>
      </c>
      <c r="H1858" t="s">
        <v>5</v>
      </c>
      <c r="I1858">
        <v>113780</v>
      </c>
      <c r="J1858" t="s">
        <v>6</v>
      </c>
      <c r="K1858" t="s">
        <v>5</v>
      </c>
      <c r="L1858">
        <v>25033.91</v>
      </c>
      <c r="M1858">
        <v>113780.5</v>
      </c>
      <c r="N1858">
        <v>19</v>
      </c>
      <c r="V1858" s="11">
        <f t="shared" ref="V1858:V1921" si="3077">0.001/$A1858</f>
        <v>8.874673633877115E-7</v>
      </c>
      <c r="W1858" s="11">
        <f t="shared" ref="W1858:W1921" si="3078">0.1/$E1858</f>
        <v>1.1268024613872968E-6</v>
      </c>
      <c r="X1858" s="10">
        <f t="shared" ref="X1858:X1921" si="3079">($E1858/$W1858^2+(100000000/$A1858)/$V1858^2)/(1/$W1858^2+1/$V1858^2)</f>
        <v>88746.722427040222</v>
      </c>
      <c r="Y1858" s="8">
        <f t="shared" ref="Y1858:Y1921" si="3080">100000000/X1858</f>
        <v>1126.802176634875</v>
      </c>
      <c r="Z1858" s="1">
        <f t="shared" ref="Z1858:Z1921" si="3081">ROUND($A1858,3)+0</f>
        <v>1126.8019999999999</v>
      </c>
      <c r="AA1858" s="2">
        <f t="shared" ref="AA1858:AA1921" si="3082">ROUND($E1858,1)+0</f>
        <v>88746.7</v>
      </c>
      <c r="AB1858" s="2">
        <f t="shared" si="3076"/>
        <v>88746.736338771152</v>
      </c>
      <c r="AC1858" s="1">
        <f t="shared" ref="AC1858:AC1921" si="3083">0.0005/$Z1858*AB1858+0.05</f>
        <v>8.9379916053916819E-2</v>
      </c>
      <c r="AD1858" s="1" t="b">
        <f t="shared" ref="AD1858:AD1921" si="3084">ABS($E1858-AB1858)&lt;AC1858</f>
        <v>1</v>
      </c>
      <c r="AF1858" s="1" t="s">
        <v>1236</v>
      </c>
      <c r="AG1858" s="5" t="s">
        <v>1464</v>
      </c>
      <c r="AH1858" s="10">
        <v>25033.91</v>
      </c>
      <c r="AI1858" s="10">
        <v>113780.27</v>
      </c>
      <c r="AJ1858" s="10">
        <f t="shared" si="3063"/>
        <v>88746.36</v>
      </c>
      <c r="AK1858" s="1">
        <f t="shared" si="3064"/>
        <v>-4.778328711154245E-3</v>
      </c>
      <c r="AL1858" s="10">
        <f t="shared" si="3065"/>
        <v>0.36242704022151884</v>
      </c>
      <c r="AM1858" s="10">
        <f t="shared" ref="AM1858:AM1921" si="3085">$B1858/$A1858*$E1858</f>
        <v>0.31503919943344083</v>
      </c>
      <c r="AN1858" s="10">
        <f t="shared" si="3066"/>
        <v>1.1504188712810952</v>
      </c>
      <c r="AO1858" s="1">
        <f t="shared" ref="AO1858:AO1921" si="3086">$A1858+0</f>
        <v>1126.8019999999999</v>
      </c>
      <c r="AP1858" s="14">
        <v>178000000</v>
      </c>
      <c r="AQ1858" s="10">
        <v>4.2999999999999997E-2</v>
      </c>
      <c r="AR1858" s="14" cm="1">
        <f t="array" ref="AR1858">SfromgA($AP1858,$AO1858,"")</f>
        <v>0.1256886870780233</v>
      </c>
      <c r="AS1858" s="21">
        <f t="shared" si="3067"/>
        <v>614.28192731901493</v>
      </c>
      <c r="AU1858" s="10"/>
      <c r="AV1858" s="10"/>
      <c r="AW1858" s="14">
        <f t="shared" si="3068"/>
        <v>178000000</v>
      </c>
      <c r="AX1858" s="21">
        <f t="shared" si="3069"/>
        <v>614.28192731901493</v>
      </c>
      <c r="AY1858" s="10">
        <f>LN(BB1858*$AO1858/$AW1858)</f>
        <v>-10.445696829129586</v>
      </c>
      <c r="AZ1858" s="10">
        <f t="shared" si="3071"/>
        <v>5.0667779215852535</v>
      </c>
      <c r="BA1858" s="10">
        <f>LN(AZ1858/$C1858)</f>
        <v>1.3267184716558598E-2</v>
      </c>
      <c r="BB1858" s="17" cm="1">
        <f t="array" ref="BB1858">$C1858*EXP(poly_from_str($AO1858,BB$2951))</f>
        <v>4.5926558265410895</v>
      </c>
      <c r="BC1858" s="10">
        <f t="shared" si="3073"/>
        <v>9.8246628962404506E-2</v>
      </c>
      <c r="BD1858" s="10">
        <f t="shared" si="3074"/>
        <v>1.9661075546053992</v>
      </c>
      <c r="BE1858" s="10">
        <f t="shared" si="3075"/>
        <v>-2.5610081062029399</v>
      </c>
      <c r="BF1858" s="21">
        <f>INDEX([1]Pr3_line_class7_opt_lin!$A$2:$A$3624,MATCH($X1858,[1]Pr3_line_class7_opt_lin!$AO$2:$AO$3624,0),1)</f>
        <v>2466</v>
      </c>
    </row>
    <row r="1859" spans="1:58" hidden="1" x14ac:dyDescent="0.25">
      <c r="A1859" s="1">
        <v>1126.623</v>
      </c>
      <c r="B1859" s="1">
        <v>4.0000000000000001E-3</v>
      </c>
      <c r="C1859">
        <v>2</v>
      </c>
      <c r="E1859" s="2">
        <v>88760.8</v>
      </c>
      <c r="N1859">
        <v>19</v>
      </c>
      <c r="V1859" s="11">
        <f t="shared" si="3077"/>
        <v>8.8760836588637015E-7</v>
      </c>
      <c r="W1859" s="11">
        <f t="shared" si="3078"/>
        <v>1.126623464412218E-6</v>
      </c>
      <c r="X1859" s="10">
        <f t="shared" si="3079"/>
        <v>88760.822575754864</v>
      </c>
      <c r="Y1859" s="8">
        <f t="shared" si="3080"/>
        <v>1126.6231778626523</v>
      </c>
      <c r="Z1859" s="1">
        <f t="shared" si="3081"/>
        <v>1126.623</v>
      </c>
      <c r="AA1859" s="2">
        <f t="shared" si="3082"/>
        <v>88760.8</v>
      </c>
      <c r="AB1859" s="2">
        <f t="shared" si="3076"/>
        <v>88760.836588637016</v>
      </c>
      <c r="AC1859" s="1">
        <f t="shared" si="3083"/>
        <v>8.9392430559573618E-2</v>
      </c>
      <c r="AD1859" s="1" t="b">
        <f t="shared" si="3084"/>
        <v>1</v>
      </c>
      <c r="AM1859" s="10">
        <f t="shared" si="3085"/>
        <v>0.3151393145710677</v>
      </c>
      <c r="AN1859" s="10"/>
      <c r="AO1859" s="1">
        <f t="shared" si="3086"/>
        <v>1126.623</v>
      </c>
      <c r="AP1859"/>
      <c r="BB1859" s="17" cm="1">
        <f t="array" ref="BB1859">$C1859*EXP(poly_from_str($AO1859,BB$2951))</f>
        <v>1.8377838330977623</v>
      </c>
      <c r="BF1859" s="21">
        <f>INDEX([1]Pr3_line_class7_opt_lin!$A$2:$A$3624,MATCH($X1859,[1]Pr3_line_class7_opt_lin!$AO$2:$AO$3624,0),1)</f>
        <v>987</v>
      </c>
    </row>
    <row r="1860" spans="1:58" hidden="1" x14ac:dyDescent="0.25">
      <c r="A1860" s="1">
        <v>1126.2819999999999</v>
      </c>
      <c r="B1860" s="1">
        <v>4.0000000000000001E-3</v>
      </c>
      <c r="C1860">
        <v>3</v>
      </c>
      <c r="E1860" s="2">
        <v>88787.7</v>
      </c>
      <c r="N1860">
        <v>19</v>
      </c>
      <c r="V1860" s="11">
        <f t="shared" si="3077"/>
        <v>8.878771036028278E-7</v>
      </c>
      <c r="W1860" s="11">
        <f t="shared" si="3078"/>
        <v>1.126282131421357E-6</v>
      </c>
      <c r="X1860" s="10">
        <f t="shared" si="3079"/>
        <v>88787.706389488332</v>
      </c>
      <c r="Y1860" s="8">
        <f t="shared" si="3080"/>
        <v>1126.2820503699722</v>
      </c>
      <c r="Z1860" s="1">
        <f t="shared" si="3081"/>
        <v>1126.2819999999999</v>
      </c>
      <c r="AA1860" s="2">
        <f t="shared" si="3082"/>
        <v>88787.7</v>
      </c>
      <c r="AB1860" s="2">
        <f t="shared" si="3076"/>
        <v>88787.71036028277</v>
      </c>
      <c r="AC1860" s="1">
        <f t="shared" si="3083"/>
        <v>8.9416287555107332E-2</v>
      </c>
      <c r="AD1860" s="1" t="b">
        <f t="shared" si="3084"/>
        <v>1</v>
      </c>
      <c r="AM1860" s="10">
        <f t="shared" si="3085"/>
        <v>0.31533026364622718</v>
      </c>
      <c r="AN1860" s="10"/>
      <c r="AO1860" s="1">
        <f t="shared" si="3086"/>
        <v>1126.2819999999999</v>
      </c>
      <c r="AP1860"/>
      <c r="BB1860" s="17" cm="1">
        <f t="array" ref="BB1860">$C1860*EXP(poly_from_str($AO1860,BB$2951))</f>
        <v>2.7587325888572303</v>
      </c>
      <c r="BF1860" s="21">
        <f>INDEX([1]Pr3_line_class7_opt_lin!$A$2:$A$3624,MATCH($X1860,[1]Pr3_line_class7_opt_lin!$AO$2:$AO$3624,0),1)</f>
        <v>1484</v>
      </c>
    </row>
    <row r="1861" spans="1:58" x14ac:dyDescent="0.25">
      <c r="A1861" s="1">
        <v>1126.1279999999999</v>
      </c>
      <c r="B1861" s="1">
        <v>8.0000000000000002E-3</v>
      </c>
      <c r="C1861">
        <v>300</v>
      </c>
      <c r="D1861" t="s">
        <v>112</v>
      </c>
      <c r="E1861" s="2">
        <v>88799.8</v>
      </c>
      <c r="F1861">
        <v>29263</v>
      </c>
      <c r="G1861" t="s">
        <v>4</v>
      </c>
      <c r="H1861" t="s">
        <v>39</v>
      </c>
      <c r="I1861">
        <v>118063</v>
      </c>
      <c r="J1861" t="s">
        <v>6</v>
      </c>
      <c r="K1861" t="s">
        <v>46</v>
      </c>
      <c r="L1861">
        <v>29263.08</v>
      </c>
      <c r="M1861">
        <v>118063</v>
      </c>
      <c r="N1861">
        <v>19</v>
      </c>
      <c r="V1861" s="11">
        <f t="shared" si="3077"/>
        <v>8.879985223704588E-7</v>
      </c>
      <c r="W1861" s="11">
        <f t="shared" si="3078"/>
        <v>1.1261286624519426E-6</v>
      </c>
      <c r="X1861" s="10">
        <f t="shared" si="3079"/>
        <v>88799.832209366083</v>
      </c>
      <c r="Y1861" s="8">
        <f t="shared" si="3080"/>
        <v>1126.1282539839369</v>
      </c>
      <c r="Z1861" s="1">
        <f t="shared" si="3081"/>
        <v>1126.1279999999999</v>
      </c>
      <c r="AA1861" s="2">
        <f t="shared" si="3082"/>
        <v>88799.8</v>
      </c>
      <c r="AB1861" s="2">
        <f t="shared" si="3076"/>
        <v>88799.852237045881</v>
      </c>
      <c r="AC1861" s="1">
        <f t="shared" si="3083"/>
        <v>8.9427068786605918E-2</v>
      </c>
      <c r="AD1861" s="1" t="b">
        <f t="shared" si="3084"/>
        <v>1</v>
      </c>
      <c r="AF1861" s="1" t="s">
        <v>1408</v>
      </c>
      <c r="AG1861" s="1" t="s">
        <v>1190</v>
      </c>
      <c r="AH1861" s="10">
        <v>29263.08</v>
      </c>
      <c r="AI1861" s="10">
        <v>118063</v>
      </c>
      <c r="AJ1861" s="10">
        <f t="shared" ref="AJ1861:AJ1863" si="3087">AI1861-AH1861</f>
        <v>88799.92</v>
      </c>
      <c r="AK1861" s="1">
        <f t="shared" ref="AK1861:AK1863" si="3088">$A1861-100000000/AJ1861</f>
        <v>8.5934491812622582E-4</v>
      </c>
      <c r="AL1861" s="10">
        <f t="shared" ref="AL1861:AL1863" si="3089">$X1861-AJ1861</f>
        <v>-8.779063391557429E-2</v>
      </c>
      <c r="AM1861" s="10">
        <f t="shared" si="3085"/>
        <v>0.63083272949433811</v>
      </c>
      <c r="AN1861" s="10">
        <f t="shared" ref="AN1861:AN1863" si="3090">AL1861/AM1861</f>
        <v>-0.13916626359248255</v>
      </c>
      <c r="AO1861" s="1">
        <f t="shared" si="3086"/>
        <v>1126.1279999999999</v>
      </c>
      <c r="AP1861" s="14">
        <v>2290000000</v>
      </c>
      <c r="AQ1861" s="10">
        <v>0.185</v>
      </c>
      <c r="AR1861" s="14" cm="1">
        <f t="array" ref="AR1861">SfromgA($AP1861,$AO1861,"")</f>
        <v>1.614106226790615</v>
      </c>
      <c r="AS1861" s="21">
        <f t="shared" ref="AS1861:AS1863" si="3091">(10^MAX(0.05, -0.312925054856973*((LN($AR1861))^(1/3)) + 0.454808404431693)-1)*100</f>
        <v>62.182462447114403</v>
      </c>
      <c r="AT1861" s="14" cm="1">
        <f t="array" ref="AT1861">INDEX([2]Sheet1!$J$2:$J$216,MATCH($AF1861&amp;$AG1861,[2]Sheet1!$M$2:$M$216&amp;[2]Sheet1!$N$2:$N$216,0),1)</f>
        <v>2046290916.5753658</v>
      </c>
      <c r="AU1861" s="14" cm="1">
        <f t="array" ref="AU1861">SfromgA($AT1861,$AO1861,"")</f>
        <v>1.4423279084145733</v>
      </c>
      <c r="AV1861" s="21">
        <f>(10^MAX(0.05, -0.312925054856973*((LN($AU1861))^(1/3)) + 0.454808404431693)-1)*100</f>
        <v>70.183568559388078</v>
      </c>
      <c r="AW1861" s="14">
        <f>IF($AP1861="",$AT1861,$AP1861)</f>
        <v>2290000000</v>
      </c>
      <c r="AX1861" s="21">
        <f>IF($AP1861="",$AV1861,$AS1861)</f>
        <v>62.182462447114403</v>
      </c>
      <c r="AY1861" s="10"/>
      <c r="AZ1861" s="10">
        <f t="shared" ref="AZ1861:AZ1863" si="3092">EXP(AY$2950*$AI1861+AY$2951)*$AW1861/$AO1861</f>
        <v>43.706383477720188</v>
      </c>
      <c r="BA1861" s="10"/>
      <c r="BB1861" s="17" cm="1">
        <f t="array" ref="BB1861">$C1861*EXP(poly_from_str($AO1861,BB$2951))</f>
        <v>275.96593806017745</v>
      </c>
      <c r="BC1861" s="10"/>
      <c r="BD1861" s="10">
        <f t="shared" ref="BD1861:BD1863" si="3093">LN($AX1861/100+1)</f>
        <v>0.48355182683341552</v>
      </c>
      <c r="BE1861" s="10">
        <f t="shared" ref="BE1861:BE1863" si="3094">ABS(LN($AZ1861/$BB1861))-BD1861-LN(2)</f>
        <v>0.66608427144368731</v>
      </c>
      <c r="BF1861" s="21">
        <f>INDEX([1]Pr3_line_class7_opt_lin!$A$2:$A$3624,MATCH($X1861,[1]Pr3_line_class7_opt_lin!$AO$2:$AO$3624,0),1)</f>
        <v>148539</v>
      </c>
    </row>
    <row r="1862" spans="1:58" hidden="1" x14ac:dyDescent="0.25">
      <c r="A1862" s="1">
        <v>1125.9349999999999</v>
      </c>
      <c r="B1862" s="1">
        <v>4.0000000000000001E-3</v>
      </c>
      <c r="C1862">
        <v>4</v>
      </c>
      <c r="E1862" s="2">
        <v>88815.1</v>
      </c>
      <c r="F1862">
        <v>22527</v>
      </c>
      <c r="G1862" t="s">
        <v>4</v>
      </c>
      <c r="H1862" t="s">
        <v>7</v>
      </c>
      <c r="I1862">
        <v>111342</v>
      </c>
      <c r="J1862" t="s">
        <v>6</v>
      </c>
      <c r="K1862" t="s">
        <v>7</v>
      </c>
      <c r="L1862">
        <v>22527.7</v>
      </c>
      <c r="M1862">
        <v>111342.8</v>
      </c>
      <c r="N1862">
        <v>19</v>
      </c>
      <c r="V1862" s="11">
        <f t="shared" si="3077"/>
        <v>8.8815073694307403E-7</v>
      </c>
      <c r="W1862" s="11">
        <f t="shared" si="3078"/>
        <v>1.1259346665150408E-6</v>
      </c>
      <c r="X1862" s="10">
        <f t="shared" si="3079"/>
        <v>88815.083784183022</v>
      </c>
      <c r="Y1862" s="8">
        <f t="shared" si="3080"/>
        <v>1125.9348720876721</v>
      </c>
      <c r="Z1862" s="1">
        <f t="shared" si="3081"/>
        <v>1125.9349999999999</v>
      </c>
      <c r="AA1862" s="2">
        <f t="shared" si="3082"/>
        <v>88815.1</v>
      </c>
      <c r="AB1862" s="2">
        <f t="shared" si="3076"/>
        <v>88815.073694307401</v>
      </c>
      <c r="AC1862" s="1">
        <f t="shared" si="3083"/>
        <v>8.9440586576626277E-2</v>
      </c>
      <c r="AD1862" s="1" t="b">
        <f t="shared" si="3084"/>
        <v>1</v>
      </c>
      <c r="AF1862" s="1" t="s">
        <v>1336</v>
      </c>
      <c r="AG1862" s="5" t="s">
        <v>1474</v>
      </c>
      <c r="AH1862" s="10">
        <v>22527.7</v>
      </c>
      <c r="AI1862" s="10">
        <v>111342.43</v>
      </c>
      <c r="AJ1862" s="10">
        <f t="shared" si="3087"/>
        <v>88814.73</v>
      </c>
      <c r="AK1862" s="1">
        <f t="shared" si="3088"/>
        <v>-4.3571314129167149E-3</v>
      </c>
      <c r="AL1862" s="10">
        <f t="shared" si="3089"/>
        <v>0.35378418302570935</v>
      </c>
      <c r="AM1862" s="10">
        <f t="shared" si="3085"/>
        <v>0.31552478606669127</v>
      </c>
      <c r="AN1862" s="10">
        <f t="shared" si="3090"/>
        <v>1.1212563914105034</v>
      </c>
      <c r="AO1862" s="1">
        <f t="shared" si="3086"/>
        <v>1125.9349999999999</v>
      </c>
      <c r="AP1862" s="14">
        <v>285000000</v>
      </c>
      <c r="AQ1862" s="10">
        <v>4.2999999999999997E-2</v>
      </c>
      <c r="AR1862" s="14" cm="1">
        <f t="array" ref="AR1862">SfromgA($AP1862,$AO1862,"")</f>
        <v>0.20077894987685688</v>
      </c>
      <c r="AS1862" s="21">
        <f t="shared" si="3091"/>
        <v>562.56810022827779</v>
      </c>
      <c r="AU1862" s="10"/>
      <c r="AV1862" s="10"/>
      <c r="AW1862" s="14">
        <f t="shared" ref="AW1862:AW1863" si="3095">IF($AP1862="",$AT1862,$AP1862)</f>
        <v>285000000</v>
      </c>
      <c r="AX1862" s="21">
        <f t="shared" ref="AX1862:AX1863" si="3096">IF($AP1862="",$AV1862,$AS1862)</f>
        <v>562.56810022827779</v>
      </c>
      <c r="AY1862" s="10">
        <f t="shared" ref="AY1862:AY1863" si="3097">LN(BB1862*$AO1862/$AW1862)</f>
        <v>-11.138421200147835</v>
      </c>
      <c r="AZ1862" s="10">
        <f t="shared" si="3092"/>
        <v>10.196659662273682</v>
      </c>
      <c r="BA1862" s="10">
        <f t="shared" ref="BA1862:BA1863" si="3098">LN(AZ1862/$C1862)</f>
        <v>0.9357658214448944</v>
      </c>
      <c r="BB1862" s="17" cm="1">
        <f t="array" ref="BB1862">$C1862*EXP(poly_from_str($AO1862,BB$2951))</f>
        <v>3.6810920376359553</v>
      </c>
      <c r="BC1862" s="10">
        <f t="shared" ref="BC1862:BC1863" si="3099">LN(AZ1862/BB1862)</f>
        <v>1.018850725047731</v>
      </c>
      <c r="BD1862" s="10">
        <f t="shared" si="3093"/>
        <v>1.8909531593868687</v>
      </c>
      <c r="BE1862" s="10">
        <f t="shared" si="3094"/>
        <v>-1.5652496148990829</v>
      </c>
      <c r="BF1862" s="21">
        <f>INDEX([1]Pr3_line_class7_opt_lin!$A$2:$A$3624,MATCH($X1862,[1]Pr3_line_class7_opt_lin!$AO$2:$AO$3624,0),1)</f>
        <v>1983</v>
      </c>
    </row>
    <row r="1863" spans="1:58" hidden="1" x14ac:dyDescent="0.25">
      <c r="A1863" s="1">
        <v>1125.895</v>
      </c>
      <c r="B1863" s="1">
        <v>4.0000000000000001E-3</v>
      </c>
      <c r="C1863">
        <v>5</v>
      </c>
      <c r="E1863" s="2">
        <v>88818.2</v>
      </c>
      <c r="F1863">
        <v>25979</v>
      </c>
      <c r="G1863" t="s">
        <v>4</v>
      </c>
      <c r="H1863" t="s">
        <v>46</v>
      </c>
      <c r="I1863">
        <v>114797</v>
      </c>
      <c r="J1863" t="s">
        <v>6</v>
      </c>
      <c r="K1863" t="s">
        <v>39</v>
      </c>
      <c r="L1863">
        <v>25979.34</v>
      </c>
      <c r="M1863">
        <v>114797.2</v>
      </c>
      <c r="N1863">
        <v>19</v>
      </c>
      <c r="V1863" s="11">
        <f t="shared" si="3077"/>
        <v>8.8818229053330904E-7</v>
      </c>
      <c r="W1863" s="11">
        <f t="shared" si="3078"/>
        <v>1.1258953682916341E-6</v>
      </c>
      <c r="X1863" s="10">
        <f t="shared" si="3079"/>
        <v>88818.21790859678</v>
      </c>
      <c r="Y1863" s="8">
        <f t="shared" si="3080"/>
        <v>1125.8951412750753</v>
      </c>
      <c r="Z1863" s="1">
        <f t="shared" si="3081"/>
        <v>1125.895</v>
      </c>
      <c r="AA1863" s="2">
        <f t="shared" si="3082"/>
        <v>88818.2</v>
      </c>
      <c r="AB1863" s="2">
        <f t="shared" si="3076"/>
        <v>88818.229053330913</v>
      </c>
      <c r="AC1863" s="1">
        <f t="shared" si="3083"/>
        <v>8.9443389060849782E-2</v>
      </c>
      <c r="AD1863" s="1" t="b">
        <f t="shared" si="3084"/>
        <v>1</v>
      </c>
      <c r="AF1863" s="1" t="s">
        <v>1229</v>
      </c>
      <c r="AG1863" s="1" t="s">
        <v>1197</v>
      </c>
      <c r="AH1863" s="10">
        <v>25979.34</v>
      </c>
      <c r="AI1863" s="10">
        <v>114797.12</v>
      </c>
      <c r="AJ1863" s="10">
        <f t="shared" si="3087"/>
        <v>88817.78</v>
      </c>
      <c r="AK1863" s="1">
        <f t="shared" si="3088"/>
        <v>-5.692406407888484E-3</v>
      </c>
      <c r="AL1863" s="10">
        <f t="shared" si="3089"/>
        <v>0.43790859678119887</v>
      </c>
      <c r="AM1863" s="10">
        <f t="shared" si="3085"/>
        <v>0.31554700926818219</v>
      </c>
      <c r="AN1863" s="10">
        <f t="shared" si="3090"/>
        <v>1.3877760964897057</v>
      </c>
      <c r="AO1863" s="1">
        <f t="shared" si="3086"/>
        <v>1125.895</v>
      </c>
      <c r="AP1863" s="14">
        <v>492000000</v>
      </c>
      <c r="AQ1863" s="10">
        <v>0.58399999999999996</v>
      </c>
      <c r="AR1863" s="14" cm="1">
        <f t="array" ref="AR1863">SfromgA($AP1863,$AO1863,"")</f>
        <v>0.34657093187434196</v>
      </c>
      <c r="AS1863" s="21">
        <f t="shared" si="3091"/>
        <v>494.06978669732632</v>
      </c>
      <c r="AU1863" s="10"/>
      <c r="AV1863" s="10"/>
      <c r="AW1863" s="14">
        <f t="shared" si="3095"/>
        <v>492000000</v>
      </c>
      <c r="AX1863" s="21">
        <f t="shared" si="3096"/>
        <v>494.06978669732632</v>
      </c>
      <c r="AY1863" s="10">
        <f t="shared" si="3097"/>
        <v>-11.4612157544874</v>
      </c>
      <c r="AZ1863" s="10">
        <f t="shared" si="3092"/>
        <v>12.745195399638787</v>
      </c>
      <c r="BA1863" s="10">
        <f t="shared" si="3098"/>
        <v>0.93571645675066095</v>
      </c>
      <c r="BB1863" s="17" cm="1">
        <f t="array" ref="BB1863">$C1863*EXP(poly_from_str($AO1863,BB$2951))</f>
        <v>4.6017651864028677</v>
      </c>
      <c r="BC1863" s="10">
        <f t="shared" si="3099"/>
        <v>1.0187144031230713</v>
      </c>
      <c r="BD1863" s="10">
        <f t="shared" si="3093"/>
        <v>1.7818266124960462</v>
      </c>
      <c r="BE1863" s="10">
        <f t="shared" si="3094"/>
        <v>-1.4562593899329204</v>
      </c>
      <c r="BF1863" s="21">
        <f>INDEX([1]Pr3_line_class7_opt_lin!$A$2:$A$3624,MATCH($X1863,[1]Pr3_line_class7_opt_lin!$AO$2:$AO$3624,0),1)</f>
        <v>2479</v>
      </c>
    </row>
    <row r="1864" spans="1:58" hidden="1" x14ac:dyDescent="0.25">
      <c r="A1864" s="1">
        <v>1125.7249999999999</v>
      </c>
      <c r="B1864" s="1">
        <v>4.0000000000000001E-3</v>
      </c>
      <c r="C1864">
        <v>20</v>
      </c>
      <c r="E1864" s="2">
        <v>88831.6</v>
      </c>
      <c r="N1864">
        <v>19</v>
      </c>
      <c r="V1864" s="11">
        <f t="shared" si="3077"/>
        <v>8.8831641830820149E-7</v>
      </c>
      <c r="W1864" s="11">
        <f t="shared" si="3078"/>
        <v>1.1257255301041522E-6</v>
      </c>
      <c r="X1864" s="10">
        <f t="shared" si="3079"/>
        <v>88831.625778723726</v>
      </c>
      <c r="Y1864" s="8">
        <f t="shared" si="3080"/>
        <v>1125.7252034213161</v>
      </c>
      <c r="Z1864" s="1">
        <f t="shared" si="3081"/>
        <v>1125.7249999999999</v>
      </c>
      <c r="AA1864" s="2">
        <f t="shared" si="3082"/>
        <v>88831.6</v>
      </c>
      <c r="AB1864" s="2">
        <f t="shared" si="3076"/>
        <v>88831.641830820139</v>
      </c>
      <c r="AC1864" s="1">
        <f t="shared" si="3083"/>
        <v>8.9455302951795573E-2</v>
      </c>
      <c r="AD1864" s="1" t="b">
        <f t="shared" si="3084"/>
        <v>1</v>
      </c>
      <c r="AM1864" s="10">
        <f t="shared" si="3085"/>
        <v>0.31564227497834735</v>
      </c>
      <c r="AN1864" s="10"/>
      <c r="AO1864" s="1">
        <f t="shared" si="3086"/>
        <v>1125.7249999999999</v>
      </c>
      <c r="AP1864"/>
      <c r="BB1864" s="17" cm="1">
        <f t="array" ref="BB1864">$C1864*EXP(poly_from_str($AO1864,BB$2951))</f>
        <v>18.41385652312988</v>
      </c>
      <c r="BF1864" s="21">
        <f>INDEX([1]Pr3_line_class7_opt_lin!$A$2:$A$3624,MATCH($X1864,[1]Pr3_line_class7_opt_lin!$AO$2:$AO$3624,0),1)</f>
        <v>9926</v>
      </c>
    </row>
    <row r="1865" spans="1:58" hidden="1" x14ac:dyDescent="0.25">
      <c r="A1865" s="1">
        <v>1125.596</v>
      </c>
      <c r="B1865" s="1">
        <v>4.0000000000000001E-3</v>
      </c>
      <c r="C1865">
        <v>20</v>
      </c>
      <c r="E1865" s="2">
        <v>88841.8</v>
      </c>
      <c r="F1865">
        <v>22080</v>
      </c>
      <c r="G1865" t="s">
        <v>4</v>
      </c>
      <c r="H1865" t="s">
        <v>7</v>
      </c>
      <c r="I1865">
        <v>110922</v>
      </c>
      <c r="J1865" t="s">
        <v>6</v>
      </c>
      <c r="K1865" t="s">
        <v>5</v>
      </c>
      <c r="L1865">
        <v>22080.94</v>
      </c>
      <c r="M1865">
        <v>110922.5</v>
      </c>
      <c r="N1865">
        <v>19</v>
      </c>
      <c r="V1865" s="11">
        <f t="shared" si="3077"/>
        <v>8.8841822465609327E-7</v>
      </c>
      <c r="W1865" s="11">
        <f t="shared" si="3078"/>
        <v>1.1255962846317838E-6</v>
      </c>
      <c r="X1865" s="10">
        <f t="shared" si="3079"/>
        <v>88841.813842252188</v>
      </c>
      <c r="Y1865" s="8">
        <f t="shared" si="3080"/>
        <v>1125.5961092550442</v>
      </c>
      <c r="Z1865" s="1">
        <f t="shared" si="3081"/>
        <v>1125.596</v>
      </c>
      <c r="AA1865" s="2">
        <f t="shared" si="3082"/>
        <v>88841.8</v>
      </c>
      <c r="AB1865" s="2">
        <f t="shared" si="3076"/>
        <v>88841.822465609337</v>
      </c>
      <c r="AC1865" s="1">
        <f t="shared" si="3083"/>
        <v>8.9464347095054242E-2</v>
      </c>
      <c r="AD1865" s="1" t="b">
        <f t="shared" si="3084"/>
        <v>1</v>
      </c>
      <c r="AF1865" s="1" t="s">
        <v>1321</v>
      </c>
      <c r="AG1865" s="5" t="s">
        <v>1473</v>
      </c>
      <c r="AH1865" s="10">
        <v>22080.94</v>
      </c>
      <c r="AI1865" s="10">
        <v>110922.18</v>
      </c>
      <c r="AJ1865" s="10">
        <f t="shared" ref="AJ1865:AJ1866" si="3100">AI1865-AH1865</f>
        <v>88841.239999999991</v>
      </c>
      <c r="AK1865" s="1">
        <f t="shared" ref="AK1865:AK1866" si="3101">$A1865-100000000/AJ1865</f>
        <v>-7.379691683809142E-3</v>
      </c>
      <c r="AL1865" s="10">
        <f t="shared" ref="AL1865:AL1866" si="3102">$X1865-AJ1865</f>
        <v>0.57384225219720975</v>
      </c>
      <c r="AM1865" s="10">
        <f t="shared" si="3085"/>
        <v>0.31571469692500687</v>
      </c>
      <c r="AN1865" s="10">
        <f t="shared" ref="AN1865:AN1866" si="3103">AL1865/AM1865</f>
        <v>1.8175975264576203</v>
      </c>
      <c r="AO1865" s="1">
        <f t="shared" si="3086"/>
        <v>1125.596</v>
      </c>
      <c r="AP1865" s="14">
        <v>663000000</v>
      </c>
      <c r="AQ1865" s="10">
        <v>0.24099999999999999</v>
      </c>
      <c r="AR1865" s="14" cm="1">
        <f t="array" ref="AR1865">SfromgA($AP1865,$AO1865,"")</f>
        <v>0.46665348291779113</v>
      </c>
      <c r="AS1865" s="21">
        <f t="shared" ref="AS1865:AS1866" si="3104">(10^MAX(0.05, -0.312925054856973*((LN($AR1865))^(1/3)) + 0.454808404431693)-1)*100</f>
        <v>450.3627568085044</v>
      </c>
      <c r="AU1865" s="10"/>
      <c r="AV1865" s="10"/>
      <c r="AW1865" s="14">
        <f t="shared" ref="AW1865:AW1866" si="3105">IF($AP1865="",$AT1865,$AP1865)</f>
        <v>663000000</v>
      </c>
      <c r="AX1865" s="21">
        <f t="shared" ref="AX1865:AX1866" si="3106">IF($AP1865="",$AV1865,$AS1865)</f>
        <v>450.3627568085044</v>
      </c>
      <c r="AY1865" s="10">
        <f t="shared" ref="AY1865:AY1866" si="3107">LN(BB1865*$AO1865/$AW1865)</f>
        <v>-10.372834519343797</v>
      </c>
      <c r="AZ1865" s="10">
        <f t="shared" ref="AZ1865:AZ1866" si="3108">EXP(AY$2950*$AI1865+AY$2951)*$AW1865/$AO1865</f>
        <v>24.678451235180397</v>
      </c>
      <c r="BA1865" s="10">
        <f t="shared" ref="BA1865:BA1866" si="3109">LN(AZ1865/$C1865)</f>
        <v>0.2101981696721302</v>
      </c>
      <c r="BB1865" s="17" cm="1">
        <f t="array" ref="BB1865">$C1865*EXP(poly_from_str($AO1865,BB$2951))</f>
        <v>18.419006191285952</v>
      </c>
      <c r="BC1865" s="10">
        <f t="shared" ref="BC1865:BC1866" si="3110">LN(AZ1865/BB1865)</f>
        <v>0.29254736655337638</v>
      </c>
      <c r="BD1865" s="10">
        <f t="shared" ref="BD1865:BD1866" si="3111">LN($AX1865/100+1)</f>
        <v>1.7054074326593938</v>
      </c>
      <c r="BE1865" s="10">
        <f t="shared" ref="BE1865:BE1866" si="3112">ABS(LN($AZ1865/$BB1865))-BD1865-LN(2)</f>
        <v>-2.1060072466659627</v>
      </c>
      <c r="BF1865" s="21">
        <f>INDEX([1]Pr3_line_class7_opt_lin!$A$2:$A$3624,MATCH($X1865,[1]Pr3_line_class7_opt_lin!$AO$2:$AO$3624,0),1)</f>
        <v>9934</v>
      </c>
    </row>
    <row r="1866" spans="1:58" hidden="1" x14ac:dyDescent="0.25">
      <c r="A1866" s="1">
        <v>1125.442</v>
      </c>
      <c r="B1866" s="1">
        <v>4.0000000000000001E-3</v>
      </c>
      <c r="C1866">
        <v>5</v>
      </c>
      <c r="E1866" s="2">
        <v>88854</v>
      </c>
      <c r="F1866">
        <v>28720</v>
      </c>
      <c r="G1866" t="s">
        <v>4</v>
      </c>
      <c r="H1866" t="s">
        <v>5</v>
      </c>
      <c r="I1866">
        <v>117574</v>
      </c>
      <c r="J1866" t="s">
        <v>6</v>
      </c>
      <c r="K1866" t="s">
        <v>12</v>
      </c>
      <c r="L1866">
        <v>28720.71</v>
      </c>
      <c r="M1866">
        <v>117574.5</v>
      </c>
      <c r="N1866">
        <v>19</v>
      </c>
      <c r="V1866" s="11">
        <f t="shared" si="3077"/>
        <v>8.8853979147748176E-7</v>
      </c>
      <c r="W1866" s="11">
        <f t="shared" si="3078"/>
        <v>1.1254417358813335E-6</v>
      </c>
      <c r="X1866" s="10">
        <f t="shared" si="3079"/>
        <v>88853.987154526971</v>
      </c>
      <c r="Y1866" s="8">
        <f t="shared" si="3080"/>
        <v>1125.4418985845718</v>
      </c>
      <c r="Z1866" s="1">
        <f t="shared" si="3081"/>
        <v>1125.442</v>
      </c>
      <c r="AA1866" s="2">
        <f t="shared" si="3082"/>
        <v>88854</v>
      </c>
      <c r="AB1866" s="2">
        <f t="shared" si="3076"/>
        <v>88853.979147748178</v>
      </c>
      <c r="AC1866" s="1">
        <f t="shared" si="3083"/>
        <v>8.9475148051942344E-2</v>
      </c>
      <c r="AD1866" s="1" t="b">
        <f t="shared" si="3084"/>
        <v>1</v>
      </c>
      <c r="AF1866" s="1" t="s">
        <v>1370</v>
      </c>
      <c r="AG1866" s="1" t="s">
        <v>1208</v>
      </c>
      <c r="AH1866" s="10">
        <v>28720.71</v>
      </c>
      <c r="AI1866" s="10">
        <v>117574.5</v>
      </c>
      <c r="AJ1866" s="10">
        <f t="shared" si="3100"/>
        <v>88853.790000000008</v>
      </c>
      <c r="AK1866" s="1">
        <f t="shared" si="3101"/>
        <v>-2.3957877315297083E-3</v>
      </c>
      <c r="AL1866" s="10">
        <f t="shared" si="3102"/>
        <v>0.19715452696254943</v>
      </c>
      <c r="AM1866" s="10">
        <f t="shared" si="3085"/>
        <v>0.31580125852776064</v>
      </c>
      <c r="AN1866" s="10">
        <f t="shared" si="3103"/>
        <v>0.62429937069176844</v>
      </c>
      <c r="AO1866" s="1">
        <f t="shared" si="3086"/>
        <v>1125.442</v>
      </c>
      <c r="AP1866" s="14">
        <v>388000000</v>
      </c>
      <c r="AQ1866" s="10">
        <v>9.2999999999999999E-2</v>
      </c>
      <c r="AR1866" s="14" cm="1">
        <f t="array" ref="AR1866">SfromgA($AP1866,$AO1866,"")</f>
        <v>0.2729822699349484</v>
      </c>
      <c r="AS1866" s="21">
        <f t="shared" si="3104"/>
        <v>525.44322514356543</v>
      </c>
      <c r="AU1866" s="10"/>
      <c r="AV1866" s="10"/>
      <c r="AW1866" s="14">
        <f t="shared" si="3105"/>
        <v>388000000</v>
      </c>
      <c r="AX1866" s="21">
        <f t="shared" si="3106"/>
        <v>525.44322514356543</v>
      </c>
      <c r="AY1866" s="10">
        <f t="shared" si="3107"/>
        <v>-11.223162781446291</v>
      </c>
      <c r="AZ1866" s="10">
        <f t="shared" si="3108"/>
        <v>7.7559851818385992</v>
      </c>
      <c r="BA1866" s="10">
        <f t="shared" si="3109"/>
        <v>0.43902691440278307</v>
      </c>
      <c r="BB1866" s="17" cm="1">
        <f t="array" ref="BB1866">$C1866*EXP(poly_from_str($AO1866,BB$2951))</f>
        <v>4.6062864485665731</v>
      </c>
      <c r="BC1866" s="10">
        <f t="shared" si="3110"/>
        <v>0.52104283706240651</v>
      </c>
      <c r="BD1866" s="10">
        <f t="shared" si="3111"/>
        <v>1.8332903726427168</v>
      </c>
      <c r="BE1866" s="10">
        <f t="shared" si="3112"/>
        <v>-2.0053947161402554</v>
      </c>
      <c r="BF1866" s="21">
        <f>INDEX([1]Pr3_line_class7_opt_lin!$A$2:$A$3624,MATCH($X1866,[1]Pr3_line_class7_opt_lin!$AO$2:$AO$3624,0),1)</f>
        <v>2486</v>
      </c>
    </row>
    <row r="1867" spans="1:58" hidden="1" x14ac:dyDescent="0.25">
      <c r="A1867" s="1">
        <v>1125.355</v>
      </c>
      <c r="B1867" s="1">
        <v>4.0000000000000001E-3</v>
      </c>
      <c r="C1867">
        <v>1</v>
      </c>
      <c r="E1867" s="2">
        <v>88860.800000000003</v>
      </c>
      <c r="N1867">
        <v>19</v>
      </c>
      <c r="V1867" s="11">
        <f t="shared" si="3077"/>
        <v>8.8860848354519246E-7</v>
      </c>
      <c r="W1867" s="11">
        <f t="shared" si="3078"/>
        <v>1.12535561237351E-6</v>
      </c>
      <c r="X1867" s="10">
        <f t="shared" si="3079"/>
        <v>88860.829783991474</v>
      </c>
      <c r="Y1867" s="8">
        <f t="shared" si="3080"/>
        <v>1125.3552351816468</v>
      </c>
      <c r="Z1867" s="1">
        <f t="shared" si="3081"/>
        <v>1125.355</v>
      </c>
      <c r="AA1867" s="2">
        <f t="shared" si="3082"/>
        <v>88860.800000000003</v>
      </c>
      <c r="AB1867" s="2">
        <f t="shared" si="3076"/>
        <v>88860.848354519243</v>
      </c>
      <c r="AC1867" s="1">
        <f t="shared" si="3083"/>
        <v>8.9481251851424332E-2</v>
      </c>
      <c r="AD1867" s="1" t="b">
        <f t="shared" si="3084"/>
        <v>1</v>
      </c>
      <c r="AM1867" s="10">
        <f t="shared" si="3085"/>
        <v>0.31584984293845059</v>
      </c>
      <c r="AN1867" s="10"/>
      <c r="AO1867" s="1">
        <f t="shared" si="3086"/>
        <v>1125.355</v>
      </c>
      <c r="AP1867"/>
      <c r="BB1867" s="17" cm="1">
        <f t="array" ref="BB1867">$C1867*EXP(poly_from_str($AO1867,BB$2951))</f>
        <v>0.92143051943438337</v>
      </c>
      <c r="BF1867" s="21">
        <f>INDEX([1]Pr3_line_class7_opt_lin!$A$2:$A$3624,MATCH($X1867,[1]Pr3_line_class7_opt_lin!$AO$2:$AO$3624,0),1)</f>
        <v>497</v>
      </c>
    </row>
    <row r="1868" spans="1:58" hidden="1" x14ac:dyDescent="0.25">
      <c r="A1868" s="1">
        <v>1124.6679999999999</v>
      </c>
      <c r="B1868" s="1">
        <v>4.0000000000000001E-3</v>
      </c>
      <c r="C1868">
        <v>30</v>
      </c>
      <c r="E1868" s="2">
        <v>88915.1</v>
      </c>
      <c r="F1868">
        <v>21418</v>
      </c>
      <c r="G1868" t="s">
        <v>4</v>
      </c>
      <c r="H1868" t="s">
        <v>17</v>
      </c>
      <c r="I1868">
        <v>110333</v>
      </c>
      <c r="J1868" t="s">
        <v>6</v>
      </c>
      <c r="K1868" t="s">
        <v>7</v>
      </c>
      <c r="L1868">
        <v>21418.84</v>
      </c>
      <c r="M1868">
        <v>110333.5</v>
      </c>
      <c r="N1868">
        <v>19</v>
      </c>
      <c r="V1868" s="11">
        <f t="shared" si="3077"/>
        <v>8.8915128731323384E-7</v>
      </c>
      <c r="W1868" s="11">
        <f t="shared" si="3078"/>
        <v>1.1246683634163376E-6</v>
      </c>
      <c r="X1868" s="10">
        <f t="shared" si="3079"/>
        <v>88915.117680464464</v>
      </c>
      <c r="Y1868" s="8">
        <f t="shared" si="3080"/>
        <v>1124.6681397799127</v>
      </c>
      <c r="Z1868" s="1">
        <f t="shared" si="3081"/>
        <v>1124.6679999999999</v>
      </c>
      <c r="AA1868" s="2">
        <f t="shared" si="3082"/>
        <v>88915.1</v>
      </c>
      <c r="AB1868" s="2">
        <f t="shared" si="3076"/>
        <v>88915.128731323392</v>
      </c>
      <c r="AC1868" s="1">
        <f t="shared" si="3083"/>
        <v>8.9529500586539051E-2</v>
      </c>
      <c r="AD1868" s="1" t="b">
        <f t="shared" si="3084"/>
        <v>1</v>
      </c>
      <c r="AF1868" s="1" t="s">
        <v>1247</v>
      </c>
      <c r="AG1868" s="1" t="s">
        <v>1333</v>
      </c>
      <c r="AH1868" s="10">
        <v>21418.84</v>
      </c>
      <c r="AI1868" s="10">
        <v>110333.55</v>
      </c>
      <c r="AJ1868" s="10">
        <f>AI1868-AH1868</f>
        <v>88914.71</v>
      </c>
      <c r="AK1868" s="1">
        <f>$A1868-100000000/AJ1868</f>
        <v>-5.2964657929805981E-3</v>
      </c>
      <c r="AL1868" s="10">
        <f>$X1868-AJ1868</f>
        <v>0.40768046445737127</v>
      </c>
      <c r="AM1868" s="10">
        <f t="shared" si="3085"/>
        <v>0.31623590250633971</v>
      </c>
      <c r="AN1868" s="10">
        <f>AL1868/AM1868</f>
        <v>1.2891656552158821</v>
      </c>
      <c r="AO1868" s="1">
        <f t="shared" si="3086"/>
        <v>1124.6679999999999</v>
      </c>
      <c r="AP1868" s="14">
        <v>663000000</v>
      </c>
      <c r="AQ1868" s="10">
        <v>0.57699999999999996</v>
      </c>
      <c r="AR1868" s="14" cm="1">
        <f t="array" ref="AR1868">SfromgA($AP1868,$AO1868,"")</f>
        <v>0.46550023388983136</v>
      </c>
      <c r="AS1868" s="21">
        <f>(10^MAX(0.05, -0.312925054856973*((LN($AR1868))^(1/3)) + 0.454808404431693)-1)*100</f>
        <v>450.75446932678966</v>
      </c>
      <c r="AU1868" s="10"/>
      <c r="AV1868" s="10"/>
      <c r="AW1868" s="14">
        <f>IF($AP1868="",$AT1868,$AP1868)</f>
        <v>663000000</v>
      </c>
      <c r="AX1868" s="21">
        <f>IF($AP1868="",$AV1868,$AS1868)</f>
        <v>450.75446932678966</v>
      </c>
      <c r="AY1868" s="10">
        <f>LN(BB1868*$AO1868/$AW1868)</f>
        <v>-9.9661948005822758</v>
      </c>
      <c r="AZ1868" s="10">
        <f>EXP(AY$2950*$AI1868+AY$2951)*$AW1868/$AO1868</f>
        <v>26.095895982679977</v>
      </c>
      <c r="BA1868" s="10">
        <f>LN(AZ1868/$C1868)</f>
        <v>-0.13941932174024654</v>
      </c>
      <c r="BB1868" s="17" cm="1">
        <f t="array" ref="BB1868">$C1868*EXP(poly_from_str($AO1868,BB$2951))</f>
        <v>27.683805066975292</v>
      </c>
      <c r="BC1868" s="10">
        <f t="shared" ref="BC1868" si="3113">LN(AZ1868/BB1868)</f>
        <v>-5.9069527672394997E-2</v>
      </c>
      <c r="BD1868" s="10">
        <f t="shared" ref="BD1868" si="3114">LN($AX1868/100+1)</f>
        <v>1.7061189146442577</v>
      </c>
      <c r="BE1868" s="10">
        <f>ABS(LN($AZ1868/$BB1868))-BD1868-LN(2)</f>
        <v>-2.3401965675318079</v>
      </c>
      <c r="BF1868" s="21">
        <f>INDEX([1]Pr3_line_class7_opt_lin!$A$2:$A$3624,MATCH($X1868,[1]Pr3_line_class7_opt_lin!$AO$2:$AO$3624,0),1)</f>
        <v>14983</v>
      </c>
    </row>
    <row r="1869" spans="1:58" hidden="1" x14ac:dyDescent="0.25">
      <c r="A1869" s="1">
        <v>1124.366</v>
      </c>
      <c r="B1869" s="1">
        <v>4.0000000000000001E-3</v>
      </c>
      <c r="C1869">
        <v>1</v>
      </c>
      <c r="E1869" s="2">
        <v>88939</v>
      </c>
      <c r="N1869">
        <v>19</v>
      </c>
      <c r="V1869" s="11">
        <f t="shared" si="3077"/>
        <v>8.8939010962622493E-7</v>
      </c>
      <c r="W1869" s="11">
        <f t="shared" si="3078"/>
        <v>1.1243661385893704E-6</v>
      </c>
      <c r="X1869" s="10">
        <f t="shared" si="3079"/>
        <v>88939.006743306934</v>
      </c>
      <c r="Y1869" s="8">
        <f t="shared" si="3080"/>
        <v>1124.3660533405434</v>
      </c>
      <c r="Z1869" s="1">
        <f t="shared" si="3081"/>
        <v>1124.366</v>
      </c>
      <c r="AA1869" s="2">
        <f t="shared" si="3082"/>
        <v>88939</v>
      </c>
      <c r="AB1869" s="2">
        <f t="shared" si="3076"/>
        <v>88939.010962622488</v>
      </c>
      <c r="AC1869" s="1">
        <f t="shared" si="3083"/>
        <v>8.9550738355047427E-2</v>
      </c>
      <c r="AD1869" s="1" t="b">
        <f t="shared" si="3084"/>
        <v>1</v>
      </c>
      <c r="AM1869" s="10">
        <f t="shared" si="3085"/>
        <v>0.31640586784018726</v>
      </c>
      <c r="AN1869" s="10"/>
      <c r="AO1869" s="1">
        <f t="shared" si="3086"/>
        <v>1124.366</v>
      </c>
      <c r="AP1869"/>
      <c r="BB1869" s="17" cm="1">
        <f t="array" ref="BB1869">$C1869*EXP(poly_from_str($AO1869,BB$2951))</f>
        <v>0.92338987994696442</v>
      </c>
      <c r="BF1869" s="21" t="e">
        <f>INDEX([1]Pr3_line_class7_opt_lin!$A$2:$A$3624,MATCH($X1869,[1]Pr3_line_class7_opt_lin!$AO$2:$AO$3624,0),1)</f>
        <v>#N/A</v>
      </c>
    </row>
    <row r="1870" spans="1:58" hidden="1" x14ac:dyDescent="0.25">
      <c r="A1870" s="1">
        <v>1124.0139999999999</v>
      </c>
      <c r="B1870" s="1">
        <v>4.0000000000000001E-3</v>
      </c>
      <c r="C1870">
        <v>1</v>
      </c>
      <c r="E1870" s="2">
        <v>88966.9</v>
      </c>
      <c r="F1870">
        <v>22527</v>
      </c>
      <c r="G1870" t="s">
        <v>4</v>
      </c>
      <c r="H1870" t="s">
        <v>7</v>
      </c>
      <c r="I1870">
        <v>111494</v>
      </c>
      <c r="J1870" t="s">
        <v>6</v>
      </c>
      <c r="K1870" t="s">
        <v>17</v>
      </c>
      <c r="L1870">
        <v>22527.7</v>
      </c>
      <c r="M1870">
        <v>111494.8</v>
      </c>
      <c r="N1870">
        <v>19</v>
      </c>
      <c r="V1870" s="11">
        <f t="shared" si="3077"/>
        <v>8.8966863402057281E-7</v>
      </c>
      <c r="W1870" s="11">
        <f t="shared" si="3078"/>
        <v>1.1240135376190473E-6</v>
      </c>
      <c r="X1870" s="10">
        <f t="shared" si="3079"/>
        <v>88966.877498807618</v>
      </c>
      <c r="Y1870" s="8">
        <f t="shared" si="3080"/>
        <v>1124.013821900631</v>
      </c>
      <c r="Z1870" s="1">
        <f t="shared" si="3081"/>
        <v>1124.0139999999999</v>
      </c>
      <c r="AA1870" s="2">
        <f t="shared" si="3082"/>
        <v>88966.9</v>
      </c>
      <c r="AB1870" s="2">
        <f t="shared" si="3076"/>
        <v>88966.863402057279</v>
      </c>
      <c r="AC1870" s="1">
        <f t="shared" si="3083"/>
        <v>8.9575513918001601E-2</v>
      </c>
      <c r="AD1870" s="1" t="b">
        <f t="shared" si="3084"/>
        <v>1</v>
      </c>
      <c r="AF1870" s="1" t="s">
        <v>1336</v>
      </c>
      <c r="AG1870" s="1" t="s">
        <v>1346</v>
      </c>
      <c r="AH1870" s="10">
        <v>22527.7</v>
      </c>
      <c r="AI1870" s="10">
        <v>111494.56</v>
      </c>
      <c r="AJ1870" s="10">
        <f t="shared" ref="AJ1870:AJ1872" si="3115">AI1870-AH1870</f>
        <v>88966.86</v>
      </c>
      <c r="AK1870" s="1">
        <f t="shared" ref="AK1870:AK1872" si="3116">$A1870-100000000/AJ1870</f>
        <v>-4.2981847400369588E-5</v>
      </c>
      <c r="AL1870" s="10">
        <f t="shared" ref="AL1870:AL1872" si="3117">$X1870-AJ1870</f>
        <v>1.7498807617812417E-2</v>
      </c>
      <c r="AM1870" s="10">
        <f t="shared" si="3085"/>
        <v>0.3166042415841796</v>
      </c>
      <c r="AN1870" s="10">
        <f t="shared" ref="AN1870:AN1872" si="3118">AL1870/AM1870</f>
        <v>5.5270288010843931E-2</v>
      </c>
      <c r="AO1870" s="1">
        <f t="shared" si="3086"/>
        <v>1124.0139999999999</v>
      </c>
      <c r="AP1870" s="14">
        <v>61000000</v>
      </c>
      <c r="AQ1870" s="10">
        <v>1.6E-2</v>
      </c>
      <c r="AR1870" s="14" cm="1">
        <f t="array" ref="AR1870">SfromgA($AP1870,$AO1870,"")</f>
        <v>4.2754157875915744E-2</v>
      </c>
      <c r="AS1870" s="21">
        <f t="shared" ref="AS1870:AS1872" si="3119">(10^MAX(0.05, -0.312925054856973*((LN($AR1870))^(1/3)) + 0.454808404431693)-1)*100</f>
        <v>719.66321446431175</v>
      </c>
      <c r="AU1870" s="10"/>
      <c r="AV1870" s="10"/>
      <c r="AW1870" s="14">
        <f t="shared" ref="AW1870:AW1872" si="3120">IF($AP1870="",$AT1870,$AP1870)</f>
        <v>61000000</v>
      </c>
      <c r="AX1870" s="21">
        <f t="shared" ref="AX1870:AX1872" si="3121">IF($AP1870="",$AV1870,$AS1870)</f>
        <v>719.66321446431175</v>
      </c>
      <c r="AY1870" s="10">
        <f t="shared" ref="AY1870:AY1872" si="3122">LN(BB1870*$AO1870/$AW1870)</f>
        <v>-10.980676486880951</v>
      </c>
      <c r="AZ1870" s="10">
        <f t="shared" ref="AZ1870:AZ1872" si="3123">EXP(AY$2950*$AI1870+AY$2951)*$AW1870/$AO1870</f>
        <v>2.1553043541494397</v>
      </c>
      <c r="BA1870" s="10">
        <f t="shared" ref="BA1870:BA1872" si="3124">LN(AZ1870/$C1870)</f>
        <v>0.7679319452073341</v>
      </c>
      <c r="BB1870" s="17" cm="1">
        <f t="array" ref="BB1870">$C1870*EXP(poly_from_str($AO1870,BB$2951))</f>
        <v>0.92408284650924266</v>
      </c>
      <c r="BC1870" s="10">
        <f t="shared" ref="BC1870:BC1872" si="3125">LN(AZ1870/BB1870)</f>
        <v>0.84688549584278094</v>
      </c>
      <c r="BD1870" s="10">
        <f t="shared" ref="BD1870:BD1872" si="3126">LN($AX1870/100+1)</f>
        <v>2.1037233558361712</v>
      </c>
      <c r="BE1870" s="10">
        <f t="shared" ref="BE1870:BE1872" si="3127">ABS(LN($AZ1870/$BB1870))-BD1870-LN(2)</f>
        <v>-1.9499850405533357</v>
      </c>
      <c r="BF1870" s="21">
        <f>INDEX([1]Pr3_line_class7_opt_lin!$A$2:$A$3624,MATCH($X1870,[1]Pr3_line_class7_opt_lin!$AO$2:$AO$3624,0),1)</f>
        <v>501</v>
      </c>
    </row>
    <row r="1871" spans="1:58" hidden="1" x14ac:dyDescent="0.25">
      <c r="A1871" s="1">
        <v>1123.92</v>
      </c>
      <c r="B1871" s="1">
        <v>4.0000000000000001E-3</v>
      </c>
      <c r="C1871">
        <v>15</v>
      </c>
      <c r="E1871" s="2">
        <v>88974.3</v>
      </c>
      <c r="F1871">
        <v>26446</v>
      </c>
      <c r="G1871" t="s">
        <v>4</v>
      </c>
      <c r="H1871" t="s">
        <v>7</v>
      </c>
      <c r="I1871">
        <v>115420</v>
      </c>
      <c r="J1871" t="s">
        <v>6</v>
      </c>
      <c r="K1871" t="s">
        <v>7</v>
      </c>
      <c r="L1871">
        <v>26446.97</v>
      </c>
      <c r="M1871">
        <v>115420.8</v>
      </c>
      <c r="N1871">
        <v>19</v>
      </c>
      <c r="V1871" s="11">
        <f t="shared" si="3077"/>
        <v>8.8974304220940983E-7</v>
      </c>
      <c r="W1871" s="11">
        <f t="shared" si="3078"/>
        <v>1.1239200533187675E-6</v>
      </c>
      <c r="X1871" s="10">
        <f t="shared" si="3079"/>
        <v>88974.302594790686</v>
      </c>
      <c r="Y1871" s="8">
        <f t="shared" si="3080"/>
        <v>1123.9200205414686</v>
      </c>
      <c r="Z1871" s="1">
        <f t="shared" si="3081"/>
        <v>1123.92</v>
      </c>
      <c r="AA1871" s="2">
        <f t="shared" si="3082"/>
        <v>88974.3</v>
      </c>
      <c r="AB1871" s="2">
        <f t="shared" si="3076"/>
        <v>88974.30422094099</v>
      </c>
      <c r="AC1871" s="1">
        <f t="shared" si="3083"/>
        <v>8.9582134058002791E-2</v>
      </c>
      <c r="AD1871" s="1" t="b">
        <f t="shared" si="3084"/>
        <v>1</v>
      </c>
      <c r="AF1871" s="1" t="s">
        <v>1225</v>
      </c>
      <c r="AG1871" s="1" t="s">
        <v>1318</v>
      </c>
      <c r="AH1871" s="10">
        <v>26446.97</v>
      </c>
      <c r="AI1871" s="10">
        <v>115420.8</v>
      </c>
      <c r="AJ1871" s="10">
        <f t="shared" si="3115"/>
        <v>88973.83</v>
      </c>
      <c r="AK1871" s="1">
        <f t="shared" si="3116"/>
        <v>-5.9903726746597385E-3</v>
      </c>
      <c r="AL1871" s="10">
        <f t="shared" si="3117"/>
        <v>0.47259479068452492</v>
      </c>
      <c r="AM1871" s="10">
        <f t="shared" si="3085"/>
        <v>0.31665705744181077</v>
      </c>
      <c r="AN1871" s="10">
        <f t="shared" si="3118"/>
        <v>1.4924498904350787</v>
      </c>
      <c r="AO1871" s="1">
        <f t="shared" si="3086"/>
        <v>1123.92</v>
      </c>
      <c r="AP1871" s="14">
        <v>554000000</v>
      </c>
      <c r="AQ1871" s="10">
        <v>9.4E-2</v>
      </c>
      <c r="AR1871" s="14" cm="1">
        <f t="array" ref="AR1871">SfromgA($AP1871,$AO1871,"")</f>
        <v>0.38819445099303768</v>
      </c>
      <c r="AS1871" s="21">
        <f t="shared" si="3119"/>
        <v>478.12693545249726</v>
      </c>
      <c r="AU1871" s="10"/>
      <c r="AV1871" s="10"/>
      <c r="AW1871" s="14">
        <f t="shared" si="3120"/>
        <v>554000000</v>
      </c>
      <c r="AX1871" s="21">
        <f t="shared" si="3121"/>
        <v>478.12693545249726</v>
      </c>
      <c r="AY1871" s="10">
        <f t="shared" si="3122"/>
        <v>-10.478800928521082</v>
      </c>
      <c r="AZ1871" s="10">
        <f t="shared" si="3123"/>
        <v>13.562340606153828</v>
      </c>
      <c r="BA1871" s="10">
        <f t="shared" si="3124"/>
        <v>-0.10075332241224663</v>
      </c>
      <c r="BB1871" s="17" cm="1">
        <f t="array" ref="BB1871">$C1871*EXP(poly_from_str($AO1871,BB$2951))</f>
        <v>13.864012619486793</v>
      </c>
      <c r="BC1871" s="10">
        <f t="shared" si="3125"/>
        <v>-2.1999583957116015E-2</v>
      </c>
      <c r="BD1871" s="10">
        <f t="shared" si="3126"/>
        <v>1.7546232700827193</v>
      </c>
      <c r="BE1871" s="10">
        <f t="shared" si="3127"/>
        <v>-2.4257708666855486</v>
      </c>
      <c r="BF1871" s="21">
        <f>INDEX([1]Pr3_line_class7_opt_lin!$A$2:$A$3624,MATCH($X1871,[1]Pr3_line_class7_opt_lin!$AO$2:$AO$3624,0),1)</f>
        <v>7525</v>
      </c>
    </row>
    <row r="1872" spans="1:58" hidden="1" x14ac:dyDescent="0.25">
      <c r="A1872" s="1">
        <v>1123.7080000000001</v>
      </c>
      <c r="B1872" s="1">
        <v>4.0000000000000001E-3</v>
      </c>
      <c r="C1872">
        <v>1</v>
      </c>
      <c r="E1872" s="2">
        <v>88991.1</v>
      </c>
      <c r="F1872">
        <v>22277</v>
      </c>
      <c r="G1872" t="s">
        <v>4</v>
      </c>
      <c r="H1872" t="s">
        <v>18</v>
      </c>
      <c r="I1872">
        <v>111268</v>
      </c>
      <c r="J1872" t="s">
        <v>6</v>
      </c>
      <c r="K1872" t="s">
        <v>18</v>
      </c>
      <c r="L1872">
        <v>22277.66</v>
      </c>
      <c r="M1872">
        <v>111268.7</v>
      </c>
      <c r="N1872">
        <v>19</v>
      </c>
      <c r="V1872" s="11">
        <f t="shared" si="3077"/>
        <v>8.8991090212047963E-7</v>
      </c>
      <c r="W1872" s="11">
        <f t="shared" si="3078"/>
        <v>1.1237078764056182E-6</v>
      </c>
      <c r="X1872" s="10">
        <f t="shared" si="3079"/>
        <v>88991.093984682622</v>
      </c>
      <c r="Y1872" s="8">
        <f t="shared" si="3080"/>
        <v>1123.7079523622021</v>
      </c>
      <c r="Z1872" s="1">
        <f t="shared" si="3081"/>
        <v>1123.7080000000001</v>
      </c>
      <c r="AA1872" s="2">
        <f t="shared" si="3082"/>
        <v>88991.1</v>
      </c>
      <c r="AB1872" s="2">
        <f t="shared" si="3076"/>
        <v>88991.090212047959</v>
      </c>
      <c r="AC1872" s="1">
        <f t="shared" si="3083"/>
        <v>8.9597070685644292E-2</v>
      </c>
      <c r="AD1872" s="1" t="b">
        <f t="shared" si="3084"/>
        <v>1</v>
      </c>
      <c r="AF1872" s="1" t="s">
        <v>1335</v>
      </c>
      <c r="AG1872" s="1" t="s">
        <v>1348</v>
      </c>
      <c r="AH1872" s="10">
        <v>22277.66</v>
      </c>
      <c r="AI1872" s="10">
        <v>111268.6</v>
      </c>
      <c r="AJ1872" s="10">
        <f t="shared" si="3115"/>
        <v>88990.94</v>
      </c>
      <c r="AK1872" s="1">
        <f t="shared" si="3116"/>
        <v>-1.8967602768498182E-3</v>
      </c>
      <c r="AL1872" s="10">
        <f t="shared" si="3117"/>
        <v>0.15398468261992093</v>
      </c>
      <c r="AM1872" s="10">
        <f t="shared" si="3085"/>
        <v>0.31677660032677529</v>
      </c>
      <c r="AN1872" s="10">
        <f t="shared" si="3118"/>
        <v>0.48609866530885143</v>
      </c>
      <c r="AO1872" s="1">
        <f t="shared" si="3086"/>
        <v>1123.7080000000001</v>
      </c>
      <c r="AP1872" s="14">
        <v>161000000</v>
      </c>
      <c r="AQ1872" s="10">
        <v>0.48199999999999998</v>
      </c>
      <c r="AR1872" s="14" cm="1">
        <f t="array" ref="AR1872">SfromgA($AP1872,$AO1872,"")</f>
        <v>0.11275080575271462</v>
      </c>
      <c r="AS1872" s="21">
        <f t="shared" si="3119"/>
        <v>625.63580738231644</v>
      </c>
      <c r="AU1872" s="10"/>
      <c r="AV1872" s="10"/>
      <c r="AW1872" s="14">
        <f t="shared" si="3120"/>
        <v>161000000</v>
      </c>
      <c r="AX1872" s="21">
        <f t="shared" si="3121"/>
        <v>625.63580738231644</v>
      </c>
      <c r="AY1872" s="10">
        <f t="shared" si="3122"/>
        <v>-11.950829614668905</v>
      </c>
      <c r="AZ1872" s="10">
        <f t="shared" si="3123"/>
        <v>5.8116038143812903</v>
      </c>
      <c r="BA1872" s="10">
        <f t="shared" si="3124"/>
        <v>1.7598565765540994</v>
      </c>
      <c r="BB1872" s="17" cm="1">
        <f t="array" ref="BB1872">$C1872*EXP(poly_from_str($AO1872,BB$2951))</f>
        <v>0.92468337076265505</v>
      </c>
      <c r="BC1872" s="10">
        <f t="shared" si="3125"/>
        <v>1.8381604785006824</v>
      </c>
      <c r="BD1872" s="10">
        <f t="shared" si="3126"/>
        <v>1.9818780602478168</v>
      </c>
      <c r="BE1872" s="10">
        <f t="shared" si="3127"/>
        <v>-0.83686476230707962</v>
      </c>
      <c r="BF1872" s="21">
        <f>INDEX([1]Pr3_line_class7_opt_lin!$A$2:$A$3624,MATCH($X1872,[1]Pr3_line_class7_opt_lin!$AO$2:$AO$3624,0),1)</f>
        <v>502</v>
      </c>
    </row>
    <row r="1873" spans="1:58" hidden="1" x14ac:dyDescent="0.25">
      <c r="A1873" s="1">
        <v>1123.6469999999999</v>
      </c>
      <c r="B1873" s="1">
        <v>4.0000000000000001E-3</v>
      </c>
      <c r="C1873">
        <v>3</v>
      </c>
      <c r="E1873" s="2">
        <v>88995.9</v>
      </c>
      <c r="N1873">
        <v>19</v>
      </c>
      <c r="V1873" s="11">
        <f t="shared" si="3077"/>
        <v>8.8995921316926049E-7</v>
      </c>
      <c r="W1873" s="11">
        <f t="shared" si="3078"/>
        <v>1.1236472691438596E-6</v>
      </c>
      <c r="X1873" s="10">
        <f t="shared" si="3079"/>
        <v>88995.913099510231</v>
      </c>
      <c r="Y1873" s="8">
        <f t="shared" si="3080"/>
        <v>1123.6471037516703</v>
      </c>
      <c r="Z1873" s="1">
        <f t="shared" si="3081"/>
        <v>1123.6469999999999</v>
      </c>
      <c r="AA1873" s="2">
        <f t="shared" si="3082"/>
        <v>88995.9</v>
      </c>
      <c r="AB1873" s="2">
        <f t="shared" si="3076"/>
        <v>88995.921316926047</v>
      </c>
      <c r="AC1873" s="1">
        <f t="shared" si="3083"/>
        <v>8.9601370055242463E-2</v>
      </c>
      <c r="AD1873" s="1" t="b">
        <f t="shared" si="3084"/>
        <v>1</v>
      </c>
      <c r="AM1873" s="10">
        <f t="shared" si="3085"/>
        <v>0.31681088455716072</v>
      </c>
      <c r="AN1873" s="10"/>
      <c r="AO1873" s="1">
        <f t="shared" si="3086"/>
        <v>1123.6469999999999</v>
      </c>
      <c r="AP1873"/>
      <c r="BB1873" s="17" cm="1">
        <f t="array" ref="BB1873">$C1873*EXP(poly_from_str($AO1873,BB$2951))</f>
        <v>2.7744086197572968</v>
      </c>
      <c r="BF1873" s="21">
        <f>INDEX([1]Pr3_line_class7_opt_lin!$A$2:$A$3624,MATCH($X1873,[1]Pr3_line_class7_opt_lin!$AO$2:$AO$3624,0),1)</f>
        <v>1507</v>
      </c>
    </row>
    <row r="1874" spans="1:58" hidden="1" x14ac:dyDescent="0.25">
      <c r="A1874" s="1">
        <v>1123.1030000000001</v>
      </c>
      <c r="B1874" s="1">
        <v>4.0000000000000001E-3</v>
      </c>
      <c r="C1874">
        <v>2</v>
      </c>
      <c r="E1874" s="2">
        <v>89039</v>
      </c>
      <c r="F1874">
        <v>21294</v>
      </c>
      <c r="G1874" t="s">
        <v>4</v>
      </c>
      <c r="H1874" t="s">
        <v>7</v>
      </c>
      <c r="I1874">
        <v>110333</v>
      </c>
      <c r="J1874" t="s">
        <v>6</v>
      </c>
      <c r="K1874" t="s">
        <v>7</v>
      </c>
      <c r="L1874">
        <v>21294.89</v>
      </c>
      <c r="M1874">
        <v>110333.5</v>
      </c>
      <c r="N1874">
        <v>19</v>
      </c>
      <c r="V1874" s="11">
        <f t="shared" si="3077"/>
        <v>8.9039028477352477E-7</v>
      </c>
      <c r="W1874" s="11">
        <f t="shared" si="3078"/>
        <v>1.1231033592021475E-6</v>
      </c>
      <c r="X1874" s="10">
        <f t="shared" si="3079"/>
        <v>89039.017486610537</v>
      </c>
      <c r="Y1874" s="8">
        <f t="shared" si="3080"/>
        <v>1123.103138632878</v>
      </c>
      <c r="Z1874" s="1">
        <f t="shared" si="3081"/>
        <v>1123.1030000000001</v>
      </c>
      <c r="AA1874" s="2">
        <f t="shared" si="3082"/>
        <v>89039</v>
      </c>
      <c r="AB1874" s="2">
        <f t="shared" si="3076"/>
        <v>89039.028477352476</v>
      </c>
      <c r="AC1874" s="1">
        <f t="shared" si="3083"/>
        <v>8.9639742960953922E-2</v>
      </c>
      <c r="AD1874" s="1" t="b">
        <f t="shared" si="3084"/>
        <v>1</v>
      </c>
      <c r="AF1874" s="1" t="s">
        <v>1209</v>
      </c>
      <c r="AG1874" s="1" t="s">
        <v>1333</v>
      </c>
      <c r="AH1874" s="10">
        <v>21294.89</v>
      </c>
      <c r="AI1874" s="10">
        <v>110333.55</v>
      </c>
      <c r="AJ1874" s="10">
        <f t="shared" ref="AJ1874:AJ1875" si="3128">AI1874-AH1874</f>
        <v>89038.66</v>
      </c>
      <c r="AK1874" s="1">
        <f t="shared" ref="AK1874:AK1875" si="3129">$A1874-100000000/AJ1874</f>
        <v>-4.647846452144222E-3</v>
      </c>
      <c r="AL1874" s="10">
        <f t="shared" ref="AL1874:AL1875" si="3130">$X1874-AJ1874</f>
        <v>0.35748661053366959</v>
      </c>
      <c r="AM1874" s="10">
        <f t="shared" si="3085"/>
        <v>0.31711784226379947</v>
      </c>
      <c r="AN1874" s="10">
        <f t="shared" ref="AN1874:AN1875" si="3131">AL1874/AM1874</f>
        <v>1.1272989497585215</v>
      </c>
      <c r="AO1874" s="1">
        <f t="shared" si="3086"/>
        <v>1123.1030000000001</v>
      </c>
      <c r="AP1874" s="14">
        <v>172000000</v>
      </c>
      <c r="AQ1874" s="10">
        <v>0.105</v>
      </c>
      <c r="AR1874" s="14" cm="1">
        <f t="array" ref="AR1874">SfromgA($AP1874,$AO1874,"")</f>
        <v>0.12025982534548846</v>
      </c>
      <c r="AS1874" s="21">
        <f t="shared" ref="AS1874:AS1875" si="3132">(10^MAX(0.05, -0.312925054856973*((LN($AR1874))^(1/3)) + 0.454808404431693)-1)*100</f>
        <v>618.92196093082043</v>
      </c>
      <c r="AU1874" s="10"/>
      <c r="AV1874" s="10"/>
      <c r="AW1874" s="14">
        <f t="shared" ref="AW1874:AW1875" si="3133">IF($AP1874="",$AT1874,$AP1874)</f>
        <v>172000000</v>
      </c>
      <c r="AX1874" s="21">
        <f t="shared" ref="AX1874:AX1875" si="3134">IF($AP1874="",$AV1874,$AS1874)</f>
        <v>618.92196093082043</v>
      </c>
      <c r="AY1874" s="10">
        <f t="shared" ref="AY1874:AY1875" si="3135">LN(BB1874*$AO1874/$AW1874)</f>
        <v>-11.32303347939091</v>
      </c>
      <c r="AZ1874" s="10">
        <f t="shared" ref="AZ1874:AZ1875" si="3136">EXP(AY$2950*$AI1874+AY$2951)*$AW1874/$AO1874</f>
        <v>6.7794097278936265</v>
      </c>
      <c r="BA1874" s="10">
        <f t="shared" ref="BA1874:BA1875" si="3137">LN(AZ1874/$C1874)</f>
        <v>1.2207428568196981</v>
      </c>
      <c r="BB1874" s="17" cm="1">
        <f t="array" ref="BB1874">$C1874*EXP(poly_from_str($AO1874,BB$2951))</f>
        <v>1.8517310165713516</v>
      </c>
      <c r="BC1874" s="10">
        <f t="shared" ref="BC1874:BC1875" si="3138">LN(AZ1874/BB1874)</f>
        <v>1.297769151136239</v>
      </c>
      <c r="BD1874" s="10">
        <f t="shared" ref="BD1874:BD1875" si="3139">LN($AX1874/100+1)</f>
        <v>1.9725826274984606</v>
      </c>
      <c r="BE1874" s="10">
        <f t="shared" ref="BE1874:BE1875" si="3140">ABS(LN($AZ1874/$BB1874))-BD1874-LN(2)</f>
        <v>-1.367960656922167</v>
      </c>
      <c r="BF1874" s="21">
        <f>INDEX([1]Pr3_line_class7_opt_lin!$A$2:$A$3624,MATCH($X1874,[1]Pr3_line_class7_opt_lin!$AO$2:$AO$3624,0),1)</f>
        <v>1008</v>
      </c>
    </row>
    <row r="1875" spans="1:58" hidden="1" x14ac:dyDescent="0.25">
      <c r="A1875" s="1">
        <v>1123.0409999999999</v>
      </c>
      <c r="B1875" s="1">
        <v>4.0000000000000001E-3</v>
      </c>
      <c r="C1875">
        <v>1</v>
      </c>
      <c r="E1875" s="2">
        <v>89043.9</v>
      </c>
      <c r="F1875">
        <v>29835</v>
      </c>
      <c r="G1875" t="s">
        <v>4</v>
      </c>
      <c r="H1875" t="s">
        <v>5</v>
      </c>
      <c r="I1875">
        <v>118879</v>
      </c>
      <c r="J1875" t="s">
        <v>6</v>
      </c>
      <c r="K1875" t="s">
        <v>12</v>
      </c>
      <c r="L1875">
        <v>29835.09</v>
      </c>
      <c r="M1875">
        <v>118879.3</v>
      </c>
      <c r="N1875">
        <v>19</v>
      </c>
      <c r="V1875" s="11">
        <f t="shared" si="3077"/>
        <v>8.9043944076841368E-7</v>
      </c>
      <c r="W1875" s="11">
        <f t="shared" si="3078"/>
        <v>1.1230415559066935E-6</v>
      </c>
      <c r="X1875" s="10">
        <f t="shared" si="3079"/>
        <v>89043.927063224139</v>
      </c>
      <c r="Y1875" s="8">
        <f t="shared" si="3080"/>
        <v>1123.0412145793691</v>
      </c>
      <c r="Z1875" s="1">
        <f t="shared" si="3081"/>
        <v>1123.0409999999999</v>
      </c>
      <c r="AA1875" s="2">
        <f t="shared" si="3082"/>
        <v>89043.9</v>
      </c>
      <c r="AB1875" s="2">
        <f t="shared" si="3076"/>
        <v>89043.944076841362</v>
      </c>
      <c r="AC1875" s="1">
        <f t="shared" si="3083"/>
        <v>8.9644119883798265E-2</v>
      </c>
      <c r="AD1875" s="1" t="b">
        <f t="shared" si="3084"/>
        <v>1</v>
      </c>
      <c r="AF1875" s="1" t="s">
        <v>1185</v>
      </c>
      <c r="AG1875" s="1" t="s">
        <v>1195</v>
      </c>
      <c r="AH1875" s="10">
        <v>29835.09</v>
      </c>
      <c r="AI1875" s="10">
        <v>118879.3</v>
      </c>
      <c r="AJ1875" s="10">
        <f t="shared" si="3128"/>
        <v>89044.21</v>
      </c>
      <c r="AK1875" s="1">
        <f t="shared" si="3129"/>
        <v>3.3538689376655384E-3</v>
      </c>
      <c r="AL1875" s="10">
        <f t="shared" si="3130"/>
        <v>-0.28293677586771082</v>
      </c>
      <c r="AM1875" s="10">
        <f t="shared" si="3085"/>
        <v>0.3171528020793542</v>
      </c>
      <c r="AN1875" s="10">
        <f t="shared" si="3131"/>
        <v>-0.89211501210989697</v>
      </c>
      <c r="AO1875" s="1">
        <f t="shared" si="3086"/>
        <v>1123.0409999999999</v>
      </c>
      <c r="AP1875" s="14">
        <v>51700000</v>
      </c>
      <c r="AQ1875" s="10">
        <v>6.0000000000000001E-3</v>
      </c>
      <c r="AR1875" s="14" cm="1">
        <f t="array" ref="AR1875">SfromgA($AP1875,$AO1875,"")</f>
        <v>3.614187989539433E-2</v>
      </c>
      <c r="AS1875" s="21">
        <f t="shared" si="3132"/>
        <v>734.92304782712756</v>
      </c>
      <c r="AU1875" s="10"/>
      <c r="AV1875" s="10"/>
      <c r="AW1875" s="14">
        <f t="shared" si="3133"/>
        <v>51700000</v>
      </c>
      <c r="AX1875" s="21">
        <f t="shared" si="3134"/>
        <v>734.92304782712756</v>
      </c>
      <c r="AY1875" s="10">
        <f t="shared" si="3135"/>
        <v>-10.814068754341026</v>
      </c>
      <c r="AZ1875" s="10">
        <f t="shared" si="3136"/>
        <v>0.91675533135954568</v>
      </c>
      <c r="BA1875" s="10">
        <f t="shared" si="3137"/>
        <v>-8.6914656547698144E-2</v>
      </c>
      <c r="BB1875" s="17" cm="1">
        <f t="array" ref="BB1875">$C1875*EXP(poly_from_str($AO1875,BB$2951))</f>
        <v>0.92598626386570027</v>
      </c>
      <c r="BC1875" s="10">
        <f t="shared" si="3138"/>
        <v>-1.0018778263381326E-2</v>
      </c>
      <c r="BD1875" s="10">
        <f t="shared" si="3139"/>
        <v>2.1221693763250626</v>
      </c>
      <c r="BE1875" s="10">
        <f t="shared" si="3140"/>
        <v>-2.8052977786216267</v>
      </c>
      <c r="BF1875" s="21">
        <f>INDEX([1]Pr3_line_class7_opt_lin!$A$2:$A$3624,MATCH($X1875,[1]Pr3_line_class7_opt_lin!$AO$2:$AO$3624,0),1)</f>
        <v>504</v>
      </c>
    </row>
    <row r="1876" spans="1:58" hidden="1" x14ac:dyDescent="0.25">
      <c r="A1876" s="1">
        <v>1122.8030000000001</v>
      </c>
      <c r="B1876" s="1">
        <v>4.0000000000000001E-3</v>
      </c>
      <c r="C1876">
        <v>3</v>
      </c>
      <c r="E1876" s="2">
        <v>89062.8</v>
      </c>
      <c r="N1876">
        <v>19</v>
      </c>
      <c r="V1876" s="11">
        <f t="shared" si="3077"/>
        <v>8.906281867789808E-7</v>
      </c>
      <c r="W1876" s="11">
        <f t="shared" si="3078"/>
        <v>1.1228032354698033E-6</v>
      </c>
      <c r="X1876" s="10">
        <f t="shared" si="3079"/>
        <v>89062.811464492057</v>
      </c>
      <c r="Y1876" s="8">
        <f t="shared" si="3080"/>
        <v>1122.8030909384488</v>
      </c>
      <c r="Z1876" s="1">
        <f t="shared" si="3081"/>
        <v>1122.8030000000001</v>
      </c>
      <c r="AA1876" s="2">
        <f t="shared" si="3082"/>
        <v>89062.8</v>
      </c>
      <c r="AB1876" s="2">
        <f t="shared" si="3076"/>
        <v>89062.818677898074</v>
      </c>
      <c r="AC1876" s="1">
        <f t="shared" si="3083"/>
        <v>8.966092835426076E-2</v>
      </c>
      <c r="AD1876" s="1" t="b">
        <f t="shared" si="3084"/>
        <v>1</v>
      </c>
      <c r="AM1876" s="10">
        <f t="shared" si="3085"/>
        <v>0.31728736029383603</v>
      </c>
      <c r="AN1876" s="10"/>
      <c r="AO1876" s="1">
        <f t="shared" si="3086"/>
        <v>1122.8030000000001</v>
      </c>
      <c r="AP1876"/>
      <c r="BB1876" s="17" cm="1">
        <f t="array" ref="BB1876">$C1876*EXP(poly_from_str($AO1876,BB$2951))</f>
        <v>2.7793474086691985</v>
      </c>
      <c r="BF1876" s="21">
        <f>INDEX([1]Pr3_line_class7_opt_lin!$A$2:$A$3624,MATCH($X1876,[1]Pr3_line_class7_opt_lin!$AO$2:$AO$3624,0),1)</f>
        <v>1515</v>
      </c>
    </row>
    <row r="1877" spans="1:58" hidden="1" x14ac:dyDescent="0.25">
      <c r="A1877" s="1">
        <v>1122.386</v>
      </c>
      <c r="B1877" s="1">
        <v>4.0000000000000001E-3</v>
      </c>
      <c r="C1877">
        <v>7</v>
      </c>
      <c r="E1877" s="2">
        <v>89095.9</v>
      </c>
      <c r="F1877">
        <v>24461</v>
      </c>
      <c r="G1877" t="s">
        <v>4</v>
      </c>
      <c r="H1877" t="s">
        <v>17</v>
      </c>
      <c r="I1877">
        <v>113556</v>
      </c>
      <c r="J1877" t="s">
        <v>6</v>
      </c>
      <c r="K1877" t="s">
        <v>17</v>
      </c>
      <c r="L1877">
        <v>24461.24</v>
      </c>
      <c r="M1877">
        <v>113556.8</v>
      </c>
      <c r="N1877">
        <v>19</v>
      </c>
      <c r="V1877" s="11">
        <f t="shared" si="3077"/>
        <v>8.9095908181320873E-7</v>
      </c>
      <c r="W1877" s="11">
        <f t="shared" si="3078"/>
        <v>1.1223861030642264E-6</v>
      </c>
      <c r="X1877" s="10">
        <f t="shared" si="3079"/>
        <v>89095.90501881142</v>
      </c>
      <c r="Y1877" s="8">
        <f t="shared" si="3080"/>
        <v>1122.3860398397246</v>
      </c>
      <c r="Z1877" s="1">
        <f t="shared" si="3081"/>
        <v>1122.386</v>
      </c>
      <c r="AA1877" s="2">
        <f t="shared" si="3082"/>
        <v>89095.9</v>
      </c>
      <c r="AB1877" s="2">
        <f t="shared" si="3076"/>
        <v>89095.908181320861</v>
      </c>
      <c r="AC1877" s="1">
        <f t="shared" si="3083"/>
        <v>8.9690404273271795E-2</v>
      </c>
      <c r="AD1877" s="1" t="b">
        <f t="shared" si="3084"/>
        <v>1</v>
      </c>
      <c r="AF1877" s="1" t="s">
        <v>1386</v>
      </c>
      <c r="AG1877" s="1" t="s">
        <v>1338</v>
      </c>
      <c r="AH1877" s="10">
        <v>24461.24</v>
      </c>
      <c r="AI1877" s="10">
        <v>113556.8</v>
      </c>
      <c r="AJ1877" s="10">
        <f>AI1877-AH1877</f>
        <v>89095.56</v>
      </c>
      <c r="AK1877" s="1">
        <f>$A1877-100000000/AJ1877</f>
        <v>-4.3862324901056127E-3</v>
      </c>
      <c r="AL1877" s="10">
        <f>$X1877-AJ1877</f>
        <v>0.34501881142205093</v>
      </c>
      <c r="AM1877" s="10">
        <f t="shared" si="3085"/>
        <v>0.31752320502928583</v>
      </c>
      <c r="AN1877" s="10">
        <f>AL1877/AM1877</f>
        <v>1.0865940062246131</v>
      </c>
      <c r="AO1877" s="1">
        <f t="shared" si="3086"/>
        <v>1122.386</v>
      </c>
      <c r="AP1877" s="14">
        <v>348000000</v>
      </c>
      <c r="AQ1877" s="10">
        <v>0.129</v>
      </c>
      <c r="AR1877" s="14" cm="1">
        <f t="array" ref="AR1877">SfromgA($AP1877,$AO1877,"")</f>
        <v>0.2428506815251173</v>
      </c>
      <c r="AS1877" s="21">
        <f>(10^MAX(0.05, -0.312925054856973*((LN($AR1877))^(1/3)) + 0.454808404431693)-1)*100</f>
        <v>539.94924178370854</v>
      </c>
      <c r="AU1877" s="10"/>
      <c r="AV1877" s="10"/>
      <c r="AW1877" s="14">
        <f>IF($AP1877="",$AT1877,$AP1877)</f>
        <v>348000000</v>
      </c>
      <c r="AX1877" s="21">
        <f>IF($AP1877="",$AV1877,$AS1877)</f>
        <v>539.94924178370854</v>
      </c>
      <c r="AY1877" s="10">
        <f>LN(BB1877*$AO1877/$AW1877)</f>
        <v>-10.77411474776877</v>
      </c>
      <c r="AZ1877" s="10">
        <f>EXP(AY$2950*$AI1877+AY$2951)*$AW1877/$AO1877</f>
        <v>10.154732790257306</v>
      </c>
      <c r="BA1877" s="10">
        <f>LN(AZ1877/$C1877)</f>
        <v>0.37202973250994287</v>
      </c>
      <c r="BB1877" s="17" cm="1">
        <f t="array" ref="BB1877">$C1877*EXP(poly_from_str($AO1877,BB$2951))</f>
        <v>6.490802887418976</v>
      </c>
      <c r="BC1877" s="10">
        <f t="shared" ref="BC1877" si="3141">LN(AZ1877/BB1877)</f>
        <v>0.44755364703417572</v>
      </c>
      <c r="BD1877" s="10">
        <f t="shared" ref="BD1877" si="3142">LN($AX1877/100+1)</f>
        <v>1.8562186775074891</v>
      </c>
      <c r="BE1877" s="10">
        <f>ABS(LN($AZ1877/$BB1877))-BD1877-LN(2)</f>
        <v>-2.1018122110332587</v>
      </c>
      <c r="BF1877" s="21">
        <f>INDEX([1]Pr3_line_class7_opt_lin!$A$2:$A$3624,MATCH($X1877,[1]Pr3_line_class7_opt_lin!$AO$2:$AO$3624,0),1)</f>
        <v>3544</v>
      </c>
    </row>
    <row r="1878" spans="1:58" hidden="1" x14ac:dyDescent="0.25">
      <c r="A1878" s="1">
        <v>1122.0050000000001</v>
      </c>
      <c r="B1878" s="1">
        <v>4.0000000000000001E-3</v>
      </c>
      <c r="C1878">
        <v>40</v>
      </c>
      <c r="E1878" s="2">
        <v>89126.2</v>
      </c>
      <c r="N1878">
        <v>19</v>
      </c>
      <c r="V1878" s="11">
        <f t="shared" si="3077"/>
        <v>8.9126162539382614E-7</v>
      </c>
      <c r="W1878" s="11">
        <f t="shared" si="3078"/>
        <v>1.1220045284102768E-6</v>
      </c>
      <c r="X1878" s="10">
        <f t="shared" si="3079"/>
        <v>89126.177031949846</v>
      </c>
      <c r="Y1878" s="8">
        <f t="shared" si="3080"/>
        <v>1122.0048175537936</v>
      </c>
      <c r="Z1878" s="1">
        <f t="shared" si="3081"/>
        <v>1122.0050000000001</v>
      </c>
      <c r="AA1878" s="2">
        <f t="shared" si="3082"/>
        <v>89126.2</v>
      </c>
      <c r="AB1878" s="2">
        <f t="shared" si="3076"/>
        <v>89126.162539382611</v>
      </c>
      <c r="AC1878" s="1">
        <f t="shared" si="3083"/>
        <v>8.9717364244982251E-2</v>
      </c>
      <c r="AD1878" s="1" t="b">
        <f t="shared" si="3084"/>
        <v>1</v>
      </c>
      <c r="AM1878" s="10">
        <f t="shared" si="3085"/>
        <v>0.31773904750870091</v>
      </c>
      <c r="AN1878" s="10"/>
      <c r="AO1878" s="1">
        <f t="shared" si="3086"/>
        <v>1122.0050000000001</v>
      </c>
      <c r="AP1878"/>
      <c r="BB1878" s="17" cm="1">
        <f t="array" ref="BB1878">$C1878*EXP(poly_from_str($AO1878,BB$2951))</f>
        <v>37.11973215799248</v>
      </c>
      <c r="BF1878" s="21">
        <f>INDEX([1]Pr3_line_class7_opt_lin!$A$2:$A$3624,MATCH($X1878,[1]Pr3_line_class7_opt_lin!$AO$2:$AO$3624,0),1)</f>
        <v>20297</v>
      </c>
    </row>
    <row r="1879" spans="1:58" hidden="1" x14ac:dyDescent="0.25">
      <c r="A1879" s="1">
        <v>1121.452</v>
      </c>
      <c r="B1879" s="1">
        <v>4.0000000000000001E-3</v>
      </c>
      <c r="C1879">
        <v>3</v>
      </c>
      <c r="E1879" s="2">
        <v>89170.1</v>
      </c>
      <c r="N1879">
        <v>19</v>
      </c>
      <c r="V1879" s="11">
        <f t="shared" si="3077"/>
        <v>8.917011160531169E-7</v>
      </c>
      <c r="W1879" s="11">
        <f t="shared" si="3078"/>
        <v>1.1214521459547539E-6</v>
      </c>
      <c r="X1879" s="10">
        <f t="shared" si="3079"/>
        <v>89170.107110082943</v>
      </c>
      <c r="Y1879" s="8">
        <f t="shared" si="3080"/>
        <v>1121.4520565344533</v>
      </c>
      <c r="Z1879" s="1">
        <f t="shared" si="3081"/>
        <v>1121.452</v>
      </c>
      <c r="AA1879" s="2">
        <f t="shared" si="3082"/>
        <v>89170.1</v>
      </c>
      <c r="AB1879" s="2">
        <f t="shared" si="3076"/>
        <v>89170.111605311686</v>
      </c>
      <c r="AC1879" s="1">
        <f t="shared" si="3083"/>
        <v>8.9756544018518708E-2</v>
      </c>
      <c r="AD1879" s="1" t="b">
        <f t="shared" si="3084"/>
        <v>1</v>
      </c>
      <c r="AM1879" s="10">
        <f t="shared" si="3085"/>
        <v>0.3180523107542722</v>
      </c>
      <c r="AN1879" s="10"/>
      <c r="AO1879" s="1">
        <f t="shared" si="3086"/>
        <v>1121.452</v>
      </c>
      <c r="AP1879"/>
      <c r="BB1879" s="17" cm="1">
        <f t="array" ref="BB1879">$C1879*EXP(poly_from_str($AO1879,BB$2951))</f>
        <v>2.7871688851492706</v>
      </c>
      <c r="BF1879" s="21">
        <f>INDEX([1]Pr3_line_class7_opt_lin!$A$2:$A$3624,MATCH($X1879,[1]Pr3_line_class7_opt_lin!$AO$2:$AO$3624,0),1)</f>
        <v>1527</v>
      </c>
    </row>
    <row r="1880" spans="1:58" hidden="1" x14ac:dyDescent="0.25">
      <c r="A1880" s="1">
        <v>1121.115</v>
      </c>
      <c r="B1880" s="1">
        <v>4.0000000000000001E-3</v>
      </c>
      <c r="C1880">
        <v>5</v>
      </c>
      <c r="E1880" s="2">
        <v>89196.9</v>
      </c>
      <c r="N1880">
        <v>19</v>
      </c>
      <c r="V1880" s="11">
        <f t="shared" si="3077"/>
        <v>8.9196915570659564E-7</v>
      </c>
      <c r="W1880" s="11">
        <f t="shared" si="3078"/>
        <v>1.1211151957074742E-6</v>
      </c>
      <c r="X1880" s="10">
        <f t="shared" si="3079"/>
        <v>89196.90953504121</v>
      </c>
      <c r="Y1880" s="8">
        <f t="shared" si="3080"/>
        <v>1121.1150758616225</v>
      </c>
      <c r="Z1880" s="1">
        <f t="shared" si="3081"/>
        <v>1121.115</v>
      </c>
      <c r="AA1880" s="2">
        <f t="shared" si="3082"/>
        <v>89196.9</v>
      </c>
      <c r="AB1880" s="2">
        <f t="shared" si="3076"/>
        <v>89196.915570659563</v>
      </c>
      <c r="AC1880" s="1">
        <f t="shared" si="3083"/>
        <v>8.9780448736596852E-2</v>
      </c>
      <c r="AD1880" s="1" t="b">
        <f t="shared" si="3084"/>
        <v>1</v>
      </c>
      <c r="AM1880" s="10">
        <f t="shared" si="3085"/>
        <v>0.31824353433858255</v>
      </c>
      <c r="AN1880" s="10"/>
      <c r="AO1880" s="1">
        <f t="shared" si="3086"/>
        <v>1121.115</v>
      </c>
      <c r="AP1880"/>
      <c r="BB1880" s="17" cm="1">
        <f t="array" ref="BB1880">$C1880*EXP(poly_from_str($AO1880,BB$2951))</f>
        <v>4.6485061378128592</v>
      </c>
      <c r="BF1880" s="21">
        <f>INDEX([1]Pr3_line_class7_opt_lin!$A$2:$A$3624,MATCH($X1880,[1]Pr3_line_class7_opt_lin!$AO$2:$AO$3624,0),1)</f>
        <v>2551</v>
      </c>
    </row>
    <row r="1881" spans="1:58" hidden="1" x14ac:dyDescent="0.25">
      <c r="A1881" s="1">
        <v>1120.7070000000001</v>
      </c>
      <c r="B1881" s="1">
        <v>4.0000000000000001E-3</v>
      </c>
      <c r="C1881">
        <v>3</v>
      </c>
      <c r="E1881" s="2">
        <v>89229.4</v>
      </c>
      <c r="F1881">
        <v>26095</v>
      </c>
      <c r="G1881" t="s">
        <v>4</v>
      </c>
      <c r="H1881" t="s">
        <v>12</v>
      </c>
      <c r="I1881">
        <v>115324</v>
      </c>
      <c r="J1881" t="s">
        <v>6</v>
      </c>
      <c r="K1881" t="s">
        <v>5</v>
      </c>
      <c r="L1881">
        <v>26095.23</v>
      </c>
      <c r="M1881">
        <v>115324.3</v>
      </c>
      <c r="N1881">
        <v>19</v>
      </c>
      <c r="V1881" s="11">
        <f t="shared" si="3077"/>
        <v>8.9229388234391322E-7</v>
      </c>
      <c r="W1881" s="11">
        <f t="shared" si="3078"/>
        <v>1.1207068522258359E-6</v>
      </c>
      <c r="X1881" s="10">
        <f t="shared" si="3079"/>
        <v>89229.392799135298</v>
      </c>
      <c r="Y1881" s="8">
        <f t="shared" si="3080"/>
        <v>1120.7069426675407</v>
      </c>
      <c r="Z1881" s="1">
        <f t="shared" si="3081"/>
        <v>1120.7070000000001</v>
      </c>
      <c r="AA1881" s="2">
        <f t="shared" si="3082"/>
        <v>89229.4</v>
      </c>
      <c r="AB1881" s="2">
        <f t="shared" si="3076"/>
        <v>89229.388234391314</v>
      </c>
      <c r="AC1881" s="1">
        <f t="shared" si="3083"/>
        <v>8.9809418623418652E-2</v>
      </c>
      <c r="AD1881" s="1" t="b">
        <f t="shared" si="3084"/>
        <v>1</v>
      </c>
      <c r="AF1881" s="1" t="s">
        <v>1334</v>
      </c>
      <c r="AG1881" s="1" t="s">
        <v>1216</v>
      </c>
      <c r="AH1881" s="10">
        <v>26095.23</v>
      </c>
      <c r="AI1881" s="10">
        <v>115324.47</v>
      </c>
      <c r="AJ1881" s="10">
        <f>AI1881-AH1881</f>
        <v>89229.24</v>
      </c>
      <c r="AK1881" s="1">
        <f>$A1881-100000000/AJ1881</f>
        <v>-1.861803596966638E-3</v>
      </c>
      <c r="AL1881" s="10">
        <f>$X1881-AJ1881</f>
        <v>0.15279913529229816</v>
      </c>
      <c r="AM1881" s="10">
        <f t="shared" si="3085"/>
        <v>0.31847539098087185</v>
      </c>
      <c r="AN1881" s="10">
        <f>AL1881/AM1881</f>
        <v>0.47978317829108347</v>
      </c>
      <c r="AO1881" s="1">
        <f t="shared" si="3086"/>
        <v>1120.7070000000001</v>
      </c>
      <c r="AP1881" s="14">
        <v>128000000</v>
      </c>
      <c r="AQ1881" s="10">
        <v>6.4000000000000001E-2</v>
      </c>
      <c r="AR1881" s="14" cm="1">
        <f t="array" ref="AR1881">SfromgA($AP1881,$AO1881,"")</f>
        <v>8.8924121474086265E-2</v>
      </c>
      <c r="AS1881" s="21">
        <f>(10^MAX(0.05, -0.312925054856973*((LN($AR1881))^(1/3)) + 0.454808404431693)-1)*100</f>
        <v>649.77686032832719</v>
      </c>
      <c r="AU1881" s="10"/>
      <c r="AV1881" s="10"/>
      <c r="AW1881" s="14">
        <f>IF($AP1881="",$AT1881,$AP1881)</f>
        <v>128000000</v>
      </c>
      <c r="AX1881" s="21">
        <f>IF($AP1881="",$AV1881,$AS1881)</f>
        <v>649.77686032832719</v>
      </c>
      <c r="AY1881" s="10">
        <f>LN(BB1881*$AO1881/$AW1881)</f>
        <v>-10.619269148830764</v>
      </c>
      <c r="AZ1881" s="10">
        <f>EXP(AY$2950*$AI1881+AY$2951)*$AW1881/$AO1881</f>
        <v>3.1709456160091656</v>
      </c>
      <c r="BA1881" s="10">
        <f>LN(AZ1881/$C1881)</f>
        <v>5.5417556318187698E-2</v>
      </c>
      <c r="BB1881" s="17" cm="1">
        <f t="array" ref="BB1881">$C1881*EXP(poly_from_str($AO1881,BB$2951))</f>
        <v>2.7914373933593093</v>
      </c>
      <c r="BC1881" s="10">
        <f t="shared" ref="BC1881" si="3143">LN(AZ1881/BB1881)</f>
        <v>0.12747318706783448</v>
      </c>
      <c r="BD1881" s="10">
        <f t="shared" ref="BD1881" si="3144">LN($AX1881/100+1)</f>
        <v>2.0146054567123088</v>
      </c>
      <c r="BE1881" s="10">
        <f>ABS(LN($AZ1881/$BB1881))-BD1881-LN(2)</f>
        <v>-2.5802794502044195</v>
      </c>
      <c r="BF1881" s="21">
        <f>INDEX([1]Pr3_line_class7_opt_lin!$A$2:$A$3624,MATCH($X1881,[1]Pr3_line_class7_opt_lin!$AO$2:$AO$3624,0),1)</f>
        <v>1534</v>
      </c>
    </row>
    <row r="1882" spans="1:58" hidden="1" x14ac:dyDescent="0.25">
      <c r="A1882" s="1">
        <v>1120.577</v>
      </c>
      <c r="B1882" s="1">
        <v>4.0000000000000001E-3</v>
      </c>
      <c r="C1882">
        <v>2</v>
      </c>
      <c r="E1882" s="2">
        <v>89239.7</v>
      </c>
      <c r="N1882">
        <v>19</v>
      </c>
      <c r="V1882" s="11">
        <f t="shared" si="3077"/>
        <v>8.9239739884006187E-7</v>
      </c>
      <c r="W1882" s="11">
        <f t="shared" si="3078"/>
        <v>1.120577500820823E-6</v>
      </c>
      <c r="X1882" s="10">
        <f t="shared" si="3079"/>
        <v>89239.724405686269</v>
      </c>
      <c r="Y1882" s="8">
        <f t="shared" si="3080"/>
        <v>1120.5771943601844</v>
      </c>
      <c r="Z1882" s="1">
        <f t="shared" si="3081"/>
        <v>1120.577</v>
      </c>
      <c r="AA1882" s="2">
        <f t="shared" si="3082"/>
        <v>89239.7</v>
      </c>
      <c r="AB1882" s="2">
        <f t="shared" si="3076"/>
        <v>89239.73988400618</v>
      </c>
      <c r="AC1882" s="1">
        <f t="shared" si="3083"/>
        <v>8.981865587282542E-2</v>
      </c>
      <c r="AD1882" s="1" t="b">
        <f t="shared" si="3084"/>
        <v>1</v>
      </c>
      <c r="AM1882" s="10">
        <f t="shared" si="3085"/>
        <v>0.31854910461306984</v>
      </c>
      <c r="AN1882" s="10"/>
      <c r="AO1882" s="1">
        <f t="shared" si="3086"/>
        <v>1120.577</v>
      </c>
      <c r="AP1882"/>
      <c r="BB1882" s="17" cm="1">
        <f t="array" ref="BB1882">$C1882*EXP(poly_from_str($AO1882,BB$2951))</f>
        <v>1.8614526455328195</v>
      </c>
      <c r="BF1882" s="21">
        <f>INDEX([1]Pr3_line_class7_opt_lin!$A$2:$A$3624,MATCH($X1882,[1]Pr3_line_class7_opt_lin!$AO$2:$AO$3624,0),1)</f>
        <v>1023</v>
      </c>
    </row>
    <row r="1883" spans="1:58" hidden="1" x14ac:dyDescent="0.25">
      <c r="A1883" s="1">
        <v>1120.463</v>
      </c>
      <c r="B1883" s="1">
        <v>4.0000000000000001E-3</v>
      </c>
      <c r="C1883">
        <v>1</v>
      </c>
      <c r="E1883" s="2">
        <v>89248.8</v>
      </c>
      <c r="F1883">
        <v>23647</v>
      </c>
      <c r="G1883" t="s">
        <v>4</v>
      </c>
      <c r="H1883" t="s">
        <v>39</v>
      </c>
      <c r="I1883">
        <v>112896</v>
      </c>
      <c r="J1883" t="s">
        <v>6</v>
      </c>
      <c r="K1883" t="s">
        <v>46</v>
      </c>
      <c r="L1883">
        <v>23647.77</v>
      </c>
      <c r="M1883">
        <v>112896.3</v>
      </c>
      <c r="N1883">
        <v>19</v>
      </c>
      <c r="V1883" s="11">
        <f t="shared" si="3077"/>
        <v>8.9248819461240586E-7</v>
      </c>
      <c r="W1883" s="11">
        <f t="shared" si="3078"/>
        <v>1.1204632443237332E-6</v>
      </c>
      <c r="X1883" s="10">
        <f t="shared" si="3079"/>
        <v>89248.811906773597</v>
      </c>
      <c r="Y1883" s="8">
        <f t="shared" si="3080"/>
        <v>1120.4630948416068</v>
      </c>
      <c r="Z1883" s="1">
        <f t="shared" si="3081"/>
        <v>1120.463</v>
      </c>
      <c r="AA1883" s="2">
        <f t="shared" si="3082"/>
        <v>89248.8</v>
      </c>
      <c r="AB1883" s="2">
        <f t="shared" si="3076"/>
        <v>89248.819461240579</v>
      </c>
      <c r="AC1883" s="1">
        <f t="shared" si="3083"/>
        <v>8.9826758876125581E-2</v>
      </c>
      <c r="AD1883" s="1" t="b">
        <f t="shared" si="3084"/>
        <v>1</v>
      </c>
      <c r="AF1883" s="1" t="s">
        <v>1302</v>
      </c>
      <c r="AG1883" s="1" t="s">
        <v>1347</v>
      </c>
      <c r="AH1883" s="10">
        <v>23647.77</v>
      </c>
      <c r="AI1883" s="10">
        <v>112896.3</v>
      </c>
      <c r="AJ1883" s="10">
        <f t="shared" ref="AJ1883:AJ1888" si="3145">AI1883-AH1883</f>
        <v>89248.53</v>
      </c>
      <c r="AK1883" s="1">
        <f t="shared" ref="AK1883:AK1888" si="3146">$A1883-100000000/AJ1883</f>
        <v>-3.6340162689612043E-3</v>
      </c>
      <c r="AL1883" s="10">
        <f t="shared" ref="AL1883:AL1888" si="3147">$X1883-AJ1883</f>
        <v>0.28190677359816618</v>
      </c>
      <c r="AM1883" s="10">
        <f t="shared" si="3085"/>
        <v>0.31861400153329478</v>
      </c>
      <c r="AN1883" s="10">
        <f t="shared" ref="AN1883:AN1888" si="3148">AL1883/AM1883</f>
        <v>0.88479091390058473</v>
      </c>
      <c r="AO1883" s="1">
        <f t="shared" si="3086"/>
        <v>1120.463</v>
      </c>
      <c r="AP1883" s="14">
        <v>115000000</v>
      </c>
      <c r="AQ1883" s="10">
        <v>0.14799999999999999</v>
      </c>
      <c r="AR1883" s="14" cm="1">
        <f t="array" ref="AR1883">SfromgA($AP1883,$AO1883,"")</f>
        <v>7.984059405876516E-2</v>
      </c>
      <c r="AS1883" s="21">
        <f t="shared" ref="AS1883:AS1888" si="3149">(10^MAX(0.05, -0.312925054856973*((LN($AR1883))^(1/3)) + 0.454808404431693)-1)*100</f>
        <v>660.4613875724159</v>
      </c>
      <c r="AU1883" s="10"/>
      <c r="AV1883" s="10"/>
      <c r="AW1883" s="14">
        <f t="shared" ref="AW1883:AW1888" si="3150">IF($AP1883="",$AT1883,$AP1883)</f>
        <v>115000000</v>
      </c>
      <c r="AX1883" s="21">
        <f t="shared" ref="AX1883:AX1888" si="3151">IF($AP1883="",$AV1883,$AS1883)</f>
        <v>660.4613875724159</v>
      </c>
      <c r="AY1883" s="10">
        <f t="shared" ref="AY1883:AY1888" si="3152">LN(BB1883*$AO1883/$AW1883)</f>
        <v>-11.610502831684055</v>
      </c>
      <c r="AZ1883" s="10">
        <f t="shared" ref="AZ1883:AZ1888" si="3153">EXP(AY$2950*$AI1883+AY$2951)*$AW1883/$AO1883</f>
        <v>3.5755723606854062</v>
      </c>
      <c r="BA1883" s="10">
        <f t="shared" ref="BA1883:BA1888" si="3154">LN(AZ1883/$C1883)</f>
        <v>1.2741252642222138</v>
      </c>
      <c r="BB1883" s="17" cm="1">
        <f t="array" ref="BB1883">$C1883*EXP(poly_from_str($AO1883,BB$2951))</f>
        <v>0.93094282404213846</v>
      </c>
      <c r="BC1883" s="10">
        <f t="shared" ref="BC1883:BC1888" si="3155">LN(AZ1883/BB1883)</f>
        <v>1.3456826813017424</v>
      </c>
      <c r="BD1883" s="10">
        <f t="shared" ref="BD1883:BD1888" si="3156">LN($AX1883/100+1)</f>
        <v>2.0287551519994342</v>
      </c>
      <c r="BE1883" s="10">
        <f t="shared" ref="BE1883:BE1888" si="3157">ABS(LN($AZ1883/$BB1883))-BD1883-LN(2)</f>
        <v>-1.376219651257637</v>
      </c>
      <c r="BF1883" s="21">
        <f>INDEX([1]Pr3_line_class7_opt_lin!$A$2:$A$3624,MATCH($X1883,[1]Pr3_line_class7_opt_lin!$AO$2:$AO$3624,0),1)</f>
        <v>512</v>
      </c>
    </row>
    <row r="1884" spans="1:58" hidden="1" x14ac:dyDescent="0.25">
      <c r="A1884" s="1">
        <v>1120.3</v>
      </c>
      <c r="B1884" s="1">
        <v>4.0000000000000001E-3</v>
      </c>
      <c r="C1884">
        <v>4</v>
      </c>
      <c r="E1884" s="2">
        <v>89261.8</v>
      </c>
      <c r="F1884">
        <v>22080</v>
      </c>
      <c r="G1884" t="s">
        <v>4</v>
      </c>
      <c r="H1884" t="s">
        <v>7</v>
      </c>
      <c r="I1884">
        <v>111342</v>
      </c>
      <c r="J1884" t="s">
        <v>6</v>
      </c>
      <c r="K1884" t="s">
        <v>7</v>
      </c>
      <c r="L1884">
        <v>22080.94</v>
      </c>
      <c r="M1884">
        <v>111342.8</v>
      </c>
      <c r="N1884">
        <v>19</v>
      </c>
      <c r="V1884" s="11">
        <f t="shared" si="3077"/>
        <v>8.9261804873694553E-7</v>
      </c>
      <c r="W1884" s="11">
        <f t="shared" si="3078"/>
        <v>1.1203000611683834E-6</v>
      </c>
      <c r="X1884" s="10">
        <f t="shared" si="3079"/>
        <v>89261.802981149129</v>
      </c>
      <c r="Y1884" s="8">
        <f t="shared" si="3080"/>
        <v>1120.3000237528099</v>
      </c>
      <c r="Z1884" s="1">
        <f t="shared" si="3081"/>
        <v>1120.3</v>
      </c>
      <c r="AA1884" s="2">
        <f t="shared" si="3082"/>
        <v>89261.8</v>
      </c>
      <c r="AB1884" s="2">
        <f t="shared" si="3076"/>
        <v>89261.804873694549</v>
      </c>
      <c r="AC1884" s="1">
        <f t="shared" si="3083"/>
        <v>8.9838349046547611E-2</v>
      </c>
      <c r="AD1884" s="1" t="b">
        <f t="shared" si="3084"/>
        <v>1</v>
      </c>
      <c r="AF1884" s="1" t="s">
        <v>1321</v>
      </c>
      <c r="AG1884" s="5" t="s">
        <v>1474</v>
      </c>
      <c r="AH1884" s="10">
        <v>22080.94</v>
      </c>
      <c r="AI1884" s="10">
        <v>111342.43</v>
      </c>
      <c r="AJ1884" s="10">
        <f t="shared" si="3145"/>
        <v>89261.489999999991</v>
      </c>
      <c r="AK1884" s="1">
        <f t="shared" si="3146"/>
        <v>-3.9519057995676121E-3</v>
      </c>
      <c r="AL1884" s="10">
        <f t="shared" si="3147"/>
        <v>0.31298114913806785</v>
      </c>
      <c r="AM1884" s="10">
        <f t="shared" si="3085"/>
        <v>0.31870677497098993</v>
      </c>
      <c r="AN1884" s="10">
        <f t="shared" si="3148"/>
        <v>0.98203481606739218</v>
      </c>
      <c r="AO1884" s="1">
        <f t="shared" si="3086"/>
        <v>1120.3</v>
      </c>
      <c r="AP1884" s="14">
        <v>329000000</v>
      </c>
      <c r="AQ1884" s="10">
        <v>6.2E-2</v>
      </c>
      <c r="AR1884" s="14" cm="1">
        <f t="array" ref="AR1884">SfromgA($AP1884,$AO1884,"")</f>
        <v>0.22831385434531593</v>
      </c>
      <c r="AS1884" s="21">
        <f t="shared" si="3149"/>
        <v>547.41181574504469</v>
      </c>
      <c r="AU1884" s="10"/>
      <c r="AV1884" s="10"/>
      <c r="AW1884" s="14">
        <f t="shared" si="3150"/>
        <v>329000000</v>
      </c>
      <c r="AX1884" s="21">
        <f t="shared" si="3151"/>
        <v>547.41181574504469</v>
      </c>
      <c r="AY1884" s="10">
        <f t="shared" si="3152"/>
        <v>-11.275147577986097</v>
      </c>
      <c r="AZ1884" s="10">
        <f t="shared" si="3153"/>
        <v>11.830087188303438</v>
      </c>
      <c r="BA1884" s="10">
        <f t="shared" si="3154"/>
        <v>1.0843516869449734</v>
      </c>
      <c r="BB1884" s="17" cm="1">
        <f t="array" ref="BB1884">$C1884*EXP(poly_from_str($AO1884,BB$2951))</f>
        <v>3.7250077977270375</v>
      </c>
      <c r="BC1884" s="10">
        <f t="shared" si="3155"/>
        <v>1.155577102885992</v>
      </c>
      <c r="BD1884" s="10">
        <f t="shared" si="3156"/>
        <v>1.8678124064110977</v>
      </c>
      <c r="BE1884" s="10">
        <f t="shared" si="3157"/>
        <v>-1.4053824840850511</v>
      </c>
      <c r="BF1884" s="21">
        <f>INDEX([1]Pr3_line_class7_opt_lin!$A$2:$A$3624,MATCH($X1884,[1]Pr3_line_class7_opt_lin!$AO$2:$AO$3624,0),1)</f>
        <v>2050</v>
      </c>
    </row>
    <row r="1885" spans="1:58" hidden="1" x14ac:dyDescent="0.25">
      <c r="A1885" s="1">
        <v>1120.2570000000001</v>
      </c>
      <c r="B1885" s="1">
        <v>4.0000000000000001E-3</v>
      </c>
      <c r="C1885">
        <v>1</v>
      </c>
      <c r="E1885" s="2">
        <v>89265.2</v>
      </c>
      <c r="F1885">
        <v>28936</v>
      </c>
      <c r="G1885" t="s">
        <v>4</v>
      </c>
      <c r="H1885" t="s">
        <v>18</v>
      </c>
      <c r="I1885">
        <v>118201</v>
      </c>
      <c r="J1885" t="s">
        <v>6</v>
      </c>
      <c r="K1885" t="s">
        <v>18</v>
      </c>
      <c r="L1885">
        <v>28936.46</v>
      </c>
      <c r="M1885">
        <v>118201.4</v>
      </c>
      <c r="N1885">
        <v>19</v>
      </c>
      <c r="V1885" s="11">
        <f t="shared" si="3077"/>
        <v>8.9265231103220065E-7</v>
      </c>
      <c r="W1885" s="11">
        <f t="shared" si="3078"/>
        <v>1.1202573903380042E-6</v>
      </c>
      <c r="X1885" s="10">
        <f t="shared" si="3079"/>
        <v>89265.219024136502</v>
      </c>
      <c r="Y1885" s="8">
        <f t="shared" si="3080"/>
        <v>1120.2571515895895</v>
      </c>
      <c r="Z1885" s="1">
        <f t="shared" si="3081"/>
        <v>1120.2570000000001</v>
      </c>
      <c r="AA1885" s="2">
        <f t="shared" si="3082"/>
        <v>89265.2</v>
      </c>
      <c r="AB1885" s="2">
        <f t="shared" si="3076"/>
        <v>89265.231103220067</v>
      </c>
      <c r="AC1885" s="1">
        <f t="shared" si="3083"/>
        <v>8.9841407419556429E-2</v>
      </c>
      <c r="AD1885" s="1" t="b">
        <f t="shared" si="3084"/>
        <v>1</v>
      </c>
      <c r="AF1885" s="1" t="s">
        <v>1299</v>
      </c>
      <c r="AG1885" s="1" t="s">
        <v>1147</v>
      </c>
      <c r="AH1885" s="10">
        <v>28936.46</v>
      </c>
      <c r="AI1885" s="10">
        <v>118201.4</v>
      </c>
      <c r="AJ1885" s="10">
        <f t="shared" si="3145"/>
        <v>89264.94</v>
      </c>
      <c r="AK1885" s="1">
        <f t="shared" si="3146"/>
        <v>-3.6532867213736608E-3</v>
      </c>
      <c r="AL1885" s="10">
        <f t="shared" si="3147"/>
        <v>0.27902413650008384</v>
      </c>
      <c r="AM1885" s="10">
        <f t="shared" si="3085"/>
        <v>0.31873114829900639</v>
      </c>
      <c r="AN1885" s="10">
        <f t="shared" si="3148"/>
        <v>0.87542161470308255</v>
      </c>
      <c r="AO1885" s="1">
        <f t="shared" si="3086"/>
        <v>1120.2570000000001</v>
      </c>
      <c r="AP1885" s="14">
        <v>166000000</v>
      </c>
      <c r="AQ1885" s="10">
        <v>7.4999999999999997E-2</v>
      </c>
      <c r="AR1885" s="14" cm="1">
        <f t="array" ref="AR1885">SfromgA($AP1885,$AO1885,"")</f>
        <v>0.11518460753322136</v>
      </c>
      <c r="AS1885" s="21">
        <f t="shared" si="3149"/>
        <v>623.41989870088275</v>
      </c>
      <c r="AU1885" s="10"/>
      <c r="AV1885" s="10"/>
      <c r="AW1885" s="14">
        <f t="shared" si="3150"/>
        <v>166000000</v>
      </c>
      <c r="AX1885" s="21">
        <f t="shared" si="3151"/>
        <v>623.41989870088275</v>
      </c>
      <c r="AY1885" s="10">
        <f t="shared" si="3152"/>
        <v>-11.977322886633138</v>
      </c>
      <c r="AZ1885" s="10">
        <f t="shared" si="3153"/>
        <v>3.1439024464284588</v>
      </c>
      <c r="BA1885" s="10">
        <f t="shared" si="3154"/>
        <v>1.1454648455958907</v>
      </c>
      <c r="BB1885" s="17" cm="1">
        <f t="array" ref="BB1885">$C1885*EXP(poly_from_str($AO1885,BB$2951))</f>
        <v>0.93133341274726156</v>
      </c>
      <c r="BC1885" s="10">
        <f t="shared" si="3155"/>
        <v>1.2166027881601627</v>
      </c>
      <c r="BD1885" s="10">
        <f t="shared" si="3156"/>
        <v>1.9788196403410883</v>
      </c>
      <c r="BE1885" s="10">
        <f t="shared" si="3157"/>
        <v>-1.4553640327408708</v>
      </c>
      <c r="BF1885" s="21">
        <f>INDEX([1]Pr3_line_class7_opt_lin!$A$2:$A$3624,MATCH($X1885,[1]Pr3_line_class7_opt_lin!$AO$2:$AO$3624,0),1)</f>
        <v>513</v>
      </c>
    </row>
    <row r="1886" spans="1:58" hidden="1" x14ac:dyDescent="0.25">
      <c r="A1886" s="1">
        <v>1119.6980000000001</v>
      </c>
      <c r="B1886" s="1">
        <v>4.0000000000000001E-3</v>
      </c>
      <c r="C1886">
        <v>2</v>
      </c>
      <c r="E1886" s="2">
        <v>89309.8</v>
      </c>
      <c r="F1886">
        <v>24470</v>
      </c>
      <c r="G1886" t="s">
        <v>4</v>
      </c>
      <c r="H1886" t="s">
        <v>7</v>
      </c>
      <c r="I1886">
        <v>113780</v>
      </c>
      <c r="J1886" t="s">
        <v>6</v>
      </c>
      <c r="K1886" t="s">
        <v>5</v>
      </c>
      <c r="L1886">
        <v>24470.9</v>
      </c>
      <c r="M1886">
        <v>113780.5</v>
      </c>
      <c r="N1886">
        <v>19</v>
      </c>
      <c r="V1886" s="11">
        <f t="shared" si="3077"/>
        <v>8.9309796034287807E-7</v>
      </c>
      <c r="W1886" s="11">
        <f t="shared" si="3078"/>
        <v>1.1196979502809323E-6</v>
      </c>
      <c r="X1886" s="10">
        <f t="shared" si="3079"/>
        <v>89309.797576272831</v>
      </c>
      <c r="Y1886" s="8">
        <f t="shared" si="3080"/>
        <v>1119.69798066777</v>
      </c>
      <c r="Z1886" s="1">
        <f t="shared" si="3081"/>
        <v>1119.6980000000001</v>
      </c>
      <c r="AA1886" s="2">
        <f t="shared" si="3082"/>
        <v>89309.8</v>
      </c>
      <c r="AB1886" s="2">
        <f t="shared" si="3076"/>
        <v>89309.796034287807</v>
      </c>
      <c r="AC1886" s="1">
        <f t="shared" si="3083"/>
        <v>8.9881198338430446E-2</v>
      </c>
      <c r="AD1886" s="1" t="b">
        <f t="shared" si="3084"/>
        <v>1</v>
      </c>
      <c r="AF1886" s="1" t="s">
        <v>1328</v>
      </c>
      <c r="AG1886" s="5" t="s">
        <v>1464</v>
      </c>
      <c r="AH1886" s="10">
        <v>24470.9</v>
      </c>
      <c r="AI1886" s="10">
        <v>113780.27</v>
      </c>
      <c r="AJ1886" s="10">
        <f t="shared" si="3145"/>
        <v>89309.37</v>
      </c>
      <c r="AK1886" s="1">
        <f t="shared" si="3146"/>
        <v>-5.3413179377912456E-3</v>
      </c>
      <c r="AL1886" s="10">
        <f t="shared" si="3147"/>
        <v>0.42757627283572219</v>
      </c>
      <c r="AM1886" s="10">
        <f t="shared" si="3085"/>
        <v>0.3190496008745215</v>
      </c>
      <c r="AN1886" s="10">
        <f t="shared" si="3148"/>
        <v>1.340156112603579</v>
      </c>
      <c r="AO1886" s="1">
        <f t="shared" si="3086"/>
        <v>1119.6980000000001</v>
      </c>
      <c r="AP1886" s="14">
        <v>186000000</v>
      </c>
      <c r="AQ1886" s="10">
        <v>0.26200000000000001</v>
      </c>
      <c r="AR1886" s="14" cm="1">
        <f t="array" ref="AR1886">SfromgA($AP1886,$AO1886,"")</f>
        <v>0.12886916411161398</v>
      </c>
      <c r="AS1886" s="21">
        <f t="shared" si="3149"/>
        <v>611.64005097667439</v>
      </c>
      <c r="AU1886" s="10"/>
      <c r="AV1886" s="10"/>
      <c r="AW1886" s="14">
        <f t="shared" si="3150"/>
        <v>186000000</v>
      </c>
      <c r="AX1886" s="21">
        <f t="shared" si="3151"/>
        <v>611.64005097667439</v>
      </c>
      <c r="AY1886" s="10">
        <f t="shared" si="3152"/>
        <v>-11.397300723982674</v>
      </c>
      <c r="AZ1886" s="10">
        <f t="shared" si="3153"/>
        <v>5.3280895814847016</v>
      </c>
      <c r="BA1886" s="10">
        <f t="shared" si="3154"/>
        <v>0.97984556587852334</v>
      </c>
      <c r="BB1886" s="17" cm="1">
        <f t="array" ref="BB1886">$C1886*EXP(poly_from_str($AO1886,BB$2951))</f>
        <v>1.8647783943352356</v>
      </c>
      <c r="BC1886" s="10">
        <f t="shared" si="3155"/>
        <v>1.0498505238154929</v>
      </c>
      <c r="BD1886" s="10">
        <f t="shared" si="3156"/>
        <v>1.9624020512111524</v>
      </c>
      <c r="BE1886" s="10">
        <f t="shared" si="3157"/>
        <v>-1.6056987079556047</v>
      </c>
      <c r="BF1886" s="21">
        <f>INDEX([1]Pr3_line_class7_opt_lin!$A$2:$A$3624,MATCH($X1886,[1]Pr3_line_class7_opt_lin!$AO$2:$AO$3624,0),1)</f>
        <v>1029</v>
      </c>
    </row>
    <row r="1887" spans="1:58" x14ac:dyDescent="0.25">
      <c r="A1887" s="1">
        <v>1119.636</v>
      </c>
      <c r="B1887" s="1">
        <v>8.0000000000000002E-3</v>
      </c>
      <c r="C1887">
        <v>30</v>
      </c>
      <c r="D1887" t="s">
        <v>16</v>
      </c>
      <c r="E1887" s="2">
        <v>89314.7</v>
      </c>
      <c r="F1887">
        <v>23844</v>
      </c>
      <c r="G1887" t="s">
        <v>4</v>
      </c>
      <c r="H1887" t="s">
        <v>5</v>
      </c>
      <c r="I1887">
        <v>113158</v>
      </c>
      <c r="J1887" t="s">
        <v>6</v>
      </c>
      <c r="K1887" t="s">
        <v>5</v>
      </c>
      <c r="L1887">
        <v>23844.58</v>
      </c>
      <c r="M1887">
        <v>113158.8</v>
      </c>
      <c r="N1887">
        <v>19</v>
      </c>
      <c r="V1887" s="11">
        <f t="shared" si="3077"/>
        <v>8.9314741576726724E-7</v>
      </c>
      <c r="W1887" s="11">
        <f t="shared" si="3078"/>
        <v>1.1196365211997578E-6</v>
      </c>
      <c r="X1887" s="10">
        <f t="shared" si="3079"/>
        <v>89314.725408299419</v>
      </c>
      <c r="Y1887" s="8">
        <f t="shared" si="3080"/>
        <v>1119.6362026849793</v>
      </c>
      <c r="Z1887" s="1">
        <f t="shared" si="3081"/>
        <v>1119.636</v>
      </c>
      <c r="AA1887" s="2">
        <f t="shared" si="3082"/>
        <v>89314.7</v>
      </c>
      <c r="AB1887" s="2">
        <f t="shared" si="3076"/>
        <v>89314.741576726723</v>
      </c>
      <c r="AC1887" s="1">
        <f t="shared" si="3083"/>
        <v>8.9885615314587386E-2</v>
      </c>
      <c r="AD1887" s="1" t="b">
        <f t="shared" si="3084"/>
        <v>1</v>
      </c>
      <c r="AF1887" s="1" t="s">
        <v>1268</v>
      </c>
      <c r="AG1887" s="1" t="s">
        <v>1174</v>
      </c>
      <c r="AH1887" s="10">
        <v>23844.58</v>
      </c>
      <c r="AI1887" s="10">
        <v>113158.53</v>
      </c>
      <c r="AJ1887" s="10">
        <f t="shared" si="3145"/>
        <v>89313.95</v>
      </c>
      <c r="AK1887" s="1">
        <f t="shared" si="3146"/>
        <v>-9.9231732558564545E-3</v>
      </c>
      <c r="AL1887" s="10">
        <f t="shared" si="3147"/>
        <v>0.77540829942154232</v>
      </c>
      <c r="AM1887" s="10">
        <f t="shared" si="3085"/>
        <v>0.63816954796022995</v>
      </c>
      <c r="AN1887" s="10">
        <f t="shared" si="3148"/>
        <v>1.2150506113931105</v>
      </c>
      <c r="AO1887" s="1">
        <f t="shared" si="3086"/>
        <v>1119.636</v>
      </c>
      <c r="AP1887" s="14">
        <v>396000000</v>
      </c>
      <c r="AQ1887" s="10">
        <v>0.11</v>
      </c>
      <c r="AR1887" s="14" cm="1">
        <f t="array" ref="AR1887">SfromgA($AP1887,$AO1887,"")</f>
        <v>0.27432103324317114</v>
      </c>
      <c r="AS1887" s="21">
        <f t="shared" si="3149"/>
        <v>524.82525609261324</v>
      </c>
      <c r="AU1887" s="10"/>
      <c r="AV1887" s="10"/>
      <c r="AW1887" s="14">
        <f t="shared" si="3150"/>
        <v>396000000</v>
      </c>
      <c r="AX1887" s="21">
        <f t="shared" si="3151"/>
        <v>524.82525609261324</v>
      </c>
      <c r="AY1887" s="10">
        <f t="shared" si="3152"/>
        <v>-9.4448482490665562</v>
      </c>
      <c r="AZ1887" s="10">
        <f t="shared" si="3153"/>
        <v>12.023144194070774</v>
      </c>
      <c r="BA1887" s="10">
        <f t="shared" si="3154"/>
        <v>-0.91436390655567568</v>
      </c>
      <c r="BB1887" s="17" cm="1">
        <f t="array" ref="BB1887">$C1887*EXP(poly_from_str($AO1887,BB$2951))</f>
        <v>27.975177767395024</v>
      </c>
      <c r="BC1887" s="10">
        <f t="shared" si="3155"/>
        <v>-0.84448413358052488</v>
      </c>
      <c r="BD1887" s="10">
        <f t="shared" si="3156"/>
        <v>1.83230183440385</v>
      </c>
      <c r="BE1887" s="10">
        <f t="shared" si="3157"/>
        <v>-1.6809648813832703</v>
      </c>
      <c r="BF1887" s="21">
        <f>INDEX([1]Pr3_line_class7_opt_lin!$A$2:$A$3624,MATCH($X1887,[1]Pr3_line_class7_opt_lin!$AO$2:$AO$3624,0),1)</f>
        <v>15438</v>
      </c>
    </row>
    <row r="1888" spans="1:58" x14ac:dyDescent="0.25">
      <c r="A1888" s="1">
        <v>1119.636</v>
      </c>
      <c r="B1888" s="1">
        <v>8.0000000000000002E-3</v>
      </c>
      <c r="C1888">
        <v>30</v>
      </c>
      <c r="D1888" t="s">
        <v>16</v>
      </c>
      <c r="E1888" s="2">
        <v>89314.7</v>
      </c>
      <c r="F1888">
        <v>27138</v>
      </c>
      <c r="G1888" t="s">
        <v>4</v>
      </c>
      <c r="H1888" t="s">
        <v>7</v>
      </c>
      <c r="I1888">
        <v>116453</v>
      </c>
      <c r="J1888" t="s">
        <v>6</v>
      </c>
      <c r="K1888" t="s">
        <v>5</v>
      </c>
      <c r="L1888">
        <v>27138.55</v>
      </c>
      <c r="M1888">
        <v>116453.2</v>
      </c>
      <c r="N1888">
        <v>19</v>
      </c>
      <c r="V1888" s="11">
        <f t="shared" si="3077"/>
        <v>8.9314741576726724E-7</v>
      </c>
      <c r="W1888" s="11">
        <f t="shared" si="3078"/>
        <v>1.1196365211997578E-6</v>
      </c>
      <c r="X1888" s="10">
        <f t="shared" si="3079"/>
        <v>89314.725408299419</v>
      </c>
      <c r="Y1888" s="8">
        <f t="shared" si="3080"/>
        <v>1119.6362026849793</v>
      </c>
      <c r="Z1888" s="1">
        <f t="shared" si="3081"/>
        <v>1119.636</v>
      </c>
      <c r="AA1888" s="2">
        <f t="shared" si="3082"/>
        <v>89314.7</v>
      </c>
      <c r="AB1888" s="2">
        <f t="shared" si="3076"/>
        <v>89314.741576726723</v>
      </c>
      <c r="AC1888" s="1">
        <f t="shared" si="3083"/>
        <v>8.9885615314587386E-2</v>
      </c>
      <c r="AD1888" s="1" t="b">
        <f t="shared" si="3084"/>
        <v>1</v>
      </c>
      <c r="AF1888" s="1" t="s">
        <v>1221</v>
      </c>
      <c r="AG1888" s="1" t="s">
        <v>1211</v>
      </c>
      <c r="AH1888" s="10">
        <v>27138.55</v>
      </c>
      <c r="AI1888" s="10">
        <v>116453.2</v>
      </c>
      <c r="AJ1888" s="10">
        <f t="shared" si="3145"/>
        <v>89314.65</v>
      </c>
      <c r="AK1888" s="1">
        <f t="shared" si="3146"/>
        <v>-1.1479930785753822E-3</v>
      </c>
      <c r="AL1888" s="10">
        <f t="shared" si="3147"/>
        <v>7.5408299424452707E-2</v>
      </c>
      <c r="AM1888" s="10">
        <f t="shared" si="3085"/>
        <v>0.63816954796022995</v>
      </c>
      <c r="AN1888" s="10">
        <f t="shared" si="3148"/>
        <v>0.11816342485391057</v>
      </c>
      <c r="AO1888" s="1">
        <f t="shared" si="3086"/>
        <v>1119.636</v>
      </c>
      <c r="AP1888" s="14">
        <v>715000000</v>
      </c>
      <c r="AQ1888" s="10">
        <v>0.19500000000000001</v>
      </c>
      <c r="AR1888" s="14" cm="1">
        <f t="array" ref="AR1888">SfromgA($AP1888,$AO1888,"")</f>
        <v>0.49530186557794792</v>
      </c>
      <c r="AS1888" s="21">
        <f t="shared" si="3149"/>
        <v>440.75156975845618</v>
      </c>
      <c r="AU1888" s="10"/>
      <c r="AV1888" s="10"/>
      <c r="AW1888" s="14">
        <f t="shared" si="3150"/>
        <v>715000000</v>
      </c>
      <c r="AX1888" s="21">
        <f t="shared" si="3151"/>
        <v>440.75156975845618</v>
      </c>
      <c r="AY1888" s="10">
        <f t="shared" si="3152"/>
        <v>-10.035716580506083</v>
      </c>
      <c r="AZ1888" s="10">
        <f t="shared" si="3153"/>
        <v>15.954309366954215</v>
      </c>
      <c r="BA1888" s="10">
        <f t="shared" si="3154"/>
        <v>-0.63146840917693092</v>
      </c>
      <c r="BB1888" s="17" cm="1">
        <f t="array" ref="BB1888">$C1888*EXP(poly_from_str($AO1888,BB$2951))</f>
        <v>27.975177767395024</v>
      </c>
      <c r="BC1888" s="10">
        <f t="shared" si="3155"/>
        <v>-0.56158863620178023</v>
      </c>
      <c r="BD1888" s="10">
        <f t="shared" si="3156"/>
        <v>1.6877897817691225</v>
      </c>
      <c r="BE1888" s="10">
        <f t="shared" si="3157"/>
        <v>-1.8193483261272876</v>
      </c>
      <c r="BF1888" s="21">
        <f>INDEX([1]Pr3_line_class7_opt_lin!$A$2:$A$3624,MATCH($X1888,[1]Pr3_line_class7_opt_lin!$AO$2:$AO$3624,0),1)</f>
        <v>15438</v>
      </c>
    </row>
    <row r="1889" spans="1:58" hidden="1" x14ac:dyDescent="0.25">
      <c r="A1889" s="1">
        <v>1119.5550000000001</v>
      </c>
      <c r="B1889" s="1">
        <v>4.0000000000000001E-3</v>
      </c>
      <c r="C1889">
        <v>1</v>
      </c>
      <c r="E1889" s="2">
        <v>89321.2</v>
      </c>
      <c r="N1889">
        <v>19</v>
      </c>
      <c r="V1889" s="11">
        <f t="shared" si="3077"/>
        <v>8.9321203513896138E-7</v>
      </c>
      <c r="W1889" s="11">
        <f t="shared" si="3078"/>
        <v>1.1195550440432955E-6</v>
      </c>
      <c r="X1889" s="10">
        <f t="shared" si="3079"/>
        <v>89321.202147163916</v>
      </c>
      <c r="Y1889" s="8">
        <f t="shared" si="3080"/>
        <v>1119.5550171306684</v>
      </c>
      <c r="Z1889" s="1">
        <f t="shared" si="3081"/>
        <v>1119.5550000000001</v>
      </c>
      <c r="AA1889" s="2">
        <f t="shared" si="3082"/>
        <v>89321.2</v>
      </c>
      <c r="AB1889" s="2">
        <f t="shared" si="3076"/>
        <v>89321.203513896136</v>
      </c>
      <c r="AC1889" s="1">
        <f t="shared" si="3083"/>
        <v>8.9891386985854263E-2</v>
      </c>
      <c r="AD1889" s="1" t="b">
        <f t="shared" si="3084"/>
        <v>1</v>
      </c>
      <c r="AM1889" s="10">
        <f t="shared" si="3085"/>
        <v>0.31913108333221679</v>
      </c>
      <c r="AN1889" s="10"/>
      <c r="AO1889" s="1">
        <f t="shared" si="3086"/>
        <v>1119.5550000000001</v>
      </c>
      <c r="AP1889"/>
      <c r="BB1889" s="17" cm="1">
        <f t="array" ref="BB1889">$C1889*EXP(poly_from_str($AO1889,BB$2951))</f>
        <v>0.93265831377687447</v>
      </c>
      <c r="BF1889" s="21">
        <f>INDEX([1]Pr3_line_class7_opt_lin!$A$2:$A$3624,MATCH($X1889,[1]Pr3_line_class7_opt_lin!$AO$2:$AO$3624,0),1)</f>
        <v>515</v>
      </c>
    </row>
    <row r="1890" spans="1:58" hidden="1" x14ac:dyDescent="0.25">
      <c r="A1890" s="1">
        <v>1119.47</v>
      </c>
      <c r="B1890" s="1">
        <v>4.0000000000000001E-3</v>
      </c>
      <c r="C1890">
        <v>10</v>
      </c>
      <c r="E1890" s="2">
        <v>89328</v>
      </c>
      <c r="F1890">
        <v>23442</v>
      </c>
      <c r="G1890" t="s">
        <v>4</v>
      </c>
      <c r="H1890" t="s">
        <v>12</v>
      </c>
      <c r="I1890">
        <v>112769</v>
      </c>
      <c r="J1890" t="s">
        <v>6</v>
      </c>
      <c r="K1890" t="s">
        <v>39</v>
      </c>
      <c r="L1890">
        <v>23442.25</v>
      </c>
      <c r="M1890">
        <v>112769.7</v>
      </c>
      <c r="N1890">
        <v>19</v>
      </c>
      <c r="V1890" s="11">
        <f t="shared" si="3077"/>
        <v>8.9327985564597535E-7</v>
      </c>
      <c r="W1890" s="11">
        <f t="shared" si="3078"/>
        <v>1.1194698190936773E-6</v>
      </c>
      <c r="X1890" s="10">
        <f t="shared" si="3079"/>
        <v>89327.991180300189</v>
      </c>
      <c r="Y1890" s="8">
        <f t="shared" si="3080"/>
        <v>1119.4699296232841</v>
      </c>
      <c r="Z1890" s="1">
        <f t="shared" si="3081"/>
        <v>1119.47</v>
      </c>
      <c r="AA1890" s="2">
        <f t="shared" si="3082"/>
        <v>89328</v>
      </c>
      <c r="AB1890" s="2">
        <f t="shared" si="3076"/>
        <v>89327.985564597533</v>
      </c>
      <c r="AC1890" s="1">
        <f t="shared" si="3083"/>
        <v>8.989744502514474E-2</v>
      </c>
      <c r="AD1890" s="1" t="b">
        <f t="shared" si="3084"/>
        <v>1</v>
      </c>
      <c r="AF1890" s="1" t="s">
        <v>1167</v>
      </c>
      <c r="AG1890" s="1" t="s">
        <v>1199</v>
      </c>
      <c r="AH1890" s="10">
        <v>23442.25</v>
      </c>
      <c r="AI1890" s="10">
        <v>112769.67</v>
      </c>
      <c r="AJ1890" s="10">
        <f t="shared" ref="AJ1890:AJ1892" si="3158">AI1890-AH1890</f>
        <v>89327.42</v>
      </c>
      <c r="AK1890" s="1">
        <f t="shared" ref="AK1890:AK1892" si="3159">$A1890-100000000/AJ1890</f>
        <v>-7.0877743921755609E-3</v>
      </c>
      <c r="AL1890" s="10">
        <f t="shared" ref="AL1890:AL1892" si="3160">$X1890-AJ1890</f>
        <v>0.57118030019046273</v>
      </c>
      <c r="AM1890" s="10">
        <f t="shared" si="3085"/>
        <v>0.31917961178057475</v>
      </c>
      <c r="AN1890" s="10">
        <f t="shared" ref="AN1890:AN1892" si="3161">AL1890/AM1890</f>
        <v>1.7895262701902463</v>
      </c>
      <c r="AO1890" s="1">
        <f t="shared" si="3086"/>
        <v>1119.47</v>
      </c>
      <c r="AP1890" s="14">
        <v>617000000</v>
      </c>
      <c r="AQ1890" s="10">
        <v>0.21099999999999999</v>
      </c>
      <c r="AR1890" s="14" cm="1">
        <f t="array" ref="AR1890">SfromgA($AP1890,$AO1890,"")</f>
        <v>0.42722425681632609</v>
      </c>
      <c r="AS1890" s="21">
        <f t="shared" ref="AS1890:AS1892" si="3162">(10^MAX(0.05, -0.312925054856973*((LN($AR1890))^(1/3)) + 0.454808404431693)-1)*100</f>
        <v>464.00665726937189</v>
      </c>
      <c r="AU1890" s="10"/>
      <c r="AV1890" s="10"/>
      <c r="AW1890" s="14">
        <f t="shared" ref="AW1890:AW1892" si="3163">IF($AP1890="",$AT1890,$AP1890)</f>
        <v>617000000</v>
      </c>
      <c r="AX1890" s="21">
        <f t="shared" ref="AX1890:AX1892" si="3164">IF($AP1890="",$AV1890,$AS1890)</f>
        <v>464.00665726937189</v>
      </c>
      <c r="AY1890" s="10">
        <f t="shared" ref="AY1890:AY1892" si="3165">LN(BB1890*$AO1890/$AW1890)</f>
        <v>-10.986728920124479</v>
      </c>
      <c r="AZ1890" s="10">
        <f t="shared" ref="AZ1890:AZ1892" si="3166">EXP(AY$2950*$AI1890+AY$2951)*$AW1890/$AO1890</f>
        <v>19.429366709147256</v>
      </c>
      <c r="BA1890" s="10">
        <f t="shared" ref="BA1890:BA1892" si="3167">LN(AZ1890/$C1890)</f>
        <v>0.66420057640798769</v>
      </c>
      <c r="BB1890" s="17" cm="1">
        <f t="array" ref="BB1890">$C1890*EXP(poly_from_str($AO1890,BB$2951))</f>
        <v>9.3281809102440363</v>
      </c>
      <c r="BC1890" s="10">
        <f t="shared" ref="BC1890:BC1892" si="3168">LN(AZ1890/BB1890)</f>
        <v>0.73374564565906164</v>
      </c>
      <c r="BD1890" s="10">
        <f t="shared" ref="BD1890:BD1892" si="3169">LN($AX1890/100+1)</f>
        <v>1.729895869109404</v>
      </c>
      <c r="BE1890" s="10">
        <f t="shared" ref="BE1890:BE1892" si="3170">ABS(LN($AZ1890/$BB1890))-BD1890-LN(2)</f>
        <v>-1.6892974040102877</v>
      </c>
      <c r="BF1890" s="21">
        <f>INDEX([1]Pr3_line_class7_opt_lin!$A$2:$A$3624,MATCH($X1890,[1]Pr3_line_class7_opt_lin!$AO$2:$AO$3624,0),1)</f>
        <v>5151</v>
      </c>
    </row>
    <row r="1891" spans="1:58" hidden="1" x14ac:dyDescent="0.25">
      <c r="A1891" s="1">
        <v>1119.241</v>
      </c>
      <c r="B1891" s="1">
        <v>4.0000000000000001E-3</v>
      </c>
      <c r="C1891">
        <v>40</v>
      </c>
      <c r="E1891" s="2">
        <v>89346.3</v>
      </c>
      <c r="F1891">
        <v>21535</v>
      </c>
      <c r="G1891" t="s">
        <v>4</v>
      </c>
      <c r="H1891" t="s">
        <v>5</v>
      </c>
      <c r="I1891">
        <v>110881</v>
      </c>
      <c r="J1891" t="s">
        <v>6</v>
      </c>
      <c r="K1891" t="s">
        <v>12</v>
      </c>
      <c r="L1891">
        <v>21535.17</v>
      </c>
      <c r="M1891">
        <v>110881.1</v>
      </c>
      <c r="N1891">
        <v>19</v>
      </c>
      <c r="V1891" s="11">
        <f t="shared" si="3077"/>
        <v>8.9346262333134695E-7</v>
      </c>
      <c r="W1891" s="11">
        <f t="shared" si="3078"/>
        <v>1.1192405281472205E-6</v>
      </c>
      <c r="X1891" s="10">
        <f t="shared" si="3079"/>
        <v>89346.276993740918</v>
      </c>
      <c r="Y1891" s="8">
        <f t="shared" si="3080"/>
        <v>1119.240816346555</v>
      </c>
      <c r="Z1891" s="1">
        <f t="shared" si="3081"/>
        <v>1119.241</v>
      </c>
      <c r="AA1891" s="2">
        <f t="shared" si="3082"/>
        <v>89346.3</v>
      </c>
      <c r="AB1891" s="2">
        <f t="shared" si="3076"/>
        <v>89346.262333134684</v>
      </c>
      <c r="AC1891" s="1">
        <f t="shared" si="3083"/>
        <v>8.9913772964506616E-2</v>
      </c>
      <c r="AD1891" s="1" t="b">
        <f t="shared" si="3084"/>
        <v>1</v>
      </c>
      <c r="AF1891" s="1" t="s">
        <v>1206</v>
      </c>
      <c r="AG1891" s="1" t="s">
        <v>1149</v>
      </c>
      <c r="AH1891" s="10">
        <v>21535.17</v>
      </c>
      <c r="AI1891" s="10">
        <v>110880.92</v>
      </c>
      <c r="AJ1891" s="10">
        <f t="shared" si="3158"/>
        <v>89345.75</v>
      </c>
      <c r="AK1891" s="1">
        <f t="shared" si="3159"/>
        <v>-6.4180361125636409E-3</v>
      </c>
      <c r="AL1891" s="10">
        <f t="shared" si="3160"/>
        <v>0.5269937409175327</v>
      </c>
      <c r="AM1891" s="10">
        <f t="shared" si="3085"/>
        <v>0.31931031833179813</v>
      </c>
      <c r="AN1891" s="10">
        <f t="shared" si="3161"/>
        <v>1.6504125005128363</v>
      </c>
      <c r="AO1891" s="1">
        <f t="shared" si="3086"/>
        <v>1119.241</v>
      </c>
      <c r="AP1891" s="14">
        <v>865000000</v>
      </c>
      <c r="AQ1891" s="10">
        <v>0.308</v>
      </c>
      <c r="AR1891" s="14" cm="1">
        <f t="array" ref="AR1891">SfromgA($AP1891,$AO1891,"")</f>
        <v>0.59857737846054282</v>
      </c>
      <c r="AS1891" s="21">
        <f t="shared" si="3162"/>
        <v>407.39220210674188</v>
      </c>
      <c r="AU1891" s="10"/>
      <c r="AV1891" s="10"/>
      <c r="AW1891" s="14">
        <f t="shared" si="3163"/>
        <v>865000000</v>
      </c>
      <c r="AX1891" s="21">
        <f t="shared" si="3164"/>
        <v>407.39220210674188</v>
      </c>
      <c r="AY1891" s="10">
        <f t="shared" si="3165"/>
        <v>-9.9380390148942812</v>
      </c>
      <c r="AZ1891" s="10">
        <f t="shared" si="3166"/>
        <v>32.505317103743948</v>
      </c>
      <c r="BA1891" s="10">
        <f t="shared" si="3167"/>
        <v>-0.20747577496766573</v>
      </c>
      <c r="BB1891" s="17" cm="1">
        <f t="array" ref="BB1891">$C1891*EXP(poly_from_str($AO1891,BB$2951))</f>
        <v>37.329914181623529</v>
      </c>
      <c r="BC1891" s="10">
        <f t="shared" si="3168"/>
        <v>-0.13839131486580686</v>
      </c>
      <c r="BD1891" s="10">
        <f t="shared" si="3169"/>
        <v>1.62411409272384</v>
      </c>
      <c r="BE1891" s="10">
        <f t="shared" si="3170"/>
        <v>-2.1788699584179785</v>
      </c>
      <c r="BF1891" s="21">
        <f>INDEX([1]Pr3_line_class7_opt_lin!$A$2:$A$3624,MATCH($X1891,[1]Pr3_line_class7_opt_lin!$AO$2:$AO$3624,0),1)</f>
        <v>20633</v>
      </c>
    </row>
    <row r="1892" spans="1:58" hidden="1" x14ac:dyDescent="0.25">
      <c r="A1892" s="1">
        <v>1119.153</v>
      </c>
      <c r="B1892" s="1">
        <v>4.0000000000000001E-3</v>
      </c>
      <c r="C1892">
        <v>40</v>
      </c>
      <c r="E1892" s="2">
        <v>89353.3</v>
      </c>
      <c r="F1892">
        <v>26446</v>
      </c>
      <c r="G1892" t="s">
        <v>4</v>
      </c>
      <c r="H1892" t="s">
        <v>7</v>
      </c>
      <c r="I1892">
        <v>115800</v>
      </c>
      <c r="J1892" t="s">
        <v>6</v>
      </c>
      <c r="K1892" t="s">
        <v>17</v>
      </c>
      <c r="L1892">
        <v>26446.97</v>
      </c>
      <c r="M1892">
        <v>115800</v>
      </c>
      <c r="N1892">
        <v>19</v>
      </c>
      <c r="V1892" s="11">
        <f t="shared" si="3077"/>
        <v>8.9353287709544626E-7</v>
      </c>
      <c r="W1892" s="11">
        <f t="shared" si="3078"/>
        <v>1.1191528460616452E-6</v>
      </c>
      <c r="X1892" s="10">
        <f t="shared" si="3079"/>
        <v>89353.292494123263</v>
      </c>
      <c r="Y1892" s="8">
        <f t="shared" si="3080"/>
        <v>1119.1529400729914</v>
      </c>
      <c r="Z1892" s="1">
        <f t="shared" si="3081"/>
        <v>1119.153</v>
      </c>
      <c r="AA1892" s="2">
        <f t="shared" si="3082"/>
        <v>89353.3</v>
      </c>
      <c r="AB1892" s="2">
        <f t="shared" si="3076"/>
        <v>89353.287709544631</v>
      </c>
      <c r="AC1892" s="1">
        <f t="shared" si="3083"/>
        <v>8.9920050122523298E-2</v>
      </c>
      <c r="AD1892" s="1" t="b">
        <f t="shared" si="3084"/>
        <v>1</v>
      </c>
      <c r="AF1892" s="1" t="s">
        <v>1225</v>
      </c>
      <c r="AG1892" s="1" t="s">
        <v>1331</v>
      </c>
      <c r="AH1892" s="10">
        <v>26446.97</v>
      </c>
      <c r="AI1892" s="10">
        <v>115800.17</v>
      </c>
      <c r="AJ1892" s="10">
        <f t="shared" si="3158"/>
        <v>89353.2</v>
      </c>
      <c r="AK1892" s="1">
        <f t="shared" si="3159"/>
        <v>-1.0985661397171498E-3</v>
      </c>
      <c r="AL1892" s="10">
        <f t="shared" si="3160"/>
        <v>9.2494123266078532E-2</v>
      </c>
      <c r="AM1892" s="10">
        <f t="shared" si="3085"/>
        <v>0.31936044490789017</v>
      </c>
      <c r="AN1892" s="10">
        <f t="shared" si="3161"/>
        <v>0.28962297848988672</v>
      </c>
      <c r="AO1892" s="1">
        <f t="shared" si="3086"/>
        <v>1119.153</v>
      </c>
      <c r="AP1892" s="14">
        <v>1670000000</v>
      </c>
      <c r="AQ1892" s="10">
        <v>0.32800000000000001</v>
      </c>
      <c r="AR1892" s="14" cm="1">
        <f t="array" ref="AR1892">SfromgA($AP1892,$AO1892,"")</f>
        <v>1.1553623758045442</v>
      </c>
      <c r="AS1892" s="21">
        <f t="shared" si="3162"/>
        <v>95.268516006713867</v>
      </c>
      <c r="AU1892" s="10"/>
      <c r="AV1892" s="10"/>
      <c r="AW1892" s="14">
        <f t="shared" si="3163"/>
        <v>1670000000</v>
      </c>
      <c r="AX1892" s="21">
        <f t="shared" si="3164"/>
        <v>95.268516006713867</v>
      </c>
      <c r="AY1892" s="10">
        <f t="shared" si="3165"/>
        <v>-10.595790384148534</v>
      </c>
      <c r="AZ1892" s="10">
        <f t="shared" si="3166"/>
        <v>39.626556117067857</v>
      </c>
      <c r="BA1892" s="10">
        <f t="shared" si="3167"/>
        <v>-9.3799515943857343E-3</v>
      </c>
      <c r="BB1892" s="17" cm="1">
        <f t="array" ref="BB1892">$C1892*EXP(poly_from_str($AO1892,BB$2951))</f>
        <v>37.336509355791058</v>
      </c>
      <c r="BC1892" s="10">
        <f t="shared" si="3168"/>
        <v>5.9527851480868026E-2</v>
      </c>
      <c r="BD1892" s="10">
        <f t="shared" si="3169"/>
        <v>0.66920543053611681</v>
      </c>
      <c r="BE1892" s="10">
        <f t="shared" si="3170"/>
        <v>-1.3028247596151941</v>
      </c>
      <c r="BF1892" s="21">
        <f>INDEX([1]Pr3_line_class7_opt_lin!$A$2:$A$3624,MATCH($X1892,[1]Pr3_line_class7_opt_lin!$AO$2:$AO$3624,0),1)</f>
        <v>20644</v>
      </c>
    </row>
    <row r="1893" spans="1:58" x14ac:dyDescent="0.25">
      <c r="A1893" s="1">
        <v>1119.0540000000001</v>
      </c>
      <c r="B1893" s="1">
        <v>8.0000000000000002E-3</v>
      </c>
      <c r="C1893">
        <v>100</v>
      </c>
      <c r="D1893" t="s">
        <v>112</v>
      </c>
      <c r="E1893" s="2">
        <v>89361.2</v>
      </c>
      <c r="N1893">
        <v>19</v>
      </c>
      <c r="V1893" s="11">
        <f t="shared" si="3077"/>
        <v>8.9361192578731677E-7</v>
      </c>
      <c r="W1893" s="11">
        <f t="shared" si="3078"/>
        <v>1.1190539070648111E-6</v>
      </c>
      <c r="X1893" s="10">
        <f t="shared" si="3079"/>
        <v>89361.195468397826</v>
      </c>
      <c r="Y1893" s="8">
        <f t="shared" si="3080"/>
        <v>1119.0539638132364</v>
      </c>
      <c r="Z1893" s="1">
        <f t="shared" si="3081"/>
        <v>1119.0540000000001</v>
      </c>
      <c r="AA1893" s="2">
        <f t="shared" si="3082"/>
        <v>89361.2</v>
      </c>
      <c r="AB1893" s="2">
        <f t="shared" si="3076"/>
        <v>89361.192578731672</v>
      </c>
      <c r="AC1893" s="1">
        <f t="shared" si="3083"/>
        <v>8.9927113695465855E-2</v>
      </c>
      <c r="AD1893" s="1" t="b">
        <f t="shared" si="3084"/>
        <v>1</v>
      </c>
      <c r="AM1893" s="10">
        <f t="shared" si="3085"/>
        <v>0.63883387218132459</v>
      </c>
      <c r="AN1893" s="10"/>
      <c r="AO1893" s="1">
        <f t="shared" si="3086"/>
        <v>1119.0540000000001</v>
      </c>
      <c r="AP1893"/>
      <c r="BB1893" s="17" cm="1">
        <f t="array" ref="BB1893">$C1893*EXP(poly_from_str($AO1893,BB$2951))</f>
        <v>93.359804385211078</v>
      </c>
      <c r="BF1893" s="21">
        <f>INDEX([1]Pr3_line_class7_opt_lin!$A$2:$A$3624,MATCH($X1893,[1]Pr3_line_class7_opt_lin!$AO$2:$AO$3624,0),1)</f>
        <v>51640</v>
      </c>
    </row>
    <row r="1894" spans="1:58" hidden="1" x14ac:dyDescent="0.25">
      <c r="A1894" s="1">
        <v>1118.723</v>
      </c>
      <c r="B1894" s="1">
        <v>4.0000000000000001E-3</v>
      </c>
      <c r="C1894">
        <v>4</v>
      </c>
      <c r="E1894" s="2">
        <v>89387.6</v>
      </c>
      <c r="F1894">
        <v>21535</v>
      </c>
      <c r="G1894" t="s">
        <v>4</v>
      </c>
      <c r="H1894" t="s">
        <v>5</v>
      </c>
      <c r="I1894">
        <v>110922</v>
      </c>
      <c r="J1894" t="s">
        <v>6</v>
      </c>
      <c r="K1894" t="s">
        <v>5</v>
      </c>
      <c r="L1894">
        <v>21535.17</v>
      </c>
      <c r="M1894">
        <v>110922.5</v>
      </c>
      <c r="N1894">
        <v>19</v>
      </c>
      <c r="V1894" s="11">
        <f t="shared" si="3077"/>
        <v>8.9387632148440682E-7</v>
      </c>
      <c r="W1894" s="11">
        <f t="shared" si="3078"/>
        <v>1.1187234023511091E-6</v>
      </c>
      <c r="X1894" s="10">
        <f t="shared" si="3079"/>
        <v>89387.619621559788</v>
      </c>
      <c r="Y1894" s="8">
        <f t="shared" si="3080"/>
        <v>1118.7231567790911</v>
      </c>
      <c r="Z1894" s="1">
        <f t="shared" si="3081"/>
        <v>1118.723</v>
      </c>
      <c r="AA1894" s="2">
        <f t="shared" si="3082"/>
        <v>89387.6</v>
      </c>
      <c r="AB1894" s="2">
        <f t="shared" si="3076"/>
        <v>89387.63214844068</v>
      </c>
      <c r="AC1894" s="1">
        <f t="shared" si="3083"/>
        <v>8.9950743905524738E-2</v>
      </c>
      <c r="AD1894" s="1" t="b">
        <f t="shared" si="3084"/>
        <v>1</v>
      </c>
      <c r="AF1894" s="1" t="s">
        <v>1206</v>
      </c>
      <c r="AG1894" s="5" t="s">
        <v>1473</v>
      </c>
      <c r="AH1894" s="10">
        <v>21535.17</v>
      </c>
      <c r="AI1894" s="10">
        <v>110922.18</v>
      </c>
      <c r="AJ1894" s="10">
        <f t="shared" ref="AJ1894:AJ1899" si="3171">AI1894-AH1894</f>
        <v>89387.01</v>
      </c>
      <c r="AK1894" s="1">
        <f t="shared" ref="AK1894:AK1899" si="3172">$A1894-100000000/AJ1894</f>
        <v>-7.7864979487003438E-3</v>
      </c>
      <c r="AL1894" s="10">
        <f t="shared" ref="AL1894:AL1899" si="3173">$X1894-AJ1894</f>
        <v>0.60962155979359522</v>
      </c>
      <c r="AM1894" s="10">
        <f t="shared" si="3085"/>
        <v>0.31960583629727829</v>
      </c>
      <c r="AN1894" s="10">
        <f t="shared" ref="AN1894:AN1899" si="3174">AL1894/AM1894</f>
        <v>1.9074168571394974</v>
      </c>
      <c r="AO1894" s="1">
        <f t="shared" si="3086"/>
        <v>1118.723</v>
      </c>
      <c r="AP1894" s="14">
        <v>7520000</v>
      </c>
      <c r="AQ1894" s="10">
        <v>4.0000000000000001E-3</v>
      </c>
      <c r="AR1894" s="14" cm="1">
        <f t="array" ref="AR1894">SfromgA($AP1894,$AO1894,"")</f>
        <v>5.1965953599411811E-3</v>
      </c>
      <c r="AS1894" s="21">
        <f t="shared" ref="AS1894:AS1899" si="3175">(10^MAX(0.05, -0.312925054856973*((LN($AR1894))^(1/3)) + 0.454808404431693)-1)*100</f>
        <v>897.72957530542067</v>
      </c>
      <c r="AU1894" s="10"/>
      <c r="AV1894" s="10"/>
      <c r="AW1894" s="14">
        <f t="shared" ref="AW1894:AW1899" si="3176">IF($AP1894="",$AT1894,$AP1894)</f>
        <v>7520000</v>
      </c>
      <c r="AX1894" s="21">
        <f t="shared" ref="AX1894:AX1899" si="3177">IF($AP1894="",$AV1894,$AS1894)</f>
        <v>897.72957530542067</v>
      </c>
      <c r="AY1894" s="12"/>
      <c r="AZ1894" s="10">
        <f t="shared" ref="AZ1894:AZ1899" si="3178">EXP(AY$2950*$AI1894+AY$2951)*$AW1894/$AO1894</f>
        <v>0.28163212186408437</v>
      </c>
      <c r="BA1894" s="12"/>
      <c r="BB1894" s="17" cm="1">
        <f t="array" ref="BB1894">$C1894*EXP(poly_from_str($AO1894,BB$2951))</f>
        <v>3.7368649412357504</v>
      </c>
      <c r="BC1894" s="12"/>
      <c r="BD1894" s="10">
        <f t="shared" ref="BD1894:BD1899" si="3179">LN($AX1894/100+1)</f>
        <v>2.3003120869774478</v>
      </c>
      <c r="BE1894" s="10">
        <f t="shared" ref="BE1894:BE1899" si="3180">ABS(LN($AZ1894/$BB1894))-BD1894-LN(2)</f>
        <v>-0.40805866656225198</v>
      </c>
      <c r="BF1894" s="21">
        <f>INDEX([1]Pr3_line_class7_opt_lin!$A$2:$A$3624,MATCH($X1894,[1]Pr3_line_class7_opt_lin!$AO$2:$AO$3624,0),1)</f>
        <v>2070</v>
      </c>
    </row>
    <row r="1895" spans="1:58" hidden="1" x14ac:dyDescent="0.25">
      <c r="A1895" s="1">
        <v>1118.508</v>
      </c>
      <c r="B1895" s="1">
        <v>4.0000000000000001E-3</v>
      </c>
      <c r="C1895">
        <v>30</v>
      </c>
      <c r="E1895" s="2">
        <v>89404.800000000003</v>
      </c>
      <c r="F1895">
        <v>26095</v>
      </c>
      <c r="G1895" t="s">
        <v>4</v>
      </c>
      <c r="H1895" t="s">
        <v>12</v>
      </c>
      <c r="I1895">
        <v>115499</v>
      </c>
      <c r="J1895" t="s">
        <v>6</v>
      </c>
      <c r="K1895" t="s">
        <v>5</v>
      </c>
      <c r="L1895">
        <v>26095.23</v>
      </c>
      <c r="M1895">
        <v>115499.8</v>
      </c>
      <c r="N1895">
        <v>19</v>
      </c>
      <c r="V1895" s="11">
        <f t="shared" si="3077"/>
        <v>8.9404814270438834E-7</v>
      </c>
      <c r="W1895" s="11">
        <f t="shared" si="3078"/>
        <v>1.1185081785318014E-6</v>
      </c>
      <c r="X1895" s="10">
        <f t="shared" si="3079"/>
        <v>89404.808707244578</v>
      </c>
      <c r="Y1895" s="8">
        <f t="shared" si="3080"/>
        <v>1118.5080695989104</v>
      </c>
      <c r="Z1895" s="1">
        <f t="shared" si="3081"/>
        <v>1118.508</v>
      </c>
      <c r="AA1895" s="2">
        <f t="shared" si="3082"/>
        <v>89404.800000000003</v>
      </c>
      <c r="AB1895" s="2">
        <f t="shared" si="3076"/>
        <v>89404.81427043883</v>
      </c>
      <c r="AC1895" s="1">
        <f t="shared" si="3083"/>
        <v>8.9966104073658321E-2</v>
      </c>
      <c r="AD1895" s="1" t="b">
        <f t="shared" si="3084"/>
        <v>1</v>
      </c>
      <c r="AF1895" s="1" t="s">
        <v>1334</v>
      </c>
      <c r="AG1895" s="1" t="s">
        <v>1219</v>
      </c>
      <c r="AH1895" s="10">
        <v>26095.23</v>
      </c>
      <c r="AI1895" s="10">
        <v>115499.67</v>
      </c>
      <c r="AJ1895" s="10">
        <f t="shared" si="3171"/>
        <v>89404.44</v>
      </c>
      <c r="AK1895" s="1">
        <f t="shared" si="3172"/>
        <v>-4.682367900159079E-3</v>
      </c>
      <c r="AL1895" s="10">
        <f t="shared" si="3173"/>
        <v>0.36870724457548931</v>
      </c>
      <c r="AM1895" s="10">
        <f t="shared" si="3085"/>
        <v>0.31972878155542922</v>
      </c>
      <c r="AN1895" s="10">
        <f t="shared" si="3174"/>
        <v>1.1531875322008476</v>
      </c>
      <c r="AO1895" s="1">
        <f t="shared" si="3086"/>
        <v>1118.508</v>
      </c>
      <c r="AP1895" s="14">
        <v>1240000000</v>
      </c>
      <c r="AQ1895" s="10">
        <v>0.55200000000000005</v>
      </c>
      <c r="AR1895" s="14" cm="1">
        <f t="array" ref="AR1895">SfromgA($AP1895,$AO1895,"")</f>
        <v>0.85639146256128029</v>
      </c>
      <c r="AS1895" s="21">
        <f t="shared" si="3175"/>
        <v>319.67384845462698</v>
      </c>
      <c r="AU1895" s="10"/>
      <c r="AV1895" s="10"/>
      <c r="AW1895" s="14">
        <f t="shared" si="3176"/>
        <v>1240000000</v>
      </c>
      <c r="AX1895" s="21">
        <f t="shared" si="3177"/>
        <v>319.67384845462698</v>
      </c>
      <c r="AY1895" s="10">
        <f t="shared" ref="AY1895:AY1899" si="3181">LN(BB1895*$AO1895/$AW1895)</f>
        <v>-10.585047746471759</v>
      </c>
      <c r="AZ1895" s="10">
        <f t="shared" si="3178"/>
        <v>30.278966979195847</v>
      </c>
      <c r="BA1895" s="10">
        <f t="shared" ref="BA1895:BA1899" si="3182">LN(AZ1895/$C1895)</f>
        <v>9.2559307107377767E-3</v>
      </c>
      <c r="BB1895" s="17" cm="1">
        <f t="array" ref="BB1895">$C1895*EXP(poly_from_str($AO1895,BB$2951))</f>
        <v>28.03849918751007</v>
      </c>
      <c r="BC1895" s="10">
        <f t="shared" ref="BC1895:BC1899" si="3183">LN(AZ1895/BB1895)</f>
        <v>7.6874775622199201E-2</v>
      </c>
      <c r="BD1895" s="10">
        <f t="shared" si="3179"/>
        <v>1.4343076723186698</v>
      </c>
      <c r="BE1895" s="10">
        <f t="shared" si="3180"/>
        <v>-2.050580077256416</v>
      </c>
      <c r="BF1895" s="21">
        <f>INDEX([1]Pr3_line_class7_opt_lin!$A$2:$A$3624,MATCH($X1895,[1]Pr3_line_class7_opt_lin!$AO$2:$AO$3624,0),1)</f>
        <v>15542</v>
      </c>
    </row>
    <row r="1896" spans="1:58" hidden="1" x14ac:dyDescent="0.25">
      <c r="A1896" s="1">
        <v>1118.395</v>
      </c>
      <c r="B1896" s="1">
        <v>4.0000000000000001E-3</v>
      </c>
      <c r="C1896">
        <v>15</v>
      </c>
      <c r="E1896" s="2">
        <v>89413.8</v>
      </c>
      <c r="F1896">
        <v>22080</v>
      </c>
      <c r="G1896" t="s">
        <v>4</v>
      </c>
      <c r="H1896" t="s">
        <v>7</v>
      </c>
      <c r="I1896">
        <v>111494</v>
      </c>
      <c r="J1896" t="s">
        <v>6</v>
      </c>
      <c r="K1896" t="s">
        <v>17</v>
      </c>
      <c r="L1896">
        <v>22080.94</v>
      </c>
      <c r="M1896">
        <v>111494.8</v>
      </c>
      <c r="N1896">
        <v>19</v>
      </c>
      <c r="V1896" s="11">
        <f t="shared" si="3077"/>
        <v>8.9413847522565822E-7</v>
      </c>
      <c r="W1896" s="11">
        <f t="shared" si="3078"/>
        <v>1.1183955944160745E-6</v>
      </c>
      <c r="X1896" s="10">
        <f t="shared" si="3079"/>
        <v>89413.828991787421</v>
      </c>
      <c r="Y1896" s="8">
        <f t="shared" si="3080"/>
        <v>1118.3952317843912</v>
      </c>
      <c r="Z1896" s="1">
        <f t="shared" si="3081"/>
        <v>1118.395</v>
      </c>
      <c r="AA1896" s="2">
        <f t="shared" si="3082"/>
        <v>89413.8</v>
      </c>
      <c r="AB1896" s="2">
        <f t="shared" si="3076"/>
        <v>89413.847522565819</v>
      </c>
      <c r="AC1896" s="1">
        <f t="shared" si="3083"/>
        <v>8.9974180643943247E-2</v>
      </c>
      <c r="AD1896" s="1" t="b">
        <f t="shared" si="3084"/>
        <v>1</v>
      </c>
      <c r="AF1896" s="1" t="s">
        <v>1321</v>
      </c>
      <c r="AG1896" s="1" t="s">
        <v>1346</v>
      </c>
      <c r="AH1896" s="10">
        <v>22080.94</v>
      </c>
      <c r="AI1896" s="10">
        <v>111494.56</v>
      </c>
      <c r="AJ1896" s="10">
        <f t="shared" si="3171"/>
        <v>89413.62</v>
      </c>
      <c r="AK1896" s="1">
        <f t="shared" si="3172"/>
        <v>-2.8458762769787427E-3</v>
      </c>
      <c r="AL1896" s="10">
        <f t="shared" si="3173"/>
        <v>0.2089917874254752</v>
      </c>
      <c r="AM1896" s="10">
        <f t="shared" si="3085"/>
        <v>0.31979327518452783</v>
      </c>
      <c r="AN1896" s="10">
        <f t="shared" si="3174"/>
        <v>0.6535215204412359</v>
      </c>
      <c r="AO1896" s="1">
        <f t="shared" si="3086"/>
        <v>1118.395</v>
      </c>
      <c r="AP1896" s="14">
        <v>442000000</v>
      </c>
      <c r="AQ1896" s="10">
        <v>0.10199999999999999</v>
      </c>
      <c r="AR1896" s="14" cm="1">
        <f t="array" ref="AR1896">SfromgA($AP1896,$AO1896,"")</f>
        <v>0.30516960790214059</v>
      </c>
      <c r="AS1896" s="21">
        <f t="shared" si="3175"/>
        <v>511.1182586843326</v>
      </c>
      <c r="AU1896" s="10"/>
      <c r="AV1896" s="10"/>
      <c r="AW1896" s="14">
        <f t="shared" si="3176"/>
        <v>442000000</v>
      </c>
      <c r="AX1896" s="21">
        <f t="shared" si="3177"/>
        <v>511.1182586843326</v>
      </c>
      <c r="AY1896" s="10">
        <f t="shared" si="3181"/>
        <v>-10.246514426782607</v>
      </c>
      <c r="AZ1896" s="10">
        <f t="shared" si="3178"/>
        <v>15.695586343392391</v>
      </c>
      <c r="BA1896" s="10">
        <f t="shared" si="3182"/>
        <v>4.5329347104428999E-2</v>
      </c>
      <c r="BB1896" s="17" cm="1">
        <f t="array" ref="BB1896">$C1896*EXP(poly_from_str($AO1896,BB$2951))</f>
        <v>14.022400862142707</v>
      </c>
      <c r="BC1896" s="10">
        <f t="shared" si="3183"/>
        <v>0.11272343574443668</v>
      </c>
      <c r="BD1896" s="10">
        <f t="shared" si="3179"/>
        <v>1.8101203038567615</v>
      </c>
      <c r="BE1896" s="10">
        <f t="shared" si="3180"/>
        <v>-2.39054404867227</v>
      </c>
      <c r="BF1896" s="21">
        <f>INDEX([1]Pr3_line_class7_opt_lin!$A$2:$A$3624,MATCH($X1896,[1]Pr3_line_class7_opt_lin!$AO$2:$AO$3624,0),1)</f>
        <v>7776</v>
      </c>
    </row>
    <row r="1897" spans="1:58" hidden="1" x14ac:dyDescent="0.25">
      <c r="A1897" s="1">
        <v>1118.027</v>
      </c>
      <c r="B1897" s="1">
        <v>4.0000000000000001E-3</v>
      </c>
      <c r="C1897">
        <v>8</v>
      </c>
      <c r="E1897" s="2">
        <v>89443.3</v>
      </c>
      <c r="F1897">
        <v>24470</v>
      </c>
      <c r="G1897" t="s">
        <v>4</v>
      </c>
      <c r="H1897" t="s">
        <v>7</v>
      </c>
      <c r="I1897">
        <v>113914</v>
      </c>
      <c r="J1897" t="s">
        <v>6</v>
      </c>
      <c r="K1897" t="s">
        <v>17</v>
      </c>
      <c r="L1897">
        <v>24470.9</v>
      </c>
      <c r="M1897">
        <v>113914.1</v>
      </c>
      <c r="N1897">
        <v>19</v>
      </c>
      <c r="V1897" s="11">
        <f t="shared" si="3077"/>
        <v>8.9443278203478095E-7</v>
      </c>
      <c r="W1897" s="11">
        <f t="shared" si="3078"/>
        <v>1.1180267275469489E-6</v>
      </c>
      <c r="X1897" s="10">
        <f t="shared" si="3079"/>
        <v>89443.286709570064</v>
      </c>
      <c r="Y1897" s="8">
        <f t="shared" si="3080"/>
        <v>1118.0268936751897</v>
      </c>
      <c r="Z1897" s="1">
        <f t="shared" si="3081"/>
        <v>1118.027</v>
      </c>
      <c r="AA1897" s="2">
        <f t="shared" si="3082"/>
        <v>89443.3</v>
      </c>
      <c r="AB1897" s="2">
        <f t="shared" si="3076"/>
        <v>89443.278203478083</v>
      </c>
      <c r="AC1897" s="1">
        <f t="shared" si="3083"/>
        <v>9.0000500078923892E-2</v>
      </c>
      <c r="AD1897" s="1" t="b">
        <f t="shared" si="3084"/>
        <v>1</v>
      </c>
      <c r="AF1897" s="1" t="s">
        <v>1328</v>
      </c>
      <c r="AG1897" s="1" t="s">
        <v>1330</v>
      </c>
      <c r="AH1897" s="10">
        <v>24470.9</v>
      </c>
      <c r="AI1897" s="10">
        <v>113914.16</v>
      </c>
      <c r="AJ1897" s="10">
        <f t="shared" si="3171"/>
        <v>89443.260000000009</v>
      </c>
      <c r="AK1897" s="1">
        <f t="shared" si="3172"/>
        <v>-2.2754067754249263E-4</v>
      </c>
      <c r="AL1897" s="10">
        <f t="shared" si="3173"/>
        <v>2.6709570054663345E-2</v>
      </c>
      <c r="AM1897" s="10">
        <f t="shared" si="3085"/>
        <v>0.32000407861348612</v>
      </c>
      <c r="AN1897" s="10">
        <f t="shared" si="3174"/>
        <v>8.3466342586602613E-2</v>
      </c>
      <c r="AO1897" s="1">
        <f t="shared" si="3086"/>
        <v>1118.027</v>
      </c>
      <c r="AP1897" s="14">
        <v>230000000</v>
      </c>
      <c r="AQ1897" s="10">
        <v>0.27900000000000003</v>
      </c>
      <c r="AR1897" s="14" cm="1">
        <f t="array" ref="AR1897">SfromgA($AP1897,$AO1897,"")</f>
        <v>0.15864196157130298</v>
      </c>
      <c r="AS1897" s="21">
        <f t="shared" si="3175"/>
        <v>589.18987691270411</v>
      </c>
      <c r="AU1897" s="10"/>
      <c r="AV1897" s="10"/>
      <c r="AW1897" s="14">
        <f t="shared" si="3176"/>
        <v>230000000</v>
      </c>
      <c r="AX1897" s="21">
        <f t="shared" si="3177"/>
        <v>589.18987691270411</v>
      </c>
      <c r="AY1897" s="10">
        <f t="shared" si="3181"/>
        <v>-10.221491853558934</v>
      </c>
      <c r="AZ1897" s="10">
        <f t="shared" si="3178"/>
        <v>6.5162779787263467</v>
      </c>
      <c r="BA1897" s="10">
        <f t="shared" si="3182"/>
        <v>-0.20513819090365024</v>
      </c>
      <c r="BB1897" s="17" cm="1">
        <f t="array" ref="BB1897">$C1897*EXP(poly_from_str($AO1897,BB$2951))</f>
        <v>7.48407335272681</v>
      </c>
      <c r="BC1897" s="10">
        <f t="shared" si="3183"/>
        <v>-0.13847385886058236</v>
      </c>
      <c r="BD1897" s="10">
        <f t="shared" si="3179"/>
        <v>1.9303466303870394</v>
      </c>
      <c r="BE1897" s="10">
        <f t="shared" si="3180"/>
        <v>-2.4850199520864025</v>
      </c>
      <c r="BF1897" s="21">
        <f>INDEX([1]Pr3_line_class7_opt_lin!$A$2:$A$3624,MATCH($X1897,[1]Pr3_line_class7_opt_lin!$AO$2:$AO$3624,0),1)</f>
        <v>4156</v>
      </c>
    </row>
    <row r="1898" spans="1:58" hidden="1" x14ac:dyDescent="0.25">
      <c r="A1898" s="1">
        <v>1117.9770000000001</v>
      </c>
      <c r="B1898" s="1">
        <v>4.0000000000000001E-3</v>
      </c>
      <c r="C1898">
        <v>20</v>
      </c>
      <c r="E1898" s="2">
        <v>89447.3</v>
      </c>
      <c r="F1898">
        <v>23844</v>
      </c>
      <c r="G1898" t="s">
        <v>4</v>
      </c>
      <c r="H1898" t="s">
        <v>5</v>
      </c>
      <c r="I1898">
        <v>113291</v>
      </c>
      <c r="J1898" t="s">
        <v>6</v>
      </c>
      <c r="K1898" t="s">
        <v>7</v>
      </c>
      <c r="L1898">
        <v>23844.58</v>
      </c>
      <c r="M1898">
        <v>113291.8</v>
      </c>
      <c r="N1898">
        <v>19</v>
      </c>
      <c r="V1898" s="11">
        <f t="shared" si="3077"/>
        <v>8.9447278432382771E-7</v>
      </c>
      <c r="W1898" s="11">
        <f t="shared" si="3078"/>
        <v>1.1179767304323328E-6</v>
      </c>
      <c r="X1898" s="10">
        <f t="shared" si="3079"/>
        <v>89447.286850062766</v>
      </c>
      <c r="Y1898" s="8">
        <f t="shared" si="3080"/>
        <v>1117.9768947897364</v>
      </c>
      <c r="Z1898" s="1">
        <f t="shared" si="3081"/>
        <v>1117.9770000000001</v>
      </c>
      <c r="AA1898" s="2">
        <f t="shared" si="3082"/>
        <v>89447.3</v>
      </c>
      <c r="AB1898" s="2">
        <f t="shared" si="3076"/>
        <v>89447.278432382765</v>
      </c>
      <c r="AC1898" s="1">
        <f t="shared" si="3083"/>
        <v>9.0004078094801043E-2</v>
      </c>
      <c r="AD1898" s="1" t="b">
        <f t="shared" si="3084"/>
        <v>1</v>
      </c>
      <c r="AF1898" s="1" t="s">
        <v>1268</v>
      </c>
      <c r="AG1898" s="1" t="s">
        <v>1166</v>
      </c>
      <c r="AH1898" s="10">
        <v>23844.58</v>
      </c>
      <c r="AI1898" s="10">
        <v>113291.67</v>
      </c>
      <c r="AJ1898" s="10">
        <f t="shared" si="3171"/>
        <v>89447.09</v>
      </c>
      <c r="AK1898" s="1">
        <f t="shared" si="3172"/>
        <v>-2.3551696315280424E-3</v>
      </c>
      <c r="AL1898" s="10">
        <f t="shared" si="3173"/>
        <v>0.19685006276995409</v>
      </c>
      <c r="AM1898" s="10">
        <f t="shared" si="3085"/>
        <v>0.32003270192499489</v>
      </c>
      <c r="AN1898" s="10">
        <f t="shared" si="3174"/>
        <v>0.61509358757996313</v>
      </c>
      <c r="AO1898" s="1">
        <f t="shared" si="3086"/>
        <v>1117.9770000000001</v>
      </c>
      <c r="AP1898" s="14">
        <v>716000000</v>
      </c>
      <c r="AQ1898" s="10">
        <v>0.32300000000000001</v>
      </c>
      <c r="AR1898" s="14" cm="1">
        <f t="array" ref="AR1898">SfromgA($AP1898,$AO1898,"")</f>
        <v>0.49379306821586066</v>
      </c>
      <c r="AS1898" s="21">
        <f t="shared" si="3175"/>
        <v>441.25244422991841</v>
      </c>
      <c r="AU1898" s="10"/>
      <c r="AV1898" s="10"/>
      <c r="AW1898" s="14">
        <f t="shared" si="3176"/>
        <v>716000000</v>
      </c>
      <c r="AX1898" s="21">
        <f t="shared" si="3177"/>
        <v>441.25244422991841</v>
      </c>
      <c r="AY1898" s="10">
        <f t="shared" si="3181"/>
        <v>-10.44074780958918</v>
      </c>
      <c r="AZ1898" s="10">
        <f t="shared" si="3178"/>
        <v>21.501804375033633</v>
      </c>
      <c r="BA1898" s="10">
        <f t="shared" si="3182"/>
        <v>7.2404582478337864E-2</v>
      </c>
      <c r="BB1898" s="17" cm="1">
        <f t="array" ref="BB1898">$C1898*EXP(poly_from_str($AO1898,BB$2951))</f>
        <v>18.712033775213655</v>
      </c>
      <c r="BC1898" s="10">
        <f t="shared" si="3183"/>
        <v>0.13897002174921269</v>
      </c>
      <c r="BD1898" s="10">
        <f t="shared" si="3179"/>
        <v>1.6887156092166442</v>
      </c>
      <c r="BE1898" s="10">
        <f t="shared" si="3180"/>
        <v>-2.2428927680273767</v>
      </c>
      <c r="BF1898" s="21">
        <f>INDEX([1]Pr3_line_class7_opt_lin!$A$2:$A$3624,MATCH($X1898,[1]Pr3_line_class7_opt_lin!$AO$2:$AO$3624,0),1)</f>
        <v>10394</v>
      </c>
    </row>
    <row r="1899" spans="1:58" hidden="1" x14ac:dyDescent="0.25">
      <c r="A1899" s="1">
        <v>1117.904</v>
      </c>
      <c r="B1899" s="1">
        <v>4.0000000000000001E-3</v>
      </c>
      <c r="C1899">
        <v>5</v>
      </c>
      <c r="E1899" s="2">
        <v>89453.1</v>
      </c>
      <c r="F1899">
        <v>24461</v>
      </c>
      <c r="G1899" t="s">
        <v>4</v>
      </c>
      <c r="H1899" t="s">
        <v>17</v>
      </c>
      <c r="I1899">
        <v>113914</v>
      </c>
      <c r="J1899" t="s">
        <v>6</v>
      </c>
      <c r="K1899" t="s">
        <v>17</v>
      </c>
      <c r="L1899">
        <v>24461.24</v>
      </c>
      <c r="M1899">
        <v>113914.1</v>
      </c>
      <c r="N1899">
        <v>19</v>
      </c>
      <c r="V1899" s="11">
        <f t="shared" si="3077"/>
        <v>8.9453119409180042E-7</v>
      </c>
      <c r="W1899" s="11">
        <f t="shared" si="3078"/>
        <v>1.1179042425583909E-6</v>
      </c>
      <c r="X1899" s="10">
        <f t="shared" si="3079"/>
        <v>89453.111832719776</v>
      </c>
      <c r="Y1899" s="8">
        <f t="shared" si="3080"/>
        <v>1117.9040946837406</v>
      </c>
      <c r="Z1899" s="1">
        <f t="shared" si="3081"/>
        <v>1117.904</v>
      </c>
      <c r="AA1899" s="2">
        <f t="shared" si="3082"/>
        <v>89453.1</v>
      </c>
      <c r="AB1899" s="2">
        <f t="shared" si="3076"/>
        <v>89453.119409180043</v>
      </c>
      <c r="AC1899" s="1">
        <f t="shared" si="3083"/>
        <v>9.0009302860165119E-2</v>
      </c>
      <c r="AD1899" s="1" t="b">
        <f t="shared" si="3084"/>
        <v>1</v>
      </c>
      <c r="AF1899" s="1" t="s">
        <v>1386</v>
      </c>
      <c r="AG1899" s="1" t="s">
        <v>1330</v>
      </c>
      <c r="AH1899" s="10">
        <v>24461.24</v>
      </c>
      <c r="AI1899" s="10">
        <v>113914.16</v>
      </c>
      <c r="AJ1899" s="10">
        <f t="shared" si="3171"/>
        <v>89452.92</v>
      </c>
      <c r="AK1899" s="1">
        <f t="shared" si="3172"/>
        <v>-2.4920407292938762E-3</v>
      </c>
      <c r="AL1899" s="10">
        <f t="shared" si="3173"/>
        <v>0.1918327197781764</v>
      </c>
      <c r="AM1899" s="10">
        <f t="shared" si="3085"/>
        <v>0.32007435343285295</v>
      </c>
      <c r="AN1899" s="10">
        <f t="shared" si="3174"/>
        <v>0.59933799044108726</v>
      </c>
      <c r="AO1899" s="1">
        <f t="shared" si="3086"/>
        <v>1117.904</v>
      </c>
      <c r="AP1899" s="14">
        <v>642000000</v>
      </c>
      <c r="AQ1899" s="10">
        <v>0.33200000000000002</v>
      </c>
      <c r="AR1899" s="14" cm="1">
        <f t="array" ref="AR1899">SfromgA($AP1899,$AO1899,"")</f>
        <v>0.44267186298549177</v>
      </c>
      <c r="AS1899" s="21">
        <f t="shared" si="3175"/>
        <v>458.59605131728011</v>
      </c>
      <c r="AU1899" s="10"/>
      <c r="AV1899" s="10"/>
      <c r="AW1899" s="14">
        <f t="shared" si="3176"/>
        <v>642000000</v>
      </c>
      <c r="AX1899" s="21">
        <f t="shared" si="3177"/>
        <v>458.59605131728011</v>
      </c>
      <c r="AY1899" s="10">
        <f t="shared" si="3181"/>
        <v>-11.717871333880952</v>
      </c>
      <c r="AZ1899" s="10">
        <f t="shared" si="3178"/>
        <v>18.190916331546209</v>
      </c>
      <c r="BA1899" s="10">
        <f t="shared" si="3182"/>
        <v>1.2914844543931612</v>
      </c>
      <c r="BB1899" s="17" cm="1">
        <f t="array" ref="BB1899">$C1899*EXP(poly_from_str($AO1899,BB$2951))</f>
        <v>4.6786833990728489</v>
      </c>
      <c r="BC1899" s="10">
        <f t="shared" si="3183"/>
        <v>1.3579056214614367</v>
      </c>
      <c r="BD1899" s="10">
        <f t="shared" si="3179"/>
        <v>1.7202563986066293</v>
      </c>
      <c r="BE1899" s="10">
        <f t="shared" si="3180"/>
        <v>-1.0554979577051378</v>
      </c>
      <c r="BF1899" s="21">
        <f>INDEX([1]Pr3_line_class7_opt_lin!$A$2:$A$3624,MATCH($X1899,[1]Pr3_line_class7_opt_lin!$AO$2:$AO$3624,0),1)</f>
        <v>2600</v>
      </c>
    </row>
    <row r="1900" spans="1:58" hidden="1" x14ac:dyDescent="0.25">
      <c r="A1900" s="1">
        <v>1117.8030000000001</v>
      </c>
      <c r="B1900" s="1">
        <v>4.0000000000000001E-3</v>
      </c>
      <c r="C1900">
        <v>10</v>
      </c>
      <c r="E1900" s="2">
        <v>89461.2</v>
      </c>
      <c r="N1900">
        <v>20</v>
      </c>
      <c r="V1900" s="11">
        <f t="shared" si="3077"/>
        <v>8.9461202018602555E-7</v>
      </c>
      <c r="W1900" s="11">
        <f t="shared" si="3078"/>
        <v>1.1178030252221075E-6</v>
      </c>
      <c r="X1900" s="10">
        <f t="shared" si="3079"/>
        <v>89461.201230458202</v>
      </c>
      <c r="Y1900" s="8">
        <f t="shared" si="3080"/>
        <v>1117.8030098477343</v>
      </c>
      <c r="Z1900" s="1">
        <f t="shared" si="3081"/>
        <v>1117.8030000000001</v>
      </c>
      <c r="AA1900" s="2">
        <f t="shared" si="3082"/>
        <v>89461.2</v>
      </c>
      <c r="AB1900" s="2">
        <f t="shared" si="3076"/>
        <v>89461.202018602547</v>
      </c>
      <c r="AC1900" s="1">
        <f t="shared" si="3083"/>
        <v>9.0016533333066084E-2</v>
      </c>
      <c r="AD1900" s="1" t="b">
        <f t="shared" si="3084"/>
        <v>1</v>
      </c>
      <c r="AM1900" s="10">
        <f t="shared" si="3085"/>
        <v>0.32013225944106427</v>
      </c>
      <c r="AN1900" s="10"/>
      <c r="AO1900" s="1">
        <f t="shared" si="3086"/>
        <v>1117.8030000000001</v>
      </c>
      <c r="AP1900"/>
      <c r="BB1900" s="17" cm="1">
        <f t="array" ref="BB1900">$C1900*EXP(poly_from_str($AO1900,BB$2951))</f>
        <v>9.3592327659449577</v>
      </c>
      <c r="BF1900" s="21">
        <f>INDEX([1]Pr3_line_class7_opt_lin!$A$2:$A$3624,MATCH($X1900,[1]Pr3_line_class7_opt_lin!$AO$2:$AO$3624,0),1)</f>
        <v>5203</v>
      </c>
    </row>
    <row r="1901" spans="1:58" x14ac:dyDescent="0.25">
      <c r="A1901" s="1">
        <v>1117.5</v>
      </c>
      <c r="B1901" s="1">
        <v>8.0000000000000002E-3</v>
      </c>
      <c r="C1901">
        <v>6</v>
      </c>
      <c r="D1901" t="s">
        <v>16</v>
      </c>
      <c r="E1901" s="2">
        <v>89485.5</v>
      </c>
      <c r="F1901">
        <v>20848</v>
      </c>
      <c r="G1901" t="s">
        <v>4</v>
      </c>
      <c r="H1901" t="s">
        <v>17</v>
      </c>
      <c r="I1901">
        <v>110333</v>
      </c>
      <c r="J1901" t="s">
        <v>6</v>
      </c>
      <c r="K1901" t="s">
        <v>7</v>
      </c>
      <c r="L1901">
        <v>20848.39</v>
      </c>
      <c r="M1901">
        <v>110333.5</v>
      </c>
      <c r="N1901">
        <v>20</v>
      </c>
      <c r="V1901" s="11">
        <f t="shared" si="3077"/>
        <v>8.9485458612975392E-7</v>
      </c>
      <c r="W1901" s="11">
        <f t="shared" si="3078"/>
        <v>1.1174994831564892E-6</v>
      </c>
      <c r="X1901" s="10">
        <f t="shared" si="3079"/>
        <v>89485.474782841469</v>
      </c>
      <c r="Y1901" s="8">
        <f t="shared" si="3080"/>
        <v>1117.4997980697383</v>
      </c>
      <c r="Z1901" s="1">
        <f t="shared" si="3081"/>
        <v>1117.5</v>
      </c>
      <c r="AA1901" s="2">
        <f t="shared" si="3082"/>
        <v>89485.5</v>
      </c>
      <c r="AB1901" s="2">
        <f t="shared" si="3076"/>
        <v>89485.458612975388</v>
      </c>
      <c r="AC1901" s="1">
        <f t="shared" si="3083"/>
        <v>9.0038236515872658E-2</v>
      </c>
      <c r="AD1901" s="1" t="b">
        <f t="shared" si="3084"/>
        <v>1</v>
      </c>
      <c r="AF1901" s="1" t="s">
        <v>1271</v>
      </c>
      <c r="AG1901" s="1" t="s">
        <v>1333</v>
      </c>
      <c r="AH1901" s="10">
        <v>20848.39</v>
      </c>
      <c r="AI1901" s="10">
        <v>110333.55</v>
      </c>
      <c r="AJ1901" s="10">
        <f t="shared" ref="AJ1901:AJ1904" si="3184">AI1901-AH1901</f>
        <v>89485.16</v>
      </c>
      <c r="AK1901" s="1">
        <f t="shared" ref="AK1901:AK1904" si="3185">$A1901-100000000/AJ1901</f>
        <v>-3.7291099440608377E-3</v>
      </c>
      <c r="AL1901" s="10">
        <f t="shared" ref="AL1901:AL1904" si="3186">$X1901-AJ1901</f>
        <v>0.31478284146578517</v>
      </c>
      <c r="AM1901" s="10">
        <f t="shared" si="3085"/>
        <v>0.64061208053691276</v>
      </c>
      <c r="AN1901" s="10">
        <f t="shared" ref="AN1901:AN1904" si="3187">AL1901/AM1901</f>
        <v>0.49137824750660014</v>
      </c>
      <c r="AO1901" s="1">
        <f t="shared" si="3086"/>
        <v>1117.5</v>
      </c>
      <c r="AP1901" s="14">
        <v>287000000</v>
      </c>
      <c r="AQ1901" s="10">
        <v>0.25700000000000001</v>
      </c>
      <c r="AR1901" s="14" cm="1">
        <f t="array" ref="AR1901">SfromgA($AP1901,$AO1901,"")</f>
        <v>0.19767777860354979</v>
      </c>
      <c r="AS1901" s="21">
        <f t="shared" ref="AS1901:AS1904" si="3188">(10^MAX(0.05, -0.312925054856973*((LN($AR1901))^(1/3)) + 0.454808404431693)-1)*100</f>
        <v>564.37135882772566</v>
      </c>
      <c r="AU1901" s="10"/>
      <c r="AV1901" s="10"/>
      <c r="AW1901" s="14">
        <f t="shared" ref="AW1901:AW1904" si="3189">IF($AP1901="",$AT1901,$AP1901)</f>
        <v>287000000</v>
      </c>
      <c r="AX1901" s="21">
        <f t="shared" ref="AX1901:AX1904" si="3190">IF($AP1901="",$AV1901,$AS1901)</f>
        <v>564.37135882772566</v>
      </c>
      <c r="AY1901" s="10">
        <f t="shared" ref="AY1901:AY1904" si="3191">LN(BB1901*$AO1901/$AW1901)</f>
        <v>-10.73000909467793</v>
      </c>
      <c r="AZ1901" s="10">
        <f t="shared" ref="AZ1901:AZ1904" si="3192">EXP(AY$2950*$AI1901+AY$2951)*$AW1901/$AO1901</f>
        <v>11.368872279490194</v>
      </c>
      <c r="BA1901" s="10">
        <f t="shared" ref="BA1901:BA1904" si="3193">LN(AZ1901/$C1901)</f>
        <v>0.63911964975344493</v>
      </c>
      <c r="BB1901" s="17" cm="1">
        <f t="array" ref="BB1901">$C1901*EXP(poly_from_str($AO1901,BB$2951))</f>
        <v>5.6188912196189165</v>
      </c>
      <c r="BC1901" s="10">
        <f t="shared" ref="BC1901:BC1904" si="3194">LN(AZ1901/BB1901)</f>
        <v>0.70474476642325901</v>
      </c>
      <c r="BD1901" s="10">
        <f t="shared" ref="BD1901:BD1904" si="3195">LN($AX1901/100+1)</f>
        <v>1.8936710824951355</v>
      </c>
      <c r="BE1901" s="10">
        <f t="shared" ref="BE1901:BE1904" si="3196">ABS(LN($AZ1901/$BB1901))-BD1901-LN(2)</f>
        <v>-1.882073496631822</v>
      </c>
      <c r="BF1901" s="21">
        <f>INDEX([1]Pr3_line_class7_opt_lin!$A$2:$A$3624,MATCH($X1901,[1]Pr3_line_class7_opt_lin!$AO$2:$AO$3624,0),1)</f>
        <v>3127</v>
      </c>
    </row>
    <row r="1902" spans="1:58" x14ac:dyDescent="0.25">
      <c r="A1902" s="1">
        <v>1117.5</v>
      </c>
      <c r="B1902" s="1">
        <v>8.0000000000000002E-3</v>
      </c>
      <c r="C1902">
        <v>6</v>
      </c>
      <c r="D1902" t="s">
        <v>16</v>
      </c>
      <c r="E1902" s="2">
        <v>89485.5</v>
      </c>
      <c r="F1902">
        <v>25934</v>
      </c>
      <c r="G1902" t="s">
        <v>4</v>
      </c>
      <c r="H1902" t="s">
        <v>17</v>
      </c>
      <c r="I1902">
        <v>115420</v>
      </c>
      <c r="J1902" t="s">
        <v>6</v>
      </c>
      <c r="K1902" t="s">
        <v>7</v>
      </c>
      <c r="L1902">
        <v>25934.98</v>
      </c>
      <c r="M1902">
        <v>115420.8</v>
      </c>
      <c r="N1902">
        <v>20</v>
      </c>
      <c r="V1902" s="11">
        <f t="shared" si="3077"/>
        <v>8.9485458612975392E-7</v>
      </c>
      <c r="W1902" s="11">
        <f t="shared" si="3078"/>
        <v>1.1174994831564892E-6</v>
      </c>
      <c r="X1902" s="10">
        <f t="shared" si="3079"/>
        <v>89485.474782841469</v>
      </c>
      <c r="Y1902" s="8">
        <f t="shared" si="3080"/>
        <v>1117.4997980697383</v>
      </c>
      <c r="Z1902" s="1">
        <f t="shared" si="3081"/>
        <v>1117.5</v>
      </c>
      <c r="AA1902" s="2">
        <f t="shared" si="3082"/>
        <v>89485.5</v>
      </c>
      <c r="AB1902" s="2">
        <f t="shared" si="3076"/>
        <v>89485.458612975388</v>
      </c>
      <c r="AC1902" s="1">
        <f t="shared" si="3083"/>
        <v>9.0038236515872658E-2</v>
      </c>
      <c r="AD1902" s="1" t="b">
        <f t="shared" si="3084"/>
        <v>1</v>
      </c>
      <c r="AF1902" s="1" t="s">
        <v>1257</v>
      </c>
      <c r="AG1902" s="1" t="s">
        <v>1318</v>
      </c>
      <c r="AH1902" s="10">
        <v>25934.98</v>
      </c>
      <c r="AI1902" s="10">
        <v>115420.8</v>
      </c>
      <c r="AJ1902" s="10">
        <f t="shared" si="3184"/>
        <v>89485.82</v>
      </c>
      <c r="AK1902" s="1">
        <f t="shared" si="3185"/>
        <v>4.5130055243589595E-3</v>
      </c>
      <c r="AL1902" s="10">
        <f t="shared" si="3186"/>
        <v>-0.34521715853770729</v>
      </c>
      <c r="AM1902" s="10">
        <f t="shared" si="3085"/>
        <v>0.64061208053691276</v>
      </c>
      <c r="AN1902" s="10">
        <f t="shared" si="3187"/>
        <v>-0.53888643225143729</v>
      </c>
      <c r="AO1902" s="1">
        <f t="shared" si="3086"/>
        <v>1117.5</v>
      </c>
      <c r="AP1902" s="14">
        <v>19500000</v>
      </c>
      <c r="AQ1902" s="10">
        <v>8.0000000000000002E-3</v>
      </c>
      <c r="AR1902" s="14" cm="1">
        <f t="array" ref="AR1902">SfromgA($AP1902,$AO1902,"")</f>
        <v>1.3431068581077425E-2</v>
      </c>
      <c r="AS1902" s="21">
        <f t="shared" si="3188"/>
        <v>820.59306526754074</v>
      </c>
      <c r="AU1902" s="10"/>
      <c r="AV1902" s="10"/>
      <c r="AW1902" s="14">
        <f t="shared" si="3189"/>
        <v>19500000</v>
      </c>
      <c r="AX1902" s="21">
        <f t="shared" si="3190"/>
        <v>820.59306526754074</v>
      </c>
      <c r="AY1902" s="10">
        <f t="shared" si="3191"/>
        <v>-8.0409413444880098</v>
      </c>
      <c r="AZ1902" s="10">
        <f t="shared" si="3192"/>
        <v>0.48011730696312194</v>
      </c>
      <c r="BA1902" s="10">
        <f t="shared" si="3193"/>
        <v>-2.5254842846600023</v>
      </c>
      <c r="BB1902" s="17" cm="1">
        <f t="array" ref="BB1902">$C1902*EXP(poly_from_str($AO1902,BB$2951))</f>
        <v>5.6188912196189165</v>
      </c>
      <c r="BC1902" s="10">
        <f t="shared" si="3194"/>
        <v>-2.4598591679901882</v>
      </c>
      <c r="BD1902" s="10">
        <f t="shared" si="3195"/>
        <v>2.2198479125267263</v>
      </c>
      <c r="BE1902" s="10">
        <f t="shared" si="3196"/>
        <v>-0.45313592509648337</v>
      </c>
      <c r="BF1902" s="21">
        <f>INDEX([1]Pr3_line_class7_opt_lin!$A$2:$A$3624,MATCH($X1902,[1]Pr3_line_class7_opt_lin!$AO$2:$AO$3624,0),1)</f>
        <v>3127</v>
      </c>
    </row>
    <row r="1903" spans="1:58" hidden="1" x14ac:dyDescent="0.25">
      <c r="A1903" s="1">
        <v>1117.23</v>
      </c>
      <c r="B1903" s="1">
        <v>4.0000000000000001E-3</v>
      </c>
      <c r="C1903">
        <v>3</v>
      </c>
      <c r="E1903" s="2">
        <v>89507.1</v>
      </c>
      <c r="F1903">
        <v>23651</v>
      </c>
      <c r="G1903" t="s">
        <v>4</v>
      </c>
      <c r="H1903" t="s">
        <v>7</v>
      </c>
      <c r="I1903">
        <v>113158</v>
      </c>
      <c r="J1903" t="s">
        <v>6</v>
      </c>
      <c r="K1903" t="s">
        <v>5</v>
      </c>
      <c r="L1903">
        <v>23651.88</v>
      </c>
      <c r="M1903">
        <v>113158.8</v>
      </c>
      <c r="N1903">
        <v>20</v>
      </c>
      <c r="V1903" s="11">
        <f t="shared" si="3077"/>
        <v>8.9507084485737048E-7</v>
      </c>
      <c r="W1903" s="11">
        <f t="shared" si="3078"/>
        <v>1.1172298063505577E-6</v>
      </c>
      <c r="X1903" s="10">
        <f t="shared" si="3079"/>
        <v>89507.090550710884</v>
      </c>
      <c r="Y1903" s="8">
        <f t="shared" si="3080"/>
        <v>1117.2299242968274</v>
      </c>
      <c r="Z1903" s="1">
        <f t="shared" si="3081"/>
        <v>1117.23</v>
      </c>
      <c r="AA1903" s="2">
        <f t="shared" si="3082"/>
        <v>89507.1</v>
      </c>
      <c r="AB1903" s="2">
        <f t="shared" si="3076"/>
        <v>89507.084485737039</v>
      </c>
      <c r="AC1903" s="1">
        <f t="shared" si="3083"/>
        <v>9.005759086568435E-2</v>
      </c>
      <c r="AD1903" s="1" t="b">
        <f t="shared" si="3084"/>
        <v>1</v>
      </c>
      <c r="AF1903" s="1" t="s">
        <v>1241</v>
      </c>
      <c r="AG1903" s="1" t="s">
        <v>1174</v>
      </c>
      <c r="AH1903" s="10">
        <v>23651.88</v>
      </c>
      <c r="AI1903" s="10">
        <v>113158.53</v>
      </c>
      <c r="AJ1903" s="10">
        <f t="shared" si="3184"/>
        <v>89506.65</v>
      </c>
      <c r="AK1903" s="1">
        <f t="shared" si="3185"/>
        <v>-5.4232897780366329E-3</v>
      </c>
      <c r="AL1903" s="10">
        <f t="shared" si="3186"/>
        <v>0.44055071088951081</v>
      </c>
      <c r="AM1903" s="10">
        <f t="shared" si="3085"/>
        <v>0.32046078247093263</v>
      </c>
      <c r="AN1903" s="10">
        <f t="shared" si="3187"/>
        <v>1.3747414191921314</v>
      </c>
      <c r="AO1903" s="1">
        <f t="shared" si="3086"/>
        <v>1117.23</v>
      </c>
      <c r="AP1903" s="14">
        <v>184000000</v>
      </c>
      <c r="AQ1903" s="10">
        <v>8.6999999999999994E-2</v>
      </c>
      <c r="AR1903" s="14" cm="1">
        <f t="array" ref="AR1903">SfromgA($AP1903,$AO1903,"")</f>
        <v>0.12664234675794814</v>
      </c>
      <c r="AS1903" s="21">
        <f t="shared" si="3188"/>
        <v>613.48403096621871</v>
      </c>
      <c r="AU1903" s="10"/>
      <c r="AV1903" s="10"/>
      <c r="AW1903" s="14">
        <f t="shared" si="3189"/>
        <v>184000000</v>
      </c>
      <c r="AX1903" s="21">
        <f t="shared" si="3190"/>
        <v>613.48403096621871</v>
      </c>
      <c r="AY1903" s="10">
        <f t="shared" si="3191"/>
        <v>-10.978321697768653</v>
      </c>
      <c r="AZ1903" s="10">
        <f t="shared" si="3192"/>
        <v>5.598542222093303</v>
      </c>
      <c r="BA1903" s="10">
        <f t="shared" si="3193"/>
        <v>0.62389395770117773</v>
      </c>
      <c r="BB1903" s="17" cm="1">
        <f t="array" ref="BB1903">$C1903*EXP(poly_from_str($AO1903,BB$2951))</f>
        <v>2.8109343339048571</v>
      </c>
      <c r="BC1903" s="10">
        <f t="shared" si="3194"/>
        <v>0.6889893151215728</v>
      </c>
      <c r="BD1903" s="10">
        <f t="shared" si="3195"/>
        <v>1.9649898694116483</v>
      </c>
      <c r="BE1903" s="10">
        <f t="shared" si="3196"/>
        <v>-1.9691477348500208</v>
      </c>
      <c r="BF1903" s="21">
        <f>INDEX([1]Pr3_line_class7_opt_lin!$A$2:$A$3624,MATCH($X1903,[1]Pr3_line_class7_opt_lin!$AO$2:$AO$3624,0),1)</f>
        <v>1566</v>
      </c>
    </row>
    <row r="1904" spans="1:58" hidden="1" x14ac:dyDescent="0.25">
      <c r="A1904" s="1">
        <v>1116.681</v>
      </c>
      <c r="B1904" s="1">
        <v>4.0000000000000001E-3</v>
      </c>
      <c r="C1904">
        <v>30</v>
      </c>
      <c r="E1904" s="2">
        <v>89551.1</v>
      </c>
      <c r="F1904">
        <v>28720</v>
      </c>
      <c r="G1904" t="s">
        <v>4</v>
      </c>
      <c r="H1904" t="s">
        <v>5</v>
      </c>
      <c r="I1904">
        <v>118271</v>
      </c>
      <c r="J1904" t="s">
        <v>6</v>
      </c>
      <c r="K1904" t="s">
        <v>12</v>
      </c>
      <c r="L1904">
        <v>28720.71</v>
      </c>
      <c r="M1904">
        <v>118271.6</v>
      </c>
      <c r="N1904">
        <v>20</v>
      </c>
      <c r="V1904" s="11">
        <f t="shared" si="3077"/>
        <v>8.9551089344226328E-7</v>
      </c>
      <c r="W1904" s="11">
        <f t="shared" si="3078"/>
        <v>1.1166808671250269E-6</v>
      </c>
      <c r="X1904" s="10">
        <f t="shared" si="3079"/>
        <v>89551.093514865308</v>
      </c>
      <c r="Y1904" s="8">
        <f t="shared" si="3080"/>
        <v>1116.6809479931162</v>
      </c>
      <c r="Z1904" s="1">
        <f t="shared" si="3081"/>
        <v>1116.681</v>
      </c>
      <c r="AA1904" s="2">
        <f t="shared" si="3082"/>
        <v>89551.1</v>
      </c>
      <c r="AB1904" s="2">
        <f t="shared" si="3076"/>
        <v>89551.089344226319</v>
      </c>
      <c r="AC1904" s="1">
        <f t="shared" si="3083"/>
        <v>9.009698801368804E-2</v>
      </c>
      <c r="AD1904" s="1" t="b">
        <f t="shared" si="3084"/>
        <v>1</v>
      </c>
      <c r="AF1904" s="1" t="s">
        <v>1370</v>
      </c>
      <c r="AG1904" s="1" t="s">
        <v>1212</v>
      </c>
      <c r="AH1904" s="10">
        <v>28720.71</v>
      </c>
      <c r="AI1904" s="10">
        <v>118271.6</v>
      </c>
      <c r="AJ1904" s="10">
        <f t="shared" si="3184"/>
        <v>89550.890000000014</v>
      </c>
      <c r="AK1904" s="1">
        <f t="shared" si="3185"/>
        <v>-2.4857811015408515E-3</v>
      </c>
      <c r="AL1904" s="10">
        <f t="shared" si="3186"/>
        <v>0.20351486529398244</v>
      </c>
      <c r="AM1904" s="10">
        <f t="shared" si="3085"/>
        <v>0.3207759422789499</v>
      </c>
      <c r="AN1904" s="10">
        <f t="shared" si="3187"/>
        <v>0.63444553805410986</v>
      </c>
      <c r="AO1904" s="1">
        <f t="shared" si="3086"/>
        <v>1116.681</v>
      </c>
      <c r="AP1904" s="14">
        <v>1760000000</v>
      </c>
      <c r="AQ1904" s="10">
        <v>0.26900000000000002</v>
      </c>
      <c r="AR1904" s="14" cm="1">
        <f t="array" ref="AR1904">SfromgA($AP1904,$AO1904,"")</f>
        <v>1.2095766880085377</v>
      </c>
      <c r="AS1904" s="21">
        <f t="shared" si="3188"/>
        <v>88.289322925224397</v>
      </c>
      <c r="AU1904" s="10"/>
      <c r="AV1904" s="10"/>
      <c r="AW1904" s="14">
        <f t="shared" si="3189"/>
        <v>1760000000</v>
      </c>
      <c r="AX1904" s="21">
        <f t="shared" si="3190"/>
        <v>88.289322925224397</v>
      </c>
      <c r="AY1904" s="10">
        <f t="shared" si="3191"/>
        <v>-10.933289843402125</v>
      </c>
      <c r="AZ1904" s="10">
        <f t="shared" si="3192"/>
        <v>33.220971721956239</v>
      </c>
      <c r="BA1904" s="10">
        <f t="shared" si="3193"/>
        <v>0.10198397320765754</v>
      </c>
      <c r="BB1904" s="17" cm="1">
        <f t="array" ref="BB1904">$C1904*EXP(poly_from_str($AO1904,BB$2951))</f>
        <v>28.139481638357317</v>
      </c>
      <c r="BC1904" s="10">
        <f t="shared" si="3194"/>
        <v>0.16600772416498655</v>
      </c>
      <c r="BD1904" s="10">
        <f t="shared" si="3195"/>
        <v>0.63280954559909774</v>
      </c>
      <c r="BE1904" s="10">
        <f t="shared" si="3196"/>
        <v>-1.1599490019940566</v>
      </c>
      <c r="BF1904" s="21">
        <f>INDEX([1]Pr3_line_class7_opt_lin!$A$2:$A$3624,MATCH($X1904,[1]Pr3_line_class7_opt_lin!$AO$2:$AO$3624,0),1)</f>
        <v>15712</v>
      </c>
    </row>
    <row r="1905" spans="1:58" hidden="1" x14ac:dyDescent="0.25">
      <c r="A1905" s="1">
        <v>1116.5160000000001</v>
      </c>
      <c r="B1905" s="1">
        <v>4.0000000000000001E-3</v>
      </c>
      <c r="C1905">
        <v>3</v>
      </c>
      <c r="E1905" s="2">
        <v>89564.3</v>
      </c>
      <c r="N1905">
        <v>20</v>
      </c>
      <c r="V1905" s="11">
        <f t="shared" si="3077"/>
        <v>8.9564323305711688E-7</v>
      </c>
      <c r="W1905" s="11">
        <f t="shared" si="3078"/>
        <v>1.116516290530937E-6</v>
      </c>
      <c r="X1905" s="10">
        <f t="shared" si="3079"/>
        <v>89564.314180646179</v>
      </c>
      <c r="Y1905" s="8">
        <f t="shared" si="3080"/>
        <v>1116.5161137538064</v>
      </c>
      <c r="Z1905" s="1">
        <f t="shared" si="3081"/>
        <v>1116.5160000000001</v>
      </c>
      <c r="AA1905" s="2">
        <f t="shared" si="3082"/>
        <v>89564.3</v>
      </c>
      <c r="AB1905" s="2">
        <f t="shared" si="3076"/>
        <v>89564.323305711689</v>
      </c>
      <c r="AC1905" s="1">
        <f t="shared" si="3083"/>
        <v>9.0108840046050243E-2</v>
      </c>
      <c r="AD1905" s="1" t="b">
        <f t="shared" si="3084"/>
        <v>1</v>
      </c>
      <c r="AM1905" s="10">
        <f t="shared" si="3085"/>
        <v>0.32087063687399014</v>
      </c>
      <c r="AN1905" s="10"/>
      <c r="AO1905" s="1">
        <f t="shared" si="3086"/>
        <v>1116.5160000000001</v>
      </c>
      <c r="AP1905"/>
      <c r="BB1905" s="17" cm="1">
        <f t="array" ref="BB1905">$C1905*EXP(poly_from_str($AO1905,BB$2951))</f>
        <v>2.8148504825297964</v>
      </c>
      <c r="BF1905" s="21">
        <f>INDEX([1]Pr3_line_class7_opt_lin!$A$2:$A$3624,MATCH($X1905,[1]Pr3_line_class7_opt_lin!$AO$2:$AO$3624,0),1)</f>
        <v>1573</v>
      </c>
    </row>
    <row r="1906" spans="1:58" x14ac:dyDescent="0.25">
      <c r="A1906" s="1">
        <v>1116.3820000000001</v>
      </c>
      <c r="B1906" s="1">
        <v>8.0000000000000002E-3</v>
      </c>
      <c r="C1906">
        <v>30</v>
      </c>
      <c r="D1906" t="s">
        <v>16</v>
      </c>
      <c r="E1906" s="2">
        <v>89575.1</v>
      </c>
      <c r="F1906">
        <v>24250</v>
      </c>
      <c r="G1906" t="s">
        <v>4</v>
      </c>
      <c r="H1906" t="s">
        <v>18</v>
      </c>
      <c r="I1906">
        <v>113825</v>
      </c>
      <c r="J1906" t="s">
        <v>6</v>
      </c>
      <c r="K1906" t="s">
        <v>18</v>
      </c>
      <c r="L1906">
        <v>24250.62</v>
      </c>
      <c r="M1906">
        <v>113825.5</v>
      </c>
      <c r="N1906">
        <v>20</v>
      </c>
      <c r="V1906" s="11">
        <f t="shared" si="3077"/>
        <v>8.9575073765073241E-7</v>
      </c>
      <c r="W1906" s="11">
        <f t="shared" si="3078"/>
        <v>1.1163816730319028E-6</v>
      </c>
      <c r="X1906" s="10">
        <f t="shared" si="3079"/>
        <v>89575.08404004469</v>
      </c>
      <c r="Y1906" s="8">
        <f t="shared" si="3080"/>
        <v>1116.3818719421445</v>
      </c>
      <c r="Z1906" s="1">
        <f t="shared" si="3081"/>
        <v>1116.3820000000001</v>
      </c>
      <c r="AA1906" s="2">
        <f t="shared" si="3082"/>
        <v>89575.1</v>
      </c>
      <c r="AB1906" s="2">
        <f t="shared" si="3076"/>
        <v>89575.073765073234</v>
      </c>
      <c r="AC1906" s="1">
        <f t="shared" si="3083"/>
        <v>9.0118469200091561E-2</v>
      </c>
      <c r="AD1906" s="1" t="b">
        <f t="shared" si="3084"/>
        <v>1</v>
      </c>
      <c r="AF1906" s="1" t="s">
        <v>1320</v>
      </c>
      <c r="AG1906" s="1" t="s">
        <v>1359</v>
      </c>
      <c r="AH1906" s="10">
        <v>24250.62</v>
      </c>
      <c r="AI1906" s="10">
        <v>113825.5</v>
      </c>
      <c r="AJ1906" s="10">
        <f t="shared" ref="AJ1906:AJ1907" si="3197">AI1906-AH1906</f>
        <v>89574.88</v>
      </c>
      <c r="AK1906" s="1">
        <f t="shared" ref="AK1906:AK1907" si="3198">$A1906-100000000/AJ1906</f>
        <v>-2.414916324596561E-3</v>
      </c>
      <c r="AL1906" s="10">
        <f t="shared" ref="AL1906:AL1907" si="3199">$X1906-AJ1906</f>
        <v>0.20404004468582571</v>
      </c>
      <c r="AM1906" s="10">
        <f t="shared" si="3085"/>
        <v>0.64189569520110501</v>
      </c>
      <c r="AN1906" s="10">
        <f t="shared" ref="AN1906:AN1907" si="3200">AL1906/AM1906</f>
        <v>0.3178710282858343</v>
      </c>
      <c r="AO1906" s="1">
        <f t="shared" si="3086"/>
        <v>1116.3820000000001</v>
      </c>
      <c r="AP1906" s="14">
        <v>38800000</v>
      </c>
      <c r="AQ1906" s="10">
        <v>0.04</v>
      </c>
      <c r="AR1906" s="14" cm="1">
        <f t="array" ref="AR1906">SfromgA($AP1906,$AO1906,"")</f>
        <v>2.6644253811259937E-2</v>
      </c>
      <c r="AS1906" s="21">
        <f t="shared" ref="AS1906:AS1907" si="3201">(10^MAX(0.05, -0.312925054856973*((LN($AR1906))^(1/3)) + 0.454808404431693)-1)*100</f>
        <v>762.02308129291578</v>
      </c>
      <c r="AU1906" s="10"/>
      <c r="AV1906" s="10"/>
      <c r="AW1906" s="14">
        <f t="shared" ref="AW1906:AW1907" si="3202">IF($AP1906="",$AT1906,$AP1906)</f>
        <v>38800000</v>
      </c>
      <c r="AX1906" s="21">
        <f t="shared" ref="AX1906:AX1907" si="3203">IF($AP1906="",$AV1906,$AS1906)</f>
        <v>762.02308129291578</v>
      </c>
      <c r="AY1906" s="12"/>
      <c r="AZ1906" s="10">
        <f t="shared" ref="AZ1906:AZ1907" si="3204">EXP(AY$2950*$AI1906+AY$2951)*$AW1906/$AO1906</f>
        <v>1.1100491605002047</v>
      </c>
      <c r="BA1906" s="12"/>
      <c r="BB1906" s="17" cm="1">
        <f t="array" ref="BB1906">$C1906*EXP(poly_from_str($AO1906,BB$2951))</f>
        <v>28.155820899377925</v>
      </c>
      <c r="BC1906" s="12"/>
      <c r="BD1906" s="10">
        <f t="shared" ref="BD1906:BD1907" si="3205">LN($AX1906/100+1)</f>
        <v>2.1541118607590168</v>
      </c>
      <c r="BE1906" s="10">
        <f t="shared" ref="BE1906:BE1907" si="3206">ABS(LN($AZ1906/$BB1906))-BD1906-LN(2)</f>
        <v>0.38609077031337258</v>
      </c>
      <c r="BF1906" s="21">
        <f>INDEX([1]Pr3_line_class7_opt_lin!$A$2:$A$3624,MATCH($X1906,[1]Pr3_line_class7_opt_lin!$AO$2:$AO$3624,0),1)</f>
        <v>15740</v>
      </c>
    </row>
    <row r="1907" spans="1:58" x14ac:dyDescent="0.25">
      <c r="A1907" s="1">
        <v>1116.3820000000001</v>
      </c>
      <c r="B1907" s="1">
        <v>8.0000000000000002E-3</v>
      </c>
      <c r="C1907">
        <v>30</v>
      </c>
      <c r="D1907" t="s">
        <v>16</v>
      </c>
      <c r="E1907" s="2">
        <v>89575.1</v>
      </c>
      <c r="F1907">
        <v>26446</v>
      </c>
      <c r="G1907" t="s">
        <v>4</v>
      </c>
      <c r="H1907" t="s">
        <v>7</v>
      </c>
      <c r="I1907">
        <v>116021</v>
      </c>
      <c r="J1907" t="s">
        <v>6</v>
      </c>
      <c r="K1907" t="s">
        <v>7</v>
      </c>
      <c r="L1907">
        <v>26446.97</v>
      </c>
      <c r="M1907">
        <v>116021.8</v>
      </c>
      <c r="N1907">
        <v>20</v>
      </c>
      <c r="V1907" s="11">
        <f t="shared" si="3077"/>
        <v>8.9575073765073241E-7</v>
      </c>
      <c r="W1907" s="11">
        <f t="shared" si="3078"/>
        <v>1.1163816730319028E-6</v>
      </c>
      <c r="X1907" s="10">
        <f t="shared" si="3079"/>
        <v>89575.08404004469</v>
      </c>
      <c r="Y1907" s="8">
        <f t="shared" si="3080"/>
        <v>1116.3818719421445</v>
      </c>
      <c r="Z1907" s="1">
        <f t="shared" si="3081"/>
        <v>1116.3820000000001</v>
      </c>
      <c r="AA1907" s="2">
        <f t="shared" si="3082"/>
        <v>89575.1</v>
      </c>
      <c r="AB1907" s="2">
        <f t="shared" si="3076"/>
        <v>89575.073765073234</v>
      </c>
      <c r="AC1907" s="1">
        <f t="shared" si="3083"/>
        <v>9.0118469200091561E-2</v>
      </c>
      <c r="AD1907" s="1" t="b">
        <f t="shared" si="3084"/>
        <v>1</v>
      </c>
      <c r="AF1907" s="1" t="s">
        <v>1225</v>
      </c>
      <c r="AG1907" s="1" t="s">
        <v>1322</v>
      </c>
      <c r="AH1907" s="10">
        <v>26446.97</v>
      </c>
      <c r="AI1907" s="10">
        <v>116021.78</v>
      </c>
      <c r="AJ1907" s="10">
        <f t="shared" si="3197"/>
        <v>89574.81</v>
      </c>
      <c r="AK1907" s="1">
        <f t="shared" si="3198"/>
        <v>-3.2873369198114233E-3</v>
      </c>
      <c r="AL1907" s="10">
        <f t="shared" si="3199"/>
        <v>0.27404004469281062</v>
      </c>
      <c r="AM1907" s="10">
        <f t="shared" si="3085"/>
        <v>0.64189569520110501</v>
      </c>
      <c r="AN1907" s="10">
        <f t="shared" si="3200"/>
        <v>0.4269230137257024</v>
      </c>
      <c r="AO1907" s="1">
        <f t="shared" si="3086"/>
        <v>1116.3820000000001</v>
      </c>
      <c r="AP1907" s="14">
        <v>1650000000</v>
      </c>
      <c r="AQ1907" s="10">
        <v>0.39900000000000002</v>
      </c>
      <c r="AR1907" s="14" cm="1">
        <f t="array" ref="AR1907">SfromgA($AP1907,$AO1907,"")</f>
        <v>1.1330674945510024</v>
      </c>
      <c r="AS1907" s="21">
        <f t="shared" si="3201"/>
        <v>98.781376328482324</v>
      </c>
      <c r="AU1907" s="10"/>
      <c r="AV1907" s="10"/>
      <c r="AW1907" s="14">
        <f t="shared" si="3202"/>
        <v>1650000000</v>
      </c>
      <c r="AX1907" s="21">
        <f t="shared" si="3203"/>
        <v>98.781376328482324</v>
      </c>
      <c r="AY1907" s="10">
        <f>LN(BB1907*$AO1907/$AW1907)</f>
        <v>-10.868438631865246</v>
      </c>
      <c r="AZ1907" s="10">
        <f t="shared" si="3204"/>
        <v>38.444474518226272</v>
      </c>
      <c r="BA1907" s="10">
        <f>LN(AZ1907/$C1907)</f>
        <v>0.24801759832504489</v>
      </c>
      <c r="BB1907" s="17" cm="1">
        <f t="array" ref="BB1907">$C1907*EXP(poly_from_str($AO1907,BB$2951))</f>
        <v>28.155820899377925</v>
      </c>
      <c r="BC1907" s="10">
        <f t="shared" ref="BC1907" si="3207">LN(AZ1907/BB1907)</f>
        <v>0.31146086527241701</v>
      </c>
      <c r="BD1907" s="10">
        <f t="shared" si="3205"/>
        <v>0.6870354234058661</v>
      </c>
      <c r="BE1907" s="10">
        <f t="shared" si="3206"/>
        <v>-1.0687217386933945</v>
      </c>
      <c r="BF1907" s="21">
        <f>INDEX([1]Pr3_line_class7_opt_lin!$A$2:$A$3624,MATCH($X1907,[1]Pr3_line_class7_opt_lin!$AO$2:$AO$3624,0),1)</f>
        <v>15740</v>
      </c>
    </row>
    <row r="1908" spans="1:58" hidden="1" x14ac:dyDescent="0.25">
      <c r="A1908" s="1">
        <v>1116.2639999999999</v>
      </c>
      <c r="B1908" s="1">
        <v>4.0000000000000001E-3</v>
      </c>
      <c r="C1908">
        <v>3</v>
      </c>
      <c r="E1908" s="2">
        <v>89584.5</v>
      </c>
      <c r="N1908">
        <v>20</v>
      </c>
      <c r="V1908" s="11">
        <f t="shared" si="3077"/>
        <v>8.9584542724660125E-7</v>
      </c>
      <c r="W1908" s="11">
        <f t="shared" si="3078"/>
        <v>1.1162645323688808E-6</v>
      </c>
      <c r="X1908" s="10">
        <f t="shared" si="3079"/>
        <v>89584.525987156769</v>
      </c>
      <c r="Y1908" s="8">
        <f t="shared" si="3080"/>
        <v>1116.2642085569157</v>
      </c>
      <c r="Z1908" s="1">
        <f t="shared" si="3081"/>
        <v>1116.2639999999999</v>
      </c>
      <c r="AA1908" s="2">
        <f t="shared" si="3082"/>
        <v>89584.5</v>
      </c>
      <c r="AB1908" s="2">
        <f t="shared" si="3076"/>
        <v>89584.542724660118</v>
      </c>
      <c r="AC1908" s="1">
        <f t="shared" si="3083"/>
        <v>9.0126951475932277E-2</v>
      </c>
      <c r="AD1908" s="1" t="b">
        <f t="shared" si="3084"/>
        <v>1</v>
      </c>
      <c r="AM1908" s="10">
        <f t="shared" si="3085"/>
        <v>0.32101545870869258</v>
      </c>
      <c r="AN1908" s="10"/>
      <c r="AO1908" s="1">
        <f t="shared" si="3086"/>
        <v>1116.2639999999999</v>
      </c>
      <c r="AP1908"/>
      <c r="BB1908" s="17" cm="1">
        <f t="array" ref="BB1908">$C1908*EXP(poly_from_str($AO1908,BB$2951))</f>
        <v>2.816225461153413</v>
      </c>
      <c r="BF1908" s="21">
        <f>INDEX([1]Pr3_line_class7_opt_lin!$A$2:$A$3624,MATCH($X1908,[1]Pr3_line_class7_opt_lin!$AO$2:$AO$3624,0),1)</f>
        <v>1575</v>
      </c>
    </row>
    <row r="1909" spans="1:58" hidden="1" x14ac:dyDescent="0.25">
      <c r="A1909" s="1">
        <v>1116.1389999999999</v>
      </c>
      <c r="B1909" s="1">
        <v>4.0000000000000001E-3</v>
      </c>
      <c r="C1909">
        <v>50</v>
      </c>
      <c r="E1909" s="2">
        <v>89594.6</v>
      </c>
      <c r="F1909">
        <v>23175</v>
      </c>
      <c r="G1909" t="s">
        <v>4</v>
      </c>
      <c r="H1909" t="s">
        <v>39</v>
      </c>
      <c r="I1909">
        <v>112769</v>
      </c>
      <c r="J1909" t="s">
        <v>6</v>
      </c>
      <c r="K1909" t="s">
        <v>39</v>
      </c>
      <c r="L1909">
        <v>23175.09</v>
      </c>
      <c r="M1909">
        <v>112769.7</v>
      </c>
      <c r="N1909">
        <v>20</v>
      </c>
      <c r="V1909" s="11">
        <f t="shared" si="3077"/>
        <v>8.9594575586015733E-7</v>
      </c>
      <c r="W1909" s="11">
        <f t="shared" si="3078"/>
        <v>1.1161386958589023E-6</v>
      </c>
      <c r="X1909" s="10">
        <f t="shared" si="3079"/>
        <v>89594.585152876083</v>
      </c>
      <c r="Y1909" s="8">
        <f t="shared" si="3080"/>
        <v>1116.1388808192935</v>
      </c>
      <c r="Z1909" s="1">
        <f t="shared" si="3081"/>
        <v>1116.1389999999999</v>
      </c>
      <c r="AA1909" s="2">
        <f t="shared" si="3082"/>
        <v>89594.6</v>
      </c>
      <c r="AB1909" s="2">
        <f t="shared" si="3076"/>
        <v>89594.575586015722</v>
      </c>
      <c r="AC1909" s="1">
        <f t="shared" si="3083"/>
        <v>9.0135939872191428E-2</v>
      </c>
      <c r="AD1909" s="1" t="b">
        <f t="shared" si="3084"/>
        <v>1</v>
      </c>
      <c r="AF1909" s="1" t="s">
        <v>1156</v>
      </c>
      <c r="AG1909" s="1" t="s">
        <v>1199</v>
      </c>
      <c r="AH1909" s="10">
        <v>23175.09</v>
      </c>
      <c r="AI1909" s="10">
        <v>112769.67</v>
      </c>
      <c r="AJ1909" s="10">
        <f t="shared" ref="AJ1909:AJ1911" si="3208">AI1909-AH1909</f>
        <v>89594.58</v>
      </c>
      <c r="AK1909" s="1">
        <f t="shared" ref="AK1909:AK1911" si="3209">$A1909-100000000/AJ1909</f>
        <v>5.4987924386296072E-5</v>
      </c>
      <c r="AL1909" s="10">
        <f t="shared" ref="AL1909:AL1911" si="3210">$X1909-AJ1909</f>
        <v>5.1528760814107955E-3</v>
      </c>
      <c r="AM1909" s="10">
        <f t="shared" si="3085"/>
        <v>0.32108760647195383</v>
      </c>
      <c r="AN1909" s="10">
        <f t="shared" ref="AN1909:AN1911" si="3211">AL1909/AM1909</f>
        <v>1.604819363173049E-2</v>
      </c>
      <c r="AO1909" s="1">
        <f t="shared" si="3086"/>
        <v>1116.1389999999999</v>
      </c>
      <c r="AP1909" s="14">
        <v>1110000000</v>
      </c>
      <c r="AQ1909" s="10">
        <v>0.48699999999999999</v>
      </c>
      <c r="AR1909" s="14" cm="1">
        <f t="array" ref="AR1909">SfromgA($AP1909,$AO1909,"")</f>
        <v>0.76174776576731718</v>
      </c>
      <c r="AS1909" s="21">
        <f t="shared" ref="AS1909:AS1911" si="3212">(10^MAX(0.05, -0.312925054856973*((LN($AR1909))^(1/3)) + 0.454808404431693)-1)*100</f>
        <v>354.56319946824539</v>
      </c>
      <c r="AU1909" s="10"/>
      <c r="AV1909" s="10"/>
      <c r="AW1909" s="14">
        <f t="shared" ref="AW1909:AW1911" si="3213">IF($AP1909="",$AT1909,$AP1909)</f>
        <v>1110000000</v>
      </c>
      <c r="AX1909" s="21">
        <f t="shared" ref="AX1909:AX1911" si="3214">IF($AP1909="",$AV1909,$AS1909)</f>
        <v>354.56319946824539</v>
      </c>
      <c r="AY1909" s="10">
        <f t="shared" ref="AY1909:AY1911" si="3215">LN(BB1909*$AO1909/$AW1909)</f>
        <v>-9.9609452938004406</v>
      </c>
      <c r="AZ1909" s="10">
        <f t="shared" ref="AZ1909:AZ1911" si="3216">EXP(AY$2950*$AI1909+AY$2951)*$AW1909/$AO1909</f>
        <v>35.058282493182148</v>
      </c>
      <c r="BA1909" s="10">
        <f t="shared" ref="BA1909:BA1911" si="3217">LN(AZ1909/$C1909)</f>
        <v>-0.35501111477953945</v>
      </c>
      <c r="BB1909" s="17" cm="1">
        <f t="array" ref="BB1909">$C1909*EXP(poly_from_str($AO1909,BB$2951))</f>
        <v>46.948434978789301</v>
      </c>
      <c r="BC1909" s="10">
        <f t="shared" ref="BC1909:BC1911" si="3218">LN(AZ1909/BB1909)</f>
        <v>-0.29203798066497688</v>
      </c>
      <c r="BD1909" s="10">
        <f t="shared" ref="BD1909:BD1911" si="3219">LN($AX1909/100+1)</f>
        <v>1.5141667706979201</v>
      </c>
      <c r="BE1909" s="10">
        <f t="shared" ref="BE1909:BE1911" si="3220">ABS(LN($AZ1909/$BB1909))-BD1909-LN(2)</f>
        <v>-1.9152759705928886</v>
      </c>
      <c r="BF1909" s="21">
        <f>INDEX([1]Pr3_line_class7_opt_lin!$A$2:$A$3624,MATCH($X1909,[1]Pr3_line_class7_opt_lin!$AO$2:$AO$3624,0),1)</f>
        <v>26271</v>
      </c>
    </row>
    <row r="1910" spans="1:58" hidden="1" x14ac:dyDescent="0.25">
      <c r="A1910" s="1">
        <v>1115.7249999999999</v>
      </c>
      <c r="B1910" s="1">
        <v>4.0000000000000001E-3</v>
      </c>
      <c r="C1910">
        <v>15</v>
      </c>
      <c r="E1910" s="2">
        <v>89627.8</v>
      </c>
      <c r="F1910">
        <v>21294</v>
      </c>
      <c r="G1910" t="s">
        <v>4</v>
      </c>
      <c r="H1910" t="s">
        <v>7</v>
      </c>
      <c r="I1910">
        <v>110922</v>
      </c>
      <c r="J1910" t="s">
        <v>6</v>
      </c>
      <c r="K1910" t="s">
        <v>5</v>
      </c>
      <c r="L1910">
        <v>21294.89</v>
      </c>
      <c r="M1910">
        <v>110922.5</v>
      </c>
      <c r="N1910">
        <v>20</v>
      </c>
      <c r="V1910" s="11">
        <f t="shared" si="3077"/>
        <v>8.9627820475475593E-7</v>
      </c>
      <c r="W1910" s="11">
        <f t="shared" si="3078"/>
        <v>1.1157252548874346E-6</v>
      </c>
      <c r="X1910" s="10">
        <f t="shared" si="3079"/>
        <v>89627.812444721538</v>
      </c>
      <c r="Y1910" s="8">
        <f t="shared" si="3080"/>
        <v>1115.7250999702305</v>
      </c>
      <c r="Z1910" s="1">
        <f t="shared" si="3081"/>
        <v>1115.7249999999999</v>
      </c>
      <c r="AA1910" s="2">
        <f t="shared" si="3082"/>
        <v>89627.8</v>
      </c>
      <c r="AB1910" s="2">
        <f t="shared" si="3076"/>
        <v>89627.820475475601</v>
      </c>
      <c r="AC1910" s="1">
        <f t="shared" si="3083"/>
        <v>9.0165731015920417E-2</v>
      </c>
      <c r="AD1910" s="1" t="b">
        <f t="shared" si="3084"/>
        <v>1</v>
      </c>
      <c r="AF1910" s="1" t="s">
        <v>1209</v>
      </c>
      <c r="AG1910" s="5" t="s">
        <v>1473</v>
      </c>
      <c r="AH1910" s="10">
        <v>21294.89</v>
      </c>
      <c r="AI1910" s="10">
        <v>110922.18</v>
      </c>
      <c r="AJ1910" s="10">
        <f t="shared" si="3208"/>
        <v>89627.29</v>
      </c>
      <c r="AK1910" s="1">
        <f t="shared" si="3209"/>
        <v>-6.603622066677417E-3</v>
      </c>
      <c r="AL1910" s="10">
        <f t="shared" si="3210"/>
        <v>0.52244472154416144</v>
      </c>
      <c r="AM1910" s="10">
        <f t="shared" si="3085"/>
        <v>0.32132577472047325</v>
      </c>
      <c r="AN1910" s="10">
        <f t="shared" si="3211"/>
        <v>1.625903561575927</v>
      </c>
      <c r="AO1910" s="1">
        <f t="shared" si="3086"/>
        <v>1115.7249999999999</v>
      </c>
      <c r="AP1910" s="14">
        <v>447000000</v>
      </c>
      <c r="AQ1910" s="10">
        <v>0.245</v>
      </c>
      <c r="AR1910" s="14" cm="1">
        <f t="array" ref="AR1910">SfromgA($AP1910,$AO1910,"")</f>
        <v>0.30641666132743467</v>
      </c>
      <c r="AS1910" s="21">
        <f t="shared" si="3212"/>
        <v>510.58391619286186</v>
      </c>
      <c r="AU1910" s="10"/>
      <c r="AV1910" s="10"/>
      <c r="AW1910" s="14">
        <f t="shared" si="3213"/>
        <v>447000000</v>
      </c>
      <c r="AX1910" s="21">
        <f t="shared" si="3214"/>
        <v>510.58391619286186</v>
      </c>
      <c r="AY1910" s="10">
        <f t="shared" si="3215"/>
        <v>-10.254934791639986</v>
      </c>
      <c r="AZ1910" s="10">
        <f t="shared" si="3216"/>
        <v>16.78561556004097</v>
      </c>
      <c r="BA1910" s="10">
        <f t="shared" si="3217"/>
        <v>0.11247210187991986</v>
      </c>
      <c r="BB1910" s="17" cm="1">
        <f t="array" ref="BB1910">$C1910*EXP(poly_from_str($AO1910,BB$2951))</f>
        <v>14.095768756153282</v>
      </c>
      <c r="BC1910" s="10">
        <f t="shared" si="3218"/>
        <v>0.1746476388495653</v>
      </c>
      <c r="BD1910" s="10">
        <f t="shared" si="3219"/>
        <v>1.8092455529779767</v>
      </c>
      <c r="BE1910" s="10">
        <f t="shared" si="3220"/>
        <v>-2.3277450946883569</v>
      </c>
      <c r="BF1910" s="21">
        <f>INDEX([1]Pr3_line_class7_opt_lin!$A$2:$A$3624,MATCH($X1910,[1]Pr3_line_class7_opt_lin!$AO$2:$AO$3624,0),1)</f>
        <v>7901</v>
      </c>
    </row>
    <row r="1911" spans="1:58" hidden="1" x14ac:dyDescent="0.25">
      <c r="A1911" s="1">
        <v>1115.5709999999999</v>
      </c>
      <c r="B1911" s="1">
        <v>4.0000000000000001E-3</v>
      </c>
      <c r="C1911">
        <v>30</v>
      </c>
      <c r="E1911" s="2">
        <v>89640.2</v>
      </c>
      <c r="F1911">
        <v>23651</v>
      </c>
      <c r="G1911" t="s">
        <v>4</v>
      </c>
      <c r="H1911" t="s">
        <v>7</v>
      </c>
      <c r="I1911">
        <v>113291</v>
      </c>
      <c r="J1911" t="s">
        <v>6</v>
      </c>
      <c r="K1911" t="s">
        <v>7</v>
      </c>
      <c r="L1911">
        <v>23651.88</v>
      </c>
      <c r="M1911">
        <v>113291.8</v>
      </c>
      <c r="N1911">
        <v>20</v>
      </c>
      <c r="V1911" s="11">
        <f t="shared" si="3077"/>
        <v>8.964019322840053E-7</v>
      </c>
      <c r="W1911" s="11">
        <f t="shared" si="3078"/>
        <v>1.115570915727542E-6</v>
      </c>
      <c r="X1911" s="10">
        <f t="shared" si="3079"/>
        <v>89640.195885204303</v>
      </c>
      <c r="Y1911" s="8">
        <f t="shared" si="3080"/>
        <v>1115.5709669361136</v>
      </c>
      <c r="Z1911" s="1">
        <f t="shared" si="3081"/>
        <v>1115.5709999999999</v>
      </c>
      <c r="AA1911" s="2">
        <f t="shared" si="3082"/>
        <v>89640.2</v>
      </c>
      <c r="AB1911" s="2">
        <f t="shared" si="3076"/>
        <v>89640.193228400531</v>
      </c>
      <c r="AC1911" s="1">
        <f t="shared" si="3083"/>
        <v>9.0176821210124922E-2</v>
      </c>
      <c r="AD1911" s="1" t="b">
        <f t="shared" si="3084"/>
        <v>1</v>
      </c>
      <c r="AF1911" s="1" t="s">
        <v>1241</v>
      </c>
      <c r="AG1911" s="1" t="s">
        <v>1166</v>
      </c>
      <c r="AH1911" s="10">
        <v>23651.88</v>
      </c>
      <c r="AI1911" s="10">
        <v>113291.67</v>
      </c>
      <c r="AJ1911" s="10">
        <f t="shared" si="3208"/>
        <v>89639.79</v>
      </c>
      <c r="AK1911" s="1">
        <f t="shared" si="3209"/>
        <v>-5.0181945987333165E-3</v>
      </c>
      <c r="AL1911" s="10">
        <f t="shared" si="3210"/>
        <v>0.40588520430901553</v>
      </c>
      <c r="AM1911" s="10">
        <f t="shared" si="3085"/>
        <v>0.32141459396129873</v>
      </c>
      <c r="AN1911" s="10">
        <f t="shared" si="3211"/>
        <v>1.2628088827786328</v>
      </c>
      <c r="AO1911" s="1">
        <f t="shared" si="3086"/>
        <v>1115.5709999999999</v>
      </c>
      <c r="AP1911" s="14">
        <v>1560000000</v>
      </c>
      <c r="AQ1911" s="10">
        <v>0.378</v>
      </c>
      <c r="AR1911" s="14" cm="1">
        <f t="array" ref="AR1911">SfromgA($AP1911,$AO1911,"")</f>
        <v>1.0689308374918387</v>
      </c>
      <c r="AS1911" s="21">
        <f t="shared" si="3212"/>
        <v>112.77883123767181</v>
      </c>
      <c r="AU1911" s="10"/>
      <c r="AV1911" s="10"/>
      <c r="AW1911" s="14">
        <f t="shared" si="3213"/>
        <v>1560000000</v>
      </c>
      <c r="AX1911" s="21">
        <f t="shared" si="3214"/>
        <v>112.77883123767181</v>
      </c>
      <c r="AY1911" s="10">
        <f t="shared" si="3215"/>
        <v>-10.811512546084078</v>
      </c>
      <c r="AZ1911" s="10">
        <f t="shared" si="3216"/>
        <v>46.948544773425738</v>
      </c>
      <c r="BA1911" s="10">
        <f t="shared" si="3217"/>
        <v>0.44785482827055573</v>
      </c>
      <c r="BB1911" s="17" cm="1">
        <f t="array" ref="BB1911">$C1911*EXP(poly_from_str($AO1911,BB$2951))</f>
        <v>28.199872359884676</v>
      </c>
      <c r="BC1911" s="10">
        <f t="shared" si="3218"/>
        <v>0.50973475824411096</v>
      </c>
      <c r="BD1911" s="10">
        <f t="shared" si="3219"/>
        <v>0.75508308926462664</v>
      </c>
      <c r="BE1911" s="10">
        <f t="shared" si="3220"/>
        <v>-0.93849551158046096</v>
      </c>
      <c r="BF1911" s="21">
        <f>INDEX([1]Pr3_line_class7_opt_lin!$A$2:$A$3624,MATCH($X1911,[1]Pr3_line_class7_opt_lin!$AO$2:$AO$3624,0),1)</f>
        <v>15816</v>
      </c>
    </row>
    <row r="1912" spans="1:58" hidden="1" x14ac:dyDescent="0.25">
      <c r="A1912" s="1">
        <v>1115.4290000000001</v>
      </c>
      <c r="B1912" s="1">
        <v>4.0000000000000001E-3</v>
      </c>
      <c r="C1912">
        <v>10</v>
      </c>
      <c r="E1912" s="2">
        <v>89651.6</v>
      </c>
      <c r="N1912">
        <v>20</v>
      </c>
      <c r="V1912" s="11">
        <f t="shared" si="3077"/>
        <v>8.9651604898205084E-7</v>
      </c>
      <c r="W1912" s="11">
        <f t="shared" si="3078"/>
        <v>1.1154290609425822E-6</v>
      </c>
      <c r="X1912" s="10">
        <f t="shared" si="3079"/>
        <v>89651.602975824047</v>
      </c>
      <c r="Y1912" s="8">
        <f t="shared" si="3080"/>
        <v>1115.4290239179165</v>
      </c>
      <c r="Z1912" s="1">
        <f t="shared" si="3081"/>
        <v>1115.4290000000001</v>
      </c>
      <c r="AA1912" s="2">
        <f t="shared" si="3082"/>
        <v>89651.6</v>
      </c>
      <c r="AB1912" s="2">
        <f t="shared" si="3076"/>
        <v>89651.604898205085</v>
      </c>
      <c r="AC1912" s="1">
        <f t="shared" si="3083"/>
        <v>9.0187051304119359E-2</v>
      </c>
      <c r="AD1912" s="1" t="b">
        <f t="shared" si="3084"/>
        <v>1</v>
      </c>
      <c r="AM1912" s="10">
        <f t="shared" si="3085"/>
        <v>0.32149639286767695</v>
      </c>
      <c r="AN1912" s="10"/>
      <c r="AO1912" s="1">
        <f t="shared" si="3086"/>
        <v>1115.4290000000001</v>
      </c>
      <c r="AP1912"/>
      <c r="BB1912" s="17" cm="1">
        <f t="array" ref="BB1912">$C1912*EXP(poly_from_str($AO1912,BB$2951))</f>
        <v>9.4025150777651092</v>
      </c>
      <c r="BF1912" s="21">
        <f>INDEX([1]Pr3_line_class7_opt_lin!$A$2:$A$3624,MATCH($X1912,[1]Pr3_line_class7_opt_lin!$AO$2:$AO$3624,0),1)</f>
        <v>5276</v>
      </c>
    </row>
    <row r="1913" spans="1:58" hidden="1" x14ac:dyDescent="0.25">
      <c r="A1913" s="1">
        <v>1115.3530000000001</v>
      </c>
      <c r="B1913" s="1">
        <v>4.0000000000000001E-3</v>
      </c>
      <c r="C1913">
        <v>1</v>
      </c>
      <c r="E1913" s="2">
        <v>89657.7</v>
      </c>
      <c r="F1913">
        <v>21611</v>
      </c>
      <c r="G1913" t="s">
        <v>4</v>
      </c>
      <c r="H1913" t="s">
        <v>17</v>
      </c>
      <c r="I1913">
        <v>111268</v>
      </c>
      <c r="J1913" t="s">
        <v>6</v>
      </c>
      <c r="K1913" t="s">
        <v>18</v>
      </c>
      <c r="L1913">
        <v>21611.19</v>
      </c>
      <c r="M1913">
        <v>111268.7</v>
      </c>
      <c r="N1913">
        <v>20</v>
      </c>
      <c r="V1913" s="11">
        <f t="shared" si="3077"/>
        <v>8.9657713746231015E-7</v>
      </c>
      <c r="W1913" s="11">
        <f t="shared" si="3078"/>
        <v>1.115353171004833E-6</v>
      </c>
      <c r="X1913" s="10">
        <f t="shared" si="3079"/>
        <v>89657.708350404166</v>
      </c>
      <c r="Y1913" s="8">
        <f t="shared" si="3080"/>
        <v>1115.3530671247545</v>
      </c>
      <c r="Z1913" s="1">
        <f t="shared" si="3081"/>
        <v>1115.3530000000001</v>
      </c>
      <c r="AA1913" s="2">
        <f t="shared" si="3082"/>
        <v>89657.7</v>
      </c>
      <c r="AB1913" s="2">
        <f t="shared" si="3076"/>
        <v>89657.713746231006</v>
      </c>
      <c r="AC1913" s="1">
        <f t="shared" si="3083"/>
        <v>9.0192528171005509E-2</v>
      </c>
      <c r="AD1913" s="1" t="b">
        <f t="shared" si="3084"/>
        <v>1</v>
      </c>
      <c r="AF1913" s="1" t="s">
        <v>1301</v>
      </c>
      <c r="AG1913" s="1" t="s">
        <v>1348</v>
      </c>
      <c r="AH1913" s="10">
        <v>21611.19</v>
      </c>
      <c r="AI1913" s="10">
        <v>111268.6</v>
      </c>
      <c r="AJ1913" s="10">
        <f t="shared" ref="AJ1913:AJ1914" si="3221">AI1913-AH1913</f>
        <v>89657.41</v>
      </c>
      <c r="AK1913" s="1">
        <f t="shared" ref="AK1913:AK1914" si="3222">$A1913-100000000/AJ1913</f>
        <v>-3.7786533202961436E-3</v>
      </c>
      <c r="AL1913" s="10">
        <f t="shared" ref="AL1913:AL1914" si="3223">$X1913-AJ1913</f>
        <v>0.29835040416219272</v>
      </c>
      <c r="AM1913" s="10">
        <f t="shared" si="3085"/>
        <v>0.32154017606981827</v>
      </c>
      <c r="AN1913" s="10">
        <f t="shared" ref="AN1913:AN1914" si="3224">AL1913/AM1913</f>
        <v>0.92787908437734323</v>
      </c>
      <c r="AO1913" s="1">
        <f t="shared" si="3086"/>
        <v>1115.3530000000001</v>
      </c>
      <c r="AP1913" s="14">
        <v>119000000</v>
      </c>
      <c r="AQ1913" s="10">
        <v>0.10100000000000001</v>
      </c>
      <c r="AR1913" s="14" cm="1">
        <f t="array" ref="AR1913">SfromgA($AP1913,$AO1913,"")</f>
        <v>8.1492443595120173E-2</v>
      </c>
      <c r="AS1913" s="21">
        <f t="shared" ref="AS1913:AS1914" si="3225">(10^MAX(0.05, -0.312925054856973*((LN($AR1913))^(1/3)) + 0.454808404431693)-1)*100</f>
        <v>658.44294006233145</v>
      </c>
      <c r="AU1913" s="10"/>
      <c r="AV1913" s="10"/>
      <c r="AW1913" s="14">
        <f t="shared" ref="AW1913:AW1914" si="3226">IF($AP1913="",$AT1913,$AP1913)</f>
        <v>119000000</v>
      </c>
      <c r="AX1913" s="21">
        <f t="shared" ref="AX1913:AX1914" si="3227">IF($AP1913="",$AV1913,$AS1913)</f>
        <v>658.44294006233145</v>
      </c>
      <c r="AY1913" s="10">
        <f t="shared" ref="AY1913:AY1914" si="3228">LN(BB1913*$AO1913/$AW1913)</f>
        <v>-11.639170303408969</v>
      </c>
      <c r="AZ1913" s="10">
        <f t="shared" ref="AZ1913:AZ1914" si="3229">EXP(AY$2950*$AI1913+AY$2951)*$AW1913/$AO1913</f>
        <v>4.3277106726812864</v>
      </c>
      <c r="BA1913" s="10">
        <f t="shared" ref="BA1913:BA1914" si="3230">LN(AZ1913/$C1913)</f>
        <v>1.4650386891897609</v>
      </c>
      <c r="BB1913" s="17" cm="1">
        <f t="array" ref="BB1913">$C1913*EXP(poly_from_str($AO1913,BB$2951))</f>
        <v>0.94038823027668195</v>
      </c>
      <c r="BC1913" s="10">
        <f t="shared" ref="BC1913:BC1914" si="3231">LN(AZ1913/BB1913)</f>
        <v>1.5265011672407469</v>
      </c>
      <c r="BD1913" s="10">
        <f t="shared" ref="BD1913:BD1914" si="3232">LN($AX1913/100+1)</f>
        <v>2.0260973826304101</v>
      </c>
      <c r="BE1913" s="10">
        <f t="shared" ref="BE1913:BE1914" si="3233">ABS(LN($AZ1913/$BB1913))-BD1913-LN(2)</f>
        <v>-1.1927433959496083</v>
      </c>
      <c r="BF1913" s="21">
        <f>INDEX([1]Pr3_line_class7_opt_lin!$A$2:$A$3624,MATCH($X1913,[1]Pr3_line_class7_opt_lin!$AO$2:$AO$3624,0),1)</f>
        <v>528</v>
      </c>
    </row>
    <row r="1914" spans="1:58" hidden="1" x14ac:dyDescent="0.25">
      <c r="A1914" s="1">
        <v>1114.912</v>
      </c>
      <c r="B1914" s="1">
        <v>4.0000000000000001E-3</v>
      </c>
      <c r="C1914">
        <v>60</v>
      </c>
      <c r="E1914" s="2">
        <v>89693.2</v>
      </c>
      <c r="F1914">
        <v>25979</v>
      </c>
      <c r="G1914" t="s">
        <v>4</v>
      </c>
      <c r="H1914" t="s">
        <v>46</v>
      </c>
      <c r="I1914">
        <v>115672</v>
      </c>
      <c r="J1914" t="s">
        <v>6</v>
      </c>
      <c r="K1914" t="s">
        <v>46</v>
      </c>
      <c r="L1914">
        <v>25979.34</v>
      </c>
      <c r="M1914">
        <v>115672.2</v>
      </c>
      <c r="N1914">
        <v>20</v>
      </c>
      <c r="V1914" s="11">
        <f t="shared" si="3077"/>
        <v>8.9693177578140696E-7</v>
      </c>
      <c r="W1914" s="11">
        <f t="shared" si="3078"/>
        <v>1.1149117212899084E-6</v>
      </c>
      <c r="X1914" s="10">
        <f t="shared" si="3079"/>
        <v>89693.186387887006</v>
      </c>
      <c r="Y1914" s="8">
        <f t="shared" si="3080"/>
        <v>1114.9118904923298</v>
      </c>
      <c r="Z1914" s="1">
        <f t="shared" si="3081"/>
        <v>1114.912</v>
      </c>
      <c r="AA1914" s="2">
        <f t="shared" si="3082"/>
        <v>89693.2</v>
      </c>
      <c r="AB1914" s="2">
        <f t="shared" si="3076"/>
        <v>89693.17757814069</v>
      </c>
      <c r="AC1914" s="1">
        <f t="shared" si="3083"/>
        <v>9.0224330520319404E-2</v>
      </c>
      <c r="AD1914" s="1" t="b">
        <f t="shared" si="3084"/>
        <v>1</v>
      </c>
      <c r="AF1914" s="1" t="s">
        <v>1229</v>
      </c>
      <c r="AG1914" s="1" t="s">
        <v>1182</v>
      </c>
      <c r="AH1914" s="10">
        <v>25979.34</v>
      </c>
      <c r="AI1914" s="10">
        <v>115672.26</v>
      </c>
      <c r="AJ1914" s="10">
        <f t="shared" si="3221"/>
        <v>89692.92</v>
      </c>
      <c r="AK1914" s="1">
        <f t="shared" si="3222"/>
        <v>-3.2017795829233364E-3</v>
      </c>
      <c r="AL1914" s="10">
        <f t="shared" si="3223"/>
        <v>0.26638788700802252</v>
      </c>
      <c r="AM1914" s="10">
        <f t="shared" si="3085"/>
        <v>0.32179472460606756</v>
      </c>
      <c r="AN1914" s="10">
        <f t="shared" si="3224"/>
        <v>0.82781931038219281</v>
      </c>
      <c r="AO1914" s="1">
        <f t="shared" si="3086"/>
        <v>1114.912</v>
      </c>
      <c r="AP1914" s="14">
        <v>3030000000</v>
      </c>
      <c r="AQ1914" s="10">
        <v>0.53300000000000003</v>
      </c>
      <c r="AR1914" s="14" cm="1">
        <f t="array" ref="AR1914">SfromgA($AP1914,$AO1914,"")</f>
        <v>2.0725153605799385</v>
      </c>
      <c r="AS1914" s="21">
        <f t="shared" si="3225"/>
        <v>49.006898669516083</v>
      </c>
      <c r="AU1914" s="10"/>
      <c r="AV1914" s="10"/>
      <c r="AW1914" s="14">
        <f t="shared" si="3226"/>
        <v>3030000000</v>
      </c>
      <c r="AX1914" s="21">
        <f t="shared" si="3227"/>
        <v>49.006898669516083</v>
      </c>
      <c r="AY1914" s="10">
        <f t="shared" si="3228"/>
        <v>-10.781574737460671</v>
      </c>
      <c r="AZ1914" s="10">
        <f t="shared" si="3229"/>
        <v>73.03886466037568</v>
      </c>
      <c r="BA1914" s="10">
        <f t="shared" si="3230"/>
        <v>0.19664712986351265</v>
      </c>
      <c r="BB1914" s="17" cm="1">
        <f t="array" ref="BB1914">$C1914*EXP(poly_from_str($AO1914,BB$2951))</f>
        <v>56.470758866437151</v>
      </c>
      <c r="BC1914" s="10">
        <f t="shared" si="3231"/>
        <v>0.25726873009135459</v>
      </c>
      <c r="BD1914" s="10">
        <f t="shared" si="3232"/>
        <v>0.39882241868097529</v>
      </c>
      <c r="BE1914" s="10">
        <f t="shared" si="3233"/>
        <v>-0.83470086914956598</v>
      </c>
      <c r="BF1914" s="21">
        <f>INDEX([1]Pr3_line_class7_opt_lin!$A$2:$A$3624,MATCH($X1914,[1]Pr3_line_class7_opt_lin!$AO$2:$AO$3624,0),1)</f>
        <v>31756</v>
      </c>
    </row>
    <row r="1915" spans="1:58" hidden="1" x14ac:dyDescent="0.25">
      <c r="A1915" s="1">
        <v>1114.5809999999999</v>
      </c>
      <c r="B1915" s="1">
        <v>4.0000000000000001E-3</v>
      </c>
      <c r="C1915">
        <v>30</v>
      </c>
      <c r="E1915" s="2">
        <v>89719.8</v>
      </c>
      <c r="N1915">
        <v>20</v>
      </c>
      <c r="V1915" s="11">
        <f t="shared" si="3077"/>
        <v>8.971981399288164E-7</v>
      </c>
      <c r="W1915" s="11">
        <f t="shared" si="3078"/>
        <v>1.1145811738323091E-6</v>
      </c>
      <c r="X1915" s="10">
        <f t="shared" si="3079"/>
        <v>89719.808490992917</v>
      </c>
      <c r="Y1915" s="8">
        <f t="shared" si="3080"/>
        <v>1114.5810683494617</v>
      </c>
      <c r="Z1915" s="1">
        <f t="shared" si="3081"/>
        <v>1114.5809999999999</v>
      </c>
      <c r="AA1915" s="2">
        <f t="shared" si="3082"/>
        <v>89719.8</v>
      </c>
      <c r="AB1915" s="2">
        <f t="shared" si="3076"/>
        <v>89719.813992881638</v>
      </c>
      <c r="AC1915" s="1">
        <f t="shared" si="3083"/>
        <v>9.0248225114586411E-2</v>
      </c>
      <c r="AD1915" s="1" t="b">
        <f t="shared" si="3084"/>
        <v>1</v>
      </c>
      <c r="AM1915" s="10">
        <f t="shared" si="3085"/>
        <v>0.3219857506991417</v>
      </c>
      <c r="AN1915" s="10"/>
      <c r="AO1915" s="1">
        <f t="shared" si="3086"/>
        <v>1114.5809999999999</v>
      </c>
      <c r="AP1915"/>
      <c r="BB1915" s="17" cm="1">
        <f t="array" ref="BB1915">$C1915*EXP(poly_from_str($AO1915,BB$2951))</f>
        <v>28.25311594903275</v>
      </c>
      <c r="BF1915" s="21">
        <f>INDEX([1]Pr3_line_class7_opt_lin!$A$2:$A$3624,MATCH($X1915,[1]Pr3_line_class7_opt_lin!$AO$2:$AO$3624,0),1)</f>
        <v>15909</v>
      </c>
    </row>
    <row r="1916" spans="1:58" hidden="1" x14ac:dyDescent="0.25">
      <c r="A1916" s="1">
        <v>1114.4359999999999</v>
      </c>
      <c r="B1916" s="1">
        <v>4.0000000000000001E-3</v>
      </c>
      <c r="C1916">
        <v>1</v>
      </c>
      <c r="E1916" s="2">
        <v>89731.5</v>
      </c>
      <c r="F1916">
        <v>21611</v>
      </c>
      <c r="G1916" t="s">
        <v>4</v>
      </c>
      <c r="H1916" t="s">
        <v>17</v>
      </c>
      <c r="I1916">
        <v>111342</v>
      </c>
      <c r="J1916" t="s">
        <v>6</v>
      </c>
      <c r="K1916" t="s">
        <v>7</v>
      </c>
      <c r="L1916">
        <v>21611.19</v>
      </c>
      <c r="M1916">
        <v>111342.8</v>
      </c>
      <c r="N1916">
        <v>20</v>
      </c>
      <c r="V1916" s="11">
        <f t="shared" si="3077"/>
        <v>8.9731487496814545E-7</v>
      </c>
      <c r="W1916" s="11">
        <f t="shared" si="3078"/>
        <v>1.1144358447145094E-6</v>
      </c>
      <c r="X1916" s="10">
        <f t="shared" si="3079"/>
        <v>89731.492414520995</v>
      </c>
      <c r="Y1916" s="8">
        <f t="shared" si="3080"/>
        <v>1114.4359389236824</v>
      </c>
      <c r="Z1916" s="1">
        <f t="shared" si="3081"/>
        <v>1114.4359999999999</v>
      </c>
      <c r="AA1916" s="2">
        <f t="shared" si="3082"/>
        <v>89731.5</v>
      </c>
      <c r="AB1916" s="2">
        <f t="shared" si="3076"/>
        <v>89731.487496814545</v>
      </c>
      <c r="AC1916" s="1">
        <f t="shared" si="3083"/>
        <v>9.0258699241954926E-2</v>
      </c>
      <c r="AD1916" s="1" t="b">
        <f t="shared" si="3084"/>
        <v>1</v>
      </c>
      <c r="AF1916" s="1" t="s">
        <v>1301</v>
      </c>
      <c r="AG1916" s="5" t="s">
        <v>1474</v>
      </c>
      <c r="AH1916" s="10">
        <v>21611.19</v>
      </c>
      <c r="AI1916" s="10">
        <v>111342.43</v>
      </c>
      <c r="AJ1916" s="10">
        <f t="shared" ref="AJ1916:AJ1920" si="3234">AI1916-AH1916</f>
        <v>89731.239999999991</v>
      </c>
      <c r="AK1916" s="1">
        <f t="shared" ref="AK1916:AK1920" si="3235">$A1916-100000000/AJ1916</f>
        <v>-3.0738387213204987E-3</v>
      </c>
      <c r="AL1916" s="10">
        <f t="shared" ref="AL1916:AL1920" si="3236">$X1916-AJ1916</f>
        <v>0.25241452100453898</v>
      </c>
      <c r="AM1916" s="10">
        <f t="shared" si="3085"/>
        <v>0.32206963881281658</v>
      </c>
      <c r="AN1916" s="10">
        <f t="shared" ref="AN1916:AN1920" si="3237">AL1916/AM1916</f>
        <v>0.78372653173694395</v>
      </c>
      <c r="AO1916" s="1">
        <f t="shared" si="3086"/>
        <v>1114.4359999999999</v>
      </c>
      <c r="AP1916" s="14">
        <v>77000000</v>
      </c>
      <c r="AQ1916" s="10">
        <v>6.0999999999999999E-2</v>
      </c>
      <c r="AR1916" s="14" cm="1">
        <f t="array" ref="AR1916">SfromgA($AP1916,$AO1916,"")</f>
        <v>5.2600452895191566E-2</v>
      </c>
      <c r="AS1916" s="21">
        <f t="shared" ref="AS1916:AS1920" si="3238">(10^MAX(0.05, -0.312925054856973*((LN($AR1916))^(1/3)) + 0.454808404431693)-1)*100</f>
        <v>700.48078307298363</v>
      </c>
      <c r="AU1916" s="10"/>
      <c r="AV1916" s="10"/>
      <c r="AW1916" s="14">
        <f t="shared" ref="AW1916:AW1920" si="3239">IF($AP1916="",$AT1916,$AP1916)</f>
        <v>77000000</v>
      </c>
      <c r="AX1916" s="21">
        <f t="shared" ref="AX1916:AX1920" si="3240">IF($AP1916="",$AV1916,$AS1916)</f>
        <v>700.48078307298363</v>
      </c>
      <c r="AY1916" s="10">
        <f t="shared" ref="AY1916:AY1920" si="3241">LN(BB1916*$AO1916/$AW1916)</f>
        <v>-11.202931647457158</v>
      </c>
      <c r="AZ1916" s="10">
        <f t="shared" ref="AZ1916:AZ1920" si="3242">EXP(AY$2950*$AI1916+AY$2951)*$AW1916/$AO1916</f>
        <v>2.783312536901974</v>
      </c>
      <c r="BA1916" s="10">
        <f t="shared" ref="BA1916:BA1920" si="3243">LN(AZ1916/$C1916)</f>
        <v>1.0236417783949947</v>
      </c>
      <c r="BB1916" s="17" cm="1">
        <f t="array" ref="BB1916">$C1916*EXP(poly_from_str($AO1916,BB$2951))</f>
        <v>0.94202883547931082</v>
      </c>
      <c r="BC1916" s="10">
        <f t="shared" ref="BC1916:BC1920" si="3244">LN(AZ1916/BB1916)</f>
        <v>1.0833611723570535</v>
      </c>
      <c r="BD1916" s="10">
        <f t="shared" ref="BD1916:BD1920" si="3245">LN($AX1916/100+1)</f>
        <v>2.0800423400056021</v>
      </c>
      <c r="BE1916" s="10">
        <f t="shared" ref="BE1916:BE1920" si="3246">ABS(LN($AZ1916/$BB1916))-BD1916-LN(2)</f>
        <v>-1.6898283482084939</v>
      </c>
      <c r="BF1916" s="21">
        <f>INDEX([1]Pr3_line_class7_opt_lin!$A$2:$A$3624,MATCH($X1916,[1]Pr3_line_class7_opt_lin!$AO$2:$AO$3624,0),1)</f>
        <v>531</v>
      </c>
    </row>
    <row r="1917" spans="1:58" hidden="1" x14ac:dyDescent="0.25">
      <c r="A1917" s="1">
        <v>1114.2280000000001</v>
      </c>
      <c r="B1917" s="1">
        <v>4.0000000000000001E-3</v>
      </c>
      <c r="C1917">
        <v>20</v>
      </c>
      <c r="E1917" s="2">
        <v>89748.2</v>
      </c>
      <c r="F1917">
        <v>28720</v>
      </c>
      <c r="G1917" t="s">
        <v>4</v>
      </c>
      <c r="H1917" t="s">
        <v>5</v>
      </c>
      <c r="I1917">
        <v>118468</v>
      </c>
      <c r="J1917" t="s">
        <v>6</v>
      </c>
      <c r="K1917" t="s">
        <v>5</v>
      </c>
      <c r="L1917">
        <v>28720.71</v>
      </c>
      <c r="M1917">
        <v>118468.8</v>
      </c>
      <c r="N1917">
        <v>20</v>
      </c>
      <c r="V1917" s="11">
        <f t="shared" si="3077"/>
        <v>8.9748238242083299E-7</v>
      </c>
      <c r="W1917" s="11">
        <f t="shared" si="3078"/>
        <v>1.1142284747772101E-6</v>
      </c>
      <c r="X1917" s="10">
        <f t="shared" si="3079"/>
        <v>89748.223194045728</v>
      </c>
      <c r="Y1917" s="8">
        <f t="shared" si="3080"/>
        <v>1114.2281868220252</v>
      </c>
      <c r="Z1917" s="1">
        <f t="shared" si="3081"/>
        <v>1114.2280000000001</v>
      </c>
      <c r="AA1917" s="2">
        <f t="shared" si="3082"/>
        <v>89748.2</v>
      </c>
      <c r="AB1917" s="2">
        <f t="shared" si="3076"/>
        <v>89748.238242083302</v>
      </c>
      <c r="AC1917" s="1">
        <f t="shared" si="3083"/>
        <v>9.027373133778871E-2</v>
      </c>
      <c r="AD1917" s="1" t="b">
        <f t="shared" si="3084"/>
        <v>1</v>
      </c>
      <c r="AF1917" s="1" t="s">
        <v>1370</v>
      </c>
      <c r="AG1917" s="1" t="s">
        <v>1181</v>
      </c>
      <c r="AH1917" s="10">
        <v>28720.71</v>
      </c>
      <c r="AI1917" s="10">
        <v>118468.8</v>
      </c>
      <c r="AJ1917" s="10">
        <f t="shared" si="3234"/>
        <v>89748.09</v>
      </c>
      <c r="AK1917" s="1">
        <f t="shared" si="3235"/>
        <v>-1.8404344871214562E-3</v>
      </c>
      <c r="AL1917" s="10">
        <f t="shared" si="3236"/>
        <v>0.13319404573121574</v>
      </c>
      <c r="AM1917" s="10">
        <f t="shared" si="3085"/>
        <v>0.32218971341592562</v>
      </c>
      <c r="AN1917" s="10">
        <f t="shared" si="3237"/>
        <v>0.41340253951333022</v>
      </c>
      <c r="AO1917" s="1">
        <f t="shared" si="3086"/>
        <v>1114.2280000000001</v>
      </c>
      <c r="AP1917" s="14">
        <v>1140000000</v>
      </c>
      <c r="AQ1917" s="10">
        <v>0.39600000000000002</v>
      </c>
      <c r="AR1917" s="14" cm="1">
        <f t="array" ref="AR1917">SfromgA($AP1917,$AO1917,"")</f>
        <v>0.77832398657145541</v>
      </c>
      <c r="AS1917" s="21">
        <f t="shared" si="3238"/>
        <v>348.84838845198482</v>
      </c>
      <c r="AU1917" s="10"/>
      <c r="AV1917" s="10"/>
      <c r="AW1917" s="14">
        <f t="shared" si="3239"/>
        <v>1140000000</v>
      </c>
      <c r="AX1917" s="21">
        <f t="shared" si="3240"/>
        <v>348.84838845198482</v>
      </c>
      <c r="AY1917" s="10">
        <f t="shared" si="3241"/>
        <v>-10.901971673629021</v>
      </c>
      <c r="AZ1917" s="10">
        <f t="shared" si="3242"/>
        <v>21.171616279616615</v>
      </c>
      <c r="BA1917" s="10">
        <f t="shared" si="3243"/>
        <v>5.6929156322125564E-2</v>
      </c>
      <c r="BB1917" s="17" cm="1">
        <f t="array" ref="BB1917">$C1917*EXP(poly_from_str($AO1917,BB$2951))</f>
        <v>18.847972686354716</v>
      </c>
      <c r="BC1917" s="10">
        <f t="shared" si="3244"/>
        <v>0.11625607156149646</v>
      </c>
      <c r="BD1917" s="10">
        <f t="shared" si="3245"/>
        <v>1.5015149798148997</v>
      </c>
      <c r="BE1917" s="10">
        <f t="shared" si="3246"/>
        <v>-2.0784060888133484</v>
      </c>
      <c r="BF1917" s="21">
        <f>INDEX([1]Pr3_line_class7_opt_lin!$A$2:$A$3624,MATCH($X1917,[1]Pr3_line_class7_opt_lin!$AO$2:$AO$3624,0),1)</f>
        <v>10628</v>
      </c>
    </row>
    <row r="1918" spans="1:58" hidden="1" x14ac:dyDescent="0.25">
      <c r="A1918" s="1">
        <v>1113.7529999999999</v>
      </c>
      <c r="B1918" s="1">
        <v>4.0000000000000001E-3</v>
      </c>
      <c r="C1918">
        <v>10</v>
      </c>
      <c r="E1918" s="2">
        <v>89786.5</v>
      </c>
      <c r="F1918">
        <v>23844</v>
      </c>
      <c r="G1918" t="s">
        <v>4</v>
      </c>
      <c r="H1918" t="s">
        <v>5</v>
      </c>
      <c r="I1918">
        <v>113630</v>
      </c>
      <c r="J1918" t="s">
        <v>6</v>
      </c>
      <c r="K1918" t="s">
        <v>7</v>
      </c>
      <c r="L1918">
        <v>23844.58</v>
      </c>
      <c r="M1918">
        <v>113630.9</v>
      </c>
      <c r="N1918">
        <v>20</v>
      </c>
      <c r="V1918" s="11">
        <f t="shared" si="3077"/>
        <v>8.978651460422554E-7</v>
      </c>
      <c r="W1918" s="11">
        <f t="shared" si="3078"/>
        <v>1.1137531811575237E-6</v>
      </c>
      <c r="X1918" s="10">
        <f t="shared" si="3079"/>
        <v>89786.508851600112</v>
      </c>
      <c r="Y1918" s="8">
        <f t="shared" si="3080"/>
        <v>1113.7530713582019</v>
      </c>
      <c r="Z1918" s="1">
        <f t="shared" si="3081"/>
        <v>1113.7529999999999</v>
      </c>
      <c r="AA1918" s="2">
        <f t="shared" si="3082"/>
        <v>89786.5</v>
      </c>
      <c r="AB1918" s="2">
        <f t="shared" si="3076"/>
        <v>89786.514604225536</v>
      </c>
      <c r="AC1918" s="1">
        <f t="shared" si="3083"/>
        <v>9.0308091023874035E-2</v>
      </c>
      <c r="AD1918" s="1" t="b">
        <f t="shared" si="3084"/>
        <v>1</v>
      </c>
      <c r="AF1918" s="1" t="s">
        <v>1268</v>
      </c>
      <c r="AG1918" s="1" t="s">
        <v>1316</v>
      </c>
      <c r="AH1918" s="10">
        <v>23844.58</v>
      </c>
      <c r="AI1918" s="10">
        <v>113630.9</v>
      </c>
      <c r="AJ1918" s="10">
        <f t="shared" si="3234"/>
        <v>89786.319999999992</v>
      </c>
      <c r="AK1918" s="1">
        <f t="shared" si="3235"/>
        <v>-2.4139650674896984E-3</v>
      </c>
      <c r="AL1918" s="10">
        <f t="shared" si="3236"/>
        <v>0.18885160011996049</v>
      </c>
      <c r="AM1918" s="10">
        <f t="shared" si="3085"/>
        <v>0.32246467574049187</v>
      </c>
      <c r="AN1918" s="10">
        <f t="shared" si="3237"/>
        <v>0.58565050477634817</v>
      </c>
      <c r="AO1918" s="1">
        <f t="shared" si="3086"/>
        <v>1113.7529999999999</v>
      </c>
      <c r="AP1918" s="14">
        <v>594000000</v>
      </c>
      <c r="AQ1918" s="10">
        <v>0.24</v>
      </c>
      <c r="AR1918" s="14" cm="1">
        <f t="array" ref="AR1918">SfromgA($AP1918,$AO1918,"")</f>
        <v>0.40502932244075102</v>
      </c>
      <c r="AS1918" s="21">
        <f t="shared" si="3238"/>
        <v>471.95040648031244</v>
      </c>
      <c r="AU1918" s="10"/>
      <c r="AV1918" s="10"/>
      <c r="AW1918" s="14">
        <f t="shared" si="3239"/>
        <v>594000000</v>
      </c>
      <c r="AX1918" s="21">
        <f t="shared" si="3240"/>
        <v>471.95040648031244</v>
      </c>
      <c r="AY1918" s="10">
        <f t="shared" si="3241"/>
        <v>-10.942748761088437</v>
      </c>
      <c r="AZ1918" s="10">
        <f t="shared" si="3242"/>
        <v>17.346860287055929</v>
      </c>
      <c r="BA1918" s="10">
        <f t="shared" si="3243"/>
        <v>0.55082643374091311</v>
      </c>
      <c r="BB1918" s="17" cm="1">
        <f t="array" ref="BB1918">$C1918*EXP(poly_from_str($AO1918,BB$2951))</f>
        <v>9.4323987992321729</v>
      </c>
      <c r="BC1918" s="10">
        <f t="shared" si="3244"/>
        <v>0.60926108288056191</v>
      </c>
      <c r="BD1918" s="10">
        <f t="shared" si="3245"/>
        <v>1.7438820996753788</v>
      </c>
      <c r="BE1918" s="10">
        <f t="shared" si="3246"/>
        <v>-1.8277681973547621</v>
      </c>
      <c r="BF1918" s="21">
        <f>INDEX([1]Pr3_line_class7_opt_lin!$A$2:$A$3624,MATCH($X1918,[1]Pr3_line_class7_opt_lin!$AO$2:$AO$3624,0),1)</f>
        <v>5329</v>
      </c>
    </row>
    <row r="1919" spans="1:58" hidden="1" x14ac:dyDescent="0.25">
      <c r="A1919" s="1">
        <v>1113.489</v>
      </c>
      <c r="B1919" s="1">
        <v>4.0000000000000001E-3</v>
      </c>
      <c r="C1919">
        <v>10</v>
      </c>
      <c r="E1919" s="2">
        <v>89807.8</v>
      </c>
      <c r="F1919">
        <v>21535</v>
      </c>
      <c r="G1919" t="s">
        <v>4</v>
      </c>
      <c r="H1919" t="s">
        <v>5</v>
      </c>
      <c r="I1919">
        <v>111342</v>
      </c>
      <c r="J1919" t="s">
        <v>6</v>
      </c>
      <c r="K1919" t="s">
        <v>7</v>
      </c>
      <c r="L1919">
        <v>21535.17</v>
      </c>
      <c r="M1919">
        <v>111342.8</v>
      </c>
      <c r="N1919">
        <v>20</v>
      </c>
      <c r="V1919" s="11">
        <f t="shared" si="3077"/>
        <v>8.9807802322250151E-7</v>
      </c>
      <c r="W1919" s="11">
        <f t="shared" si="3078"/>
        <v>1.1134890287925992E-6</v>
      </c>
      <c r="X1919" s="10">
        <f t="shared" si="3079"/>
        <v>89807.801406986546</v>
      </c>
      <c r="Y1919" s="8">
        <f t="shared" si="3080"/>
        <v>1113.4890113479669</v>
      </c>
      <c r="Z1919" s="1">
        <f t="shared" si="3081"/>
        <v>1113.489</v>
      </c>
      <c r="AA1919" s="2">
        <f t="shared" si="3082"/>
        <v>89807.8</v>
      </c>
      <c r="AB1919" s="2">
        <f t="shared" si="3076"/>
        <v>89807.802322250151</v>
      </c>
      <c r="AC1919" s="1">
        <f t="shared" si="3083"/>
        <v>9.0327206789761805E-2</v>
      </c>
      <c r="AD1919" s="1" t="b">
        <f t="shared" si="3084"/>
        <v>1</v>
      </c>
      <c r="AF1919" s="1" t="s">
        <v>1206</v>
      </c>
      <c r="AG1919" s="5" t="s">
        <v>1474</v>
      </c>
      <c r="AH1919" s="10">
        <v>21535.17</v>
      </c>
      <c r="AI1919" s="10">
        <v>111342.43</v>
      </c>
      <c r="AJ1919" s="10">
        <f t="shared" si="3234"/>
        <v>89807.26</v>
      </c>
      <c r="AK1919" s="1">
        <f t="shared" si="3235"/>
        <v>-6.7240650701023696E-3</v>
      </c>
      <c r="AL1919" s="10">
        <f t="shared" si="3236"/>
        <v>0.54140698655101005</v>
      </c>
      <c r="AM1919" s="10">
        <f t="shared" si="3085"/>
        <v>0.32261764597584708</v>
      </c>
      <c r="AN1919" s="10">
        <f t="shared" si="3237"/>
        <v>1.6781691680669655</v>
      </c>
      <c r="AO1919" s="1">
        <f t="shared" si="3086"/>
        <v>1113.489</v>
      </c>
      <c r="AP1919" s="14">
        <v>379000000</v>
      </c>
      <c r="AQ1919" s="10">
        <v>0.193</v>
      </c>
      <c r="AR1919" s="14" cm="1">
        <f t="array" ref="AR1919">SfromgA($AP1919,$AO1919,"")</f>
        <v>0.2582440731803195</v>
      </c>
      <c r="AS1919" s="21">
        <f t="shared" si="3238"/>
        <v>532.3894253905039</v>
      </c>
      <c r="AU1919" s="10"/>
      <c r="AV1919" s="10"/>
      <c r="AW1919" s="14">
        <f t="shared" si="3239"/>
        <v>379000000</v>
      </c>
      <c r="AX1919" s="21">
        <f t="shared" si="3240"/>
        <v>532.3894253905039</v>
      </c>
      <c r="AY1919" s="10">
        <f t="shared" si="3241"/>
        <v>-10.493149216329059</v>
      </c>
      <c r="AZ1919" s="10">
        <f t="shared" si="3242"/>
        <v>13.711332491450298</v>
      </c>
      <c r="BA1919" s="10">
        <f t="shared" si="3243"/>
        <v>0.31563758706458783</v>
      </c>
      <c r="BB1919" s="17" cm="1">
        <f t="array" ref="BB1919">$C1919*EXP(poly_from_str($AO1919,BB$2951))</f>
        <v>9.4370547894038399</v>
      </c>
      <c r="BC1919" s="10">
        <f t="shared" si="3244"/>
        <v>0.37357874122895407</v>
      </c>
      <c r="BD1919" s="10">
        <f t="shared" si="3245"/>
        <v>1.8443351978135314</v>
      </c>
      <c r="BE1919" s="10">
        <f t="shared" si="3246"/>
        <v>-2.1639036371445228</v>
      </c>
      <c r="BF1919" s="21">
        <f>INDEX([1]Pr3_line_class7_opt_lin!$A$2:$A$3624,MATCH($X1919,[1]Pr3_line_class7_opt_lin!$AO$2:$AO$3624,0),1)</f>
        <v>5338</v>
      </c>
    </row>
    <row r="1920" spans="1:58" hidden="1" x14ac:dyDescent="0.25">
      <c r="A1920" s="1">
        <v>1112.9649999999999</v>
      </c>
      <c r="B1920" s="1">
        <v>4.0000000000000001E-3</v>
      </c>
      <c r="C1920">
        <v>10</v>
      </c>
      <c r="E1920" s="2">
        <v>89850.1</v>
      </c>
      <c r="F1920">
        <v>21418</v>
      </c>
      <c r="G1920" t="s">
        <v>4</v>
      </c>
      <c r="H1920" t="s">
        <v>17</v>
      </c>
      <c r="I1920">
        <v>111268</v>
      </c>
      <c r="J1920" t="s">
        <v>6</v>
      </c>
      <c r="K1920" t="s">
        <v>18</v>
      </c>
      <c r="L1920">
        <v>21418.84</v>
      </c>
      <c r="M1920">
        <v>111268.7</v>
      </c>
      <c r="N1920">
        <v>20</v>
      </c>
      <c r="V1920" s="11">
        <f t="shared" si="3077"/>
        <v>8.9850085132955677E-7</v>
      </c>
      <c r="W1920" s="11">
        <f t="shared" si="3078"/>
        <v>1.1129648158432767E-6</v>
      </c>
      <c r="X1920" s="10">
        <f t="shared" si="3079"/>
        <v>89850.090999159773</v>
      </c>
      <c r="Y1920" s="8">
        <f t="shared" si="3080"/>
        <v>1112.9649273358571</v>
      </c>
      <c r="Z1920" s="1">
        <f t="shared" si="3081"/>
        <v>1112.9649999999999</v>
      </c>
      <c r="AA1920" s="2">
        <f t="shared" si="3082"/>
        <v>89850.1</v>
      </c>
      <c r="AB1920" s="2">
        <f t="shared" si="3076"/>
        <v>89850.085132955675</v>
      </c>
      <c r="AC1920" s="1">
        <f t="shared" si="3083"/>
        <v>9.0365188991996914E-2</v>
      </c>
      <c r="AD1920" s="1" t="b">
        <f t="shared" si="3084"/>
        <v>1</v>
      </c>
      <c r="AF1920" s="1" t="s">
        <v>1247</v>
      </c>
      <c r="AG1920" s="1" t="s">
        <v>1348</v>
      </c>
      <c r="AH1920" s="10">
        <v>21418.84</v>
      </c>
      <c r="AI1920" s="10">
        <v>111268.6</v>
      </c>
      <c r="AJ1920" s="10">
        <f t="shared" si="3234"/>
        <v>89849.760000000009</v>
      </c>
      <c r="AK1920" s="1">
        <f t="shared" si="3235"/>
        <v>-4.0274075299748802E-3</v>
      </c>
      <c r="AL1920" s="10">
        <f t="shared" si="3236"/>
        <v>0.33099915976345073</v>
      </c>
      <c r="AM1920" s="10">
        <f t="shared" si="3085"/>
        <v>0.32292156536818328</v>
      </c>
      <c r="AN1920" s="10">
        <f t="shared" si="3237"/>
        <v>1.0250141064009077</v>
      </c>
      <c r="AO1920" s="1">
        <f t="shared" si="3086"/>
        <v>1112.9649999999999</v>
      </c>
      <c r="AP1920" s="14">
        <v>454000000</v>
      </c>
      <c r="AQ1920" s="10">
        <v>0.32</v>
      </c>
      <c r="AR1920" s="14" cm="1">
        <f t="array" ref="AR1920">SfromgA($AP1920,$AO1920,"")</f>
        <v>0.30891125648912882</v>
      </c>
      <c r="AS1920" s="21">
        <f t="shared" si="3238"/>
        <v>509.5192530552473</v>
      </c>
      <c r="AU1920" s="10"/>
      <c r="AV1920" s="10"/>
      <c r="AW1920" s="14">
        <f t="shared" si="3239"/>
        <v>454000000</v>
      </c>
      <c r="AX1920" s="21">
        <f t="shared" si="3240"/>
        <v>509.5192530552473</v>
      </c>
      <c r="AY1920" s="10">
        <f t="shared" si="3241"/>
        <v>-10.673206515931248</v>
      </c>
      <c r="AZ1920" s="10">
        <f t="shared" si="3242"/>
        <v>16.546187547146811</v>
      </c>
      <c r="BA1920" s="10">
        <f t="shared" si="3243"/>
        <v>0.50357062260314323</v>
      </c>
      <c r="BB1920" s="17" cm="1">
        <f t="array" ref="BB1920">$C1920*EXP(poly_from_str($AO1920,BB$2951))</f>
        <v>9.4462547087808204</v>
      </c>
      <c r="BC1920" s="10">
        <f t="shared" si="3244"/>
        <v>0.56053737976302576</v>
      </c>
      <c r="BD1920" s="10">
        <f t="shared" si="3245"/>
        <v>1.807500350712018</v>
      </c>
      <c r="BE1920" s="10">
        <f t="shared" si="3246"/>
        <v>-1.9401101515089376</v>
      </c>
      <c r="BF1920" s="21">
        <f>INDEX([1]Pr3_line_class7_opt_lin!$A$2:$A$3624,MATCH($X1920,[1]Pr3_line_class7_opt_lin!$AO$2:$AO$3624,0),1)</f>
        <v>5354</v>
      </c>
    </row>
    <row r="1921" spans="1:58" hidden="1" x14ac:dyDescent="0.25">
      <c r="A1921" s="1">
        <v>1112.5820000000001</v>
      </c>
      <c r="B1921" s="1">
        <v>4.0000000000000001E-3</v>
      </c>
      <c r="C1921">
        <v>10</v>
      </c>
      <c r="E1921" s="2">
        <v>89881</v>
      </c>
      <c r="N1921">
        <v>20</v>
      </c>
      <c r="V1921" s="11">
        <f t="shared" si="3077"/>
        <v>8.9881015511665652E-7</v>
      </c>
      <c r="W1921" s="11">
        <f t="shared" si="3078"/>
        <v>1.1125821920094348E-6</v>
      </c>
      <c r="X1921" s="10">
        <f t="shared" si="3079"/>
        <v>89881.009386008591</v>
      </c>
      <c r="Y1921" s="8">
        <f t="shared" si="3080"/>
        <v>1112.5820758257594</v>
      </c>
      <c r="Z1921" s="1">
        <f t="shared" si="3081"/>
        <v>1112.5820000000001</v>
      </c>
      <c r="AA1921" s="2">
        <f t="shared" si="3082"/>
        <v>89881</v>
      </c>
      <c r="AB1921" s="2">
        <f t="shared" ref="AB1921:AB1984" si="3247">100000000/Z1921</f>
        <v>89881.015511665653</v>
      </c>
      <c r="AC1921" s="1">
        <f t="shared" si="3083"/>
        <v>9.0392984747041411E-2</v>
      </c>
      <c r="AD1921" s="1" t="b">
        <f t="shared" si="3084"/>
        <v>1</v>
      </c>
      <c r="AM1921" s="10">
        <f t="shared" si="3085"/>
        <v>0.32314382220816079</v>
      </c>
      <c r="AN1921" s="10"/>
      <c r="AO1921" s="1">
        <f t="shared" si="3086"/>
        <v>1112.5820000000001</v>
      </c>
      <c r="AP1921"/>
      <c r="BB1921" s="17" cm="1">
        <f t="array" ref="BB1921">$C1921*EXP(poly_from_str($AO1921,BB$2951))</f>
        <v>9.4529440660525257</v>
      </c>
      <c r="BF1921" s="21">
        <f>INDEX([1]Pr3_line_class7_opt_lin!$A$2:$A$3624,MATCH($X1921,[1]Pr3_line_class7_opt_lin!$AO$2:$AO$3624,0),1)</f>
        <v>5366</v>
      </c>
    </row>
    <row r="1922" spans="1:58" hidden="1" x14ac:dyDescent="0.25">
      <c r="A1922" s="1">
        <v>1112.549</v>
      </c>
      <c r="B1922" s="1">
        <v>4.0000000000000001E-3</v>
      </c>
      <c r="C1922">
        <v>5</v>
      </c>
      <c r="E1922" s="2">
        <v>89883.7</v>
      </c>
      <c r="F1922">
        <v>21611</v>
      </c>
      <c r="G1922" t="s">
        <v>4</v>
      </c>
      <c r="H1922" t="s">
        <v>17</v>
      </c>
      <c r="I1922">
        <v>111494</v>
      </c>
      <c r="J1922" t="s">
        <v>6</v>
      </c>
      <c r="K1922" t="s">
        <v>17</v>
      </c>
      <c r="L1922">
        <v>21611.19</v>
      </c>
      <c r="M1922">
        <v>111494.8</v>
      </c>
      <c r="N1922">
        <v>20</v>
      </c>
      <c r="V1922" s="11">
        <f t="shared" ref="V1922:V1985" si="3248">0.001/$A1922</f>
        <v>8.9883681527734962E-7</v>
      </c>
      <c r="W1922" s="11">
        <f t="shared" ref="W1922:W1985" si="3249">0.1/$E1922</f>
        <v>1.1125487713567645E-6</v>
      </c>
      <c r="X1922" s="10">
        <f t="shared" ref="X1922:X1985" si="3250">($E1922/$W1922^2+(100000000/$A1922)/$V1922^2)/(1/$W1922^2+1/$V1922^2)</f>
        <v>89883.688823078919</v>
      </c>
      <c r="Y1922" s="8">
        <f t="shared" ref="Y1922:Y1985" si="3251">100000000/X1922</f>
        <v>1112.5489097007728</v>
      </c>
      <c r="Z1922" s="1">
        <f t="shared" ref="Z1922:Z1985" si="3252">ROUND($A1922,3)+0</f>
        <v>1112.549</v>
      </c>
      <c r="AA1922" s="2">
        <f t="shared" ref="AA1922:AA1985" si="3253">ROUND($E1922,1)+0</f>
        <v>89883.7</v>
      </c>
      <c r="AB1922" s="2">
        <f t="shared" si="3247"/>
        <v>89883.681527734967</v>
      </c>
      <c r="AC1922" s="1">
        <f t="shared" ref="AC1922:AC1985" si="3254">0.0005/$Z1922*AB1922+0.05</f>
        <v>9.0395381024896415E-2</v>
      </c>
      <c r="AD1922" s="1" t="b">
        <f t="shared" ref="AD1922:AD1985" si="3255">ABS($E1922-AB1922)&lt;AC1922</f>
        <v>1</v>
      </c>
      <c r="AF1922" s="1" t="s">
        <v>1301</v>
      </c>
      <c r="AG1922" s="1" t="s">
        <v>1346</v>
      </c>
      <c r="AH1922" s="10">
        <v>21611.19</v>
      </c>
      <c r="AI1922" s="10">
        <v>111494.56</v>
      </c>
      <c r="AJ1922" s="10">
        <f t="shared" ref="AJ1922:AJ1927" si="3256">AI1922-AH1922</f>
        <v>89883.37</v>
      </c>
      <c r="AK1922" s="1">
        <f t="shared" ref="AK1922:AK1927" si="3257">$A1922-100000000/AJ1922</f>
        <v>-3.8559954973607091E-3</v>
      </c>
      <c r="AL1922" s="10">
        <f t="shared" ref="AL1922:AL1927" si="3258">$X1922-AJ1922</f>
        <v>0.31882307892374229</v>
      </c>
      <c r="AM1922" s="10">
        <f t="shared" ref="AM1922:AM1985" si="3259">$B1922/$A1922*$E1922</f>
        <v>0.32316311461337882</v>
      </c>
      <c r="AN1922" s="10">
        <f t="shared" ref="AN1922:AN1927" si="3260">AL1922/AM1922</f>
        <v>0.98657013906172797</v>
      </c>
      <c r="AO1922" s="1">
        <f t="shared" ref="AO1922:AO1985" si="3261">$A1922+0</f>
        <v>1112.549</v>
      </c>
      <c r="AP1922" s="14">
        <v>181000000</v>
      </c>
      <c r="AQ1922" s="10">
        <v>8.3000000000000004E-2</v>
      </c>
      <c r="AR1922" s="14" cm="1">
        <f t="array" ref="AR1922">SfromgA($AP1922,$AO1922,"")</f>
        <v>0.12301820276320027</v>
      </c>
      <c r="AS1922" s="21">
        <f t="shared" ref="AS1922:AS1927" si="3262">(10^MAX(0.05, -0.312925054856973*((LN($AR1922))^(1/3)) + 0.454808404431693)-1)*100</f>
        <v>616.54317620108941</v>
      </c>
      <c r="AU1922" s="10"/>
      <c r="AV1922" s="10"/>
      <c r="AW1922" s="14">
        <f t="shared" ref="AW1922:AW1927" si="3263">IF($AP1922="",$AT1922,$AP1922)</f>
        <v>181000000</v>
      </c>
      <c r="AX1922" s="21">
        <f t="shared" ref="AX1922:AX1927" si="3264">IF($AP1922="",$AV1922,$AS1922)</f>
        <v>616.54317620108941</v>
      </c>
      <c r="AY1922" s="10">
        <f t="shared" ref="AY1922:AY1927" si="3265">LN(BB1922*$AO1922/$AW1922)</f>
        <v>-10.446358653621672</v>
      </c>
      <c r="AZ1922" s="10">
        <f t="shared" ref="AZ1922:AZ1927" si="3266">EXP(AY$2950*$AI1922+AY$2951)*$AW1922/$AO1922</f>
        <v>6.4611514191964634</v>
      </c>
      <c r="BA1922" s="10">
        <f t="shared" ref="BA1922:BA1927" si="3267">LN(AZ1922/$C1922)</f>
        <v>0.25636962774356409</v>
      </c>
      <c r="BB1922" s="17" cm="1">
        <f t="array" ref="BB1922">$C1922*EXP(poly_from_str($AO1922,BB$2951))</f>
        <v>4.726759523693608</v>
      </c>
      <c r="BC1922" s="10">
        <f t="shared" ref="BC1922:BC1927" si="3268">LN(AZ1922/BB1922)</f>
        <v>0.31256766258350316</v>
      </c>
      <c r="BD1922" s="10">
        <f t="shared" ref="BD1922:BD1927" si="3269">LN($AX1922/100+1)</f>
        <v>1.9692683193404916</v>
      </c>
      <c r="BE1922" s="10">
        <f t="shared" ref="BE1922:BE1927" si="3270">ABS(LN($AZ1922/$BB1922))-BD1922-LN(2)</f>
        <v>-2.3498478373169336</v>
      </c>
      <c r="BF1922" s="21">
        <f>INDEX([1]Pr3_line_class7_opt_lin!$A$2:$A$3624,MATCH($X1922,[1]Pr3_line_class7_opt_lin!$AO$2:$AO$3624,0),1)</f>
        <v>2684</v>
      </c>
    </row>
    <row r="1923" spans="1:58" hidden="1" x14ac:dyDescent="0.25">
      <c r="A1923" s="1">
        <v>1112.4000000000001</v>
      </c>
      <c r="B1923" s="1">
        <v>4.0000000000000001E-3</v>
      </c>
      <c r="C1923">
        <v>1</v>
      </c>
      <c r="E1923" s="2">
        <v>89895.7</v>
      </c>
      <c r="F1923">
        <v>22747</v>
      </c>
      <c r="G1923" t="s">
        <v>4</v>
      </c>
      <c r="H1923" t="s">
        <v>5</v>
      </c>
      <c r="I1923">
        <v>112643</v>
      </c>
      <c r="J1923" t="s">
        <v>6</v>
      </c>
      <c r="K1923" t="s">
        <v>12</v>
      </c>
      <c r="L1923">
        <v>22747.69</v>
      </c>
      <c r="M1923">
        <v>112643.2</v>
      </c>
      <c r="N1923">
        <v>20</v>
      </c>
      <c r="V1923" s="11">
        <f t="shared" si="3248"/>
        <v>8.9895720963682127E-7</v>
      </c>
      <c r="W1923" s="11">
        <f t="shared" si="3249"/>
        <v>1.1124002594117405E-6</v>
      </c>
      <c r="X1923" s="10">
        <f t="shared" si="3250"/>
        <v>89895.712681710822</v>
      </c>
      <c r="Y1923" s="8">
        <f t="shared" si="3251"/>
        <v>1112.4001024839183</v>
      </c>
      <c r="Z1923" s="1">
        <f t="shared" si="3252"/>
        <v>1112.4000000000001</v>
      </c>
      <c r="AA1923" s="2">
        <f t="shared" si="3253"/>
        <v>89895.7</v>
      </c>
      <c r="AB1923" s="2">
        <f t="shared" si="3247"/>
        <v>89895.720963682121</v>
      </c>
      <c r="AC1923" s="1">
        <f t="shared" si="3254"/>
        <v>9.0406203237900995E-2</v>
      </c>
      <c r="AD1923" s="1" t="b">
        <f t="shared" si="3255"/>
        <v>1</v>
      </c>
      <c r="AF1923" s="1" t="s">
        <v>1178</v>
      </c>
      <c r="AG1923" s="1" t="s">
        <v>1161</v>
      </c>
      <c r="AH1923" s="10">
        <v>22747.69</v>
      </c>
      <c r="AI1923" s="10">
        <v>112643.09</v>
      </c>
      <c r="AJ1923" s="10">
        <f t="shared" si="3256"/>
        <v>89895.4</v>
      </c>
      <c r="AK1923" s="1">
        <f t="shared" si="3257"/>
        <v>-3.9717271406516375E-3</v>
      </c>
      <c r="AL1923" s="10">
        <f t="shared" si="3258"/>
        <v>0.31268171082774643</v>
      </c>
      <c r="AM1923" s="10">
        <f t="shared" si="3259"/>
        <v>0.32324955052139515</v>
      </c>
      <c r="AN1923" s="10">
        <f t="shared" si="3260"/>
        <v>0.96730748835813385</v>
      </c>
      <c r="AO1923" s="1">
        <f t="shared" si="3261"/>
        <v>1112.4000000000001</v>
      </c>
      <c r="AP1923" s="14">
        <v>127000000</v>
      </c>
      <c r="AQ1923" s="10">
        <v>0.06</v>
      </c>
      <c r="AR1923" s="14" cm="1">
        <f t="array" ref="AR1923">SfromgA($AP1923,$AO1923,"")</f>
        <v>8.6281963847999493E-2</v>
      </c>
      <c r="AS1923" s="21">
        <f t="shared" si="3262"/>
        <v>652.78390216966113</v>
      </c>
      <c r="AU1923" s="10"/>
      <c r="AV1923" s="10"/>
      <c r="AW1923" s="14">
        <f t="shared" si="3263"/>
        <v>127000000</v>
      </c>
      <c r="AX1923" s="21">
        <f t="shared" si="3264"/>
        <v>652.78390216966113</v>
      </c>
      <c r="AY1923" s="10">
        <f t="shared" si="3265"/>
        <v>-11.701346264269576</v>
      </c>
      <c r="AZ1923" s="10">
        <f t="shared" si="3266"/>
        <v>4.0725585964332724</v>
      </c>
      <c r="BA1923" s="10">
        <f t="shared" si="3267"/>
        <v>1.4042714497105699</v>
      </c>
      <c r="BB1923" s="17" cm="1">
        <f t="array" ref="BB1923">$C1923*EXP(poly_from_str($AO1923,BB$2951))</f>
        <v>0.94561124336789171</v>
      </c>
      <c r="BC1923" s="10">
        <f t="shared" si="3268"/>
        <v>1.4601951919170901</v>
      </c>
      <c r="BD1923" s="10">
        <f t="shared" si="3269"/>
        <v>2.0186080181140311</v>
      </c>
      <c r="BE1923" s="10">
        <f t="shared" si="3270"/>
        <v>-1.2515600067568862</v>
      </c>
      <c r="BF1923" s="21">
        <f>INDEX([1]Pr3_line_class7_opt_lin!$A$2:$A$3624,MATCH($X1923,[1]Pr3_line_class7_opt_lin!$AO$2:$AO$3624,0),1)</f>
        <v>537</v>
      </c>
    </row>
    <row r="1924" spans="1:58" hidden="1" x14ac:dyDescent="0.25">
      <c r="A1924" s="1">
        <v>1112.268</v>
      </c>
      <c r="B1924" s="1">
        <v>4.0000000000000001E-3</v>
      </c>
      <c r="C1924">
        <v>30</v>
      </c>
      <c r="E1924" s="2">
        <v>89906.4</v>
      </c>
      <c r="F1924">
        <v>27138</v>
      </c>
      <c r="G1924" t="s">
        <v>4</v>
      </c>
      <c r="H1924" t="s">
        <v>7</v>
      </c>
      <c r="I1924">
        <v>117044</v>
      </c>
      <c r="J1924" t="s">
        <v>6</v>
      </c>
      <c r="K1924" t="s">
        <v>7</v>
      </c>
      <c r="L1924">
        <v>27138.55</v>
      </c>
      <c r="M1924">
        <v>117044.6</v>
      </c>
      <c r="N1924">
        <v>20</v>
      </c>
      <c r="V1924" s="11">
        <f t="shared" si="3248"/>
        <v>8.9906389467286656E-7</v>
      </c>
      <c r="W1924" s="11">
        <f t="shared" si="3249"/>
        <v>1.1122678696955946E-6</v>
      </c>
      <c r="X1924" s="10">
        <f t="shared" si="3250"/>
        <v>89906.393629566737</v>
      </c>
      <c r="Y1924" s="8">
        <f t="shared" si="3251"/>
        <v>1112.2679485067663</v>
      </c>
      <c r="Z1924" s="1">
        <f t="shared" si="3252"/>
        <v>1112.268</v>
      </c>
      <c r="AA1924" s="2">
        <f t="shared" si="3253"/>
        <v>89906.4</v>
      </c>
      <c r="AB1924" s="2">
        <f t="shared" si="3247"/>
        <v>89906.389467286659</v>
      </c>
      <c r="AC1924" s="1">
        <f t="shared" si="3254"/>
        <v>9.0415794335217167E-2</v>
      </c>
      <c r="AD1924" s="1" t="b">
        <f t="shared" si="3255"/>
        <v>1</v>
      </c>
      <c r="AF1924" s="1" t="s">
        <v>1221</v>
      </c>
      <c r="AG1924" s="1" t="s">
        <v>1189</v>
      </c>
      <c r="AH1924" s="10">
        <v>27138.55</v>
      </c>
      <c r="AI1924" s="10">
        <v>117044.6</v>
      </c>
      <c r="AJ1924" s="10">
        <f t="shared" si="3256"/>
        <v>89906.05</v>
      </c>
      <c r="AK1924" s="1">
        <f t="shared" si="3257"/>
        <v>-4.199701799734612E-3</v>
      </c>
      <c r="AL1924" s="10">
        <f t="shared" si="3258"/>
        <v>0.34362956673430745</v>
      </c>
      <c r="AM1924" s="10">
        <f t="shared" si="3259"/>
        <v>0.3233263925600664</v>
      </c>
      <c r="AN1924" s="10">
        <f t="shared" si="3260"/>
        <v>1.0627946701581721</v>
      </c>
      <c r="AO1924" s="1">
        <f t="shared" si="3261"/>
        <v>1112.268</v>
      </c>
      <c r="AP1924" s="14">
        <v>1330000000</v>
      </c>
      <c r="AQ1924" s="10">
        <v>0.36799999999999999</v>
      </c>
      <c r="AR1924" s="14" cm="1">
        <f t="array" ref="AR1924">SfromgA($AP1924,$AO1924,"")</f>
        <v>0.90326114540486446</v>
      </c>
      <c r="AS1924" s="21">
        <f t="shared" si="3262"/>
        <v>298.92811960236997</v>
      </c>
      <c r="AU1924" s="10"/>
      <c r="AV1924" s="10"/>
      <c r="AW1924" s="14">
        <f t="shared" si="3263"/>
        <v>1330000000</v>
      </c>
      <c r="AX1924" s="21">
        <f t="shared" si="3264"/>
        <v>298.92811960236997</v>
      </c>
      <c r="AY1924" s="10">
        <f t="shared" si="3265"/>
        <v>-10.648772148805692</v>
      </c>
      <c r="AZ1924" s="10">
        <f t="shared" si="3266"/>
        <v>28.267178357323331</v>
      </c>
      <c r="BA1924" s="10">
        <f t="shared" si="3267"/>
        <v>-5.9496025432454573E-2</v>
      </c>
      <c r="BB1924" s="17" cm="1">
        <f t="array" ref="BB1924">$C1924*EXP(poly_from_str($AO1924,BB$2951))</f>
        <v>28.37521853390075</v>
      </c>
      <c r="BC1924" s="10">
        <f t="shared" si="3268"/>
        <v>-3.8148211774772533E-3</v>
      </c>
      <c r="BD1924" s="10">
        <f t="shared" si="3269"/>
        <v>1.383611063300058</v>
      </c>
      <c r="BE1924" s="10">
        <f t="shared" si="3270"/>
        <v>-2.0729434226825258</v>
      </c>
      <c r="BF1924" s="21">
        <f>INDEX([1]Pr3_line_class7_opt_lin!$A$2:$A$3624,MATCH($X1924,[1]Pr3_line_class7_opt_lin!$AO$2:$AO$3624,0),1)</f>
        <v>16130</v>
      </c>
    </row>
    <row r="1925" spans="1:58" hidden="1" x14ac:dyDescent="0.25">
      <c r="A1925" s="1">
        <v>1112.162</v>
      </c>
      <c r="B1925" s="1">
        <v>4.0000000000000001E-3</v>
      </c>
      <c r="C1925">
        <v>10</v>
      </c>
      <c r="E1925" s="2">
        <v>89915</v>
      </c>
      <c r="F1925">
        <v>25409</v>
      </c>
      <c r="G1925" t="s">
        <v>4</v>
      </c>
      <c r="H1925" t="s">
        <v>7</v>
      </c>
      <c r="I1925">
        <v>115324</v>
      </c>
      <c r="J1925" t="s">
        <v>6</v>
      </c>
      <c r="K1925" t="s">
        <v>5</v>
      </c>
      <c r="L1925">
        <v>25409.74</v>
      </c>
      <c r="M1925">
        <v>115324.3</v>
      </c>
      <c r="N1925">
        <v>20</v>
      </c>
      <c r="V1925" s="11">
        <f t="shared" si="3248"/>
        <v>8.9914958432314717E-7</v>
      </c>
      <c r="W1925" s="11">
        <f t="shared" si="3249"/>
        <v>1.1121614858477452E-6</v>
      </c>
      <c r="X1925" s="10">
        <f t="shared" si="3250"/>
        <v>89914.974862678806</v>
      </c>
      <c r="Y1925" s="8">
        <f t="shared" si="3251"/>
        <v>1112.161796772155</v>
      </c>
      <c r="Z1925" s="1">
        <f t="shared" si="3252"/>
        <v>1112.162</v>
      </c>
      <c r="AA1925" s="2">
        <f t="shared" si="3253"/>
        <v>89915</v>
      </c>
      <c r="AB1925" s="2">
        <f t="shared" si="3247"/>
        <v>89914.958432314714</v>
      </c>
      <c r="AC1925" s="1">
        <f t="shared" si="3254"/>
        <v>9.0423498749424416E-2</v>
      </c>
      <c r="AD1925" s="1" t="b">
        <f t="shared" si="3255"/>
        <v>1</v>
      </c>
      <c r="AF1925" s="1" t="s">
        <v>1267</v>
      </c>
      <c r="AG1925" s="1" t="s">
        <v>1216</v>
      </c>
      <c r="AH1925" s="10">
        <v>25409.74</v>
      </c>
      <c r="AI1925" s="10">
        <v>115324.47</v>
      </c>
      <c r="AJ1925" s="10">
        <f t="shared" si="3256"/>
        <v>89914.73</v>
      </c>
      <c r="AK1925" s="1">
        <f t="shared" si="3257"/>
        <v>-2.8254963342533301E-3</v>
      </c>
      <c r="AL1925" s="10">
        <f t="shared" si="3258"/>
        <v>0.24486267881002277</v>
      </c>
      <c r="AM1925" s="10">
        <f t="shared" si="3259"/>
        <v>0.3233881394976631</v>
      </c>
      <c r="AN1925" s="10">
        <f t="shared" si="3260"/>
        <v>0.75717890949984024</v>
      </c>
      <c r="AO1925" s="1">
        <f t="shared" si="3261"/>
        <v>1112.162</v>
      </c>
      <c r="AP1925" s="14">
        <v>522000000</v>
      </c>
      <c r="AQ1925" s="10">
        <v>0.14299999999999999</v>
      </c>
      <c r="AR1925" s="14" cm="1">
        <f t="array" ref="AR1925">SfromgA($AP1925,$AO1925,"")</f>
        <v>0.35441167454281958</v>
      </c>
      <c r="AS1925" s="21">
        <f t="shared" si="3262"/>
        <v>490.98487955307127</v>
      </c>
      <c r="AU1925" s="10"/>
      <c r="AV1925" s="10"/>
      <c r="AW1925" s="14">
        <f t="shared" si="3263"/>
        <v>522000000</v>
      </c>
      <c r="AX1925" s="21">
        <f t="shared" si="3264"/>
        <v>490.98487955307127</v>
      </c>
      <c r="AY1925" s="10">
        <f t="shared" si="3265"/>
        <v>-10.812018656691011</v>
      </c>
      <c r="AZ1925" s="10">
        <f t="shared" si="3266"/>
        <v>13.030868417121962</v>
      </c>
      <c r="BA1925" s="10">
        <f t="shared" si="3267"/>
        <v>0.26473594343697709</v>
      </c>
      <c r="BB1925" s="17" cm="1">
        <f t="array" ref="BB1925">$C1925*EXP(poly_from_str($AO1925,BB$2951))</f>
        <v>9.4602455700216801</v>
      </c>
      <c r="BC1925" s="10">
        <f t="shared" si="3268"/>
        <v>0.32022269492808297</v>
      </c>
      <c r="BD1925" s="10">
        <f t="shared" si="3269"/>
        <v>1.7766202465781478</v>
      </c>
      <c r="BE1925" s="10">
        <f t="shared" si="3270"/>
        <v>-2.1495447322100101</v>
      </c>
      <c r="BF1925" s="21">
        <f>INDEX([1]Pr3_line_class7_opt_lin!$A$2:$A$3624,MATCH($X1925,[1]Pr3_line_class7_opt_lin!$AO$2:$AO$3624,0),1)</f>
        <v>5380</v>
      </c>
    </row>
    <row r="1926" spans="1:58" hidden="1" x14ac:dyDescent="0.25">
      <c r="A1926" s="1">
        <v>1112.05</v>
      </c>
      <c r="B1926" s="1">
        <v>4.0000000000000001E-3</v>
      </c>
      <c r="C1926">
        <v>5</v>
      </c>
      <c r="E1926" s="2">
        <v>89924</v>
      </c>
      <c r="F1926">
        <v>21418</v>
      </c>
      <c r="G1926" t="s">
        <v>4</v>
      </c>
      <c r="H1926" t="s">
        <v>17</v>
      </c>
      <c r="I1926">
        <v>111342</v>
      </c>
      <c r="J1926" t="s">
        <v>6</v>
      </c>
      <c r="K1926" t="s">
        <v>7</v>
      </c>
      <c r="L1926">
        <v>21418.84</v>
      </c>
      <c r="M1926">
        <v>111342.8</v>
      </c>
      <c r="N1926">
        <v>20</v>
      </c>
      <c r="V1926" s="11">
        <f t="shared" si="3248"/>
        <v>8.9924014207994248E-7</v>
      </c>
      <c r="W1926" s="11">
        <f t="shared" si="3249"/>
        <v>1.1120501757039279E-6</v>
      </c>
      <c r="X1926" s="10">
        <f t="shared" si="3250"/>
        <v>89924.008590668847</v>
      </c>
      <c r="Y1926" s="8">
        <f t="shared" si="3251"/>
        <v>1112.0500694669511</v>
      </c>
      <c r="Z1926" s="1">
        <f t="shared" si="3252"/>
        <v>1112.05</v>
      </c>
      <c r="AA1926" s="2">
        <f t="shared" si="3253"/>
        <v>89924</v>
      </c>
      <c r="AB1926" s="2">
        <f t="shared" si="3247"/>
        <v>89924.014207994245</v>
      </c>
      <c r="AC1926" s="1">
        <f t="shared" si="3254"/>
        <v>9.0431641656397749E-2</v>
      </c>
      <c r="AD1926" s="1" t="b">
        <f t="shared" si="3255"/>
        <v>1</v>
      </c>
      <c r="AF1926" s="1" t="s">
        <v>1247</v>
      </c>
      <c r="AG1926" s="5" t="s">
        <v>1474</v>
      </c>
      <c r="AH1926" s="10">
        <v>21418.84</v>
      </c>
      <c r="AI1926" s="10">
        <v>111342.43</v>
      </c>
      <c r="AJ1926" s="10">
        <f t="shared" si="3256"/>
        <v>89923.59</v>
      </c>
      <c r="AK1926" s="1">
        <f t="shared" si="3257"/>
        <v>-5.2460149779562926E-3</v>
      </c>
      <c r="AL1926" s="10">
        <f t="shared" si="3258"/>
        <v>0.4185906688508112</v>
      </c>
      <c r="AM1926" s="10">
        <f t="shared" si="3259"/>
        <v>0.32345308214558699</v>
      </c>
      <c r="AN1926" s="10">
        <f t="shared" si="3260"/>
        <v>1.2941310253534779</v>
      </c>
      <c r="AO1926" s="1">
        <f t="shared" si="3261"/>
        <v>1112.05</v>
      </c>
      <c r="AP1926" s="14">
        <v>335000000</v>
      </c>
      <c r="AQ1926" s="10">
        <v>0.27900000000000003</v>
      </c>
      <c r="AR1926" s="14" cm="1">
        <f t="array" ref="AR1926">SfromgA($AP1926,$AO1926,"")</f>
        <v>0.22737939691367384</v>
      </c>
      <c r="AS1926" s="21">
        <f t="shared" si="3262"/>
        <v>547.90325423286959</v>
      </c>
      <c r="AU1926" s="10"/>
      <c r="AV1926" s="10"/>
      <c r="AW1926" s="14">
        <f t="shared" si="3263"/>
        <v>335000000</v>
      </c>
      <c r="AX1926" s="21">
        <f t="shared" si="3264"/>
        <v>547.90325423286959</v>
      </c>
      <c r="AY1926" s="10">
        <f t="shared" si="3265"/>
        <v>-11.061524333994432</v>
      </c>
      <c r="AZ1926" s="10">
        <f t="shared" si="3266"/>
        <v>12.135198259393263</v>
      </c>
      <c r="BA1926" s="10">
        <f t="shared" si="3267"/>
        <v>0.88667226442668257</v>
      </c>
      <c r="BB1926" s="17" cm="1">
        <f t="array" ref="BB1926">$C1926*EXP(poly_from_str($AO1926,BB$2951))</f>
        <v>4.7310933024728472</v>
      </c>
      <c r="BC1926" s="10">
        <f t="shared" si="3268"/>
        <v>0.94195385889432814</v>
      </c>
      <c r="BD1926" s="10">
        <f t="shared" si="3269"/>
        <v>1.8685712001946253</v>
      </c>
      <c r="BE1926" s="10">
        <f t="shared" si="3270"/>
        <v>-1.6197645218602426</v>
      </c>
      <c r="BF1926" s="21">
        <f>INDEX([1]Pr3_line_class7_opt_lin!$A$2:$A$3624,MATCH($X1926,[1]Pr3_line_class7_opt_lin!$AO$2:$AO$3624,0),1)</f>
        <v>2692</v>
      </c>
    </row>
    <row r="1927" spans="1:58" hidden="1" x14ac:dyDescent="0.25">
      <c r="A1927" s="1">
        <v>1111.902</v>
      </c>
      <c r="B1927" s="1">
        <v>4.0000000000000001E-3</v>
      </c>
      <c r="C1927">
        <v>10</v>
      </c>
      <c r="E1927" s="2">
        <v>89936</v>
      </c>
      <c r="F1927">
        <v>23844</v>
      </c>
      <c r="G1927" t="s">
        <v>4</v>
      </c>
      <c r="H1927" t="s">
        <v>5</v>
      </c>
      <c r="I1927">
        <v>113780</v>
      </c>
      <c r="J1927" t="s">
        <v>6</v>
      </c>
      <c r="K1927" t="s">
        <v>5</v>
      </c>
      <c r="L1927">
        <v>23844.58</v>
      </c>
      <c r="M1927">
        <v>113780.5</v>
      </c>
      <c r="N1927">
        <v>20</v>
      </c>
      <c r="V1927" s="11">
        <f t="shared" si="3248"/>
        <v>8.9935983566897086E-7</v>
      </c>
      <c r="W1927" s="11">
        <f t="shared" si="3249"/>
        <v>1.1119017968333037E-6</v>
      </c>
      <c r="X1927" s="10">
        <f t="shared" si="3250"/>
        <v>89935.990066043916</v>
      </c>
      <c r="Y1927" s="8">
        <f t="shared" si="3251"/>
        <v>1111.90191964936</v>
      </c>
      <c r="Z1927" s="1">
        <f t="shared" si="3252"/>
        <v>1111.902</v>
      </c>
      <c r="AA1927" s="2">
        <f t="shared" si="3253"/>
        <v>89936</v>
      </c>
      <c r="AB1927" s="2">
        <f t="shared" si="3247"/>
        <v>89935.983566897077</v>
      </c>
      <c r="AC1927" s="1">
        <f t="shared" si="3254"/>
        <v>9.0442405700725911E-2</v>
      </c>
      <c r="AD1927" s="1" t="b">
        <f t="shared" si="3255"/>
        <v>1</v>
      </c>
      <c r="AF1927" s="1" t="s">
        <v>1268</v>
      </c>
      <c r="AG1927" s="5" t="s">
        <v>1464</v>
      </c>
      <c r="AH1927" s="10">
        <v>23844.58</v>
      </c>
      <c r="AI1927" s="10">
        <v>113780.27</v>
      </c>
      <c r="AJ1927" s="10">
        <f t="shared" si="3256"/>
        <v>89935.69</v>
      </c>
      <c r="AK1927" s="1">
        <f t="shared" si="3257"/>
        <v>-3.629455892223632E-3</v>
      </c>
      <c r="AL1927" s="10">
        <f t="shared" si="3258"/>
        <v>0.30006604391383007</v>
      </c>
      <c r="AM1927" s="10">
        <f t="shared" si="3259"/>
        <v>0.32353930472289827</v>
      </c>
      <c r="AN1927" s="10">
        <f t="shared" si="3260"/>
        <v>0.92744850326864503</v>
      </c>
      <c r="AO1927" s="1">
        <f t="shared" si="3261"/>
        <v>1111.902</v>
      </c>
      <c r="AP1927" s="14">
        <v>891000000</v>
      </c>
      <c r="AQ1927" s="10">
        <v>0.17499999999999999</v>
      </c>
      <c r="AR1927" s="14" cm="1">
        <f t="array" ref="AR1927">SfromgA($AP1927,$AO1927,"")</f>
        <v>0.60451989488573821</v>
      </c>
      <c r="AS1927" s="21">
        <f t="shared" si="3262"/>
        <v>405.50541345207296</v>
      </c>
      <c r="AU1927" s="10"/>
      <c r="AV1927" s="10"/>
      <c r="AW1927" s="14">
        <f t="shared" si="3263"/>
        <v>891000000</v>
      </c>
      <c r="AX1927" s="21">
        <f t="shared" si="3264"/>
        <v>405.50541345207296</v>
      </c>
      <c r="AY1927" s="10">
        <f t="shared" si="3265"/>
        <v>-11.346453521871506</v>
      </c>
      <c r="AZ1927" s="10">
        <f t="shared" si="3266"/>
        <v>25.70222191080412</v>
      </c>
      <c r="BA1927" s="10">
        <f t="shared" si="3267"/>
        <v>0.94399235084336419</v>
      </c>
      <c r="BB1927" s="17" cm="1">
        <f t="array" ref="BB1927">$C1927*EXP(poly_from_str($AO1927,BB$2951))</f>
        <v>9.4647476425348351</v>
      </c>
      <c r="BC1927" s="10">
        <f t="shared" si="3268"/>
        <v>0.99900332170432482</v>
      </c>
      <c r="BD1927" s="10">
        <f t="shared" si="3269"/>
        <v>1.6203885615190947</v>
      </c>
      <c r="BE1927" s="10">
        <f t="shared" si="3270"/>
        <v>-1.3145324203747153</v>
      </c>
      <c r="BF1927" s="21">
        <f>INDEX([1]Pr3_line_class7_opt_lin!$A$2:$A$3624,MATCH($X1927,[1]Pr3_line_class7_opt_lin!$AO$2:$AO$3624,0),1)</f>
        <v>5388</v>
      </c>
    </row>
    <row r="1928" spans="1:58" hidden="1" x14ac:dyDescent="0.25">
      <c r="A1928" s="1">
        <v>1111.768</v>
      </c>
      <c r="B1928" s="1">
        <v>4.0000000000000001E-3</v>
      </c>
      <c r="C1928">
        <v>40</v>
      </c>
      <c r="E1928" s="2">
        <v>89946.8</v>
      </c>
      <c r="N1928">
        <v>20</v>
      </c>
      <c r="V1928" s="11">
        <f t="shared" si="3248"/>
        <v>8.9946823437983466E-7</v>
      </c>
      <c r="W1928" s="11">
        <f t="shared" si="3249"/>
        <v>1.1117682897001339E-6</v>
      </c>
      <c r="X1928" s="10">
        <f t="shared" si="3250"/>
        <v>89946.814165771793</v>
      </c>
      <c r="Y1928" s="8">
        <f t="shared" si="3251"/>
        <v>1111.7681146071523</v>
      </c>
      <c r="Z1928" s="1">
        <f t="shared" si="3252"/>
        <v>1111.768</v>
      </c>
      <c r="AA1928" s="2">
        <f t="shared" si="3253"/>
        <v>89946.8</v>
      </c>
      <c r="AB1928" s="2">
        <f t="shared" si="3247"/>
        <v>89946.823437983461</v>
      </c>
      <c r="AC1928" s="1">
        <f t="shared" si="3254"/>
        <v>9.0452155232918857E-2</v>
      </c>
      <c r="AD1928" s="1" t="b">
        <f t="shared" si="3255"/>
        <v>1</v>
      </c>
      <c r="AM1928" s="10">
        <f t="shared" si="3259"/>
        <v>0.32361715753646447</v>
      </c>
      <c r="AN1928" s="10"/>
      <c r="AO1928" s="1">
        <f t="shared" si="3261"/>
        <v>1111.768</v>
      </c>
      <c r="AP1928"/>
      <c r="BB1928" s="17" cm="1">
        <f t="array" ref="BB1928">$C1928*EXP(poly_from_str($AO1928,BB$2951))</f>
        <v>37.868250342025178</v>
      </c>
      <c r="BF1928" s="21" t="e">
        <f>INDEX([1]Pr3_line_class7_opt_lin!$A$2:$A$3624,MATCH($X1928,[1]Pr3_line_class7_opt_lin!$AO$2:$AO$3624,0),1)</f>
        <v>#N/A</v>
      </c>
    </row>
    <row r="1929" spans="1:58" hidden="1" x14ac:dyDescent="0.25">
      <c r="A1929" s="1">
        <v>1111.694</v>
      </c>
      <c r="B1929" s="1">
        <v>4.0000000000000001E-3</v>
      </c>
      <c r="C1929">
        <v>100</v>
      </c>
      <c r="E1929" s="2">
        <v>89952.8</v>
      </c>
      <c r="F1929">
        <v>23647</v>
      </c>
      <c r="G1929" t="s">
        <v>4</v>
      </c>
      <c r="H1929" t="s">
        <v>39</v>
      </c>
      <c r="I1929">
        <v>113600</v>
      </c>
      <c r="J1929" t="s">
        <v>6</v>
      </c>
      <c r="K1929" t="s">
        <v>39</v>
      </c>
      <c r="L1929">
        <v>23647.77</v>
      </c>
      <c r="M1929">
        <v>113600.3</v>
      </c>
      <c r="N1929">
        <v>20</v>
      </c>
      <c r="V1929" s="11">
        <f t="shared" si="3248"/>
        <v>8.9952810755477685E-7</v>
      </c>
      <c r="W1929" s="11">
        <f t="shared" si="3249"/>
        <v>1.1116941329230442E-6</v>
      </c>
      <c r="X1929" s="10">
        <f t="shared" si="3250"/>
        <v>89952.806499858532</v>
      </c>
      <c r="Y1929" s="8">
        <f t="shared" si="3251"/>
        <v>1111.6940525936484</v>
      </c>
      <c r="Z1929" s="1">
        <f t="shared" si="3252"/>
        <v>1111.694</v>
      </c>
      <c r="AA1929" s="2">
        <f t="shared" si="3253"/>
        <v>89952.8</v>
      </c>
      <c r="AB1929" s="2">
        <f t="shared" si="3247"/>
        <v>89952.81075547768</v>
      </c>
      <c r="AC1929" s="1">
        <f t="shared" si="3254"/>
        <v>9.0457540814053911E-2</v>
      </c>
      <c r="AD1929" s="1" t="b">
        <f t="shared" si="3255"/>
        <v>1</v>
      </c>
      <c r="AF1929" s="1" t="s">
        <v>1302</v>
      </c>
      <c r="AG1929" s="1" t="s">
        <v>1155</v>
      </c>
      <c r="AH1929" s="10">
        <v>23647.77</v>
      </c>
      <c r="AI1929" s="10">
        <v>113600.13</v>
      </c>
      <c r="AJ1929" s="10">
        <f>AI1929-AH1929</f>
        <v>89952.36</v>
      </c>
      <c r="AK1929" s="1">
        <f>$A1929-100000000/AJ1929</f>
        <v>-5.5707505616737762E-3</v>
      </c>
      <c r="AL1929" s="10">
        <f>$X1929-AJ1929</f>
        <v>0.44649985853175167</v>
      </c>
      <c r="AM1929" s="10">
        <f t="shared" si="3259"/>
        <v>0.32366028781301331</v>
      </c>
      <c r="AN1929" s="10">
        <f>AL1929/AM1929</f>
        <v>1.379532415140488</v>
      </c>
      <c r="AO1929" s="1">
        <f t="shared" si="3261"/>
        <v>1111.694</v>
      </c>
      <c r="AP1929" s="14">
        <v>2300000000</v>
      </c>
      <c r="AQ1929" s="10">
        <v>0.64200000000000002</v>
      </c>
      <c r="AR1929" s="14" cm="1">
        <f t="array" ref="AR1929">SfromgA($AP1929,$AO1929,"")</f>
        <v>1.5596134829942112</v>
      </c>
      <c r="AS1929" s="21">
        <f>(10^MAX(0.05, -0.312925054856973*((LN($AR1929))^(1/3)) + 0.454808404431693)-1)*100</f>
        <v>64.438324526165871</v>
      </c>
      <c r="AU1929" s="10"/>
      <c r="AV1929" s="10"/>
      <c r="AW1929" s="14">
        <f>IF($AP1929="",$AT1929,$AP1929)</f>
        <v>2300000000</v>
      </c>
      <c r="AX1929" s="21">
        <f>IF($AP1929="",$AV1929,$AS1929)</f>
        <v>64.438324526165871</v>
      </c>
      <c r="AY1929" s="10">
        <f>LN(BB1929*$AO1929/$AW1929)</f>
        <v>-9.9919960692026688</v>
      </c>
      <c r="AZ1929" s="10">
        <f>EXP(AY$2950*$AI1929+AY$2951)*$AW1929/$AO1929</f>
        <v>67.48621019140252</v>
      </c>
      <c r="BA1929" s="10">
        <f>LN(AZ1929/$C1929)</f>
        <v>-0.39324690244106225</v>
      </c>
      <c r="BB1929" s="17" cm="1">
        <f t="array" ref="BB1929">$C1929*EXP(poly_from_str($AO1929,BB$2951))</f>
        <v>94.683394239195991</v>
      </c>
      <c r="BC1929" s="10">
        <f t="shared" ref="BC1929" si="3271">LN(AZ1929/BB1929)</f>
        <v>-0.33861535004632909</v>
      </c>
      <c r="BD1929" s="10">
        <f t="shared" ref="BD1929" si="3272">LN($AX1929/100+1)</f>
        <v>0.49736538702206634</v>
      </c>
      <c r="BE1929" s="10">
        <f>ABS(LN($AZ1929/$BB1929))-BD1929-LN(2)</f>
        <v>-0.85189721753568248</v>
      </c>
      <c r="BF1929" s="21">
        <f>INDEX([1]Pr3_line_class7_opt_lin!$A$2:$A$3624,MATCH($X1929,[1]Pr3_line_class7_opt_lin!$AO$2:$AO$3624,0),1)</f>
        <v>53949</v>
      </c>
    </row>
    <row r="1930" spans="1:58" hidden="1" x14ac:dyDescent="0.25">
      <c r="A1930" s="1">
        <v>1111.539</v>
      </c>
      <c r="B1930" s="1">
        <v>4.0000000000000001E-3</v>
      </c>
      <c r="C1930">
        <v>20</v>
      </c>
      <c r="E1930" s="2">
        <v>89965.4</v>
      </c>
      <c r="N1930">
        <v>20</v>
      </c>
      <c r="V1930" s="11">
        <f t="shared" si="3248"/>
        <v>8.996535434204288E-7</v>
      </c>
      <c r="W1930" s="11">
        <f t="shared" si="3249"/>
        <v>1.1115384358875747E-6</v>
      </c>
      <c r="X1930" s="10">
        <f t="shared" si="3250"/>
        <v>89965.372413627003</v>
      </c>
      <c r="Y1930" s="8">
        <f t="shared" si="3251"/>
        <v>1111.5387767221987</v>
      </c>
      <c r="Z1930" s="1">
        <f t="shared" si="3252"/>
        <v>1111.539</v>
      </c>
      <c r="AA1930" s="2">
        <f t="shared" si="3253"/>
        <v>89965.4</v>
      </c>
      <c r="AB1930" s="2">
        <f t="shared" si="3247"/>
        <v>89965.354342042876</v>
      </c>
      <c r="AC1930" s="1">
        <f t="shared" si="3254"/>
        <v>9.046882490944666E-2</v>
      </c>
      <c r="AD1930" s="1" t="b">
        <f t="shared" si="3255"/>
        <v>1</v>
      </c>
      <c r="AM1930" s="10">
        <f t="shared" si="3259"/>
        <v>0.32375076358094496</v>
      </c>
      <c r="AN1930" s="10"/>
      <c r="AO1930" s="1">
        <f t="shared" si="3261"/>
        <v>1111.539</v>
      </c>
      <c r="AP1930"/>
      <c r="BB1930" s="17" cm="1">
        <f t="array" ref="BB1930">$C1930*EXP(poly_from_str($AO1930,BB$2951))</f>
        <v>18.942020551812117</v>
      </c>
      <c r="BF1930" s="21">
        <f>INDEX([1]Pr3_line_class7_opt_lin!$A$2:$A$3624,MATCH($X1930,[1]Pr3_line_class7_opt_lin!$AO$2:$AO$3624,0),1)</f>
        <v>10800</v>
      </c>
    </row>
    <row r="1931" spans="1:58" hidden="1" x14ac:dyDescent="0.25">
      <c r="A1931" s="1">
        <v>1111.4749999999999</v>
      </c>
      <c r="B1931" s="1">
        <v>4.0000000000000001E-3</v>
      </c>
      <c r="C1931">
        <v>10</v>
      </c>
      <c r="E1931" s="2">
        <v>89970.5</v>
      </c>
      <c r="F1931">
        <v>27604</v>
      </c>
      <c r="G1931" t="s">
        <v>4</v>
      </c>
      <c r="H1931" t="s">
        <v>5</v>
      </c>
      <c r="I1931">
        <v>117574</v>
      </c>
      <c r="J1931" t="s">
        <v>6</v>
      </c>
      <c r="K1931" t="s">
        <v>12</v>
      </c>
      <c r="L1931">
        <v>27604.26</v>
      </c>
      <c r="M1931">
        <v>117574.5</v>
      </c>
      <c r="N1931">
        <v>20</v>
      </c>
      <c r="V1931" s="11">
        <f t="shared" si="3248"/>
        <v>8.9970534649902169E-7</v>
      </c>
      <c r="W1931" s="11">
        <f t="shared" si="3249"/>
        <v>1.1114754280569743E-6</v>
      </c>
      <c r="X1931" s="10">
        <f t="shared" si="3250"/>
        <v>89970.52093345215</v>
      </c>
      <c r="Y1931" s="8">
        <f t="shared" si="3251"/>
        <v>1111.47516944985</v>
      </c>
      <c r="Z1931" s="1">
        <f t="shared" si="3252"/>
        <v>1111.4749999999999</v>
      </c>
      <c r="AA1931" s="2">
        <f t="shared" si="3253"/>
        <v>89970.5</v>
      </c>
      <c r="AB1931" s="2">
        <f t="shared" si="3247"/>
        <v>89970.534649902169</v>
      </c>
      <c r="AC1931" s="1">
        <f t="shared" si="3254"/>
        <v>9.0473485525946237E-2</v>
      </c>
      <c r="AD1931" s="1" t="b">
        <f t="shared" si="3255"/>
        <v>1</v>
      </c>
      <c r="AF1931" s="1" t="s">
        <v>1272</v>
      </c>
      <c r="AG1931" s="1" t="s">
        <v>1208</v>
      </c>
      <c r="AH1931" s="10">
        <v>27604.26</v>
      </c>
      <c r="AI1931" s="10">
        <v>117574.5</v>
      </c>
      <c r="AJ1931" s="10">
        <f t="shared" ref="AJ1931:AJ1933" si="3273">AI1931-AH1931</f>
        <v>89970.240000000005</v>
      </c>
      <c r="AK1931" s="1">
        <f t="shared" ref="AK1931:AK1933" si="3274">$A1931-100000000/AJ1931</f>
        <v>-3.6400480869360763E-3</v>
      </c>
      <c r="AL1931" s="10">
        <f t="shared" ref="AL1931:AL1933" si="3275">$X1931-AJ1931</f>
        <v>0.28093345214438159</v>
      </c>
      <c r="AM1931" s="10">
        <f t="shared" si="3259"/>
        <v>0.32378775950876093</v>
      </c>
      <c r="AN1931" s="10">
        <f t="shared" ref="AN1931:AN1933" si="3276">AL1931/AM1931</f>
        <v>0.86764691960747264</v>
      </c>
      <c r="AO1931" s="1">
        <f t="shared" si="3261"/>
        <v>1111.4749999999999</v>
      </c>
      <c r="AP1931" s="14">
        <v>742000000</v>
      </c>
      <c r="AQ1931" s="10">
        <v>0.373</v>
      </c>
      <c r="AR1931" s="14" cm="1">
        <f t="array" ref="AR1931">SfromgA($AP1931,$AO1931,"")</f>
        <v>0.50284757647330158</v>
      </c>
      <c r="AS1931" s="21">
        <f t="shared" ref="AS1931:AS1933" si="3277">(10^MAX(0.05, -0.312925054856973*((LN($AR1931))^(1/3)) + 0.454808404431693)-1)*100</f>
        <v>438.25460681988631</v>
      </c>
      <c r="AU1931" s="10"/>
      <c r="AV1931" s="10"/>
      <c r="AW1931" s="14">
        <f t="shared" ref="AW1931:AW1933" si="3278">IF($AP1931="",$AT1931,$AP1931)</f>
        <v>742000000</v>
      </c>
      <c r="AX1931" s="21">
        <f t="shared" ref="AX1931:AX1933" si="3279">IF($AP1931="",$AV1931,$AS1931)</f>
        <v>438.25460681988631</v>
      </c>
      <c r="AY1931" s="10">
        <f t="shared" ref="AY1931:AY1933" si="3280">LN(BB1931*$AO1931/$AW1931)</f>
        <v>-11.16306469421685</v>
      </c>
      <c r="AZ1931" s="10">
        <f t="shared" ref="AZ1931:AZ1933" si="3281">EXP(AY$2950*$AI1931+AY$2951)*$AW1931/$AO1931</f>
        <v>15.018707875793234</v>
      </c>
      <c r="BA1931" s="10">
        <f t="shared" ref="BA1931:BA1933" si="3282">LN(AZ1931/$C1931)</f>
        <v>0.40671152273017991</v>
      </c>
      <c r="BB1931" s="17" cm="1">
        <f t="array" ref="BB1931">$C1931*EXP(poly_from_str($AO1931,BB$2951))</f>
        <v>9.4721116542223918</v>
      </c>
      <c r="BC1931" s="10">
        <f t="shared" ref="BC1931:BC1933" si="3283">LN(AZ1931/BB1931)</f>
        <v>0.46094474983296457</v>
      </c>
      <c r="BD1931" s="10">
        <f t="shared" ref="BD1931:BD1933" si="3284">LN($AX1931/100+1)</f>
        <v>1.6831615091048191</v>
      </c>
      <c r="BE1931" s="10">
        <f t="shared" ref="BE1931:BE1933" si="3285">ABS(LN($AZ1931/$BB1931))-BD1931-LN(2)</f>
        <v>-1.9153639398317996</v>
      </c>
      <c r="BF1931" s="21">
        <f>INDEX([1]Pr3_line_class7_opt_lin!$A$2:$A$3624,MATCH($X1931,[1]Pr3_line_class7_opt_lin!$AO$2:$AO$3624,0),1)</f>
        <v>5402</v>
      </c>
    </row>
    <row r="1932" spans="1:58" hidden="1" x14ac:dyDescent="0.25">
      <c r="A1932" s="1">
        <v>1111.373</v>
      </c>
      <c r="B1932" s="1">
        <v>4.0000000000000001E-3</v>
      </c>
      <c r="C1932">
        <v>3</v>
      </c>
      <c r="E1932" s="2">
        <v>89978.8</v>
      </c>
      <c r="F1932">
        <v>23651</v>
      </c>
      <c r="G1932" t="s">
        <v>4</v>
      </c>
      <c r="H1932" t="s">
        <v>7</v>
      </c>
      <c r="I1932">
        <v>113630</v>
      </c>
      <c r="J1932" t="s">
        <v>6</v>
      </c>
      <c r="K1932" t="s">
        <v>7</v>
      </c>
      <c r="L1932">
        <v>23651.88</v>
      </c>
      <c r="M1932">
        <v>113630.9</v>
      </c>
      <c r="N1932">
        <v>20</v>
      </c>
      <c r="V1932" s="11">
        <f t="shared" si="3248"/>
        <v>8.9978791998725899E-7</v>
      </c>
      <c r="W1932" s="11">
        <f t="shared" si="3249"/>
        <v>1.1113729011722763E-6</v>
      </c>
      <c r="X1932" s="10">
        <f t="shared" si="3250"/>
        <v>89978.795166800643</v>
      </c>
      <c r="Y1932" s="8">
        <f t="shared" si="3251"/>
        <v>1111.372960869528</v>
      </c>
      <c r="Z1932" s="1">
        <f t="shared" si="3252"/>
        <v>1111.373</v>
      </c>
      <c r="AA1932" s="2">
        <f t="shared" si="3253"/>
        <v>89978.8</v>
      </c>
      <c r="AB1932" s="2">
        <f t="shared" si="3247"/>
        <v>89978.791998725894</v>
      </c>
      <c r="AC1932" s="1">
        <f t="shared" si="3254"/>
        <v>9.048091504774991E-2</v>
      </c>
      <c r="AD1932" s="1" t="b">
        <f t="shared" si="3255"/>
        <v>1</v>
      </c>
      <c r="AF1932" s="1" t="s">
        <v>1241</v>
      </c>
      <c r="AG1932" s="1" t="s">
        <v>1316</v>
      </c>
      <c r="AH1932" s="10">
        <v>23651.88</v>
      </c>
      <c r="AI1932" s="10">
        <v>113630.9</v>
      </c>
      <c r="AJ1932" s="10">
        <f t="shared" si="3273"/>
        <v>89979.01999999999</v>
      </c>
      <c r="AK1932" s="1">
        <f t="shared" si="3274"/>
        <v>2.8161504758372757E-3</v>
      </c>
      <c r="AL1932" s="10">
        <f t="shared" si="3275"/>
        <v>-0.22483319934690371</v>
      </c>
      <c r="AM1932" s="10">
        <f t="shared" si="3259"/>
        <v>0.32384734917979835</v>
      </c>
      <c r="AN1932" s="10">
        <f t="shared" si="3276"/>
        <v>-0.69425672285517925</v>
      </c>
      <c r="AO1932" s="1">
        <f t="shared" si="3261"/>
        <v>1111.373</v>
      </c>
      <c r="AP1932" s="14">
        <v>272000000</v>
      </c>
      <c r="AQ1932" s="10">
        <v>8.5000000000000006E-2</v>
      </c>
      <c r="AR1932" s="14" cm="1">
        <f t="array" ref="AR1932">SfromgA($AP1932,$AO1932,"")</f>
        <v>0.18428152140143325</v>
      </c>
      <c r="AS1932" s="21">
        <f t="shared" si="3277"/>
        <v>572.41954116503371</v>
      </c>
      <c r="AU1932" s="10"/>
      <c r="AV1932" s="10"/>
      <c r="AW1932" s="14">
        <f t="shared" si="3278"/>
        <v>272000000</v>
      </c>
      <c r="AX1932" s="21">
        <f t="shared" si="3279"/>
        <v>572.41954116503371</v>
      </c>
      <c r="AY1932" s="10">
        <f t="shared" si="3280"/>
        <v>-11.363396980114137</v>
      </c>
      <c r="AZ1932" s="10">
        <f t="shared" si="3281"/>
        <v>7.9603540633332051</v>
      </c>
      <c r="BA1932" s="10">
        <f t="shared" si="3282"/>
        <v>0.97586119051720388</v>
      </c>
      <c r="BB1932" s="17" cm="1">
        <f t="array" ref="BB1932">$C1932*EXP(poly_from_str($AO1932,BB$2951))</f>
        <v>2.8421595759708369</v>
      </c>
      <c r="BC1932" s="10">
        <f t="shared" si="3283"/>
        <v>1.0299093019062615</v>
      </c>
      <c r="BD1932" s="10">
        <f t="shared" si="3284"/>
        <v>1.9057122769400163</v>
      </c>
      <c r="BE1932" s="10">
        <f t="shared" si="3285"/>
        <v>-1.5689501555937002</v>
      </c>
      <c r="BF1932" s="21">
        <f>INDEX([1]Pr3_line_class7_opt_lin!$A$2:$A$3624,MATCH($X1932,[1]Pr3_line_class7_opt_lin!$AO$2:$AO$3624,0),1)</f>
        <v>1622</v>
      </c>
    </row>
    <row r="1933" spans="1:58" hidden="1" x14ac:dyDescent="0.25">
      <c r="A1933" s="1">
        <v>1111.174</v>
      </c>
      <c r="B1933" s="1">
        <v>4.0000000000000001E-3</v>
      </c>
      <c r="C1933">
        <v>50</v>
      </c>
      <c r="E1933" s="2">
        <v>89994.9</v>
      </c>
      <c r="F1933">
        <v>28885</v>
      </c>
      <c r="G1933" t="s">
        <v>4</v>
      </c>
      <c r="H1933" t="s">
        <v>5</v>
      </c>
      <c r="I1933">
        <v>118879</v>
      </c>
      <c r="J1933" t="s">
        <v>6</v>
      </c>
      <c r="K1933" t="s">
        <v>12</v>
      </c>
      <c r="L1933">
        <v>28885.14</v>
      </c>
      <c r="M1933">
        <v>118879.3</v>
      </c>
      <c r="N1933">
        <v>20</v>
      </c>
      <c r="V1933" s="11">
        <f t="shared" si="3248"/>
        <v>8.9994906288304089E-7</v>
      </c>
      <c r="W1933" s="11">
        <f t="shared" si="3249"/>
        <v>1.1111740776421775E-6</v>
      </c>
      <c r="X1933" s="10">
        <f t="shared" si="3250"/>
        <v>89994.903797396546</v>
      </c>
      <c r="Y1933" s="8">
        <f t="shared" si="3251"/>
        <v>1111.1740307554269</v>
      </c>
      <c r="Z1933" s="1">
        <f t="shared" si="3252"/>
        <v>1111.174</v>
      </c>
      <c r="AA1933" s="2">
        <f t="shared" si="3253"/>
        <v>89994.9</v>
      </c>
      <c r="AB1933" s="2">
        <f t="shared" si="3247"/>
        <v>89994.90628830409</v>
      </c>
      <c r="AC1933" s="1">
        <f t="shared" si="3254"/>
        <v>9.0495415789203171E-2</v>
      </c>
      <c r="AD1933" s="1" t="b">
        <f t="shared" si="3255"/>
        <v>1</v>
      </c>
      <c r="AF1933" s="1" t="s">
        <v>1367</v>
      </c>
      <c r="AG1933" s="1" t="s">
        <v>1195</v>
      </c>
      <c r="AH1933" s="10">
        <v>28885.14</v>
      </c>
      <c r="AI1933" s="10">
        <v>118879.3</v>
      </c>
      <c r="AJ1933" s="10">
        <f t="shared" si="3273"/>
        <v>89994.16</v>
      </c>
      <c r="AK1933" s="1">
        <f t="shared" si="3274"/>
        <v>-9.2145552555393806E-3</v>
      </c>
      <c r="AL1933" s="10">
        <f t="shared" si="3275"/>
        <v>0.74379739654250443</v>
      </c>
      <c r="AM1933" s="10">
        <f t="shared" si="3259"/>
        <v>0.32396330367701187</v>
      </c>
      <c r="AN1933" s="10">
        <f t="shared" si="3276"/>
        <v>2.2959310147178362</v>
      </c>
      <c r="AO1933" s="1">
        <f t="shared" si="3261"/>
        <v>1111.174</v>
      </c>
      <c r="AP1933" s="14">
        <v>2460000000</v>
      </c>
      <c r="AQ1933" s="10">
        <v>0.59799999999999998</v>
      </c>
      <c r="AR1933" s="14" cm="1">
        <f t="array" ref="AR1933">SfromgA($AP1933,$AO1933,"")</f>
        <v>1.6657686326133139</v>
      </c>
      <c r="AS1933" s="21">
        <f t="shared" si="3277"/>
        <v>60.231506573673535</v>
      </c>
      <c r="AU1933" s="10"/>
      <c r="AV1933" s="10"/>
      <c r="AW1933" s="14">
        <f t="shared" si="3278"/>
        <v>2460000000</v>
      </c>
      <c r="AX1933" s="21">
        <f t="shared" si="3279"/>
        <v>60.231506573673535</v>
      </c>
      <c r="AY1933" s="10">
        <f t="shared" si="3280"/>
        <v>-10.751919484800807</v>
      </c>
      <c r="AZ1933" s="10">
        <f t="shared" si="3281"/>
        <v>44.08710170147458</v>
      </c>
      <c r="BA1933" s="10">
        <f t="shared" si="3282"/>
        <v>-0.12585574418011461</v>
      </c>
      <c r="BB1933" s="17" cm="1">
        <f t="array" ref="BB1933">$C1933*EXP(poly_from_str($AO1933,BB$2951))</f>
        <v>47.386401959484303</v>
      </c>
      <c r="BC1933" s="10">
        <f t="shared" si="3283"/>
        <v>-7.2168047803600824E-2</v>
      </c>
      <c r="BD1933" s="10">
        <f t="shared" si="3284"/>
        <v>0.47144949955675963</v>
      </c>
      <c r="BE1933" s="10">
        <f t="shared" si="3285"/>
        <v>-1.0924286323131041</v>
      </c>
      <c r="BF1933" s="21">
        <f>INDEX([1]Pr3_line_class7_opt_lin!$A$2:$A$3624,MATCH($X1933,[1]Pr3_line_class7_opt_lin!$AO$2:$AO$3624,0),1)</f>
        <v>27058</v>
      </c>
    </row>
    <row r="1934" spans="1:58" hidden="1" x14ac:dyDescent="0.25">
      <c r="A1934" s="1">
        <v>1111.117</v>
      </c>
      <c r="B1934" s="1">
        <v>4.0000000000000001E-3</v>
      </c>
      <c r="C1934">
        <v>1</v>
      </c>
      <c r="E1934" s="2">
        <v>89999.5</v>
      </c>
      <c r="N1934">
        <v>20</v>
      </c>
      <c r="V1934" s="11">
        <f t="shared" si="3248"/>
        <v>8.9999523002528088E-7</v>
      </c>
      <c r="W1934" s="11">
        <f t="shared" si="3249"/>
        <v>1.111117283984911E-6</v>
      </c>
      <c r="X1934" s="10">
        <f t="shared" si="3250"/>
        <v>89999.513889696245</v>
      </c>
      <c r="Y1934" s="8">
        <f t="shared" si="3251"/>
        <v>1111.1171125053008</v>
      </c>
      <c r="Z1934" s="1">
        <f t="shared" si="3252"/>
        <v>1111.117</v>
      </c>
      <c r="AA1934" s="2">
        <f t="shared" si="3253"/>
        <v>89999.5</v>
      </c>
      <c r="AB1934" s="2">
        <f t="shared" si="3247"/>
        <v>89999.523002528091</v>
      </c>
      <c r="AC1934" s="1">
        <f t="shared" si="3254"/>
        <v>9.0499570703412913E-2</v>
      </c>
      <c r="AD1934" s="1" t="b">
        <f t="shared" si="3255"/>
        <v>1</v>
      </c>
      <c r="AM1934" s="10">
        <f t="shared" si="3259"/>
        <v>0.32399648281864107</v>
      </c>
      <c r="AN1934" s="10"/>
      <c r="AO1934" s="1">
        <f t="shared" si="3261"/>
        <v>1111.117</v>
      </c>
      <c r="AP1934"/>
      <c r="BB1934" s="17" cm="1">
        <f t="array" ref="BB1934">$C1934*EXP(poly_from_str($AO1934,BB$2951))</f>
        <v>0.94782571106931579</v>
      </c>
      <c r="BF1934" s="21">
        <f>INDEX([1]Pr3_line_class7_opt_lin!$A$2:$A$3624,MATCH($X1934,[1]Pr3_line_class7_opt_lin!$AO$2:$AO$3624,0),1)</f>
        <v>541</v>
      </c>
    </row>
    <row r="1935" spans="1:58" hidden="1" x14ac:dyDescent="0.25">
      <c r="A1935" s="1">
        <v>1111.0350000000001</v>
      </c>
      <c r="B1935" s="1">
        <v>4.0000000000000001E-3</v>
      </c>
      <c r="C1935">
        <v>1</v>
      </c>
      <c r="E1935" s="2">
        <v>90006.2</v>
      </c>
      <c r="F1935">
        <v>26446</v>
      </c>
      <c r="G1935" t="s">
        <v>4</v>
      </c>
      <c r="H1935" t="s">
        <v>7</v>
      </c>
      <c r="I1935">
        <v>116453</v>
      </c>
      <c r="J1935" t="s">
        <v>6</v>
      </c>
      <c r="K1935" t="s">
        <v>5</v>
      </c>
      <c r="L1935">
        <v>26446.97</v>
      </c>
      <c r="M1935">
        <v>116453.2</v>
      </c>
      <c r="N1935">
        <v>20</v>
      </c>
      <c r="V1935" s="11">
        <f t="shared" si="3248"/>
        <v>9.000616542233143E-7</v>
      </c>
      <c r="W1935" s="11">
        <f t="shared" si="3249"/>
        <v>1.1110345731738482E-6</v>
      </c>
      <c r="X1935" s="10">
        <f t="shared" si="3250"/>
        <v>90006.179123299094</v>
      </c>
      <c r="Y1935" s="8">
        <f t="shared" si="3251"/>
        <v>1111.0348308754492</v>
      </c>
      <c r="Z1935" s="1">
        <f t="shared" si="3252"/>
        <v>1111.0350000000001</v>
      </c>
      <c r="AA1935" s="2">
        <f t="shared" si="3253"/>
        <v>90006.2</v>
      </c>
      <c r="AB1935" s="2">
        <f t="shared" si="3247"/>
        <v>90006.165422331425</v>
      </c>
      <c r="AC1935" s="1">
        <f t="shared" si="3254"/>
        <v>9.0505549070160451E-2</v>
      </c>
      <c r="AD1935" s="1" t="b">
        <f t="shared" si="3255"/>
        <v>1</v>
      </c>
      <c r="AF1935" s="1" t="s">
        <v>1225</v>
      </c>
      <c r="AG1935" s="1" t="s">
        <v>1211</v>
      </c>
      <c r="AH1935" s="10">
        <v>26446.97</v>
      </c>
      <c r="AI1935" s="10">
        <v>116453.2</v>
      </c>
      <c r="AJ1935" s="10">
        <f t="shared" ref="AJ1935:AJ1936" si="3286">AI1935-AH1935</f>
        <v>90006.23</v>
      </c>
      <c r="AK1935" s="1">
        <f t="shared" ref="AK1935:AK1936" si="3287">$A1935-100000000/AJ1935</f>
        <v>7.9714537537256547E-4</v>
      </c>
      <c r="AL1935" s="10">
        <f t="shared" ref="AL1935:AL1936" si="3288">$X1935-AJ1935</f>
        <v>-5.0876700901426375E-2</v>
      </c>
      <c r="AM1935" s="10">
        <f t="shared" si="3259"/>
        <v>0.32404451704941789</v>
      </c>
      <c r="AN1935" s="10">
        <f t="shared" ref="AN1935:AN1936" si="3289">AL1935/AM1935</f>
        <v>-0.15700528237503708</v>
      </c>
      <c r="AO1935" s="1">
        <f t="shared" si="3261"/>
        <v>1111.0350000000001</v>
      </c>
      <c r="AP1935" s="14">
        <v>124000000</v>
      </c>
      <c r="AQ1935" s="10">
        <v>0.11899999999999999</v>
      </c>
      <c r="AR1935" s="14" cm="1">
        <f t="array" ref="AR1935">SfromgA($AP1935,$AO1935,"")</f>
        <v>8.3934066796631207E-2</v>
      </c>
      <c r="AS1935" s="21">
        <f t="shared" ref="AS1935:AS1936" si="3290">(10^MAX(0.05, -0.312925054856973*((LN($AR1935))^(1/3)) + 0.454808404431693)-1)*100</f>
        <v>655.52325049654632</v>
      </c>
      <c r="AU1935" s="10"/>
      <c r="AV1935" s="10"/>
      <c r="AW1935" s="14">
        <f t="shared" ref="AW1935:AW1936" si="3291">IF($AP1935="",$AT1935,$AP1935)</f>
        <v>124000000</v>
      </c>
      <c r="AX1935" s="21">
        <f t="shared" ref="AX1935:AX1936" si="3292">IF($AP1935="",$AV1935,$AS1935)</f>
        <v>655.52325049654632</v>
      </c>
      <c r="AY1935" s="10">
        <f t="shared" ref="AY1935:AY1936" si="3293">LN(BB1935*$AO1935/$AW1935)</f>
        <v>-11.676181362563312</v>
      </c>
      <c r="AZ1935" s="10">
        <f t="shared" ref="AZ1935:AZ1936" si="3294">EXP(AY$2950*$AI1935+AY$2951)*$AW1935/$AO1935</f>
        <v>2.7883209776897866</v>
      </c>
      <c r="BA1935" s="10">
        <f t="shared" ref="BA1935:BA1936" si="3295">LN(AZ1935/$C1935)</f>
        <v>1.0254396145677169</v>
      </c>
      <c r="BB1935" s="17" cm="1">
        <f t="array" ref="BB1935">$C1935*EXP(poly_from_str($AO1935,BB$2951))</f>
        <v>0.94796610528248293</v>
      </c>
      <c r="BC1935" s="10">
        <f t="shared" ref="BC1935:BC1936" si="3296">LN(AZ1935/BB1935)</f>
        <v>1.0788761458554503</v>
      </c>
      <c r="BD1935" s="10">
        <f t="shared" ref="BD1935:BD1936" si="3297">LN($AX1935/100+1)</f>
        <v>2.0222403702300462</v>
      </c>
      <c r="BE1935" s="10">
        <f t="shared" ref="BE1935:BE1936" si="3298">ABS(LN($AZ1935/$BB1935))-BD1935-LN(2)</f>
        <v>-1.6365114049345411</v>
      </c>
      <c r="BF1935" s="21">
        <f>INDEX([1]Pr3_line_class7_opt_lin!$A$2:$A$3624,MATCH($X1935,[1]Pr3_line_class7_opt_lin!$AO$2:$AO$3624,0),1)</f>
        <v>542</v>
      </c>
    </row>
    <row r="1936" spans="1:58" hidden="1" x14ac:dyDescent="0.25">
      <c r="A1936" s="1">
        <v>1110.8979999999999</v>
      </c>
      <c r="B1936" s="1">
        <v>4.0000000000000001E-3</v>
      </c>
      <c r="C1936">
        <v>1</v>
      </c>
      <c r="E1936" s="2">
        <v>90017.3</v>
      </c>
      <c r="F1936">
        <v>20315</v>
      </c>
      <c r="G1936" t="s">
        <v>4</v>
      </c>
      <c r="H1936" t="s">
        <v>5</v>
      </c>
      <c r="I1936">
        <v>110333</v>
      </c>
      <c r="J1936" t="s">
        <v>6</v>
      </c>
      <c r="K1936" t="s">
        <v>7</v>
      </c>
      <c r="L1936">
        <v>20315.650000000001</v>
      </c>
      <c r="M1936">
        <v>110333.5</v>
      </c>
      <c r="N1936">
        <v>20</v>
      </c>
      <c r="V1936" s="11">
        <f t="shared" si="3248"/>
        <v>9.001726531148675E-7</v>
      </c>
      <c r="W1936" s="11">
        <f t="shared" si="3249"/>
        <v>1.1108975719111771E-6</v>
      </c>
      <c r="X1936" s="10">
        <f t="shared" si="3250"/>
        <v>90017.279060468893</v>
      </c>
      <c r="Y1936" s="8">
        <f t="shared" si="3251"/>
        <v>1110.8978303246117</v>
      </c>
      <c r="Z1936" s="1">
        <f t="shared" si="3252"/>
        <v>1110.8979999999999</v>
      </c>
      <c r="AA1936" s="2">
        <f t="shared" si="3253"/>
        <v>90017.3</v>
      </c>
      <c r="AB1936" s="2">
        <f t="shared" si="3247"/>
        <v>90017.265311486757</v>
      </c>
      <c r="AC1936" s="1">
        <f t="shared" si="3254"/>
        <v>9.0515540270792977E-2</v>
      </c>
      <c r="AD1936" s="1" t="b">
        <f t="shared" si="3255"/>
        <v>1</v>
      </c>
      <c r="AF1936" s="1" t="s">
        <v>1261</v>
      </c>
      <c r="AG1936" s="1" t="s">
        <v>1333</v>
      </c>
      <c r="AH1936" s="10">
        <v>20315.650000000001</v>
      </c>
      <c r="AI1936" s="10">
        <v>110333.55</v>
      </c>
      <c r="AJ1936" s="10">
        <f t="shared" si="3286"/>
        <v>90017.9</v>
      </c>
      <c r="AK1936" s="1">
        <f t="shared" si="3287"/>
        <v>7.8325999604658136E-3</v>
      </c>
      <c r="AL1936" s="10">
        <f t="shared" si="3288"/>
        <v>-0.62093953110161237</v>
      </c>
      <c r="AM1936" s="10">
        <f t="shared" si="3259"/>
        <v>0.32412444706894789</v>
      </c>
      <c r="AN1936" s="10">
        <f t="shared" si="3289"/>
        <v>-1.9157442047854103</v>
      </c>
      <c r="AO1936" s="1">
        <f t="shared" si="3261"/>
        <v>1110.8979999999999</v>
      </c>
      <c r="AP1936" s="14">
        <v>25700000</v>
      </c>
      <c r="AQ1936" s="10">
        <v>0.158</v>
      </c>
      <c r="AR1936" s="14" cm="1">
        <f t="array" ref="AR1936">SfromgA($AP1936,$AO1936,"")</f>
        <v>1.7389577798985045E-2</v>
      </c>
      <c r="AS1936" s="21">
        <f t="shared" si="3290"/>
        <v>798.84432965800102</v>
      </c>
      <c r="AU1936" s="10"/>
      <c r="AV1936" s="10"/>
      <c r="AW1936" s="14">
        <f t="shared" si="3291"/>
        <v>25700000</v>
      </c>
      <c r="AX1936" s="21">
        <f t="shared" si="3292"/>
        <v>798.84432965800102</v>
      </c>
      <c r="AY1936" s="10">
        <f t="shared" si="3293"/>
        <v>-10.102267022176177</v>
      </c>
      <c r="AZ1936" s="10">
        <f t="shared" si="3294"/>
        <v>1.0240990447891238</v>
      </c>
      <c r="BA1936" s="10">
        <f t="shared" si="3295"/>
        <v>2.3813245366785741E-2</v>
      </c>
      <c r="BB1936" s="17" cm="1">
        <f t="array" ref="BB1936">$C1936*EXP(poly_from_str($AO1936,BB$2951))</f>
        <v>0.94820036027757049</v>
      </c>
      <c r="BC1936" s="10">
        <f t="shared" si="3296"/>
        <v>7.7002693921505896E-2</v>
      </c>
      <c r="BD1936" s="10">
        <f t="shared" si="3297"/>
        <v>2.1959396740436512</v>
      </c>
      <c r="BE1936" s="10">
        <f t="shared" si="3298"/>
        <v>-2.8120841606820908</v>
      </c>
      <c r="BF1936" s="21">
        <f>INDEX([1]Pr3_line_class7_opt_lin!$A$2:$A$3624,MATCH($X1936,[1]Pr3_line_class7_opt_lin!$AO$2:$AO$3624,0),1)</f>
        <v>542</v>
      </c>
    </row>
    <row r="1937" spans="1:58" hidden="1" x14ac:dyDescent="0.25">
      <c r="A1937" s="1">
        <v>1110.6559999999999</v>
      </c>
      <c r="B1937" s="1">
        <v>4.0000000000000001E-3</v>
      </c>
      <c r="C1937">
        <v>1</v>
      </c>
      <c r="E1937" s="2">
        <v>90036.9</v>
      </c>
      <c r="N1937">
        <v>20</v>
      </c>
      <c r="V1937" s="11">
        <f t="shared" si="3248"/>
        <v>9.0036879105681692E-7</v>
      </c>
      <c r="W1937" s="11">
        <f t="shared" si="3249"/>
        <v>1.1106557422567861E-6</v>
      </c>
      <c r="X1937" s="10">
        <f t="shared" si="3250"/>
        <v>90036.887391614539</v>
      </c>
      <c r="Y1937" s="8">
        <f t="shared" si="3251"/>
        <v>1110.6558977883253</v>
      </c>
      <c r="Z1937" s="1">
        <f t="shared" si="3252"/>
        <v>1110.6559999999999</v>
      </c>
      <c r="AA1937" s="2">
        <f t="shared" si="3253"/>
        <v>90036.9</v>
      </c>
      <c r="AB1937" s="2">
        <f t="shared" si="3247"/>
        <v>90036.879105681684</v>
      </c>
      <c r="AC1937" s="1">
        <f t="shared" si="3254"/>
        <v>9.05331979954557E-2</v>
      </c>
      <c r="AD1937" s="1" t="b">
        <f t="shared" si="3255"/>
        <v>1</v>
      </c>
      <c r="AM1937" s="10">
        <f t="shared" si="3259"/>
        <v>0.32426565921401407</v>
      </c>
      <c r="AN1937" s="10"/>
      <c r="AO1937" s="1">
        <f t="shared" si="3261"/>
        <v>1110.6559999999999</v>
      </c>
      <c r="AP1937"/>
      <c r="BB1937" s="17" cm="1">
        <f t="array" ref="BB1937">$C1937*EXP(poly_from_str($AO1937,BB$2951))</f>
        <v>0.94861321727729198</v>
      </c>
      <c r="BF1937" s="21">
        <f>INDEX([1]Pr3_line_class7_opt_lin!$A$2:$A$3624,MATCH($X1937,[1]Pr3_line_class7_opt_lin!$AO$2:$AO$3624,0),1)</f>
        <v>543</v>
      </c>
    </row>
    <row r="1938" spans="1:58" hidden="1" x14ac:dyDescent="0.25">
      <c r="A1938" s="1">
        <v>1110.52</v>
      </c>
      <c r="B1938" s="1">
        <v>4.0000000000000001E-3</v>
      </c>
      <c r="C1938">
        <v>200</v>
      </c>
      <c r="E1938" s="2">
        <v>90047.9</v>
      </c>
      <c r="F1938">
        <v>21294</v>
      </c>
      <c r="G1938" t="s">
        <v>4</v>
      </c>
      <c r="H1938" t="s">
        <v>7</v>
      </c>
      <c r="I1938">
        <v>111342</v>
      </c>
      <c r="J1938" t="s">
        <v>6</v>
      </c>
      <c r="K1938" t="s">
        <v>7</v>
      </c>
      <c r="L1938">
        <v>21294.89</v>
      </c>
      <c r="M1938">
        <v>111342.8</v>
      </c>
      <c r="N1938">
        <v>20</v>
      </c>
      <c r="V1938" s="11">
        <f t="shared" si="3248"/>
        <v>9.0047905485718404E-7</v>
      </c>
      <c r="W1938" s="11">
        <f t="shared" si="3249"/>
        <v>1.1105200676528827E-6</v>
      </c>
      <c r="X1938" s="10">
        <f t="shared" si="3250"/>
        <v>90047.903309638117</v>
      </c>
      <c r="Y1938" s="8">
        <f t="shared" si="3251"/>
        <v>1110.5200268366125</v>
      </c>
      <c r="Z1938" s="1">
        <f t="shared" si="3252"/>
        <v>1110.52</v>
      </c>
      <c r="AA1938" s="2">
        <f t="shared" si="3253"/>
        <v>90047.9</v>
      </c>
      <c r="AB1938" s="2">
        <f t="shared" si="3247"/>
        <v>90047.905485718409</v>
      </c>
      <c r="AC1938" s="1">
        <f t="shared" si="3254"/>
        <v>9.0543126411824382E-2</v>
      </c>
      <c r="AD1938" s="1" t="b">
        <f t="shared" si="3255"/>
        <v>1</v>
      </c>
      <c r="AF1938" s="1" t="s">
        <v>1209</v>
      </c>
      <c r="AG1938" s="5" t="s">
        <v>1474</v>
      </c>
      <c r="AH1938" s="10">
        <v>21294.89</v>
      </c>
      <c r="AI1938" s="10">
        <v>111342.43</v>
      </c>
      <c r="AJ1938" s="10">
        <f t="shared" ref="AJ1938:AJ1939" si="3299">AI1938-AH1938</f>
        <v>90047.54</v>
      </c>
      <c r="AK1938" s="1">
        <f t="shared" ref="AK1938:AK1939" si="3300">$A1938-100000000/AJ1938</f>
        <v>-4.5073879864503397E-3</v>
      </c>
      <c r="AL1938" s="10">
        <f t="shared" ref="AL1938:AL1939" si="3301">$X1938-AJ1938</f>
        <v>0.36330963812361006</v>
      </c>
      <c r="AM1938" s="10">
        <f t="shared" si="3259"/>
        <v>0.3243449915354969</v>
      </c>
      <c r="AN1938" s="10">
        <f t="shared" ref="AN1938:AN1939" si="3302">AL1938/AM1938</f>
        <v>1.1201333382817129</v>
      </c>
      <c r="AO1938" s="1">
        <f t="shared" si="3261"/>
        <v>1110.52</v>
      </c>
      <c r="AP1938" s="14">
        <v>1530000000</v>
      </c>
      <c r="AQ1938" s="10">
        <v>0.29499999999999998</v>
      </c>
      <c r="AR1938" s="14" cm="1">
        <f t="array" ref="AR1938">SfromgA($AP1938,$AO1938,"")</f>
        <v>1.0341985962985665</v>
      </c>
      <c r="AS1938" s="21">
        <f t="shared" ref="AS1938:AS1939" si="3303">(10^MAX(0.05, -0.312925054856973*((LN($AR1938))^(1/3)) + 0.454808404431693)-1)*100</f>
        <v>125.84219774096779</v>
      </c>
      <c r="AU1938" s="10"/>
      <c r="AV1938" s="10"/>
      <c r="AW1938" s="14">
        <f t="shared" ref="AW1938:AW1939" si="3304">IF($AP1938="",$AT1938,$AP1938)</f>
        <v>1530000000</v>
      </c>
      <c r="AX1938" s="21">
        <f t="shared" ref="AX1938:AX1939" si="3305">IF($AP1938="",$AV1938,$AS1938)</f>
        <v>125.84219774096779</v>
      </c>
      <c r="AY1938" s="10">
        <f t="shared" ref="AY1938:AY1939" si="3306">LN(BB1938*$AO1938/$AW1938)</f>
        <v>-8.8901426812121791</v>
      </c>
      <c r="AZ1938" s="10">
        <f t="shared" ref="AZ1938:AZ1939" si="3307">EXP(AY$2950*$AI1938+AY$2951)*$AW1938/$AO1938</f>
        <v>55.499801500193186</v>
      </c>
      <c r="BA1938" s="10">
        <f t="shared" ref="BA1938:BA1939" si="3308">LN(AZ1938/$C1938)</f>
        <v>-1.2819379223751395</v>
      </c>
      <c r="BB1938" s="17" cm="1">
        <f t="array" ref="BB1938">$C1938*EXP(poly_from_str($AO1938,BB$2951))</f>
        <v>189.76894212912251</v>
      </c>
      <c r="BC1938" s="10">
        <f t="shared" ref="BC1938:BC1939" si="3309">LN(AZ1938/BB1938)</f>
        <v>-1.2294277938879261</v>
      </c>
      <c r="BD1938" s="10">
        <f t="shared" ref="BD1938:BD1939" si="3310">LN($AX1938/100+1)</f>
        <v>0.81466632931684102</v>
      </c>
      <c r="BE1938" s="10">
        <f t="shared" ref="BE1938:BE1939" si="3311">ABS(LN($AZ1938/$BB1938))-BD1938-LN(2)</f>
        <v>-0.27838571598886019</v>
      </c>
      <c r="BF1938" s="21">
        <f>INDEX([1]Pr3_line_class7_opt_lin!$A$2:$A$3624,MATCH($X1938,[1]Pr3_line_class7_opt_lin!$AO$2:$AO$3624,0),1)</f>
        <v>108654</v>
      </c>
    </row>
    <row r="1939" spans="1:58" hidden="1" x14ac:dyDescent="0.25">
      <c r="A1939" s="1">
        <v>1110.172</v>
      </c>
      <c r="B1939" s="1">
        <v>4.0000000000000001E-3</v>
      </c>
      <c r="C1939">
        <v>30</v>
      </c>
      <c r="E1939" s="2">
        <v>90076.1</v>
      </c>
      <c r="F1939">
        <v>21418</v>
      </c>
      <c r="G1939" t="s">
        <v>4</v>
      </c>
      <c r="H1939" t="s">
        <v>17</v>
      </c>
      <c r="I1939">
        <v>111494</v>
      </c>
      <c r="J1939" t="s">
        <v>6</v>
      </c>
      <c r="K1939" t="s">
        <v>17</v>
      </c>
      <c r="L1939">
        <v>21418.84</v>
      </c>
      <c r="M1939">
        <v>111494.8</v>
      </c>
      <c r="N1939">
        <v>20</v>
      </c>
      <c r="V1939" s="11">
        <f t="shared" si="3248"/>
        <v>9.0076132347059733E-7</v>
      </c>
      <c r="W1939" s="11">
        <f t="shared" si="3249"/>
        <v>1.1101723986717897E-6</v>
      </c>
      <c r="X1939" s="10">
        <f t="shared" si="3250"/>
        <v>90076.119505893686</v>
      </c>
      <c r="Y1939" s="8">
        <f t="shared" si="3251"/>
        <v>1110.1721582650659</v>
      </c>
      <c r="Z1939" s="1">
        <f t="shared" si="3252"/>
        <v>1110.172</v>
      </c>
      <c r="AA1939" s="2">
        <f t="shared" si="3253"/>
        <v>90076.1</v>
      </c>
      <c r="AB1939" s="2">
        <f t="shared" si="3247"/>
        <v>90076.132347059727</v>
      </c>
      <c r="AC1939" s="1">
        <f t="shared" si="3254"/>
        <v>9.0568548093025114E-2</v>
      </c>
      <c r="AD1939" s="1" t="b">
        <f t="shared" si="3255"/>
        <v>1</v>
      </c>
      <c r="AF1939" s="1" t="s">
        <v>1247</v>
      </c>
      <c r="AG1939" s="1" t="s">
        <v>1346</v>
      </c>
      <c r="AH1939" s="10">
        <v>21418.84</v>
      </c>
      <c r="AI1939" s="10">
        <v>111494.56</v>
      </c>
      <c r="AJ1939" s="10">
        <f t="shared" si="3299"/>
        <v>90075.72</v>
      </c>
      <c r="AK1939" s="1">
        <f t="shared" si="3300"/>
        <v>-5.0821260156226344E-3</v>
      </c>
      <c r="AL1939" s="10">
        <f t="shared" si="3301"/>
        <v>0.39950589368527289</v>
      </c>
      <c r="AM1939" s="10">
        <f t="shared" si="3259"/>
        <v>0.32454826819627952</v>
      </c>
      <c r="AN1939" s="10">
        <f t="shared" si="3302"/>
        <v>1.2309598689451662</v>
      </c>
      <c r="AO1939" s="1">
        <f t="shared" si="3261"/>
        <v>1110.172</v>
      </c>
      <c r="AP1939" s="14">
        <v>979000000</v>
      </c>
      <c r="AQ1939" s="10">
        <v>0.32</v>
      </c>
      <c r="AR1939" s="14" cm="1">
        <f t="array" ref="AR1939">SfromgA($AP1939,$AO1939,"")</f>
        <v>0.66112999414033036</v>
      </c>
      <c r="AS1939" s="21">
        <f t="shared" si="3303"/>
        <v>387.52403948680217</v>
      </c>
      <c r="AU1939" s="10"/>
      <c r="AV1939" s="10"/>
      <c r="AW1939" s="14">
        <f t="shared" si="3304"/>
        <v>979000000</v>
      </c>
      <c r="AX1939" s="21">
        <f t="shared" si="3305"/>
        <v>387.52403948680217</v>
      </c>
      <c r="AY1939" s="10">
        <f t="shared" si="3306"/>
        <v>-10.340462434454215</v>
      </c>
      <c r="AZ1939" s="10">
        <f t="shared" si="3307"/>
        <v>35.022158886413656</v>
      </c>
      <c r="BA1939" s="10">
        <f t="shared" si="3308"/>
        <v>0.15478359053740356</v>
      </c>
      <c r="BB1939" s="17" cm="1">
        <f t="array" ref="BB1939">$C1939*EXP(poly_from_str($AO1939,BB$2951))</f>
        <v>28.483060119377868</v>
      </c>
      <c r="BC1939" s="10">
        <f t="shared" si="3309"/>
        <v>0.20667144341604471</v>
      </c>
      <c r="BD1939" s="10">
        <f t="shared" si="3310"/>
        <v>1.5841694150018246</v>
      </c>
      <c r="BE1939" s="10">
        <f t="shared" si="3311"/>
        <v>-2.0706451521457252</v>
      </c>
      <c r="BF1939" s="21">
        <f>INDEX([1]Pr3_line_class7_opt_lin!$A$2:$A$3624,MATCH($X1939,[1]Pr3_line_class7_opt_lin!$AO$2:$AO$3624,0),1)</f>
        <v>16332</v>
      </c>
    </row>
    <row r="1940" spans="1:58" hidden="1" x14ac:dyDescent="0.25">
      <c r="A1940" s="1">
        <v>1110.0820000000001</v>
      </c>
      <c r="B1940" s="1">
        <v>4.0000000000000001E-3</v>
      </c>
      <c r="C1940">
        <v>1</v>
      </c>
      <c r="E1940" s="2">
        <v>90083.4</v>
      </c>
      <c r="N1940">
        <v>20</v>
      </c>
      <c r="V1940" s="11">
        <f t="shared" si="3248"/>
        <v>9.0083435277754248E-7</v>
      </c>
      <c r="W1940" s="11">
        <f t="shared" si="3249"/>
        <v>1.1100824347216026E-6</v>
      </c>
      <c r="X1940" s="10">
        <f t="shared" si="3250"/>
        <v>90083.421270420178</v>
      </c>
      <c r="Y1940" s="8">
        <f t="shared" si="3251"/>
        <v>1110.08217260989</v>
      </c>
      <c r="Z1940" s="1">
        <f t="shared" si="3252"/>
        <v>1110.0820000000001</v>
      </c>
      <c r="AA1940" s="2">
        <f t="shared" si="3253"/>
        <v>90083.4</v>
      </c>
      <c r="AB1940" s="2">
        <f t="shared" si="3247"/>
        <v>90083.435277754252</v>
      </c>
      <c r="AC1940" s="1">
        <f t="shared" si="3254"/>
        <v>9.0575126557206703E-2</v>
      </c>
      <c r="AD1940" s="1" t="b">
        <f t="shared" si="3255"/>
        <v>1</v>
      </c>
      <c r="AM1940" s="10">
        <f t="shared" si="3259"/>
        <v>0.32460088534000187</v>
      </c>
      <c r="AN1940" s="10"/>
      <c r="AO1940" s="1">
        <f t="shared" si="3261"/>
        <v>1110.0820000000001</v>
      </c>
      <c r="AP1940"/>
      <c r="BB1940" s="17" cm="1">
        <f t="array" ref="BB1940">$C1940*EXP(poly_from_str($AO1940,BB$2951))</f>
        <v>0.94958768164388818</v>
      </c>
      <c r="BF1940" s="21">
        <f>INDEX([1]Pr3_line_class7_opt_lin!$A$2:$A$3624,MATCH($X1940,[1]Pr3_line_class7_opt_lin!$AO$2:$AO$3624,0),1)</f>
        <v>545</v>
      </c>
    </row>
    <row r="1941" spans="1:58" hidden="1" x14ac:dyDescent="0.25">
      <c r="A1941" s="1">
        <v>1109.8009999999999</v>
      </c>
      <c r="B1941" s="1">
        <v>4.0000000000000001E-3</v>
      </c>
      <c r="C1941">
        <v>5</v>
      </c>
      <c r="E1941" s="2">
        <v>90106.2</v>
      </c>
      <c r="N1941">
        <v>20</v>
      </c>
      <c r="V1941" s="11">
        <f t="shared" si="3248"/>
        <v>9.0106244272621859E-7</v>
      </c>
      <c r="W1941" s="11">
        <f t="shared" si="3249"/>
        <v>1.1098015452876718E-6</v>
      </c>
      <c r="X1941" s="10">
        <f t="shared" si="3250"/>
        <v>90106.226683066416</v>
      </c>
      <c r="Y1941" s="8">
        <f t="shared" si="3251"/>
        <v>1109.8012166432545</v>
      </c>
      <c r="Z1941" s="1">
        <f t="shared" si="3252"/>
        <v>1109.8009999999999</v>
      </c>
      <c r="AA1941" s="2">
        <f t="shared" si="3253"/>
        <v>90106.2</v>
      </c>
      <c r="AB1941" s="2">
        <f t="shared" si="3247"/>
        <v>90106.244272621858</v>
      </c>
      <c r="AC1941" s="1">
        <f t="shared" si="3254"/>
        <v>9.0595676284587007E-2</v>
      </c>
      <c r="AD1941" s="1" t="b">
        <f t="shared" si="3255"/>
        <v>1</v>
      </c>
      <c r="AM1941" s="10">
        <f t="shared" si="3259"/>
        <v>0.32476525070710877</v>
      </c>
      <c r="AN1941" s="10"/>
      <c r="AO1941" s="1">
        <f t="shared" si="3261"/>
        <v>1109.8009999999999</v>
      </c>
      <c r="AP1941"/>
      <c r="BB1941" s="17" cm="1">
        <f t="array" ref="BB1941">$C1941*EXP(poly_from_str($AO1941,BB$2951))</f>
        <v>4.7503113235726406</v>
      </c>
      <c r="BF1941" s="21">
        <f>INDEX([1]Pr3_line_class7_opt_lin!$A$2:$A$3624,MATCH($X1941,[1]Pr3_line_class7_opt_lin!$AO$2:$AO$3624,0),1)</f>
        <v>2728</v>
      </c>
    </row>
    <row r="1942" spans="1:58" hidden="1" x14ac:dyDescent="0.25">
      <c r="A1942" s="1">
        <v>1109.5229999999999</v>
      </c>
      <c r="B1942" s="1">
        <v>4.0000000000000001E-3</v>
      </c>
      <c r="C1942">
        <v>15</v>
      </c>
      <c r="E1942" s="2">
        <v>90128.8</v>
      </c>
      <c r="F1942">
        <v>23651</v>
      </c>
      <c r="G1942" t="s">
        <v>4</v>
      </c>
      <c r="H1942" t="s">
        <v>7</v>
      </c>
      <c r="I1942">
        <v>113780</v>
      </c>
      <c r="J1942" t="s">
        <v>6</v>
      </c>
      <c r="K1942" t="s">
        <v>5</v>
      </c>
      <c r="L1942">
        <v>23651.88</v>
      </c>
      <c r="M1942">
        <v>113780.5</v>
      </c>
      <c r="N1942">
        <v>20</v>
      </c>
      <c r="V1942" s="11">
        <f t="shared" si="3248"/>
        <v>9.0128821124032587E-7</v>
      </c>
      <c r="W1942" s="11">
        <f t="shared" si="3249"/>
        <v>1.1095232600456235E-6</v>
      </c>
      <c r="X1942" s="10">
        <f t="shared" si="3250"/>
        <v>90128.812726362041</v>
      </c>
      <c r="Y1942" s="8">
        <f t="shared" si="3251"/>
        <v>1109.5231033788011</v>
      </c>
      <c r="Z1942" s="1">
        <f t="shared" si="3252"/>
        <v>1109.5229999999999</v>
      </c>
      <c r="AA1942" s="2">
        <f t="shared" si="3253"/>
        <v>90128.8</v>
      </c>
      <c r="AB1942" s="2">
        <f t="shared" si="3247"/>
        <v>90128.821124032591</v>
      </c>
      <c r="AC1942" s="1">
        <f t="shared" si="3254"/>
        <v>9.0616021986039325E-2</v>
      </c>
      <c r="AD1942" s="1" t="b">
        <f t="shared" si="3255"/>
        <v>1</v>
      </c>
      <c r="AF1942" s="1" t="s">
        <v>1241</v>
      </c>
      <c r="AG1942" s="5" t="s">
        <v>1464</v>
      </c>
      <c r="AH1942" s="10">
        <v>23651.88</v>
      </c>
      <c r="AI1942" s="10">
        <v>113780.27</v>
      </c>
      <c r="AJ1942" s="10">
        <f t="shared" ref="AJ1942:AJ1943" si="3312">AI1942-AH1942</f>
        <v>90128.39</v>
      </c>
      <c r="AK1942" s="1">
        <f t="shared" ref="AK1942:AK1943" si="3313">$A1942-100000000/AJ1942</f>
        <v>-5.3073402289101068E-3</v>
      </c>
      <c r="AL1942" s="10">
        <f t="shared" ref="AL1942:AL1943" si="3314">$X1942-AJ1942</f>
        <v>0.42272636204143055</v>
      </c>
      <c r="AM1942" s="10">
        <f t="shared" si="3259"/>
        <v>0.32492809973294834</v>
      </c>
      <c r="AN1942" s="10">
        <f t="shared" ref="AN1942:AN1943" si="3315">AL1942/AM1942</f>
        <v>1.3009843174193323</v>
      </c>
      <c r="AO1942" s="1">
        <f t="shared" si="3261"/>
        <v>1109.5229999999999</v>
      </c>
      <c r="AP1942" s="14">
        <v>672000000</v>
      </c>
      <c r="AQ1942" s="10">
        <v>0.20300000000000001</v>
      </c>
      <c r="AR1942" s="14" cm="1">
        <f t="array" ref="AR1942">SfromgA($AP1942,$AO1942,"")</f>
        <v>0.45301393483330332</v>
      </c>
      <c r="AS1942" s="21">
        <f t="shared" ref="AS1942:AS1943" si="3316">(10^MAX(0.05, -0.312925054856973*((LN($AR1942))^(1/3)) + 0.454808404431693)-1)*100</f>
        <v>455.02214168853072</v>
      </c>
      <c r="AU1942" s="10"/>
      <c r="AV1942" s="10"/>
      <c r="AW1942" s="14">
        <f t="shared" ref="AW1942:AW1943" si="3317">IF($AP1942="",$AT1942,$AP1942)</f>
        <v>672000000</v>
      </c>
      <c r="AX1942" s="21">
        <f t="shared" ref="AX1942:AX1943" si="3318">IF($AP1942="",$AV1942,$AS1942)</f>
        <v>455.02214168853072</v>
      </c>
      <c r="AY1942" s="10">
        <f t="shared" ref="AY1942:AY1943" si="3319">LN(BB1942*$AO1942/$AW1942)</f>
        <v>-10.6567685864264</v>
      </c>
      <c r="AZ1942" s="10">
        <f t="shared" ref="AZ1942:AZ1943" si="3320">EXP(AY$2950*$AI1942+AY$2951)*$AW1942/$AO1942</f>
        <v>19.426405058152625</v>
      </c>
      <c r="BA1942" s="10">
        <f t="shared" ref="BA1942:BA1943" si="3321">LN(AZ1942/$C1942)</f>
        <v>0.25858302500166397</v>
      </c>
      <c r="BB1942" s="17" cm="1">
        <f t="array" ref="BB1942">$C1942*EXP(poly_from_str($AO1942,BB$2951))</f>
        <v>14.257952765451796</v>
      </c>
      <c r="BC1942" s="10">
        <f t="shared" ref="BC1942:BC1943" si="3322">LN(AZ1942/BB1942)</f>
        <v>0.30931838625921909</v>
      </c>
      <c r="BD1942" s="10">
        <f t="shared" ref="BD1942:BD1943" si="3323">LN($AX1942/100+1)</f>
        <v>1.7138378218968511</v>
      </c>
      <c r="BE1942" s="10">
        <f t="shared" ref="BE1942:BE1943" si="3324">ABS(LN($AZ1942/$BB1942))-BD1942-LN(2)</f>
        <v>-2.0976666161975772</v>
      </c>
      <c r="BF1942" s="21">
        <f>INDEX([1]Pr3_line_class7_opt_lin!$A$2:$A$3624,MATCH($X1942,[1]Pr3_line_class7_opt_lin!$AO$2:$AO$3624,0),1)</f>
        <v>8197</v>
      </c>
    </row>
    <row r="1943" spans="1:58" hidden="1" x14ac:dyDescent="0.25">
      <c r="A1943" s="1">
        <v>1109.1559999999999</v>
      </c>
      <c r="B1943" s="1">
        <v>4.0000000000000001E-3</v>
      </c>
      <c r="C1943">
        <v>200</v>
      </c>
      <c r="E1943" s="2">
        <v>90158.6</v>
      </c>
      <c r="F1943">
        <v>28720</v>
      </c>
      <c r="G1943" t="s">
        <v>4</v>
      </c>
      <c r="H1943" t="s">
        <v>5</v>
      </c>
      <c r="I1943">
        <v>118879</v>
      </c>
      <c r="J1943" t="s">
        <v>6</v>
      </c>
      <c r="K1943" t="s">
        <v>12</v>
      </c>
      <c r="L1943">
        <v>28720.71</v>
      </c>
      <c r="M1943">
        <v>118879.3</v>
      </c>
      <c r="N1943">
        <v>20</v>
      </c>
      <c r="V1943" s="11">
        <f t="shared" si="3248"/>
        <v>9.015864314848408E-7</v>
      </c>
      <c r="W1943" s="11">
        <f t="shared" si="3249"/>
        <v>1.1091565308245692E-6</v>
      </c>
      <c r="X1943" s="10">
        <f t="shared" si="3250"/>
        <v>90158.625981517398</v>
      </c>
      <c r="Y1943" s="8">
        <f t="shared" si="3251"/>
        <v>1109.1562111927049</v>
      </c>
      <c r="Z1943" s="1">
        <f t="shared" si="3252"/>
        <v>1109.1559999999999</v>
      </c>
      <c r="AA1943" s="2">
        <f t="shared" si="3253"/>
        <v>90158.6</v>
      </c>
      <c r="AB1943" s="2">
        <f t="shared" si="3247"/>
        <v>90158.643148484072</v>
      </c>
      <c r="AC1943" s="1">
        <f t="shared" si="3254"/>
        <v>9.0642904671878466E-2</v>
      </c>
      <c r="AD1943" s="1" t="b">
        <f t="shared" si="3255"/>
        <v>1</v>
      </c>
      <c r="AF1943" s="1" t="s">
        <v>1370</v>
      </c>
      <c r="AG1943" s="1" t="s">
        <v>1195</v>
      </c>
      <c r="AH1943" s="10">
        <v>28720.71</v>
      </c>
      <c r="AI1943" s="10">
        <v>118879.3</v>
      </c>
      <c r="AJ1943" s="10">
        <f t="shared" si="3312"/>
        <v>90158.59</v>
      </c>
      <c r="AK1943" s="1">
        <f t="shared" si="3313"/>
        <v>-6.5384740378249262E-4</v>
      </c>
      <c r="AL1943" s="10">
        <f t="shared" si="3314"/>
        <v>3.5981517401523888E-2</v>
      </c>
      <c r="AM1943" s="10">
        <f t="shared" si="3259"/>
        <v>0.32514308176667667</v>
      </c>
      <c r="AN1943" s="10">
        <f t="shared" si="3315"/>
        <v>0.11066364139140533</v>
      </c>
      <c r="AO1943" s="1">
        <f t="shared" si="3261"/>
        <v>1109.1559999999999</v>
      </c>
      <c r="AP1943" s="14">
        <v>4180000000</v>
      </c>
      <c r="AQ1943" s="10">
        <v>0.66800000000000004</v>
      </c>
      <c r="AR1943" s="14" cm="1">
        <f t="array" ref="AR1943">SfromgA($AP1943,$AO1943,"")</f>
        <v>2.8150592512516228</v>
      </c>
      <c r="AS1943" s="21">
        <f t="shared" si="3316"/>
        <v>37.491560760132671</v>
      </c>
      <c r="AU1943" s="10"/>
      <c r="AV1943" s="10"/>
      <c r="AW1943" s="14">
        <f t="shared" si="3317"/>
        <v>4180000000</v>
      </c>
      <c r="AX1943" s="21">
        <f t="shared" si="3318"/>
        <v>37.491560760132671</v>
      </c>
      <c r="AY1943" s="10">
        <f t="shared" si="3319"/>
        <v>-9.8939933360016639</v>
      </c>
      <c r="AZ1943" s="10">
        <f t="shared" si="3320"/>
        <v>75.048525137425756</v>
      </c>
      <c r="BA1943" s="10">
        <f t="shared" si="3321"/>
        <v>-0.98018246039483137</v>
      </c>
      <c r="BB1943" s="17" cm="1">
        <f t="array" ref="BB1943">$C1943*EXP(poly_from_str($AO1943,BB$2951))</f>
        <v>190.22909381794568</v>
      </c>
      <c r="BC1943" s="10">
        <f t="shared" si="3322"/>
        <v>-0.93009419660274395</v>
      </c>
      <c r="BD1943" s="10">
        <f t="shared" si="3323"/>
        <v>0.31839235294498885</v>
      </c>
      <c r="BE1943" s="10">
        <f t="shared" si="3324"/>
        <v>-8.1445336902190246E-2</v>
      </c>
      <c r="BF1943" s="21">
        <f>INDEX([1]Pr3_line_class7_opt_lin!$A$2:$A$3624,MATCH($X1943,[1]Pr3_line_class7_opt_lin!$AO$2:$AO$3624,0),1)</f>
        <v>109538</v>
      </c>
    </row>
    <row r="1944" spans="1:58" hidden="1" x14ac:dyDescent="0.25">
      <c r="A1944" s="1">
        <v>1109.011</v>
      </c>
      <c r="B1944" s="1">
        <v>4.0000000000000001E-3</v>
      </c>
      <c r="C1944">
        <v>20</v>
      </c>
      <c r="E1944" s="2">
        <v>90170.4</v>
      </c>
      <c r="N1944">
        <v>20</v>
      </c>
      <c r="V1944" s="11">
        <f t="shared" si="3248"/>
        <v>9.0170431131882379E-7</v>
      </c>
      <c r="W1944" s="11">
        <f t="shared" si="3249"/>
        <v>1.1090113828928342E-6</v>
      </c>
      <c r="X1944" s="10">
        <f t="shared" si="3250"/>
        <v>90170.418741913527</v>
      </c>
      <c r="Y1944" s="8">
        <f t="shared" si="3251"/>
        <v>1109.0111523849166</v>
      </c>
      <c r="Z1944" s="1">
        <f t="shared" si="3252"/>
        <v>1109.011</v>
      </c>
      <c r="AA1944" s="2">
        <f t="shared" si="3253"/>
        <v>90170.4</v>
      </c>
      <c r="AB1944" s="2">
        <f t="shared" si="3247"/>
        <v>90170.431131882375</v>
      </c>
      <c r="AC1944" s="1">
        <f t="shared" si="3254"/>
        <v>9.0653533252547713E-2</v>
      </c>
      <c r="AD1944" s="1" t="b">
        <f t="shared" si="3255"/>
        <v>1</v>
      </c>
      <c r="AM1944" s="10">
        <f t="shared" si="3259"/>
        <v>0.32522815373337144</v>
      </c>
      <c r="AN1944" s="10"/>
      <c r="AO1944" s="1">
        <f t="shared" si="3261"/>
        <v>1109.011</v>
      </c>
      <c r="AP1944"/>
      <c r="BB1944" s="17" cm="1">
        <f t="array" ref="BB1944">$C1944*EXP(poly_from_str($AO1944,BB$2951))</f>
        <v>19.02775599811488</v>
      </c>
      <c r="BF1944" s="21" t="e">
        <f>INDEX([1]Pr3_line_class7_opt_lin!$A$2:$A$3624,MATCH($X1944,[1]Pr3_line_class7_opt_lin!$AO$2:$AO$3624,0),1)</f>
        <v>#N/A</v>
      </c>
    </row>
    <row r="1945" spans="1:58" hidden="1" x14ac:dyDescent="0.25">
      <c r="A1945" s="1">
        <v>1108.8789999999999</v>
      </c>
      <c r="B1945" s="1">
        <v>4.0000000000000001E-3</v>
      </c>
      <c r="C1945">
        <v>10</v>
      </c>
      <c r="E1945" s="2">
        <v>90181.2</v>
      </c>
      <c r="N1945">
        <v>20</v>
      </c>
      <c r="V1945" s="11">
        <f t="shared" si="3248"/>
        <v>9.0181164942252502E-7</v>
      </c>
      <c r="W1945" s="11">
        <f t="shared" si="3249"/>
        <v>1.1088785689256741E-6</v>
      </c>
      <c r="X1945" s="10">
        <f t="shared" si="3250"/>
        <v>90181.178898661849</v>
      </c>
      <c r="Y1945" s="8">
        <f t="shared" si="3251"/>
        <v>1108.8788283902534</v>
      </c>
      <c r="Z1945" s="1">
        <f t="shared" si="3252"/>
        <v>1108.8789999999999</v>
      </c>
      <c r="AA1945" s="2">
        <f t="shared" si="3253"/>
        <v>90181.2</v>
      </c>
      <c r="AB1945" s="2">
        <f t="shared" si="3247"/>
        <v>90181.164942252493</v>
      </c>
      <c r="AC1945" s="1">
        <f t="shared" si="3254"/>
        <v>9.0663212551708755E-2</v>
      </c>
      <c r="AD1945" s="1" t="b">
        <f t="shared" si="3255"/>
        <v>1</v>
      </c>
      <c r="AM1945" s="10">
        <f t="shared" si="3259"/>
        <v>0.32530582687561044</v>
      </c>
      <c r="AN1945" s="10"/>
      <c r="AO1945" s="1">
        <f t="shared" si="3261"/>
        <v>1108.8789999999999</v>
      </c>
      <c r="AP1945"/>
      <c r="BB1945" s="17" cm="1">
        <f t="array" ref="BB1945">$C1945*EXP(poly_from_str($AO1945,BB$2951))</f>
        <v>9.5160802711015364</v>
      </c>
      <c r="BF1945" s="21">
        <f>INDEX([1]Pr3_line_class7_opt_lin!$A$2:$A$3624,MATCH($X1945,[1]Pr3_line_class7_opt_lin!$AO$2:$AO$3624,0),1)</f>
        <v>5486</v>
      </c>
    </row>
    <row r="1946" spans="1:58" hidden="1" x14ac:dyDescent="0.25">
      <c r="A1946" s="1">
        <v>1108.817</v>
      </c>
      <c r="B1946" s="1">
        <v>4.0000000000000001E-3</v>
      </c>
      <c r="C1946">
        <v>500</v>
      </c>
      <c r="E1946" s="2">
        <v>90186.2</v>
      </c>
      <c r="F1946">
        <v>23647</v>
      </c>
      <c r="G1946" t="s">
        <v>4</v>
      </c>
      <c r="H1946" t="s">
        <v>39</v>
      </c>
      <c r="I1946">
        <v>113833</v>
      </c>
      <c r="J1946" t="s">
        <v>6</v>
      </c>
      <c r="K1946" t="s">
        <v>46</v>
      </c>
      <c r="L1946">
        <v>23647.77</v>
      </c>
      <c r="M1946">
        <v>113833.9</v>
      </c>
      <c r="N1946">
        <v>20</v>
      </c>
      <c r="V1946" s="11">
        <f t="shared" si="3248"/>
        <v>9.0186207462547926E-7</v>
      </c>
      <c r="W1946" s="11">
        <f t="shared" si="3249"/>
        <v>1.1088170917501791E-6</v>
      </c>
      <c r="X1946" s="10">
        <f t="shared" si="3250"/>
        <v>90186.204491326353</v>
      </c>
      <c r="Y1946" s="8">
        <f t="shared" si="3251"/>
        <v>1108.8170365304318</v>
      </c>
      <c r="Z1946" s="1">
        <f t="shared" si="3252"/>
        <v>1108.817</v>
      </c>
      <c r="AA1946" s="2">
        <f t="shared" si="3253"/>
        <v>90186.2</v>
      </c>
      <c r="AB1946" s="2">
        <f t="shared" si="3247"/>
        <v>90186.207462547929</v>
      </c>
      <c r="AC1946" s="1">
        <f t="shared" si="3254"/>
        <v>9.0667760082388679E-2</v>
      </c>
      <c r="AD1946" s="1" t="b">
        <f t="shared" si="3255"/>
        <v>1</v>
      </c>
      <c r="AF1946" s="1" t="s">
        <v>1302</v>
      </c>
      <c r="AG1946" s="1" t="s">
        <v>1169</v>
      </c>
      <c r="AH1946" s="10">
        <v>23647.77</v>
      </c>
      <c r="AI1946" s="10">
        <v>113833.9</v>
      </c>
      <c r="AJ1946" s="10">
        <f t="shared" ref="AJ1946:AJ1948" si="3325">AI1946-AH1946</f>
        <v>90186.12999999999</v>
      </c>
      <c r="AK1946" s="1">
        <f t="shared" ref="AK1946:AK1948" si="3326">$A1946-100000000/AJ1946</f>
        <v>-9.5238358721871919E-4</v>
      </c>
      <c r="AL1946" s="10">
        <f t="shared" ref="AL1946:AL1948" si="3327">$X1946-AJ1946</f>
        <v>7.4491326362476684E-2</v>
      </c>
      <c r="AM1946" s="10">
        <f t="shared" si="3259"/>
        <v>0.32534205373835356</v>
      </c>
      <c r="AN1946" s="10">
        <f t="shared" ref="AN1946:AN1948" si="3328">AL1946/AM1946</f>
        <v>0.22896310362134759</v>
      </c>
      <c r="AO1946" s="1">
        <f t="shared" si="3261"/>
        <v>1108.817</v>
      </c>
      <c r="AP1946" s="14">
        <v>13800000000</v>
      </c>
      <c r="AQ1946" s="10">
        <v>0.68100000000000005</v>
      </c>
      <c r="AR1946" s="14" cm="1">
        <f t="array" ref="AR1946">SfromgA($AP1946,$AO1946,"")</f>
        <v>9.2852173369367996</v>
      </c>
      <c r="AS1946" s="21">
        <f t="shared" ref="AS1946:AS1948" si="3329">(10^MAX(0.05, -0.312925054856973*((LN($AR1946))^(1/3)) + 0.454808404431693)-1)*100</f>
        <v>12.201845430196357</v>
      </c>
      <c r="AT1946" s="14" cm="1">
        <f t="array" ref="AT1946">INDEX([2]Sheet1!$J$2:$J$216,MATCH($AF1946&amp;$AG1946,[2]Sheet1!$M$2:$M$216&amp;[2]Sheet1!$N$2:$N$216,0),1)</f>
        <v>12428586229.588669</v>
      </c>
      <c r="AU1946" s="14" cm="1">
        <f t="array" ref="AU1946">SfromgA($AT1946,$AO1946,"")</f>
        <v>8.3624727777239638</v>
      </c>
      <c r="AV1946" s="21">
        <f>(10^MAX(0.05, -0.312925054856973*((LN($AU1946))^(1/3)) + 0.454808404431693)-1)*100</f>
        <v>12.86981790460684</v>
      </c>
      <c r="AW1946" s="14">
        <f>IF($AP1946="",$AT1946,$AP1946)</f>
        <v>13800000000</v>
      </c>
      <c r="AX1946" s="21">
        <f>IF($AP1946="",$AV1946,$AS1946)</f>
        <v>12.201845430196357</v>
      </c>
      <c r="AY1946" s="10">
        <f t="shared" ref="AY1946:AY1948" si="3330">LN(BB1946*$AO1946/$AW1946)</f>
        <v>-10.171770871854271</v>
      </c>
      <c r="AZ1946" s="10">
        <f t="shared" ref="AZ1946:AZ1948" si="3331">EXP(AY$2950*$AI1946+AY$2951)*$AW1946/$AO1946</f>
        <v>397.19293563526634</v>
      </c>
      <c r="BA1946" s="10">
        <f t="shared" ref="BA1946:BA1948" si="3332">LN(AZ1946/$C1946)</f>
        <v>-0.2301859518190385</v>
      </c>
      <c r="BB1946" s="17" cm="1">
        <f t="array" ref="BB1946">$C1946*EXP(poly_from_str($AO1946,BB$2951))</f>
        <v>475.85567146558861</v>
      </c>
      <c r="BC1946" s="10">
        <f t="shared" ref="BC1946:BC1948" si="3333">LN(AZ1946/BB1946)</f>
        <v>-0.18069245044370805</v>
      </c>
      <c r="BD1946" s="10">
        <f t="shared" ref="BD1946:BD1948" si="3334">LN($AX1946/100+1)</f>
        <v>0.1151292546497024</v>
      </c>
      <c r="BE1946" s="10">
        <f t="shared" ref="BE1946:BE1948" si="3335">ABS(LN($AZ1946/$BB1946))-BD1946-LN(2)</f>
        <v>-0.62758398476593968</v>
      </c>
      <c r="BF1946" s="21">
        <f>INDEX([1]Pr3_line_class7_opt_lin!$A$2:$A$3624,MATCH($X1946,[1]Pr3_line_class7_opt_lin!$AO$2:$AO$3624,0),1)</f>
        <v>274398</v>
      </c>
    </row>
    <row r="1947" spans="1:58" hidden="1" x14ac:dyDescent="0.25">
      <c r="A1947" s="1">
        <v>1108.7090000000001</v>
      </c>
      <c r="B1947" s="1">
        <v>4.0000000000000001E-3</v>
      </c>
      <c r="C1947">
        <v>20</v>
      </c>
      <c r="E1947" s="2">
        <v>90195</v>
      </c>
      <c r="F1947">
        <v>27452</v>
      </c>
      <c r="G1947" t="s">
        <v>4</v>
      </c>
      <c r="H1947" t="s">
        <v>17</v>
      </c>
      <c r="I1947">
        <v>117647</v>
      </c>
      <c r="J1947" t="s">
        <v>6</v>
      </c>
      <c r="K1947" t="s">
        <v>7</v>
      </c>
      <c r="L1947">
        <v>27452.45</v>
      </c>
      <c r="M1947">
        <v>117647.2</v>
      </c>
      <c r="N1947">
        <v>20</v>
      </c>
      <c r="V1947" s="11">
        <f t="shared" si="3248"/>
        <v>9.0194992554403364E-7</v>
      </c>
      <c r="W1947" s="11">
        <f t="shared" si="3249"/>
        <v>1.1087089084760797E-6</v>
      </c>
      <c r="X1947" s="10">
        <f t="shared" si="3250"/>
        <v>90194.995519571516</v>
      </c>
      <c r="Y1947" s="8">
        <f t="shared" si="3251"/>
        <v>1108.7089635510972</v>
      </c>
      <c r="Z1947" s="1">
        <f t="shared" si="3252"/>
        <v>1108.7090000000001</v>
      </c>
      <c r="AA1947" s="2">
        <f t="shared" si="3253"/>
        <v>90195</v>
      </c>
      <c r="AB1947" s="2">
        <f t="shared" si="3247"/>
        <v>90194.992554403361</v>
      </c>
      <c r="AC1947" s="1">
        <f t="shared" si="3254"/>
        <v>9.0675683409444402E-2</v>
      </c>
      <c r="AD1947" s="1" t="b">
        <f t="shared" si="3255"/>
        <v>1</v>
      </c>
      <c r="AF1947" s="1" t="s">
        <v>1306</v>
      </c>
      <c r="AG1947" s="1" t="s">
        <v>1203</v>
      </c>
      <c r="AH1947" s="10">
        <v>27452.45</v>
      </c>
      <c r="AI1947" s="10">
        <v>117647.2</v>
      </c>
      <c r="AJ1947" s="10">
        <f t="shared" si="3325"/>
        <v>90194.75</v>
      </c>
      <c r="AK1947" s="1">
        <f t="shared" si="3326"/>
        <v>-2.9815732068527723E-3</v>
      </c>
      <c r="AL1947" s="10">
        <f t="shared" si="3327"/>
        <v>0.2455195715156151</v>
      </c>
      <c r="AM1947" s="10">
        <f t="shared" si="3259"/>
        <v>0.32540549413777647</v>
      </c>
      <c r="AN1947" s="10">
        <f t="shared" si="3328"/>
        <v>0.75450346087783715</v>
      </c>
      <c r="AO1947" s="1">
        <f t="shared" si="3261"/>
        <v>1108.7090000000001</v>
      </c>
      <c r="AP1947" s="14">
        <v>442000000</v>
      </c>
      <c r="AQ1947" s="10">
        <v>0.20699999999999999</v>
      </c>
      <c r="AR1947" s="14" cm="1">
        <f t="array" ref="AR1947">SfromgA($AP1947,$AO1947,"")</f>
        <v>0.29730919985730464</v>
      </c>
      <c r="AS1947" s="21">
        <f t="shared" si="3329"/>
        <v>514.51968830402211</v>
      </c>
      <c r="AU1947" s="10"/>
      <c r="AV1947" s="10"/>
      <c r="AW1947" s="14">
        <f t="shared" ref="AW1947:AW1948" si="3336">IF($AP1947="",$AT1947,$AP1947)</f>
        <v>442000000</v>
      </c>
      <c r="AX1947" s="21">
        <f t="shared" ref="AX1947:AX1948" si="3337">IF($AP1947="",$AV1947,$AS1947)</f>
        <v>514.51968830402211</v>
      </c>
      <c r="AY1947" s="10">
        <f t="shared" si="3330"/>
        <v>-9.9494412297835684</v>
      </c>
      <c r="AZ1947" s="10">
        <f t="shared" si="3331"/>
        <v>8.9080310082680771</v>
      </c>
      <c r="BA1947" s="10">
        <f t="shared" si="3332"/>
        <v>-0.80877904321880378</v>
      </c>
      <c r="BB1947" s="17" cm="1">
        <f t="array" ref="BB1947">$C1947*EXP(poly_from_str($AO1947,BB$2951))</f>
        <v>19.037822453747928</v>
      </c>
      <c r="BC1947" s="10">
        <f t="shared" si="3333"/>
        <v>-0.75947442556263289</v>
      </c>
      <c r="BD1947" s="10">
        <f t="shared" si="3334"/>
        <v>1.815670782055633</v>
      </c>
      <c r="BE1947" s="10">
        <f t="shared" si="3335"/>
        <v>-1.7493435370529453</v>
      </c>
      <c r="BF1947" s="21">
        <f>INDEX([1]Pr3_line_class7_opt_lin!$A$2:$A$3624,MATCH($X1947,[1]Pr3_line_class7_opt_lin!$AO$2:$AO$3624,0),1)</f>
        <v>10983</v>
      </c>
    </row>
    <row r="1948" spans="1:58" hidden="1" x14ac:dyDescent="0.25">
      <c r="A1948" s="1">
        <v>1108.6479999999999</v>
      </c>
      <c r="B1948" s="1">
        <v>4.0000000000000001E-3</v>
      </c>
      <c r="C1948">
        <v>3</v>
      </c>
      <c r="E1948" s="2">
        <v>90200</v>
      </c>
      <c r="F1948">
        <v>21294</v>
      </c>
      <c r="G1948" t="s">
        <v>4</v>
      </c>
      <c r="H1948" t="s">
        <v>7</v>
      </c>
      <c r="I1948">
        <v>111494</v>
      </c>
      <c r="J1948" t="s">
        <v>6</v>
      </c>
      <c r="K1948" t="s">
        <v>17</v>
      </c>
      <c r="L1948">
        <v>21294.89</v>
      </c>
      <c r="M1948">
        <v>111494.8</v>
      </c>
      <c r="N1948">
        <v>20</v>
      </c>
      <c r="V1948" s="11">
        <f t="shared" si="3248"/>
        <v>9.0199955260822203E-7</v>
      </c>
      <c r="W1948" s="11">
        <f t="shared" si="3249"/>
        <v>1.1086474501108648E-6</v>
      </c>
      <c r="X1948" s="10">
        <f t="shared" si="3250"/>
        <v>90199.973080323733</v>
      </c>
      <c r="Y1948" s="8">
        <f t="shared" si="3251"/>
        <v>1108.6477809804808</v>
      </c>
      <c r="Z1948" s="1">
        <f t="shared" si="3252"/>
        <v>1108.6479999999999</v>
      </c>
      <c r="AA1948" s="2">
        <f t="shared" si="3253"/>
        <v>90200</v>
      </c>
      <c r="AB1948" s="2">
        <f t="shared" si="3247"/>
        <v>90199.9552608222</v>
      </c>
      <c r="AC1948" s="1">
        <f t="shared" si="3254"/>
        <v>9.0680159645271638E-2</v>
      </c>
      <c r="AD1948" s="1" t="b">
        <f t="shared" si="3255"/>
        <v>1</v>
      </c>
      <c r="AF1948" s="1" t="s">
        <v>1209</v>
      </c>
      <c r="AG1948" s="1" t="s">
        <v>1346</v>
      </c>
      <c r="AH1948" s="10">
        <v>21294.89</v>
      </c>
      <c r="AI1948" s="10">
        <v>111494.56</v>
      </c>
      <c r="AJ1948" s="10">
        <f t="shared" si="3325"/>
        <v>90199.67</v>
      </c>
      <c r="AK1948" s="1">
        <f t="shared" si="3326"/>
        <v>-3.5061529604263342E-3</v>
      </c>
      <c r="AL1948" s="10">
        <f t="shared" si="3327"/>
        <v>0.3030803237343207</v>
      </c>
      <c r="AM1948" s="10">
        <f t="shared" si="3259"/>
        <v>0.32544143858104652</v>
      </c>
      <c r="AN1948" s="10">
        <f t="shared" si="3328"/>
        <v>0.93128989675001972</v>
      </c>
      <c r="AO1948" s="1">
        <f t="shared" si="3261"/>
        <v>1108.6479999999999</v>
      </c>
      <c r="AP1948" s="14">
        <v>228000000</v>
      </c>
      <c r="AQ1948" s="10">
        <v>0.109</v>
      </c>
      <c r="AR1948" s="14" cm="1">
        <f t="array" ref="AR1948">SfromgA($AP1948,$AO1948,"")</f>
        <v>0.15333780443032374</v>
      </c>
      <c r="AS1948" s="21">
        <f t="shared" si="3329"/>
        <v>592.924402733649</v>
      </c>
      <c r="AU1948" s="10"/>
      <c r="AV1948" s="10"/>
      <c r="AW1948" s="14">
        <f t="shared" si="3336"/>
        <v>228000000</v>
      </c>
      <c r="AX1948" s="21">
        <f t="shared" si="3337"/>
        <v>592.924402733649</v>
      </c>
      <c r="AY1948" s="10">
        <f t="shared" si="3330"/>
        <v>-11.184545425405146</v>
      </c>
      <c r="AZ1948" s="10">
        <f t="shared" si="3331"/>
        <v>8.1675473511035861</v>
      </c>
      <c r="BA1948" s="10">
        <f t="shared" si="3332"/>
        <v>1.0015563733109079</v>
      </c>
      <c r="BB1948" s="17" cm="1">
        <f t="array" ref="BB1948">$C1948*EXP(poly_from_str($AO1948,BB$2951))</f>
        <v>2.8559776751199708</v>
      </c>
      <c r="BC1948" s="10">
        <f t="shared" si="3333"/>
        <v>1.0507544343669752</v>
      </c>
      <c r="BD1948" s="10">
        <f t="shared" si="3334"/>
        <v>1.9357507202869648</v>
      </c>
      <c r="BE1948" s="10">
        <f t="shared" si="3335"/>
        <v>-1.578143466479935</v>
      </c>
      <c r="BF1948" s="21">
        <f>INDEX([1]Pr3_line_class7_opt_lin!$A$2:$A$3624,MATCH($X1948,[1]Pr3_line_class7_opt_lin!$AO$2:$AO$3624,0),1)</f>
        <v>1648</v>
      </c>
    </row>
    <row r="1949" spans="1:58" hidden="1" x14ac:dyDescent="0.25">
      <c r="A1949" s="1">
        <v>1108.115</v>
      </c>
      <c r="B1949" s="1">
        <v>4.0000000000000001E-3</v>
      </c>
      <c r="C1949">
        <v>6</v>
      </c>
      <c r="E1949" s="2">
        <v>90243.3</v>
      </c>
      <c r="N1949">
        <v>20</v>
      </c>
      <c r="V1949" s="11">
        <f t="shared" si="3248"/>
        <v>9.0243341169463457E-7</v>
      </c>
      <c r="W1949" s="11">
        <f t="shared" si="3249"/>
        <v>1.1081155055278341E-6</v>
      </c>
      <c r="X1949" s="10">
        <f t="shared" si="3250"/>
        <v>90243.324752806671</v>
      </c>
      <c r="Y1949" s="8">
        <f t="shared" si="3251"/>
        <v>1108.1152015832604</v>
      </c>
      <c r="Z1949" s="1">
        <f t="shared" si="3252"/>
        <v>1108.115</v>
      </c>
      <c r="AA1949" s="2">
        <f t="shared" si="3253"/>
        <v>90243.3</v>
      </c>
      <c r="AB1949" s="2">
        <f t="shared" si="3247"/>
        <v>90243.341169463456</v>
      </c>
      <c r="AC1949" s="1">
        <f t="shared" si="3254"/>
        <v>9.0719303127140896E-2</v>
      </c>
      <c r="AD1949" s="1" t="b">
        <f t="shared" si="3255"/>
        <v>1</v>
      </c>
      <c r="AM1949" s="10">
        <f t="shared" si="3259"/>
        <v>0.32575427640632965</v>
      </c>
      <c r="AN1949" s="10"/>
      <c r="AO1949" s="1">
        <f t="shared" si="3261"/>
        <v>1108.115</v>
      </c>
      <c r="AP1949"/>
      <c r="BB1949" s="17" cm="1">
        <f t="array" ref="BB1949">$C1949*EXP(poly_from_str($AO1949,BB$2951))</f>
        <v>5.7172535745634976</v>
      </c>
      <c r="BF1949" s="21">
        <f>INDEX([1]Pr3_line_class7_opt_lin!$A$2:$A$3624,MATCH($X1949,[1]Pr3_line_class7_opt_lin!$AO$2:$AO$3624,0),1)</f>
        <v>3307</v>
      </c>
    </row>
    <row r="1950" spans="1:58" hidden="1" x14ac:dyDescent="0.25">
      <c r="A1950" s="1">
        <v>1107.998</v>
      </c>
      <c r="B1950" s="1">
        <v>4.0000000000000001E-3</v>
      </c>
      <c r="C1950">
        <v>40</v>
      </c>
      <c r="E1950" s="2">
        <v>90252.9</v>
      </c>
      <c r="N1950">
        <v>20</v>
      </c>
      <c r="V1950" s="11">
        <f t="shared" si="3248"/>
        <v>9.0252870492546013E-7</v>
      </c>
      <c r="W1950" s="11">
        <f t="shared" si="3249"/>
        <v>1.1079976377490366E-6</v>
      </c>
      <c r="X1950" s="10">
        <f t="shared" si="3250"/>
        <v>90252.882261881314</v>
      </c>
      <c r="Y1950" s="8">
        <f t="shared" si="3251"/>
        <v>1107.9978555126479</v>
      </c>
      <c r="Z1950" s="1">
        <f t="shared" si="3252"/>
        <v>1107.998</v>
      </c>
      <c r="AA1950" s="2">
        <f t="shared" si="3253"/>
        <v>90252.9</v>
      </c>
      <c r="AB1950" s="2">
        <f t="shared" si="3247"/>
        <v>90252.870492546019</v>
      </c>
      <c r="AC1950" s="1">
        <f t="shared" si="3254"/>
        <v>9.0727903160721421E-2</v>
      </c>
      <c r="AD1950" s="1" t="b">
        <f t="shared" si="3255"/>
        <v>1</v>
      </c>
      <c r="AM1950" s="10">
        <f t="shared" si="3259"/>
        <v>0.32582333181106821</v>
      </c>
      <c r="AN1950" s="10"/>
      <c r="AO1950" s="1">
        <f t="shared" si="3261"/>
        <v>1107.998</v>
      </c>
      <c r="AP1950"/>
      <c r="BB1950" s="17" cm="1">
        <f t="array" ref="BB1950">$C1950*EXP(poly_from_str($AO1950,BB$2951))</f>
        <v>38.122745793756714</v>
      </c>
      <c r="BF1950" s="21">
        <f>INDEX([1]Pr3_line_class7_opt_lin!$A$2:$A$3624,MATCH($X1950,[1]Pr3_line_class7_opt_lin!$AO$2:$AO$3624,0),1)</f>
        <v>22059</v>
      </c>
    </row>
    <row r="1951" spans="1:58" x14ac:dyDescent="0.25">
      <c r="A1951" s="1">
        <v>1107.9110000000001</v>
      </c>
      <c r="B1951" s="1">
        <v>8.0000000000000002E-3</v>
      </c>
      <c r="C1951">
        <v>80</v>
      </c>
      <c r="D1951" t="s">
        <v>16</v>
      </c>
      <c r="E1951" s="2">
        <v>90260</v>
      </c>
      <c r="F1951">
        <v>25979</v>
      </c>
      <c r="G1951" t="s">
        <v>4</v>
      </c>
      <c r="H1951" t="s">
        <v>46</v>
      </c>
      <c r="I1951">
        <v>116238</v>
      </c>
      <c r="J1951" t="s">
        <v>6</v>
      </c>
      <c r="K1951" t="s">
        <v>46</v>
      </c>
      <c r="L1951">
        <v>25979.34</v>
      </c>
      <c r="M1951">
        <v>116238.8</v>
      </c>
      <c r="N1951">
        <v>20</v>
      </c>
      <c r="V1951" s="11">
        <f t="shared" si="3248"/>
        <v>9.0259957704183813E-7</v>
      </c>
      <c r="W1951" s="11">
        <f t="shared" si="3249"/>
        <v>1.1079104808331487E-6</v>
      </c>
      <c r="X1951" s="10">
        <f t="shared" si="3250"/>
        <v>90259.97457747013</v>
      </c>
      <c r="Y1951" s="8">
        <f t="shared" si="3251"/>
        <v>1107.910792886054</v>
      </c>
      <c r="Z1951" s="1">
        <f t="shared" si="3252"/>
        <v>1107.9110000000001</v>
      </c>
      <c r="AA1951" s="2">
        <f t="shared" si="3253"/>
        <v>90260</v>
      </c>
      <c r="AB1951" s="2">
        <f t="shared" si="3247"/>
        <v>90259.95770418382</v>
      </c>
      <c r="AC1951" s="1">
        <f t="shared" si="3254"/>
        <v>9.0734299823805264E-2</v>
      </c>
      <c r="AD1951" s="1" t="b">
        <f t="shared" si="3255"/>
        <v>1</v>
      </c>
      <c r="AF1951" s="1" t="s">
        <v>1229</v>
      </c>
      <c r="AG1951" s="1" t="s">
        <v>1341</v>
      </c>
      <c r="AH1951" s="10">
        <v>25979.34</v>
      </c>
      <c r="AI1951" s="10">
        <v>116238.71</v>
      </c>
      <c r="AJ1951" s="10">
        <f t="shared" ref="AJ1951:AJ1954" si="3338">AI1951-AH1951</f>
        <v>90259.37000000001</v>
      </c>
      <c r="AK1951" s="1">
        <f t="shared" ref="AK1951:AK1954" si="3339">$A1951-100000000/AJ1951</f>
        <v>-7.2139206154133717E-3</v>
      </c>
      <c r="AL1951" s="10">
        <f t="shared" ref="AL1951:AL1954" si="3340">$X1951-AJ1951</f>
        <v>0.60457747011969332</v>
      </c>
      <c r="AM1951" s="10">
        <f t="shared" si="3259"/>
        <v>0.65174910259037044</v>
      </c>
      <c r="AN1951" s="10">
        <f t="shared" ref="AN1951:AN1954" si="3341">AL1951/AM1951</f>
        <v>0.9276230189144965</v>
      </c>
      <c r="AO1951" s="1">
        <f t="shared" si="3261"/>
        <v>1107.9110000000001</v>
      </c>
      <c r="AP1951" s="14">
        <v>1630000000</v>
      </c>
      <c r="AQ1951" s="10">
        <v>0.60599999999999998</v>
      </c>
      <c r="AR1951" s="14" cm="1">
        <f t="array" ref="AR1951">SfromgA($AP1951,$AO1951,"")</f>
        <v>1.0940460117541388</v>
      </c>
      <c r="AS1951" s="21">
        <f t="shared" ref="AS1951:AS1954" si="3342">(10^MAX(0.05, -0.312925054856973*((LN($AR1951))^(1/3)) + 0.454808404431693)-1)*100</f>
        <v>106.36447665738795</v>
      </c>
      <c r="AU1951" s="10"/>
      <c r="AV1951" s="10"/>
      <c r="AW1951" s="14">
        <f t="shared" ref="AW1951:AW1954" si="3343">IF($AP1951="",$AT1951,$AP1951)</f>
        <v>1630000000</v>
      </c>
      <c r="AX1951" s="21">
        <f t="shared" ref="AX1951:AX1954" si="3344">IF($AP1951="",$AV1951,$AS1951)</f>
        <v>106.36447665738795</v>
      </c>
      <c r="AY1951" s="10">
        <f>LN(BB1951*$AO1951/$AW1951)</f>
        <v>-9.8675056121805405</v>
      </c>
      <c r="AZ1951" s="10">
        <f t="shared" ref="AZ1951:AZ1954" si="3345">EXP(AY$2950*$AI1951+AY$2951)*$AW1951/$AO1951</f>
        <v>37.500669274112589</v>
      </c>
      <c r="BA1951" s="10">
        <f>LN(AZ1951/$C1951)</f>
        <v>-0.75766785454710883</v>
      </c>
      <c r="BB1951" s="17" cm="1">
        <f t="array" ref="BB1951">$C1951*EXP(poly_from_str($AO1951,BB$2951))</f>
        <v>76.256960793291924</v>
      </c>
      <c r="BC1951" s="10">
        <f t="shared" ref="BC1951:BC1954" si="3346">LN(AZ1951/BB1951)</f>
        <v>-0.70974992028650563</v>
      </c>
      <c r="BD1951" s="10">
        <f t="shared" ref="BD1951:BD1954" si="3347">LN($AX1951/100+1)</f>
        <v>0.72447372358874362</v>
      </c>
      <c r="BE1951" s="10">
        <f t="shared" ref="BE1951:BE1954" si="3348">ABS(LN($AZ1951/$BB1951))-BD1951-LN(2)</f>
        <v>-0.70787098386218328</v>
      </c>
      <c r="BF1951" s="21">
        <f>INDEX([1]Pr3_line_class7_opt_lin!$A$2:$A$3624,MATCH($X1951,[1]Pr3_line_class7_opt_lin!$AO$2:$AO$3624,0),1)</f>
        <v>44141</v>
      </c>
    </row>
    <row r="1952" spans="1:58" x14ac:dyDescent="0.25">
      <c r="A1952" s="1">
        <v>1107.9110000000001</v>
      </c>
      <c r="B1952" s="1">
        <v>8.0000000000000002E-3</v>
      </c>
      <c r="C1952">
        <v>80</v>
      </c>
      <c r="D1952" t="s">
        <v>16</v>
      </c>
      <c r="E1952" s="2">
        <v>90260</v>
      </c>
      <c r="F1952">
        <v>25409</v>
      </c>
      <c r="G1952" t="s">
        <v>4</v>
      </c>
      <c r="H1952" t="s">
        <v>7</v>
      </c>
      <c r="I1952">
        <v>115670</v>
      </c>
      <c r="J1952" t="s">
        <v>6</v>
      </c>
      <c r="K1952" t="s">
        <v>7</v>
      </c>
      <c r="L1952">
        <v>25409.74</v>
      </c>
      <c r="M1952">
        <v>115670</v>
      </c>
      <c r="N1952">
        <v>20</v>
      </c>
      <c r="V1952" s="11">
        <f t="shared" si="3248"/>
        <v>9.0259957704183813E-7</v>
      </c>
      <c r="W1952" s="11">
        <f t="shared" si="3249"/>
        <v>1.1079104808331487E-6</v>
      </c>
      <c r="X1952" s="10">
        <f t="shared" si="3250"/>
        <v>90259.97457747013</v>
      </c>
      <c r="Y1952" s="8">
        <f t="shared" si="3251"/>
        <v>1107.910792886054</v>
      </c>
      <c r="Z1952" s="1">
        <f t="shared" si="3252"/>
        <v>1107.9110000000001</v>
      </c>
      <c r="AA1952" s="2">
        <f t="shared" si="3253"/>
        <v>90260</v>
      </c>
      <c r="AB1952" s="2">
        <f t="shared" si="3247"/>
        <v>90259.95770418382</v>
      </c>
      <c r="AC1952" s="1">
        <f t="shared" si="3254"/>
        <v>9.0734299823805264E-2</v>
      </c>
      <c r="AD1952" s="1" t="b">
        <f t="shared" si="3255"/>
        <v>1</v>
      </c>
      <c r="AF1952" s="1" t="s">
        <v>1267</v>
      </c>
      <c r="AG1952" s="1" t="s">
        <v>1201</v>
      </c>
      <c r="AH1952" s="10">
        <v>25409.74</v>
      </c>
      <c r="AI1952" s="10">
        <v>115670</v>
      </c>
      <c r="AJ1952" s="10">
        <f t="shared" si="3338"/>
        <v>90260.26</v>
      </c>
      <c r="AK1952" s="1">
        <f t="shared" si="3339"/>
        <v>3.7105683054505789E-3</v>
      </c>
      <c r="AL1952" s="10">
        <f t="shared" si="3340"/>
        <v>-0.28542252986517269</v>
      </c>
      <c r="AM1952" s="10">
        <f t="shared" si="3259"/>
        <v>0.65174910259037044</v>
      </c>
      <c r="AN1952" s="10">
        <f t="shared" si="3341"/>
        <v>-0.43793313827478031</v>
      </c>
      <c r="AO1952" s="1">
        <f t="shared" si="3261"/>
        <v>1107.9110000000001</v>
      </c>
      <c r="AP1952" s="14">
        <v>2610000</v>
      </c>
      <c r="AQ1952" s="10">
        <v>5.0000000000000001E-3</v>
      </c>
      <c r="AR1952" s="14" cm="1">
        <f t="array" ref="AR1952">SfromgA($AP1952,$AO1952,"")</f>
        <v>1.7518160065511058E-3</v>
      </c>
      <c r="AS1952" s="21">
        <f t="shared" si="3342"/>
        <v>981.9098576061167</v>
      </c>
      <c r="AU1952" s="10"/>
      <c r="AV1952" s="10"/>
      <c r="AW1952" s="14">
        <f t="shared" si="3343"/>
        <v>2610000</v>
      </c>
      <c r="AX1952" s="21">
        <f t="shared" si="3344"/>
        <v>981.9098576061167</v>
      </c>
      <c r="AY1952" s="12"/>
      <c r="AZ1952" s="10">
        <f t="shared" si="3345"/>
        <v>6.3325606136618237E-2</v>
      </c>
      <c r="BA1952" s="12"/>
      <c r="BB1952" s="17" cm="1">
        <f t="array" ref="BB1952">$C1952*EXP(poly_from_str($AO1952,BB$2951))</f>
        <v>76.256960793291924</v>
      </c>
      <c r="BC1952" s="12"/>
      <c r="BD1952" s="10">
        <f t="shared" si="3347"/>
        <v>2.3813129590477127</v>
      </c>
      <c r="BE1952" s="10">
        <f t="shared" si="3348"/>
        <v>4.0191140721081933</v>
      </c>
      <c r="BF1952" s="21">
        <f>INDEX([1]Pr3_line_class7_opt_lin!$A$2:$A$3624,MATCH($X1952,[1]Pr3_line_class7_opt_lin!$AO$2:$AO$3624,0),1)</f>
        <v>44141</v>
      </c>
    </row>
    <row r="1953" spans="1:58" x14ac:dyDescent="0.25">
      <c r="A1953" s="1">
        <v>1107.8810000000001</v>
      </c>
      <c r="B1953" s="1">
        <v>8.0000000000000002E-3</v>
      </c>
      <c r="C1953">
        <v>20</v>
      </c>
      <c r="D1953" t="s">
        <v>111</v>
      </c>
      <c r="E1953" s="2">
        <v>90262.399999999994</v>
      </c>
      <c r="F1953">
        <v>23651</v>
      </c>
      <c r="G1953" t="s">
        <v>4</v>
      </c>
      <c r="H1953" t="s">
        <v>7</v>
      </c>
      <c r="I1953">
        <v>113914</v>
      </c>
      <c r="J1953" t="s">
        <v>6</v>
      </c>
      <c r="K1953" t="s">
        <v>17</v>
      </c>
      <c r="L1953">
        <v>23651.88</v>
      </c>
      <c r="M1953">
        <v>113914.1</v>
      </c>
      <c r="N1953">
        <v>20</v>
      </c>
      <c r="V1953" s="11">
        <f t="shared" si="3248"/>
        <v>9.0262401828355204E-7</v>
      </c>
      <c r="W1953" s="11">
        <f t="shared" si="3249"/>
        <v>1.1078810224412381E-6</v>
      </c>
      <c r="X1953" s="10">
        <f t="shared" si="3250"/>
        <v>90262.401098913033</v>
      </c>
      <c r="Y1953" s="8">
        <f t="shared" si="3251"/>
        <v>1107.8810089531755</v>
      </c>
      <c r="Z1953" s="1">
        <f t="shared" si="3252"/>
        <v>1107.8810000000001</v>
      </c>
      <c r="AA1953" s="2">
        <f t="shared" si="3253"/>
        <v>90262.399999999994</v>
      </c>
      <c r="AB1953" s="2">
        <f t="shared" si="3247"/>
        <v>90262.4018283552</v>
      </c>
      <c r="AC1953" s="1">
        <f t="shared" si="3254"/>
        <v>9.0736505919117305E-2</v>
      </c>
      <c r="AD1953" s="1" t="b">
        <f t="shared" si="3255"/>
        <v>1</v>
      </c>
      <c r="AF1953" s="1" t="s">
        <v>1241</v>
      </c>
      <c r="AG1953" s="1" t="s">
        <v>1330</v>
      </c>
      <c r="AH1953" s="10">
        <v>23651.88</v>
      </c>
      <c r="AI1953" s="10">
        <v>113914.16</v>
      </c>
      <c r="AJ1953" s="10">
        <f t="shared" si="3338"/>
        <v>90262.28</v>
      </c>
      <c r="AK1953" s="1">
        <f t="shared" si="3339"/>
        <v>-1.4953236279779958E-3</v>
      </c>
      <c r="AL1953" s="10">
        <f t="shared" si="3340"/>
        <v>0.12109891303407494</v>
      </c>
      <c r="AM1953" s="10">
        <f t="shared" si="3259"/>
        <v>0.65178408150333822</v>
      </c>
      <c r="AN1953" s="10">
        <f t="shared" si="3341"/>
        <v>0.18579605803621443</v>
      </c>
      <c r="AO1953" s="1">
        <f t="shared" si="3261"/>
        <v>1107.8810000000001</v>
      </c>
      <c r="AP1953" s="14">
        <v>1090000000</v>
      </c>
      <c r="AQ1953" s="10">
        <v>0.36199999999999999</v>
      </c>
      <c r="AR1953" s="14" cm="1">
        <f t="array" ref="AR1953">SfromgA($AP1953,$AO1953,"")</f>
        <v>0.73154189147897919</v>
      </c>
      <c r="AS1953" s="21">
        <f t="shared" si="3342"/>
        <v>364.71164214552385</v>
      </c>
      <c r="AU1953" s="10"/>
      <c r="AV1953" s="10"/>
      <c r="AW1953" s="14">
        <f t="shared" si="3343"/>
        <v>1090000000</v>
      </c>
      <c r="AX1953" s="21">
        <f t="shared" si="3344"/>
        <v>364.71164214552385</v>
      </c>
      <c r="AY1953" s="10">
        <f t="shared" ref="AY1953:AY1954" si="3349">LN(BB1953*$AO1953/$AW1953)</f>
        <v>-10.851372909875769</v>
      </c>
      <c r="AZ1953" s="10">
        <f t="shared" si="3345"/>
        <v>31.164304706938637</v>
      </c>
      <c r="BA1953" s="10">
        <f t="shared" ref="BA1953:BA1954" si="3350">LN(AZ1953/$C1953)</f>
        <v>0.44354108639661938</v>
      </c>
      <c r="BB1953" s="17" cm="1">
        <f t="array" ref="BB1953">$C1953*EXP(poly_from_str($AO1953,BB$2951))</f>
        <v>19.065228193874436</v>
      </c>
      <c r="BC1953" s="10">
        <f t="shared" si="3346"/>
        <v>0.491407197456253</v>
      </c>
      <c r="BD1953" s="10">
        <f t="shared" si="3347"/>
        <v>1.5362469028243624</v>
      </c>
      <c r="BE1953" s="10">
        <f t="shared" si="3348"/>
        <v>-1.7379868859280547</v>
      </c>
      <c r="BF1953" s="21">
        <f>INDEX([1]Pr3_line_class7_opt_lin!$A$2:$A$3624,MATCH($X1953,[1]Pr3_line_class7_opt_lin!$AO$2:$AO$3624,0),1)</f>
        <v>11037</v>
      </c>
    </row>
    <row r="1954" spans="1:58" hidden="1" x14ac:dyDescent="0.25">
      <c r="A1954" s="1">
        <v>1107.5360000000001</v>
      </c>
      <c r="B1954" s="1">
        <v>4.0000000000000001E-3</v>
      </c>
      <c r="C1954">
        <v>100</v>
      </c>
      <c r="E1954" s="2">
        <v>90290.5</v>
      </c>
      <c r="F1954">
        <v>25033</v>
      </c>
      <c r="G1954" t="s">
        <v>4</v>
      </c>
      <c r="H1954" t="s">
        <v>5</v>
      </c>
      <c r="I1954">
        <v>115324</v>
      </c>
      <c r="J1954" t="s">
        <v>6</v>
      </c>
      <c r="K1954" t="s">
        <v>5</v>
      </c>
      <c r="L1954">
        <v>25033.91</v>
      </c>
      <c r="M1954">
        <v>115324.3</v>
      </c>
      <c r="N1954">
        <v>20</v>
      </c>
      <c r="V1954" s="11">
        <f t="shared" si="3248"/>
        <v>9.0290518773204657E-7</v>
      </c>
      <c r="W1954" s="11">
        <f t="shared" si="3249"/>
        <v>1.1075362302789332E-6</v>
      </c>
      <c r="X1954" s="10">
        <f t="shared" si="3250"/>
        <v>90290.511277823665</v>
      </c>
      <c r="Y1954" s="8">
        <f t="shared" si="3251"/>
        <v>1107.5360919410487</v>
      </c>
      <c r="Z1954" s="1">
        <f t="shared" si="3252"/>
        <v>1107.5360000000001</v>
      </c>
      <c r="AA1954" s="2">
        <f t="shared" si="3253"/>
        <v>90290.5</v>
      </c>
      <c r="AB1954" s="2">
        <f t="shared" si="3247"/>
        <v>90290.518773204662</v>
      </c>
      <c r="AC1954" s="1">
        <f t="shared" si="3254"/>
        <v>9.0761888901672111E-2</v>
      </c>
      <c r="AD1954" s="1" t="b">
        <f t="shared" si="3255"/>
        <v>1</v>
      </c>
      <c r="AF1954" s="1" t="s">
        <v>1236</v>
      </c>
      <c r="AG1954" s="1" t="s">
        <v>1216</v>
      </c>
      <c r="AH1954" s="10">
        <v>25033.91</v>
      </c>
      <c r="AI1954" s="10">
        <v>115324.47</v>
      </c>
      <c r="AJ1954" s="10">
        <f t="shared" si="3338"/>
        <v>90290.559999999998</v>
      </c>
      <c r="AK1954" s="1">
        <f t="shared" si="3339"/>
        <v>5.0570247867653961E-4</v>
      </c>
      <c r="AL1954" s="10">
        <f t="shared" si="3340"/>
        <v>-4.8722176332375966E-2</v>
      </c>
      <c r="AM1954" s="10">
        <f t="shared" si="3259"/>
        <v>0.32609504341168138</v>
      </c>
      <c r="AN1954" s="10">
        <f t="shared" si="3341"/>
        <v>-0.14941096872443491</v>
      </c>
      <c r="AO1954" s="1">
        <f t="shared" si="3261"/>
        <v>1107.5360000000001</v>
      </c>
      <c r="AP1954" s="14">
        <v>341000000</v>
      </c>
      <c r="AQ1954" s="10">
        <v>5.8999999999999997E-2</v>
      </c>
      <c r="AR1954" s="14" cm="1">
        <f t="array" ref="AR1954">SfromgA($AP1954,$AO1954,"")</f>
        <v>0.22864478165869112</v>
      </c>
      <c r="AS1954" s="21">
        <f t="shared" si="3342"/>
        <v>547.23813249586794</v>
      </c>
      <c r="AU1954" s="10"/>
      <c r="AV1954" s="10"/>
      <c r="AW1954" s="14">
        <f t="shared" si="3343"/>
        <v>341000000</v>
      </c>
      <c r="AX1954" s="21">
        <f t="shared" si="3344"/>
        <v>547.23813249586794</v>
      </c>
      <c r="AY1954" s="10">
        <f t="shared" si="3349"/>
        <v>-8.0796015893579778</v>
      </c>
      <c r="AZ1954" s="10">
        <f t="shared" si="3345"/>
        <v>8.548057519631044</v>
      </c>
      <c r="BA1954" s="10">
        <f t="shared" si="3350"/>
        <v>-2.4594661195375638</v>
      </c>
      <c r="BB1954" s="17" cm="1">
        <f t="array" ref="BB1954">$C1954*EXP(poly_from_str($AO1954,BB$2951))</f>
        <v>95.382816230063327</v>
      </c>
      <c r="BC1954" s="10">
        <f t="shared" si="3346"/>
        <v>-2.4121943724049517</v>
      </c>
      <c r="BD1954" s="10">
        <f t="shared" si="3347"/>
        <v>1.8675440972044974</v>
      </c>
      <c r="BE1954" s="10">
        <f t="shared" si="3348"/>
        <v>-0.148496905359491</v>
      </c>
      <c r="BF1954" s="21">
        <f>INDEX([1]Pr3_line_class7_opt_lin!$A$2:$A$3624,MATCH($X1954,[1]Pr3_line_class7_opt_lin!$AO$2:$AO$3624,0),1)</f>
        <v>55299</v>
      </c>
    </row>
    <row r="1955" spans="1:58" hidden="1" x14ac:dyDescent="0.25">
      <c r="A1955" s="1">
        <v>1107.096</v>
      </c>
      <c r="B1955" s="1">
        <v>4.0000000000000001E-3</v>
      </c>
      <c r="C1955">
        <v>20</v>
      </c>
      <c r="E1955" s="2">
        <v>90326.399999999994</v>
      </c>
      <c r="N1955">
        <v>20</v>
      </c>
      <c r="V1955" s="11">
        <f t="shared" si="3248"/>
        <v>9.0326403491657454E-7</v>
      </c>
      <c r="W1955" s="11">
        <f t="shared" si="3249"/>
        <v>1.1070960427959048E-6</v>
      </c>
      <c r="X1955" s="10">
        <f t="shared" si="3250"/>
        <v>90326.402096248319</v>
      </c>
      <c r="Y1955" s="8">
        <f t="shared" si="3251"/>
        <v>1107.0960171029935</v>
      </c>
      <c r="Z1955" s="1">
        <f t="shared" si="3252"/>
        <v>1107.096</v>
      </c>
      <c r="AA1955" s="2">
        <f t="shared" si="3253"/>
        <v>90326.399999999994</v>
      </c>
      <c r="AB1955" s="2">
        <f t="shared" si="3247"/>
        <v>90326.40349165746</v>
      </c>
      <c r="AC1955" s="1">
        <f t="shared" si="3254"/>
        <v>9.0794295838688546E-2</v>
      </c>
      <c r="AD1955" s="1" t="b">
        <f t="shared" si="3255"/>
        <v>1</v>
      </c>
      <c r="AM1955" s="10">
        <f t="shared" si="3259"/>
        <v>0.32635435409395391</v>
      </c>
      <c r="AN1955" s="10"/>
      <c r="AO1955" s="1">
        <f t="shared" si="3261"/>
        <v>1107.096</v>
      </c>
      <c r="AP1955"/>
      <c r="BB1955" s="17" cm="1">
        <f t="array" ref="BB1955">$C1955*EXP(poly_from_str($AO1955,BB$2951))</f>
        <v>19.090947626807917</v>
      </c>
      <c r="BF1955" s="21">
        <f>INDEX([1]Pr3_line_class7_opt_lin!$A$2:$A$3624,MATCH($X1955,[1]Pr3_line_class7_opt_lin!$AO$2:$AO$3624,0),1)</f>
        <v>11089</v>
      </c>
    </row>
    <row r="1956" spans="1:58" hidden="1" x14ac:dyDescent="0.25">
      <c r="A1956" s="1">
        <v>1106.9480000000001</v>
      </c>
      <c r="B1956" s="1">
        <v>4.0000000000000001E-3</v>
      </c>
      <c r="C1956">
        <v>2</v>
      </c>
      <c r="E1956" s="2">
        <v>90338.5</v>
      </c>
      <c r="F1956">
        <v>23442</v>
      </c>
      <c r="G1956" t="s">
        <v>4</v>
      </c>
      <c r="H1956" t="s">
        <v>12</v>
      </c>
      <c r="I1956">
        <v>113780</v>
      </c>
      <c r="J1956" t="s">
        <v>6</v>
      </c>
      <c r="K1956" t="s">
        <v>5</v>
      </c>
      <c r="L1956">
        <v>23442.25</v>
      </c>
      <c r="M1956">
        <v>113780.5</v>
      </c>
      <c r="N1956">
        <v>20</v>
      </c>
      <c r="V1956" s="11">
        <f t="shared" si="3248"/>
        <v>9.0338480217679593E-7</v>
      </c>
      <c r="W1956" s="11">
        <f t="shared" si="3249"/>
        <v>1.1069477576005801E-6</v>
      </c>
      <c r="X1956" s="10">
        <f t="shared" si="3250"/>
        <v>90338.488126044787</v>
      </c>
      <c r="Y1956" s="8">
        <f t="shared" si="3251"/>
        <v>1106.9479030961309</v>
      </c>
      <c r="Z1956" s="1">
        <f t="shared" si="3252"/>
        <v>1106.9480000000001</v>
      </c>
      <c r="AA1956" s="2">
        <f t="shared" si="3253"/>
        <v>90338.5</v>
      </c>
      <c r="AB1956" s="2">
        <f t="shared" si="3247"/>
        <v>90338.480217679593</v>
      </c>
      <c r="AC1956" s="1">
        <f t="shared" si="3254"/>
        <v>9.080520504020044E-2</v>
      </c>
      <c r="AD1956" s="1" t="b">
        <f t="shared" si="3255"/>
        <v>1</v>
      </c>
      <c r="AF1956" s="1" t="s">
        <v>1167</v>
      </c>
      <c r="AG1956" s="5" t="s">
        <v>1464</v>
      </c>
      <c r="AH1956" s="10">
        <v>23442.25</v>
      </c>
      <c r="AI1956" s="10">
        <v>113780.27</v>
      </c>
      <c r="AJ1956" s="10">
        <f>AI1956-AH1956</f>
        <v>90338.02</v>
      </c>
      <c r="AK1956" s="1">
        <f>$A1956-100000000/AJ1956</f>
        <v>-5.6392318538200925E-3</v>
      </c>
      <c r="AL1956" s="10">
        <f>$X1956-AJ1956</f>
        <v>0.46812604478327557</v>
      </c>
      <c r="AM1956" s="10">
        <f t="shared" si="3259"/>
        <v>0.3264417118057939</v>
      </c>
      <c r="AN1956" s="10">
        <f>AL1956/AM1956</f>
        <v>1.4340264367372644</v>
      </c>
      <c r="AO1956" s="1">
        <f t="shared" si="3261"/>
        <v>1106.9480000000001</v>
      </c>
      <c r="AP1956" s="14">
        <v>154000000</v>
      </c>
      <c r="AQ1956" s="10">
        <v>8.6999999999999994E-2</v>
      </c>
      <c r="AR1956" s="14" cm="1">
        <f t="array" ref="AR1956">SfromgA($AP1956,$AO1956,"")</f>
        <v>0.10309455789224883</v>
      </c>
      <c r="AS1956" s="21">
        <f>(10^MAX(0.05, -0.312925054856973*((LN($AR1956))^(1/3)) + 0.454808404431693)-1)*100</f>
        <v>634.84358197126778</v>
      </c>
      <c r="AU1956" s="10"/>
      <c r="AV1956" s="10"/>
      <c r="AW1956" s="14">
        <f>IF($AP1956="",$AT1956,$AP1956)</f>
        <v>154000000</v>
      </c>
      <c r="AX1956" s="21">
        <f>IF($AP1956="",$AV1956,$AS1956)</f>
        <v>634.84358197126778</v>
      </c>
      <c r="AY1956" s="10">
        <f>LN(BB1956*$AO1956/$AW1956)</f>
        <v>-11.19621956317909</v>
      </c>
      <c r="AZ1956" s="10">
        <f>EXP(AY$2950*$AI1956+AY$2951)*$AW1956/$AO1956</f>
        <v>4.4622405368315885</v>
      </c>
      <c r="BA1956" s="10">
        <f>LN(AZ1956/$C1956)</f>
        <v>0.8025038218485151</v>
      </c>
      <c r="BB1956" s="17" cm="1">
        <f t="array" ref="BB1956">$C1956*EXP(poly_from_str($AO1956,BB$2951))</f>
        <v>1.9095767858100301</v>
      </c>
      <c r="BC1956" s="10">
        <f t="shared" ref="BC1956" si="3351">LN(AZ1956/BB1956)</f>
        <v>0.84876936301190997</v>
      </c>
      <c r="BD1956" s="10">
        <f t="shared" ref="BD1956" si="3352">LN($AX1956/100+1)</f>
        <v>1.9944874769321748</v>
      </c>
      <c r="BE1956" s="10">
        <f>ABS(LN($AZ1956/$BB1956))-BD1956-LN(2)</f>
        <v>-1.8388652944802102</v>
      </c>
      <c r="BF1956" s="21">
        <f>INDEX([1]Pr3_line_class7_opt_lin!$A$2:$A$3624,MATCH($X1956,[1]Pr3_line_class7_opt_lin!$AO$2:$AO$3624,0),1)</f>
        <v>1110</v>
      </c>
    </row>
    <row r="1957" spans="1:58" hidden="1" x14ac:dyDescent="0.25">
      <c r="A1957" s="1">
        <v>1106.7550000000001</v>
      </c>
      <c r="B1957" s="1">
        <v>4.0000000000000001E-3</v>
      </c>
      <c r="C1957">
        <v>3</v>
      </c>
      <c r="E1957" s="2">
        <v>90354.2</v>
      </c>
      <c r="N1957">
        <v>20</v>
      </c>
      <c r="V1957" s="11">
        <f t="shared" si="3248"/>
        <v>9.035423377350903E-7</v>
      </c>
      <c r="W1957" s="11">
        <f t="shared" si="3249"/>
        <v>1.1067554136941061E-6</v>
      </c>
      <c r="X1957" s="10">
        <f t="shared" si="3250"/>
        <v>90354.220266252392</v>
      </c>
      <c r="Y1957" s="8">
        <f t="shared" si="3251"/>
        <v>1106.755165451307</v>
      </c>
      <c r="Z1957" s="1">
        <f t="shared" si="3252"/>
        <v>1106.7550000000001</v>
      </c>
      <c r="AA1957" s="2">
        <f t="shared" si="3253"/>
        <v>90354.2</v>
      </c>
      <c r="AB1957" s="2">
        <f t="shared" si="3247"/>
        <v>90354.23377350904</v>
      </c>
      <c r="AC1957" s="1">
        <f t="shared" si="3254"/>
        <v>9.08194378039896E-2</v>
      </c>
      <c r="AD1957" s="1" t="b">
        <f t="shared" si="3255"/>
        <v>1</v>
      </c>
      <c r="AM1957" s="10">
        <f t="shared" si="3259"/>
        <v>0.32655538036873555</v>
      </c>
      <c r="AN1957" s="10"/>
      <c r="AO1957" s="1">
        <f t="shared" si="3261"/>
        <v>1106.7550000000001</v>
      </c>
      <c r="AP1957"/>
      <c r="BB1957" s="17" cm="1">
        <f t="array" ref="BB1957">$C1957*EXP(poly_from_str($AO1957,BB$2951))</f>
        <v>2.8653059929704092</v>
      </c>
      <c r="BF1957" s="21">
        <f>INDEX([1]Pr3_line_class7_opt_lin!$A$2:$A$3624,MATCH($X1957,[1]Pr3_line_class7_opt_lin!$AO$2:$AO$3624,0),1)</f>
        <v>1667</v>
      </c>
    </row>
    <row r="1958" spans="1:58" hidden="1" x14ac:dyDescent="0.25">
      <c r="A1958" s="1">
        <v>1106.567</v>
      </c>
      <c r="B1958" s="1">
        <v>4.0000000000000001E-3</v>
      </c>
      <c r="C1958">
        <v>80</v>
      </c>
      <c r="E1958" s="2">
        <v>90369.600000000006</v>
      </c>
      <c r="F1958">
        <v>25033</v>
      </c>
      <c r="G1958" t="s">
        <v>4</v>
      </c>
      <c r="H1958" t="s">
        <v>5</v>
      </c>
      <c r="I1958">
        <v>115403</v>
      </c>
      <c r="J1958" t="s">
        <v>6</v>
      </c>
      <c r="K1958" t="s">
        <v>12</v>
      </c>
      <c r="L1958">
        <v>25033.91</v>
      </c>
      <c r="M1958">
        <v>115403.3</v>
      </c>
      <c r="N1958">
        <v>20</v>
      </c>
      <c r="V1958" s="11">
        <f t="shared" si="3248"/>
        <v>9.0369584489687479E-7</v>
      </c>
      <c r="W1958" s="11">
        <f t="shared" si="3249"/>
        <v>1.1065668100777252E-6</v>
      </c>
      <c r="X1958" s="10">
        <f t="shared" si="3250"/>
        <v>90369.590695360093</v>
      </c>
      <c r="Y1958" s="8">
        <f t="shared" si="3251"/>
        <v>1106.5669240121319</v>
      </c>
      <c r="Z1958" s="1">
        <f t="shared" si="3252"/>
        <v>1106.567</v>
      </c>
      <c r="AA1958" s="2">
        <f t="shared" si="3253"/>
        <v>90369.600000000006</v>
      </c>
      <c r="AB1958" s="2">
        <f t="shared" si="3247"/>
        <v>90369.584489687477</v>
      </c>
      <c r="AC1958" s="1">
        <f t="shared" si="3254"/>
        <v>9.0833309004193813E-2</v>
      </c>
      <c r="AD1958" s="1" t="b">
        <f t="shared" si="3255"/>
        <v>1</v>
      </c>
      <c r="AF1958" s="1" t="s">
        <v>1236</v>
      </c>
      <c r="AG1958" s="1" t="s">
        <v>1172</v>
      </c>
      <c r="AH1958" s="10">
        <v>25033.91</v>
      </c>
      <c r="AI1958" s="10">
        <v>115403.34</v>
      </c>
      <c r="AJ1958" s="10">
        <f t="shared" ref="AJ1958:AJ1959" si="3353">AI1958-AH1958</f>
        <v>90369.43</v>
      </c>
      <c r="AK1958" s="1">
        <f t="shared" ref="AK1958:AK1959" si="3354">$A1958-100000000/AJ1958</f>
        <v>-1.8917148199761868E-3</v>
      </c>
      <c r="AL1958" s="10">
        <f t="shared" ref="AL1958:AL1959" si="3355">$X1958-AJ1958</f>
        <v>0.16069536010036245</v>
      </c>
      <c r="AM1958" s="10">
        <f t="shared" si="3259"/>
        <v>0.32666652809997049</v>
      </c>
      <c r="AN1958" s="10">
        <f t="shared" ref="AN1958:AN1959" si="3356">AL1958/AM1958</f>
        <v>0.4919247804023083</v>
      </c>
      <c r="AO1958" s="1">
        <f t="shared" si="3261"/>
        <v>1106.567</v>
      </c>
      <c r="AP1958" s="14">
        <v>460000000</v>
      </c>
      <c r="AQ1958" s="10">
        <v>9.2999999999999999E-2</v>
      </c>
      <c r="AR1958" s="14" cm="1">
        <f t="array" ref="AR1958">SfromgA($AP1958,$AO1958,"")</f>
        <v>0.30762691856109414</v>
      </c>
      <c r="AS1958" s="21">
        <f t="shared" ref="AS1958:AS1959" si="3357">(10^MAX(0.05, -0.312925054856973*((LN($AR1958))^(1/3)) + 0.454808404431693)-1)*100</f>
        <v>510.06669252130843</v>
      </c>
      <c r="AU1958" s="10"/>
      <c r="AV1958" s="10"/>
      <c r="AW1958" s="14">
        <f t="shared" ref="AW1958:AW1959" si="3358">IF($AP1958="",$AT1958,$AP1958)</f>
        <v>460000000</v>
      </c>
      <c r="AX1958" s="21">
        <f t="shared" ref="AX1958:AX1959" si="3359">IF($AP1958="",$AV1958,$AS1958)</f>
        <v>510.06669252130843</v>
      </c>
      <c r="AY1958" s="10">
        <f t="shared" ref="AY1958:AY1959" si="3360">LN(BB1958*$AO1958/$AW1958)</f>
        <v>-8.6013108386385948</v>
      </c>
      <c r="AZ1958" s="10">
        <f t="shared" ref="AZ1958:AZ1959" si="3361">EXP(AY$2950*$AI1958+AY$2951)*$AW1958/$AO1958</f>
        <v>11.456427410128317</v>
      </c>
      <c r="BA1958" s="10">
        <f t="shared" ref="BA1958:BA1959" si="3362">LN(AZ1958/$C1958)</f>
        <v>-1.9434757163065499</v>
      </c>
      <c r="BB1958" s="17" cm="1">
        <f t="array" ref="BB1958">$C1958*EXP(poly_from_str($AO1958,BB$2951))</f>
        <v>76.432538328936801</v>
      </c>
      <c r="BC1958" s="10">
        <f t="shared" ref="BC1958:BC1959" si="3363">LN(AZ1958/BB1958)</f>
        <v>-1.8978575814956946</v>
      </c>
      <c r="BD1958" s="10">
        <f t="shared" ref="BD1958:BD1959" si="3364">LN($AX1958/100+1)</f>
        <v>1.8083980972051028</v>
      </c>
      <c r="BE1958" s="10">
        <f t="shared" ref="BE1958:BE1959" si="3365">ABS(LN($AZ1958/$BB1958))-BD1958-LN(2)</f>
        <v>-0.60368769626935348</v>
      </c>
      <c r="BF1958" s="21">
        <f>INDEX([1]Pr3_line_class7_opt_lin!$A$2:$A$3624,MATCH($X1958,[1]Pr3_line_class7_opt_lin!$AO$2:$AO$3624,0),1)</f>
        <v>44495</v>
      </c>
    </row>
    <row r="1959" spans="1:58" hidden="1" x14ac:dyDescent="0.25">
      <c r="A1959" s="1">
        <v>1106.423</v>
      </c>
      <c r="B1959" s="1">
        <v>4.0000000000000001E-3</v>
      </c>
      <c r="C1959">
        <v>20</v>
      </c>
      <c r="E1959" s="2">
        <v>90381.4</v>
      </c>
      <c r="F1959">
        <v>23532</v>
      </c>
      <c r="G1959" t="s">
        <v>4</v>
      </c>
      <c r="H1959" t="s">
        <v>17</v>
      </c>
      <c r="I1959">
        <v>113914</v>
      </c>
      <c r="J1959" t="s">
        <v>6</v>
      </c>
      <c r="K1959" t="s">
        <v>17</v>
      </c>
      <c r="L1959">
        <v>23532.86</v>
      </c>
      <c r="M1959">
        <v>113914.1</v>
      </c>
      <c r="N1959">
        <v>20</v>
      </c>
      <c r="V1959" s="11">
        <f t="shared" si="3248"/>
        <v>9.0381346013233635E-7</v>
      </c>
      <c r="W1959" s="11">
        <f t="shared" si="3249"/>
        <v>1.1064223391095956E-6</v>
      </c>
      <c r="X1959" s="10">
        <f t="shared" si="3250"/>
        <v>90381.367620083751</v>
      </c>
      <c r="Y1959" s="8">
        <f t="shared" si="3251"/>
        <v>1106.4227354950854</v>
      </c>
      <c r="Z1959" s="1">
        <f t="shared" si="3252"/>
        <v>1106.423</v>
      </c>
      <c r="AA1959" s="2">
        <f t="shared" si="3253"/>
        <v>90381.4</v>
      </c>
      <c r="AB1959" s="2">
        <f t="shared" si="3247"/>
        <v>90381.346013233633</v>
      </c>
      <c r="AC1959" s="1">
        <f t="shared" si="3254"/>
        <v>9.0843938535819319E-2</v>
      </c>
      <c r="AD1959" s="1" t="b">
        <f t="shared" si="3255"/>
        <v>1</v>
      </c>
      <c r="AF1959" s="1" t="s">
        <v>1251</v>
      </c>
      <c r="AG1959" s="1" t="s">
        <v>1330</v>
      </c>
      <c r="AH1959" s="10">
        <v>23532.86</v>
      </c>
      <c r="AI1959" s="10">
        <v>113914.16</v>
      </c>
      <c r="AJ1959" s="10">
        <f t="shared" si="3353"/>
        <v>90381.3</v>
      </c>
      <c r="AK1959" s="1">
        <f t="shared" si="3354"/>
        <v>-5.6328134246541595E-4</v>
      </c>
      <c r="AL1959" s="10">
        <f t="shared" si="3355"/>
        <v>6.7620083747897297E-2</v>
      </c>
      <c r="AM1959" s="10">
        <f t="shared" si="3259"/>
        <v>0.32675170346241894</v>
      </c>
      <c r="AN1959" s="10">
        <f t="shared" si="3356"/>
        <v>0.20694638476666599</v>
      </c>
      <c r="AO1959" s="1">
        <f t="shared" si="3261"/>
        <v>1106.423</v>
      </c>
      <c r="AP1959" s="14">
        <v>470000000</v>
      </c>
      <c r="AQ1959" s="10">
        <v>0.246</v>
      </c>
      <c r="AR1959" s="14" cm="1">
        <f t="array" ref="AR1959">SfromgA($AP1959,$AO1959,"")</f>
        <v>0.31419176893823225</v>
      </c>
      <c r="AS1959" s="21">
        <f t="shared" si="3357"/>
        <v>507.28381059294509</v>
      </c>
      <c r="AU1959" s="10"/>
      <c r="AV1959" s="10"/>
      <c r="AW1959" s="14">
        <f t="shared" si="3358"/>
        <v>470000000</v>
      </c>
      <c r="AX1959" s="21">
        <f t="shared" si="3359"/>
        <v>507.28381059294509</v>
      </c>
      <c r="AY1959" s="10">
        <f t="shared" si="3360"/>
        <v>-10.008997793275761</v>
      </c>
      <c r="AZ1959" s="10">
        <f t="shared" si="3361"/>
        <v>13.455527282096945</v>
      </c>
      <c r="BA1959" s="10">
        <f t="shared" si="3362"/>
        <v>-0.39634230158132772</v>
      </c>
      <c r="BB1959" s="17" cm="1">
        <f t="array" ref="BB1959">$C1959*EXP(poly_from_str($AO1959,BB$2951))</f>
        <v>19.112792803090763</v>
      </c>
      <c r="BC1959" s="10">
        <f t="shared" si="3363"/>
        <v>-0.35096791914375558</v>
      </c>
      <c r="BD1959" s="10">
        <f t="shared" si="3364"/>
        <v>1.8038260585540891</v>
      </c>
      <c r="BE1959" s="10">
        <f t="shared" si="3365"/>
        <v>-2.1460053199702789</v>
      </c>
      <c r="BF1959" s="21">
        <f>INDEX([1]Pr3_line_class7_opt_lin!$A$2:$A$3624,MATCH($X1959,[1]Pr3_line_class7_opt_lin!$AO$2:$AO$3624,0),1)</f>
        <v>11133</v>
      </c>
    </row>
    <row r="1960" spans="1:58" x14ac:dyDescent="0.25">
      <c r="A1960" s="1">
        <v>1106.3409999999999</v>
      </c>
      <c r="B1960" s="1">
        <v>8.0000000000000002E-3</v>
      </c>
      <c r="C1960">
        <v>10</v>
      </c>
      <c r="D1960" t="s">
        <v>111</v>
      </c>
      <c r="E1960" s="2">
        <v>90388</v>
      </c>
      <c r="N1960">
        <v>20</v>
      </c>
      <c r="V1960" s="11">
        <f t="shared" si="3248"/>
        <v>9.0388044915627287E-7</v>
      </c>
      <c r="W1960" s="11">
        <f t="shared" si="3249"/>
        <v>1.1063415497632429E-6</v>
      </c>
      <c r="X1960" s="10">
        <f t="shared" si="3250"/>
        <v>90388.026936100359</v>
      </c>
      <c r="Y1960" s="8">
        <f t="shared" si="3251"/>
        <v>1106.3412200677287</v>
      </c>
      <c r="Z1960" s="1">
        <f t="shared" si="3252"/>
        <v>1106.3409999999999</v>
      </c>
      <c r="AA1960" s="2">
        <f t="shared" si="3253"/>
        <v>90388</v>
      </c>
      <c r="AB1960" s="2">
        <f t="shared" si="3247"/>
        <v>90388.044915627295</v>
      </c>
      <c r="AC1960" s="1">
        <f t="shared" si="3254"/>
        <v>9.0849993318347283E-2</v>
      </c>
      <c r="AD1960" s="1" t="b">
        <f t="shared" si="3255"/>
        <v>1</v>
      </c>
      <c r="AM1960" s="10">
        <f t="shared" si="3259"/>
        <v>0.65359956830669752</v>
      </c>
      <c r="AN1960" s="10"/>
      <c r="AO1960" s="1">
        <f t="shared" si="3261"/>
        <v>1106.3409999999999</v>
      </c>
      <c r="AP1960"/>
      <c r="BB1960" s="17" cm="1">
        <f t="array" ref="BB1960">$C1960*EXP(poly_from_str($AO1960,BB$2951))</f>
        <v>9.5577207597890386</v>
      </c>
      <c r="BF1960" s="21">
        <f>INDEX([1]Pr3_line_class7_opt_lin!$A$2:$A$3624,MATCH($X1960,[1]Pr3_line_class7_opt_lin!$AO$2:$AO$3624,0),1)</f>
        <v>5569</v>
      </c>
    </row>
    <row r="1961" spans="1:58" hidden="1" x14ac:dyDescent="0.25">
      <c r="A1961" s="1">
        <v>1106.3109999999999</v>
      </c>
      <c r="B1961" s="1">
        <v>4.0000000000000001E-3</v>
      </c>
      <c r="C1961">
        <v>30</v>
      </c>
      <c r="E1961" s="2">
        <v>90390.5</v>
      </c>
      <c r="F1961">
        <v>25409</v>
      </c>
      <c r="G1961" t="s">
        <v>4</v>
      </c>
      <c r="H1961" t="s">
        <v>7</v>
      </c>
      <c r="I1961">
        <v>115800</v>
      </c>
      <c r="J1961" t="s">
        <v>6</v>
      </c>
      <c r="K1961" t="s">
        <v>17</v>
      </c>
      <c r="L1961">
        <v>25409.74</v>
      </c>
      <c r="M1961">
        <v>115800</v>
      </c>
      <c r="N1961">
        <v>20</v>
      </c>
      <c r="V1961" s="11">
        <f t="shared" si="3248"/>
        <v>9.0390495981690507E-7</v>
      </c>
      <c r="W1961" s="11">
        <f t="shared" si="3249"/>
        <v>1.1063109508189468E-6</v>
      </c>
      <c r="X1961" s="10">
        <f t="shared" si="3250"/>
        <v>90390.497590307685</v>
      </c>
      <c r="Y1961" s="8">
        <f t="shared" si="3251"/>
        <v>1106.3109803117482</v>
      </c>
      <c r="Z1961" s="1">
        <f t="shared" si="3252"/>
        <v>1106.3109999999999</v>
      </c>
      <c r="AA1961" s="2">
        <f t="shared" si="3253"/>
        <v>90390.5</v>
      </c>
      <c r="AB1961" s="2">
        <f t="shared" si="3247"/>
        <v>90390.495981690503</v>
      </c>
      <c r="AC1961" s="1">
        <f t="shared" si="3254"/>
        <v>9.0852208819080044E-2</v>
      </c>
      <c r="AD1961" s="1" t="b">
        <f t="shared" si="3255"/>
        <v>1</v>
      </c>
      <c r="AF1961" s="1" t="s">
        <v>1267</v>
      </c>
      <c r="AG1961" s="1" t="s">
        <v>1331</v>
      </c>
      <c r="AH1961" s="10">
        <v>25409.74</v>
      </c>
      <c r="AI1961" s="10">
        <v>115800.17</v>
      </c>
      <c r="AJ1961" s="10">
        <f t="shared" ref="AJ1961:AJ1963" si="3366">AI1961-AH1961</f>
        <v>90390.43</v>
      </c>
      <c r="AK1961" s="1">
        <f t="shared" ref="AK1961:AK1963" si="3367">$A1961-100000000/AJ1961</f>
        <v>-8.0756635429679591E-4</v>
      </c>
      <c r="AL1961" s="10">
        <f t="shared" ref="AL1961:AL1963" si="3368">$X1961-AJ1961</f>
        <v>6.7590307691716589E-2</v>
      </c>
      <c r="AM1961" s="10">
        <f t="shared" si="3259"/>
        <v>0.32681768508131981</v>
      </c>
      <c r="AN1961" s="10">
        <f t="shared" ref="AN1961:AN1963" si="3369">AL1961/AM1961</f>
        <v>0.20681349503745047</v>
      </c>
      <c r="AO1961" s="1">
        <f t="shared" si="3261"/>
        <v>1106.3109999999999</v>
      </c>
      <c r="AP1961" s="14">
        <v>733000000</v>
      </c>
      <c r="AQ1961" s="10">
        <v>0.251</v>
      </c>
      <c r="AR1961" s="14" cm="1">
        <f t="array" ref="AR1961">SfromgA($AP1961,$AO1961,"")</f>
        <v>0.48985667047474962</v>
      </c>
      <c r="AS1961" s="21">
        <f t="shared" ref="AS1961:AS1963" si="3370">(10^MAX(0.05, -0.312925054856973*((LN($AR1961))^(1/3)) + 0.454808404431693)-1)*100</f>
        <v>442.56180850644427</v>
      </c>
      <c r="AU1961" s="10"/>
      <c r="AV1961" s="10"/>
      <c r="AW1961" s="14">
        <f t="shared" ref="AW1961:AW1963" si="3371">IF($AP1961="",$AT1961,$AP1961)</f>
        <v>733000000</v>
      </c>
      <c r="AX1961" s="21">
        <f t="shared" ref="AX1961:AX1963" si="3372">IF($AP1961="",$AV1961,$AS1961)</f>
        <v>442.56180850644427</v>
      </c>
      <c r="AY1961" s="10">
        <f t="shared" ref="AY1961:AY1963" si="3373">LN(BB1961*$AO1961/$AW1961)</f>
        <v>-10.047857694632366</v>
      </c>
      <c r="AZ1961" s="10">
        <f t="shared" ref="AZ1961:AZ1963" si="3374">EXP(AY$2950*$AI1961+AY$2951)*$AW1961/$AO1961</f>
        <v>17.594870155798734</v>
      </c>
      <c r="BA1961" s="10">
        <f t="shared" ref="BA1961:BA1963" si="3375">LN(AZ1961/$C1961)</f>
        <v>-0.53358999052375145</v>
      </c>
      <c r="BB1961" s="17" cm="1">
        <f t="array" ref="BB1961">$C1961*EXP(poly_from_str($AO1961,BB$2951))</f>
        <v>28.674614787175862</v>
      </c>
      <c r="BC1961" s="10">
        <f t="shared" ref="BC1961:BC1963" si="3376">LN(AZ1961/BB1961)</f>
        <v>-0.48840483803530116</v>
      </c>
      <c r="BD1961" s="10">
        <f t="shared" ref="BD1961:BD1963" si="3377">LN($AX1961/100+1)</f>
        <v>1.6911318256674555</v>
      </c>
      <c r="BE1961" s="10">
        <f t="shared" ref="BE1961:BE1963" si="3378">ABS(LN($AZ1961/$BB1961))-BD1961-LN(2)</f>
        <v>-1.8958741681920994</v>
      </c>
      <c r="BF1961" s="21">
        <f>INDEX([1]Pr3_line_class7_opt_lin!$A$2:$A$3624,MATCH($X1961,[1]Pr3_line_class7_opt_lin!$AO$2:$AO$3624,0),1)</f>
        <v>16711</v>
      </c>
    </row>
    <row r="1962" spans="1:58" hidden="1" x14ac:dyDescent="0.25">
      <c r="A1962" s="1">
        <v>1106.252</v>
      </c>
      <c r="B1962" s="1">
        <v>4.0000000000000001E-3</v>
      </c>
      <c r="C1962">
        <v>3</v>
      </c>
      <c r="E1962" s="2">
        <v>90395.3</v>
      </c>
      <c r="F1962">
        <v>27380</v>
      </c>
      <c r="G1962" t="s">
        <v>4</v>
      </c>
      <c r="H1962" t="s">
        <v>12</v>
      </c>
      <c r="I1962">
        <v>117775</v>
      </c>
      <c r="J1962" t="s">
        <v>6</v>
      </c>
      <c r="K1962" t="s">
        <v>39</v>
      </c>
      <c r="L1962">
        <v>27380.31</v>
      </c>
      <c r="M1962">
        <v>117775.3</v>
      </c>
      <c r="N1962">
        <v>20</v>
      </c>
      <c r="V1962" s="11">
        <f t="shared" si="3248"/>
        <v>9.0395316799427257E-7</v>
      </c>
      <c r="W1962" s="11">
        <f t="shared" si="3249"/>
        <v>1.106252205590335E-6</v>
      </c>
      <c r="X1962" s="10">
        <f t="shared" si="3250"/>
        <v>90395.310073390516</v>
      </c>
      <c r="Y1962" s="8">
        <f t="shared" si="3251"/>
        <v>1106.2520823128057</v>
      </c>
      <c r="Z1962" s="1">
        <f t="shared" si="3252"/>
        <v>1106.252</v>
      </c>
      <c r="AA1962" s="2">
        <f t="shared" si="3253"/>
        <v>90395.3</v>
      </c>
      <c r="AB1962" s="2">
        <f t="shared" si="3247"/>
        <v>90395.316799427266</v>
      </c>
      <c r="AC1962" s="1">
        <f t="shared" si="3254"/>
        <v>9.0856566496344077E-2</v>
      </c>
      <c r="AD1962" s="1" t="b">
        <f t="shared" si="3255"/>
        <v>1</v>
      </c>
      <c r="AF1962" s="1" t="s">
        <v>1315</v>
      </c>
      <c r="AG1962" s="1" t="s">
        <v>1158</v>
      </c>
      <c r="AH1962" s="10">
        <v>27380.31</v>
      </c>
      <c r="AI1962" s="10">
        <v>117775.3</v>
      </c>
      <c r="AJ1962" s="10">
        <f t="shared" si="3366"/>
        <v>90394.99</v>
      </c>
      <c r="AK1962" s="1">
        <f t="shared" si="3367"/>
        <v>-3.9993645664253563E-3</v>
      </c>
      <c r="AL1962" s="10">
        <f t="shared" si="3368"/>
        <v>0.32007339051051531</v>
      </c>
      <c r="AM1962" s="10">
        <f t="shared" si="3259"/>
        <v>0.3268524712271707</v>
      </c>
      <c r="AN1962" s="10">
        <f t="shared" si="3369"/>
        <v>0.97925950906473713</v>
      </c>
      <c r="AO1962" s="1">
        <f t="shared" si="3261"/>
        <v>1106.252</v>
      </c>
      <c r="AP1962" s="14">
        <v>341000000</v>
      </c>
      <c r="AQ1962" s="10">
        <v>5.1999999999999998E-2</v>
      </c>
      <c r="AR1962" s="14" cm="1">
        <f t="array" ref="AR1962">SfromgA($AP1962,$AO1962,"")</f>
        <v>0.22785047878695661</v>
      </c>
      <c r="AS1962" s="21">
        <f t="shared" si="3370"/>
        <v>547.65532360244742</v>
      </c>
      <c r="AU1962" s="10"/>
      <c r="AV1962" s="10"/>
      <c r="AW1962" s="14">
        <f t="shared" si="3371"/>
        <v>341000000</v>
      </c>
      <c r="AX1962" s="21">
        <f t="shared" si="3372"/>
        <v>547.65532360244742</v>
      </c>
      <c r="AY1962" s="10">
        <f t="shared" si="3373"/>
        <v>-11.585133336201192</v>
      </c>
      <c r="AZ1962" s="10">
        <f t="shared" si="3374"/>
        <v>6.8057652912377771</v>
      </c>
      <c r="BA1962" s="10">
        <f t="shared" si="3375"/>
        <v>0.81915780124995963</v>
      </c>
      <c r="BB1962" s="17" cm="1">
        <f t="array" ref="BB1962">$C1962*EXP(poly_from_str($AO1962,BB$2951))</f>
        <v>2.867746973485068</v>
      </c>
      <c r="BC1962" s="10">
        <f t="shared" si="3376"/>
        <v>0.8642433951015801</v>
      </c>
      <c r="BD1962" s="10">
        <f t="shared" si="3377"/>
        <v>1.8681884608300139</v>
      </c>
      <c r="BE1962" s="10">
        <f t="shared" si="3378"/>
        <v>-1.6970922462883791</v>
      </c>
      <c r="BF1962" s="21">
        <f>INDEX([1]Pr3_line_class7_opt_lin!$A$2:$A$3624,MATCH($X1962,[1]Pr3_line_class7_opt_lin!$AO$2:$AO$3624,0),1)</f>
        <v>1672</v>
      </c>
    </row>
    <row r="1963" spans="1:58" hidden="1" x14ac:dyDescent="0.25">
      <c r="A1963" s="1">
        <v>1106.06</v>
      </c>
      <c r="B1963" s="1">
        <v>4.0000000000000001E-3</v>
      </c>
      <c r="C1963">
        <v>4</v>
      </c>
      <c r="E1963" s="2">
        <v>90411</v>
      </c>
      <c r="F1963">
        <v>22747</v>
      </c>
      <c r="G1963" t="s">
        <v>4</v>
      </c>
      <c r="H1963" t="s">
        <v>5</v>
      </c>
      <c r="I1963">
        <v>113158</v>
      </c>
      <c r="J1963" t="s">
        <v>6</v>
      </c>
      <c r="K1963" t="s">
        <v>5</v>
      </c>
      <c r="L1963">
        <v>22747.69</v>
      </c>
      <c r="M1963">
        <v>113158.8</v>
      </c>
      <c r="N1963">
        <v>20</v>
      </c>
      <c r="V1963" s="11">
        <f t="shared" si="3248"/>
        <v>9.041100844438819E-7</v>
      </c>
      <c r="W1963" s="11">
        <f t="shared" si="3249"/>
        <v>1.1060601033060136E-6</v>
      </c>
      <c r="X1963" s="10">
        <f t="shared" si="3250"/>
        <v>90411.005062075346</v>
      </c>
      <c r="Y1963" s="8">
        <f t="shared" si="3251"/>
        <v>1106.060041378159</v>
      </c>
      <c r="Z1963" s="1">
        <f t="shared" si="3252"/>
        <v>1106.06</v>
      </c>
      <c r="AA1963" s="2">
        <f t="shared" si="3253"/>
        <v>90411</v>
      </c>
      <c r="AB1963" s="2">
        <f t="shared" si="3247"/>
        <v>90411.008444388193</v>
      </c>
      <c r="AC1963" s="1">
        <f t="shared" si="3254"/>
        <v>9.0870752239656169E-2</v>
      </c>
      <c r="AD1963" s="1" t="b">
        <f t="shared" si="3255"/>
        <v>1</v>
      </c>
      <c r="AF1963" s="1" t="s">
        <v>1178</v>
      </c>
      <c r="AG1963" s="1" t="s">
        <v>1174</v>
      </c>
      <c r="AH1963" s="10">
        <v>22747.69</v>
      </c>
      <c r="AI1963" s="10">
        <v>113158.53</v>
      </c>
      <c r="AJ1963" s="10">
        <f t="shared" si="3366"/>
        <v>90410.84</v>
      </c>
      <c r="AK1963" s="1">
        <f t="shared" si="3367"/>
        <v>-2.0606998011771793E-3</v>
      </c>
      <c r="AL1963" s="10">
        <f t="shared" si="3368"/>
        <v>0.16506207534985151</v>
      </c>
      <c r="AM1963" s="10">
        <f t="shared" si="3259"/>
        <v>0.3269659873786232</v>
      </c>
      <c r="AN1963" s="10">
        <f t="shared" si="3369"/>
        <v>0.50482949823986234</v>
      </c>
      <c r="AO1963" s="1">
        <f t="shared" si="3261"/>
        <v>1106.06</v>
      </c>
      <c r="AP1963" s="14">
        <v>89200000</v>
      </c>
      <c r="AQ1963" s="10">
        <v>2.1999999999999999E-2</v>
      </c>
      <c r="AR1963" s="14" cm="1">
        <f t="array" ref="AR1963">SfromgA($AP1963,$AO1963,"")</f>
        <v>5.9570915447858745E-2</v>
      </c>
      <c r="AS1963" s="21">
        <f t="shared" si="3370"/>
        <v>688.75482732370403</v>
      </c>
      <c r="AU1963" s="10"/>
      <c r="AV1963" s="10"/>
      <c r="AW1963" s="14">
        <f t="shared" si="3371"/>
        <v>89200000</v>
      </c>
      <c r="AX1963" s="21">
        <f t="shared" si="3372"/>
        <v>688.75482732370403</v>
      </c>
      <c r="AY1963" s="10">
        <f t="shared" si="3373"/>
        <v>-9.956300009766915</v>
      </c>
      <c r="AZ1963" s="10">
        <f t="shared" si="3374"/>
        <v>2.7414851106316549</v>
      </c>
      <c r="BA1963" s="10">
        <f t="shared" si="3375"/>
        <v>-0.37779457637547992</v>
      </c>
      <c r="BB1963" s="17" cm="1">
        <f t="array" ref="BB1963">$C1963*EXP(poly_from_str($AO1963,BB$2951))</f>
        <v>3.8248993668975584</v>
      </c>
      <c r="BC1963" s="10">
        <f t="shared" si="3376"/>
        <v>-0.33303237288016463</v>
      </c>
      <c r="BD1963" s="10">
        <f t="shared" si="3377"/>
        <v>2.06528534806883</v>
      </c>
      <c r="BE1963" s="10">
        <f t="shared" si="3378"/>
        <v>-2.4254001557486107</v>
      </c>
      <c r="BF1963" s="21">
        <f>INDEX([1]Pr3_line_class7_opt_lin!$A$2:$A$3624,MATCH($X1963,[1]Pr3_line_class7_opt_lin!$AO$2:$AO$3624,0),1)</f>
        <v>2231</v>
      </c>
    </row>
    <row r="1964" spans="1:58" hidden="1" x14ac:dyDescent="0.25">
      <c r="A1964" s="1">
        <v>1105.962</v>
      </c>
      <c r="B1964" s="1">
        <v>4.0000000000000001E-3</v>
      </c>
      <c r="C1964">
        <v>200</v>
      </c>
      <c r="E1964" s="2">
        <v>90419</v>
      </c>
      <c r="N1964">
        <v>20</v>
      </c>
      <c r="V1964" s="11">
        <f t="shared" si="3248"/>
        <v>9.0419019821657529E-7</v>
      </c>
      <c r="W1964" s="11">
        <f t="shared" si="3249"/>
        <v>1.1059622424490428E-6</v>
      </c>
      <c r="X1964" s="10">
        <f t="shared" si="3250"/>
        <v>90419.011880610735</v>
      </c>
      <c r="Y1964" s="8">
        <f t="shared" si="3251"/>
        <v>1105.9620971310769</v>
      </c>
      <c r="Z1964" s="1">
        <f t="shared" si="3252"/>
        <v>1105.962</v>
      </c>
      <c r="AA1964" s="2">
        <f t="shared" si="3253"/>
        <v>90419</v>
      </c>
      <c r="AB1964" s="2">
        <f t="shared" si="3247"/>
        <v>90419.019821657523</v>
      </c>
      <c r="AC1964" s="1">
        <f t="shared" si="3254"/>
        <v>9.0877995727546484E-2</v>
      </c>
      <c r="AD1964" s="1" t="b">
        <f t="shared" si="3255"/>
        <v>1</v>
      </c>
      <c r="AM1964" s="10">
        <f t="shared" si="3259"/>
        <v>0.32702389413017807</v>
      </c>
      <c r="AN1964" s="10"/>
      <c r="AO1964" s="1">
        <f t="shared" si="3261"/>
        <v>1105.962</v>
      </c>
      <c r="AP1964"/>
      <c r="BB1964" s="17" cm="1">
        <f t="array" ref="BB1964">$C1964*EXP(poly_from_str($AO1964,BB$2951))</f>
        <v>191.27647122688217</v>
      </c>
      <c r="BF1964" s="21">
        <f>INDEX([1]Pr3_line_class7_opt_lin!$A$2:$A$3624,MATCH($X1964,[1]Pr3_line_class7_opt_lin!$AO$2:$AO$3624,0),1)</f>
        <v>111638</v>
      </c>
    </row>
    <row r="1965" spans="1:58" hidden="1" x14ac:dyDescent="0.25">
      <c r="A1965" s="1">
        <v>1105.7539999999999</v>
      </c>
      <c r="B1965" s="1">
        <v>4.0000000000000001E-3</v>
      </c>
      <c r="C1965">
        <v>6</v>
      </c>
      <c r="E1965" s="2">
        <v>90436</v>
      </c>
      <c r="N1965">
        <v>20</v>
      </c>
      <c r="V1965" s="11">
        <f t="shared" si="3248"/>
        <v>9.0436028266685008E-7</v>
      </c>
      <c r="W1965" s="11">
        <f t="shared" si="3249"/>
        <v>1.1057543456145783E-6</v>
      </c>
      <c r="X1965" s="10">
        <f t="shared" si="3250"/>
        <v>90436.016937245338</v>
      </c>
      <c r="Y1965" s="8">
        <f t="shared" si="3251"/>
        <v>1105.7541385241593</v>
      </c>
      <c r="Z1965" s="1">
        <f t="shared" si="3252"/>
        <v>1105.7539999999999</v>
      </c>
      <c r="AA1965" s="2">
        <f t="shared" si="3253"/>
        <v>90436</v>
      </c>
      <c r="AB1965" s="2">
        <f t="shared" si="3247"/>
        <v>90436.028266684996</v>
      </c>
      <c r="AC1965" s="1">
        <f t="shared" si="3254"/>
        <v>9.0893376043263252E-2</v>
      </c>
      <c r="AD1965" s="1" t="b">
        <f t="shared" si="3255"/>
        <v>1</v>
      </c>
      <c r="AM1965" s="10">
        <f t="shared" si="3259"/>
        <v>0.32714690609303704</v>
      </c>
      <c r="AN1965" s="10"/>
      <c r="AO1965" s="1">
        <f t="shared" si="3261"/>
        <v>1105.7539999999999</v>
      </c>
      <c r="AP1965"/>
      <c r="BB1965" s="17" cm="1">
        <f t="array" ref="BB1965">$C1965*EXP(poly_from_str($AO1965,BB$2951))</f>
        <v>5.7402960239060548</v>
      </c>
      <c r="BF1965" s="21" t="e">
        <f>INDEX([1]Pr3_line_class7_opt_lin!$A$2:$A$3624,MATCH($X1965,[1]Pr3_line_class7_opt_lin!$AO$2:$AO$3624,0),1)</f>
        <v>#N/A</v>
      </c>
    </row>
    <row r="1966" spans="1:58" hidden="1" x14ac:dyDescent="0.25">
      <c r="A1966" s="1">
        <v>1105.492</v>
      </c>
      <c r="B1966" s="1">
        <v>4.0000000000000001E-3</v>
      </c>
      <c r="C1966">
        <v>2</v>
      </c>
      <c r="E1966" s="2">
        <v>90457.5</v>
      </c>
      <c r="F1966">
        <v>21535</v>
      </c>
      <c r="G1966" t="s">
        <v>4</v>
      </c>
      <c r="H1966" t="s">
        <v>5</v>
      </c>
      <c r="I1966">
        <v>111993</v>
      </c>
      <c r="J1966" t="s">
        <v>6</v>
      </c>
      <c r="K1966" t="s">
        <v>5</v>
      </c>
      <c r="L1966">
        <v>21535.17</v>
      </c>
      <c r="M1966">
        <v>111993</v>
      </c>
      <c r="N1966">
        <v>20</v>
      </c>
      <c r="V1966" s="11">
        <f t="shared" si="3248"/>
        <v>9.0457461474167159E-7</v>
      </c>
      <c r="W1966" s="11">
        <f t="shared" si="3249"/>
        <v>1.1054915291711577E-6</v>
      </c>
      <c r="X1966" s="10">
        <f t="shared" si="3250"/>
        <v>90457.476924313232</v>
      </c>
      <c r="Y1966" s="8">
        <f t="shared" si="3251"/>
        <v>1105.4918111818563</v>
      </c>
      <c r="Z1966" s="1">
        <f t="shared" si="3252"/>
        <v>1105.492</v>
      </c>
      <c r="AA1966" s="2">
        <f t="shared" si="3253"/>
        <v>90457.5</v>
      </c>
      <c r="AB1966" s="2">
        <f t="shared" si="3247"/>
        <v>90457.461474167168</v>
      </c>
      <c r="AC1966" s="1">
        <f t="shared" si="3254"/>
        <v>9.0912761681752191E-2</v>
      </c>
      <c r="AD1966" s="1" t="b">
        <f t="shared" si="3255"/>
        <v>1</v>
      </c>
      <c r="AF1966" s="1" t="s">
        <v>1206</v>
      </c>
      <c r="AG1966" s="1" t="s">
        <v>1180</v>
      </c>
      <c r="AH1966" s="10">
        <v>21535.17</v>
      </c>
      <c r="AI1966" s="10">
        <v>111992.97</v>
      </c>
      <c r="AJ1966" s="10">
        <f t="shared" ref="AJ1966:AJ1967" si="3379">AI1966-AH1966</f>
        <v>90457.8</v>
      </c>
      <c r="AK1966" s="1">
        <f t="shared" ref="AK1966:AK1967" si="3380">$A1966-100000000/AJ1966</f>
        <v>4.137151246141002E-3</v>
      </c>
      <c r="AL1966" s="10">
        <f t="shared" ref="AL1966:AL1967" si="3381">$X1966-AJ1966</f>
        <v>-0.32307568677060772</v>
      </c>
      <c r="AM1966" s="10">
        <f t="shared" si="3259"/>
        <v>0.32730223285197901</v>
      </c>
      <c r="AN1966" s="10">
        <f t="shared" ref="AN1966:AN1967" si="3382">AL1966/AM1966</f>
        <v>-0.98708671784930124</v>
      </c>
      <c r="AO1966" s="1">
        <f t="shared" si="3261"/>
        <v>1105.492</v>
      </c>
      <c r="AP1966" s="14">
        <v>237000000</v>
      </c>
      <c r="AQ1966" s="10">
        <v>0.113</v>
      </c>
      <c r="AR1966" s="14" cm="1">
        <f t="array" ref="AR1966">SfromgA($AP1966,$AO1966,"")</f>
        <v>0.15803326698061079</v>
      </c>
      <c r="AS1966" s="21">
        <f t="shared" ref="AS1966:AS1967" si="3383">(10^MAX(0.05, -0.312925054856973*((LN($AR1966))^(1/3)) + 0.454808404431693)-1)*100</f>
        <v>589.61332657538446</v>
      </c>
      <c r="AU1966" s="10"/>
      <c r="AV1966" s="10"/>
      <c r="AW1966" s="14">
        <f t="shared" ref="AW1966:AW1967" si="3384">IF($AP1966="",$AT1966,$AP1966)</f>
        <v>237000000</v>
      </c>
      <c r="AX1966" s="21">
        <f t="shared" ref="AX1966:AX1967" si="3385">IF($AP1966="",$AV1966,$AS1966)</f>
        <v>589.61332657538446</v>
      </c>
      <c r="AY1966" s="10">
        <f t="shared" ref="AY1966:AY1967" si="3386">LN(BB1966*$AO1966/$AW1966)</f>
        <v>-11.626188610111791</v>
      </c>
      <c r="AZ1966" s="10">
        <f t="shared" ref="AZ1966:AZ1967" si="3387">EXP(AY$2950*$AI1966+AY$2951)*$AW1966/$AO1966</f>
        <v>8.1266154386349765</v>
      </c>
      <c r="BA1966" s="10">
        <f t="shared" ref="BA1966:BA1967" si="3388">LN(AZ1966/$C1966)</f>
        <v>1.4019973511097521</v>
      </c>
      <c r="BB1966" s="17" cm="1">
        <f t="array" ref="BB1966">$C1966*EXP(poly_from_str($AO1966,BB$2951))</f>
        <v>1.9142699547240933</v>
      </c>
      <c r="BC1966" s="10">
        <f t="shared" ref="BC1966:BC1967" si="3389">LN(AZ1966/BB1966)</f>
        <v>1.44580820640885</v>
      </c>
      <c r="BD1966" s="10">
        <f t="shared" ref="BD1966:BD1967" si="3390">LN($AX1966/100+1)</f>
        <v>1.9309608582549789</v>
      </c>
      <c r="BE1966" s="10">
        <f t="shared" ref="BE1966:BE1967" si="3391">ABS(LN($AZ1966/$BB1966))-BD1966-LN(2)</f>
        <v>-1.1782998324060743</v>
      </c>
      <c r="BF1966" s="21">
        <f>INDEX([1]Pr3_line_class7_opt_lin!$A$2:$A$3624,MATCH($X1966,[1]Pr3_line_class7_opt_lin!$AO$2:$AO$3624,0),1)</f>
        <v>1120</v>
      </c>
    </row>
    <row r="1967" spans="1:58" hidden="1" x14ac:dyDescent="0.25">
      <c r="A1967" s="1">
        <v>1105.386</v>
      </c>
      <c r="B1967" s="1">
        <v>4.0000000000000001E-3</v>
      </c>
      <c r="C1967">
        <v>80</v>
      </c>
      <c r="E1967" s="2">
        <v>90466.1</v>
      </c>
      <c r="F1967">
        <v>25033</v>
      </c>
      <c r="G1967" t="s">
        <v>4</v>
      </c>
      <c r="H1967" t="s">
        <v>5</v>
      </c>
      <c r="I1967">
        <v>115499</v>
      </c>
      <c r="J1967" t="s">
        <v>6</v>
      </c>
      <c r="K1967" t="s">
        <v>5</v>
      </c>
      <c r="L1967">
        <v>25033.91</v>
      </c>
      <c r="M1967">
        <v>115499.8</v>
      </c>
      <c r="N1967">
        <v>20</v>
      </c>
      <c r="V1967" s="11">
        <f t="shared" si="3248"/>
        <v>9.046613581138173E-7</v>
      </c>
      <c r="W1967" s="11">
        <f t="shared" si="3249"/>
        <v>1.1053864375716429E-6</v>
      </c>
      <c r="X1967" s="10">
        <f t="shared" si="3250"/>
        <v>90466.121446535864</v>
      </c>
      <c r="Y1967" s="8">
        <f t="shared" si="3251"/>
        <v>1105.3861755209491</v>
      </c>
      <c r="Z1967" s="1">
        <f t="shared" si="3252"/>
        <v>1105.386</v>
      </c>
      <c r="AA1967" s="2">
        <f t="shared" si="3253"/>
        <v>90466.1</v>
      </c>
      <c r="AB1967" s="2">
        <f t="shared" si="3247"/>
        <v>90466.135811381726</v>
      </c>
      <c r="AC1967" s="1">
        <f t="shared" si="3254"/>
        <v>9.0920608643216827E-2</v>
      </c>
      <c r="AD1967" s="1" t="b">
        <f t="shared" si="3255"/>
        <v>1</v>
      </c>
      <c r="AF1967" s="1" t="s">
        <v>1236</v>
      </c>
      <c r="AG1967" s="1" t="s">
        <v>1219</v>
      </c>
      <c r="AH1967" s="10">
        <v>25033.91</v>
      </c>
      <c r="AI1967" s="10">
        <v>115499.67</v>
      </c>
      <c r="AJ1967" s="10">
        <f t="shared" si="3379"/>
        <v>90465.76</v>
      </c>
      <c r="AK1967" s="1">
        <f t="shared" si="3380"/>
        <v>-4.5919764561404008E-3</v>
      </c>
      <c r="AL1967" s="10">
        <f t="shared" si="3381"/>
        <v>0.36144653586961795</v>
      </c>
      <c r="AM1967" s="10">
        <f t="shared" si="3259"/>
        <v>0.32736473955704165</v>
      </c>
      <c r="AN1967" s="10">
        <f t="shared" si="3382"/>
        <v>1.1041095518066255</v>
      </c>
      <c r="AO1967" s="1">
        <f t="shared" si="3261"/>
        <v>1105.386</v>
      </c>
      <c r="AP1967" s="14">
        <v>2770000000</v>
      </c>
      <c r="AQ1967" s="10">
        <v>0.44700000000000001</v>
      </c>
      <c r="AR1967" s="14" cm="1">
        <f t="array" ref="AR1967">SfromgA($AP1967,$AO1967,"")</f>
        <v>1.8465242199771863</v>
      </c>
      <c r="AS1967" s="21">
        <f t="shared" si="3383"/>
        <v>54.504287175776533</v>
      </c>
      <c r="AU1967" s="10"/>
      <c r="AV1967" s="10"/>
      <c r="AW1967" s="14">
        <f t="shared" si="3384"/>
        <v>2770000000</v>
      </c>
      <c r="AX1967" s="21">
        <f t="shared" si="3385"/>
        <v>54.504287175776533</v>
      </c>
      <c r="AY1967" s="10">
        <f t="shared" si="3386"/>
        <v>-10.395770848369459</v>
      </c>
      <c r="AZ1967" s="10">
        <f t="shared" si="3387"/>
        <v>68.442249184219364</v>
      </c>
      <c r="BA1967" s="10">
        <f t="shared" si="3388"/>
        <v>-0.15603632259813496</v>
      </c>
      <c r="BB1967" s="17" cm="1">
        <f t="array" ref="BB1967">$C1967*EXP(poly_from_str($AO1967,BB$2951))</f>
        <v>76.584326012026779</v>
      </c>
      <c r="BC1967" s="10">
        <f t="shared" si="3389"/>
        <v>-0.11240212248009998</v>
      </c>
      <c r="BD1967" s="10">
        <f t="shared" si="3390"/>
        <v>0.43505165867524814</v>
      </c>
      <c r="BE1967" s="10">
        <f t="shared" si="3391"/>
        <v>-1.0157967167550934</v>
      </c>
      <c r="BF1967" s="21">
        <f>INDEX([1]Pr3_line_class7_opt_lin!$A$2:$A$3624,MATCH($X1967,[1]Pr3_line_class7_opt_lin!$AO$2:$AO$3624,0),1)</f>
        <v>44808</v>
      </c>
    </row>
    <row r="1968" spans="1:58" hidden="1" x14ac:dyDescent="0.25">
      <c r="A1968" s="1">
        <v>1105.2139999999999</v>
      </c>
      <c r="B1968" s="1">
        <v>4.0000000000000001E-3</v>
      </c>
      <c r="C1968">
        <v>20</v>
      </c>
      <c r="E1968" s="2">
        <v>90480.2</v>
      </c>
      <c r="N1968">
        <v>20</v>
      </c>
      <c r="V1968" s="11">
        <f t="shared" si="3248"/>
        <v>9.0480214691453423E-7</v>
      </c>
      <c r="W1968" s="11">
        <f t="shared" si="3249"/>
        <v>1.1052141794558368E-6</v>
      </c>
      <c r="X1968" s="10">
        <f t="shared" si="3250"/>
        <v>90480.208796143386</v>
      </c>
      <c r="Y1968" s="8">
        <f t="shared" si="3251"/>
        <v>1105.2140720110981</v>
      </c>
      <c r="Z1968" s="1">
        <f t="shared" si="3252"/>
        <v>1105.2139999999999</v>
      </c>
      <c r="AA1968" s="2">
        <f t="shared" si="3253"/>
        <v>90480.2</v>
      </c>
      <c r="AB1968" s="2">
        <f t="shared" si="3247"/>
        <v>90480.214691453424</v>
      </c>
      <c r="AC1968" s="1">
        <f t="shared" si="3254"/>
        <v>9.0933346253057518E-2</v>
      </c>
      <c r="AD1968" s="1" t="b">
        <f t="shared" si="3255"/>
        <v>1</v>
      </c>
      <c r="AM1968" s="10">
        <f t="shared" si="3259"/>
        <v>0.32746671685302575</v>
      </c>
      <c r="AN1968" s="10"/>
      <c r="AO1968" s="1">
        <f t="shared" si="3261"/>
        <v>1105.2139999999999</v>
      </c>
      <c r="AP1968"/>
      <c r="BB1968" s="17" cm="1">
        <f t="array" ref="BB1968">$C1968*EXP(poly_from_str($AO1968,BB$2951))</f>
        <v>19.151559130562056</v>
      </c>
      <c r="BF1968" s="21" t="e">
        <f>INDEX([1]Pr3_line_class7_opt_lin!$A$2:$A$3624,MATCH($X1968,[1]Pr3_line_class7_opt_lin!$AO$2:$AO$3624,0),1)</f>
        <v>#N/A</v>
      </c>
    </row>
    <row r="1969" spans="1:58" hidden="1" x14ac:dyDescent="0.25">
      <c r="A1969" s="1">
        <v>1104.8430000000001</v>
      </c>
      <c r="B1969" s="1">
        <v>4.0000000000000001E-3</v>
      </c>
      <c r="C1969">
        <v>2000</v>
      </c>
      <c r="E1969" s="2">
        <v>90510.6</v>
      </c>
      <c r="F1969">
        <v>25979</v>
      </c>
      <c r="G1969" t="s">
        <v>4</v>
      </c>
      <c r="H1969" t="s">
        <v>46</v>
      </c>
      <c r="I1969">
        <v>116489</v>
      </c>
      <c r="J1969" t="s">
        <v>6</v>
      </c>
      <c r="K1969" t="s">
        <v>516</v>
      </c>
      <c r="L1969">
        <v>25979.34</v>
      </c>
      <c r="M1969">
        <v>116489.8</v>
      </c>
      <c r="N1969">
        <v>20</v>
      </c>
      <c r="V1969" s="11">
        <f t="shared" si="3248"/>
        <v>9.0510597433300475E-7</v>
      </c>
      <c r="W1969" s="11">
        <f t="shared" si="3249"/>
        <v>1.1048429686688632E-6</v>
      </c>
      <c r="X1969" s="10">
        <f t="shared" si="3250"/>
        <v>90510.598464080802</v>
      </c>
      <c r="Y1969" s="8">
        <f t="shared" si="3251"/>
        <v>1104.842987417491</v>
      </c>
      <c r="Z1969" s="1">
        <f t="shared" si="3252"/>
        <v>1104.8430000000001</v>
      </c>
      <c r="AA1969" s="2">
        <f t="shared" si="3253"/>
        <v>90510.6</v>
      </c>
      <c r="AB1969" s="2">
        <f t="shared" si="3247"/>
        <v>90510.597433300471</v>
      </c>
      <c r="AC1969" s="1">
        <f t="shared" si="3254"/>
        <v>9.0960841238664894E-2</v>
      </c>
      <c r="AD1969" s="1" t="b">
        <f t="shared" si="3255"/>
        <v>1</v>
      </c>
      <c r="AF1969" s="1" t="s">
        <v>1229</v>
      </c>
      <c r="AG1969" s="1" t="s">
        <v>1194</v>
      </c>
      <c r="AH1969" s="10">
        <v>25979.34</v>
      </c>
      <c r="AI1969" s="10">
        <v>116489.75</v>
      </c>
      <c r="AJ1969" s="10">
        <f>AI1969-AH1969</f>
        <v>90510.41</v>
      </c>
      <c r="AK1969" s="1">
        <f>$A1969-100000000/AJ1969</f>
        <v>-2.287961903903124E-3</v>
      </c>
      <c r="AL1969" s="10">
        <f>$X1969-AJ1969</f>
        <v>0.18846408079843968</v>
      </c>
      <c r="AM1969" s="10">
        <f t="shared" si="3259"/>
        <v>0.32768673920185948</v>
      </c>
      <c r="AN1969" s="10">
        <f>AL1969/AM1969</f>
        <v>0.57513490249095267</v>
      </c>
      <c r="AO1969" s="1">
        <f t="shared" si="3261"/>
        <v>1104.8430000000001</v>
      </c>
      <c r="AP1969" s="14">
        <v>23100000000</v>
      </c>
      <c r="AQ1969" s="10">
        <v>0.71599999999999997</v>
      </c>
      <c r="AR1969" s="14" cm="1">
        <f t="array" ref="AR1969">SfromgA($AP1969,$AO1969,"")</f>
        <v>15.376130105911944</v>
      </c>
      <c r="AS1969" s="21">
        <f>(10^MAX(0.05, -0.312925054856973*((LN($AR1969))^(1/3)) + 0.454808404431693)-1)*100</f>
        <v>12.201845430196357</v>
      </c>
      <c r="AT1969" s="14" cm="1">
        <f t="array" ref="AT1969">INDEX([2]Sheet1!$J$2:$J$216,MATCH($AF1969&amp;$AG1969,[2]Sheet1!$M$2:$M$216&amp;[2]Sheet1!$N$2:$N$216,0),1)</f>
        <v>20774916732.828026</v>
      </c>
      <c r="AU1969" s="14" cm="1">
        <f t="array" ref="AU1969">SfromgA($AT1969,$AO1969,"")</f>
        <v>13.828477169846355</v>
      </c>
      <c r="AV1969" s="21">
        <f>(10^MAX(0.05, -0.312925054856973*((LN($AU1969))^(1/3)) + 0.454808404431693)-1)*100</f>
        <v>12.201845430196357</v>
      </c>
      <c r="AW1969" s="14">
        <f>IF($AP1969="",$AT1969,$AP1969)</f>
        <v>23100000000</v>
      </c>
      <c r="AX1969" s="21">
        <f>IF($AP1969="",$AV1969,$AS1969)</f>
        <v>12.201845430196357</v>
      </c>
      <c r="AY1969" s="10"/>
      <c r="AZ1969" s="10">
        <f>EXP(AY$2950*$AI1969+AY$2951)*$AW1969/$AO1969</f>
        <v>520.56677225541648</v>
      </c>
      <c r="BA1969" s="10"/>
      <c r="BB1969" s="17" cm="1">
        <f t="array" ref="BB1969">$C1969*EXP(poly_from_str($AO1969,BB$2951))</f>
        <v>1916.3331752472941</v>
      </c>
      <c r="BC1969" s="10"/>
      <c r="BD1969" s="10">
        <f t="shared" ref="BD1969" si="3392">LN($AX1969/100+1)</f>
        <v>0.1151292546497024</v>
      </c>
      <c r="BE1969" s="10">
        <f>ABS(LN($AZ1969/$BB1969))-BD1969-LN(2)</f>
        <v>0.49497423459159007</v>
      </c>
      <c r="BF1969" s="21">
        <f>INDEX([1]Pr3_line_class7_opt_lin!$A$2:$A$3624,MATCH($X1969,[1]Pr3_line_class7_opt_lin!$AO$2:$AO$3624,0),1)</f>
        <v>1123828</v>
      </c>
    </row>
    <row r="1970" spans="1:58" hidden="1" x14ac:dyDescent="0.25">
      <c r="A1970" s="1">
        <v>1104.721</v>
      </c>
      <c r="B1970" s="1">
        <v>4.0000000000000001E-3</v>
      </c>
      <c r="C1970">
        <v>10</v>
      </c>
      <c r="E1970" s="2">
        <v>90520.6</v>
      </c>
      <c r="N1970">
        <v>20</v>
      </c>
      <c r="V1970" s="11">
        <f t="shared" si="3248"/>
        <v>9.052059298230051E-7</v>
      </c>
      <c r="W1970" s="11">
        <f t="shared" si="3249"/>
        <v>1.1047209143554064E-6</v>
      </c>
      <c r="X1970" s="10">
        <f t="shared" si="3250"/>
        <v>90520.595801336807</v>
      </c>
      <c r="Y1970" s="8">
        <f t="shared" si="3251"/>
        <v>1104.7209655962429</v>
      </c>
      <c r="Z1970" s="1">
        <f t="shared" si="3252"/>
        <v>1104.721</v>
      </c>
      <c r="AA1970" s="2">
        <f t="shared" si="3253"/>
        <v>90520.6</v>
      </c>
      <c r="AB1970" s="2">
        <f t="shared" si="3247"/>
        <v>90520.592982300514</v>
      </c>
      <c r="AC1970" s="1">
        <f t="shared" si="3254"/>
        <v>9.0969888769336565E-2</v>
      </c>
      <c r="AD1970" s="1" t="b">
        <f t="shared" si="3255"/>
        <v>1</v>
      </c>
      <c r="AM1970" s="10">
        <f t="shared" si="3259"/>
        <v>0.32775913556454528</v>
      </c>
      <c r="AN1970" s="10"/>
      <c r="AO1970" s="1">
        <f t="shared" si="3261"/>
        <v>1104.721</v>
      </c>
      <c r="AP1970"/>
      <c r="BB1970" s="17" cm="1">
        <f t="array" ref="BB1970">$C1970*EXP(poly_from_str($AO1970,BB$2951))</f>
        <v>9.5835951854436061</v>
      </c>
      <c r="BF1970" s="21">
        <f>INDEX([1]Pr3_line_class7_opt_lin!$A$2:$A$3624,MATCH($X1970,[1]Pr3_line_class7_opt_lin!$AO$2:$AO$3624,0),1)</f>
        <v>5623</v>
      </c>
    </row>
    <row r="1971" spans="1:58" hidden="1" x14ac:dyDescent="0.25">
      <c r="A1971" s="1">
        <v>1104.5250000000001</v>
      </c>
      <c r="B1971" s="1">
        <v>4.0000000000000001E-3</v>
      </c>
      <c r="C1971">
        <v>40</v>
      </c>
      <c r="E1971" s="2">
        <v>90536.7</v>
      </c>
      <c r="F1971">
        <v>24788</v>
      </c>
      <c r="G1971" t="s">
        <v>4</v>
      </c>
      <c r="H1971" t="s">
        <v>5</v>
      </c>
      <c r="I1971">
        <v>115324</v>
      </c>
      <c r="J1971" t="s">
        <v>6</v>
      </c>
      <c r="K1971" t="s">
        <v>5</v>
      </c>
      <c r="L1971">
        <v>24788.02</v>
      </c>
      <c r="M1971">
        <v>115324.3</v>
      </c>
      <c r="N1971">
        <v>20</v>
      </c>
      <c r="V1971" s="11">
        <f t="shared" si="3248"/>
        <v>9.0536656028609573E-7</v>
      </c>
      <c r="W1971" s="11">
        <f t="shared" si="3249"/>
        <v>1.1045244635600814E-6</v>
      </c>
      <c r="X1971" s="10">
        <f t="shared" si="3250"/>
        <v>90536.673699592284</v>
      </c>
      <c r="Y1971" s="8">
        <f t="shared" si="3251"/>
        <v>1104.5247844183868</v>
      </c>
      <c r="Z1971" s="1">
        <f t="shared" si="3252"/>
        <v>1104.5250000000001</v>
      </c>
      <c r="AA1971" s="2">
        <f t="shared" si="3253"/>
        <v>90536.7</v>
      </c>
      <c r="AB1971" s="2">
        <f t="shared" si="3247"/>
        <v>90536.656028609577</v>
      </c>
      <c r="AC1971" s="1">
        <f t="shared" si="3254"/>
        <v>9.0984430424213836E-2</v>
      </c>
      <c r="AD1971" s="1" t="b">
        <f t="shared" si="3255"/>
        <v>1</v>
      </c>
      <c r="AF1971" s="1" t="s">
        <v>1228</v>
      </c>
      <c r="AG1971" s="1" t="s">
        <v>1216</v>
      </c>
      <c r="AH1971" s="10">
        <v>24788.02</v>
      </c>
      <c r="AI1971" s="10">
        <v>115324.47</v>
      </c>
      <c r="AJ1971" s="10">
        <f t="shared" ref="AJ1971:AJ1974" si="3393">AI1971-AH1971</f>
        <v>90536.45</v>
      </c>
      <c r="AK1971" s="1">
        <f t="shared" ref="AK1971:AK1974" si="3394">$A1971-100000000/AJ1971</f>
        <v>-2.5135042294550658E-3</v>
      </c>
      <c r="AL1971" s="10">
        <f t="shared" ref="AL1971:AL1974" si="3395">$X1971-AJ1971</f>
        <v>0.22369959228672087</v>
      </c>
      <c r="AM1971" s="10">
        <f t="shared" si="3259"/>
        <v>0.32787560263461663</v>
      </c>
      <c r="AN1971" s="10">
        <f t="shared" ref="AN1971:AN1974" si="3396">AL1971/AM1971</f>
        <v>0.68226970988143598</v>
      </c>
      <c r="AO1971" s="1">
        <f t="shared" si="3261"/>
        <v>1104.5250000000001</v>
      </c>
      <c r="AP1971" s="14">
        <v>2120000000</v>
      </c>
      <c r="AQ1971" s="10">
        <v>0.28299999999999997</v>
      </c>
      <c r="AR1971" s="14" cm="1">
        <f t="array" ref="AR1971">SfromgA($AP1971,$AO1971,"")</f>
        <v>1.4099245461424124</v>
      </c>
      <c r="AS1971" s="21">
        <f t="shared" ref="AS1971:AS1974" si="3397">(10^MAX(0.05, -0.312925054856973*((LN($AR1971))^(1/3)) + 0.454808404431693)-1)*100</f>
        <v>72.046873368308283</v>
      </c>
      <c r="AU1971" s="10"/>
      <c r="AV1971" s="10"/>
      <c r="AW1971" s="14">
        <f t="shared" ref="AW1971:AW1974" si="3398">IF($AP1971="",$AT1971,$AP1971)</f>
        <v>2120000000</v>
      </c>
      <c r="AX1971" s="21">
        <f t="shared" ref="AX1971:AX1974" si="3399">IF($AP1971="",$AV1971,$AS1971)</f>
        <v>72.046873368308283</v>
      </c>
      <c r="AY1971" s="10">
        <f t="shared" ref="AY1971:AY1974" si="3400">LN(BB1971*$AO1971/$AW1971)</f>
        <v>-10.820841422936288</v>
      </c>
      <c r="AZ1971" s="10">
        <f t="shared" ref="AZ1971:AZ1974" si="3401">EXP(AY$2950*$AI1971+AY$2951)*$AW1971/$AO1971</f>
        <v>53.288220691440188</v>
      </c>
      <c r="BA1971" s="10">
        <f t="shared" ref="BA1971:BA1974" si="3402">LN(AZ1971/$C1971)</f>
        <v>0.2868358524731317</v>
      </c>
      <c r="BB1971" s="17" cm="1">
        <f t="array" ref="BB1971">$C1971*EXP(poly_from_str($AO1971,BB$2951))</f>
        <v>38.346752567479136</v>
      </c>
      <c r="BC1971" s="10">
        <f t="shared" ref="BC1971:BC1974" si="3403">LN(AZ1971/BB1971)</f>
        <v>0.32904546117335931</v>
      </c>
      <c r="BD1971" s="10">
        <f t="shared" ref="BD1971:BD1974" si="3404">LN($AX1971/100+1)</f>
        <v>0.54259677328183276</v>
      </c>
      <c r="BE1971" s="10">
        <f t="shared" ref="BE1971:BE1974" si="3405">ABS(LN($AZ1971/$BB1971))-BD1971-LN(2)</f>
        <v>-0.90669849266841873</v>
      </c>
      <c r="BF1971" s="21">
        <f>INDEX([1]Pr3_line_class7_opt_lin!$A$2:$A$3624,MATCH($X1971,[1]Pr3_line_class7_opt_lin!$AO$2:$AO$3624,0),1)</f>
        <v>22519</v>
      </c>
    </row>
    <row r="1972" spans="1:58" hidden="1" x14ac:dyDescent="0.25">
      <c r="A1972" s="1">
        <v>1104.3889999999999</v>
      </c>
      <c r="B1972" s="1">
        <v>4.0000000000000001E-3</v>
      </c>
      <c r="C1972">
        <v>4</v>
      </c>
      <c r="E1972" s="2">
        <v>90547.8</v>
      </c>
      <c r="F1972">
        <v>27138</v>
      </c>
      <c r="G1972" t="s">
        <v>4</v>
      </c>
      <c r="H1972" t="s">
        <v>7</v>
      </c>
      <c r="I1972">
        <v>117686</v>
      </c>
      <c r="J1972" t="s">
        <v>6</v>
      </c>
      <c r="K1972" t="s">
        <v>17</v>
      </c>
      <c r="L1972">
        <v>27138.55</v>
      </c>
      <c r="M1972">
        <v>117686.39999999999</v>
      </c>
      <c r="N1972">
        <v>20</v>
      </c>
      <c r="V1972" s="11">
        <f t="shared" si="3248"/>
        <v>9.0547805166476676E-7</v>
      </c>
      <c r="W1972" s="11">
        <f t="shared" si="3249"/>
        <v>1.1043890630142312E-6</v>
      </c>
      <c r="X1972" s="10">
        <f t="shared" si="3250"/>
        <v>90547.803089590845</v>
      </c>
      <c r="Y1972" s="8">
        <f t="shared" si="3251"/>
        <v>1104.3890253312591</v>
      </c>
      <c r="Z1972" s="1">
        <f t="shared" si="3252"/>
        <v>1104.3889999999999</v>
      </c>
      <c r="AA1972" s="2">
        <f t="shared" si="3253"/>
        <v>90547.8</v>
      </c>
      <c r="AB1972" s="2">
        <f t="shared" si="3247"/>
        <v>90547.805166476683</v>
      </c>
      <c r="AC1972" s="1">
        <f t="shared" si="3254"/>
        <v>9.0994525102331109E-2</v>
      </c>
      <c r="AD1972" s="1" t="b">
        <f t="shared" si="3255"/>
        <v>1</v>
      </c>
      <c r="AF1972" s="1" t="s">
        <v>1221</v>
      </c>
      <c r="AG1972" s="1" t="s">
        <v>1332</v>
      </c>
      <c r="AH1972" s="10">
        <v>27138.55</v>
      </c>
      <c r="AI1972" s="10">
        <v>117686.39999999999</v>
      </c>
      <c r="AJ1972" s="10">
        <f t="shared" si="3393"/>
        <v>90547.849999999991</v>
      </c>
      <c r="AK1972" s="1">
        <f t="shared" si="3394"/>
        <v>5.4682303311892611E-4</v>
      </c>
      <c r="AL1972" s="10">
        <f t="shared" si="3395"/>
        <v>-4.6910409146221355E-2</v>
      </c>
      <c r="AM1972" s="10">
        <f t="shared" si="3259"/>
        <v>0.32795618210612387</v>
      </c>
      <c r="AN1972" s="10">
        <f t="shared" si="3396"/>
        <v>-0.14303864877607808</v>
      </c>
      <c r="AO1972" s="1">
        <f t="shared" si="3261"/>
        <v>1104.3889999999999</v>
      </c>
      <c r="AP1972" s="14">
        <v>181000000</v>
      </c>
      <c r="AQ1972" s="10">
        <v>0.129</v>
      </c>
      <c r="AR1972" s="14" cm="1">
        <f t="array" ref="AR1972">SfromgA($AP1972,$AO1972,"")</f>
        <v>0.12033117339360094</v>
      </c>
      <c r="AS1972" s="21">
        <f t="shared" si="3397"/>
        <v>618.85986354690647</v>
      </c>
      <c r="AU1972" s="10"/>
      <c r="AV1972" s="10"/>
      <c r="AW1972" s="14">
        <f t="shared" si="3398"/>
        <v>181000000</v>
      </c>
      <c r="AX1972" s="21">
        <f t="shared" si="3399"/>
        <v>618.85986354690647</v>
      </c>
      <c r="AY1972" s="10">
        <f t="shared" si="3400"/>
        <v>-10.662651974302628</v>
      </c>
      <c r="AZ1972" s="10">
        <f t="shared" si="3401"/>
        <v>3.6487336118353446</v>
      </c>
      <c r="BA1972" s="10">
        <f t="shared" si="3402"/>
        <v>-9.1914209390081034E-2</v>
      </c>
      <c r="BB1972" s="17" cm="1">
        <f t="array" ref="BB1972">$C1972*EXP(poly_from_str($AO1972,BB$2951))</f>
        <v>3.8355317989706106</v>
      </c>
      <c r="BC1972" s="10">
        <f t="shared" si="3403"/>
        <v>-4.9927943350627758E-2</v>
      </c>
      <c r="BD1972" s="10">
        <f t="shared" si="3404"/>
        <v>1.9724962480730215</v>
      </c>
      <c r="BE1972" s="10">
        <f t="shared" si="3405"/>
        <v>-2.615715485282339</v>
      </c>
      <c r="BF1972" s="21">
        <f>INDEX([1]Pr3_line_class7_opt_lin!$A$2:$A$3624,MATCH($X1972,[1]Pr3_line_class7_opt_lin!$AO$2:$AO$3624,0),1)</f>
        <v>2254</v>
      </c>
    </row>
    <row r="1973" spans="1:58" hidden="1" x14ac:dyDescent="0.25">
      <c r="A1973" s="1">
        <v>1104.173</v>
      </c>
      <c r="B1973" s="1">
        <v>4.0000000000000001E-3</v>
      </c>
      <c r="C1973">
        <v>2</v>
      </c>
      <c r="E1973" s="2">
        <v>90565.5</v>
      </c>
      <c r="F1973">
        <v>20315</v>
      </c>
      <c r="G1973" t="s">
        <v>4</v>
      </c>
      <c r="H1973" t="s">
        <v>5</v>
      </c>
      <c r="I1973">
        <v>110881</v>
      </c>
      <c r="J1973" t="s">
        <v>6</v>
      </c>
      <c r="K1973" t="s">
        <v>12</v>
      </c>
      <c r="L1973">
        <v>20315.650000000001</v>
      </c>
      <c r="M1973">
        <v>110881.1</v>
      </c>
      <c r="N1973">
        <v>20</v>
      </c>
      <c r="V1973" s="11">
        <f t="shared" si="3248"/>
        <v>9.056551826570655E-7</v>
      </c>
      <c r="W1973" s="11">
        <f t="shared" si="3249"/>
        <v>1.1041732226951765E-6</v>
      </c>
      <c r="X1973" s="10">
        <f t="shared" si="3250"/>
        <v>90565.510919591528</v>
      </c>
      <c r="Y1973" s="8">
        <f t="shared" si="3251"/>
        <v>1104.1730895636958</v>
      </c>
      <c r="Z1973" s="1">
        <f t="shared" si="3252"/>
        <v>1104.173</v>
      </c>
      <c r="AA1973" s="2">
        <f t="shared" si="3253"/>
        <v>90565.5</v>
      </c>
      <c r="AB1973" s="2">
        <f t="shared" si="3247"/>
        <v>90565.518265706545</v>
      </c>
      <c r="AC1973" s="1">
        <f t="shared" si="3254"/>
        <v>9.101056549368014E-2</v>
      </c>
      <c r="AD1973" s="1" t="b">
        <f t="shared" si="3255"/>
        <v>1</v>
      </c>
      <c r="AF1973" s="1" t="s">
        <v>1261</v>
      </c>
      <c r="AG1973" s="1" t="s">
        <v>1149</v>
      </c>
      <c r="AH1973" s="10">
        <v>20315.650000000001</v>
      </c>
      <c r="AI1973" s="10">
        <v>110880.92</v>
      </c>
      <c r="AJ1973" s="10">
        <f t="shared" si="3393"/>
        <v>90565.26999999999</v>
      </c>
      <c r="AK1973" s="1">
        <f t="shared" si="3394"/>
        <v>-3.0268588611761515E-3</v>
      </c>
      <c r="AL1973" s="10">
        <f t="shared" si="3395"/>
        <v>0.2409195915388409</v>
      </c>
      <c r="AM1973" s="10">
        <f t="shared" si="3259"/>
        <v>0.32808445777971385</v>
      </c>
      <c r="AN1973" s="10">
        <f t="shared" si="3396"/>
        <v>0.73432186690355761</v>
      </c>
      <c r="AO1973" s="1">
        <f t="shared" si="3261"/>
        <v>1104.173</v>
      </c>
      <c r="AP1973" s="14">
        <v>176000000</v>
      </c>
      <c r="AQ1973" s="10">
        <v>0.184</v>
      </c>
      <c r="AR1973" s="14" cm="1">
        <f t="array" ref="AR1973">SfromgA($AP1973,$AO1973,"")</f>
        <v>0.11693846736243604</v>
      </c>
      <c r="AS1973" s="21">
        <f t="shared" si="3397"/>
        <v>621.84718381961738</v>
      </c>
      <c r="AU1973" s="10"/>
      <c r="AV1973" s="10"/>
      <c r="AW1973" s="14">
        <f t="shared" si="3398"/>
        <v>176000000</v>
      </c>
      <c r="AX1973" s="21">
        <f t="shared" si="3399"/>
        <v>621.84718381961738</v>
      </c>
      <c r="AY1973" s="10">
        <f t="shared" si="3400"/>
        <v>-11.327627942320525</v>
      </c>
      <c r="AZ1973" s="10">
        <f t="shared" si="3401"/>
        <v>6.7040532474258709</v>
      </c>
      <c r="BA1973" s="10">
        <f t="shared" si="3402"/>
        <v>1.2095651252234181</v>
      </c>
      <c r="BB1973" s="17" cm="1">
        <f t="array" ref="BB1973">$C1973*EXP(poly_from_str($AO1973,BB$2951))</f>
        <v>1.9184444842441386</v>
      </c>
      <c r="BC1973" s="10">
        <f t="shared" si="3403"/>
        <v>1.2511976125604367</v>
      </c>
      <c r="BD1973" s="10">
        <f t="shared" si="3404"/>
        <v>1.9766432737427491</v>
      </c>
      <c r="BE1973" s="10">
        <f t="shared" si="3405"/>
        <v>-1.4185928417422575</v>
      </c>
      <c r="BF1973" s="21">
        <f>INDEX([1]Pr3_line_class7_opt_lin!$A$2:$A$3624,MATCH($X1973,[1]Pr3_line_class7_opt_lin!$AO$2:$AO$3624,0),1)</f>
        <v>1128</v>
      </c>
    </row>
    <row r="1974" spans="1:58" hidden="1" x14ac:dyDescent="0.25">
      <c r="A1974" s="1">
        <v>1103.78</v>
      </c>
      <c r="B1974" s="1">
        <v>4.0000000000000001E-3</v>
      </c>
      <c r="C1974">
        <v>20</v>
      </c>
      <c r="E1974" s="2">
        <v>90597.8</v>
      </c>
      <c r="F1974">
        <v>26446</v>
      </c>
      <c r="G1974" t="s">
        <v>4</v>
      </c>
      <c r="H1974" t="s">
        <v>7</v>
      </c>
      <c r="I1974">
        <v>117044</v>
      </c>
      <c r="J1974" t="s">
        <v>6</v>
      </c>
      <c r="K1974" t="s">
        <v>7</v>
      </c>
      <c r="L1974">
        <v>26446.97</v>
      </c>
      <c r="M1974">
        <v>117044.6</v>
      </c>
      <c r="N1974">
        <v>20</v>
      </c>
      <c r="V1974" s="11">
        <f t="shared" si="3248"/>
        <v>9.0597764047183322E-7</v>
      </c>
      <c r="W1974" s="11">
        <f t="shared" si="3249"/>
        <v>1.1037795619761186E-6</v>
      </c>
      <c r="X1974" s="10">
        <f t="shared" si="3250"/>
        <v>90597.778519033949</v>
      </c>
      <c r="Y1974" s="8">
        <f t="shared" si="3251"/>
        <v>1103.7798236850886</v>
      </c>
      <c r="Z1974" s="1">
        <f t="shared" si="3252"/>
        <v>1103.78</v>
      </c>
      <c r="AA1974" s="2">
        <f t="shared" si="3253"/>
        <v>90597.8</v>
      </c>
      <c r="AB1974" s="2">
        <f t="shared" si="3247"/>
        <v>90597.764047183315</v>
      </c>
      <c r="AC1974" s="1">
        <f t="shared" si="3254"/>
        <v>9.1039774251745517E-2</v>
      </c>
      <c r="AD1974" s="1" t="b">
        <f t="shared" si="3255"/>
        <v>1</v>
      </c>
      <c r="AF1974" s="1" t="s">
        <v>1225</v>
      </c>
      <c r="AG1974" s="1" t="s">
        <v>1189</v>
      </c>
      <c r="AH1974" s="10">
        <v>26446.97</v>
      </c>
      <c r="AI1974" s="10">
        <v>117044.6</v>
      </c>
      <c r="AJ1974" s="10">
        <f t="shared" si="3393"/>
        <v>90597.63</v>
      </c>
      <c r="AK1974" s="1">
        <f t="shared" si="3394"/>
        <v>-1.6331398514921602E-3</v>
      </c>
      <c r="AL1974" s="10">
        <f t="shared" si="3395"/>
        <v>0.14851903394446708</v>
      </c>
      <c r="AM1974" s="10">
        <f t="shared" si="3259"/>
        <v>0.32831832430375624</v>
      </c>
      <c r="AN1974" s="10">
        <f t="shared" si="3396"/>
        <v>0.452362914130431</v>
      </c>
      <c r="AO1974" s="1">
        <f t="shared" si="3261"/>
        <v>1103.78</v>
      </c>
      <c r="AP1974" s="14">
        <v>655000000</v>
      </c>
      <c r="AQ1974" s="10">
        <v>0.13300000000000001</v>
      </c>
      <c r="AR1974" s="14" cm="1">
        <f t="array" ref="AR1974">SfromgA($AP1974,$AO1974,"")</f>
        <v>0.43473261309103928</v>
      </c>
      <c r="AS1974" s="21">
        <f t="shared" si="3397"/>
        <v>461.36551315486889</v>
      </c>
      <c r="AU1974" s="10"/>
      <c r="AV1974" s="10"/>
      <c r="AW1974" s="14">
        <f t="shared" si="3398"/>
        <v>655000000</v>
      </c>
      <c r="AX1974" s="21">
        <f t="shared" si="3399"/>
        <v>461.36551315486889</v>
      </c>
      <c r="AY1974" s="10">
        <f t="shared" si="3400"/>
        <v>-10.3389093603231</v>
      </c>
      <c r="AZ1974" s="10">
        <f t="shared" si="3401"/>
        <v>14.028106048176531</v>
      </c>
      <c r="BA1974" s="10">
        <f t="shared" si="3402"/>
        <v>-0.35466938155438249</v>
      </c>
      <c r="BB1974" s="17" cm="1">
        <f t="array" ref="BB1974">$C1974*EXP(poly_from_str($AO1974,BB$2951))</f>
        <v>19.196740551116239</v>
      </c>
      <c r="BC1974" s="10">
        <f t="shared" si="3403"/>
        <v>-0.31367760966006858</v>
      </c>
      <c r="BD1974" s="10">
        <f t="shared" si="3404"/>
        <v>1.7252020459759585</v>
      </c>
      <c r="BE1974" s="10">
        <f t="shared" si="3405"/>
        <v>-2.104671616875835</v>
      </c>
      <c r="BF1974" s="21">
        <f>INDEX([1]Pr3_line_class7_opt_lin!$A$2:$A$3624,MATCH($X1974,[1]Pr3_line_class7_opt_lin!$AO$2:$AO$3624,0),1)</f>
        <v>11310</v>
      </c>
    </row>
    <row r="1975" spans="1:58" hidden="1" x14ac:dyDescent="0.25">
      <c r="A1975" s="1">
        <v>1103.6600000000001</v>
      </c>
      <c r="B1975" s="1">
        <v>4.0000000000000001E-3</v>
      </c>
      <c r="C1975">
        <v>40</v>
      </c>
      <c r="E1975" s="2">
        <v>90607.6</v>
      </c>
      <c r="N1975">
        <v>20</v>
      </c>
      <c r="V1975" s="11">
        <f t="shared" si="3248"/>
        <v>9.0607614663936352E-7</v>
      </c>
      <c r="W1975" s="11">
        <f t="shared" si="3249"/>
        <v>1.1036601786163633E-6</v>
      </c>
      <c r="X1975" s="10">
        <f t="shared" si="3250"/>
        <v>90607.608759828741</v>
      </c>
      <c r="Y1975" s="8">
        <f t="shared" si="3251"/>
        <v>1103.6600719158964</v>
      </c>
      <c r="Z1975" s="1">
        <f t="shared" si="3252"/>
        <v>1103.6600000000001</v>
      </c>
      <c r="AA1975" s="2">
        <f t="shared" si="3253"/>
        <v>90607.6</v>
      </c>
      <c r="AB1975" s="2">
        <f t="shared" si="3247"/>
        <v>90607.614663936343</v>
      </c>
      <c r="AC1975" s="1">
        <f t="shared" si="3254"/>
        <v>9.1048699175441866E-2</v>
      </c>
      <c r="AD1975" s="1" t="b">
        <f t="shared" si="3255"/>
        <v>1</v>
      </c>
      <c r="AM1975" s="10">
        <f t="shared" si="3259"/>
        <v>0.32838954025696321</v>
      </c>
      <c r="AN1975" s="10"/>
      <c r="AO1975" s="1">
        <f t="shared" si="3261"/>
        <v>1103.6600000000001</v>
      </c>
      <c r="AP1975"/>
      <c r="BB1975" s="17" cm="1">
        <f t="array" ref="BB1975">$C1975*EXP(poly_from_str($AO1975,BB$2951))</f>
        <v>38.400963784317874</v>
      </c>
      <c r="BF1975" s="21">
        <f>INDEX([1]Pr3_line_class7_opt_lin!$A$2:$A$3624,MATCH($X1975,[1]Pr3_line_class7_opt_lin!$AO$2:$AO$3624,0),1)</f>
        <v>22635</v>
      </c>
    </row>
    <row r="1976" spans="1:58" hidden="1" x14ac:dyDescent="0.25">
      <c r="A1976" s="1">
        <v>1103.605</v>
      </c>
      <c r="B1976" s="1">
        <v>4.0000000000000001E-3</v>
      </c>
      <c r="C1976">
        <v>10</v>
      </c>
      <c r="E1976" s="2">
        <v>90612.1</v>
      </c>
      <c r="F1976">
        <v>25409</v>
      </c>
      <c r="G1976" t="s">
        <v>4</v>
      </c>
      <c r="H1976" t="s">
        <v>7</v>
      </c>
      <c r="I1976">
        <v>116021</v>
      </c>
      <c r="J1976" t="s">
        <v>6</v>
      </c>
      <c r="K1976" t="s">
        <v>7</v>
      </c>
      <c r="L1976">
        <v>25409.74</v>
      </c>
      <c r="M1976">
        <v>116021.8</v>
      </c>
      <c r="N1976">
        <v>20</v>
      </c>
      <c r="V1976" s="11">
        <f t="shared" si="3248"/>
        <v>9.0612130245876011E-7</v>
      </c>
      <c r="W1976" s="11">
        <f t="shared" si="3249"/>
        <v>1.1036053683779538E-6</v>
      </c>
      <c r="X1976" s="10">
        <f t="shared" si="3250"/>
        <v>90612.11806659952</v>
      </c>
      <c r="Y1976" s="8">
        <f t="shared" si="3251"/>
        <v>1103.6051483367867</v>
      </c>
      <c r="Z1976" s="1">
        <f t="shared" si="3252"/>
        <v>1103.605</v>
      </c>
      <c r="AA1976" s="2">
        <f t="shared" si="3253"/>
        <v>90612.1</v>
      </c>
      <c r="AB1976" s="2">
        <f t="shared" si="3247"/>
        <v>90612.130245876018</v>
      </c>
      <c r="AC1976" s="1">
        <f t="shared" si="3254"/>
        <v>9.1052790738477996E-2</v>
      </c>
      <c r="AD1976" s="1" t="b">
        <f t="shared" si="3255"/>
        <v>1</v>
      </c>
      <c r="AF1976" s="1" t="s">
        <v>1267</v>
      </c>
      <c r="AG1976" s="1" t="s">
        <v>1322</v>
      </c>
      <c r="AH1976" s="10">
        <v>25409.74</v>
      </c>
      <c r="AI1976" s="10">
        <v>116021.78</v>
      </c>
      <c r="AJ1976" s="10">
        <f>AI1976-AH1976</f>
        <v>90612.04</v>
      </c>
      <c r="AK1976" s="1">
        <f>$A1976-100000000/AJ1976</f>
        <v>-1.0991453234510118E-3</v>
      </c>
      <c r="AL1976" s="10">
        <f>$X1976-AJ1976</f>
        <v>7.8066599526209757E-2</v>
      </c>
      <c r="AM1976" s="10">
        <f t="shared" si="3259"/>
        <v>0.32842221628209367</v>
      </c>
      <c r="AN1976" s="10">
        <f>AL1976/AM1976</f>
        <v>0.23770194480130888</v>
      </c>
      <c r="AO1976" s="1">
        <f t="shared" si="3261"/>
        <v>1103.605</v>
      </c>
      <c r="AP1976" s="14">
        <v>673000000</v>
      </c>
      <c r="AQ1976" s="10">
        <v>0.26100000000000001</v>
      </c>
      <c r="AR1976" s="14" cm="1">
        <f t="array" ref="AR1976">SfromgA($AP1976,$AO1976,"")</f>
        <v>0.44646703936634147</v>
      </c>
      <c r="AS1976" s="21">
        <f>(10^MAX(0.05, -0.312925054856973*((LN($AR1976))^(1/3)) + 0.454808404431693)-1)*100</f>
        <v>457.28024281115404</v>
      </c>
      <c r="AU1976" s="10"/>
      <c r="AV1976" s="10"/>
      <c r="AW1976" s="14">
        <f>IF($AP1976="",$AT1976,$AP1976)</f>
        <v>673000000</v>
      </c>
      <c r="AX1976" s="21">
        <f>IF($AP1976="",$AV1976,$AS1976)</f>
        <v>457.28024281115404</v>
      </c>
      <c r="AY1976" s="10">
        <f>LN(BB1976*$AO1976/$AW1976)</f>
        <v>-11.059041119201234</v>
      </c>
      <c r="AZ1976" s="10">
        <f>EXP(AY$2950*$AI1976+AY$2951)*$AW1976/$AO1976</f>
        <v>15.862228991752605</v>
      </c>
      <c r="BA1976" s="10">
        <f>LN(AZ1976/$C1976)</f>
        <v>0.46135565506222159</v>
      </c>
      <c r="BB1976" s="17" cm="1">
        <f t="array" ref="BB1976">$C1976*EXP(poly_from_str($AO1976,BB$2951))</f>
        <v>9.6010973136596895</v>
      </c>
      <c r="BC1976" s="10">
        <f t="shared" ref="BC1976" si="3406">LN(AZ1976/BB1976)</f>
        <v>0.50206335260840718</v>
      </c>
      <c r="BD1976" s="10">
        <f t="shared" ref="BD1976" si="3407">LN($AX1976/100+1)</f>
        <v>1.7178980563371455</v>
      </c>
      <c r="BE1976" s="10">
        <f>ABS(LN($AZ1976/$BB1976))-BD1976-LN(2)</f>
        <v>-1.9089818842886839</v>
      </c>
      <c r="BF1976" s="21">
        <f>INDEX([1]Pr3_line_class7_opt_lin!$A$2:$A$3624,MATCH($X1976,[1]Pr3_line_class7_opt_lin!$AO$2:$AO$3624,0),1)</f>
        <v>5661</v>
      </c>
    </row>
    <row r="1977" spans="1:58" x14ac:dyDescent="0.25">
      <c r="A1977" s="1">
        <v>1103.5530000000001</v>
      </c>
      <c r="B1977" s="1">
        <v>8.0000000000000002E-3</v>
      </c>
      <c r="C1977">
        <v>20</v>
      </c>
      <c r="D1977" t="s">
        <v>112</v>
      </c>
      <c r="E1977" s="2">
        <v>90616.4</v>
      </c>
      <c r="N1977">
        <v>20</v>
      </c>
      <c r="V1977" s="11">
        <f t="shared" si="3248"/>
        <v>9.0616399937293448E-7</v>
      </c>
      <c r="W1977" s="11">
        <f t="shared" si="3249"/>
        <v>1.1035529992363414E-6</v>
      </c>
      <c r="X1977" s="10">
        <f t="shared" si="3250"/>
        <v>90616.399962546711</v>
      </c>
      <c r="Y1977" s="8">
        <f t="shared" si="3251"/>
        <v>1103.5529996924583</v>
      </c>
      <c r="Z1977" s="1">
        <f t="shared" si="3252"/>
        <v>1103.5530000000001</v>
      </c>
      <c r="AA1977" s="2">
        <f t="shared" si="3253"/>
        <v>90616.4</v>
      </c>
      <c r="AB1977" s="2">
        <f t="shared" si="3247"/>
        <v>90616.399937293449</v>
      </c>
      <c r="AC1977" s="1">
        <f t="shared" si="3254"/>
        <v>9.1056659687977576E-2</v>
      </c>
      <c r="AD1977" s="1" t="b">
        <f t="shared" si="3255"/>
        <v>1</v>
      </c>
      <c r="AM1977" s="10">
        <f t="shared" si="3259"/>
        <v>0.65690655546222065</v>
      </c>
      <c r="AN1977" s="10"/>
      <c r="AO1977" s="1">
        <f t="shared" si="3261"/>
        <v>1103.5530000000001</v>
      </c>
      <c r="AP1977"/>
      <c r="BB1977" s="17" cm="1">
        <f t="array" ref="BB1977">$C1977*EXP(poly_from_str($AO1977,BB$2951))</f>
        <v>19.2038127572573</v>
      </c>
      <c r="BF1977" s="21">
        <f>INDEX([1]Pr3_line_class7_opt_lin!$A$2:$A$3624,MATCH($X1977,[1]Pr3_line_class7_opt_lin!$AO$2:$AO$3624,0),1)</f>
        <v>11325</v>
      </c>
    </row>
    <row r="1978" spans="1:58" hidden="1" x14ac:dyDescent="0.25">
      <c r="A1978" s="1">
        <v>1103.354</v>
      </c>
      <c r="B1978" s="1">
        <v>4.0000000000000001E-3</v>
      </c>
      <c r="C1978">
        <v>5</v>
      </c>
      <c r="E1978" s="2">
        <v>90632.7</v>
      </c>
      <c r="F1978">
        <v>24788</v>
      </c>
      <c r="G1978" t="s">
        <v>4</v>
      </c>
      <c r="H1978" t="s">
        <v>5</v>
      </c>
      <c r="I1978">
        <v>115420</v>
      </c>
      <c r="J1978" t="s">
        <v>6</v>
      </c>
      <c r="K1978" t="s">
        <v>7</v>
      </c>
      <c r="L1978">
        <v>24788.02</v>
      </c>
      <c r="M1978">
        <v>115420.8</v>
      </c>
      <c r="N1978">
        <v>20</v>
      </c>
      <c r="V1978" s="11">
        <f t="shared" si="3248"/>
        <v>9.0632743435017231E-7</v>
      </c>
      <c r="W1978" s="11">
        <f t="shared" si="3249"/>
        <v>1.1033545287738312E-6</v>
      </c>
      <c r="X1978" s="10">
        <f t="shared" si="3250"/>
        <v>90632.725935291979</v>
      </c>
      <c r="Y1978" s="8">
        <f t="shared" si="3251"/>
        <v>1103.3542130399551</v>
      </c>
      <c r="Z1978" s="1">
        <f t="shared" si="3252"/>
        <v>1103.354</v>
      </c>
      <c r="AA1978" s="2">
        <f t="shared" si="3253"/>
        <v>90632.7</v>
      </c>
      <c r="AB1978" s="2">
        <f t="shared" si="3247"/>
        <v>90632.743435017226</v>
      </c>
      <c r="AC1978" s="1">
        <f t="shared" si="3254"/>
        <v>9.1071470912788305E-2</v>
      </c>
      <c r="AD1978" s="1" t="b">
        <f t="shared" si="3255"/>
        <v>1</v>
      </c>
      <c r="AF1978" s="1" t="s">
        <v>1228</v>
      </c>
      <c r="AG1978" s="1" t="s">
        <v>1318</v>
      </c>
      <c r="AH1978" s="10">
        <v>24788.02</v>
      </c>
      <c r="AI1978" s="10">
        <v>115420.8</v>
      </c>
      <c r="AJ1978" s="10">
        <f t="shared" ref="AJ1978:AJ1986" si="3408">AI1978-AH1978</f>
        <v>90632.78</v>
      </c>
      <c r="AK1978" s="1">
        <f t="shared" ref="AK1978:AK1986" si="3409">$A1978-100000000/AJ1978</f>
        <v>4.4513828220260621E-4</v>
      </c>
      <c r="AL1978" s="10">
        <f t="shared" ref="AL1978:AL1986" si="3410">$X1978-AJ1978</f>
        <v>-5.4064708019723184E-2</v>
      </c>
      <c r="AM1978" s="10">
        <f t="shared" si="3259"/>
        <v>0.32857160983691541</v>
      </c>
      <c r="AN1978" s="10">
        <f t="shared" ref="AN1978:AN1986" si="3411">AL1978/AM1978</f>
        <v>-0.16454467276268295</v>
      </c>
      <c r="AO1978" s="1">
        <f t="shared" si="3261"/>
        <v>1103.354</v>
      </c>
      <c r="AP1978" s="14">
        <v>508000000</v>
      </c>
      <c r="AQ1978" s="10">
        <v>0.16</v>
      </c>
      <c r="AR1978" s="14" cm="1">
        <f t="array" ref="AR1978">SfromgA($AP1978,$AO1978,"")</f>
        <v>0.33677643365056481</v>
      </c>
      <c r="AS1978" s="21">
        <f t="shared" ref="AS1978:AS1986" si="3412">(10^MAX(0.05, -0.312925054856973*((LN($AR1978))^(1/3)) + 0.454808404431693)-1)*100</f>
        <v>497.98308939802911</v>
      </c>
      <c r="AU1978" s="10"/>
      <c r="AV1978" s="10"/>
      <c r="AW1978" s="14">
        <f t="shared" ref="AW1978:AW1980" si="3413">IF($AP1978="",$AT1978,$AP1978)</f>
        <v>508000000</v>
      </c>
      <c r="AX1978" s="21">
        <f t="shared" ref="AX1978:AX1980" si="3414">IF($AP1978="",$AV1978,$AS1978)</f>
        <v>497.98308939802911</v>
      </c>
      <c r="AY1978" s="10">
        <f t="shared" ref="AY1978:AY1986" si="3415">LN(BB1978*$AO1978/$AW1978)</f>
        <v>-11.470745760983656</v>
      </c>
      <c r="AZ1978" s="10">
        <f t="shared" ref="AZ1978:AZ1986" si="3416">EXP(AY$2950*$AI1978+AY$2951)*$AW1978/$AO1978</f>
        <v>12.66803108405149</v>
      </c>
      <c r="BA1978" s="10">
        <f t="shared" ref="BA1978:BA1986" si="3417">LN(AZ1978/$C1978)</f>
        <v>0.92964366998505854</v>
      </c>
      <c r="BB1978" s="17" cm="1">
        <f t="array" ref="BB1978">$C1978*EXP(poly_from_str($AO1978,BB$2951))</f>
        <v>4.8024986469108315</v>
      </c>
      <c r="BC1978" s="10">
        <f t="shared" ref="BC1978:BC1986" si="3418">LN(AZ1978/BB1978)</f>
        <v>0.96994524850545749</v>
      </c>
      <c r="BD1978" s="10">
        <f t="shared" ref="BD1978:BD1986" si="3419">LN($AX1978/100+1)</f>
        <v>1.7883922889640798</v>
      </c>
      <c r="BE1978" s="10">
        <f t="shared" ref="BE1978:BE1986" si="3420">ABS(LN($AZ1978/$BB1978))-BD1978-LN(2)</f>
        <v>-1.5115942210185676</v>
      </c>
      <c r="BF1978" s="21">
        <f>INDEX([1]Pr3_line_class7_opt_lin!$A$2:$A$3624,MATCH($X1978,[1]Pr3_line_class7_opt_lin!$AO$2:$AO$3624,0),1)</f>
        <v>2835</v>
      </c>
    </row>
    <row r="1979" spans="1:58" hidden="1" x14ac:dyDescent="0.25">
      <c r="A1979" s="1">
        <v>1103.1849999999999</v>
      </c>
      <c r="B1979" s="1">
        <v>4.0000000000000001E-3</v>
      </c>
      <c r="C1979">
        <v>8</v>
      </c>
      <c r="E1979" s="2">
        <v>90646.6</v>
      </c>
      <c r="F1979">
        <v>20848</v>
      </c>
      <c r="G1979" t="s">
        <v>4</v>
      </c>
      <c r="H1979" t="s">
        <v>17</v>
      </c>
      <c r="I1979">
        <v>111494</v>
      </c>
      <c r="J1979" t="s">
        <v>6</v>
      </c>
      <c r="K1979" t="s">
        <v>17</v>
      </c>
      <c r="L1979">
        <v>20848.39</v>
      </c>
      <c r="M1979">
        <v>111494.8</v>
      </c>
      <c r="N1979">
        <v>20</v>
      </c>
      <c r="V1979" s="11">
        <f t="shared" si="3248"/>
        <v>9.0646627718832294E-7</v>
      </c>
      <c r="W1979" s="11">
        <f t="shared" si="3249"/>
        <v>1.1031853373430443E-6</v>
      </c>
      <c r="X1979" s="10">
        <f t="shared" si="3250"/>
        <v>90646.616546981561</v>
      </c>
      <c r="Y1979" s="8">
        <f t="shared" si="3251"/>
        <v>1103.1851359633554</v>
      </c>
      <c r="Z1979" s="1">
        <f t="shared" si="3252"/>
        <v>1103.1849999999999</v>
      </c>
      <c r="AA1979" s="2">
        <f t="shared" si="3253"/>
        <v>90646.6</v>
      </c>
      <c r="AB1979" s="2">
        <f t="shared" si="3247"/>
        <v>90646.6277188323</v>
      </c>
      <c r="AC1979" s="1">
        <f t="shared" si="3254"/>
        <v>9.1084055583982887E-2</v>
      </c>
      <c r="AD1979" s="1" t="b">
        <f t="shared" si="3255"/>
        <v>1</v>
      </c>
      <c r="AF1979" s="1" t="s">
        <v>1271</v>
      </c>
      <c r="AG1979" s="1" t="s">
        <v>1346</v>
      </c>
      <c r="AH1979" s="10">
        <v>20848.39</v>
      </c>
      <c r="AI1979" s="10">
        <v>111494.56</v>
      </c>
      <c r="AJ1979" s="10">
        <f t="shared" si="3408"/>
        <v>90646.17</v>
      </c>
      <c r="AK1979" s="1">
        <f t="shared" si="3409"/>
        <v>-5.5705447898617422E-3</v>
      </c>
      <c r="AL1979" s="10">
        <f t="shared" si="3410"/>
        <v>0.44654698156227823</v>
      </c>
      <c r="AM1979" s="10">
        <f t="shared" si="3259"/>
        <v>0.32867234416711616</v>
      </c>
      <c r="AN1979" s="10">
        <f t="shared" si="3411"/>
        <v>1.358638746116186</v>
      </c>
      <c r="AO1979" s="1">
        <f t="shared" si="3261"/>
        <v>1103.1849999999999</v>
      </c>
      <c r="AP1979" s="14">
        <v>244000000</v>
      </c>
      <c r="AQ1979" s="10">
        <v>4.2000000000000003E-2</v>
      </c>
      <c r="AR1979" s="14" cm="1">
        <f t="array" ref="AR1979">SfromgA($AP1979,$AO1979,"")</f>
        <v>0.16168444140882965</v>
      </c>
      <c r="AS1979" s="21">
        <f t="shared" si="3412"/>
        <v>587.09252819610026</v>
      </c>
      <c r="AU1979" s="10"/>
      <c r="AV1979" s="10"/>
      <c r="AW1979" s="14">
        <f t="shared" si="3413"/>
        <v>244000000</v>
      </c>
      <c r="AX1979" s="21">
        <f t="shared" si="3414"/>
        <v>587.09252819610026</v>
      </c>
      <c r="AY1979" s="10">
        <f t="shared" si="3415"/>
        <v>-10.267309527232625</v>
      </c>
      <c r="AZ1979" s="10">
        <f t="shared" si="3416"/>
        <v>8.7839927784548504</v>
      </c>
      <c r="BA1979" s="10">
        <f t="shared" si="3417"/>
        <v>9.3489520962097755E-2</v>
      </c>
      <c r="BB1979" s="17" cm="1">
        <f t="array" ref="BB1979">$C1979*EXP(poly_from_str($AO1979,BB$2951))</f>
        <v>7.6860924962234662</v>
      </c>
      <c r="BC1979" s="10">
        <f t="shared" si="3418"/>
        <v>0.13351853619445406</v>
      </c>
      <c r="BD1979" s="10">
        <f t="shared" si="3419"/>
        <v>1.9272987815844858</v>
      </c>
      <c r="BE1979" s="10">
        <f t="shared" si="3420"/>
        <v>-2.4869274259499772</v>
      </c>
      <c r="BF1979" s="21">
        <f>INDEX([1]Pr3_line_class7_opt_lin!$A$2:$A$3624,MATCH($X1979,[1]Pr3_line_class7_opt_lin!$AO$2:$AO$3624,0),1)</f>
        <v>4540</v>
      </c>
    </row>
    <row r="1980" spans="1:58" hidden="1" x14ac:dyDescent="0.25">
      <c r="A1980" s="1">
        <v>1103.1500000000001</v>
      </c>
      <c r="B1980" s="1">
        <v>4.0000000000000001E-3</v>
      </c>
      <c r="C1980">
        <v>15</v>
      </c>
      <c r="E1980" s="2">
        <v>90649.5</v>
      </c>
      <c r="F1980">
        <v>37919</v>
      </c>
      <c r="G1980" t="s">
        <v>4</v>
      </c>
      <c r="H1980" t="s">
        <v>7</v>
      </c>
      <c r="I1980">
        <v>128568</v>
      </c>
      <c r="J1980" t="s">
        <v>6</v>
      </c>
      <c r="K1980" t="s">
        <v>5</v>
      </c>
      <c r="L1980">
        <v>37919.58</v>
      </c>
      <c r="M1980">
        <v>128568.6</v>
      </c>
      <c r="N1980">
        <v>20</v>
      </c>
      <c r="V1980" s="11">
        <f t="shared" si="3248"/>
        <v>9.0649503693967275E-7</v>
      </c>
      <c r="W1980" s="11">
        <f t="shared" si="3249"/>
        <v>1.1031500449533643E-6</v>
      </c>
      <c r="X1980" s="10">
        <f t="shared" si="3250"/>
        <v>90649.50220503044</v>
      </c>
      <c r="Y1980" s="8">
        <f t="shared" si="3251"/>
        <v>1103.1500181194672</v>
      </c>
      <c r="Z1980" s="1">
        <f t="shared" si="3252"/>
        <v>1103.1500000000001</v>
      </c>
      <c r="AA1980" s="2">
        <f t="shared" si="3253"/>
        <v>90649.5</v>
      </c>
      <c r="AB1980" s="2">
        <f t="shared" si="3247"/>
        <v>90649.503693967272</v>
      </c>
      <c r="AC1980" s="1">
        <f t="shared" si="3254"/>
        <v>9.1086662599812934E-2</v>
      </c>
      <c r="AD1980" s="1" t="b">
        <f t="shared" si="3255"/>
        <v>1</v>
      </c>
      <c r="AF1980" s="1" t="s">
        <v>1402</v>
      </c>
      <c r="AG1980" s="1" t="s">
        <v>1191</v>
      </c>
      <c r="AH1980" s="10">
        <v>37919.58</v>
      </c>
      <c r="AI1980" s="10">
        <v>128568.6</v>
      </c>
      <c r="AJ1980" s="10">
        <f t="shared" si="3408"/>
        <v>90649.02</v>
      </c>
      <c r="AK1980" s="1">
        <f t="shared" si="3409"/>
        <v>-5.8862963987849071E-3</v>
      </c>
      <c r="AL1980" s="10">
        <f t="shared" si="3410"/>
        <v>0.48220503043557983</v>
      </c>
      <c r="AM1980" s="10">
        <f t="shared" si="3259"/>
        <v>0.32869328740425147</v>
      </c>
      <c r="AN1980" s="10">
        <f t="shared" si="3411"/>
        <v>1.4670364407001966</v>
      </c>
      <c r="AO1980" s="1">
        <f t="shared" si="3261"/>
        <v>1103.1500000000001</v>
      </c>
      <c r="AP1980" s="14">
        <v>2300000000</v>
      </c>
      <c r="AQ1980" s="10">
        <v>0.38900000000000001</v>
      </c>
      <c r="AR1980" s="14" cm="1">
        <f t="array" ref="AR1980">SfromgA($AP1980,$AO1980,"")</f>
        <v>1.5239295973873459</v>
      </c>
      <c r="AS1980" s="21">
        <f t="shared" si="3412"/>
        <v>66.043823228147218</v>
      </c>
      <c r="AU1980" s="10"/>
      <c r="AV1980" s="10"/>
      <c r="AW1980" s="14">
        <f t="shared" si="3413"/>
        <v>2300000000</v>
      </c>
      <c r="AX1980" s="21">
        <f t="shared" si="3414"/>
        <v>66.043823228147218</v>
      </c>
      <c r="AY1980" s="10">
        <f t="shared" si="3415"/>
        <v>-11.882172411699665</v>
      </c>
      <c r="AZ1980" s="10">
        <f t="shared" si="3416"/>
        <v>16.784312153068321</v>
      </c>
      <c r="BA1980" s="10">
        <f t="shared" si="3417"/>
        <v>0.11239444863118825</v>
      </c>
      <c r="BB1980" s="17" cm="1">
        <f t="array" ref="BB1980">$C1980*EXP(poly_from_str($AO1980,BB$2951))</f>
        <v>14.412235674756809</v>
      </c>
      <c r="BC1980" s="10">
        <f t="shared" si="3418"/>
        <v>0.15236710430592834</v>
      </c>
      <c r="BD1980" s="10">
        <f t="shared" si="3419"/>
        <v>0.50708156287809547</v>
      </c>
      <c r="BE1980" s="10">
        <f t="shared" si="3420"/>
        <v>-1.0478616391321123</v>
      </c>
      <c r="BF1980" s="21">
        <f>INDEX([1]Pr3_line_class7_opt_lin!$A$2:$A$3624,MATCH($X1980,[1]Pr3_line_class7_opt_lin!$AO$2:$AO$3624,0),1)</f>
        <v>8514</v>
      </c>
    </row>
    <row r="1981" spans="1:58" hidden="1" x14ac:dyDescent="0.25">
      <c r="A1981" s="1">
        <v>1103.0350000000001</v>
      </c>
      <c r="B1981" s="1">
        <v>4.0000000000000001E-3</v>
      </c>
      <c r="C1981">
        <v>400</v>
      </c>
      <c r="E1981" s="2">
        <v>90659</v>
      </c>
      <c r="F1981">
        <v>23175</v>
      </c>
      <c r="G1981" t="s">
        <v>4</v>
      </c>
      <c r="H1981" t="s">
        <v>39</v>
      </c>
      <c r="I1981">
        <v>113833</v>
      </c>
      <c r="J1981" t="s">
        <v>6</v>
      </c>
      <c r="K1981" t="s">
        <v>46</v>
      </c>
      <c r="L1981">
        <v>23175.09</v>
      </c>
      <c r="M1981">
        <v>113833.9</v>
      </c>
      <c r="N1981">
        <v>20</v>
      </c>
      <c r="V1981" s="11">
        <f t="shared" si="3248"/>
        <v>9.0658954611594368E-7</v>
      </c>
      <c r="W1981" s="11">
        <f t="shared" si="3249"/>
        <v>1.1030344477658037E-6</v>
      </c>
      <c r="X1981" s="10">
        <f t="shared" si="3250"/>
        <v>90658.972910981174</v>
      </c>
      <c r="Y1981" s="8">
        <f t="shared" si="3251"/>
        <v>1103.034777353929</v>
      </c>
      <c r="Z1981" s="1">
        <f t="shared" si="3252"/>
        <v>1103.0350000000001</v>
      </c>
      <c r="AA1981" s="2">
        <f t="shared" si="3253"/>
        <v>90659</v>
      </c>
      <c r="AB1981" s="2">
        <f t="shared" si="3247"/>
        <v>90658.954611594367</v>
      </c>
      <c r="AC1981" s="1">
        <f t="shared" si="3254"/>
        <v>9.1095230256335646E-2</v>
      </c>
      <c r="AD1981" s="1" t="b">
        <f t="shared" si="3255"/>
        <v>1</v>
      </c>
      <c r="AF1981" s="1" t="s">
        <v>1156</v>
      </c>
      <c r="AG1981" s="1" t="s">
        <v>1169</v>
      </c>
      <c r="AH1981" s="10">
        <v>23175.09</v>
      </c>
      <c r="AI1981" s="10">
        <v>113833.9</v>
      </c>
      <c r="AJ1981" s="10">
        <f t="shared" si="3408"/>
        <v>90658.81</v>
      </c>
      <c r="AK1981" s="1">
        <f t="shared" si="3409"/>
        <v>-1.7594721350633336E-3</v>
      </c>
      <c r="AL1981" s="10">
        <f t="shared" si="3410"/>
        <v>0.16291098117653746</v>
      </c>
      <c r="AM1981" s="10">
        <f t="shared" si="3259"/>
        <v>0.32876200664530136</v>
      </c>
      <c r="AN1981" s="10">
        <f t="shared" si="3411"/>
        <v>0.49552861305017154</v>
      </c>
      <c r="AO1981" s="1">
        <f t="shared" si="3261"/>
        <v>1103.0350000000001</v>
      </c>
      <c r="AP1981" s="14">
        <v>4310000000</v>
      </c>
      <c r="AQ1981" s="10">
        <v>0.69399999999999995</v>
      </c>
      <c r="AR1981" s="14" cm="1">
        <f t="array" ref="AR1981">SfromgA($AP1981,$AO1981,"")</f>
        <v>2.8548185455064745</v>
      </c>
      <c r="AS1981" s="21">
        <f t="shared" si="3412"/>
        <v>37.041683119583801</v>
      </c>
      <c r="AT1981" s="14" cm="1">
        <f t="array" ref="AT1981">INDEX([2]Sheet1!$J$2:$J$216,MATCH($AF1981&amp;$AG1981,[2]Sheet1!$M$2:$M$216&amp;[2]Sheet1!$N$2:$N$216,0),1)</f>
        <v>3881166335.1016464</v>
      </c>
      <c r="AU1981" s="14" cm="1">
        <f t="array" ref="AU1981">SfromgA($AT1981,$AO1981,"")</f>
        <v>2.5707716082699714</v>
      </c>
      <c r="AV1981" s="21">
        <f>(10^MAX(0.05, -0.312925054856973*((LN($AU1981))^(1/3)) + 0.454808404431693)-1)*100</f>
        <v>40.544819244328579</v>
      </c>
      <c r="AW1981" s="14">
        <f>IF($AP1981="",$AT1981,$AP1981)</f>
        <v>4310000000</v>
      </c>
      <c r="AX1981" s="21">
        <f>IF($AP1981="",$AV1981,$AS1981)</f>
        <v>37.041683119583801</v>
      </c>
      <c r="AY1981" s="10"/>
      <c r="AZ1981" s="10">
        <f t="shared" si="3416"/>
        <v>124.70109932102132</v>
      </c>
      <c r="BA1981" s="10"/>
      <c r="BB1981" s="17" cm="1">
        <f t="array" ref="BB1981">$C1981*EXP(poly_from_str($AO1981,BB$2951))</f>
        <v>384.397379178503</v>
      </c>
      <c r="BC1981" s="10"/>
      <c r="BD1981" s="10">
        <f t="shared" si="3419"/>
        <v>0.31511494991078454</v>
      </c>
      <c r="BE1981" s="10">
        <f t="shared" si="3420"/>
        <v>0.11749506027517354</v>
      </c>
      <c r="BF1981" s="21">
        <f>INDEX([1]Pr3_line_class7_opt_lin!$A$2:$A$3624,MATCH($X1981,[1]Pr3_line_class7_opt_lin!$AO$2:$AO$3624,0),1)</f>
        <v>227195</v>
      </c>
    </row>
    <row r="1982" spans="1:58" hidden="1" x14ac:dyDescent="0.25">
      <c r="A1982" s="1">
        <v>1102.9380000000001</v>
      </c>
      <c r="B1982" s="1">
        <v>4.0000000000000001E-3</v>
      </c>
      <c r="C1982">
        <v>1</v>
      </c>
      <c r="E1982" s="2">
        <v>90666.9</v>
      </c>
      <c r="F1982">
        <v>27604</v>
      </c>
      <c r="G1982" t="s">
        <v>4</v>
      </c>
      <c r="H1982" t="s">
        <v>5</v>
      </c>
      <c r="I1982">
        <v>118271</v>
      </c>
      <c r="J1982" t="s">
        <v>6</v>
      </c>
      <c r="K1982" t="s">
        <v>12</v>
      </c>
      <c r="L1982">
        <v>27604.26</v>
      </c>
      <c r="M1982">
        <v>118271.6</v>
      </c>
      <c r="N1982">
        <v>20</v>
      </c>
      <c r="V1982" s="11">
        <f t="shared" si="3248"/>
        <v>9.0666927787418689E-7</v>
      </c>
      <c r="W1982" s="11">
        <f t="shared" si="3249"/>
        <v>1.1029383380263362E-6</v>
      </c>
      <c r="X1982" s="10">
        <f t="shared" si="3250"/>
        <v>90666.916581935991</v>
      </c>
      <c r="Y1982" s="8">
        <f t="shared" si="3251"/>
        <v>1102.9381363116024</v>
      </c>
      <c r="Z1982" s="1">
        <f t="shared" si="3252"/>
        <v>1102.9380000000001</v>
      </c>
      <c r="AA1982" s="2">
        <f t="shared" si="3253"/>
        <v>90666.9</v>
      </c>
      <c r="AB1982" s="2">
        <f t="shared" si="3247"/>
        <v>90666.927787418681</v>
      </c>
      <c r="AC1982" s="1">
        <f t="shared" si="3254"/>
        <v>9.110245897204497E-2</v>
      </c>
      <c r="AD1982" s="1" t="b">
        <f t="shared" si="3255"/>
        <v>1</v>
      </c>
      <c r="AF1982" s="1" t="s">
        <v>1272</v>
      </c>
      <c r="AG1982" s="1" t="s">
        <v>1212</v>
      </c>
      <c r="AH1982" s="10">
        <v>27604.26</v>
      </c>
      <c r="AI1982" s="10">
        <v>118271.6</v>
      </c>
      <c r="AJ1982" s="10">
        <f t="shared" si="3408"/>
        <v>90667.340000000011</v>
      </c>
      <c r="AK1982" s="1">
        <f t="shared" si="3409"/>
        <v>5.014428790218517E-3</v>
      </c>
      <c r="AL1982" s="10">
        <f t="shared" si="3410"/>
        <v>-0.42341806401964277</v>
      </c>
      <c r="AM1982" s="10">
        <f t="shared" si="3259"/>
        <v>0.32881957100036446</v>
      </c>
      <c r="AN1982" s="10">
        <f t="shared" si="3411"/>
        <v>-1.2876911880016213</v>
      </c>
      <c r="AO1982" s="1">
        <f t="shared" si="3261"/>
        <v>1102.9380000000001</v>
      </c>
      <c r="AP1982" s="14">
        <v>28800000</v>
      </c>
      <c r="AQ1982" s="10">
        <v>3.0000000000000001E-3</v>
      </c>
      <c r="AR1982" s="14" cm="1">
        <f t="array" ref="AR1982">SfromgA($AP1982,$AO1982,"")</f>
        <v>1.907124948069536E-2</v>
      </c>
      <c r="AS1982" s="21">
        <f t="shared" si="3412"/>
        <v>790.977717347468</v>
      </c>
      <c r="AU1982" s="10"/>
      <c r="AV1982" s="10"/>
      <c r="AW1982" s="14">
        <f t="shared" ref="AW1982:AW1986" si="3421">IF($AP1982="",$AT1982,$AP1982)</f>
        <v>28800000</v>
      </c>
      <c r="AX1982" s="21">
        <f t="shared" ref="AX1982:AX1986" si="3422">IF($AP1982="",$AV1982,$AS1982)</f>
        <v>790.977717347468</v>
      </c>
      <c r="AY1982" s="10">
        <f t="shared" si="3415"/>
        <v>-10.209785064311653</v>
      </c>
      <c r="AZ1982" s="10">
        <f t="shared" si="3416"/>
        <v>0.55038954849520483</v>
      </c>
      <c r="BA1982" s="10">
        <f t="shared" si="3417"/>
        <v>-0.59712898146915838</v>
      </c>
      <c r="BB1982" s="17" cm="1">
        <f t="array" ref="BB1982">$C1982*EXP(poly_from_str($AO1982,BB$2951))</f>
        <v>0.96114314533293044</v>
      </c>
      <c r="BC1982" s="10">
        <f t="shared" si="3418"/>
        <v>-0.55749705492548651</v>
      </c>
      <c r="BD1982" s="10">
        <f t="shared" si="3419"/>
        <v>2.1871492325812976</v>
      </c>
      <c r="BE1982" s="10">
        <f t="shared" si="3420"/>
        <v>-2.3227993582157564</v>
      </c>
      <c r="BF1982" s="21">
        <f>INDEX([1]Pr3_line_class7_opt_lin!$A$2:$A$3624,MATCH($X1982,[1]Pr3_line_class7_opt_lin!$AO$2:$AO$3624,0),1)</f>
        <v>568</v>
      </c>
    </row>
    <row r="1983" spans="1:58" hidden="1" x14ac:dyDescent="0.25">
      <c r="A1983" s="1">
        <v>1102.556</v>
      </c>
      <c r="B1983" s="1">
        <v>4.0000000000000001E-3</v>
      </c>
      <c r="C1983">
        <v>20</v>
      </c>
      <c r="E1983" s="2">
        <v>90698.3</v>
      </c>
      <c r="F1983">
        <v>21294</v>
      </c>
      <c r="G1983" t="s">
        <v>4</v>
      </c>
      <c r="H1983" t="s">
        <v>7</v>
      </c>
      <c r="I1983">
        <v>111993</v>
      </c>
      <c r="J1983" t="s">
        <v>6</v>
      </c>
      <c r="K1983" t="s">
        <v>5</v>
      </c>
      <c r="L1983">
        <v>21294.89</v>
      </c>
      <c r="M1983">
        <v>111993</v>
      </c>
      <c r="N1983">
        <v>20</v>
      </c>
      <c r="V1983" s="11">
        <f t="shared" si="3248"/>
        <v>9.069834094594742E-7</v>
      </c>
      <c r="W1983" s="11">
        <f t="shared" si="3249"/>
        <v>1.1025564977513361E-6</v>
      </c>
      <c r="X1983" s="10">
        <f t="shared" si="3250"/>
        <v>90698.324420538454</v>
      </c>
      <c r="Y1983" s="8">
        <f t="shared" si="3251"/>
        <v>1102.5562008878214</v>
      </c>
      <c r="Z1983" s="1">
        <f t="shared" si="3252"/>
        <v>1102.556</v>
      </c>
      <c r="AA1983" s="2">
        <f t="shared" si="3253"/>
        <v>90698.3</v>
      </c>
      <c r="AB1983" s="2">
        <f t="shared" si="3247"/>
        <v>90698.340945947421</v>
      </c>
      <c r="AC1983" s="1">
        <f t="shared" si="3254"/>
        <v>9.1130945251736623E-2</v>
      </c>
      <c r="AD1983" s="1" t="b">
        <f t="shared" si="3255"/>
        <v>1</v>
      </c>
      <c r="AF1983" s="1" t="s">
        <v>1209</v>
      </c>
      <c r="AG1983" s="1" t="s">
        <v>1180</v>
      </c>
      <c r="AH1983" s="10">
        <v>21294.89</v>
      </c>
      <c r="AI1983" s="10">
        <v>111992.97</v>
      </c>
      <c r="AJ1983" s="10">
        <f t="shared" si="3408"/>
        <v>90698.08</v>
      </c>
      <c r="AK1983" s="1">
        <f t="shared" si="3409"/>
        <v>-3.1721456507511903E-3</v>
      </c>
      <c r="AL1983" s="10">
        <f t="shared" si="3410"/>
        <v>0.24442053845268674</v>
      </c>
      <c r="AM1983" s="10">
        <f t="shared" si="3259"/>
        <v>0.32904741346471295</v>
      </c>
      <c r="AN1983" s="10">
        <f t="shared" si="3411"/>
        <v>0.74281252017469024</v>
      </c>
      <c r="AO1983" s="1">
        <f t="shared" si="3261"/>
        <v>1102.556</v>
      </c>
      <c r="AP1983" s="14">
        <v>436000000</v>
      </c>
      <c r="AQ1983" s="10">
        <v>0.17499999999999999</v>
      </c>
      <c r="AR1983" s="14" cm="1">
        <f t="array" ref="AR1983">SfromgA($AP1983,$AO1983,"")</f>
        <v>0.28841764082626065</v>
      </c>
      <c r="AS1983" s="21">
        <f t="shared" si="3412"/>
        <v>518.43987097074739</v>
      </c>
      <c r="AU1983" s="10"/>
      <c r="AV1983" s="10"/>
      <c r="AW1983" s="14">
        <f t="shared" si="3421"/>
        <v>436000000</v>
      </c>
      <c r="AX1983" s="21">
        <f t="shared" si="3422"/>
        <v>518.43987097074739</v>
      </c>
      <c r="AY1983" s="10">
        <f t="shared" si="3415"/>
        <v>-9.9310549105636863</v>
      </c>
      <c r="AZ1983" s="10">
        <f t="shared" si="3416"/>
        <v>14.99004026040623</v>
      </c>
      <c r="BA1983" s="10">
        <f t="shared" si="3417"/>
        <v>-0.28834627562546439</v>
      </c>
      <c r="BB1983" s="17" cm="1">
        <f t="array" ref="BB1983">$C1983*EXP(poly_from_str($AO1983,BB$2951))</f>
        <v>19.234614435664216</v>
      </c>
      <c r="BC1983" s="10">
        <f t="shared" si="3418"/>
        <v>-0.24932549313925451</v>
      </c>
      <c r="BD1983" s="10">
        <f t="shared" si="3419"/>
        <v>1.8220297836096262</v>
      </c>
      <c r="BE1983" s="10">
        <f t="shared" si="3420"/>
        <v>-2.265851471030317</v>
      </c>
      <c r="BF1983" s="21">
        <f>INDEX([1]Pr3_line_class7_opt_lin!$A$2:$A$3624,MATCH($X1983,[1]Pr3_line_class7_opt_lin!$AO$2:$AO$3624,0),1)</f>
        <v>11392</v>
      </c>
    </row>
    <row r="1984" spans="1:58" hidden="1" x14ac:dyDescent="0.25">
      <c r="A1984" s="1">
        <v>1102.3920000000001</v>
      </c>
      <c r="B1984" s="1">
        <v>4.0000000000000001E-3</v>
      </c>
      <c r="C1984">
        <v>200</v>
      </c>
      <c r="E1984" s="2">
        <v>90711.8</v>
      </c>
      <c r="F1984">
        <v>24788</v>
      </c>
      <c r="G1984" t="s">
        <v>4</v>
      </c>
      <c r="H1984" t="s">
        <v>5</v>
      </c>
      <c r="I1984">
        <v>115499</v>
      </c>
      <c r="J1984" t="s">
        <v>6</v>
      </c>
      <c r="K1984" t="s">
        <v>5</v>
      </c>
      <c r="L1984">
        <v>24788.02</v>
      </c>
      <c r="M1984">
        <v>115499.8</v>
      </c>
      <c r="N1984">
        <v>20</v>
      </c>
      <c r="V1984" s="11">
        <f t="shared" si="3248"/>
        <v>9.0711833903003653E-7</v>
      </c>
      <c r="W1984" s="11">
        <f t="shared" si="3249"/>
        <v>1.1023924120125497E-6</v>
      </c>
      <c r="X1984" s="10">
        <f t="shared" si="3250"/>
        <v>90711.820215204876</v>
      </c>
      <c r="Y1984" s="8">
        <f t="shared" si="3251"/>
        <v>1102.3921663434801</v>
      </c>
      <c r="Z1984" s="1">
        <f t="shared" si="3252"/>
        <v>1102.3920000000001</v>
      </c>
      <c r="AA1984" s="2">
        <f t="shared" si="3253"/>
        <v>90711.8</v>
      </c>
      <c r="AB1984" s="2">
        <f t="shared" si="3247"/>
        <v>90711.833903003644</v>
      </c>
      <c r="AC1984" s="1">
        <f t="shared" si="3254"/>
        <v>9.1143184050230613E-2</v>
      </c>
      <c r="AD1984" s="1" t="b">
        <f t="shared" si="3255"/>
        <v>1</v>
      </c>
      <c r="AF1984" s="1" t="s">
        <v>1228</v>
      </c>
      <c r="AG1984" s="1" t="s">
        <v>1219</v>
      </c>
      <c r="AH1984" s="10">
        <v>24788.02</v>
      </c>
      <c r="AI1984" s="10">
        <v>115499.67</v>
      </c>
      <c r="AJ1984" s="10">
        <f t="shared" si="3408"/>
        <v>90711.65</v>
      </c>
      <c r="AK1984" s="1">
        <f t="shared" si="3409"/>
        <v>-2.2349191090142995E-3</v>
      </c>
      <c r="AL1984" s="10">
        <f t="shared" si="3410"/>
        <v>0.17021520488196984</v>
      </c>
      <c r="AM1984" s="10">
        <f t="shared" si="3259"/>
        <v>0.3291453493856995</v>
      </c>
      <c r="AN1984" s="10">
        <f t="shared" si="3411"/>
        <v>0.5171429740679947</v>
      </c>
      <c r="AO1984" s="1">
        <f t="shared" si="3261"/>
        <v>1102.3920000000001</v>
      </c>
      <c r="AP1984" s="14">
        <v>2590000000</v>
      </c>
      <c r="AQ1984" s="10">
        <v>0.45900000000000002</v>
      </c>
      <c r="AR1984" s="14" cm="1">
        <f t="array" ref="AR1984">SfromgA($AP1984,$AO1984,"")</f>
        <v>1.7125422027420811</v>
      </c>
      <c r="AS1984" s="21">
        <f t="shared" si="3412"/>
        <v>58.600271688670503</v>
      </c>
      <c r="AU1984" s="10"/>
      <c r="AV1984" s="10"/>
      <c r="AW1984" s="14">
        <f t="shared" si="3421"/>
        <v>2590000000</v>
      </c>
      <c r="AX1984" s="21">
        <f t="shared" si="3422"/>
        <v>58.600271688670503</v>
      </c>
      <c r="AY1984" s="10">
        <f t="shared" si="3415"/>
        <v>-9.4101282186744744</v>
      </c>
      <c r="AZ1984" s="10">
        <f t="shared" si="3416"/>
        <v>64.168542504531601</v>
      </c>
      <c r="BA1984" s="10">
        <f t="shared" si="3417"/>
        <v>-1.1368042680787516</v>
      </c>
      <c r="BB1984" s="17" cm="1">
        <f t="array" ref="BB1984">$C1984*EXP(poly_from_str($AO1984,BB$2951))</f>
        <v>192.39640454181102</v>
      </c>
      <c r="BC1984" s="10">
        <f t="shared" si="3418"/>
        <v>-1.0980447521750845</v>
      </c>
      <c r="BD1984" s="10">
        <f t="shared" si="3419"/>
        <v>0.46121683625450866</v>
      </c>
      <c r="BE1984" s="10">
        <f t="shared" si="3420"/>
        <v>-5.6319264639369426E-2</v>
      </c>
      <c r="BF1984" s="21">
        <f>INDEX([1]Pr3_line_class7_opt_lin!$A$2:$A$3624,MATCH($X1984,[1]Pr3_line_class7_opt_lin!$AO$2:$AO$3624,0),1)</f>
        <v>114032</v>
      </c>
    </row>
    <row r="1985" spans="1:58" hidden="1" x14ac:dyDescent="0.25">
      <c r="A1985" s="1">
        <v>1101.9390000000001</v>
      </c>
      <c r="B1985" s="1">
        <v>4.0000000000000001E-3</v>
      </c>
      <c r="C1985">
        <v>20</v>
      </c>
      <c r="E1985" s="2">
        <v>90749.1</v>
      </c>
      <c r="F1985">
        <v>27452</v>
      </c>
      <c r="G1985" t="s">
        <v>4</v>
      </c>
      <c r="H1985" t="s">
        <v>17</v>
      </c>
      <c r="I1985">
        <v>118201</v>
      </c>
      <c r="J1985" t="s">
        <v>6</v>
      </c>
      <c r="K1985" t="s">
        <v>18</v>
      </c>
      <c r="L1985">
        <v>27452.45</v>
      </c>
      <c r="M1985">
        <v>118201.4</v>
      </c>
      <c r="N1985">
        <v>20</v>
      </c>
      <c r="V1985" s="11">
        <f t="shared" si="3248"/>
        <v>9.0749124951562645E-7</v>
      </c>
      <c r="W1985" s="11">
        <f t="shared" si="3249"/>
        <v>1.1019393029793133E-6</v>
      </c>
      <c r="X1985" s="10">
        <f t="shared" si="3250"/>
        <v>90749.114867887969</v>
      </c>
      <c r="Y1985" s="8">
        <f t="shared" si="3251"/>
        <v>1101.9391224430058</v>
      </c>
      <c r="Z1985" s="1">
        <f t="shared" si="3252"/>
        <v>1101.9390000000001</v>
      </c>
      <c r="AA1985" s="2">
        <f t="shared" si="3253"/>
        <v>90749.1</v>
      </c>
      <c r="AB1985" s="2">
        <f t="shared" ref="AB1985:AB2048" si="3423">100000000/Z1985</f>
        <v>90749.124951562655</v>
      </c>
      <c r="AC1985" s="1">
        <f t="shared" si="3254"/>
        <v>9.1177018397371662E-2</v>
      </c>
      <c r="AD1985" s="1" t="b">
        <f t="shared" si="3255"/>
        <v>1</v>
      </c>
      <c r="AF1985" s="1" t="s">
        <v>1306</v>
      </c>
      <c r="AG1985" s="1" t="s">
        <v>1147</v>
      </c>
      <c r="AH1985" s="10">
        <v>27452.45</v>
      </c>
      <c r="AI1985" s="10">
        <v>118201.4</v>
      </c>
      <c r="AJ1985" s="10">
        <f t="shared" si="3408"/>
        <v>90748.95</v>
      </c>
      <c r="AK1985" s="1">
        <f t="shared" si="3409"/>
        <v>-2.1243876649350568E-3</v>
      </c>
      <c r="AL1985" s="10">
        <f t="shared" si="3410"/>
        <v>0.16486788797192276</v>
      </c>
      <c r="AM1985" s="10">
        <f t="shared" si="3259"/>
        <v>0.32941605660567419</v>
      </c>
      <c r="AN1985" s="10">
        <f t="shared" si="3411"/>
        <v>0.50048528195842323</v>
      </c>
      <c r="AO1985" s="1">
        <f t="shared" si="3261"/>
        <v>1101.9390000000001</v>
      </c>
      <c r="AP1985" s="14">
        <v>881000000</v>
      </c>
      <c r="AQ1985" s="10">
        <v>0.31900000000000001</v>
      </c>
      <c r="AR1985" s="14" cm="1">
        <f t="array" ref="AR1985">SfromgA($AP1985,$AO1985,"")</f>
        <v>0.58181100297211874</v>
      </c>
      <c r="AS1985" s="21">
        <f t="shared" si="3412"/>
        <v>412.72456814880678</v>
      </c>
      <c r="AU1985" s="10"/>
      <c r="AV1985" s="10"/>
      <c r="AW1985" s="14">
        <f t="shared" si="3421"/>
        <v>881000000</v>
      </c>
      <c r="AX1985" s="21">
        <f t="shared" si="3422"/>
        <v>412.72456814880678</v>
      </c>
      <c r="AY1985" s="10">
        <f t="shared" si="3415"/>
        <v>-10.634050585553076</v>
      </c>
      <c r="AZ1985" s="10">
        <f t="shared" si="3416"/>
        <v>16.962778628104925</v>
      </c>
      <c r="BA1985" s="10">
        <f t="shared" si="3417"/>
        <v>-0.16471082240529178</v>
      </c>
      <c r="BB1985" s="17" cm="1">
        <f t="array" ref="BB1985">$C1985*EXP(poly_from_str($AO1985,BB$2951))</f>
        <v>19.253463450728809</v>
      </c>
      <c r="BC1985" s="10">
        <f t="shared" si="3418"/>
        <v>-0.12666951291989823</v>
      </c>
      <c r="BD1985" s="10">
        <f t="shared" si="3419"/>
        <v>1.6345686108046515</v>
      </c>
      <c r="BE1985" s="10">
        <f t="shared" si="3420"/>
        <v>-2.2010462784446987</v>
      </c>
      <c r="BF1985" s="21">
        <f>INDEX([1]Pr3_line_class7_opt_lin!$A$2:$A$3624,MATCH($X1985,[1]Pr3_line_class7_opt_lin!$AO$2:$AO$3624,0),1)</f>
        <v>11434</v>
      </c>
    </row>
    <row r="1986" spans="1:58" hidden="1" x14ac:dyDescent="0.25">
      <c r="A1986" s="1">
        <v>1101.7570000000001</v>
      </c>
      <c r="B1986" s="1">
        <v>4.0000000000000001E-3</v>
      </c>
      <c r="C1986">
        <v>100</v>
      </c>
      <c r="E1986" s="2">
        <v>90764.1</v>
      </c>
      <c r="F1986">
        <v>22527</v>
      </c>
      <c r="G1986" t="s">
        <v>4</v>
      </c>
      <c r="H1986" t="s">
        <v>7</v>
      </c>
      <c r="I1986">
        <v>113291</v>
      </c>
      <c r="J1986" t="s">
        <v>6</v>
      </c>
      <c r="K1986" t="s">
        <v>7</v>
      </c>
      <c r="L1986">
        <v>22527.7</v>
      </c>
      <c r="M1986">
        <v>113291.8</v>
      </c>
      <c r="N1986">
        <v>20</v>
      </c>
      <c r="V1986" s="11">
        <f t="shared" ref="V1986:V2049" si="3424">0.001/$A1986</f>
        <v>9.0764115862209182E-7</v>
      </c>
      <c r="W1986" s="11">
        <f t="shared" ref="W1986:W2049" si="3425">0.1/$E1986</f>
        <v>1.1017571925463923E-6</v>
      </c>
      <c r="X1986" s="10">
        <f t="shared" ref="X1986:X2049" si="3426">($E1986/$W1986^2+(100000000/$A1986)/$V1986^2)/(1/$W1986^2+1/$V1986^2)</f>
        <v>90764.109449290132</v>
      </c>
      <c r="Y1986" s="8">
        <f t="shared" ref="Y1986:Y2049" si="3427">100000000/X1986</f>
        <v>1101.757077844409</v>
      </c>
      <c r="Z1986" s="1">
        <f t="shared" ref="Z1986:Z2049" si="3428">ROUND($A1986,3)+0</f>
        <v>1101.7570000000001</v>
      </c>
      <c r="AA1986" s="2">
        <f t="shared" ref="AA1986:AA2049" si="3429">ROUND($E1986,1)+0</f>
        <v>90764.1</v>
      </c>
      <c r="AB1986" s="2">
        <f t="shared" si="3423"/>
        <v>90764.115862209175</v>
      </c>
      <c r="AC1986" s="1">
        <f t="shared" ref="AC1986:AC2049" si="3430">0.0005/$Z1986*AB1986+0.05</f>
        <v>9.1190623641242669E-2</v>
      </c>
      <c r="AD1986" s="1" t="b">
        <f t="shared" ref="AD1986:AD2049" si="3431">ABS($E1986-AB1986)&lt;AC1986</f>
        <v>1</v>
      </c>
      <c r="AF1986" s="1" t="s">
        <v>1336</v>
      </c>
      <c r="AG1986" s="1" t="s">
        <v>1166</v>
      </c>
      <c r="AH1986" s="10">
        <v>22527.7</v>
      </c>
      <c r="AI1986" s="10">
        <v>113291.67</v>
      </c>
      <c r="AJ1986" s="10">
        <f t="shared" si="3408"/>
        <v>90763.97</v>
      </c>
      <c r="AK1986" s="1">
        <f t="shared" si="3409"/>
        <v>-1.7705782370285306E-3</v>
      </c>
      <c r="AL1986" s="10">
        <f t="shared" si="3410"/>
        <v>0.13944929013086949</v>
      </c>
      <c r="AM1986" s="10">
        <f t="shared" ref="AM1986:AM2049" si="3432">$B1986/$A1986*$E1986</f>
        <v>0.32952493154116563</v>
      </c>
      <c r="AN1986" s="10">
        <f t="shared" si="3411"/>
        <v>0.42318282103473831</v>
      </c>
      <c r="AO1986" s="1">
        <f t="shared" ref="AO1986:AO2049" si="3433">$A1986+0</f>
        <v>1101.7570000000001</v>
      </c>
      <c r="AP1986" s="14">
        <v>2870000000</v>
      </c>
      <c r="AQ1986" s="10">
        <v>0.42799999999999999</v>
      </c>
      <c r="AR1986" s="14" cm="1">
        <f t="array" ref="AR1986">SfromgA($AP1986,$AO1986,"")</f>
        <v>1.8944044799093793</v>
      </c>
      <c r="AS1986" s="21">
        <f t="shared" si="3412"/>
        <v>53.211624477533533</v>
      </c>
      <c r="AU1986" s="10"/>
      <c r="AV1986" s="10"/>
      <c r="AW1986" s="14">
        <f t="shared" si="3421"/>
        <v>2870000000</v>
      </c>
      <c r="AX1986" s="21">
        <f t="shared" si="3422"/>
        <v>53.211624477533533</v>
      </c>
      <c r="AY1986" s="10">
        <f t="shared" si="3415"/>
        <v>-10.205500413909705</v>
      </c>
      <c r="AZ1986" s="10">
        <f t="shared" si="3416"/>
        <v>87.456245918040594</v>
      </c>
      <c r="BA1986" s="10">
        <f t="shared" si="3417"/>
        <v>-0.13403156434050775</v>
      </c>
      <c r="BB1986" s="17" cm="1">
        <f t="array" ref="BB1986">$C1986*EXP(poly_from_str($AO1986,BB$2951))</f>
        <v>96.294961405132597</v>
      </c>
      <c r="BC1986" s="10">
        <f t="shared" si="3418"/>
        <v>-9.6277373930262478E-2</v>
      </c>
      <c r="BD1986" s="10">
        <f t="shared" si="3419"/>
        <v>0.4266499462305145</v>
      </c>
      <c r="BE1986" s="10">
        <f t="shared" si="3420"/>
        <v>-1.0235197528601974</v>
      </c>
      <c r="BF1986" s="21">
        <f>INDEX([1]Pr3_line_class7_opt_lin!$A$2:$A$3624,MATCH($X1986,[1]Pr3_line_class7_opt_lin!$AO$2:$AO$3624,0),1)</f>
        <v>57232</v>
      </c>
    </row>
    <row r="1987" spans="1:58" hidden="1" x14ac:dyDescent="0.25">
      <c r="A1987" s="1">
        <v>1101.6600000000001</v>
      </c>
      <c r="B1987" s="1">
        <v>4.0000000000000001E-3</v>
      </c>
      <c r="C1987">
        <v>1</v>
      </c>
      <c r="E1987" s="2">
        <v>90772.1</v>
      </c>
      <c r="N1987">
        <v>20</v>
      </c>
      <c r="V1987" s="11">
        <f t="shared" si="3424"/>
        <v>9.0772107546793013E-7</v>
      </c>
      <c r="W1987" s="11">
        <f t="shared" si="3425"/>
        <v>1.1016600915920201E-6</v>
      </c>
      <c r="X1987" s="10">
        <f t="shared" si="3426"/>
        <v>90772.104495066043</v>
      </c>
      <c r="Y1987" s="8">
        <f t="shared" si="3427"/>
        <v>1101.6600370374308</v>
      </c>
      <c r="Z1987" s="1">
        <f t="shared" si="3428"/>
        <v>1101.6600000000001</v>
      </c>
      <c r="AA1987" s="2">
        <f t="shared" si="3429"/>
        <v>90772.1</v>
      </c>
      <c r="AB1987" s="2">
        <f t="shared" si="3423"/>
        <v>90772.10754679302</v>
      </c>
      <c r="AC1987" s="1">
        <f t="shared" si="3430"/>
        <v>9.119787754243279E-2</v>
      </c>
      <c r="AD1987" s="1" t="b">
        <f t="shared" si="3431"/>
        <v>1</v>
      </c>
      <c r="AM1987" s="10">
        <f t="shared" si="3432"/>
        <v>0.32958299293793003</v>
      </c>
      <c r="AN1987" s="10"/>
      <c r="AO1987" s="1">
        <f t="shared" si="3433"/>
        <v>1101.6600000000001</v>
      </c>
      <c r="AP1987"/>
      <c r="BB1987" s="17" cm="1">
        <f t="array" ref="BB1987">$C1987*EXP(poly_from_str($AO1987,BB$2951))</f>
        <v>0.96309665777063524</v>
      </c>
      <c r="BF1987" s="21">
        <f>INDEX([1]Pr3_line_class7_opt_lin!$A$2:$A$3624,MATCH($X1987,[1]Pr3_line_class7_opt_lin!$AO$2:$AO$3624,0),1)</f>
        <v>573</v>
      </c>
    </row>
    <row r="1988" spans="1:58" hidden="1" x14ac:dyDescent="0.25">
      <c r="A1988" s="1">
        <v>1101.5419999999999</v>
      </c>
      <c r="B1988" s="1">
        <v>4.0000000000000001E-3</v>
      </c>
      <c r="C1988">
        <v>1</v>
      </c>
      <c r="E1988" s="2">
        <v>90781.8</v>
      </c>
      <c r="N1988">
        <v>20</v>
      </c>
      <c r="V1988" s="11">
        <f t="shared" si="3424"/>
        <v>9.0781831287413467E-7</v>
      </c>
      <c r="W1988" s="11">
        <f t="shared" si="3425"/>
        <v>1.101542379639972E-6</v>
      </c>
      <c r="X1988" s="10">
        <f t="shared" si="3426"/>
        <v>90781.818632371462</v>
      </c>
      <c r="Y1988" s="8">
        <f t="shared" si="3427"/>
        <v>1101.5421535556402</v>
      </c>
      <c r="Z1988" s="1">
        <f t="shared" si="3428"/>
        <v>1101.5419999999999</v>
      </c>
      <c r="AA1988" s="2">
        <f t="shared" si="3429"/>
        <v>90781.8</v>
      </c>
      <c r="AB1988" s="2">
        <f t="shared" si="3423"/>
        <v>90781.831287413472</v>
      </c>
      <c r="AC1988" s="1">
        <f t="shared" si="3430"/>
        <v>9.1206704459482021E-2</v>
      </c>
      <c r="AD1988" s="1" t="b">
        <f t="shared" si="3431"/>
        <v>1</v>
      </c>
      <c r="AM1988" s="10">
        <f t="shared" si="3432"/>
        <v>0.32965352206270848</v>
      </c>
      <c r="AN1988" s="10"/>
      <c r="AO1988" s="1">
        <f t="shared" si="3433"/>
        <v>1101.5419999999999</v>
      </c>
      <c r="AP1988"/>
      <c r="BB1988" s="17" cm="1">
        <f t="array" ref="BB1988">$C1988*EXP(poly_from_str($AO1988,BB$2951))</f>
        <v>0.96327526319234791</v>
      </c>
      <c r="BF1988" s="21">
        <f>INDEX([1]Pr3_line_class7_opt_lin!$A$2:$A$3624,MATCH($X1988,[1]Pr3_line_class7_opt_lin!$AO$2:$AO$3624,0),1)</f>
        <v>573</v>
      </c>
    </row>
    <row r="1989" spans="1:58" hidden="1" x14ac:dyDescent="0.25">
      <c r="A1989" s="1">
        <v>1100.673</v>
      </c>
      <c r="B1989" s="1">
        <v>4.0000000000000001E-3</v>
      </c>
      <c r="C1989">
        <v>40</v>
      </c>
      <c r="E1989" s="2">
        <v>90853.5</v>
      </c>
      <c r="F1989">
        <v>24470</v>
      </c>
      <c r="G1989" t="s">
        <v>4</v>
      </c>
      <c r="H1989" t="s">
        <v>7</v>
      </c>
      <c r="I1989">
        <v>115324</v>
      </c>
      <c r="J1989" t="s">
        <v>6</v>
      </c>
      <c r="K1989" t="s">
        <v>5</v>
      </c>
      <c r="L1989">
        <v>24470.9</v>
      </c>
      <c r="M1989">
        <v>115324.3</v>
      </c>
      <c r="N1989">
        <v>20</v>
      </c>
      <c r="V1989" s="11">
        <f t="shared" si="3424"/>
        <v>9.0853505082799339E-7</v>
      </c>
      <c r="W1989" s="11">
        <f t="shared" si="3425"/>
        <v>1.1006730615771544E-6</v>
      </c>
      <c r="X1989" s="10">
        <f t="shared" si="3426"/>
        <v>90853.503023056619</v>
      </c>
      <c r="Y1989" s="8">
        <f t="shared" si="3427"/>
        <v>1100.6730249533935</v>
      </c>
      <c r="Z1989" s="1">
        <f t="shared" si="3428"/>
        <v>1100.673</v>
      </c>
      <c r="AA1989" s="2">
        <f t="shared" si="3429"/>
        <v>90853.5</v>
      </c>
      <c r="AB1989" s="2">
        <f t="shared" si="3423"/>
        <v>90853.50508279934</v>
      </c>
      <c r="AC1989" s="1">
        <f t="shared" si="3430"/>
        <v>9.127179692915123E-2</v>
      </c>
      <c r="AD1989" s="1" t="b">
        <f t="shared" si="3431"/>
        <v>1</v>
      </c>
      <c r="AF1989" s="1" t="s">
        <v>1328</v>
      </c>
      <c r="AG1989" s="1" t="s">
        <v>1216</v>
      </c>
      <c r="AH1989" s="10">
        <v>24470.9</v>
      </c>
      <c r="AI1989" s="10">
        <v>115324.47</v>
      </c>
      <c r="AJ1989" s="10">
        <f t="shared" ref="AJ1989:AJ1993" si="3434">AI1989-AH1989</f>
        <v>90853.57</v>
      </c>
      <c r="AK1989" s="1">
        <f t="shared" ref="AK1989:AK1993" si="3435">$A1989-100000000/AJ1989</f>
        <v>7.864590243116254E-4</v>
      </c>
      <c r="AL1989" s="10">
        <f t="shared" ref="AL1989:AL1993" si="3436">$X1989-AJ1989</f>
        <v>-6.6976943387999199E-2</v>
      </c>
      <c r="AM1989" s="10">
        <f t="shared" si="3432"/>
        <v>0.33017435696160441</v>
      </c>
      <c r="AN1989" s="10">
        <f t="shared" ref="AN1989:AN1993" si="3437">AL1989/AM1989</f>
        <v>-0.20285325609277363</v>
      </c>
      <c r="AO1989" s="1">
        <f t="shared" si="3433"/>
        <v>1100.673</v>
      </c>
      <c r="AP1989" s="14">
        <v>836000000</v>
      </c>
      <c r="AQ1989" s="10">
        <v>0.41499999999999998</v>
      </c>
      <c r="AR1989" s="14" cm="1">
        <f t="array" ref="AR1989">SfromgA($AP1989,$AO1989,"")</f>
        <v>0.5501923871029859</v>
      </c>
      <c r="AS1989" s="21">
        <f t="shared" ref="AS1989:AS1993" si="3438">(10^MAX(0.05, -0.312925054856973*((LN($AR1989))^(1/3)) + 0.454808404431693)-1)*100</f>
        <v>422.84223664984387</v>
      </c>
      <c r="AU1989" s="10"/>
      <c r="AV1989" s="10"/>
      <c r="AW1989" s="14">
        <f t="shared" ref="AW1989:AW1993" si="3439">IF($AP1989="",$AT1989,$AP1989)</f>
        <v>836000000</v>
      </c>
      <c r="AX1989" s="21">
        <f t="shared" ref="AX1989:AX1993" si="3440">IF($AP1989="",$AV1989,$AS1989)</f>
        <v>422.84223664984387</v>
      </c>
      <c r="AY1989" s="10">
        <f t="shared" ref="AY1989:AY1990" si="3441">LN(BB1989*$AO1989/$AW1989)</f>
        <v>-9.8876437262063153</v>
      </c>
      <c r="AZ1989" s="10">
        <f t="shared" ref="AZ1989:AZ1993" si="3442">EXP(AY$2950*$AI1989+AY$2951)*$AW1989/$AO1989</f>
        <v>21.087197850556088</v>
      </c>
      <c r="BA1989" s="10">
        <f t="shared" ref="BA1989:BA1990" si="3443">LN(AZ1989/$C1989)</f>
        <v>-0.64021333471172925</v>
      </c>
      <c r="BB1989" s="17" cm="1">
        <f t="array" ref="BB1989">$C1989*EXP(poly_from_str($AO1989,BB$2951))</f>
        <v>38.583254263068639</v>
      </c>
      <c r="BC1989" s="10">
        <f t="shared" ref="BC1989:BC1993" si="3444">LN(AZ1989/BB1989)</f>
        <v>-0.6041522355566129</v>
      </c>
      <c r="BD1989" s="10">
        <f t="shared" ref="BD1989:BD1993" si="3445">LN($AX1989/100+1)</f>
        <v>1.6541095818059712</v>
      </c>
      <c r="BE1989" s="10">
        <f t="shared" ref="BE1989:BE1993" si="3446">ABS(LN($AZ1989/$BB1989))-BD1989-LN(2)</f>
        <v>-1.7431045268093035</v>
      </c>
      <c r="BF1989" s="21">
        <f>INDEX([1]Pr3_line_class7_opt_lin!$A$2:$A$3624,MATCH($X1989,[1]Pr3_line_class7_opt_lin!$AO$2:$AO$3624,0),1)</f>
        <v>23041</v>
      </c>
    </row>
    <row r="1990" spans="1:58" x14ac:dyDescent="0.25">
      <c r="A1990" s="1">
        <v>1100.546</v>
      </c>
      <c r="B1990" s="1">
        <v>8.0000000000000002E-3</v>
      </c>
      <c r="C1990">
        <v>1</v>
      </c>
      <c r="D1990" t="s">
        <v>16</v>
      </c>
      <c r="E1990" s="2">
        <v>90864</v>
      </c>
      <c r="F1990">
        <v>23050</v>
      </c>
      <c r="G1990" t="s">
        <v>4</v>
      </c>
      <c r="H1990" t="s">
        <v>18</v>
      </c>
      <c r="I1990">
        <v>113914</v>
      </c>
      <c r="J1990" t="s">
        <v>6</v>
      </c>
      <c r="K1990" t="s">
        <v>17</v>
      </c>
      <c r="L1990">
        <v>23050.61</v>
      </c>
      <c r="M1990">
        <v>113914.1</v>
      </c>
      <c r="N1990">
        <v>20</v>
      </c>
      <c r="V1990" s="11">
        <f t="shared" si="3424"/>
        <v>9.0863989328933094E-7</v>
      </c>
      <c r="W1990" s="11">
        <f t="shared" si="3425"/>
        <v>1.100545870751893E-6</v>
      </c>
      <c r="X1990" s="10">
        <f t="shared" si="3426"/>
        <v>90863.993654441467</v>
      </c>
      <c r="Y1990" s="8">
        <f t="shared" si="3427"/>
        <v>1100.5459476093802</v>
      </c>
      <c r="Z1990" s="1">
        <f t="shared" si="3428"/>
        <v>1100.546</v>
      </c>
      <c r="AA1990" s="2">
        <f t="shared" si="3429"/>
        <v>90864</v>
      </c>
      <c r="AB1990" s="2">
        <f t="shared" si="3423"/>
        <v>90863.989328933094</v>
      </c>
      <c r="AC1990" s="1">
        <f t="shared" si="3430"/>
        <v>9.1281322783842336E-2</v>
      </c>
      <c r="AD1990" s="1" t="b">
        <f t="shared" si="3431"/>
        <v>1</v>
      </c>
      <c r="AF1990" s="1" t="s">
        <v>1252</v>
      </c>
      <c r="AG1990" s="1" t="s">
        <v>1330</v>
      </c>
      <c r="AH1990" s="10">
        <v>23050.61</v>
      </c>
      <c r="AI1990" s="10">
        <v>113914.16</v>
      </c>
      <c r="AJ1990" s="10">
        <f t="shared" si="3434"/>
        <v>90863.55</v>
      </c>
      <c r="AK1990" s="1">
        <f t="shared" si="3435"/>
        <v>-5.3211843471672182E-3</v>
      </c>
      <c r="AL1990" s="10">
        <f t="shared" si="3436"/>
        <v>0.44365444146387745</v>
      </c>
      <c r="AM1990" s="10">
        <f t="shared" si="3432"/>
        <v>0.66050124211073413</v>
      </c>
      <c r="AN1990" s="10">
        <f t="shared" si="3437"/>
        <v>0.67169357629988835</v>
      </c>
      <c r="AO1990" s="1">
        <f t="shared" si="3433"/>
        <v>1100.546</v>
      </c>
      <c r="AP1990" s="14">
        <v>76100000</v>
      </c>
      <c r="AQ1990" s="10">
        <v>0.112</v>
      </c>
      <c r="AR1990" s="14" cm="1">
        <f t="array" ref="AR1990">SfromgA($AP1990,$AO1990,"")</f>
        <v>5.0065967795462005E-2</v>
      </c>
      <c r="AS1990" s="21">
        <f t="shared" si="3438"/>
        <v>705.08943734885816</v>
      </c>
      <c r="AU1990" s="10"/>
      <c r="AV1990" s="10"/>
      <c r="AW1990" s="14">
        <f t="shared" si="3439"/>
        <v>76100000</v>
      </c>
      <c r="AX1990" s="21">
        <f t="shared" si="3440"/>
        <v>705.08943734885816</v>
      </c>
      <c r="AY1990" s="10">
        <f t="shared" si="3441"/>
        <v>-11.179861767848646</v>
      </c>
      <c r="AZ1990" s="10">
        <f t="shared" si="3442"/>
        <v>2.1902844278749094</v>
      </c>
      <c r="BA1990" s="10">
        <f t="shared" si="3443"/>
        <v>0.78403141113725316</v>
      </c>
      <c r="BB1990" s="17" cm="1">
        <f t="array" ref="BB1990">$C1990*EXP(poly_from_str($AO1990,BB$2951))</f>
        <v>0.96477087189019861</v>
      </c>
      <c r="BC1990" s="10">
        <f t="shared" si="3444"/>
        <v>0.81989605542913013</v>
      </c>
      <c r="BD1990" s="10">
        <f t="shared" si="3445"/>
        <v>2.0857831875557871</v>
      </c>
      <c r="BE1990" s="10">
        <f t="shared" si="3446"/>
        <v>-1.9590343126866023</v>
      </c>
      <c r="BF1990" s="21">
        <f>INDEX([1]Pr3_line_class7_opt_lin!$A$2:$A$3624,MATCH($X1990,[1]Pr3_line_class7_opt_lin!$AO$2:$AO$3624,0),1)</f>
        <v>576</v>
      </c>
    </row>
    <row r="1991" spans="1:58" x14ac:dyDescent="0.25">
      <c r="A1991" s="1">
        <v>1100.546</v>
      </c>
      <c r="B1991" s="1">
        <v>8.0000000000000002E-3</v>
      </c>
      <c r="C1991">
        <v>1</v>
      </c>
      <c r="D1991" t="s">
        <v>16</v>
      </c>
      <c r="E1991" s="2">
        <v>90864</v>
      </c>
      <c r="F1991">
        <v>27604</v>
      </c>
      <c r="G1991" t="s">
        <v>4</v>
      </c>
      <c r="H1991" t="s">
        <v>5</v>
      </c>
      <c r="I1991">
        <v>118468</v>
      </c>
      <c r="J1991" t="s">
        <v>6</v>
      </c>
      <c r="K1991" t="s">
        <v>5</v>
      </c>
      <c r="L1991">
        <v>27604.26</v>
      </c>
      <c r="M1991">
        <v>118468.8</v>
      </c>
      <c r="N1991">
        <v>20</v>
      </c>
      <c r="V1991" s="11">
        <f t="shared" si="3424"/>
        <v>9.0863989328933094E-7</v>
      </c>
      <c r="W1991" s="11">
        <f t="shared" si="3425"/>
        <v>1.100545870751893E-6</v>
      </c>
      <c r="X1991" s="10">
        <f t="shared" si="3426"/>
        <v>90863.993654441467</v>
      </c>
      <c r="Y1991" s="8">
        <f t="shared" si="3427"/>
        <v>1100.5459476093802</v>
      </c>
      <c r="Z1991" s="1">
        <f t="shared" si="3428"/>
        <v>1100.546</v>
      </c>
      <c r="AA1991" s="2">
        <f t="shared" si="3429"/>
        <v>90864</v>
      </c>
      <c r="AB1991" s="2">
        <f t="shared" si="3423"/>
        <v>90863.989328933094</v>
      </c>
      <c r="AC1991" s="1">
        <f t="shared" si="3430"/>
        <v>9.1281322783842336E-2</v>
      </c>
      <c r="AD1991" s="1" t="b">
        <f t="shared" si="3431"/>
        <v>1</v>
      </c>
      <c r="AF1991" s="1" t="s">
        <v>1272</v>
      </c>
      <c r="AG1991" s="1" t="s">
        <v>1181</v>
      </c>
      <c r="AH1991" s="10">
        <v>27604.26</v>
      </c>
      <c r="AI1991" s="10">
        <v>118468.8</v>
      </c>
      <c r="AJ1991" s="10">
        <f t="shared" si="3434"/>
        <v>90864.540000000008</v>
      </c>
      <c r="AK1991" s="1">
        <f t="shared" si="3435"/>
        <v>6.6696957912881771E-3</v>
      </c>
      <c r="AL1991" s="10">
        <f t="shared" si="3436"/>
        <v>-0.54634555854136124</v>
      </c>
      <c r="AM1991" s="10">
        <f t="shared" si="3432"/>
        <v>0.66050124211073413</v>
      </c>
      <c r="AN1991" s="10">
        <f t="shared" si="3437"/>
        <v>-0.82716810160027754</v>
      </c>
      <c r="AO1991" s="1">
        <f t="shared" si="3433"/>
        <v>1100.546</v>
      </c>
      <c r="AP1991" s="14">
        <v>993000</v>
      </c>
      <c r="AQ1991" s="10">
        <v>1E-3</v>
      </c>
      <c r="AR1991" s="14" cm="1">
        <f t="array" ref="AR1991">SfromgA($AP1991,$AO1991,"")</f>
        <v>6.5329180053736889E-4</v>
      </c>
      <c r="AS1991" s="21">
        <f t="shared" si="3438"/>
        <v>1055.5039568143241</v>
      </c>
      <c r="AU1991" s="10"/>
      <c r="AV1991" s="10"/>
      <c r="AW1991" s="14">
        <f t="shared" si="3439"/>
        <v>993000</v>
      </c>
      <c r="AX1991" s="21">
        <f t="shared" si="3440"/>
        <v>1055.5039568143241</v>
      </c>
      <c r="AY1991" s="12"/>
      <c r="AZ1991" s="10">
        <f t="shared" si="3442"/>
        <v>1.8670858151043933E-2</v>
      </c>
      <c r="BA1991" s="12"/>
      <c r="BB1991" s="17" cm="1">
        <f t="array" ref="BB1991">$C1991*EXP(poly_from_str($AO1991,BB$2951))</f>
        <v>0.96477087189019861</v>
      </c>
      <c r="BC1991" s="12"/>
      <c r="BD1991" s="10">
        <f t="shared" si="3445"/>
        <v>2.4471216680513543</v>
      </c>
      <c r="BE1991" s="10">
        <f t="shared" si="3446"/>
        <v>0.80465786541218309</v>
      </c>
      <c r="BF1991" s="21">
        <f>INDEX([1]Pr3_line_class7_opt_lin!$A$2:$A$3624,MATCH($X1991,[1]Pr3_line_class7_opt_lin!$AO$2:$AO$3624,0),1)</f>
        <v>576</v>
      </c>
    </row>
    <row r="1992" spans="1:58" hidden="1" x14ac:dyDescent="0.25">
      <c r="A1992" s="1">
        <v>1100.5150000000001</v>
      </c>
      <c r="B1992" s="1">
        <v>4.0000000000000001E-3</v>
      </c>
      <c r="C1992">
        <v>2</v>
      </c>
      <c r="E1992" s="2">
        <v>90866.6</v>
      </c>
      <c r="F1992">
        <v>27452</v>
      </c>
      <c r="G1992" t="s">
        <v>4</v>
      </c>
      <c r="H1992" t="s">
        <v>17</v>
      </c>
      <c r="I1992">
        <v>118318</v>
      </c>
      <c r="J1992" t="s">
        <v>6</v>
      </c>
      <c r="K1992" t="s">
        <v>7</v>
      </c>
      <c r="L1992">
        <v>27452.45</v>
      </c>
      <c r="M1992">
        <v>118318.6</v>
      </c>
      <c r="N1992">
        <v>20</v>
      </c>
      <c r="V1992" s="11">
        <f t="shared" si="3424"/>
        <v>9.0866548843041666E-7</v>
      </c>
      <c r="W1992" s="11">
        <f t="shared" si="3425"/>
        <v>1.100514380421409E-6</v>
      </c>
      <c r="X1992" s="10">
        <f t="shared" si="3426"/>
        <v>90866.569580873882</v>
      </c>
      <c r="Y1992" s="8">
        <f t="shared" si="3427"/>
        <v>1100.5147488372729</v>
      </c>
      <c r="Z1992" s="1">
        <f t="shared" si="3428"/>
        <v>1100.5150000000001</v>
      </c>
      <c r="AA1992" s="2">
        <f t="shared" si="3429"/>
        <v>90866.6</v>
      </c>
      <c r="AB1992" s="2">
        <f t="shared" si="3423"/>
        <v>90866.548843041659</v>
      </c>
      <c r="AC1992" s="1">
        <f t="shared" si="3430"/>
        <v>9.1283648493224373E-2</v>
      </c>
      <c r="AD1992" s="1" t="b">
        <f t="shared" si="3431"/>
        <v>1</v>
      </c>
      <c r="AF1992" s="1" t="s">
        <v>1306</v>
      </c>
      <c r="AG1992" s="1" t="s">
        <v>1171</v>
      </c>
      <c r="AH1992" s="10">
        <v>27452.45</v>
      </c>
      <c r="AI1992" s="10">
        <v>118318.6</v>
      </c>
      <c r="AJ1992" s="10">
        <f t="shared" si="3434"/>
        <v>90866.150000000009</v>
      </c>
      <c r="AK1992" s="1">
        <f t="shared" si="3435"/>
        <v>-4.8305419563803298E-3</v>
      </c>
      <c r="AL1992" s="10">
        <f t="shared" si="3436"/>
        <v>0.4195808738732012</v>
      </c>
      <c r="AM1992" s="10">
        <f t="shared" si="3432"/>
        <v>0.3302693738840452</v>
      </c>
      <c r="AN1992" s="10">
        <f t="shared" si="3437"/>
        <v>1.2704201692661716</v>
      </c>
      <c r="AO1992" s="1">
        <f t="shared" si="3433"/>
        <v>1100.5150000000001</v>
      </c>
      <c r="AP1992" s="14">
        <v>463000000</v>
      </c>
      <c r="AQ1992" s="10">
        <v>0.185</v>
      </c>
      <c r="AR1992" s="14" cm="1">
        <f t="array" ref="AR1992">SfromgA($AP1992,$AO1992,"")</f>
        <v>0.30458060850483692</v>
      </c>
      <c r="AS1992" s="21">
        <f t="shared" si="3438"/>
        <v>511.37113083913812</v>
      </c>
      <c r="AU1992" s="10"/>
      <c r="AV1992" s="10"/>
      <c r="AW1992" s="14">
        <f t="shared" si="3439"/>
        <v>463000000</v>
      </c>
      <c r="AX1992" s="21">
        <f t="shared" si="3440"/>
        <v>511.37113083913812</v>
      </c>
      <c r="AY1992" s="10">
        <f t="shared" ref="AY1992:AY1993" si="3447">LN(BB1992*$AO1992/$AW1992)</f>
        <v>-12.292373651874902</v>
      </c>
      <c r="AZ1992" s="10">
        <f t="shared" si="3442"/>
        <v>8.8288837062982779</v>
      </c>
      <c r="BA1992" s="10">
        <f t="shared" ref="BA1992:BA1993" si="3448">LN(AZ1992/$C1992)</f>
        <v>1.484881405486397</v>
      </c>
      <c r="BB1992" s="17" cm="1">
        <f t="array" ref="BB1992">$C1992*EXP(poly_from_str($AO1992,BB$2951))</f>
        <v>1.9296341572771527</v>
      </c>
      <c r="BC1992" s="10">
        <f t="shared" si="3444"/>
        <v>1.5206981569124691</v>
      </c>
      <c r="BD1992" s="10">
        <f t="shared" si="3445"/>
        <v>1.8105340042300802</v>
      </c>
      <c r="BE1992" s="10">
        <f t="shared" si="3446"/>
        <v>-0.98298302787755631</v>
      </c>
      <c r="BF1992" s="21">
        <f>INDEX([1]Pr3_line_class7_opt_lin!$A$2:$A$3624,MATCH($X1992,[1]Pr3_line_class7_opt_lin!$AO$2:$AO$3624,0),1)</f>
        <v>1153</v>
      </c>
    </row>
    <row r="1993" spans="1:58" hidden="1" x14ac:dyDescent="0.25">
      <c r="A1993" s="1">
        <v>1100.3889999999999</v>
      </c>
      <c r="B1993" s="1">
        <v>4.0000000000000001E-3</v>
      </c>
      <c r="C1993">
        <v>4</v>
      </c>
      <c r="E1993" s="2">
        <v>90877</v>
      </c>
      <c r="F1993">
        <v>30505</v>
      </c>
      <c r="G1993" t="s">
        <v>4</v>
      </c>
      <c r="H1993" t="s">
        <v>12</v>
      </c>
      <c r="I1993">
        <v>121382</v>
      </c>
      <c r="J1993" t="s">
        <v>6</v>
      </c>
      <c r="K1993" t="s">
        <v>5</v>
      </c>
      <c r="L1993">
        <v>30505.72</v>
      </c>
      <c r="M1993">
        <v>121382.6</v>
      </c>
      <c r="N1993">
        <v>20</v>
      </c>
      <c r="V1993" s="11">
        <f t="shared" si="3424"/>
        <v>9.0876953513711982E-7</v>
      </c>
      <c r="W1993" s="11">
        <f t="shared" si="3425"/>
        <v>1.1003884371183027E-6</v>
      </c>
      <c r="X1993" s="10">
        <f t="shared" si="3426"/>
        <v>90876.972363294961</v>
      </c>
      <c r="Y1993" s="8">
        <f t="shared" si="3427"/>
        <v>1100.38877175875</v>
      </c>
      <c r="Z1993" s="1">
        <f t="shared" si="3428"/>
        <v>1100.3889999999999</v>
      </c>
      <c r="AA1993" s="2">
        <f t="shared" si="3429"/>
        <v>90877</v>
      </c>
      <c r="AB1993" s="2">
        <f t="shared" si="3423"/>
        <v>90876.953513711982</v>
      </c>
      <c r="AC1993" s="1">
        <f t="shared" si="3430"/>
        <v>9.1293103399666842E-2</v>
      </c>
      <c r="AD1993" s="1" t="b">
        <f t="shared" si="3431"/>
        <v>1</v>
      </c>
      <c r="AF1993" s="1" t="s">
        <v>1403</v>
      </c>
      <c r="AG1993" s="1" t="s">
        <v>1184</v>
      </c>
      <c r="AH1993" s="10">
        <v>30505.72</v>
      </c>
      <c r="AI1993" s="10">
        <v>121382.6</v>
      </c>
      <c r="AJ1993" s="10">
        <f t="shared" si="3434"/>
        <v>90876.88</v>
      </c>
      <c r="AK1993" s="1">
        <f t="shared" si="3435"/>
        <v>-8.9014587661040423E-4</v>
      </c>
      <c r="AL1993" s="10">
        <f t="shared" si="3436"/>
        <v>9.2363294956157915E-2</v>
      </c>
      <c r="AM1993" s="10">
        <f t="shared" si="3432"/>
        <v>0.33034499617862417</v>
      </c>
      <c r="AN1993" s="10">
        <f t="shared" si="3437"/>
        <v>0.27959647043121921</v>
      </c>
      <c r="AO1993" s="1">
        <f t="shared" si="3433"/>
        <v>1100.3889999999999</v>
      </c>
      <c r="AP1993" s="14">
        <v>312000000</v>
      </c>
      <c r="AQ1993" s="10">
        <v>0.503</v>
      </c>
      <c r="AR1993" s="14" cm="1">
        <f t="array" ref="AR1993">SfromgA($AP1993,$AO1993,"")</f>
        <v>0.20517605486058443</v>
      </c>
      <c r="AS1993" s="21">
        <f t="shared" si="3438"/>
        <v>560.04720568765924</v>
      </c>
      <c r="AU1993" s="10"/>
      <c r="AV1993" s="10"/>
      <c r="AW1993" s="14">
        <f t="shared" si="3439"/>
        <v>312000000</v>
      </c>
      <c r="AX1993" s="21">
        <f t="shared" si="3440"/>
        <v>560.04720568765924</v>
      </c>
      <c r="AY1993" s="10">
        <f t="shared" si="3447"/>
        <v>-11.204422687206858</v>
      </c>
      <c r="AZ1993" s="10">
        <f t="shared" si="3442"/>
        <v>4.4683021815557193</v>
      </c>
      <c r="BA1993" s="10">
        <f t="shared" si="3448"/>
        <v>0.11071415019842185</v>
      </c>
      <c r="BB1993" s="17" cm="1">
        <f t="array" ref="BB1993">$C1993*EXP(poly_from_str($AO1993,BB$2951))</f>
        <v>3.860018691920255</v>
      </c>
      <c r="BC1993" s="10">
        <f t="shared" si="3444"/>
        <v>0.14633648538691035</v>
      </c>
      <c r="BD1993" s="10">
        <f t="shared" si="3445"/>
        <v>1.8871411702438576</v>
      </c>
      <c r="BE1993" s="10">
        <f t="shared" si="3446"/>
        <v>-2.4339518654168928</v>
      </c>
      <c r="BF1993" s="21">
        <f>INDEX([1]Pr3_line_class7_opt_lin!$A$2:$A$3624,MATCH($X1993,[1]Pr3_line_class7_opt_lin!$AO$2:$AO$3624,0),1)</f>
        <v>2308</v>
      </c>
    </row>
    <row r="1994" spans="1:58" hidden="1" x14ac:dyDescent="0.25">
      <c r="A1994" s="1">
        <v>1099.894</v>
      </c>
      <c r="B1994" s="1">
        <v>4.0000000000000001E-3</v>
      </c>
      <c r="C1994">
        <v>4</v>
      </c>
      <c r="E1994" s="2">
        <v>90917.8</v>
      </c>
      <c r="N1994">
        <v>20</v>
      </c>
      <c r="V1994" s="11">
        <f t="shared" si="3424"/>
        <v>9.0917852083928093E-7</v>
      </c>
      <c r="W1994" s="11">
        <f t="shared" si="3425"/>
        <v>1.099894630094437E-6</v>
      </c>
      <c r="X1994" s="10">
        <f t="shared" si="3426"/>
        <v>90917.830942001106</v>
      </c>
      <c r="Y1994" s="8">
        <f t="shared" si="3427"/>
        <v>1099.8942557680753</v>
      </c>
      <c r="Z1994" s="1">
        <f t="shared" si="3428"/>
        <v>1099.894</v>
      </c>
      <c r="AA1994" s="2">
        <f t="shared" si="3429"/>
        <v>90917.8</v>
      </c>
      <c r="AB1994" s="2">
        <f t="shared" si="3423"/>
        <v>90917.852083928083</v>
      </c>
      <c r="AC1994" s="1">
        <f t="shared" si="3430"/>
        <v>9.1330279137775139E-2</v>
      </c>
      <c r="AD1994" s="1" t="b">
        <f t="shared" si="3431"/>
        <v>1</v>
      </c>
      <c r="AM1994" s="10">
        <f t="shared" si="3432"/>
        <v>0.33064204368784633</v>
      </c>
      <c r="AN1994" s="10"/>
      <c r="AO1994" s="1">
        <f t="shared" si="3433"/>
        <v>1099.894</v>
      </c>
      <c r="AP1994"/>
      <c r="BB1994" s="17" cm="1">
        <f t="array" ref="BB1994">$C1994*EXP(poly_from_str($AO1994,BB$2951))</f>
        <v>3.8629533038391033</v>
      </c>
      <c r="BF1994" s="21">
        <f>INDEX([1]Pr3_line_class7_opt_lin!$A$2:$A$3624,MATCH($X1994,[1]Pr3_line_class7_opt_lin!$AO$2:$AO$3624,0),1)</f>
        <v>2315</v>
      </c>
    </row>
    <row r="1995" spans="1:58" hidden="1" x14ac:dyDescent="0.25">
      <c r="A1995" s="1">
        <v>1099.8030000000001</v>
      </c>
      <c r="B1995" s="1">
        <v>4.0000000000000001E-3</v>
      </c>
      <c r="C1995">
        <v>200</v>
      </c>
      <c r="E1995" s="2">
        <v>90925.4</v>
      </c>
      <c r="F1995">
        <v>30505</v>
      </c>
      <c r="G1995" t="s">
        <v>4</v>
      </c>
      <c r="H1995" t="s">
        <v>12</v>
      </c>
      <c r="I1995">
        <v>121431</v>
      </c>
      <c r="J1995" t="s">
        <v>6</v>
      </c>
      <c r="K1995" t="s">
        <v>39</v>
      </c>
      <c r="L1995">
        <v>30505.72</v>
      </c>
      <c r="M1995">
        <v>121431.2</v>
      </c>
      <c r="N1995">
        <v>20</v>
      </c>
      <c r="V1995" s="11">
        <f t="shared" si="3424"/>
        <v>9.0925374817126335E-7</v>
      </c>
      <c r="W1995" s="11">
        <f t="shared" si="3425"/>
        <v>1.0998026953964459E-6</v>
      </c>
      <c r="X1995" s="10">
        <f t="shared" si="3426"/>
        <v>90925.385041387752</v>
      </c>
      <c r="Y1995" s="8">
        <f t="shared" si="3427"/>
        <v>1099.8028763307589</v>
      </c>
      <c r="Z1995" s="1">
        <f t="shared" si="3428"/>
        <v>1099.8030000000001</v>
      </c>
      <c r="AA1995" s="2">
        <f t="shared" si="3429"/>
        <v>90925.4</v>
      </c>
      <c r="AB1995" s="2">
        <f t="shared" si="3423"/>
        <v>90925.374817126329</v>
      </c>
      <c r="AC1995" s="1">
        <f t="shared" si="3430"/>
        <v>9.133711892817456E-2</v>
      </c>
      <c r="AD1995" s="1" t="b">
        <f t="shared" si="3431"/>
        <v>1</v>
      </c>
      <c r="AF1995" s="1" t="s">
        <v>1403</v>
      </c>
      <c r="AG1995" s="1" t="s">
        <v>1227</v>
      </c>
      <c r="AH1995" s="10">
        <v>30505.72</v>
      </c>
      <c r="AI1995" s="10">
        <v>121431.2</v>
      </c>
      <c r="AJ1995" s="10">
        <f t="shared" ref="AJ1995:AJ1999" si="3449">AI1995-AH1995</f>
        <v>90925.48</v>
      </c>
      <c r="AK1995" s="1">
        <f t="shared" ref="AK1995:AK1999" si="3450">$A1995-100000000/AJ1995</f>
        <v>1.2722554779429629E-3</v>
      </c>
      <c r="AL1995" s="10">
        <f t="shared" ref="AL1995:AL1999" si="3451">$X1995-AJ1995</f>
        <v>-9.495861224422697E-2</v>
      </c>
      <c r="AM1995" s="10">
        <f t="shared" si="3432"/>
        <v>0.33069704301588554</v>
      </c>
      <c r="AN1995" s="10">
        <f t="shared" ref="AN1995:AN1999" si="3452">AL1995/AM1995</f>
        <v>-0.28714684406677771</v>
      </c>
      <c r="AO1995" s="1">
        <f t="shared" si="3433"/>
        <v>1099.8030000000001</v>
      </c>
      <c r="AP1995" s="14">
        <v>10100000000</v>
      </c>
      <c r="AQ1995" s="10">
        <v>0.68899999999999995</v>
      </c>
      <c r="AR1995" s="14" cm="1">
        <f t="array" ref="AR1995">SfromgA($AP1995,$AO1995,"")</f>
        <v>6.6313115717217839</v>
      </c>
      <c r="AS1995" s="21">
        <f t="shared" ref="AS1995:AS1999" si="3453">(10^MAX(0.05, -0.312925054856973*((LN($AR1995))^(1/3)) + 0.454808404431693)-1)*100</f>
        <v>16.893244423508548</v>
      </c>
      <c r="AU1995" s="10"/>
      <c r="AV1995" s="10"/>
      <c r="AW1995" s="14">
        <f t="shared" ref="AW1995:AW1999" si="3454">IF($AP1995="",$AT1995,$AP1995)</f>
        <v>10100000000</v>
      </c>
      <c r="AX1995" s="21">
        <f t="shared" ref="AX1995:AX1999" si="3455">IF($AP1995="",$AV1995,$AS1995)</f>
        <v>16.893244423508548</v>
      </c>
      <c r="AY1995" s="10">
        <f t="shared" ref="AY1995:AY1999" si="3456">LN(BB1995*$AO1995/$AW1995)</f>
        <v>-10.769320857063917</v>
      </c>
      <c r="AZ1995" s="10">
        <f t="shared" ref="AZ1995:AZ1999" si="3457">EXP(AY$2950*$AI1995+AY$2951)*$AW1995/$AO1995</f>
        <v>144.06805177033911</v>
      </c>
      <c r="BA1995" s="10">
        <f t="shared" ref="BA1995:BA1999" si="3458">LN(AZ1995/$C1995)</f>
        <v>-0.32803159686515121</v>
      </c>
      <c r="BB1995" s="17" cm="1">
        <f t="array" ref="BB1995">$C1995*EXP(poly_from_str($AO1995,BB$2951))</f>
        <v>193.17452441752454</v>
      </c>
      <c r="BC1995" s="10">
        <f t="shared" ref="BC1995:BC1999" si="3459">LN(AZ1995/BB1995)</f>
        <v>-0.29330828220814348</v>
      </c>
      <c r="BD1995" s="10">
        <f t="shared" ref="BD1995:BD1999" si="3460">LN($AX1995/100+1)</f>
        <v>0.15609089145743177</v>
      </c>
      <c r="BE1995" s="10">
        <f t="shared" ref="BE1995:BE1999" si="3461">ABS(LN($AZ1995/$BB1995))-BD1995-LN(2)</f>
        <v>-0.55592978980923358</v>
      </c>
      <c r="BF1995" s="21">
        <f>INDEX([1]Pr3_line_class7_opt_lin!$A$2:$A$3624,MATCH($X1995,[1]Pr3_line_class7_opt_lin!$AO$2:$AO$3624,0),1)</f>
        <v>115801</v>
      </c>
    </row>
    <row r="1996" spans="1:58" hidden="1" x14ac:dyDescent="0.25">
      <c r="A1996" s="1">
        <v>1099.596</v>
      </c>
      <c r="B1996" s="1">
        <v>4.0000000000000001E-3</v>
      </c>
      <c r="C1996">
        <v>4</v>
      </c>
      <c r="E1996" s="2">
        <v>90942.5</v>
      </c>
      <c r="F1996">
        <v>27138</v>
      </c>
      <c r="G1996" t="s">
        <v>4</v>
      </c>
      <c r="H1996" t="s">
        <v>7</v>
      </c>
      <c r="I1996">
        <v>118081</v>
      </c>
      <c r="J1996" t="s">
        <v>6</v>
      </c>
      <c r="K1996" t="s">
        <v>5</v>
      </c>
      <c r="L1996">
        <v>27138.55</v>
      </c>
      <c r="M1996">
        <v>118081.1</v>
      </c>
      <c r="N1996">
        <v>20</v>
      </c>
      <c r="V1996" s="11">
        <f t="shared" si="3424"/>
        <v>9.0942491606008025E-7</v>
      </c>
      <c r="W1996" s="11">
        <f t="shared" si="3425"/>
        <v>1.0995958985072986E-6</v>
      </c>
      <c r="X1996" s="10">
        <f t="shared" si="3426"/>
        <v>90942.495015497218</v>
      </c>
      <c r="Y1996" s="8">
        <f t="shared" si="3427"/>
        <v>1099.5959587754803</v>
      </c>
      <c r="Z1996" s="1">
        <f t="shared" si="3428"/>
        <v>1099.596</v>
      </c>
      <c r="AA1996" s="2">
        <f t="shared" si="3429"/>
        <v>90942.5</v>
      </c>
      <c r="AB1996" s="2">
        <f t="shared" si="3423"/>
        <v>90942.491606008029</v>
      </c>
      <c r="AC1996" s="1">
        <f t="shared" si="3430"/>
        <v>9.1352683897544196E-2</v>
      </c>
      <c r="AD1996" s="1" t="b">
        <f t="shared" si="3431"/>
        <v>1</v>
      </c>
      <c r="AF1996" s="1" t="s">
        <v>1221</v>
      </c>
      <c r="AG1996" s="1" t="s">
        <v>1164</v>
      </c>
      <c r="AH1996" s="10">
        <v>27138.55</v>
      </c>
      <c r="AI1996" s="10">
        <v>118081.1</v>
      </c>
      <c r="AJ1996" s="10">
        <f t="shared" si="3449"/>
        <v>90942.55</v>
      </c>
      <c r="AK1996" s="1">
        <f t="shared" si="3450"/>
        <v>7.0604793904749386E-4</v>
      </c>
      <c r="AL1996" s="10">
        <f t="shared" si="3451"/>
        <v>-5.4984502785373479E-2</v>
      </c>
      <c r="AM1996" s="10">
        <f t="shared" si="3432"/>
        <v>0.33082150171517538</v>
      </c>
      <c r="AN1996" s="10">
        <f t="shared" si="3452"/>
        <v>-0.16620595245563277</v>
      </c>
      <c r="AO1996" s="1">
        <f t="shared" si="3433"/>
        <v>1099.596</v>
      </c>
      <c r="AP1996" s="14">
        <v>369000000</v>
      </c>
      <c r="AQ1996" s="10">
        <v>5.1999999999999998E-2</v>
      </c>
      <c r="AR1996" s="14" cm="1">
        <f t="array" ref="AR1996">SfromgA($AP1996,$AO1996,"")</f>
        <v>0.24213589760544083</v>
      </c>
      <c r="AS1996" s="21">
        <f t="shared" si="3453"/>
        <v>540.30850178870378</v>
      </c>
      <c r="AU1996" s="10"/>
      <c r="AV1996" s="10"/>
      <c r="AW1996" s="14">
        <f t="shared" si="3454"/>
        <v>369000000</v>
      </c>
      <c r="AX1996" s="21">
        <f t="shared" si="3455"/>
        <v>540.30850178870378</v>
      </c>
      <c r="AY1996" s="10">
        <f t="shared" si="3456"/>
        <v>-11.371722498584246</v>
      </c>
      <c r="AZ1996" s="10">
        <f t="shared" si="3457"/>
        <v>7.2003825551407035</v>
      </c>
      <c r="BA1996" s="10">
        <f t="shared" si="3458"/>
        <v>0.58783979614906035</v>
      </c>
      <c r="BB1996" s="17" cm="1">
        <f t="array" ref="BB1996">$C1996*EXP(poly_from_str($AO1996,BB$2951))</f>
        <v>3.8647097601550251</v>
      </c>
      <c r="BC1996" s="10">
        <f t="shared" si="3459"/>
        <v>0.62224757244643858</v>
      </c>
      <c r="BD1996" s="10">
        <f t="shared" si="3460"/>
        <v>1.8567799082693868</v>
      </c>
      <c r="BE1996" s="10">
        <f t="shared" si="3461"/>
        <v>-1.9276795163828937</v>
      </c>
      <c r="BF1996" s="21">
        <f>INDEX([1]Pr3_line_class7_opt_lin!$A$2:$A$3624,MATCH($X1996,[1]Pr3_line_class7_opt_lin!$AO$2:$AO$3624,0),1)</f>
        <v>2319</v>
      </c>
    </row>
    <row r="1997" spans="1:58" hidden="1" x14ac:dyDescent="0.25">
      <c r="A1997" s="1">
        <v>1099.5050000000001</v>
      </c>
      <c r="B1997" s="1">
        <v>4.0000000000000001E-3</v>
      </c>
      <c r="C1997">
        <v>20</v>
      </c>
      <c r="E1997" s="2">
        <v>90950</v>
      </c>
      <c r="F1997">
        <v>24470</v>
      </c>
      <c r="G1997" t="s">
        <v>4</v>
      </c>
      <c r="H1997" t="s">
        <v>7</v>
      </c>
      <c r="I1997">
        <v>115420</v>
      </c>
      <c r="J1997" t="s">
        <v>6</v>
      </c>
      <c r="K1997" t="s">
        <v>7</v>
      </c>
      <c r="L1997">
        <v>24470.9</v>
      </c>
      <c r="M1997">
        <v>115420.8</v>
      </c>
      <c r="N1997">
        <v>20</v>
      </c>
      <c r="V1997" s="11">
        <f t="shared" si="3424"/>
        <v>9.095001841737872E-7</v>
      </c>
      <c r="W1997" s="11">
        <f t="shared" si="3425"/>
        <v>1.0995052226498076E-6</v>
      </c>
      <c r="X1997" s="10">
        <f t="shared" si="3426"/>
        <v>90950.010935101382</v>
      </c>
      <c r="Y1997" s="8">
        <f t="shared" si="3427"/>
        <v>1099.5050904540997</v>
      </c>
      <c r="Z1997" s="1">
        <f t="shared" si="3428"/>
        <v>1099.5050000000001</v>
      </c>
      <c r="AA1997" s="2">
        <f t="shared" si="3429"/>
        <v>90950</v>
      </c>
      <c r="AB1997" s="2">
        <f t="shared" si="3423"/>
        <v>90950.018417378727</v>
      </c>
      <c r="AC1997" s="1">
        <f t="shared" si="3430"/>
        <v>9.1359529250607641E-2</v>
      </c>
      <c r="AD1997" s="1" t="b">
        <f t="shared" si="3431"/>
        <v>1</v>
      </c>
      <c r="AF1997" s="1" t="s">
        <v>1328</v>
      </c>
      <c r="AG1997" s="1" t="s">
        <v>1318</v>
      </c>
      <c r="AH1997" s="10">
        <v>24470.9</v>
      </c>
      <c r="AI1997" s="10">
        <v>115420.8</v>
      </c>
      <c r="AJ1997" s="10">
        <f t="shared" si="3449"/>
        <v>90949.9</v>
      </c>
      <c r="AK1997" s="1">
        <f t="shared" si="3450"/>
        <v>-1.4315628714030026E-3</v>
      </c>
      <c r="AL1997" s="10">
        <f t="shared" si="3451"/>
        <v>0.11093510138744023</v>
      </c>
      <c r="AM1997" s="10">
        <f t="shared" si="3432"/>
        <v>0.33087616700242378</v>
      </c>
      <c r="AN1997" s="10">
        <f t="shared" si="3452"/>
        <v>0.33527679673171379</v>
      </c>
      <c r="AO1997" s="1">
        <f t="shared" si="3433"/>
        <v>1099.5050000000001</v>
      </c>
      <c r="AP1997" s="14">
        <v>1030000000</v>
      </c>
      <c r="AQ1997" s="10">
        <v>0.25700000000000001</v>
      </c>
      <c r="AR1997" s="14" cm="1">
        <f t="array" ref="AR1997">SfromgA($AP1997,$AO1997,"")</f>
        <v>0.67571290075165524</v>
      </c>
      <c r="AS1997" s="21">
        <f t="shared" si="3453"/>
        <v>382.8625905239756</v>
      </c>
      <c r="AU1997" s="10"/>
      <c r="AV1997" s="10"/>
      <c r="AW1997" s="14">
        <f t="shared" si="3454"/>
        <v>1030000000</v>
      </c>
      <c r="AX1997" s="21">
        <f t="shared" si="3455"/>
        <v>382.8625905239756</v>
      </c>
      <c r="AY1997" s="10">
        <f t="shared" si="3456"/>
        <v>-10.788746405471123</v>
      </c>
      <c r="AZ1997" s="10">
        <f t="shared" si="3457"/>
        <v>25.775096380654624</v>
      </c>
      <c r="BA1997" s="10">
        <f t="shared" si="3458"/>
        <v>0.25367649564968925</v>
      </c>
      <c r="BB1997" s="17" cm="1">
        <f t="array" ref="BB1997">$C1997*EXP(poly_from_str($AO1997,BB$2951))</f>
        <v>19.326222958267788</v>
      </c>
      <c r="BC1997" s="10">
        <f t="shared" si="3459"/>
        <v>0.28794589299292506</v>
      </c>
      <c r="BD1997" s="10">
        <f t="shared" si="3460"/>
        <v>1.574561935520262</v>
      </c>
      <c r="BE1997" s="10">
        <f t="shared" si="3461"/>
        <v>-1.9797632230872821</v>
      </c>
      <c r="BF1997" s="21">
        <f>INDEX([1]Pr3_line_class7_opt_lin!$A$2:$A$3624,MATCH($X1997,[1]Pr3_line_class7_opt_lin!$AO$2:$AO$3624,0),1)</f>
        <v>11601</v>
      </c>
    </row>
    <row r="1998" spans="1:58" hidden="1" x14ac:dyDescent="0.25">
      <c r="A1998" s="1">
        <v>1099.3889999999999</v>
      </c>
      <c r="B1998" s="1">
        <v>4.0000000000000001E-3</v>
      </c>
      <c r="C1998">
        <v>7</v>
      </c>
      <c r="E1998" s="2">
        <v>90959.6</v>
      </c>
      <c r="F1998">
        <v>24461</v>
      </c>
      <c r="G1998" t="s">
        <v>4</v>
      </c>
      <c r="H1998" t="s">
        <v>17</v>
      </c>
      <c r="I1998">
        <v>115420</v>
      </c>
      <c r="J1998" t="s">
        <v>6</v>
      </c>
      <c r="K1998" t="s">
        <v>7</v>
      </c>
      <c r="L1998">
        <v>24461.24</v>
      </c>
      <c r="M1998">
        <v>115420.8</v>
      </c>
      <c r="N1998">
        <v>20</v>
      </c>
      <c r="V1998" s="11">
        <f t="shared" si="3424"/>
        <v>9.0959614840606934E-7</v>
      </c>
      <c r="W1998" s="11">
        <f t="shared" si="3425"/>
        <v>1.0993891793719409E-6</v>
      </c>
      <c r="X1998" s="10">
        <f t="shared" si="3426"/>
        <v>90959.608809924204</v>
      </c>
      <c r="Y1998" s="8">
        <f t="shared" si="3427"/>
        <v>1099.3890728902238</v>
      </c>
      <c r="Z1998" s="1">
        <f t="shared" si="3428"/>
        <v>1099.3889999999999</v>
      </c>
      <c r="AA1998" s="2">
        <f t="shared" si="3429"/>
        <v>90959.6</v>
      </c>
      <c r="AB1998" s="2">
        <f t="shared" si="3423"/>
        <v>90959.614840606926</v>
      </c>
      <c r="AC1998" s="1">
        <f t="shared" si="3430"/>
        <v>9.1368257659757812E-2</v>
      </c>
      <c r="AD1998" s="1" t="b">
        <f t="shared" si="3431"/>
        <v>1</v>
      </c>
      <c r="AF1998" s="1" t="s">
        <v>1386</v>
      </c>
      <c r="AG1998" s="1" t="s">
        <v>1318</v>
      </c>
      <c r="AH1998" s="10">
        <v>24461.24</v>
      </c>
      <c r="AI1998" s="10">
        <v>115420.8</v>
      </c>
      <c r="AJ1998" s="10">
        <f t="shared" si="3449"/>
        <v>90959.56</v>
      </c>
      <c r="AK1998" s="1">
        <f t="shared" si="3450"/>
        <v>-6.6283478076911706E-4</v>
      </c>
      <c r="AL1998" s="10">
        <f t="shared" si="3451"/>
        <v>4.8809924206580035E-2</v>
      </c>
      <c r="AM1998" s="10">
        <f t="shared" si="3432"/>
        <v>0.33094600728222684</v>
      </c>
      <c r="AN1998" s="10">
        <f t="shared" si="3452"/>
        <v>0.14748606459226901</v>
      </c>
      <c r="AO1998" s="1">
        <f t="shared" si="3433"/>
        <v>1099.3889999999999</v>
      </c>
      <c r="AP1998" s="14">
        <v>409000000</v>
      </c>
      <c r="AQ1998" s="10">
        <v>0.129</v>
      </c>
      <c r="AR1998" s="14" cm="1">
        <f t="array" ref="AR1998">SfromgA($AP1998,$AO1998,"")</f>
        <v>0.26823214945456086</v>
      </c>
      <c r="AS1998" s="21">
        <f t="shared" si="3453"/>
        <v>527.65287723734252</v>
      </c>
      <c r="AU1998" s="10"/>
      <c r="AV1998" s="10"/>
      <c r="AW1998" s="14">
        <f t="shared" si="3454"/>
        <v>409000000</v>
      </c>
      <c r="AX1998" s="21">
        <f t="shared" si="3455"/>
        <v>527.65287723734252</v>
      </c>
      <c r="AY1998" s="10">
        <f t="shared" si="3456"/>
        <v>-10.914899014720969</v>
      </c>
      <c r="AZ1998" s="10">
        <f t="shared" si="3457"/>
        <v>10.23604537948583</v>
      </c>
      <c r="BA1998" s="10">
        <f t="shared" si="3458"/>
        <v>0.38000520255458148</v>
      </c>
      <c r="BB1998" s="17" cm="1">
        <f t="array" ref="BB1998">$C1998*EXP(poly_from_str($AO1998,BB$2951))</f>
        <v>6.7653692961701113</v>
      </c>
      <c r="BC1998" s="10">
        <f t="shared" si="3459"/>
        <v>0.41409850224277084</v>
      </c>
      <c r="BD1998" s="10">
        <f t="shared" si="3460"/>
        <v>1.8368170844086007</v>
      </c>
      <c r="BE1998" s="10">
        <f t="shared" si="3461"/>
        <v>-2.1158657627257753</v>
      </c>
      <c r="BF1998" s="21">
        <f>INDEX([1]Pr3_line_class7_opt_lin!$A$2:$A$3624,MATCH($X1998,[1]Pr3_line_class7_opt_lin!$AO$2:$AO$3624,0),1)</f>
        <v>4063</v>
      </c>
    </row>
    <row r="1999" spans="1:58" hidden="1" x14ac:dyDescent="0.25">
      <c r="A1999" s="1">
        <v>1099.0450000000001</v>
      </c>
      <c r="B1999" s="1">
        <v>4.0000000000000001E-3</v>
      </c>
      <c r="C1999">
        <v>40</v>
      </c>
      <c r="E1999" s="2">
        <v>90988.1</v>
      </c>
      <c r="F1999">
        <v>25033</v>
      </c>
      <c r="G1999" t="s">
        <v>4</v>
      </c>
      <c r="H1999" t="s">
        <v>5</v>
      </c>
      <c r="I1999">
        <v>116021</v>
      </c>
      <c r="J1999" t="s">
        <v>6</v>
      </c>
      <c r="K1999" t="s">
        <v>7</v>
      </c>
      <c r="L1999">
        <v>25033.91</v>
      </c>
      <c r="M1999">
        <v>116021.8</v>
      </c>
      <c r="N1999">
        <v>20</v>
      </c>
      <c r="V1999" s="11">
        <f t="shared" si="3424"/>
        <v>9.0988085110254812E-7</v>
      </c>
      <c r="W1999" s="11">
        <f t="shared" si="3425"/>
        <v>1.0990448201468104E-6</v>
      </c>
      <c r="X1999" s="10">
        <f t="shared" si="3426"/>
        <v>90988.091165404723</v>
      </c>
      <c r="Y1999" s="8">
        <f t="shared" si="3427"/>
        <v>1099.0449268598545</v>
      </c>
      <c r="Z1999" s="1">
        <f t="shared" si="3428"/>
        <v>1099.0450000000001</v>
      </c>
      <c r="AA1999" s="2">
        <f t="shared" si="3429"/>
        <v>90988.1</v>
      </c>
      <c r="AB1999" s="2">
        <f t="shared" si="3423"/>
        <v>90988.085110254804</v>
      </c>
      <c r="AC1999" s="1">
        <f t="shared" si="3430"/>
        <v>9.1394158160154865E-2</v>
      </c>
      <c r="AD1999" s="1" t="b">
        <f t="shared" si="3431"/>
        <v>1</v>
      </c>
      <c r="AF1999" s="1" t="s">
        <v>1236</v>
      </c>
      <c r="AG1999" s="1" t="s">
        <v>1322</v>
      </c>
      <c r="AH1999" s="10">
        <v>25033.91</v>
      </c>
      <c r="AI1999" s="10">
        <v>116021.78</v>
      </c>
      <c r="AJ1999" s="10">
        <f t="shared" si="3449"/>
        <v>90987.87</v>
      </c>
      <c r="AK1999" s="1">
        <f t="shared" si="3450"/>
        <v>-2.5983227214965154E-3</v>
      </c>
      <c r="AL1999" s="10">
        <f t="shared" si="3451"/>
        <v>0.22116540472779889</v>
      </c>
      <c r="AM1999" s="10">
        <f t="shared" si="3432"/>
        <v>0.33115331947281507</v>
      </c>
      <c r="AN1999" s="10">
        <f t="shared" si="3452"/>
        <v>0.66786407299158823</v>
      </c>
      <c r="AO1999" s="1">
        <f t="shared" si="3433"/>
        <v>1099.0450000000001</v>
      </c>
      <c r="AP1999" s="14">
        <v>2760000000</v>
      </c>
      <c r="AQ1999" s="10">
        <v>0.58699999999999997</v>
      </c>
      <c r="AR1999" s="14" cm="1">
        <f t="array" ref="AR1999">SfromgA($AP1999,$AO1999,"")</f>
        <v>1.808376548803414</v>
      </c>
      <c r="AS1999" s="21">
        <f t="shared" si="3453"/>
        <v>55.593676396715843</v>
      </c>
      <c r="AU1999" s="10"/>
      <c r="AV1999" s="10"/>
      <c r="AW1999" s="14">
        <f t="shared" si="3454"/>
        <v>2760000000</v>
      </c>
      <c r="AX1999" s="21">
        <f t="shared" si="3455"/>
        <v>55.593676396715843</v>
      </c>
      <c r="AY1999" s="10">
        <f t="shared" si="3456"/>
        <v>-11.080993202242725</v>
      </c>
      <c r="AZ1999" s="10">
        <f t="shared" si="3457"/>
        <v>65.321540400948052</v>
      </c>
      <c r="BA1999" s="10">
        <f t="shared" si="3458"/>
        <v>0.4904423960885298</v>
      </c>
      <c r="BB1999" s="17" cm="1">
        <f t="array" ref="BB1999">$C1999*EXP(poly_from_str($AO1999,BB$2951))</f>
        <v>38.679371221772655</v>
      </c>
      <c r="BC1999" s="10">
        <f t="shared" si="3459"/>
        <v>0.52401543564989783</v>
      </c>
      <c r="BD1999" s="10">
        <f t="shared" si="3460"/>
        <v>0.44207778480643345</v>
      </c>
      <c r="BE1999" s="10">
        <f t="shared" si="3461"/>
        <v>-0.6112095297164809</v>
      </c>
      <c r="BF1999" s="21">
        <f>INDEX([1]Pr3_line_class7_opt_lin!$A$2:$A$3624,MATCH($X1999,[1]Pr3_line_class7_opt_lin!$AO$2:$AO$3624,0),1)</f>
        <v>23265</v>
      </c>
    </row>
    <row r="2000" spans="1:58" hidden="1" x14ac:dyDescent="0.25">
      <c r="A2000" s="1">
        <v>1098.981</v>
      </c>
      <c r="B2000" s="1">
        <v>4.0000000000000001E-3</v>
      </c>
      <c r="C2000">
        <v>3</v>
      </c>
      <c r="E2000" s="2">
        <v>90993.4</v>
      </c>
      <c r="N2000">
        <v>21</v>
      </c>
      <c r="V2000" s="11">
        <f t="shared" si="3424"/>
        <v>9.0993383871058737E-7</v>
      </c>
      <c r="W2000" s="11">
        <f t="shared" si="3425"/>
        <v>1.0989808052012564E-6</v>
      </c>
      <c r="X2000" s="10">
        <f t="shared" si="3426"/>
        <v>90993.390431053951</v>
      </c>
      <c r="Y2000" s="8">
        <f t="shared" si="3427"/>
        <v>1098.9809207710575</v>
      </c>
      <c r="Z2000" s="1">
        <f t="shared" si="3428"/>
        <v>1098.981</v>
      </c>
      <c r="AA2000" s="2">
        <f t="shared" si="3429"/>
        <v>90993.4</v>
      </c>
      <c r="AB2000" s="2">
        <f t="shared" si="3423"/>
        <v>90993.38387105873</v>
      </c>
      <c r="AC2000" s="1">
        <f t="shared" si="3430"/>
        <v>9.1398979541529257E-2</v>
      </c>
      <c r="AD2000" s="1" t="b">
        <f t="shared" si="3431"/>
        <v>1</v>
      </c>
      <c r="AM2000" s="10">
        <f t="shared" si="3432"/>
        <v>0.33119189503731183</v>
      </c>
      <c r="AN2000" s="10"/>
      <c r="AO2000" s="1">
        <f t="shared" si="3433"/>
        <v>1098.981</v>
      </c>
      <c r="AP2000"/>
      <c r="BB2000" s="17" cm="1">
        <f t="array" ref="BB2000">$C2000*EXP(poly_from_str($AO2000,BB$2951))</f>
        <v>2.9012327073506405</v>
      </c>
      <c r="BF2000" s="21">
        <f>INDEX([1]Pr3_line_class7_opt_lin!$A$2:$A$3624,MATCH($X2000,[1]Pr3_line_class7_opt_lin!$AO$2:$AO$3624,0),1)</f>
        <v>1746</v>
      </c>
    </row>
    <row r="2001" spans="1:58" hidden="1" x14ac:dyDescent="0.25">
      <c r="A2001" s="1">
        <v>1098.7349999999999</v>
      </c>
      <c r="B2001" s="1">
        <v>4.0000000000000001E-3</v>
      </c>
      <c r="C2001">
        <v>1</v>
      </c>
      <c r="E2001" s="2">
        <v>91013.8</v>
      </c>
      <c r="F2001">
        <v>21755</v>
      </c>
      <c r="G2001" t="s">
        <v>4</v>
      </c>
      <c r="H2001" t="s">
        <v>12</v>
      </c>
      <c r="I2001">
        <v>112769</v>
      </c>
      <c r="J2001" t="s">
        <v>6</v>
      </c>
      <c r="K2001" t="s">
        <v>39</v>
      </c>
      <c r="L2001">
        <v>21755.84</v>
      </c>
      <c r="M2001">
        <v>112769.7</v>
      </c>
      <c r="N2001">
        <v>21</v>
      </c>
      <c r="V2001" s="11">
        <f t="shared" si="3424"/>
        <v>9.1013756729329647E-7</v>
      </c>
      <c r="W2001" s="11">
        <f t="shared" si="3425"/>
        <v>1.0987344776286674E-6</v>
      </c>
      <c r="X2001" s="10">
        <f t="shared" si="3426"/>
        <v>91013.774337819981</v>
      </c>
      <c r="Y2001" s="8">
        <f t="shared" si="3427"/>
        <v>1098.7347874270704</v>
      </c>
      <c r="Z2001" s="1">
        <f t="shared" si="3428"/>
        <v>1098.7349999999999</v>
      </c>
      <c r="AA2001" s="2">
        <f t="shared" si="3429"/>
        <v>91013.8</v>
      </c>
      <c r="AB2001" s="2">
        <f t="shared" si="3423"/>
        <v>91013.756729329645</v>
      </c>
      <c r="AC2001" s="1">
        <f t="shared" si="3430"/>
        <v>9.1417519569927996E-2</v>
      </c>
      <c r="AD2001" s="1" t="b">
        <f t="shared" si="3431"/>
        <v>1</v>
      </c>
      <c r="AF2001" s="1" t="s">
        <v>1278</v>
      </c>
      <c r="AG2001" s="1" t="s">
        <v>1199</v>
      </c>
      <c r="AH2001" s="10">
        <v>21755.84</v>
      </c>
      <c r="AI2001" s="10">
        <v>112769.67</v>
      </c>
      <c r="AJ2001" s="10">
        <f t="shared" ref="AJ2001:AJ2005" si="3462">AI2001-AH2001</f>
        <v>91013.83</v>
      </c>
      <c r="AK2001" s="1">
        <f t="shared" ref="AK2001:AK2005" si="3463">$A2001-100000000/AJ2001</f>
        <v>8.8453644889341376E-4</v>
      </c>
      <c r="AL2001" s="10">
        <f t="shared" ref="AL2001:AL2005" si="3464">$X2001-AJ2001</f>
        <v>-5.5662180020590313E-2</v>
      </c>
      <c r="AM2001" s="10">
        <f t="shared" si="3432"/>
        <v>0.33134031408847453</v>
      </c>
      <c r="AN2001" s="10">
        <f t="shared" ref="AN2001:AN2005" si="3465">AL2001/AM2001</f>
        <v>-0.16799096775687666</v>
      </c>
      <c r="AO2001" s="1">
        <f t="shared" si="3433"/>
        <v>1098.7349999999999</v>
      </c>
      <c r="AP2001" s="14">
        <v>214000000</v>
      </c>
      <c r="AQ2001" s="10">
        <v>0.186</v>
      </c>
      <c r="AR2001" s="14" cm="1">
        <f t="array" ref="AR2001">SfromgA($AP2001,$AO2001,"")</f>
        <v>0.14009608871830437</v>
      </c>
      <c r="AS2001" s="21">
        <f t="shared" ref="AS2001:AS2005" si="3466">(10^MAX(0.05, -0.312925054856973*((LN($AR2001))^(1/3)) + 0.454808404431693)-1)*100</f>
        <v>602.7231107435648</v>
      </c>
      <c r="AU2001" s="10"/>
      <c r="AV2001" s="10"/>
      <c r="AW2001" s="14">
        <f t="shared" ref="AW2001:AW2005" si="3467">IF($AP2001="",$AT2001,$AP2001)</f>
        <v>214000000</v>
      </c>
      <c r="AX2001" s="21">
        <f t="shared" ref="AX2001:AX2005" si="3468">IF($AP2001="",$AV2001,$AS2001)</f>
        <v>602.7231107435648</v>
      </c>
      <c r="AY2001" s="10">
        <f t="shared" ref="AY2001:AY2005" si="3469">LN(BB2001*$AO2001/$AW2001)</f>
        <v>-12.212678488286221</v>
      </c>
      <c r="AZ2001" s="10">
        <f t="shared" ref="AZ2001:AZ2005" si="3470">EXP(AY$2950*$AI2001+AY$2951)*$AW2001/$AO2001</f>
        <v>6.8660467332869111</v>
      </c>
      <c r="BA2001" s="10">
        <f t="shared" ref="BA2001:BA2005" si="3471">LN(AZ2001/$C2001)</f>
        <v>1.9265885014916417</v>
      </c>
      <c r="BB2001" s="17" cm="1">
        <f t="array" ref="BB2001">$C2001*EXP(poly_from_str($AO2001,BB$2951))</f>
        <v>0.96743531680452211</v>
      </c>
      <c r="BC2001" s="10">
        <f t="shared" ref="BC2001:BC2005" si="3472">LN(AZ2001/BB2001)</f>
        <v>1.9596952138208028</v>
      </c>
      <c r="BD2001" s="10">
        <f t="shared" ref="BD2001:BD2005" si="3473">LN($AX2001/100+1)</f>
        <v>1.9497927601615825</v>
      </c>
      <c r="BE2001" s="10">
        <f t="shared" ref="BE2001:BE2005" si="3474">ABS(LN($AZ2001/$BB2001))-BD2001-LN(2)</f>
        <v>-0.68324472690072502</v>
      </c>
      <c r="BF2001" s="21">
        <f>INDEX([1]Pr3_line_class7_opt_lin!$A$2:$A$3624,MATCH($X2001,[1]Pr3_line_class7_opt_lin!$AO$2:$AO$3624,0),1)</f>
        <v>583</v>
      </c>
    </row>
    <row r="2002" spans="1:58" x14ac:dyDescent="0.25">
      <c r="A2002" s="1">
        <v>1098.5730000000001</v>
      </c>
      <c r="B2002" s="1">
        <v>8.0000000000000002E-3</v>
      </c>
      <c r="C2002">
        <v>40</v>
      </c>
      <c r="D2002" t="s">
        <v>16</v>
      </c>
      <c r="E2002" s="2">
        <v>91027.199999999997</v>
      </c>
      <c r="F2002">
        <v>20315</v>
      </c>
      <c r="G2002" t="s">
        <v>4</v>
      </c>
      <c r="H2002" t="s">
        <v>5</v>
      </c>
      <c r="I2002">
        <v>111342</v>
      </c>
      <c r="J2002" t="s">
        <v>6</v>
      </c>
      <c r="K2002" t="s">
        <v>7</v>
      </c>
      <c r="L2002">
        <v>20315.650000000001</v>
      </c>
      <c r="M2002">
        <v>111342.8</v>
      </c>
      <c r="N2002">
        <v>21</v>
      </c>
      <c r="V2002" s="11">
        <f t="shared" si="3424"/>
        <v>9.1027177984530839E-7</v>
      </c>
      <c r="W2002" s="11">
        <f t="shared" si="3425"/>
        <v>1.0985727343035928E-6</v>
      </c>
      <c r="X2002" s="10">
        <f t="shared" si="3426"/>
        <v>91027.186946598551</v>
      </c>
      <c r="Y2002" s="8">
        <f t="shared" si="3427"/>
        <v>1098.5728918401639</v>
      </c>
      <c r="Z2002" s="1">
        <f t="shared" si="3428"/>
        <v>1098.5730000000001</v>
      </c>
      <c r="AA2002" s="2">
        <f t="shared" si="3429"/>
        <v>91027.199999999997</v>
      </c>
      <c r="AB2002" s="2">
        <f t="shared" si="3423"/>
        <v>91027.177984530834</v>
      </c>
      <c r="AC2002" s="1">
        <f t="shared" si="3430"/>
        <v>9.1429735659137285E-2</v>
      </c>
      <c r="AD2002" s="1" t="b">
        <f t="shared" si="3431"/>
        <v>1</v>
      </c>
      <c r="AF2002" s="1" t="s">
        <v>1261</v>
      </c>
      <c r="AG2002" s="5" t="s">
        <v>1474</v>
      </c>
      <c r="AH2002" s="10">
        <v>20315.650000000001</v>
      </c>
      <c r="AI2002" s="10">
        <v>111342.43</v>
      </c>
      <c r="AJ2002" s="10">
        <f t="shared" si="3462"/>
        <v>91026.78</v>
      </c>
      <c r="AK2002" s="1">
        <f t="shared" si="3463"/>
        <v>-4.8031476010237384E-3</v>
      </c>
      <c r="AL2002" s="10">
        <f t="shared" si="3464"/>
        <v>0.40694659855216742</v>
      </c>
      <c r="AM2002" s="10">
        <f t="shared" si="3432"/>
        <v>0.66287593086667884</v>
      </c>
      <c r="AN2002" s="10">
        <f t="shared" si="3465"/>
        <v>0.61391065748925899</v>
      </c>
      <c r="AO2002" s="1">
        <f t="shared" si="3433"/>
        <v>1098.5730000000001</v>
      </c>
      <c r="AP2002" s="14">
        <v>117000000</v>
      </c>
      <c r="AQ2002" s="10">
        <v>0.31</v>
      </c>
      <c r="AR2002" s="14" cm="1">
        <f t="array" ref="AR2002">SfromgA($AP2002,$AO2002,"")</f>
        <v>7.656071571145838E-2</v>
      </c>
      <c r="AS2002" s="21">
        <f t="shared" si="3466"/>
        <v>664.57878364073611</v>
      </c>
      <c r="AU2002" s="10"/>
      <c r="AV2002" s="10"/>
      <c r="AW2002" s="14">
        <f t="shared" si="3467"/>
        <v>117000000</v>
      </c>
      <c r="AX2002" s="21">
        <f t="shared" si="3468"/>
        <v>664.57878364073611</v>
      </c>
      <c r="AY2002" s="10">
        <f t="shared" si="3469"/>
        <v>-7.9199016608652419</v>
      </c>
      <c r="AZ2002" s="10">
        <f t="shared" si="3470"/>
        <v>4.2902571539513685</v>
      </c>
      <c r="BA2002" s="10">
        <f t="shared" si="3471"/>
        <v>-2.2325327803244925</v>
      </c>
      <c r="BB2002" s="17" cm="1">
        <f t="array" ref="BB2002">$C2002*EXP(poly_from_str($AO2002,BB$2951))</f>
        <v>38.706807463815657</v>
      </c>
      <c r="BC2002" s="10">
        <f t="shared" si="3472"/>
        <v>-2.1996688142348622</v>
      </c>
      <c r="BD2002" s="10">
        <f t="shared" si="3473"/>
        <v>2.0341548865773489</v>
      </c>
      <c r="BE2002" s="10">
        <f t="shared" si="3474"/>
        <v>-0.52763325290243202</v>
      </c>
      <c r="BF2002" s="21">
        <f>INDEX([1]Pr3_line_class7_opt_lin!$A$2:$A$3624,MATCH($X2002,[1]Pr3_line_class7_opt_lin!$AO$2:$AO$3624,0),1)</f>
        <v>23330</v>
      </c>
    </row>
    <row r="2003" spans="1:58" x14ac:dyDescent="0.25">
      <c r="A2003" s="1">
        <v>1098.5730000000001</v>
      </c>
      <c r="B2003" s="1">
        <v>8.0000000000000002E-3</v>
      </c>
      <c r="C2003">
        <v>40</v>
      </c>
      <c r="D2003" t="s">
        <v>16</v>
      </c>
      <c r="E2003" s="2">
        <v>91027.199999999997</v>
      </c>
      <c r="F2003">
        <v>30505</v>
      </c>
      <c r="G2003" t="s">
        <v>4</v>
      </c>
      <c r="H2003" t="s">
        <v>12</v>
      </c>
      <c r="I2003">
        <v>121532</v>
      </c>
      <c r="J2003" t="s">
        <v>6</v>
      </c>
      <c r="K2003" t="s">
        <v>12</v>
      </c>
      <c r="L2003">
        <v>30505.72</v>
      </c>
      <c r="M2003">
        <v>121532.5</v>
      </c>
      <c r="N2003">
        <v>21</v>
      </c>
      <c r="V2003" s="11">
        <f t="shared" si="3424"/>
        <v>9.1027177984530839E-7</v>
      </c>
      <c r="W2003" s="11">
        <f t="shared" si="3425"/>
        <v>1.0985727343035928E-6</v>
      </c>
      <c r="X2003" s="10">
        <f t="shared" si="3426"/>
        <v>91027.186946598551</v>
      </c>
      <c r="Y2003" s="8">
        <f t="shared" si="3427"/>
        <v>1098.5728918401639</v>
      </c>
      <c r="Z2003" s="1">
        <f t="shared" si="3428"/>
        <v>1098.5730000000001</v>
      </c>
      <c r="AA2003" s="2">
        <f t="shared" si="3429"/>
        <v>91027.199999999997</v>
      </c>
      <c r="AB2003" s="2">
        <f t="shared" si="3423"/>
     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     <v>1403</v>
      </c>
      <c r="AG2003" s="1" t="s">
        <v>1163</v>
      </c>
      <c r="AH2003" s="10">
        <v>30505.72</v>
      </c>
      <c r="AI2003" s="10">
        <v>121532.5</v>
      </c>
      <c r="AJ2003" s="10">
        <f t="shared" si="3462"/>
        <v>91026.78</v>
      </c>
      <c r="AK2003" s="1">
        <f t="shared" si="3463"/>
        <v>-4.8031476010237384E-3</v>
      </c>
      <c r="AL2003" s="10">
        <f t="shared" si="3464"/>
        <v>0.40694659855216742</v>
      </c>
      <c r="AM2003" s="10">
        <f t="shared" si="3432"/>
        <v>0.66287593086667884</v>
      </c>
      <c r="AN2003" s="10">
        <f t="shared" si="3465"/>
        <v>0.61391065748925899</v>
      </c>
      <c r="AO2003" s="1">
        <f t="shared" si="3433"/>
        <v>1098.5730000000001</v>
      </c>
      <c r="AP2003" s="14">
        <v>2090000000</v>
      </c>
      <c r="AQ2003" s="10">
        <v>0.42899999999999999</v>
      </c>
      <c r="AR2003" s="14" cm="1">
        <f t="array" ref="AR2003">SfromgA($AP2003,$AO2003,"")</f>
        <v>1.3676230413414361</v>
      </c>
      <c r="AS2003" s="21">
        <f t="shared" si="3466"/>
        <v>74.713351997300322</v>
      </c>
      <c r="AU2003" s="10"/>
      <c r="AV2003" s="10"/>
      <c r="AW2003" s="14">
        <f t="shared" si="3467"/>
        <v>2090000000</v>
      </c>
      <c r="AX2003" s="21">
        <f t="shared" si="3468"/>
        <v>74.713351997300322</v>
      </c>
      <c r="AY2003" s="10">
        <f t="shared" si="3469"/>
        <v>-10.802647071026342</v>
      </c>
      <c r="AZ2003" s="10">
        <f t="shared" si="3470"/>
        <v>29.564203638324155</v>
      </c>
      <c r="BA2003" s="10">
        <f t="shared" si="3471"/>
        <v>-0.30231516116454654</v>
      </c>
      <c r="BB2003" s="17" cm="1">
        <f t="array" ref="BB2003">$C2003*EXP(poly_from_str($AO2003,BB$2951))</f>
        <v>38.706807463815657</v>
      </c>
      <c r="BC2003" s="10">
        <f t="shared" si="3472"/>
        <v>-0.26945119507491605</v>
      </c>
      <c r="BD2003" s="10">
        <f t="shared" si="3473"/>
        <v>0.55797645637854865</v>
      </c>
      <c r="BE2003" s="10">
        <f t="shared" si="3474"/>
        <v>-0.98167244186357783</v>
      </c>
      <c r="BF2003" s="21">
        <f>INDEX([1]Pr3_line_class7_opt_lin!$A$2:$A$3624,MATCH($X2003,[1]Pr3_line_class7_opt_lin!$AO$2:$AO$3624,0),1)</f>
        <v>23330</v>
      </c>
    </row>
    <row r="2004" spans="1:58" hidden="1" x14ac:dyDescent="0.25">
      <c r="A2004" s="1">
        <v>1098.5060000000001</v>
      </c>
      <c r="B2004" s="1">
        <v>4.0000000000000001E-3</v>
      </c>
      <c r="C2004">
        <v>4</v>
      </c>
      <c r="E2004" s="2">
        <v>91032.7</v>
      </c>
      <c r="F2004">
        <v>22747</v>
      </c>
      <c r="G2004" t="s">
        <v>4</v>
      </c>
      <c r="H2004" t="s">
        <v>5</v>
      </c>
      <c r="I2004">
        <v>113780</v>
      </c>
      <c r="J2004" t="s">
        <v>6</v>
      </c>
      <c r="K2004" t="s">
        <v>5</v>
      </c>
      <c r="L2004">
        <v>22747.69</v>
      </c>
      <c r="M2004">
        <v>113780.5</v>
      </c>
      <c r="N2004">
        <v>21</v>
      </c>
      <c r="V2004" s="11">
        <f t="shared" si="3424"/>
        <v>9.1032729907711009E-7</v>
      </c>
      <c r="W2004" s="11">
        <f t="shared" si="3425"/>
        <v>1.0985063609010829E-6</v>
      </c>
      <c r="X2004" s="10">
        <f t="shared" si="3426"/>
        <v>91032.717731112818</v>
      </c>
      <c r="Y2004" s="8">
        <f t="shared" si="3427"/>
        <v>1098.5061469369093</v>
      </c>
      <c r="Z2004" s="1">
        <f t="shared" si="3428"/>
        <v>1098.5060000000001</v>
      </c>
      <c r="AA2004" s="2">
        <f t="shared" si="3429"/>
        <v>91032.7</v>
      </c>
      <c r="AB2004" s="2">
        <f t="shared" si="3423"/>
        <v>91032.729907711007</v>
      </c>
      <c r="AC2004" s="1">
        <f t="shared" si="3430"/>
        <v>9.1434789572251318E-2</v>
      </c>
      <c r="AD2004" s="1" t="b">
        <f t="shared" si="3431"/>
        <v>1</v>
      </c>
      <c r="AF2004" s="1" t="s">
        <v>1178</v>
      </c>
      <c r="AG2004" s="5" t="s">
        <v>1464</v>
      </c>
      <c r="AH2004" s="10">
        <v>22747.69</v>
      </c>
      <c r="AI2004" s="10">
        <v>113780.27</v>
      </c>
      <c r="AJ2004" s="10">
        <f t="shared" si="3462"/>
        <v>91032.58</v>
      </c>
      <c r="AK2004" s="1">
        <f t="shared" si="3463"/>
        <v>-1.8089624613821798E-3</v>
      </c>
      <c r="AL2004" s="10">
        <f t="shared" si="3464"/>
        <v>0.13773111281625461</v>
      </c>
      <c r="AM2004" s="10">
        <f t="shared" si="3432"/>
        <v>0.33147820767478736</v>
      </c>
      <c r="AN2004" s="10">
        <f t="shared" si="3465"/>
        <v>0.41550578477660388</v>
      </c>
      <c r="AO2004" s="1">
        <f t="shared" si="3433"/>
        <v>1098.5060000000001</v>
      </c>
      <c r="AP2004" s="14">
        <v>353000000</v>
      </c>
      <c r="AQ2004" s="10">
        <v>5.8999999999999997E-2</v>
      </c>
      <c r="AR2004" s="14" cm="1">
        <f t="array" ref="AR2004">SfromgA($AP2004,$AO2004,"")</f>
        <v>0.23094861673509726</v>
      </c>
      <c r="AS2004" s="21">
        <f t="shared" si="3466"/>
        <v>546.0340698844085</v>
      </c>
      <c r="AU2004" s="10"/>
      <c r="AV2004" s="10"/>
      <c r="AW2004" s="14">
        <f t="shared" si="3467"/>
        <v>353000000</v>
      </c>
      <c r="AX2004" s="21">
        <f t="shared" si="3468"/>
        <v>546.0340698844085</v>
      </c>
      <c r="AY2004" s="10">
        <f t="shared" si="3469"/>
        <v>-11.326741661105469</v>
      </c>
      <c r="AZ2004" s="10">
        <f t="shared" si="3470"/>
        <v>10.306987475687006</v>
      </c>
      <c r="BA2004" s="10">
        <f t="shared" si="3471"/>
        <v>0.94652769980712326</v>
      </c>
      <c r="BB2004" s="17" cm="1">
        <f t="array" ref="BB2004">$C2004*EXP(poly_from_str($AO2004,BB$2951))</f>
        <v>3.8710686272184591</v>
      </c>
      <c r="BC2004" s="10">
        <f t="shared" si="3472"/>
        <v>0.97929146093828767</v>
      </c>
      <c r="BD2004" s="10">
        <f t="shared" si="3473"/>
        <v>1.8656820561629646</v>
      </c>
      <c r="BE2004" s="10">
        <f t="shared" si="3474"/>
        <v>-1.5795377757846221</v>
      </c>
      <c r="BF2004" s="21">
        <f>INDEX([1]Pr3_line_class7_opt_lin!$A$2:$A$3624,MATCH($X2004,[1]Pr3_line_class7_opt_lin!$AO$2:$AO$3624,0),1)</f>
        <v>2334</v>
      </c>
    </row>
    <row r="2005" spans="1:58" hidden="1" x14ac:dyDescent="0.25">
      <c r="A2005" s="1">
        <v>1098.296</v>
      </c>
      <c r="B2005" s="1">
        <v>4.0000000000000001E-3</v>
      </c>
      <c r="C2005">
        <v>40</v>
      </c>
      <c r="E2005" s="2">
        <v>91050.1</v>
      </c>
      <c r="F2005">
        <v>19872</v>
      </c>
      <c r="G2005" t="s">
        <v>4</v>
      </c>
      <c r="H2005" t="s">
        <v>7</v>
      </c>
      <c r="I2005">
        <v>110922</v>
      </c>
      <c r="J2005" t="s">
        <v>6</v>
      </c>
      <c r="K2005" t="s">
        <v>5</v>
      </c>
      <c r="L2005">
        <v>19872.43</v>
      </c>
      <c r="M2005">
        <v>110922.5</v>
      </c>
      <c r="N2005">
        <v>21</v>
      </c>
      <c r="V2005" s="11">
        <f t="shared" si="3424"/>
        <v>9.1050135846802685E-7</v>
      </c>
      <c r="W2005" s="11">
        <f t="shared" si="3425"/>
        <v>1.0982964324036986E-6</v>
      </c>
      <c r="X2005" s="10">
        <f t="shared" si="3426"/>
        <v>91050.121245551753</v>
      </c>
      <c r="Y2005" s="8">
        <f t="shared" si="3427"/>
        <v>1098.2961761282168</v>
      </c>
      <c r="Z2005" s="1">
        <f t="shared" si="3428"/>
        <v>1098.296</v>
      </c>
      <c r="AA2005" s="2">
        <f t="shared" si="3429"/>
        <v>91050.1</v>
      </c>
      <c r="AB2005" s="2">
        <f t="shared" si="3423"/>
        <v>91050.135846802674</v>
      </c>
      <c r="AC2005" s="1">
        <f t="shared" si="3430"/>
        <v>9.1450636188606105E-2</v>
      </c>
      <c r="AD2005" s="1" t="b">
        <f t="shared" si="3431"/>
        <v>1</v>
      </c>
      <c r="AF2005" s="1" t="s">
        <v>1160</v>
      </c>
      <c r="AG2005" s="5" t="s">
        <v>1473</v>
      </c>
      <c r="AH2005" s="10">
        <v>19872.43</v>
      </c>
      <c r="AI2005" s="10">
        <v>110922.18</v>
      </c>
      <c r="AJ2005" s="10">
        <f t="shared" si="3462"/>
        <v>91049.75</v>
      </c>
      <c r="AK2005" s="1">
        <f t="shared" si="3463"/>
        <v>-4.6543126147753355E-3</v>
      </c>
      <c r="AL2005" s="10">
        <f t="shared" si="3464"/>
        <v>0.37124555175250862</v>
      </c>
      <c r="AM2005" s="10">
        <f t="shared" si="3432"/>
        <v>0.33160495895459879</v>
      </c>
      <c r="AN2005" s="10">
        <f t="shared" si="3465"/>
        <v>1.1195416163946366</v>
      </c>
      <c r="AO2005" s="1">
        <f t="shared" si="3433"/>
        <v>1098.296</v>
      </c>
      <c r="AP2005" s="14">
        <v>966000000</v>
      </c>
      <c r="AQ2005" s="10">
        <v>0.61</v>
      </c>
      <c r="AR2005" s="14" cm="1">
        <f t="array" ref="AR2005">SfromgA($AP2005,$AO2005,"")</f>
        <v>0.63163864327641595</v>
      </c>
      <c r="AS2005" s="21">
        <f t="shared" si="3466"/>
        <v>396.90190084368641</v>
      </c>
      <c r="AU2005" s="10"/>
      <c r="AV2005" s="10"/>
      <c r="AW2005" s="14">
        <f t="shared" si="3467"/>
        <v>966000000</v>
      </c>
      <c r="AX2005" s="21">
        <f t="shared" si="3468"/>
        <v>396.90190084368641</v>
      </c>
      <c r="AY2005" s="10">
        <f t="shared" si="3469"/>
        <v>-10.030730177849437</v>
      </c>
      <c r="AZ2005" s="10">
        <f t="shared" si="3470"/>
        <v>36.850606333249466</v>
      </c>
      <c r="BA2005" s="10">
        <f t="shared" si="3471"/>
        <v>-8.2007381523063125E-2</v>
      </c>
      <c r="BB2005" s="17" cm="1">
        <f t="array" ref="BB2005">$C2005*EXP(poly_from_str($AO2005,BB$2951))</f>
        <v>38.722818342546645</v>
      </c>
      <c r="BC2005" s="10">
        <f t="shared" si="3472"/>
        <v>-4.9556974940984107E-2</v>
      </c>
      <c r="BD2005" s="10">
        <f t="shared" si="3473"/>
        <v>1.6032224380177498</v>
      </c>
      <c r="BE2005" s="10">
        <f t="shared" si="3474"/>
        <v>-2.2468126436367108</v>
      </c>
      <c r="BF2005" s="21">
        <f>INDEX([1]Pr3_line_class7_opt_lin!$A$2:$A$3624,MATCH($X2005,[1]Pr3_line_class7_opt_lin!$AO$2:$AO$3624,0),1)</f>
        <v>23369</v>
      </c>
    </row>
    <row r="2006" spans="1:58" hidden="1" x14ac:dyDescent="0.25">
      <c r="A2006" s="1">
        <v>1098.2429999999999</v>
      </c>
      <c r="B2006" s="1">
        <v>4.0000000000000001E-3</v>
      </c>
      <c r="C2006">
        <v>20</v>
      </c>
      <c r="E2006" s="2">
        <v>91054.5</v>
      </c>
      <c r="N2006">
        <v>21</v>
      </c>
      <c r="V2006" s="11">
        <f t="shared" si="3424"/>
        <v>9.1054529826277069E-7</v>
      </c>
      <c r="W2006" s="11">
        <f t="shared" si="3425"/>
        <v>1.0982433597460863E-6</v>
      </c>
      <c r="X2006" s="10">
        <f t="shared" si="3426"/>
        <v>91054.517675937808</v>
      </c>
      <c r="Y2006" s="8">
        <f t="shared" si="3427"/>
        <v>1098.2431465498405</v>
      </c>
      <c r="Z2006" s="1">
        <f t="shared" si="3428"/>
        <v>1098.2429999999999</v>
      </c>
      <c r="AA2006" s="2">
        <f t="shared" si="3429"/>
        <v>91054.5</v>
      </c>
      <c r="AB2006" s="2">
        <f t="shared" si="3423"/>
        <v>91054.529826277067</v>
      </c>
      <c r="AC2006" s="1">
        <f t="shared" si="3430"/>
        <v>9.1454637009421913E-2</v>
      </c>
      <c r="AD2006" s="1" t="b">
        <f t="shared" si="3431"/>
        <v>1</v>
      </c>
      <c r="AM2006" s="10">
        <f t="shared" si="3432"/>
        <v>0.33163698744266984</v>
      </c>
      <c r="AN2006" s="10"/>
      <c r="AO2006" s="1">
        <f t="shared" si="3433"/>
        <v>1098.2429999999999</v>
      </c>
      <c r="AP2006"/>
      <c r="BB2006" s="17" cm="1">
        <f t="array" ref="BB2006">$C2006*EXP(poly_from_str($AO2006,BB$2951))</f>
        <v>19.362937079525381</v>
      </c>
      <c r="BF2006" s="21">
        <f>INDEX([1]Pr3_line_class7_opt_lin!$A$2:$A$3624,MATCH($X2006,[1]Pr3_line_class7_opt_lin!$AO$2:$AO$3624,0),1)</f>
        <v>11688</v>
      </c>
    </row>
    <row r="2007" spans="1:58" hidden="1" x14ac:dyDescent="0.25">
      <c r="A2007" s="1">
        <v>1098.164</v>
      </c>
      <c r="B2007" s="1">
        <v>4.0000000000000001E-3</v>
      </c>
      <c r="C2007">
        <v>2</v>
      </c>
      <c r="E2007" s="2">
        <v>91061.1</v>
      </c>
      <c r="N2007">
        <v>21</v>
      </c>
      <c r="V2007" s="11">
        <f t="shared" si="3424"/>
        <v>9.1061080130108074E-7</v>
      </c>
      <c r="W2007" s="11">
        <f t="shared" si="3425"/>
        <v>1.0981637603762749E-6</v>
      </c>
      <c r="X2007" s="10">
        <f t="shared" si="3426"/>
        <v>91061.088225897372</v>
      </c>
      <c r="Y2007" s="8">
        <f t="shared" si="3427"/>
        <v>1098.1639023676903</v>
      </c>
      <c r="Z2007" s="1">
        <f t="shared" si="3428"/>
        <v>1098.164</v>
      </c>
      <c r="AA2007" s="2">
        <f t="shared" si="3429"/>
        <v>91061.1</v>
      </c>
      <c r="AB2007" s="2">
        <f t="shared" si="3423"/>
        <v>91061.080130108079</v>
      </c>
      <c r="AC2007" s="1">
        <f t="shared" si="3430"/>
        <v>9.1460601572309813E-2</v>
      </c>
      <c r="AD2007" s="1" t="b">
        <f t="shared" si="3431"/>
        <v>1</v>
      </c>
      <c r="AM2007" s="10">
        <f t="shared" si="3432"/>
        <v>0.3316848849534314</v>
      </c>
      <c r="AN2007" s="10"/>
      <c r="AO2007" s="1">
        <f t="shared" si="3433"/>
        <v>1098.164</v>
      </c>
      <c r="AP2007"/>
      <c r="BB2007" s="17" cm="1">
        <f t="array" ref="BB2007">$C2007*EXP(poly_from_str($AO2007,BB$2951))</f>
        <v>1.9365212249556558</v>
      </c>
      <c r="BF2007" s="21">
        <f>INDEX([1]Pr3_line_class7_opt_lin!$A$2:$A$3624,MATCH($X2007,[1]Pr3_line_class7_opt_lin!$AO$2:$AO$3624,0),1)</f>
        <v>1169</v>
      </c>
    </row>
    <row r="2008" spans="1:58" hidden="1" x14ac:dyDescent="0.25">
      <c r="A2008" s="1">
        <v>1097.9670000000001</v>
      </c>
      <c r="B2008" s="1">
        <v>4.0000000000000001E-3</v>
      </c>
      <c r="C2008">
        <v>1</v>
      </c>
      <c r="E2008" s="2">
        <v>91077.4</v>
      </c>
      <c r="F2008">
        <v>22080</v>
      </c>
      <c r="G2008" t="s">
        <v>4</v>
      </c>
      <c r="H2008" t="s">
        <v>7</v>
      </c>
      <c r="I2008">
        <v>113158</v>
      </c>
      <c r="J2008" t="s">
        <v>6</v>
      </c>
      <c r="K2008" t="s">
        <v>5</v>
      </c>
      <c r="L2008">
        <v>22080.94</v>
      </c>
      <c r="M2008">
        <v>113158.8</v>
      </c>
      <c r="N2008">
        <v>21</v>
      </c>
      <c r="V2008" s="11">
        <f t="shared" si="3424"/>
        <v>9.1077418538079921E-7</v>
      </c>
      <c r="W2008" s="11">
        <f t="shared" si="3425"/>
        <v>1.0979672234824447E-6</v>
      </c>
      <c r="X2008" s="10">
        <f t="shared" si="3426"/>
        <v>91077.410981715831</v>
      </c>
      <c r="Y2008" s="8">
        <f t="shared" si="3427"/>
        <v>1097.9670910943594</v>
      </c>
      <c r="Z2008" s="1">
        <f t="shared" si="3428"/>
        <v>1097.9670000000001</v>
      </c>
      <c r="AA2008" s="2">
        <f t="shared" si="3429"/>
        <v>91077.4</v>
      </c>
      <c r="AB2008" s="2">
        <f t="shared" si="3423"/>
        <v>91077.418538079917</v>
      </c>
      <c r="AC2008" s="1">
        <f t="shared" si="3430"/>
        <v>9.1475480837802922E-2</v>
      </c>
      <c r="AD2008" s="1" t="b">
        <f t="shared" si="3431"/>
        <v>1</v>
      </c>
      <c r="AF2008" s="1" t="s">
        <v>1321</v>
      </c>
      <c r="AG2008" s="1" t="s">
        <v>1174</v>
      </c>
      <c r="AH2008" s="10">
        <v>22080.94</v>
      </c>
      <c r="AI2008" s="10">
        <v>113158.53</v>
      </c>
      <c r="AJ2008" s="10">
        <f t="shared" ref="AJ2008:AJ2010" si="3475">AI2008-AH2008</f>
        <v>91077.59</v>
      </c>
      <c r="AK2008" s="1">
        <f t="shared" ref="AK2008:AK2010" si="3476">$A2008-100000000/AJ2008</f>
        <v>2.0670236224304972E-3</v>
      </c>
      <c r="AL2008" s="10">
        <f t="shared" ref="AL2008:AL2010" si="3477">$X2008-AJ2008</f>
        <v>-0.1790182841650676</v>
      </c>
      <c r="AM2008" s="10">
        <f t="shared" si="3432"/>
        <v>0.3318037791664048</v>
      </c>
      <c r="AN2008" s="10">
        <f t="shared" ref="AN2008:AN2010" si="3478">AL2008/AM2008</f>
        <v>-0.53953057621832301</v>
      </c>
      <c r="AO2008" s="1">
        <f t="shared" si="3433"/>
        <v>1097.9670000000001</v>
      </c>
      <c r="AP2008" s="14">
        <v>179000000</v>
      </c>
      <c r="AQ2008" s="10">
        <v>7.3999999999999996E-2</v>
      </c>
      <c r="AR2008" s="14" cm="1">
        <f t="array" ref="AR2008">SfromgA($AP2008,$AO2008,"")</f>
        <v>0.11693762065437159</v>
      </c>
      <c r="AS2008" s="21">
        <f t="shared" ref="AS2008:AS2010" si="3479">(10^MAX(0.05, -0.312925054856973*((LN($AR2008))^(1/3)) + 0.454808404431693)-1)*100</f>
        <v>621.84793831516026</v>
      </c>
      <c r="AU2008" s="10"/>
      <c r="AV2008" s="10"/>
      <c r="AW2008" s="14">
        <f t="shared" ref="AW2008:AW2010" si="3480">IF($AP2008="",$AT2008,$AP2008)</f>
        <v>179000000</v>
      </c>
      <c r="AX2008" s="21">
        <f t="shared" ref="AX2008:AX2010" si="3481">IF($AP2008="",$AV2008,$AS2008)</f>
        <v>621.84793831516026</v>
      </c>
      <c r="AY2008" s="10">
        <f t="shared" ref="AY2008:AY2010" si="3482">LN(BB2008*$AO2008/$AW2008)</f>
        <v>-12.033642478319416</v>
      </c>
      <c r="AZ2008" s="10">
        <f t="shared" ref="AZ2008:AZ2010" si="3483">EXP(AY$2950*$AI2008+AY$2951)*$AW2008/$AO2008</f>
        <v>5.5419610273750841</v>
      </c>
      <c r="BA2008" s="10">
        <f t="shared" ref="BA2008:BA2010" si="3484">LN(AZ2008/$C2008)</f>
        <v>1.7123484141849317</v>
      </c>
      <c r="BB2008" s="17" cm="1">
        <f t="array" ref="BB2008">$C2008*EXP(poly_from_str($AO2008,BB$2951))</f>
        <v>0.96854369452190436</v>
      </c>
      <c r="BC2008" s="10">
        <f t="shared" ref="BC2008:BC2010" si="3485">LN(AZ2008/BB2008)</f>
        <v>1.7443100956723359</v>
      </c>
      <c r="BD2008" s="10">
        <f t="shared" ref="BD2008:BD2010" si="3486">LN($AX2008/100+1)</f>
        <v>1.9766443189711096</v>
      </c>
      <c r="BE2008" s="10">
        <f t="shared" ref="BE2008:BE2010" si="3487">ABS(LN($AZ2008/$BB2008))-BD2008-LN(2)</f>
        <v>-0.92548140385871902</v>
      </c>
      <c r="BF2008" s="21">
        <f>INDEX([1]Pr3_line_class7_opt_lin!$A$2:$A$3624,MATCH($X2008,[1]Pr3_line_class7_opt_lin!$AO$2:$AO$3624,0),1)</f>
        <v>585</v>
      </c>
    </row>
    <row r="2009" spans="1:58" hidden="1" x14ac:dyDescent="0.25">
      <c r="A2009" s="1">
        <v>1097.595</v>
      </c>
      <c r="B2009" s="1">
        <v>4.0000000000000001E-3</v>
      </c>
      <c r="C2009">
        <v>100</v>
      </c>
      <c r="E2009" s="2">
        <v>91108.3</v>
      </c>
      <c r="F2009">
        <v>20160</v>
      </c>
      <c r="G2009" t="s">
        <v>4</v>
      </c>
      <c r="H2009" t="s">
        <v>18</v>
      </c>
      <c r="I2009">
        <v>111268</v>
      </c>
      <c r="J2009" t="s">
        <v>6</v>
      </c>
      <c r="K2009" t="s">
        <v>18</v>
      </c>
      <c r="L2009">
        <v>20160.36</v>
      </c>
      <c r="M2009">
        <v>111268.7</v>
      </c>
      <c r="N2009">
        <v>21</v>
      </c>
      <c r="V2009" s="11">
        <f t="shared" si="3424"/>
        <v>9.1108286754221729E-7</v>
      </c>
      <c r="W2009" s="11">
        <f t="shared" si="3425"/>
        <v>1.0975948404261743E-6</v>
      </c>
      <c r="X2009" s="10">
        <f t="shared" si="3426"/>
        <v>91108.292157712436</v>
      </c>
      <c r="Y2009" s="8">
        <f t="shared" si="3427"/>
        <v>1097.5949349033524</v>
      </c>
      <c r="Z2009" s="1">
        <f t="shared" si="3428"/>
        <v>1097.595</v>
      </c>
      <c r="AA2009" s="2">
        <f t="shared" si="3429"/>
        <v>91108.3</v>
      </c>
      <c r="AB2009" s="2">
        <f t="shared" si="3423"/>
        <v>91108.286754221728</v>
      </c>
      <c r="AC2009" s="1">
        <f t="shared" si="3430"/>
        <v>9.1503599576447478E-2</v>
      </c>
      <c r="AD2009" s="1" t="b">
        <f t="shared" si="3431"/>
        <v>1</v>
      </c>
      <c r="AF2009" s="1" t="s">
        <v>1152</v>
      </c>
      <c r="AG2009" s="1" t="s">
        <v>1348</v>
      </c>
      <c r="AH2009" s="10">
        <v>20160.36</v>
      </c>
      <c r="AI2009" s="10">
        <v>111268.6</v>
      </c>
      <c r="AJ2009" s="10">
        <f t="shared" si="3475"/>
        <v>91108.24</v>
      </c>
      <c r="AK2009" s="1">
        <f t="shared" si="3476"/>
        <v>-5.6325531022594078E-4</v>
      </c>
      <c r="AL2009" s="10">
        <f t="shared" si="3477"/>
        <v>5.215771243092604E-2</v>
      </c>
      <c r="AM2009" s="10">
        <f t="shared" si="3432"/>
        <v>0.33202884488358642</v>
      </c>
      <c r="AN2009" s="10">
        <f t="shared" si="3478"/>
        <v>0.15708789532792913</v>
      </c>
      <c r="AO2009" s="1">
        <f t="shared" si="3433"/>
        <v>1097.595</v>
      </c>
      <c r="AP2009" s="14">
        <v>1510000000</v>
      </c>
      <c r="AQ2009" s="10">
        <v>0.63</v>
      </c>
      <c r="AR2009" s="14" cm="1">
        <f t="array" ref="AR2009">SfromgA($AP2009,$AO2009,"")</f>
        <v>0.98545470448303607</v>
      </c>
      <c r="AS2009" s="21">
        <f t="shared" si="3479"/>
        <v>239.92340832221552</v>
      </c>
      <c r="AU2009" s="10"/>
      <c r="AV2009" s="10"/>
      <c r="AW2009" s="14">
        <f t="shared" si="3480"/>
        <v>1510000000</v>
      </c>
      <c r="AX2009" s="21">
        <f t="shared" si="3481"/>
        <v>239.92340832221552</v>
      </c>
      <c r="AY2009" s="10">
        <f t="shared" si="3482"/>
        <v>-9.5607409115056896</v>
      </c>
      <c r="AZ2009" s="10">
        <f t="shared" si="3483"/>
        <v>55.803112647087403</v>
      </c>
      <c r="BA2009" s="10">
        <f t="shared" si="3484"/>
        <v>-0.58334053595072799</v>
      </c>
      <c r="BB2009" s="17" cm="1">
        <f t="array" ref="BB2009">$C2009*EXP(poly_from_str($AO2009,BB$2951))</f>
        <v>96.907592974800522</v>
      </c>
      <c r="BC2009" s="10">
        <f t="shared" si="3485"/>
        <v>-0.55192822466253144</v>
      </c>
      <c r="BD2009" s="10">
        <f t="shared" si="3486"/>
        <v>1.2235501366045565</v>
      </c>
      <c r="BE2009" s="10">
        <f t="shared" si="3487"/>
        <v>-1.3647690925019704</v>
      </c>
      <c r="BF2009" s="21">
        <f>INDEX([1]Pr3_line_class7_opt_lin!$A$2:$A$3624,MATCH($X2009,[1]Pr3_line_class7_opt_lin!$AO$2:$AO$3624,0),1)</f>
        <v>58665</v>
      </c>
    </row>
    <row r="2010" spans="1:58" hidden="1" x14ac:dyDescent="0.25">
      <c r="A2010" s="1">
        <v>1097.1479999999999</v>
      </c>
      <c r="B2010" s="1">
        <v>4.0000000000000001E-3</v>
      </c>
      <c r="C2010">
        <v>50</v>
      </c>
      <c r="E2010" s="2">
        <v>91145.4</v>
      </c>
      <c r="F2010">
        <v>24788</v>
      </c>
      <c r="G2010" t="s">
        <v>4</v>
      </c>
      <c r="H2010" t="s">
        <v>5</v>
      </c>
      <c r="I2010">
        <v>115933</v>
      </c>
      <c r="J2010" t="s">
        <v>6</v>
      </c>
      <c r="K2010" t="s">
        <v>12</v>
      </c>
      <c r="L2010">
        <v>24788.02</v>
      </c>
      <c r="M2010">
        <v>115933.2</v>
      </c>
      <c r="N2010">
        <v>21</v>
      </c>
      <c r="V2010" s="11">
        <f t="shared" si="3424"/>
        <v>9.1145406089242299E-7</v>
      </c>
      <c r="W2010" s="11">
        <f t="shared" si="3425"/>
        <v>1.0971480732982685E-6</v>
      </c>
      <c r="X2010" s="10">
        <f t="shared" si="3426"/>
        <v>91145.403602797131</v>
      </c>
      <c r="Y2010" s="8">
        <f t="shared" si="3427"/>
        <v>1097.14802993018</v>
      </c>
      <c r="Z2010" s="1">
        <f t="shared" si="3428"/>
        <v>1097.1479999999999</v>
      </c>
      <c r="AA2010" s="2">
        <f t="shared" si="3429"/>
        <v>91145.4</v>
      </c>
      <c r="AB2010" s="2">
        <f t="shared" si="3423"/>
        <v>91145.4060892423</v>
      </c>
      <c r="AC2010" s="1">
        <f t="shared" si="3430"/>
        <v>9.1537425255864446E-2</v>
      </c>
      <c r="AD2010" s="1" t="b">
        <f t="shared" si="3431"/>
        <v>1</v>
      </c>
      <c r="AF2010" s="1" t="s">
        <v>1228</v>
      </c>
      <c r="AG2010" s="1" t="s">
        <v>1177</v>
      </c>
      <c r="AH2010" s="10">
        <v>24788.02</v>
      </c>
      <c r="AI2010" s="10">
        <v>115933.14</v>
      </c>
      <c r="AJ2010" s="10">
        <f t="shared" si="3475"/>
        <v>91145.12</v>
      </c>
      <c r="AK2010" s="1">
        <f t="shared" si="3476"/>
        <v>-3.4437635279118695E-3</v>
      </c>
      <c r="AL2010" s="10">
        <f t="shared" si="3477"/>
        <v>0.28360279713524505</v>
      </c>
      <c r="AM2010" s="10">
        <f t="shared" si="3432"/>
        <v>0.33229937984665697</v>
      </c>
      <c r="AN2010" s="10">
        <f t="shared" si="3478"/>
        <v>0.85345569187073578</v>
      </c>
      <c r="AO2010" s="1">
        <f t="shared" si="3433"/>
        <v>1097.1479999999999</v>
      </c>
      <c r="AP2010" s="14">
        <v>2310000000</v>
      </c>
      <c r="AQ2010" s="10">
        <v>0.371</v>
      </c>
      <c r="AR2010" s="14" cm="1">
        <f t="array" ref="AR2010">SfromgA($AP2010,$AO2010,"")</f>
        <v>1.5057087947774925</v>
      </c>
      <c r="AS2010" s="21">
        <f t="shared" si="3479"/>
        <v>66.907904509868501</v>
      </c>
      <c r="AU2010" s="10"/>
      <c r="AV2010" s="10"/>
      <c r="AW2010" s="14">
        <f t="shared" si="3480"/>
        <v>2310000000</v>
      </c>
      <c r="AX2010" s="21">
        <f t="shared" si="3481"/>
        <v>66.907904509868501</v>
      </c>
      <c r="AY2010" s="10">
        <f t="shared" si="3482"/>
        <v>-10.6787777081329</v>
      </c>
      <c r="AZ2010" s="10">
        <f t="shared" si="3483"/>
        <v>55.221476794470227</v>
      </c>
      <c r="BA2010" s="10">
        <f t="shared" si="3484"/>
        <v>9.932894454946907E-2</v>
      </c>
      <c r="BB2010" s="17" cm="1">
        <f t="array" ref="BB2010">$C2010*EXP(poly_from_str($AO2010,BB$2951))</f>
        <v>48.485572951371424</v>
      </c>
      <c r="BC2010" s="10">
        <f t="shared" si="3485"/>
        <v>0.13008566120581949</v>
      </c>
      <c r="BD2010" s="10">
        <f t="shared" si="3486"/>
        <v>0.51227200431236808</v>
      </c>
      <c r="BE2010" s="10">
        <f t="shared" si="3487"/>
        <v>-1.0753335236664938</v>
      </c>
      <c r="BF2010" s="21">
        <f>INDEX([1]Pr3_line_class7_opt_lin!$A$2:$A$3624,MATCH($X2010,[1]Pr3_line_class7_opt_lin!$AO$2:$AO$3624,0),1)</f>
        <v>29411</v>
      </c>
    </row>
    <row r="2011" spans="1:58" hidden="1" x14ac:dyDescent="0.25">
      <c r="A2011" s="1">
        <v>1096.9549999999999</v>
      </c>
      <c r="B2011" s="1">
        <v>4.0000000000000001E-3</v>
      </c>
      <c r="C2011">
        <v>1</v>
      </c>
      <c r="E2011" s="2">
        <v>91161.4</v>
      </c>
      <c r="N2011">
        <v>21</v>
      </c>
      <c r="V2011" s="11">
        <f t="shared" si="3424"/>
        <v>9.1161442356340968E-7</v>
      </c>
      <c r="W2011" s="11">
        <f t="shared" si="3425"/>
        <v>1.0969555096784386E-6</v>
      </c>
      <c r="X2011" s="10">
        <f t="shared" si="3426"/>
        <v>91161.425053609855</v>
      </c>
      <c r="Y2011" s="8">
        <f t="shared" si="3427"/>
        <v>1096.9552082055802</v>
      </c>
      <c r="Z2011" s="1">
        <f t="shared" si="3428"/>
        <v>1096.9549999999999</v>
      </c>
      <c r="AA2011" s="2">
        <f t="shared" si="3429"/>
        <v>91161.4</v>
      </c>
      <c r="AB2011" s="2">
        <f t="shared" si="3423"/>
        <v>91161.442356340965</v>
      </c>
      <c r="AC2011" s="1">
        <f t="shared" si="3430"/>
        <v>9.1552042862442395E-2</v>
      </c>
      <c r="AD2011" s="1" t="b">
        <f t="shared" si="3431"/>
        <v>1</v>
      </c>
      <c r="AM2011" s="10">
        <f t="shared" si="3432"/>
        <v>0.33241618844893361</v>
      </c>
      <c r="AN2011" s="10"/>
      <c r="AO2011" s="1">
        <f t="shared" si="3433"/>
        <v>1096.9549999999999</v>
      </c>
      <c r="AP2011"/>
      <c r="BB2011" s="17" cm="1">
        <f t="array" ref="BB2011">$C2011*EXP(poly_from_str($AO2011,BB$2951))</f>
        <v>0.96998450421207427</v>
      </c>
      <c r="BF2011" s="21" t="e">
        <f>INDEX([1]Pr3_line_class7_opt_lin!$A$2:$A$3624,MATCH($X2011,[1]Pr3_line_class7_opt_lin!$AO$2:$AO$3624,0),1)</f>
        <v>#N/A</v>
      </c>
    </row>
    <row r="2012" spans="1:58" x14ac:dyDescent="0.25">
      <c r="A2012" s="1">
        <v>1096.731</v>
      </c>
      <c r="B2012" s="1">
        <v>8.0000000000000002E-3</v>
      </c>
      <c r="C2012">
        <v>20</v>
      </c>
      <c r="D2012" t="s">
        <v>16</v>
      </c>
      <c r="E2012" s="2">
        <v>91180.1</v>
      </c>
      <c r="F2012">
        <v>19700</v>
      </c>
      <c r="G2012" t="s">
        <v>4</v>
      </c>
      <c r="H2012" t="s">
        <v>12</v>
      </c>
      <c r="I2012">
        <v>110881</v>
      </c>
      <c r="J2012" t="s">
        <v>6</v>
      </c>
      <c r="K2012" t="s">
        <v>12</v>
      </c>
      <c r="L2012">
        <v>19700.900000000001</v>
      </c>
      <c r="M2012">
        <v>110881.1</v>
      </c>
      <c r="N2012">
        <v>21</v>
      </c>
      <c r="V2012" s="11">
        <f t="shared" si="3424"/>
        <v>9.1180061473597444E-7</v>
      </c>
      <c r="W2012" s="11">
        <f t="shared" si="3425"/>
        <v>1.0967305365973497E-6</v>
      </c>
      <c r="X2012" s="10">
        <f t="shared" si="3426"/>
        <v>91180.077219405284</v>
      </c>
      <c r="Y2012" s="8">
        <f t="shared" si="3427"/>
        <v>1096.7308106064822</v>
      </c>
      <c r="Z2012" s="1">
        <f t="shared" si="3428"/>
        <v>1096.731</v>
      </c>
      <c r="AA2012" s="2">
        <f t="shared" si="3429"/>
        <v>91180.1</v>
      </c>
      <c r="AB2012" s="2">
        <f t="shared" si="3423"/>
        <v>91180.061473597452</v>
      </c>
      <c r="AC2012" s="1">
        <f t="shared" si="3430"/>
        <v>9.1569018051645051E-2</v>
      </c>
      <c r="AD2012" s="1" t="b">
        <f t="shared" si="3431"/>
        <v>1</v>
      </c>
      <c r="AF2012" s="1" t="s">
        <v>1157</v>
      </c>
      <c r="AG2012" s="1" t="s">
        <v>1149</v>
      </c>
      <c r="AH2012" s="10">
        <v>19700.900000000001</v>
      </c>
      <c r="AI2012" s="10">
        <v>110880.92</v>
      </c>
      <c r="AJ2012" s="10">
        <f t="shared" ref="AJ2012:AJ2020" si="3488">AI2012-AH2012</f>
        <v>91180.01999999999</v>
      </c>
      <c r="AK2012" s="1">
        <f t="shared" ref="AK2012:AK2020" si="3489">$A2012-100000000/AJ2012</f>
        <v>-4.9885248995451548E-4</v>
      </c>
      <c r="AL2012" s="10">
        <f t="shared" ref="AL2012:AL2020" si="3490">$X2012-AJ2012</f>
        <v>5.7219405294745229E-2</v>
      </c>
      <c r="AM2012" s="10">
        <f t="shared" si="3432"/>
        <v>0.66510456985350097</v>
      </c>
      <c r="AN2012" s="10">
        <f t="shared" ref="AN2012:AN2020" si="3491">AL2012/AM2012</f>
        <v>8.6030690342946581E-2</v>
      </c>
      <c r="AO2012" s="1">
        <f t="shared" si="3433"/>
        <v>1096.731</v>
      </c>
      <c r="AP2012" s="14">
        <v>82100000</v>
      </c>
      <c r="AQ2012" s="10">
        <v>3.4000000000000002E-2</v>
      </c>
      <c r="AR2012" s="14" cm="1">
        <f t="array" ref="AR2012">SfromgA($AP2012,$AO2012,"")</f>
        <v>5.3453589608758713E-2</v>
      </c>
      <c r="AS2012" s="21">
        <f t="shared" ref="AS2012:AS2020" si="3492">(10^MAX(0.05, -0.312925054856973*((LN($AR2012))^(1/3)) + 0.454808404431693)-1)*100</f>
        <v>698.9739214297748</v>
      </c>
      <c r="AU2012" s="10"/>
      <c r="AV2012" s="10"/>
      <c r="AW2012" s="14">
        <f t="shared" ref="AW2012:AW2020" si="3493">IF($AP2012="",$AT2012,$AP2012)</f>
        <v>82100000</v>
      </c>
      <c r="AX2012" s="21">
        <f t="shared" ref="AX2012:AX2020" si="3494">IF($AP2012="",$AV2012,$AS2012)</f>
        <v>698.9739214297748</v>
      </c>
      <c r="AY2012" s="10">
        <f t="shared" ref="AY2012:AY2020" si="3495">LN(BB2012*$AO2012/$AW2012)</f>
        <v>-8.2577766703156357</v>
      </c>
      <c r="AZ2012" s="10">
        <f t="shared" ref="AZ2012:AZ2020" si="3496">EXP(AY$2950*$AI2012+AY$2951)*$AW2012/$AO2012</f>
        <v>3.1485090668467466</v>
      </c>
      <c r="BA2012" s="10">
        <f t="shared" ref="BA2012:BA2020" si="3497">LN(AZ2012/$C2012)</f>
        <v>-1.848803244876128</v>
      </c>
      <c r="BB2012" s="17" cm="1">
        <f t="array" ref="BB2012">$C2012*EXP(poly_from_str($AO2012,BB$2951))</f>
        <v>19.406007597823219</v>
      </c>
      <c r="BC2012" s="10">
        <f t="shared" ref="BC2012:BC2020" si="3498">LN(AZ2012/BB2012)</f>
        <v>-1.8186536594444518</v>
      </c>
      <c r="BD2012" s="10">
        <f t="shared" ref="BD2012:BD2020" si="3499">LN($AX2012/100+1)</f>
        <v>2.0781581202339732</v>
      </c>
      <c r="BE2012" s="10">
        <f t="shared" ref="BE2012:BE2020" si="3500">ABS(LN($AZ2012/$BB2012))-BD2012-LN(2)</f>
        <v>-0.95265164134946667</v>
      </c>
      <c r="BF2012" s="21">
        <f>INDEX([1]Pr3_line_class7_opt_lin!$A$2:$A$3624,MATCH($X2012,[1]Pr3_line_class7_opt_lin!$AO$2:$AO$3624,0),1)</f>
        <v>11793</v>
      </c>
    </row>
    <row r="2013" spans="1:58" x14ac:dyDescent="0.25">
      <c r="A2013" s="1">
        <v>1096.731</v>
      </c>
      <c r="B2013" s="1">
        <v>8.0000000000000002E-3</v>
      </c>
      <c r="C2013">
        <v>20</v>
      </c>
      <c r="D2013" t="s">
        <v>16</v>
      </c>
      <c r="E2013" s="2">
        <v>91180.1</v>
      </c>
      <c r="F2013">
        <v>27138</v>
      </c>
      <c r="G2013" t="s">
        <v>4</v>
      </c>
      <c r="H2013" t="s">
        <v>7</v>
      </c>
      <c r="I2013">
        <v>118318</v>
      </c>
      <c r="J2013" t="s">
        <v>6</v>
      </c>
      <c r="K2013" t="s">
        <v>7</v>
      </c>
      <c r="L2013">
        <v>27138.55</v>
      </c>
      <c r="M2013">
        <v>118318.6</v>
      </c>
      <c r="N2013">
        <v>21</v>
      </c>
      <c r="V2013" s="11">
        <f t="shared" si="3424"/>
        <v>9.1180061473597444E-7</v>
      </c>
      <c r="W2013" s="11">
        <f t="shared" si="3425"/>
        <v>1.0967305365973497E-6</v>
      </c>
      <c r="X2013" s="10">
        <f t="shared" si="3426"/>
        <v>91180.077219405284</v>
      </c>
      <c r="Y2013" s="8">
        <f t="shared" si="3427"/>
        <v>1096.7308106064822</v>
      </c>
      <c r="Z2013" s="1">
        <f t="shared" si="3428"/>
        <v>1096.731</v>
      </c>
      <c r="AA2013" s="2">
        <f t="shared" si="3429"/>
        <v>91180.1</v>
      </c>
      <c r="AB2013" s="2">
        <f t="shared" si="3423"/>
        <v>91180.061473597452</v>
      </c>
      <c r="AC2013" s="1">
        <f t="shared" si="3430"/>
        <v>9.1569018051645051E-2</v>
      </c>
      <c r="AD2013" s="1" t="b">
        <f t="shared" si="3431"/>
        <v>1</v>
      </c>
      <c r="AF2013" s="1" t="s">
        <v>1221</v>
      </c>
      <c r="AG2013" s="1" t="s">
        <v>1171</v>
      </c>
      <c r="AH2013" s="10">
        <v>27138.55</v>
      </c>
      <c r="AI2013" s="10">
        <v>118318.6</v>
      </c>
      <c r="AJ2013" s="10">
        <f t="shared" si="3488"/>
        <v>91180.05</v>
      </c>
      <c r="AK2013" s="1">
        <f t="shared" si="3489"/>
        <v>-1.3800661440654949E-4</v>
      </c>
      <c r="AL2013" s="10">
        <f t="shared" si="3490"/>
        <v>2.7219405281357467E-2</v>
      </c>
      <c r="AM2013" s="10">
        <f t="shared" si="3432"/>
        <v>0.66510456985350097</v>
      </c>
      <c r="AN2013" s="10">
        <f t="shared" si="3491"/>
        <v>4.0925001142832235E-2</v>
      </c>
      <c r="AO2013" s="1">
        <f t="shared" si="3433"/>
        <v>1096.731</v>
      </c>
      <c r="AP2013" s="14">
        <v>796000000</v>
      </c>
      <c r="AQ2013" s="10">
        <v>0.16300000000000001</v>
      </c>
      <c r="AR2013" s="14" cm="1">
        <f t="array" ref="AR2013">SfromgA($AP2013,$AO2013,"")</f>
        <v>0.51825891995824525</v>
      </c>
      <c r="AS2013" s="21">
        <f t="shared" si="3492"/>
        <v>433.19319716508812</v>
      </c>
      <c r="AU2013" s="10"/>
      <c r="AV2013" s="10"/>
      <c r="AW2013" s="14">
        <f t="shared" si="3493"/>
        <v>796000000</v>
      </c>
      <c r="AX2013" s="21">
        <f t="shared" si="3494"/>
        <v>433.19319716508812</v>
      </c>
      <c r="AY2013" s="10">
        <f t="shared" si="3495"/>
        <v>-10.529437839701636</v>
      </c>
      <c r="AZ2013" s="10">
        <f t="shared" si="3496"/>
        <v>15.231185944657986</v>
      </c>
      <c r="BA2013" s="10">
        <f t="shared" si="3497"/>
        <v>-0.2723872406924735</v>
      </c>
      <c r="BB2013" s="17" cm="1">
        <f t="array" ref="BB2013">$C2013*EXP(poly_from_str($AO2013,BB$2951))</f>
        <v>19.406007597823219</v>
      </c>
      <c r="BC2013" s="10">
        <f t="shared" si="3498"/>
        <v>-0.24223765526079732</v>
      </c>
      <c r="BD2013" s="10">
        <f t="shared" si="3499"/>
        <v>1.6737136437299858</v>
      </c>
      <c r="BE2013" s="10">
        <f t="shared" si="3500"/>
        <v>-2.124623169029134</v>
      </c>
      <c r="BF2013" s="21">
        <f>INDEX([1]Pr3_line_class7_opt_lin!$A$2:$A$3624,MATCH($X2013,[1]Pr3_line_class7_opt_lin!$AO$2:$AO$3624,0),1)</f>
        <v>11793</v>
      </c>
    </row>
    <row r="2014" spans="1:58" x14ac:dyDescent="0.25">
      <c r="A2014" s="1">
        <v>1096.367</v>
      </c>
      <c r="B2014" s="1">
        <v>8.0000000000000002E-3</v>
      </c>
      <c r="C2014">
        <v>10</v>
      </c>
      <c r="D2014" t="s">
        <v>112</v>
      </c>
      <c r="E2014" s="2">
        <v>91210.3</v>
      </c>
      <c r="F2014">
        <v>22080</v>
      </c>
      <c r="G2014" t="s">
        <v>4</v>
      </c>
      <c r="H2014" t="s">
        <v>7</v>
      </c>
      <c r="I2014">
        <v>113291</v>
      </c>
      <c r="J2014" t="s">
        <v>6</v>
      </c>
      <c r="K2014" t="s">
        <v>7</v>
      </c>
      <c r="L2014">
        <v>22080.94</v>
      </c>
      <c r="M2014">
        <v>113291.8</v>
      </c>
      <c r="N2014">
        <v>21</v>
      </c>
      <c r="V2014" s="11">
        <f t="shared" si="3424"/>
        <v>9.1210333765974354E-7</v>
      </c>
      <c r="W2014" s="11">
        <f t="shared" si="3425"/>
        <v>1.0963674058741173E-6</v>
      </c>
      <c r="X2014" s="10">
        <f t="shared" si="3426"/>
        <v>91210.319954938517</v>
      </c>
      <c r="Y2014" s="8">
        <f t="shared" si="3427"/>
        <v>1096.3671660115208</v>
      </c>
      <c r="Z2014" s="1">
        <f t="shared" si="3428"/>
        <v>1096.367</v>
      </c>
      <c r="AA2014" s="2">
        <f t="shared" si="3429"/>
        <v>91210.3</v>
      </c>
      <c r="AB2014" s="2">
        <f t="shared" si="3423"/>
        <v>91210.333765974356</v>
      </c>
      <c r="AC2014" s="1">
        <f t="shared" si="3430"/>
        <v>9.1596624928502207E-2</v>
      </c>
      <c r="AD2014" s="1" t="b">
        <f t="shared" si="3431"/>
        <v>1</v>
      </c>
      <c r="AF2014" s="1" t="s">
        <v>1321</v>
      </c>
      <c r="AG2014" s="1" t="s">
        <v>1166</v>
      </c>
      <c r="AH2014" s="10">
        <v>22080.94</v>
      </c>
      <c r="AI2014" s="10">
        <v>113291.67</v>
      </c>
      <c r="AJ2014" s="10">
        <f t="shared" si="3488"/>
        <v>91210.73</v>
      </c>
      <c r="AK2014" s="1">
        <f t="shared" si="3489"/>
        <v>4.7627939168251032E-3</v>
      </c>
      <c r="AL2014" s="10">
        <f t="shared" si="3490"/>
        <v>-0.41004506147874054</v>
      </c>
      <c r="AM2014" s="10">
        <f t="shared" si="3432"/>
        <v>0.66554575247157211</v>
      </c>
      <c r="AN2014" s="10">
        <f t="shared" si="3491"/>
        <v>-0.61610349094107553</v>
      </c>
      <c r="AO2014" s="1">
        <f t="shared" si="3433"/>
        <v>1096.367</v>
      </c>
      <c r="AP2014" s="14">
        <v>141000000</v>
      </c>
      <c r="AQ2014" s="10">
        <v>2.4E-2</v>
      </c>
      <c r="AR2014" s="14" cm="1">
        <f t="array" ref="AR2014">SfromgA($AP2014,$AO2014,"")</f>
        <v>9.1710769567590542E-2</v>
      </c>
      <c r="AS2014" s="21">
        <f t="shared" si="3492"/>
        <v>646.68729807509692</v>
      </c>
      <c r="AU2014" s="10"/>
      <c r="AV2014" s="10"/>
      <c r="AW2014" s="14">
        <f t="shared" si="3493"/>
        <v>141000000</v>
      </c>
      <c r="AX2014" s="21">
        <f t="shared" si="3494"/>
        <v>646.68729807509692</v>
      </c>
      <c r="AY2014" s="10">
        <f t="shared" si="3495"/>
        <v>-9.4915512315636938</v>
      </c>
      <c r="AZ2014" s="10">
        <f t="shared" si="3496"/>
        <v>4.3177541527669598</v>
      </c>
      <c r="BA2014" s="10">
        <f t="shared" si="3497"/>
        <v>-0.83984969796303632</v>
      </c>
      <c r="BB2014" s="17" cm="1">
        <f t="array" ref="BB2014">$C2014*EXP(poly_from_str($AO2014,BB$2951))</f>
        <v>9.7081132293642654</v>
      </c>
      <c r="BC2014" s="10">
        <f t="shared" si="3498"/>
        <v>-0.8102265562762736</v>
      </c>
      <c r="BD2014" s="10">
        <f t="shared" si="3499"/>
        <v>2.0104763011617219</v>
      </c>
      <c r="BE2014" s="10">
        <f t="shared" si="3500"/>
        <v>-1.8933969254453937</v>
      </c>
      <c r="BF2014" s="21">
        <f>INDEX([1]Pr3_line_class7_opt_lin!$A$2:$A$3624,MATCH($X2014,[1]Pr3_line_class7_opt_lin!$AO$2:$AO$3624,0),1)</f>
        <v>5910</v>
      </c>
    </row>
    <row r="2015" spans="1:58" hidden="1" x14ac:dyDescent="0.25">
      <c r="A2015" s="1">
        <v>1096.1210000000001</v>
      </c>
      <c r="B2015" s="1">
        <v>4.0000000000000001E-3</v>
      </c>
      <c r="C2015">
        <v>100</v>
      </c>
      <c r="E2015" s="2">
        <v>91230.8</v>
      </c>
      <c r="F2015">
        <v>27380</v>
      </c>
      <c r="G2015" t="s">
        <v>4</v>
      </c>
      <c r="H2015" t="s">
        <v>12</v>
      </c>
      <c r="I2015">
        <v>118610</v>
      </c>
      <c r="J2015" t="s">
        <v>6</v>
      </c>
      <c r="K2015" t="s">
        <v>39</v>
      </c>
      <c r="L2015">
        <v>27380.31</v>
      </c>
      <c r="M2015">
        <v>118610.9</v>
      </c>
      <c r="N2015">
        <v>21</v>
      </c>
      <c r="V2015" s="11">
        <f t="shared" si="3424"/>
        <v>9.1230803898474703E-7</v>
      </c>
      <c r="W2015" s="11">
        <f t="shared" si="3425"/>
        <v>1.0961210468394447E-6</v>
      </c>
      <c r="X2015" s="10">
        <f t="shared" si="3426"/>
        <v>91230.802303065153</v>
      </c>
      <c r="Y2015" s="8">
        <f t="shared" si="3427"/>
        <v>1096.121019168547</v>
      </c>
      <c r="Z2015" s="1">
        <f t="shared" si="3428"/>
        <v>1096.1210000000001</v>
      </c>
      <c r="AA2015" s="2">
        <f t="shared" si="3429"/>
        <v>91230.8</v>
      </c>
      <c r="AB2015" s="2">
        <f t="shared" si="3423"/>
        <v>91230.803898474711</v>
      </c>
      <c r="AC2015" s="1">
        <f t="shared" si="3430"/>
        <v>9.1615297899809739E-2</v>
      </c>
      <c r="AD2015" s="1" t="b">
        <f t="shared" si="3431"/>
        <v>1</v>
      </c>
      <c r="AF2015" s="1" t="s">
        <v>1315</v>
      </c>
      <c r="AG2015" s="1" t="s">
        <v>1214</v>
      </c>
      <c r="AH2015" s="10">
        <v>27380.31</v>
      </c>
      <c r="AI2015" s="10">
        <v>118610.9</v>
      </c>
      <c r="AJ2015" s="10">
        <f t="shared" si="3488"/>
        <v>91230.59</v>
      </c>
      <c r="AK2015" s="1">
        <f t="shared" si="3489"/>
        <v>-2.5699560858356563E-3</v>
      </c>
      <c r="AL2015" s="10">
        <f t="shared" si="3490"/>
        <v>0.2123030651564477</v>
      </c>
      <c r="AM2015" s="10">
        <f t="shared" si="3432"/>
        <v>0.33292236897203864</v>
      </c>
      <c r="AN2015" s="10">
        <f t="shared" si="3491"/>
        <v>0.63769540572468575</v>
      </c>
      <c r="AO2015" s="1">
        <f t="shared" si="3433"/>
        <v>1096.1210000000001</v>
      </c>
      <c r="AP2015" s="14">
        <v>7130000000</v>
      </c>
      <c r="AQ2015" s="10">
        <v>0.61599999999999999</v>
      </c>
      <c r="AR2015" s="14" cm="1">
        <f t="array" ref="AR2015">SfromgA($AP2015,$AO2015,"")</f>
        <v>4.6344519579727681</v>
      </c>
      <c r="AS2015" s="21">
        <f t="shared" si="3492"/>
        <v>24.150983881630662</v>
      </c>
      <c r="AU2015" s="10"/>
      <c r="AV2015" s="10"/>
      <c r="AW2015" s="14">
        <f t="shared" si="3493"/>
        <v>7130000000</v>
      </c>
      <c r="AX2015" s="21">
        <f t="shared" si="3494"/>
        <v>24.150983881630662</v>
      </c>
      <c r="AY2015" s="10">
        <f t="shared" si="3495"/>
        <v>-11.112143239946986</v>
      </c>
      <c r="AZ2015" s="10">
        <f t="shared" si="3496"/>
        <v>132.82675107419863</v>
      </c>
      <c r="BA2015" s="10">
        <f t="shared" si="3497"/>
        <v>0.28387546957990561</v>
      </c>
      <c r="BB2015" s="17" cm="1">
        <f t="array" ref="BB2015">$C2015*EXP(poly_from_str($AO2015,BB$2951))</f>
        <v>97.115497741629866</v>
      </c>
      <c r="BC2015" s="10">
        <f t="shared" si="3498"/>
        <v>0.31314468701638976</v>
      </c>
      <c r="BD2015" s="10">
        <f t="shared" si="3499"/>
        <v>0.2163282508773374</v>
      </c>
      <c r="BE2015" s="10">
        <f t="shared" si="3500"/>
        <v>-0.59633074442089296</v>
      </c>
      <c r="BF2015" s="21">
        <f>INDEX([1]Pr3_line_class7_opt_lin!$A$2:$A$3624,MATCH($X2015,[1]Pr3_line_class7_opt_lin!$AO$2:$AO$3624,0),1)</f>
        <v>59182</v>
      </c>
    </row>
    <row r="2016" spans="1:58" x14ac:dyDescent="0.25">
      <c r="A2016" s="1">
        <v>1096.08</v>
      </c>
      <c r="B2016" s="1">
        <v>8.0000000000000002E-3</v>
      </c>
      <c r="C2016">
        <v>50</v>
      </c>
      <c r="D2016" t="s">
        <v>113</v>
      </c>
      <c r="E2016" s="2">
        <v>91234.2</v>
      </c>
      <c r="F2016">
        <v>24788</v>
      </c>
      <c r="G2016" t="s">
        <v>4</v>
      </c>
      <c r="H2016" t="s">
        <v>5</v>
      </c>
      <c r="I2016">
        <v>116021</v>
      </c>
      <c r="J2016" t="s">
        <v>6</v>
      </c>
      <c r="K2016" t="s">
        <v>7</v>
      </c>
      <c r="L2016">
        <v>24788.02</v>
      </c>
      <c r="M2016">
        <v>116021.8</v>
      </c>
      <c r="N2016">
        <v>21</v>
      </c>
      <c r="V2016" s="11">
        <f t="shared" si="3424"/>
        <v>9.1234216480548872E-7</v>
      </c>
      <c r="W2016" s="11">
        <f t="shared" si="3425"/>
        <v>1.096080197995927E-6</v>
      </c>
      <c r="X2016" s="10">
        <f t="shared" si="3426"/>
        <v>91234.209735463373</v>
      </c>
      <c r="Y2016" s="8">
        <f t="shared" si="3427"/>
        <v>1096.0800810348808</v>
      </c>
      <c r="Z2016" s="1">
        <f t="shared" si="3428"/>
        <v>1096.08</v>
      </c>
      <c r="AA2016" s="2">
        <f t="shared" si="3429"/>
        <v>91234.2</v>
      </c>
      <c r="AB2016" s="2">
        <f t="shared" si="3423"/>
        <v>91234.216480548872</v>
      </c>
      <c r="AC2016" s="1">
        <f t="shared" si="3430"/>
        <v>9.1618411284098283E-2</v>
      </c>
      <c r="AD2016" s="1" t="b">
        <f t="shared" si="3431"/>
        <v>1</v>
      </c>
      <c r="AF2016" s="1" t="s">
        <v>1228</v>
      </c>
      <c r="AG2016" s="1" t="s">
        <v>1322</v>
      </c>
      <c r="AH2016" s="10">
        <v>24788.02</v>
      </c>
      <c r="AI2016" s="10">
        <v>116021.78</v>
      </c>
      <c r="AJ2016" s="10">
        <f t="shared" si="3488"/>
        <v>91233.76</v>
      </c>
      <c r="AK2016" s="1">
        <f t="shared" si="3489"/>
        <v>-5.4841453427343367E-3</v>
      </c>
      <c r="AL2016" s="10">
        <f t="shared" si="3490"/>
        <v>0.44973546337860171</v>
      </c>
      <c r="AM2016" s="10">
        <f t="shared" si="3432"/>
        <v>0.66589446025837529</v>
      </c>
      <c r="AN2016" s="10">
        <f t="shared" si="3491"/>
        <v>0.6753855005853312</v>
      </c>
      <c r="AO2016" s="1">
        <f t="shared" si="3433"/>
        <v>1096.08</v>
      </c>
      <c r="AP2016" s="14">
        <v>1810000000</v>
      </c>
      <c r="AQ2016" s="10">
        <v>0.496</v>
      </c>
      <c r="AR2016" s="14" cm="1">
        <f t="array" ref="AR2016">SfromgA($AP2016,$AO2016,"")</f>
        <v>1.1763557908642592</v>
      </c>
      <c r="AS2016" s="21">
        <f t="shared" si="3492"/>
        <v>92.341886207251278</v>
      </c>
      <c r="AU2016" s="10"/>
      <c r="AV2016" s="10"/>
      <c r="AW2016" s="14">
        <f t="shared" si="3493"/>
        <v>1810000000</v>
      </c>
      <c r="AX2016" s="21">
        <f t="shared" si="3494"/>
        <v>92.341886207251278</v>
      </c>
      <c r="AY2016" s="10">
        <f t="shared" si="3495"/>
        <v>-10.434284595099152</v>
      </c>
      <c r="AZ2016" s="10">
        <f t="shared" si="3496"/>
        <v>42.953556822001353</v>
      </c>
      <c r="BA2016" s="10">
        <f t="shared" si="3497"/>
        <v>-0.15190354734168185</v>
      </c>
      <c r="BB2016" s="17" cm="1">
        <f t="array" ref="BB2016">$C2016*EXP(poly_from_str($AO2016,BB$2951))</f>
        <v>48.560606169954603</v>
      </c>
      <c r="BC2016" s="10">
        <f t="shared" si="3498"/>
        <v>-0.12269317149367594</v>
      </c>
      <c r="BD2016" s="10">
        <f t="shared" si="3499"/>
        <v>0.65410425987835241</v>
      </c>
      <c r="BE2016" s="10">
        <f t="shared" si="3500"/>
        <v>-1.2245582689446217</v>
      </c>
      <c r="BF2016" s="21">
        <f>INDEX([1]Pr3_line_class7_opt_lin!$A$2:$A$3624,MATCH($X2016,[1]Pr3_line_class7_opt_lin!$AO$2:$AO$3624,0),1)</f>
        <v>29598</v>
      </c>
    </row>
    <row r="2017" spans="1:58" hidden="1" x14ac:dyDescent="0.25">
      <c r="A2017" s="1">
        <v>1095.856</v>
      </c>
      <c r="B2017" s="1">
        <v>4.0000000000000001E-3</v>
      </c>
      <c r="C2017">
        <v>30</v>
      </c>
      <c r="E2017" s="2">
        <v>91252.9</v>
      </c>
      <c r="F2017">
        <v>22527</v>
      </c>
      <c r="G2017" t="s">
        <v>4</v>
      </c>
      <c r="H2017" t="s">
        <v>7</v>
      </c>
      <c r="I2017">
        <v>113780</v>
      </c>
      <c r="J2017" t="s">
        <v>6</v>
      </c>
      <c r="K2017" t="s">
        <v>5</v>
      </c>
      <c r="L2017">
        <v>22527.7</v>
      </c>
      <c r="M2017">
        <v>113780.5</v>
      </c>
      <c r="N2017">
        <v>21</v>
      </c>
      <c r="V2017" s="11">
        <f t="shared" si="3424"/>
        <v>9.1252865339971677E-7</v>
      </c>
      <c r="W2017" s="11">
        <f t="shared" si="3425"/>
        <v>1.0958555837677488E-6</v>
      </c>
      <c r="X2017" s="10">
        <f t="shared" si="3426"/>
        <v>91252.879532334031</v>
      </c>
      <c r="Y2017" s="8">
        <f t="shared" si="3427"/>
        <v>1095.8558295638941</v>
      </c>
      <c r="Z2017" s="1">
        <f t="shared" si="3428"/>
        <v>1095.856</v>
      </c>
      <c r="AA2017" s="2">
        <f t="shared" si="3429"/>
        <v>91252.9</v>
      </c>
      <c r="AB2017" s="2">
        <f t="shared" si="3423"/>
        <v>91252.865339971671</v>
      </c>
      <c r="AC2017" s="1">
        <f t="shared" si="3430"/>
        <v>9.1635427163775013E-2</v>
      </c>
      <c r="AD2017" s="1" t="b">
        <f t="shared" si="3431"/>
        <v>1</v>
      </c>
      <c r="AF2017" s="1" t="s">
        <v>1336</v>
      </c>
      <c r="AG2017" s="5" t="s">
        <v>1464</v>
      </c>
      <c r="AH2017" s="10">
        <v>22527.7</v>
      </c>
      <c r="AI2017" s="10">
        <v>113780.27</v>
      </c>
      <c r="AJ2017" s="10">
        <f t="shared" si="3488"/>
        <v>91252.57</v>
      </c>
      <c r="AK2017" s="1">
        <f t="shared" si="3489"/>
        <v>-3.5467502996198164E-3</v>
      </c>
      <c r="AL2017" s="10">
        <f t="shared" si="3490"/>
        <v>0.30953233402397018</v>
      </c>
      <c r="AM2017" s="10">
        <f t="shared" si="3432"/>
        <v>0.33308354382327604</v>
      </c>
      <c r="AN2017" s="10">
        <f t="shared" si="3491"/>
        <v>0.92929338529014383</v>
      </c>
      <c r="AO2017" s="1">
        <f t="shared" si="3433"/>
        <v>1095.856</v>
      </c>
      <c r="AP2017" s="14">
        <v>1490000000</v>
      </c>
      <c r="AQ2017" s="10">
        <v>0.28599999999999998</v>
      </c>
      <c r="AR2017" s="14" cm="1">
        <f t="array" ref="AR2017">SfromgA($AP2017,$AO2017,"")</f>
        <v>0.9677876990336528</v>
      </c>
      <c r="AS2017" s="21">
        <f t="shared" si="3492"/>
        <v>258.85456529170773</v>
      </c>
      <c r="AU2017" s="10"/>
      <c r="AV2017" s="10"/>
      <c r="AW2017" s="14">
        <f t="shared" si="3493"/>
        <v>1490000000</v>
      </c>
      <c r="AX2017" s="21">
        <f t="shared" si="3494"/>
        <v>258.85456529170773</v>
      </c>
      <c r="AY2017" s="10">
        <f t="shared" si="3495"/>
        <v>-10.750443138516715</v>
      </c>
      <c r="AZ2017" s="10">
        <f t="shared" si="3496"/>
        <v>43.610619391440885</v>
      </c>
      <c r="BA2017" s="10">
        <f t="shared" si="3497"/>
        <v>0.37410330305980533</v>
      </c>
      <c r="BB2017" s="17" cm="1">
        <f t="array" ref="BB2017">$C2017*EXP(poly_from_str($AO2017,BB$2951))</f>
        <v>29.145710414387473</v>
      </c>
      <c r="BC2017" s="10">
        <f t="shared" si="3498"/>
        <v>0.40299293834953337</v>
      </c>
      <c r="BD2017" s="10">
        <f t="shared" si="3499"/>
        <v>1.2777470098126604</v>
      </c>
      <c r="BE2017" s="10">
        <f t="shared" si="3500"/>
        <v>-1.5679012520230722</v>
      </c>
      <c r="BF2017" s="21">
        <f>INDEX([1]Pr3_line_class7_opt_lin!$A$2:$A$3624,MATCH($X2017,[1]Pr3_line_class7_opt_lin!$AO$2:$AO$3624,0),1)</f>
        <v>17782</v>
      </c>
    </row>
    <row r="2018" spans="1:58" hidden="1" x14ac:dyDescent="0.25">
      <c r="A2018" s="1">
        <v>1095.7660000000001</v>
      </c>
      <c r="B2018" s="1">
        <v>4.0000000000000001E-3</v>
      </c>
      <c r="C2018">
        <v>100</v>
      </c>
      <c r="E2018" s="2">
        <v>91260.4</v>
      </c>
      <c r="F2018">
        <v>29835</v>
      </c>
      <c r="G2018" t="s">
        <v>4</v>
      </c>
      <c r="H2018" t="s">
        <v>5</v>
      </c>
      <c r="I2018">
        <v>121095</v>
      </c>
      <c r="J2018" t="s">
        <v>6</v>
      </c>
      <c r="K2018" t="s">
        <v>12</v>
      </c>
      <c r="L2018">
        <v>29835.09</v>
      </c>
      <c r="M2018">
        <v>121095.2</v>
      </c>
      <c r="N2018">
        <v>21</v>
      </c>
      <c r="V2018" s="11">
        <f t="shared" si="3424"/>
        <v>9.1260360332406729E-7</v>
      </c>
      <c r="W2018" s="11">
        <f t="shared" si="3425"/>
        <v>1.0957655237101746E-6</v>
      </c>
      <c r="X2018" s="10">
        <f t="shared" si="3426"/>
        <v>91260.376578386422</v>
      </c>
      <c r="Y2018" s="8">
        <f t="shared" si="3427"/>
        <v>1095.7658049340487</v>
      </c>
      <c r="Z2018" s="1">
        <f t="shared" si="3428"/>
        <v>1095.7660000000001</v>
      </c>
      <c r="AA2018" s="2">
        <f t="shared" si="3429"/>
        <v>91260.4</v>
      </c>
      <c r="AB2018" s="2">
        <f t="shared" si="3423"/>
        <v>91260.360332406737</v>
      </c>
      <c r="AC2018" s="1">
        <f t="shared" si="3430"/>
        <v>9.1642266840003594E-2</v>
      </c>
      <c r="AD2018" s="1" t="b">
        <f t="shared" si="3431"/>
        <v>1</v>
      </c>
      <c r="AF2018" s="1" t="s">
        <v>1185</v>
      </c>
      <c r="AG2018" s="1" t="s">
        <v>1317</v>
      </c>
      <c r="AH2018" s="10">
        <v>29835.09</v>
      </c>
      <c r="AI2018" s="10">
        <v>121095.2</v>
      </c>
      <c r="AJ2018" s="10">
        <f t="shared" si="3488"/>
        <v>91260.11</v>
      </c>
      <c r="AK2018" s="1">
        <f t="shared" si="3489"/>
        <v>-3.0057572798796173E-3</v>
      </c>
      <c r="AL2018" s="10">
        <f t="shared" si="3490"/>
        <v>0.26657838642131537</v>
      </c>
      <c r="AM2018" s="10">
        <f t="shared" si="3432"/>
        <v>0.33313827952318281</v>
      </c>
      <c r="AN2018" s="10">
        <f t="shared" si="3491"/>
        <v>0.8002034074344927</v>
      </c>
      <c r="AO2018" s="1">
        <f t="shared" si="3433"/>
        <v>1095.7660000000001</v>
      </c>
      <c r="AP2018" s="14">
        <v>5830000000</v>
      </c>
      <c r="AQ2018" s="10">
        <v>0.57699999999999996</v>
      </c>
      <c r="AR2018" s="14" cm="1">
        <f t="array" ref="AR2018">SfromgA($AP2018,$AO2018,"")</f>
        <v>3.7857800391231642</v>
      </c>
      <c r="AS2018" s="21">
        <f t="shared" si="3492"/>
        <v>28.993885865965829</v>
      </c>
      <c r="AU2018" s="10"/>
      <c r="AV2018" s="10"/>
      <c r="AW2018" s="14">
        <f t="shared" si="3493"/>
        <v>5830000000</v>
      </c>
      <c r="AX2018" s="21">
        <f t="shared" si="3494"/>
        <v>28.993885865965829</v>
      </c>
      <c r="AY2018" s="10">
        <f t="shared" si="3495"/>
        <v>-10.910664826698605</v>
      </c>
      <c r="AZ2018" s="10">
        <f t="shared" si="3496"/>
        <v>86.129563908065847</v>
      </c>
      <c r="BA2018" s="10">
        <f t="shared" si="3497"/>
        <v>-0.14931746638262233</v>
      </c>
      <c r="BB2018" s="17" cm="1">
        <f t="array" ref="BB2018">$C2018*EXP(poly_from_str($AO2018,BB$2951))</f>
        <v>97.164854760816695</v>
      </c>
      <c r="BC2018" s="10">
        <f t="shared" si="3498"/>
        <v>-0.12055634994155989</v>
      </c>
      <c r="BD2018" s="10">
        <f t="shared" si="3499"/>
        <v>0.2545948208624747</v>
      </c>
      <c r="BE2018" s="10">
        <f t="shared" si="3500"/>
        <v>-0.8271856514808601</v>
      </c>
      <c r="BF2018" s="21">
        <f>INDEX([1]Pr3_line_class7_opt_lin!$A$2:$A$3624,MATCH($X2018,[1]Pr3_line_class7_opt_lin!$AO$2:$AO$3624,0),1)</f>
        <v>59307</v>
      </c>
    </row>
    <row r="2019" spans="1:58" x14ac:dyDescent="0.25">
      <c r="A2019" s="1">
        <v>1095.587</v>
      </c>
      <c r="B2019" s="1">
        <v>8.0000000000000002E-3</v>
      </c>
      <c r="C2019">
        <v>60</v>
      </c>
      <c r="D2019" t="s">
        <v>16</v>
      </c>
      <c r="E2019" s="2">
        <v>91275.3</v>
      </c>
      <c r="F2019">
        <v>25033</v>
      </c>
      <c r="G2019" t="s">
        <v>4</v>
      </c>
      <c r="H2019" t="s">
        <v>5</v>
      </c>
      <c r="I2019">
        <v>116309</v>
      </c>
      <c r="J2019" t="s">
        <v>6</v>
      </c>
      <c r="K2019" t="s">
        <v>12</v>
      </c>
      <c r="L2019">
        <v>25033.91</v>
      </c>
      <c r="M2019">
        <v>116309.2</v>
      </c>
      <c r="N2019">
        <v>21</v>
      </c>
      <c r="V2019" s="11">
        <f t="shared" si="3424"/>
        <v>9.1275270699634075E-7</v>
      </c>
      <c r="W2019" s="11">
        <f t="shared" si="3425"/>
        <v>1.0955866483046345E-6</v>
      </c>
      <c r="X2019" s="10">
        <f t="shared" si="3426"/>
        <v>91275.282704314071</v>
      </c>
      <c r="Y2019" s="8">
        <f t="shared" si="3427"/>
        <v>1095.5868559065395</v>
      </c>
      <c r="Z2019" s="1">
        <f t="shared" si="3428"/>
        <v>1095.587</v>
      </c>
      <c r="AA2019" s="2">
        <f t="shared" si="3429"/>
        <v>91275.3</v>
      </c>
      <c r="AB2019" s="2">
        <f t="shared" si="3423"/>
        <v>91275.270699634071</v>
      </c>
      <c r="AC2019" s="1">
        <f t="shared" si="3430"/>
        <v>9.1655875206457404E-2</v>
      </c>
      <c r="AD2019" s="1" t="b">
        <f t="shared" si="3431"/>
        <v>1</v>
      </c>
      <c r="AF2019" s="1" t="s">
        <v>1236</v>
      </c>
      <c r="AG2019" s="1" t="s">
        <v>1148</v>
      </c>
      <c r="AH2019" s="10">
        <v>25033.91</v>
      </c>
      <c r="AI2019" s="10">
        <v>116309.14</v>
      </c>
      <c r="AJ2019" s="10">
        <f t="shared" si="3488"/>
        <v>91275.23</v>
      </c>
      <c r="AK2019" s="1">
        <f t="shared" si="3489"/>
        <v>-4.8852235158847179E-4</v>
      </c>
      <c r="AL2019" s="10">
        <f t="shared" si="3490"/>
        <v>5.2704314075526781E-2</v>
      </c>
      <c r="AM2019" s="10">
        <f t="shared" si="3432"/>
        <v>0.66649421725522484</v>
      </c>
      <c r="AN2019" s="10">
        <f t="shared" si="3491"/>
        <v>7.9076926267380332E-2</v>
      </c>
      <c r="AO2019" s="1">
        <f t="shared" si="3433"/>
        <v>1095.587</v>
      </c>
      <c r="AP2019" s="14">
        <v>1640000000</v>
      </c>
      <c r="AQ2019" s="10">
        <v>0.50900000000000001</v>
      </c>
      <c r="AR2019" s="14" cm="1">
        <f t="array" ref="AR2019">SfromgA($AP2019,$AO2019,"")</f>
        <v>1.0644317470508937</v>
      </c>
      <c r="AS2019" s="21">
        <f t="shared" si="3492"/>
        <v>114.12286523743829</v>
      </c>
      <c r="AU2019" s="10"/>
      <c r="AV2019" s="10"/>
      <c r="AW2019" s="14">
        <f t="shared" si="3493"/>
        <v>1640000000</v>
      </c>
      <c r="AX2019" s="21">
        <f t="shared" si="3494"/>
        <v>114.12286523743829</v>
      </c>
      <c r="AY2019" s="10">
        <f t="shared" si="3495"/>
        <v>-10.153078048181277</v>
      </c>
      <c r="AZ2019" s="10">
        <f t="shared" si="3496"/>
        <v>37.904788675312325</v>
      </c>
      <c r="BA2019" s="10">
        <f t="shared" si="3497"/>
        <v>-0.45926710784315028</v>
      </c>
      <c r="BB2019" s="17" cm="1">
        <f t="array" ref="BB2019">$C2019*EXP(poly_from_str($AO2019,BB$2951))</f>
        <v>58.313781741470216</v>
      </c>
      <c r="BC2019" s="10">
        <f t="shared" si="3498"/>
        <v>-0.43076100454816163</v>
      </c>
      <c r="BD2019" s="10">
        <f t="shared" si="3499"/>
        <v>0.76137980090392987</v>
      </c>
      <c r="BE2019" s="10">
        <f t="shared" si="3500"/>
        <v>-1.0237659769157135</v>
      </c>
      <c r="BF2019" s="21">
        <f>INDEX([1]Pr3_line_class7_opt_lin!$A$2:$A$3624,MATCH($X2019,[1]Pr3_line_class7_opt_lin!$AO$2:$AO$3624,0),1)</f>
        <v>35622</v>
      </c>
    </row>
    <row r="2020" spans="1:58" x14ac:dyDescent="0.25">
      <c r="A2020" s="1">
        <v>1095.587</v>
      </c>
      <c r="B2020" s="1">
        <v>8.0000000000000002E-3</v>
      </c>
      <c r="C2020">
        <v>60</v>
      </c>
      <c r="D2020" t="s">
        <v>16</v>
      </c>
      <c r="E2020" s="2">
        <v>91275.3</v>
      </c>
      <c r="F2020">
        <v>27604</v>
      </c>
      <c r="G2020" t="s">
        <v>4</v>
      </c>
      <c r="H2020" t="s">
        <v>5</v>
      </c>
      <c r="I2020">
        <v>118879</v>
      </c>
      <c r="J2020" t="s">
        <v>6</v>
      </c>
      <c r="K2020" t="s">
        <v>12</v>
      </c>
      <c r="L2020">
        <v>27604.26</v>
      </c>
      <c r="M2020">
        <v>118879.3</v>
      </c>
      <c r="N2020">
        <v>21</v>
      </c>
      <c r="V2020" s="11">
        <f t="shared" si="3424"/>
        <v>9.1275270699634075E-7</v>
      </c>
      <c r="W2020" s="11">
        <f t="shared" si="3425"/>
        <v>1.0955866483046345E-6</v>
      </c>
      <c r="X2020" s="10">
        <f t="shared" si="3426"/>
        <v>91275.282704314071</v>
      </c>
      <c r="Y2020" s="8">
        <f t="shared" si="3427"/>
        <v>1095.5868559065395</v>
      </c>
      <c r="Z2020" s="1">
        <f t="shared" si="3428"/>
        <v>1095.587</v>
      </c>
      <c r="AA2020" s="2">
        <f t="shared" si="3429"/>
        <v>91275.3</v>
      </c>
      <c r="AB2020" s="2">
        <f t="shared" si="3423"/>
        <v>91275.270699634071</v>
      </c>
      <c r="AC2020" s="1">
        <f t="shared" si="3430"/>
        <v>9.1655875206457404E-2</v>
      </c>
      <c r="AD2020" s="1" t="b">
        <f t="shared" si="3431"/>
        <v>1</v>
      </c>
      <c r="AF2020" s="1" t="s">
        <v>1272</v>
      </c>
      <c r="AG2020" s="1" t="s">
        <v>1195</v>
      </c>
      <c r="AH2020" s="10">
        <v>27604.26</v>
      </c>
      <c r="AI2020" s="10">
        <v>118879.3</v>
      </c>
      <c r="AJ2020" s="10">
        <f t="shared" si="3488"/>
        <v>91275.040000000008</v>
      </c>
      <c r="AK2020" s="1">
        <f t="shared" si="3489"/>
        <v>-2.7691197942658619E-3</v>
      </c>
      <c r="AL2020" s="10">
        <f t="shared" si="3490"/>
        <v>0.24270431406330317</v>
      </c>
      <c r="AM2020" s="10">
        <f t="shared" si="3432"/>
        <v>0.66649421725522484</v>
      </c>
      <c r="AN2020" s="10">
        <f t="shared" si="3491"/>
        <v>0.36415066744737096</v>
      </c>
      <c r="AO2020" s="1">
        <f t="shared" si="3433"/>
        <v>1095.587</v>
      </c>
      <c r="AP2020" s="14">
        <v>2060000000</v>
      </c>
      <c r="AQ2020" s="10">
        <v>0.254</v>
      </c>
      <c r="AR2020" s="14" cm="1">
        <f t="array" ref="AR2020">SfromgA($AP2020,$AO2020,"")</f>
        <v>1.3370301212956348</v>
      </c>
      <c r="AS2020" s="21">
        <f t="shared" si="3492"/>
        <v>76.836828974662481</v>
      </c>
      <c r="AU2020" s="10"/>
      <c r="AV2020" s="10"/>
      <c r="AW2020" s="14">
        <f t="shared" si="3493"/>
        <v>2060000000</v>
      </c>
      <c r="AX2020" s="21">
        <f t="shared" si="3494"/>
        <v>76.836828974662481</v>
      </c>
      <c r="AY2020" s="10">
        <f t="shared" si="3495"/>
        <v>-10.381087789146658</v>
      </c>
      <c r="AZ2020" s="10">
        <f t="shared" si="3496"/>
        <v>37.443709134634922</v>
      </c>
      <c r="BA2020" s="10">
        <f t="shared" si="3497"/>
        <v>-0.47150584675273727</v>
      </c>
      <c r="BB2020" s="17" cm="1">
        <f t="array" ref="BB2020">$C2020*EXP(poly_from_str($AO2020,BB$2951))</f>
        <v>58.313781741470216</v>
      </c>
      <c r="BC2020" s="10">
        <f t="shared" si="3498"/>
        <v>-0.44299974345774851</v>
      </c>
      <c r="BD2020" s="10">
        <f t="shared" si="3499"/>
        <v>0.57005725120242878</v>
      </c>
      <c r="BE2020" s="10">
        <f t="shared" si="3500"/>
        <v>-0.82020468830462556</v>
      </c>
      <c r="BF2020" s="21">
        <f>INDEX([1]Pr3_line_class7_opt_lin!$A$2:$A$3624,MATCH($X2020,[1]Pr3_line_class7_opt_lin!$AO$2:$AO$3624,0),1)</f>
        <v>35622</v>
      </c>
    </row>
    <row r="2021" spans="1:58" hidden="1" x14ac:dyDescent="0.25">
      <c r="A2021" s="1">
        <v>1095.5129999999999</v>
      </c>
      <c r="B2021" s="1">
        <v>4.0000000000000001E-3</v>
      </c>
      <c r="C2021">
        <v>30</v>
      </c>
      <c r="E2021" s="2">
        <v>91281.4</v>
      </c>
      <c r="N2021">
        <v>21</v>
      </c>
      <c r="V2021" s="11">
        <f t="shared" si="3424"/>
        <v>9.1281436185604376E-7</v>
      </c>
      <c r="W2021" s="11">
        <f t="shared" si="3425"/>
        <v>1.0955134342812448E-6</v>
      </c>
      <c r="X2021" s="10">
        <f t="shared" si="3426"/>
        <v>91281.421357614992</v>
      </c>
      <c r="Y2021" s="8">
        <f t="shared" si="3427"/>
        <v>1095.5131779579556</v>
      </c>
      <c r="Z2021" s="1">
        <f t="shared" si="3428"/>
        <v>1095.5129999999999</v>
      </c>
      <c r="AA2021" s="2">
        <f t="shared" si="3429"/>
        <v>91281.4</v>
      </c>
      <c r="AB2021" s="2">
        <f t="shared" si="3423"/>
        <v>91281.436185604383</v>
      </c>
      <c r="AC2021" s="1">
        <f t="shared" si="3430"/>
        <v>9.1661502960532826E-2</v>
      </c>
      <c r="AD2021" s="1" t="b">
        <f t="shared" si="3431"/>
        <v>1</v>
      </c>
      <c r="AM2021" s="10">
        <f t="shared" si="3432"/>
        <v>0.33329189156130506</v>
      </c>
      <c r="AN2021" s="10"/>
      <c r="AO2021" s="1">
        <f t="shared" si="3433"/>
        <v>1095.5129999999999</v>
      </c>
      <c r="AP2021"/>
      <c r="BB2021" s="17" cm="1">
        <f t="array" ref="BB2021">$C2021*EXP(poly_from_str($AO2021,BB$2951))</f>
        <v>29.159958117541645</v>
      </c>
      <c r="BF2021" s="21">
        <f>INDEX([1]Pr3_line_class7_opt_lin!$A$2:$A$3624,MATCH($X2021,[1]Pr3_line_class7_opt_lin!$AO$2:$AO$3624,0),1)</f>
        <v>17819</v>
      </c>
    </row>
    <row r="2022" spans="1:58" hidden="1" x14ac:dyDescent="0.25">
      <c r="A2022" s="1">
        <v>1095.403</v>
      </c>
      <c r="B2022" s="1">
        <v>4.0000000000000001E-3</v>
      </c>
      <c r="C2022">
        <v>15</v>
      </c>
      <c r="E2022" s="2">
        <v>91290.6</v>
      </c>
      <c r="N2022">
        <v>21</v>
      </c>
      <c r="V2022" s="11">
        <f t="shared" si="3424"/>
        <v>9.1290602636655184E-7</v>
      </c>
      <c r="W2022" s="11">
        <f t="shared" si="3425"/>
        <v>1.0954030316374304E-6</v>
      </c>
      <c r="X2022" s="10">
        <f t="shared" si="3426"/>
        <v>91290.601555960762</v>
      </c>
      <c r="Y2022" s="8">
        <f t="shared" si="3427"/>
        <v>1095.4030129673361</v>
      </c>
      <c r="Z2022" s="1">
        <f t="shared" si="3428"/>
        <v>1095.403</v>
      </c>
      <c r="AA2022" s="2">
        <f t="shared" si="3429"/>
        <v>91290.6</v>
      </c>
      <c r="AB2022" s="2">
        <f t="shared" si="3423"/>
        <v>91290.602636655181</v>
      </c>
      <c r="AC2022" s="1">
        <f t="shared" si="3430"/>
        <v>9.1669870648818375E-2</v>
      </c>
      <c r="AD2022" s="1" t="b">
        <f t="shared" si="3431"/>
        <v>1</v>
      </c>
      <c r="AM2022" s="10">
        <f t="shared" si="3432"/>
        <v>0.33335895556247336</v>
      </c>
      <c r="AN2022" s="10"/>
      <c r="AO2022" s="1">
        <f t="shared" si="3433"/>
        <v>1095.403</v>
      </c>
      <c r="AP2022"/>
      <c r="BB2022" s="17" cm="1">
        <f t="array" ref="BB2022">$C2022*EXP(poly_from_str($AO2022,BB$2951))</f>
        <v>14.582255410715474</v>
      </c>
      <c r="BF2022" s="21">
        <f>INDEX([1]Pr3_line_class7_opt_lin!$A$2:$A$3624,MATCH($X2022,[1]Pr3_line_class7_opt_lin!$AO$2:$AO$3624,0),1)</f>
        <v>8915</v>
      </c>
    </row>
    <row r="2023" spans="1:58" hidden="1" x14ac:dyDescent="0.25">
      <c r="A2023" s="1">
        <v>1094.9280000000001</v>
      </c>
      <c r="B2023" s="1">
        <v>4.0000000000000001E-3</v>
      </c>
      <c r="C2023">
        <v>80</v>
      </c>
      <c r="E2023" s="2">
        <v>91330.2</v>
      </c>
      <c r="F2023">
        <v>27138</v>
      </c>
      <c r="G2023" t="s">
        <v>4</v>
      </c>
      <c r="H2023" t="s">
        <v>7</v>
      </c>
      <c r="I2023">
        <v>118468</v>
      </c>
      <c r="J2023" t="s">
        <v>6</v>
      </c>
      <c r="K2023" t="s">
        <v>5</v>
      </c>
      <c r="L2023">
        <v>27138.55</v>
      </c>
      <c r="M2023">
        <v>118468.8</v>
      </c>
      <c r="N2023">
        <v>21</v>
      </c>
      <c r="V2023" s="11">
        <f t="shared" si="3424"/>
        <v>9.133020618707348E-7</v>
      </c>
      <c r="W2023" s="11">
        <f t="shared" si="3425"/>
        <v>1.0949280741748076E-6</v>
      </c>
      <c r="X2023" s="10">
        <f t="shared" si="3426"/>
        <v>91330.203648560971</v>
      </c>
      <c r="Y2023" s="8">
        <f t="shared" si="3427"/>
        <v>1094.9280304333979</v>
      </c>
      <c r="Z2023" s="1">
        <f t="shared" si="3428"/>
        <v>1094.9280000000001</v>
      </c>
      <c r="AA2023" s="2">
        <f t="shared" si="3429"/>
        <v>91330.2</v>
      </c>
      <c r="AB2023" s="2">
        <f t="shared" si="3423"/>
        <v>91330.206187073476</v>
      </c>
      <c r="AC2023" s="1">
        <f t="shared" si="3430"/>
        <v>9.1706032810866783E-2</v>
      </c>
      <c r="AD2023" s="1" t="b">
        <f t="shared" si="3431"/>
        <v>1</v>
      </c>
      <c r="AF2023" s="1" t="s">
        <v>1221</v>
      </c>
      <c r="AG2023" s="1" t="s">
        <v>1181</v>
      </c>
      <c r="AH2023" s="10">
        <v>27138.55</v>
      </c>
      <c r="AI2023" s="10">
        <v>118468.8</v>
      </c>
      <c r="AJ2023" s="10">
        <f t="shared" ref="AJ2023:AJ2027" si="3501">AI2023-AH2023</f>
        <v>91330.25</v>
      </c>
      <c r="AK2023" s="1">
        <f t="shared" ref="AK2023:AK2027" si="3502">$A2023-100000000/AJ2023</f>
        <v>5.2525860837704386E-4</v>
      </c>
      <c r="AL2023" s="10">
        <f t="shared" ref="AL2023:AL2027" si="3503">$X2023-AJ2023</f>
        <v>-4.6351439028512686E-2</v>
      </c>
      <c r="AM2023" s="10">
        <f t="shared" si="3432"/>
        <v>0.33364823988426634</v>
      </c>
      <c r="AN2023" s="10">
        <f t="shared" ref="AN2023:AN2027" si="3504">AL2023/AM2023</f>
        <v>-0.13892307372756038</v>
      </c>
      <c r="AO2023" s="1">
        <f t="shared" si="3433"/>
        <v>1094.9280000000001</v>
      </c>
      <c r="AP2023" s="14">
        <v>2800000000</v>
      </c>
      <c r="AQ2023" s="10">
        <v>0.63400000000000001</v>
      </c>
      <c r="AR2023" s="14" cm="1">
        <f t="array" ref="AR2023">SfromgA($AP2023,$AO2023,"")</f>
        <v>1.8140450866950868</v>
      </c>
      <c r="AS2023" s="21">
        <f t="shared" ref="AS2023:AS2027" si="3505">(10^MAX(0.05, -0.312925054856973*((LN($AR2023))^(1/3)) + 0.454808404431693)-1)*100</f>
        <v>55.428247836968403</v>
      </c>
      <c r="AU2023" s="10"/>
      <c r="AV2023" s="10"/>
      <c r="AW2023" s="14">
        <f t="shared" ref="AW2023:AW2027" si="3506">IF($AP2023="",$AT2023,$AP2023)</f>
        <v>2800000000</v>
      </c>
      <c r="AX2023" s="21">
        <f t="shared" ref="AX2023:AX2027" si="3507">IF($AP2023="",$AV2023,$AS2023)</f>
        <v>55.428247836968403</v>
      </c>
      <c r="AY2023" s="10">
        <f t="shared" ref="AY2023:AY2027" si="3508">LN(BB2023*$AO2023/$AW2023)</f>
        <v>-10.399988830774284</v>
      </c>
      <c r="AZ2023" s="10">
        <f t="shared" ref="AZ2023:AZ2027" si="3509">EXP(AY$2950*$AI2023+AY$2951)*$AW2023/$AO2023</f>
        <v>52.917059113534478</v>
      </c>
      <c r="BA2023" s="10">
        <f t="shared" ref="BA2023:BA2027" si="3510">LN(AZ2023/$C2023)</f>
        <v>-0.41330086927792919</v>
      </c>
      <c r="BB2023" s="17" cm="1">
        <f t="array" ref="BB2023">$C2023*EXP(poly_from_str($AO2023,BB$2951))</f>
        <v>77.824207773667695</v>
      </c>
      <c r="BC2023" s="10">
        <f t="shared" ref="BC2023:BC2027" si="3511">LN(AZ2023/BB2023)</f>
        <v>-0.3857267712932409</v>
      </c>
      <c r="BD2023" s="10">
        <f t="shared" ref="BD2023:BD2027" si="3512">LN($AX2023/100+1)</f>
        <v>0.44101401043904659</v>
      </c>
      <c r="BE2023" s="10">
        <f t="shared" ref="BE2023:BE2027" si="3513">ABS(LN($AZ2023/$BB2023))-BD2023-LN(2)</f>
        <v>-0.74843441970575098</v>
      </c>
      <c r="BF2023" s="21">
        <f>INDEX([1]Pr3_line_class7_opt_lin!$A$2:$A$3624,MATCH($X2023,[1]Pr3_line_class7_opt_lin!$AO$2:$AO$3624,0),1)</f>
        <v>47682</v>
      </c>
    </row>
    <row r="2024" spans="1:58" hidden="1" x14ac:dyDescent="0.25">
      <c r="A2024" s="1">
        <v>1094.8779999999999</v>
      </c>
      <c r="B2024" s="1">
        <v>4.0000000000000001E-3</v>
      </c>
      <c r="C2024">
        <v>30</v>
      </c>
      <c r="E2024" s="2">
        <v>91334.399999999994</v>
      </c>
      <c r="F2024">
        <v>20160</v>
      </c>
      <c r="G2024" t="s">
        <v>4</v>
      </c>
      <c r="H2024" t="s">
        <v>18</v>
      </c>
      <c r="I2024">
        <v>111494</v>
      </c>
      <c r="J2024" t="s">
        <v>6</v>
      </c>
      <c r="K2024" t="s">
        <v>17</v>
      </c>
      <c r="L2024">
        <v>20160.36</v>
      </c>
      <c r="M2024">
        <v>111494.8</v>
      </c>
      <c r="N2024">
        <v>21</v>
      </c>
      <c r="V2024" s="11">
        <f t="shared" si="3424"/>
        <v>9.1334376980814308E-7</v>
      </c>
      <c r="W2024" s="11">
        <f t="shared" si="3425"/>
        <v>1.0948777240557775E-6</v>
      </c>
      <c r="X2024" s="10">
        <f t="shared" si="3426"/>
        <v>91334.38642644434</v>
      </c>
      <c r="Y2024" s="8">
        <f t="shared" si="3427"/>
        <v>1094.8778867697815</v>
      </c>
      <c r="Z2024" s="1">
        <f t="shared" si="3428"/>
        <v>1094.8779999999999</v>
      </c>
      <c r="AA2024" s="2">
        <f t="shared" si="3429"/>
        <v>91334.399999999994</v>
      </c>
      <c r="AB2024" s="2">
        <f t="shared" si="3423"/>
        <v>91334.376980814312</v>
      </c>
      <c r="AC2024" s="1">
        <f t="shared" si="3430"/>
        <v>9.1709842092367516E-2</v>
      </c>
      <c r="AD2024" s="1" t="b">
        <f t="shared" si="3431"/>
        <v>1</v>
      </c>
      <c r="AF2024" s="1" t="s">
        <v>1152</v>
      </c>
      <c r="AG2024" s="1" t="s">
        <v>1346</v>
      </c>
      <c r="AH2024" s="10">
        <v>20160.36</v>
      </c>
      <c r="AI2024" s="10">
        <v>111494.56</v>
      </c>
      <c r="AJ2024" s="10">
        <f t="shared" si="3501"/>
        <v>91334.2</v>
      </c>
      <c r="AK2024" s="1">
        <f t="shared" si="3502"/>
        <v>-2.1215754888999072E-3</v>
      </c>
      <c r="AL2024" s="10">
        <f t="shared" si="3503"/>
        <v>0.18642644434294198</v>
      </c>
      <c r="AM2024" s="10">
        <f t="shared" si="3432"/>
        <v>0.33367882083665945</v>
      </c>
      <c r="AN2024" s="10">
        <f t="shared" si="3504"/>
        <v>0.55870026115382487</v>
      </c>
      <c r="AO2024" s="1">
        <f t="shared" si="3433"/>
        <v>1094.8779999999999</v>
      </c>
      <c r="AP2024" s="14">
        <v>1330000000</v>
      </c>
      <c r="AQ2024" s="10">
        <v>0.72399999999999998</v>
      </c>
      <c r="AR2024" s="14" cm="1">
        <f t="array" ref="AR2024">SfromgA($AP2024,$AO2024,"")</f>
        <v>0.86155337662846032</v>
      </c>
      <c r="AS2024" s="21">
        <f t="shared" si="3505"/>
        <v>317.55253487126367</v>
      </c>
      <c r="AU2024" s="10"/>
      <c r="AV2024" s="10"/>
      <c r="AW2024" s="14">
        <f t="shared" si="3506"/>
        <v>1330000000</v>
      </c>
      <c r="AX2024" s="21">
        <f t="shared" si="3507"/>
        <v>317.55253487126367</v>
      </c>
      <c r="AY2024" s="10">
        <f t="shared" si="3508"/>
        <v>-10.636353000585299</v>
      </c>
      <c r="AZ2024" s="10">
        <f t="shared" si="3509"/>
        <v>48.243232921798914</v>
      </c>
      <c r="BA2024" s="10">
        <f t="shared" si="3510"/>
        <v>0.47505818596143179</v>
      </c>
      <c r="BB2024" s="17" cm="1">
        <f t="array" ref="BB2024">$C2024*EXP(poly_from_str($AO2024,BB$2951))</f>
        <v>29.186128880725338</v>
      </c>
      <c r="BC2024" s="10">
        <f t="shared" si="3511"/>
        <v>0.50256200954712871</v>
      </c>
      <c r="BD2024" s="10">
        <f t="shared" si="3512"/>
        <v>1.4292401824136123</v>
      </c>
      <c r="BE2024" s="10">
        <f t="shared" si="3513"/>
        <v>-1.6198253534264289</v>
      </c>
      <c r="BF2024" s="21">
        <f>INDEX([1]Pr3_line_class7_opt_lin!$A$2:$A$3624,MATCH($X2024,[1]Pr3_line_class7_opt_lin!$AO$2:$AO$3624,0),1)</f>
        <v>17886</v>
      </c>
    </row>
    <row r="2025" spans="1:58" hidden="1" x14ac:dyDescent="0.25">
      <c r="A2025" s="1">
        <v>1094.8320000000001</v>
      </c>
      <c r="B2025" s="1">
        <v>4.0000000000000001E-3</v>
      </c>
      <c r="C2025">
        <v>1</v>
      </c>
      <c r="E2025" s="2">
        <v>91338.2</v>
      </c>
      <c r="F2025">
        <v>24461</v>
      </c>
      <c r="G2025" t="s">
        <v>4</v>
      </c>
      <c r="H2025" t="s">
        <v>17</v>
      </c>
      <c r="I2025">
        <v>115800</v>
      </c>
      <c r="J2025" t="s">
        <v>6</v>
      </c>
      <c r="K2025" t="s">
        <v>17</v>
      </c>
      <c r="L2025">
        <v>24461.24</v>
      </c>
      <c r="M2025">
        <v>115800</v>
      </c>
      <c r="N2025">
        <v>21</v>
      </c>
      <c r="V2025" s="11">
        <f t="shared" si="3424"/>
        <v>9.1338214447513406E-7</v>
      </c>
      <c r="W2025" s="11">
        <f t="shared" si="3425"/>
        <v>1.094832173176174E-6</v>
      </c>
      <c r="X2025" s="10">
        <f t="shared" si="3426"/>
        <v>91338.20851857544</v>
      </c>
      <c r="Y2025" s="8">
        <f t="shared" si="3427"/>
        <v>1094.832071067641</v>
      </c>
      <c r="Z2025" s="1">
        <f t="shared" si="3428"/>
        <v>1094.8320000000001</v>
      </c>
      <c r="AA2025" s="2">
        <f t="shared" si="3429"/>
        <v>91338.2</v>
      </c>
      <c r="AB2025" s="2">
        <f t="shared" si="3423"/>
        <v>91338.214447513397</v>
      </c>
      <c r="AC2025" s="1">
        <f t="shared" si="3430"/>
        <v>9.1713347092299724E-2</v>
      </c>
      <c r="AD2025" s="1" t="b">
        <f t="shared" si="3431"/>
        <v>1</v>
      </c>
      <c r="AF2025" s="1" t="s">
        <v>1386</v>
      </c>
      <c r="AG2025" s="1" t="s">
        <v>1331</v>
      </c>
      <c r="AH2025" s="10">
        <v>24461.24</v>
      </c>
      <c r="AI2025" s="10">
        <v>115800.17</v>
      </c>
      <c r="AJ2025" s="10">
        <f t="shared" si="3501"/>
        <v>91338.93</v>
      </c>
      <c r="AK2025" s="1">
        <f t="shared" si="3502"/>
        <v>8.5769535510280548E-3</v>
      </c>
      <c r="AL2025" s="10">
        <f t="shared" si="3503"/>
        <v>-0.72148142455262132</v>
      </c>
      <c r="AM2025" s="10">
        <f t="shared" si="3432"/>
        <v>0.33370672395399475</v>
      </c>
      <c r="AN2025" s="10">
        <f t="shared" si="3504"/>
        <v>-2.162022436959004</v>
      </c>
      <c r="AO2025" s="1">
        <f t="shared" si="3433"/>
        <v>1094.8320000000001</v>
      </c>
      <c r="AP2025" s="14">
        <v>105000000</v>
      </c>
      <c r="AQ2025" s="10">
        <v>0.03</v>
      </c>
      <c r="AR2025" s="14" cm="1">
        <f t="array" ref="AR2025">SfromgA($AP2025,$AO2025,"")</f>
        <v>6.8008799191761199E-2</v>
      </c>
      <c r="AS2025" s="21">
        <f t="shared" si="3505"/>
        <v>676.08468321268219</v>
      </c>
      <c r="AU2025" s="10"/>
      <c r="AV2025" s="10"/>
      <c r="AW2025" s="14">
        <f t="shared" si="3506"/>
        <v>105000000</v>
      </c>
      <c r="AX2025" s="21">
        <f t="shared" si="3507"/>
        <v>676.08468321268219</v>
      </c>
      <c r="AY2025" s="10">
        <f t="shared" si="3508"/>
        <v>-11.498553928149905</v>
      </c>
      <c r="AZ2025" s="10">
        <f t="shared" si="3509"/>
        <v>2.5468369300675406</v>
      </c>
      <c r="BA2025" s="10">
        <f t="shared" si="3510"/>
        <v>0.93485216963183015</v>
      </c>
      <c r="BB2025" s="17" cm="1">
        <f t="array" ref="BB2025">$C2025*EXP(poly_from_str($AO2025,BB$2951))</f>
        <v>0.97293380998163725</v>
      </c>
      <c r="BC2025" s="10">
        <f t="shared" si="3511"/>
        <v>0.96229139548223797</v>
      </c>
      <c r="BD2025" s="10">
        <f t="shared" si="3512"/>
        <v>2.0490914560925111</v>
      </c>
      <c r="BE2025" s="10">
        <f t="shared" si="3513"/>
        <v>-1.7799472411702184</v>
      </c>
      <c r="BF2025" s="21">
        <f>INDEX([1]Pr3_line_class7_opt_lin!$A$2:$A$3624,MATCH($X2025,[1]Pr3_line_class7_opt_lin!$AO$2:$AO$3624,0),1)</f>
        <v>596</v>
      </c>
    </row>
    <row r="2026" spans="1:58" hidden="1" x14ac:dyDescent="0.25">
      <c r="A2026" s="1">
        <v>1094.7670000000001</v>
      </c>
      <c r="B2026" s="1">
        <v>4.0000000000000001E-3</v>
      </c>
      <c r="C2026">
        <v>15</v>
      </c>
      <c r="E2026" s="2">
        <v>91343.6</v>
      </c>
      <c r="F2026">
        <v>18990</v>
      </c>
      <c r="G2026" t="s">
        <v>4</v>
      </c>
      <c r="H2026" t="s">
        <v>7</v>
      </c>
      <c r="I2026">
        <v>110333</v>
      </c>
      <c r="J2026" t="s">
        <v>6</v>
      </c>
      <c r="K2026" t="s">
        <v>7</v>
      </c>
      <c r="L2026">
        <v>18990.080000000002</v>
      </c>
      <c r="M2026">
        <v>110333.5</v>
      </c>
      <c r="N2026">
        <v>21</v>
      </c>
      <c r="V2026" s="11">
        <f t="shared" si="3424"/>
        <v>9.1343637504601436E-7</v>
      </c>
      <c r="W2026" s="11">
        <f t="shared" si="3425"/>
        <v>1.0947674494983775E-6</v>
      </c>
      <c r="X2026" s="10">
        <f t="shared" si="3426"/>
        <v>91343.622111397068</v>
      </c>
      <c r="Y2026" s="8">
        <f t="shared" si="3427"/>
        <v>1094.7671844898612</v>
      </c>
      <c r="Z2026" s="1">
        <f t="shared" si="3428"/>
        <v>1094.7670000000001</v>
      </c>
      <c r="AA2026" s="2">
        <f t="shared" si="3429"/>
        <v>91343.6</v>
      </c>
      <c r="AB2026" s="2">
        <f t="shared" si="3423"/>
        <v>91343.637504601429</v>
      </c>
      <c r="AC2026" s="1">
        <f t="shared" si="3430"/>
        <v>9.171830056286015E-2</v>
      </c>
      <c r="AD2026" s="1" t="b">
        <f t="shared" si="3431"/>
        <v>1</v>
      </c>
      <c r="AF2026" s="1" t="s">
        <v>1245</v>
      </c>
      <c r="AG2026" s="1" t="s">
        <v>1333</v>
      </c>
      <c r="AH2026" s="10">
        <v>18990.080000000002</v>
      </c>
      <c r="AI2026" s="10">
        <v>110333.55</v>
      </c>
      <c r="AJ2026" s="10">
        <f t="shared" si="3501"/>
        <v>91343.47</v>
      </c>
      <c r="AK2026" s="1">
        <f t="shared" si="3502"/>
        <v>-2.0075710940545832E-3</v>
      </c>
      <c r="AL2026" s="10">
        <f t="shared" si="3503"/>
        <v>0.15211139706661925</v>
      </c>
      <c r="AM2026" s="10">
        <f t="shared" si="3432"/>
        <v>0.33374626747061248</v>
      </c>
      <c r="AN2026" s="10">
        <f t="shared" si="3504"/>
        <v>0.45576958274151541</v>
      </c>
      <c r="AO2026" s="1">
        <f t="shared" si="3433"/>
        <v>1094.7670000000001</v>
      </c>
      <c r="AP2026" s="14">
        <v>633000000</v>
      </c>
      <c r="AQ2026" s="10">
        <v>0.75</v>
      </c>
      <c r="AR2026" s="14" cm="1">
        <f t="array" ref="AR2026">SfromgA($AP2026,$AO2026,"")</f>
        <v>0.4099228838613902</v>
      </c>
      <c r="AS2026" s="21">
        <f t="shared" si="3505"/>
        <v>470.18042592213237</v>
      </c>
      <c r="AU2026" s="10"/>
      <c r="AV2026" s="10"/>
      <c r="AW2026" s="14">
        <f t="shared" si="3506"/>
        <v>633000000</v>
      </c>
      <c r="AX2026" s="21">
        <f t="shared" si="3507"/>
        <v>470.18042592213237</v>
      </c>
      <c r="AY2026" s="10">
        <f t="shared" si="3508"/>
        <v>-10.586981980617457</v>
      </c>
      <c r="AZ2026" s="10">
        <f t="shared" si="3509"/>
        <v>25.595583514391564</v>
      </c>
      <c r="BA2026" s="10">
        <f t="shared" si="3510"/>
        <v>0.53436961653111814</v>
      </c>
      <c r="BB2026" s="17" cm="1">
        <f t="array" ref="BB2026">$C2026*EXP(poly_from_str($AO2026,BB$2951))</f>
        <v>14.595338038190979</v>
      </c>
      <c r="BC2026" s="10">
        <f t="shared" si="3511"/>
        <v>0.56171765236278637</v>
      </c>
      <c r="BD2026" s="10">
        <f t="shared" si="3512"/>
        <v>1.7407826614588262</v>
      </c>
      <c r="BE2026" s="10">
        <f t="shared" si="3513"/>
        <v>-1.8722121896559853</v>
      </c>
      <c r="BF2026" s="21">
        <f>INDEX([1]Pr3_line_class7_opt_lin!$A$2:$A$3624,MATCH($X2026,[1]Pr3_line_class7_opt_lin!$AO$2:$AO$3624,0),1)</f>
        <v>8949</v>
      </c>
    </row>
    <row r="2027" spans="1:58" hidden="1" x14ac:dyDescent="0.25">
      <c r="A2027" s="1">
        <v>1094.6369999999999</v>
      </c>
      <c r="B2027" s="1">
        <v>4.0000000000000001E-3</v>
      </c>
      <c r="C2027">
        <v>1</v>
      </c>
      <c r="E2027" s="2">
        <v>91354.5</v>
      </c>
      <c r="F2027">
        <v>23442</v>
      </c>
      <c r="G2027" t="s">
        <v>4</v>
      </c>
      <c r="H2027" t="s">
        <v>12</v>
      </c>
      <c r="I2027">
        <v>114797</v>
      </c>
      <c r="J2027" t="s">
        <v>6</v>
      </c>
      <c r="K2027" t="s">
        <v>39</v>
      </c>
      <c r="L2027">
        <v>23442.25</v>
      </c>
      <c r="M2027">
        <v>114797.2</v>
      </c>
      <c r="N2027">
        <v>21</v>
      </c>
      <c r="V2027" s="11">
        <f t="shared" si="3424"/>
        <v>9.1354485550917797E-7</v>
      </c>
      <c r="W2027" s="11">
        <f t="shared" si="3425"/>
        <v>1.0946368268667663E-6</v>
      </c>
      <c r="X2027" s="10">
        <f t="shared" si="3426"/>
        <v>91354.491482992991</v>
      </c>
      <c r="Y2027" s="8">
        <f t="shared" si="3427"/>
        <v>1094.6369289200904</v>
      </c>
      <c r="Z2027" s="1">
        <f t="shared" si="3428"/>
        <v>1094.6369999999999</v>
      </c>
      <c r="AA2027" s="2">
        <f t="shared" si="3429"/>
        <v>91354.5</v>
      </c>
      <c r="AB2027" s="2">
        <f t="shared" si="3423"/>
        <v>91354.485550917801</v>
      </c>
      <c r="AC2027" s="1">
        <f t="shared" si="3430"/>
        <v>9.1728210151364245E-2</v>
      </c>
      <c r="AD2027" s="1" t="b">
        <f t="shared" si="3431"/>
        <v>1</v>
      </c>
      <c r="AF2027" s="1" t="s">
        <v>1167</v>
      </c>
      <c r="AG2027" s="1" t="s">
        <v>1197</v>
      </c>
      <c r="AH2027" s="10">
        <v>23442.25</v>
      </c>
      <c r="AI2027" s="10">
        <v>114797.12</v>
      </c>
      <c r="AJ2027" s="10">
        <f t="shared" si="3501"/>
        <v>91354.87</v>
      </c>
      <c r="AK2027" s="1">
        <f t="shared" si="3502"/>
        <v>4.6065654735230055E-3</v>
      </c>
      <c r="AL2027" s="10">
        <f t="shared" si="3503"/>
        <v>-0.37851700700412039</v>
      </c>
      <c r="AM2027" s="10">
        <f t="shared" si="3432"/>
        <v>0.33382573401045279</v>
      </c>
      <c r="AN2027" s="10">
        <f t="shared" si="3504"/>
        <v>-1.1338760569976556</v>
      </c>
      <c r="AO2027" s="1">
        <f t="shared" si="3433"/>
        <v>1094.6369999999999</v>
      </c>
      <c r="AP2027" s="14">
        <v>123000000</v>
      </c>
      <c r="AQ2027" s="10">
        <v>2.4E-2</v>
      </c>
      <c r="AR2027" s="14" cm="1">
        <f t="array" ref="AR2027">SfromgA($AP2027,$AO2027,"")</f>
        <v>7.9624889469540883E-2</v>
      </c>
      <c r="AS2027" s="21">
        <f t="shared" si="3505"/>
        <v>660.72762535384766</v>
      </c>
      <c r="AU2027" s="10"/>
      <c r="AV2027" s="10"/>
      <c r="AW2027" s="14">
        <f t="shared" si="3506"/>
        <v>123000000</v>
      </c>
      <c r="AX2027" s="21">
        <f t="shared" si="3507"/>
        <v>660.72762535384766</v>
      </c>
      <c r="AY2027" s="10">
        <f t="shared" si="3508"/>
        <v>-11.656682802762504</v>
      </c>
      <c r="AZ2027" s="10">
        <f t="shared" si="3509"/>
        <v>3.2772854778516329</v>
      </c>
      <c r="BA2027" s="10">
        <f t="shared" si="3510"/>
        <v>1.1870154815316201</v>
      </c>
      <c r="BB2027" s="17" cm="1">
        <f t="array" ref="BB2027">$C2027*EXP(poly_from_str($AO2027,BB$2951))</f>
        <v>0.97319970629433206</v>
      </c>
      <c r="BC2027" s="10">
        <f t="shared" si="3511"/>
        <v>1.2141814513981752</v>
      </c>
      <c r="BD2027" s="10">
        <f t="shared" si="3512"/>
        <v>2.0291051910568925</v>
      </c>
      <c r="BE2027" s="10">
        <f t="shared" si="3513"/>
        <v>-1.5080709202186626</v>
      </c>
      <c r="BF2027" s="21">
        <f>INDEX([1]Pr3_line_class7_opt_lin!$A$2:$A$3624,MATCH($X2027,[1]Pr3_line_class7_opt_lin!$AO$2:$AO$3624,0),1)</f>
        <v>597</v>
      </c>
    </row>
    <row r="2028" spans="1:58" hidden="1" x14ac:dyDescent="0.25">
      <c r="A2028" s="1">
        <v>1094.4860000000001</v>
      </c>
      <c r="B2028" s="1">
        <v>4.0000000000000001E-3</v>
      </c>
      <c r="C2028">
        <v>30</v>
      </c>
      <c r="E2028" s="2">
        <v>91367.1</v>
      </c>
      <c r="N2028">
        <v>21</v>
      </c>
      <c r="V2028" s="11">
        <f t="shared" si="3424"/>
        <v>9.1367089208998551E-7</v>
      </c>
      <c r="W2028" s="11">
        <f t="shared" si="3425"/>
        <v>1.0944858707346518E-6</v>
      </c>
      <c r="X2028" s="10">
        <f t="shared" si="3426"/>
        <v>91367.093640688458</v>
      </c>
      <c r="Y2028" s="8">
        <f t="shared" si="3427"/>
        <v>1094.4859469128069</v>
      </c>
      <c r="Z2028" s="1">
        <f t="shared" si="3428"/>
        <v>1094.4860000000001</v>
      </c>
      <c r="AA2028" s="2">
        <f t="shared" si="3429"/>
        <v>91367.1</v>
      </c>
      <c r="AB2028" s="2">
        <f t="shared" si="3423"/>
        <v>91367.089208998557</v>
      </c>
      <c r="AC2028" s="1">
        <f t="shared" si="3430"/>
        <v>9.1739724952625501E-2</v>
      </c>
      <c r="AD2028" s="1" t="b">
        <f t="shared" si="3431"/>
        <v>1</v>
      </c>
      <c r="AM2028" s="10">
        <f t="shared" si="3432"/>
        <v>0.33391783905869971</v>
      </c>
      <c r="AN2028" s="10"/>
      <c r="AO2028" s="1">
        <f t="shared" si="3433"/>
        <v>1094.4860000000001</v>
      </c>
      <c r="AP2028"/>
      <c r="BB2028" s="17" cm="1">
        <f t="array" ref="BB2028">$C2028*EXP(poly_from_str($AO2028,BB$2951))</f>
        <v>29.202150759826008</v>
      </c>
      <c r="BF2028" s="21">
        <f>INDEX([1]Pr3_line_class7_opt_lin!$A$2:$A$3624,MATCH($X2028,[1]Pr3_line_class7_opt_lin!$AO$2:$AO$3624,0),1)</f>
        <v>17928</v>
      </c>
    </row>
    <row r="2029" spans="1:58" hidden="1" x14ac:dyDescent="0.25">
      <c r="A2029" s="1">
        <v>1094.2550000000001</v>
      </c>
      <c r="B2029" s="1">
        <v>4.0000000000000001E-3</v>
      </c>
      <c r="C2029">
        <v>80</v>
      </c>
      <c r="E2029" s="2">
        <v>91386.4</v>
      </c>
      <c r="F2029">
        <v>22527</v>
      </c>
      <c r="G2029" t="s">
        <v>4</v>
      </c>
      <c r="H2029" t="s">
        <v>7</v>
      </c>
      <c r="I2029">
        <v>113914</v>
      </c>
      <c r="J2029" t="s">
        <v>6</v>
      </c>
      <c r="K2029" t="s">
        <v>17</v>
      </c>
      <c r="L2029">
        <v>22527.7</v>
      </c>
      <c r="M2029">
        <v>113914.1</v>
      </c>
      <c r="N2029">
        <v>21</v>
      </c>
      <c r="V2029" s="11">
        <f t="shared" si="3424"/>
        <v>9.138637703277572E-7</v>
      </c>
      <c r="W2029" s="11">
        <f t="shared" si="3425"/>
        <v>1.0942547249919026E-6</v>
      </c>
      <c r="X2029" s="10">
        <f t="shared" si="3426"/>
        <v>91386.386469738587</v>
      </c>
      <c r="Y2029" s="8">
        <f t="shared" si="3427"/>
        <v>1094.2548870023841</v>
      </c>
      <c r="Z2029" s="1">
        <f t="shared" si="3428"/>
        <v>1094.2550000000001</v>
      </c>
      <c r="AA2029" s="2">
        <f t="shared" si="3429"/>
        <v>91386.4</v>
      </c>
      <c r="AB2029" s="2">
        <f t="shared" si="3423"/>
        <v>91386.377032775708</v>
      </c>
      <c r="AC2029" s="1">
        <f t="shared" si="3430"/>
        <v>9.1757349535883187E-2</v>
      </c>
      <c r="AD2029" s="1" t="b">
        <f t="shared" si="3431"/>
        <v>1</v>
      </c>
      <c r="AF2029" s="1" t="s">
        <v>1336</v>
      </c>
      <c r="AG2029" s="1" t="s">
        <v>1330</v>
      </c>
      <c r="AH2029" s="10">
        <v>22527.7</v>
      </c>
      <c r="AI2029" s="10">
        <v>113914.16</v>
      </c>
      <c r="AJ2029" s="10">
        <f t="shared" ref="AJ2029:AJ2030" si="3514">AI2029-AH2029</f>
        <v>91386.46</v>
      </c>
      <c r="AK2029" s="1">
        <f t="shared" ref="AK2029:AK2030" si="3515">$A2029-100000000/AJ2029</f>
        <v>9.9344366776676907E-4</v>
      </c>
      <c r="AL2029" s="10">
        <f t="shared" ref="AL2029:AL2030" si="3516">$X2029-AJ2029</f>
        <v>-7.3530261419364251E-2</v>
      </c>
      <c r="AM2029" s="10">
        <f t="shared" si="3432"/>
        <v>0.33405888024272218</v>
      </c>
      <c r="AN2029" s="10">
        <f t="shared" ref="AN2029:AN2030" si="3517">AL2029/AM2029</f>
        <v>-0.22011168021020205</v>
      </c>
      <c r="AO2029" s="1">
        <f t="shared" si="3433"/>
        <v>1094.2550000000001</v>
      </c>
      <c r="AP2029" s="14">
        <v>1860000000</v>
      </c>
      <c r="AQ2029" s="10">
        <v>0.40200000000000002</v>
      </c>
      <c r="AR2029" s="14" cm="1">
        <f t="array" ref="AR2029">SfromgA($AP2029,$AO2029,"")</f>
        <v>1.2028235520803823</v>
      </c>
      <c r="AS2029" s="21">
        <f t="shared" ref="AS2029:AS2030" si="3518">(10^MAX(0.05, -0.312925054856973*((LN($AR2029))^(1/3)) + 0.454808404431693)-1)*100</f>
        <v>89.063905764335871</v>
      </c>
      <c r="AU2029" s="10"/>
      <c r="AV2029" s="10"/>
      <c r="AW2029" s="14">
        <f t="shared" ref="AW2029:AW2030" si="3519">IF($AP2029="",$AT2029,$AP2029)</f>
        <v>1860000000</v>
      </c>
      <c r="AX2029" s="21">
        <f t="shared" ref="AX2029:AX2030" si="3520">IF($AP2029="",$AV2029,$AS2029)</f>
        <v>89.063905764335871</v>
      </c>
      <c r="AY2029" s="10">
        <f t="shared" ref="AY2029:AY2030" si="3521">LN(BB2029*$AO2029/$AW2029)</f>
        <v>-9.9906200438046771</v>
      </c>
      <c r="AZ2029" s="10">
        <f t="shared" ref="AZ2029:AZ2030" si="3522">EXP(AY$2950*$AI2029+AY$2951)*$AW2029/$AO2029</f>
        <v>53.841662686453354</v>
      </c>
      <c r="BA2029" s="10">
        <f t="shared" ref="BA2029:BA2030" si="3523">LN(AZ2029/$C2029)</f>
        <v>-0.3959790678221724</v>
      </c>
      <c r="BB2029" s="17" cm="1">
        <f t="array" ref="BB2029">$C2029*EXP(poly_from_str($AO2029,BB$2951))</f>
        <v>77.89745135544166</v>
      </c>
      <c r="BC2029" s="10">
        <f t="shared" ref="BC2029:BC2030" si="3524">LN(AZ2029/BB2029)</f>
        <v>-0.36934566861483825</v>
      </c>
      <c r="BD2029" s="10">
        <f t="shared" ref="BD2029:BD2030" si="3525">LN($AX2029/100+1)</f>
        <v>0.63691489765715337</v>
      </c>
      <c r="BE2029" s="10">
        <f t="shared" ref="BE2029:BE2030" si="3526">ABS(LN($AZ2029/$BB2029))-BD2029-LN(2)</f>
        <v>-0.96071640960226046</v>
      </c>
      <c r="BF2029" s="21">
        <f>INDEX([1]Pr3_line_class7_opt_lin!$A$2:$A$3624,MATCH($X2029,[1]Pr3_line_class7_opt_lin!$AO$2:$AO$3624,0),1)</f>
        <v>47873</v>
      </c>
    </row>
    <row r="2030" spans="1:58" hidden="1" x14ac:dyDescent="0.25">
      <c r="A2030" s="1">
        <v>1094.058</v>
      </c>
      <c r="B2030" s="1">
        <v>4.0000000000000001E-3</v>
      </c>
      <c r="C2030">
        <v>3</v>
      </c>
      <c r="E2030" s="2">
        <v>91402.8</v>
      </c>
      <c r="F2030">
        <v>21755</v>
      </c>
      <c r="G2030" t="s">
        <v>4</v>
      </c>
      <c r="H2030" t="s">
        <v>12</v>
      </c>
      <c r="I2030">
        <v>113158</v>
      </c>
      <c r="J2030" t="s">
        <v>6</v>
      </c>
      <c r="K2030" t="s">
        <v>5</v>
      </c>
      <c r="L2030">
        <v>21755.84</v>
      </c>
      <c r="M2030">
        <v>113158.8</v>
      </c>
      <c r="N2030">
        <v>21</v>
      </c>
      <c r="V2030" s="11">
        <f t="shared" si="3424"/>
        <v>9.1402832390970131E-7</v>
      </c>
      <c r="W2030" s="11">
        <f t="shared" si="3425"/>
        <v>1.0940583877080352E-6</v>
      </c>
      <c r="X2030" s="10">
        <f t="shared" si="3426"/>
        <v>91402.819076263157</v>
      </c>
      <c r="Y2030" s="8">
        <f t="shared" si="3427"/>
        <v>1094.058159372127</v>
      </c>
      <c r="Z2030" s="1">
        <f t="shared" si="3428"/>
        <v>1094.058</v>
      </c>
      <c r="AA2030" s="2">
        <f t="shared" si="3429"/>
        <v>91402.8</v>
      </c>
      <c r="AB2030" s="2">
        <f t="shared" si="3423"/>
        <v>91402.832390970128</v>
      </c>
      <c r="AC2030" s="1">
        <f t="shared" si="3430"/>
        <v>9.1772388845458894E-2</v>
      </c>
      <c r="AD2030" s="1" t="b">
        <f t="shared" si="3431"/>
        <v>1</v>
      </c>
      <c r="AF2030" s="1" t="s">
        <v>1278</v>
      </c>
      <c r="AG2030" s="1" t="s">
        <v>1174</v>
      </c>
      <c r="AH2030" s="10">
        <v>21755.84</v>
      </c>
      <c r="AI2030" s="10">
        <v>113158.53</v>
      </c>
      <c r="AJ2030" s="10">
        <f t="shared" si="3514"/>
        <v>91402.69</v>
      </c>
      <c r="AK2030" s="1">
        <f t="shared" si="3515"/>
        <v>-1.704369750996193E-3</v>
      </c>
      <c r="AL2030" s="10">
        <f t="shared" si="3516"/>
        <v>0.12907626315427478</v>
      </c>
      <c r="AM2030" s="10">
        <f t="shared" si="3432"/>
        <v>0.33417899233861459</v>
      </c>
      <c r="AN2030" s="10">
        <f t="shared" si="3517"/>
        <v>0.38624888491938858</v>
      </c>
      <c r="AO2030" s="1">
        <f t="shared" si="3433"/>
        <v>1094.058</v>
      </c>
      <c r="AP2030" s="14">
        <v>201000000</v>
      </c>
      <c r="AQ2030" s="10">
        <v>0.54800000000000004</v>
      </c>
      <c r="AR2030" s="14" cm="1">
        <f t="array" ref="AR2030">SfromgA($AP2030,$AO2030,"")</f>
        <v>0.12991235505586998</v>
      </c>
      <c r="AS2030" s="21">
        <f t="shared" si="3518"/>
        <v>610.78522259115368</v>
      </c>
      <c r="AU2030" s="10"/>
      <c r="AV2030" s="10"/>
      <c r="AW2030" s="14">
        <f t="shared" si="3519"/>
        <v>201000000</v>
      </c>
      <c r="AX2030" s="21">
        <f t="shared" si="3520"/>
        <v>610.78522259115368</v>
      </c>
      <c r="AY2030" s="10">
        <f t="shared" si="3521"/>
        <v>-11.048914341395781</v>
      </c>
      <c r="AZ2030" s="10">
        <f t="shared" si="3522"/>
        <v>6.2453306300977918</v>
      </c>
      <c r="BA2030" s="10">
        <f t="shared" si="3523"/>
        <v>0.733221796678174</v>
      </c>
      <c r="BB2030" s="17" cm="1">
        <f t="array" ref="BB2030">$C2030*EXP(poly_from_str($AO2030,BB$2951))</f>
        <v>2.9219527027550338</v>
      </c>
      <c r="BC2030" s="10">
        <f t="shared" si="3524"/>
        <v>0.75958195874870027</v>
      </c>
      <c r="BD2030" s="10">
        <f t="shared" si="3525"/>
        <v>1.9612001202495541</v>
      </c>
      <c r="BE2030" s="10">
        <f t="shared" si="3526"/>
        <v>-1.8947653420607993</v>
      </c>
      <c r="BF2030" s="21">
        <f>INDEX([1]Pr3_line_class7_opt_lin!$A$2:$A$3624,MATCH($X2030,[1]Pr3_line_class7_opt_lin!$AO$2:$AO$3624,0),1)</f>
        <v>1797</v>
      </c>
    </row>
    <row r="2031" spans="1:58" hidden="1" x14ac:dyDescent="0.25">
      <c r="A2031" s="1">
        <v>1093.8699999999999</v>
      </c>
      <c r="B2031" s="1">
        <v>4.0000000000000001E-3</v>
      </c>
      <c r="C2031">
        <v>10</v>
      </c>
      <c r="E2031" s="2">
        <v>91418.5</v>
      </c>
      <c r="N2031">
        <v>21</v>
      </c>
      <c r="V2031" s="11">
        <f t="shared" si="3424"/>
        <v>9.1418541508588787E-7</v>
      </c>
      <c r="W2031" s="11">
        <f t="shared" si="3425"/>
        <v>1.0938704966718991E-6</v>
      </c>
      <c r="X2031" s="10">
        <f t="shared" si="3426"/>
        <v>91418.524439066387</v>
      </c>
      <c r="Y2031" s="8">
        <f t="shared" si="3427"/>
        <v>1093.8702042456773</v>
      </c>
      <c r="Z2031" s="1">
        <f t="shared" si="3428"/>
        <v>1093.8699999999999</v>
      </c>
      <c r="AA2031" s="2">
        <f t="shared" si="3429"/>
        <v>91418.5</v>
      </c>
      <c r="AB2031" s="2">
        <f t="shared" si="3423"/>
        <v>91418.54150858878</v>
      </c>
      <c r="AC2031" s="1">
        <f t="shared" si="3430"/>
        <v>9.1786748657787853E-2</v>
      </c>
      <c r="AD2031" s="1" t="b">
        <f t="shared" si="3431"/>
        <v>1</v>
      </c>
      <c r="AM2031" s="10">
        <f t="shared" si="3432"/>
        <v>0.33429383747611696</v>
      </c>
      <c r="AN2031" s="10"/>
      <c r="AO2031" s="1">
        <f t="shared" si="3433"/>
        <v>1093.8699999999999</v>
      </c>
      <c r="AP2031"/>
      <c r="BB2031" s="17" cm="1">
        <f t="array" ref="BB2031">$C2031*EXP(poly_from_str($AO2031,BB$2951))</f>
        <v>9.7423736422202172</v>
      </c>
      <c r="BF2031" s="21">
        <f>INDEX([1]Pr3_line_class7_opt_lin!$A$2:$A$3624,MATCH($X2031,[1]Pr3_line_class7_opt_lin!$AO$2:$AO$3624,0),1)</f>
        <v>5998</v>
      </c>
    </row>
    <row r="2032" spans="1:58" hidden="1" x14ac:dyDescent="0.25">
      <c r="A2032" s="1">
        <v>1093.6010000000001</v>
      </c>
      <c r="B2032" s="1">
        <v>4.0000000000000001E-3</v>
      </c>
      <c r="C2032">
        <v>1</v>
      </c>
      <c r="E2032" s="2">
        <v>91441</v>
      </c>
      <c r="F2032">
        <v>37011</v>
      </c>
      <c r="G2032" t="s">
        <v>4</v>
      </c>
      <c r="H2032" t="s">
        <v>17</v>
      </c>
      <c r="I2032">
        <v>128453</v>
      </c>
      <c r="J2032" t="s">
        <v>6</v>
      </c>
      <c r="K2032" t="s">
        <v>7</v>
      </c>
      <c r="L2032">
        <v>37011.919999999998</v>
      </c>
      <c r="M2032">
        <v>128453.2</v>
      </c>
      <c r="N2032">
        <v>21</v>
      </c>
      <c r="V2032" s="11">
        <f t="shared" si="3424"/>
        <v>9.1441028309227949E-7</v>
      </c>
      <c r="W2032" s="11">
        <f t="shared" si="3425"/>
        <v>1.0936013385680385E-6</v>
      </c>
      <c r="X2032" s="10">
        <f t="shared" si="3426"/>
        <v>91441.016660915717</v>
      </c>
      <c r="Y2032" s="8">
        <f t="shared" si="3427"/>
        <v>1093.6011393095393</v>
      </c>
      <c r="Z2032" s="1">
        <f t="shared" si="3428"/>
        <v>1093.6010000000001</v>
      </c>
      <c r="AA2032" s="2">
        <f t="shared" si="3429"/>
        <v>91441</v>
      </c>
      <c r="AB2032" s="2">
        <f t="shared" si="3423"/>
        <v>91441.028309227942</v>
      </c>
      <c r="AC2032" s="1">
        <f t="shared" si="3430"/>
        <v>9.1807308291245143E-2</v>
      </c>
      <c r="AD2032" s="1" t="b">
        <f t="shared" si="3431"/>
        <v>1</v>
      </c>
      <c r="AF2032" s="1" t="s">
        <v>1404</v>
      </c>
      <c r="AG2032" s="1" t="s">
        <v>1220</v>
      </c>
      <c r="AH2032" s="10">
        <v>37011.919999999998</v>
      </c>
      <c r="AI2032" s="10">
        <v>128453.2</v>
      </c>
      <c r="AJ2032" s="10">
        <f>AI2032-AH2032</f>
        <v>91441.279999999999</v>
      </c>
      <c r="AK2032" s="1">
        <f>$A2032-100000000/AJ2032</f>
        <v>3.0101205934442987E-3</v>
      </c>
      <c r="AL2032" s="10">
        <f>$X2032-AJ2032</f>
        <v>-0.26333908428205177</v>
      </c>
      <c r="AM2032" s="10">
        <f t="shared" si="3432"/>
        <v>0.33445836278496449</v>
      </c>
      <c r="AN2032" s="10">
        <f>AL2032/AM2032</f>
        <v>-0.78735984380621427</v>
      </c>
      <c r="AO2032" s="1">
        <f t="shared" si="3433"/>
        <v>1093.6010000000001</v>
      </c>
      <c r="AP2032" s="14">
        <v>1160000000</v>
      </c>
      <c r="AQ2032" s="10">
        <v>0.27400000000000002</v>
      </c>
      <c r="AR2032" s="14" cm="1">
        <f t="array" ref="AR2032">SfromgA($AP2032,$AO2032,"")</f>
        <v>0.748803809497816</v>
      </c>
      <c r="AS2032" s="21">
        <f>(10^MAX(0.05, -0.312925054856973*((LN($AR2032))^(1/3)) + 0.454808404431693)-1)*100</f>
        <v>358.94943708696479</v>
      </c>
      <c r="AU2032" s="10"/>
      <c r="AV2032" s="10"/>
      <c r="AW2032" s="14">
        <f>IF($AP2032="",$AT2032,$AP2032)</f>
        <v>1160000000</v>
      </c>
      <c r="AX2032" s="21">
        <f>IF($AP2032="",$AV2032,$AS2032)</f>
        <v>358.94943708696479</v>
      </c>
      <c r="AY2032" s="10"/>
      <c r="AZ2032" s="10">
        <f>EXP(AY$2950*$AI2032+AY$2951)*$AW2032/$AO2032</f>
        <v>8.6316568541033849</v>
      </c>
      <c r="BA2032" s="10"/>
      <c r="BB2032" s="17" cm="1">
        <f t="array" ref="BB2032">$C2032*EXP(poly_from_str($AO2032,BB$2951))</f>
        <v>0.97459818553837563</v>
      </c>
      <c r="BC2032" s="10"/>
      <c r="BD2032" s="10">
        <f t="shared" ref="BD2032" si="3527">LN($AX2032/100+1)</f>
        <v>1.5237698591525932</v>
      </c>
      <c r="BE2032" s="10">
        <f>ABS(LN($AZ2032/$BB2032))-BD2032-LN(2)</f>
        <v>-3.5750554990701899E-2</v>
      </c>
      <c r="BF2032" s="21">
        <f>INDEX([1]Pr3_line_class7_opt_lin!$A$2:$A$3624,MATCH($X2032,[1]Pr3_line_class7_opt_lin!$AO$2:$AO$3624,0),1)</f>
        <v>601</v>
      </c>
    </row>
    <row r="2033" spans="1:58" hidden="1" x14ac:dyDescent="0.25">
      <c r="A2033" s="1">
        <v>1093.521</v>
      </c>
      <c r="B2033" s="1">
        <v>4.0000000000000001E-3</v>
      </c>
      <c r="C2033">
        <v>80</v>
      </c>
      <c r="E2033" s="2">
        <v>91447.7</v>
      </c>
      <c r="N2033">
        <v>21</v>
      </c>
      <c r="V2033" s="11">
        <f t="shared" si="3424"/>
        <v>9.1447717967921974E-7</v>
      </c>
      <c r="W2033" s="11">
        <f t="shared" si="3425"/>
        <v>1.0935212148583291E-6</v>
      </c>
      <c r="X2033" s="10">
        <f t="shared" si="3426"/>
        <v>91447.710573441305</v>
      </c>
      <c r="Y2033" s="8">
        <f t="shared" si="3427"/>
        <v>1093.5210884223327</v>
      </c>
      <c r="Z2033" s="1">
        <f t="shared" si="3428"/>
        <v>1093.521</v>
      </c>
      <c r="AA2033" s="2">
        <f t="shared" si="3429"/>
        <v>91447.7</v>
      </c>
      <c r="AB2033" s="2">
        <f t="shared" si="3423"/>
        <v>91447.71796792197</v>
      </c>
      <c r="AC2033" s="1">
        <f t="shared" si="3430"/>
        <v>9.1813425607703003E-2</v>
      </c>
      <c r="AD2033" s="1" t="b">
        <f t="shared" si="3431"/>
        <v>1</v>
      </c>
      <c r="AM2033" s="10">
        <f t="shared" si="3432"/>
        <v>0.33450733913660552</v>
      </c>
      <c r="AN2033" s="10"/>
      <c r="AO2033" s="1">
        <f t="shared" si="3433"/>
        <v>1093.521</v>
      </c>
      <c r="AP2033"/>
      <c r="BB2033" s="17" cm="1">
        <f t="array" ref="BB2033">$C2033*EXP(poly_from_str($AO2033,BB$2951))</f>
        <v>77.976414528670375</v>
      </c>
      <c r="BF2033" s="21">
        <f>INDEX([1]Pr3_line_class7_opt_lin!$A$2:$A$3624,MATCH($X2033,[1]Pr3_line_class7_opt_lin!$AO$2:$AO$3624,0),1)</f>
        <v>48083</v>
      </c>
    </row>
    <row r="2034" spans="1:58" hidden="1" x14ac:dyDescent="0.25">
      <c r="A2034" s="1">
        <v>1093.2529999999999</v>
      </c>
      <c r="B2034" s="1">
        <v>4.0000000000000001E-3</v>
      </c>
      <c r="C2034">
        <v>80</v>
      </c>
      <c r="E2034" s="2">
        <v>91470.1</v>
      </c>
      <c r="F2034">
        <v>19872</v>
      </c>
      <c r="G2034" t="s">
        <v>4</v>
      </c>
      <c r="H2034" t="s">
        <v>7</v>
      </c>
      <c r="I2034">
        <v>111342</v>
      </c>
      <c r="J2034" t="s">
        <v>6</v>
      </c>
      <c r="K2034" t="s">
        <v>7</v>
      </c>
      <c r="L2034">
        <v>19872.43</v>
      </c>
      <c r="M2034">
        <v>111342.8</v>
      </c>
      <c r="N2034">
        <v>21</v>
      </c>
      <c r="V2034" s="11">
        <f t="shared" si="3424"/>
        <v>9.1470135458123607E-7</v>
      </c>
      <c r="W2034" s="11">
        <f t="shared" si="3425"/>
        <v>1.0932534237964099E-6</v>
      </c>
      <c r="X2034" s="10">
        <f t="shared" si="3426"/>
        <v>91470.120857345755</v>
      </c>
      <c r="Y2034" s="8">
        <f t="shared" si="3427"/>
        <v>1093.2531745088345</v>
      </c>
      <c r="Z2034" s="1">
        <f t="shared" si="3428"/>
        <v>1093.2529999999999</v>
      </c>
      <c r="AA2034" s="2">
        <f t="shared" si="3429"/>
        <v>91470.1</v>
      </c>
      <c r="AB2034" s="2">
        <f t="shared" si="3423"/>
        <v>91470.135458123608</v>
      </c>
      <c r="AC2034" s="1">
        <f t="shared" si="3430"/>
        <v>9.183392840363741E-2</v>
      </c>
      <c r="AD2034" s="1" t="b">
        <f t="shared" si="3431"/>
        <v>1</v>
      </c>
      <c r="AF2034" s="1" t="s">
        <v>1160</v>
      </c>
      <c r="AG2034" s="5" t="s">
        <v>1474</v>
      </c>
      <c r="AH2034" s="10">
        <v>19872.43</v>
      </c>
      <c r="AI2034" s="10">
        <v>111342.43</v>
      </c>
      <c r="AJ2034" s="10">
        <f t="shared" ref="AJ2034:AJ2038" si="3528">AI2034-AH2034</f>
        <v>91470</v>
      </c>
      <c r="AK2034" s="1">
        <f t="shared" ref="AK2034:AK2038" si="3529">$A2034-100000000/AJ2034</f>
        <v>-1.6190007654586225E-3</v>
      </c>
      <c r="AL2034" s="10">
        <f t="shared" ref="AL2034:AL2038" si="3530">$X2034-AJ2034</f>
        <v>0.12085734575521201</v>
      </c>
      <c r="AM2034" s="10">
        <f t="shared" si="3432"/>
        <v>0.33467129749472452</v>
      </c>
      <c r="AN2034" s="10">
        <f t="shared" ref="AN2034:AN2038" si="3531">AL2034/AM2034</f>
        <v>0.36112253025557745</v>
      </c>
      <c r="AO2034" s="1">
        <f t="shared" si="3433"/>
        <v>1093.2529999999999</v>
      </c>
      <c r="AP2034" s="14">
        <v>2310000000</v>
      </c>
      <c r="AQ2034" s="10">
        <v>0.41699999999999998</v>
      </c>
      <c r="AR2034" s="14" cm="1">
        <f t="array" ref="AR2034">SfromgA($AP2034,$AO2034,"")</f>
        <v>1.4897293464732402</v>
      </c>
      <c r="AS2034" s="21">
        <f t="shared" ref="AS2034:AS2038" si="3532">(10^MAX(0.05, -0.312925054856973*((LN($AR2034))^(1/3)) + 0.454808404431693)-1)*100</f>
        <v>67.692495365609815</v>
      </c>
      <c r="AU2034" s="10"/>
      <c r="AV2034" s="10"/>
      <c r="AW2034" s="14">
        <f t="shared" ref="AW2034:AW2038" si="3533">IF($AP2034="",$AT2034,$AP2034)</f>
        <v>2310000000</v>
      </c>
      <c r="AX2034" s="21">
        <f t="shared" ref="AX2034:AX2038" si="3534">IF($AP2034="",$AV2034,$AS2034)</f>
        <v>67.692495365609815</v>
      </c>
      <c r="AY2034" s="10">
        <f t="shared" ref="AY2034:AY2037" si="3535">LN(BB2034*$AO2034/$AW2034)</f>
        <v>-10.206827420537648</v>
      </c>
      <c r="AZ2034" s="10">
        <f t="shared" ref="AZ2034:AZ2038" si="3536">EXP(AY$2950*$AI2034+AY$2951)*$AW2034/$AO2034</f>
        <v>85.117269937742364</v>
      </c>
      <c r="BA2034" s="10">
        <f t="shared" ref="BA2034:BA2037" si="3537">LN(AZ2034/$C2034)</f>
        <v>6.2003317305268445E-2</v>
      </c>
      <c r="BB2034" s="17" cm="1">
        <f t="array" ref="BB2034">$C2034*EXP(poly_from_str($AO2034,BB$2951))</f>
        <v>78.005006189103739</v>
      </c>
      <c r="BC2034" s="10">
        <f t="shared" ref="BC2034:BC2037" si="3538">LN(AZ2034/BB2034)</f>
        <v>8.7256945437542741E-2</v>
      </c>
      <c r="BD2034" s="10">
        <f t="shared" ref="BD2034:BD2038" si="3539">LN($AX2034/100+1)</f>
        <v>0.51696173148559943</v>
      </c>
      <c r="BE2034" s="10">
        <f t="shared" ref="BE2034:BE2038" si="3540">ABS(LN($AZ2034/$BB2034))-BD2034-LN(2)</f>
        <v>-1.1228519666080019</v>
      </c>
      <c r="BF2034" s="21">
        <f>INDEX([1]Pr3_line_class7_opt_lin!$A$2:$A$3624,MATCH($X2034,[1]Pr3_line_class7_opt_lin!$AO$2:$AO$3624,0),1)</f>
        <v>48159</v>
      </c>
    </row>
    <row r="2035" spans="1:58" hidden="1" x14ac:dyDescent="0.25">
      <c r="A2035" s="1">
        <v>1093.1849999999999</v>
      </c>
      <c r="B2035" s="1">
        <v>4.0000000000000001E-3</v>
      </c>
      <c r="C2035">
        <v>60</v>
      </c>
      <c r="E2035" s="2">
        <v>91475.8</v>
      </c>
      <c r="F2035">
        <v>22080</v>
      </c>
      <c r="G2035" t="s">
        <v>4</v>
      </c>
      <c r="H2035" t="s">
        <v>7</v>
      </c>
      <c r="I2035">
        <v>113556</v>
      </c>
      <c r="J2035" t="s">
        <v>6</v>
      </c>
      <c r="K2035" t="s">
        <v>17</v>
      </c>
      <c r="L2035">
        <v>22080.94</v>
      </c>
      <c r="M2035">
        <v>113556.8</v>
      </c>
      <c r="N2035">
        <v>21</v>
      </c>
      <c r="V2035" s="11">
        <f t="shared" si="3424"/>
        <v>9.1475825226288332E-7</v>
      </c>
      <c r="W2035" s="11">
        <f t="shared" si="3425"/>
        <v>1.0931853014677105E-6</v>
      </c>
      <c r="X2035" s="10">
        <f t="shared" si="3426"/>
        <v>91475.814837205398</v>
      </c>
      <c r="Y2035" s="8">
        <f t="shared" si="3427"/>
        <v>1093.1851241551074</v>
      </c>
      <c r="Z2035" s="1">
        <f t="shared" si="3428"/>
        <v>1093.1849999999999</v>
      </c>
      <c r="AA2035" s="2">
        <f t="shared" si="3429"/>
        <v>91475.8</v>
      </c>
      <c r="AB2035" s="2">
        <f t="shared" si="3423"/>
        <v>91475.825226288332</v>
      </c>
      <c r="AC2035" s="1">
        <f t="shared" si="3430"/>
        <v>9.1839133004152251E-2</v>
      </c>
      <c r="AD2035" s="1" t="b">
        <f t="shared" si="3431"/>
        <v>1</v>
      </c>
      <c r="AF2035" s="1" t="s">
        <v>1321</v>
      </c>
      <c r="AG2035" s="1" t="s">
        <v>1338</v>
      </c>
      <c r="AH2035" s="10">
        <v>22080.94</v>
      </c>
      <c r="AI2035" s="10">
        <v>113556.8</v>
      </c>
      <c r="AJ2035" s="10">
        <f t="shared" si="3528"/>
        <v>91475.86</v>
      </c>
      <c r="AK2035" s="1">
        <f t="shared" si="3529"/>
        <v>4.155642809564597E-4</v>
      </c>
      <c r="AL2035" s="10">
        <f t="shared" si="3530"/>
        <v>-4.5162794602219947E-2</v>
      </c>
      <c r="AM2035" s="10">
        <f t="shared" si="3432"/>
        <v>0.33471297172939624</v>
      </c>
      <c r="AN2035" s="10">
        <f t="shared" si="3531"/>
        <v>-0.13492992031014708</v>
      </c>
      <c r="AO2035" s="1">
        <f t="shared" si="3433"/>
        <v>1093.1849999999999</v>
      </c>
      <c r="AP2035" s="14">
        <v>2500000000</v>
      </c>
      <c r="AQ2035" s="10">
        <v>0.51700000000000002</v>
      </c>
      <c r="AR2035" s="14" cm="1">
        <f t="array" ref="AR2035">SfromgA($AP2035,$AO2035,"")</f>
        <v>1.6119603697437703</v>
      </c>
      <c r="AS2035" s="21">
        <f t="shared" si="3532"/>
        <v>62.267234784900396</v>
      </c>
      <c r="AU2035" s="10"/>
      <c r="AV2035" s="10"/>
      <c r="AW2035" s="14">
        <f t="shared" si="3533"/>
        <v>2500000000</v>
      </c>
      <c r="AX2035" s="21">
        <f t="shared" si="3534"/>
        <v>62.267234784900396</v>
      </c>
      <c r="AY2035" s="10">
        <f t="shared" si="3535"/>
        <v>-10.573522166253522</v>
      </c>
      <c r="AZ2035" s="10">
        <f t="shared" si="3536"/>
        <v>74.899314277800045</v>
      </c>
      <c r="BA2035" s="10">
        <f t="shared" si="3537"/>
        <v>0.22180017308960545</v>
      </c>
      <c r="BB2035" s="17" cm="1">
        <f t="array" ref="BB2035">$C2035*EXP(poly_from_str($AO2035,BB$2951))</f>
        <v>58.509180280211112</v>
      </c>
      <c r="BC2035" s="10">
        <f t="shared" si="3538"/>
        <v>0.24696106551892844</v>
      </c>
      <c r="BD2035" s="10">
        <f t="shared" si="3539"/>
        <v>0.48407438759052684</v>
      </c>
      <c r="BE2035" s="10">
        <f t="shared" si="3540"/>
        <v>-0.9302605026315437</v>
      </c>
      <c r="BF2035" s="21">
        <f>INDEX([1]Pr3_line_class7_opt_lin!$A$2:$A$3624,MATCH($X2035,[1]Pr3_line_class7_opt_lin!$AO$2:$AO$3624,0),1)</f>
        <v>36134</v>
      </c>
    </row>
    <row r="2036" spans="1:58" hidden="1" x14ac:dyDescent="0.25">
      <c r="A2036" s="1">
        <v>1092.9100000000001</v>
      </c>
      <c r="B2036" s="1">
        <v>4.0000000000000001E-3</v>
      </c>
      <c r="C2036">
        <v>20</v>
      </c>
      <c r="E2036" s="2">
        <v>91498.8</v>
      </c>
      <c r="F2036">
        <v>27380</v>
      </c>
      <c r="G2036" t="s">
        <v>4</v>
      </c>
      <c r="H2036" t="s">
        <v>12</v>
      </c>
      <c r="I2036">
        <v>118879</v>
      </c>
      <c r="J2036" t="s">
        <v>6</v>
      </c>
      <c r="K2036" t="s">
        <v>12</v>
      </c>
      <c r="L2036">
        <v>27380.31</v>
      </c>
      <c r="M2036">
        <v>118879.3</v>
      </c>
      <c r="N2036">
        <v>21</v>
      </c>
      <c r="V2036" s="11">
        <f t="shared" si="3424"/>
        <v>9.1498842539641869E-7</v>
      </c>
      <c r="W2036" s="11">
        <f t="shared" si="3425"/>
        <v>1.0929105081159535E-6</v>
      </c>
      <c r="X2036" s="10">
        <f t="shared" si="3426"/>
        <v>91498.825009937209</v>
      </c>
      <c r="Y2036" s="8">
        <f t="shared" si="3427"/>
        <v>1092.9102093839952</v>
      </c>
      <c r="Z2036" s="1">
        <f t="shared" si="3428"/>
        <v>1092.9100000000001</v>
      </c>
      <c r="AA2036" s="2">
        <f t="shared" si="3429"/>
        <v>91498.8</v>
      </c>
      <c r="AB2036" s="2">
        <f t="shared" si="3423"/>
        <v>91498.842539641861</v>
      </c>
      <c r="AC2036" s="1">
        <f t="shared" si="3430"/>
        <v>9.1860190930470875E-2</v>
      </c>
      <c r="AD2036" s="1" t="b">
        <f t="shared" si="3431"/>
        <v>1</v>
      </c>
      <c r="AF2036" s="1" t="s">
        <v>1315</v>
      </c>
      <c r="AG2036" s="1" t="s">
        <v>1195</v>
      </c>
      <c r="AH2036" s="10">
        <v>27380.31</v>
      </c>
      <c r="AI2036" s="10">
        <v>118879.3</v>
      </c>
      <c r="AJ2036" s="10">
        <f t="shared" si="3528"/>
        <v>91498.99</v>
      </c>
      <c r="AK2036" s="1">
        <f t="shared" si="3529"/>
        <v>1.7613407537737658E-3</v>
      </c>
      <c r="AL2036" s="10">
        <f t="shared" si="3530"/>
        <v>-0.16499006279627793</v>
      </c>
      <c r="AM2036" s="10">
        <f t="shared" si="3432"/>
        <v>0.33488137175064736</v>
      </c>
      <c r="AN2036" s="10">
        <f t="shared" si="3531"/>
        <v>-0.49268211586020827</v>
      </c>
      <c r="AO2036" s="1">
        <f t="shared" si="3433"/>
        <v>1092.9100000000001</v>
      </c>
      <c r="AP2036" s="14">
        <v>939000000</v>
      </c>
      <c r="AQ2036" s="10">
        <v>0.29099999999999998</v>
      </c>
      <c r="AR2036" s="14" cm="1">
        <f t="array" ref="AR2036">SfromgA($AP2036,$AO2036,"")</f>
        <v>0.60499550974461469</v>
      </c>
      <c r="AS2036" s="21">
        <f t="shared" si="3532"/>
        <v>405.35445194201571</v>
      </c>
      <c r="AU2036" s="10"/>
      <c r="AV2036" s="10"/>
      <c r="AW2036" s="14">
        <f t="shared" si="3533"/>
        <v>939000000</v>
      </c>
      <c r="AX2036" s="21">
        <f t="shared" si="3534"/>
        <v>405.35445194201571</v>
      </c>
      <c r="AY2036" s="10">
        <f t="shared" si="3535"/>
        <v>-10.692781647980475</v>
      </c>
      <c r="AZ2036" s="10">
        <f t="shared" si="3536"/>
        <v>17.109594053901677</v>
      </c>
      <c r="BA2036" s="10">
        <f t="shared" si="3537"/>
        <v>-0.15609291159460359</v>
      </c>
      <c r="BB2036" s="17" cm="1">
        <f t="array" ref="BB2036">$C2036*EXP(poly_from_str($AO2036,BB$2951))</f>
        <v>19.51035297710435</v>
      </c>
      <c r="BC2036" s="10">
        <f t="shared" si="3538"/>
        <v>-0.13130588462393281</v>
      </c>
      <c r="BD2036" s="10">
        <f t="shared" si="3539"/>
        <v>1.6200898821148615</v>
      </c>
      <c r="BE2036" s="10">
        <f t="shared" si="3540"/>
        <v>-2.1819311780508741</v>
      </c>
      <c r="BF2036" s="21">
        <f>INDEX([1]Pr3_line_class7_opt_lin!$A$2:$A$3624,MATCH($X2036,[1]Pr3_line_class7_opt_lin!$AO$2:$AO$3624,0),1)</f>
        <v>12064</v>
      </c>
    </row>
    <row r="2037" spans="1:58" x14ac:dyDescent="0.25">
      <c r="A2037" s="1">
        <v>1092.529</v>
      </c>
      <c r="B2037" s="1">
        <v>8.0000000000000002E-3</v>
      </c>
      <c r="C2037">
        <v>2</v>
      </c>
      <c r="D2037" t="s">
        <v>16</v>
      </c>
      <c r="E2037" s="2">
        <v>91530.8</v>
      </c>
      <c r="F2037">
        <v>21238</v>
      </c>
      <c r="G2037" t="s">
        <v>4</v>
      </c>
      <c r="H2037" t="s">
        <v>39</v>
      </c>
      <c r="I2037">
        <v>112769</v>
      </c>
      <c r="J2037" t="s">
        <v>6</v>
      </c>
      <c r="K2037" t="s">
        <v>39</v>
      </c>
      <c r="L2037">
        <v>21238.78</v>
      </c>
      <c r="M2037">
        <v>112769.7</v>
      </c>
      <c r="N2037">
        <v>21</v>
      </c>
      <c r="V2037" s="11">
        <f t="shared" si="3424"/>
        <v>9.1530751128802993E-7</v>
      </c>
      <c r="W2037" s="11">
        <f t="shared" si="3425"/>
        <v>1.0925284166641175E-6</v>
      </c>
      <c r="X2037" s="10">
        <f t="shared" si="3426"/>
        <v>91530.771284149043</v>
      </c>
      <c r="Y2037" s="8">
        <f t="shared" si="3427"/>
        <v>1092.5287594218889</v>
      </c>
      <c r="Z2037" s="1">
        <f t="shared" si="3428"/>
        <v>1092.529</v>
      </c>
      <c r="AA2037" s="2">
        <f t="shared" si="3429"/>
        <v>91530.8</v>
      </c>
      <c r="AB2037" s="2">
        <f t="shared" si="3423"/>
        <v>91530.751128802993</v>
      </c>
      <c r="AC2037" s="1">
        <f t="shared" si="3430"/>
        <v>9.1889392011014356E-2</v>
      </c>
      <c r="AD2037" s="1" t="b">
        <f t="shared" si="3431"/>
        <v>1</v>
      </c>
      <c r="AF2037" s="1" t="s">
        <v>1196</v>
      </c>
      <c r="AG2037" s="1" t="s">
        <v>1199</v>
      </c>
      <c r="AH2037" s="10">
        <v>21238.78</v>
      </c>
      <c r="AI2037" s="10">
        <v>112769.67</v>
      </c>
      <c r="AJ2037" s="10">
        <f t="shared" si="3528"/>
        <v>91530.89</v>
      </c>
      <c r="AK2037" s="1">
        <f t="shared" si="3529"/>
        <v>1.6575913334690995E-3</v>
      </c>
      <c r="AL2037" s="10">
        <f t="shared" si="3530"/>
        <v>-0.11871585095650516</v>
      </c>
      <c r="AM2037" s="10">
        <f t="shared" si="3432"/>
        <v>0.67023063003361927</v>
      </c>
      <c r="AN2037" s="10">
        <f t="shared" si="3531"/>
        <v>-0.17712686594247459</v>
      </c>
      <c r="AO2037" s="1">
        <f t="shared" si="3433"/>
        <v>1092.529</v>
      </c>
      <c r="AP2037" s="14">
        <v>176000000</v>
      </c>
      <c r="AQ2037" s="10">
        <v>3.5999999999999997E-2</v>
      </c>
      <c r="AR2037" s="14" cm="1">
        <f t="array" ref="AR2037">SfromgA($AP2037,$AO2037,"")</f>
        <v>0.11327783726432121</v>
      </c>
      <c r="AS2037" s="21">
        <f t="shared" si="3532"/>
        <v>625.15258969849151</v>
      </c>
      <c r="AU2037" s="10"/>
      <c r="AV2037" s="10"/>
      <c r="AW2037" s="14">
        <f t="shared" si="3533"/>
        <v>176000000</v>
      </c>
      <c r="AX2037" s="21">
        <f t="shared" si="3534"/>
        <v>625.15258969849151</v>
      </c>
      <c r="AY2037" s="10">
        <f t="shared" si="3535"/>
        <v>-11.3208690511419</v>
      </c>
      <c r="AZ2037" s="10">
        <f t="shared" si="3536"/>
        <v>5.6789184865010789</v>
      </c>
      <c r="BA2037" s="10">
        <f t="shared" si="3537"/>
        <v>1.043613626737194</v>
      </c>
      <c r="BB2037" s="17" cm="1">
        <f t="array" ref="BB2037">$C2037*EXP(poly_from_str($AO2037,BB$2951))</f>
        <v>1.9520400996251603</v>
      </c>
      <c r="BC2037" s="10">
        <f t="shared" si="3538"/>
        <v>1.0678857766764815</v>
      </c>
      <c r="BD2037" s="10">
        <f t="shared" si="3539"/>
        <v>1.981211915270829</v>
      </c>
      <c r="BE2037" s="10">
        <f t="shared" si="3540"/>
        <v>-1.6064733191542926</v>
      </c>
      <c r="BF2037" s="21">
        <f>INDEX([1]Pr3_line_class7_opt_lin!$A$2:$A$3624,MATCH($X2037,[1]Pr3_line_class7_opt_lin!$AO$2:$AO$3624,0),1)</f>
        <v>1209</v>
      </c>
    </row>
    <row r="2038" spans="1:58" x14ac:dyDescent="0.25">
      <c r="A2038" s="1">
        <v>1092.529</v>
      </c>
      <c r="B2038" s="1">
        <v>8.0000000000000002E-3</v>
      </c>
      <c r="C2038">
        <v>2</v>
      </c>
      <c r="D2038" t="s">
        <v>16</v>
      </c>
      <c r="E2038" s="2">
        <v>91530.8</v>
      </c>
      <c r="F2038">
        <v>36683</v>
      </c>
      <c r="G2038" t="s">
        <v>4</v>
      </c>
      <c r="H2038" t="s">
        <v>247</v>
      </c>
      <c r="I2038">
        <v>128214</v>
      </c>
      <c r="J2038" t="s">
        <v>6</v>
      </c>
      <c r="K2038" t="s">
        <v>18</v>
      </c>
      <c r="L2038">
        <v>36683.21</v>
      </c>
      <c r="M2038">
        <v>128214.2</v>
      </c>
      <c r="N2038">
        <v>21</v>
      </c>
      <c r="V2038" s="11">
        <f t="shared" si="3424"/>
        <v>9.1530751128802993E-7</v>
      </c>
      <c r="W2038" s="11">
        <f t="shared" si="3425"/>
        <v>1.0925284166641175E-6</v>
      </c>
      <c r="X2038" s="10">
        <f t="shared" si="3426"/>
        <v>91530.771284149043</v>
      </c>
      <c r="Y2038" s="8">
        <f t="shared" si="3427"/>
        <v>1092.5287594218889</v>
      </c>
      <c r="Z2038" s="1">
        <f t="shared" si="3428"/>
        <v>1092.529</v>
      </c>
      <c r="AA2038" s="2">
        <f t="shared" si="3429"/>
        <v>91530.8</v>
      </c>
      <c r="AB2038" s="2">
        <f t="shared" si="3423"/>
        <v>91530.751128802993</v>
      </c>
      <c r="AC2038" s="1">
        <f t="shared" si="3430"/>
        <v>9.1889392011014356E-2</v>
      </c>
      <c r="AD2038" s="1" t="b">
        <f t="shared" si="3431"/>
        <v>1</v>
      </c>
      <c r="AF2038" s="1" t="s">
        <v>1405</v>
      </c>
      <c r="AG2038" s="1" t="s">
        <v>1325</v>
      </c>
      <c r="AH2038" s="10">
        <v>36683.21</v>
      </c>
      <c r="AI2038" s="10">
        <v>128214.2</v>
      </c>
      <c r="AJ2038" s="10">
        <f t="shared" si="3528"/>
        <v>91530.989999999991</v>
      </c>
      <c r="AK2038" s="1">
        <f t="shared" si="3529"/>
        <v>2.8512060230241332E-3</v>
      </c>
      <c r="AL2038" s="10">
        <f t="shared" si="3530"/>
        <v>-0.21871585094777402</v>
      </c>
      <c r="AM2038" s="10">
        <f t="shared" si="3432"/>
        <v>0.67023063003361927</v>
      </c>
      <c r="AN2038" s="10">
        <f t="shared" si="3531"/>
        <v>-0.32632923824565147</v>
      </c>
      <c r="AO2038" s="1">
        <f t="shared" si="3433"/>
        <v>1092.529</v>
      </c>
      <c r="AP2038" s="14">
        <v>2230000</v>
      </c>
      <c r="AQ2038" s="10">
        <v>4.0000000000000001E-3</v>
      </c>
      <c r="AR2038" s="14" cm="1">
        <f t="array" ref="AR2038">SfromgA($AP2038,$AO2038,"")</f>
        <v>1.435281688064979E-3</v>
      </c>
      <c r="AS2038" s="21">
        <f t="shared" si="3532"/>
        <v>996.96477461633322</v>
      </c>
      <c r="AU2038" s="10"/>
      <c r="AV2038" s="10"/>
      <c r="AW2038" s="14">
        <f t="shared" si="3533"/>
        <v>2230000</v>
      </c>
      <c r="AX2038" s="21">
        <f t="shared" si="3534"/>
        <v>996.96477461633322</v>
      </c>
      <c r="AY2038" s="12"/>
      <c r="AZ2038" s="10">
        <f t="shared" si="3536"/>
        <v>1.6985152265476682E-2</v>
      </c>
      <c r="BA2038" s="12"/>
      <c r="BB2038" s="17" cm="1">
        <f t="array" ref="BB2038">$C2038*EXP(poly_from_str($AO2038,BB$2951))</f>
        <v>1.9520400996251603</v>
      </c>
      <c r="BC2038" s="12"/>
      <c r="BD2038" s="10">
        <f t="shared" si="3539"/>
        <v>2.3951321631210187</v>
      </c>
      <c r="BE2038" s="10">
        <f t="shared" si="3540"/>
        <v>1.6560113996466881</v>
      </c>
      <c r="BF2038" s="21">
        <f>INDEX([1]Pr3_line_class7_opt_lin!$A$2:$A$3624,MATCH($X2038,[1]Pr3_line_class7_opt_lin!$AO$2:$AO$3624,0),1)</f>
        <v>1209</v>
      </c>
    </row>
    <row r="2039" spans="1:58" hidden="1" x14ac:dyDescent="0.25">
      <c r="A2039" s="1">
        <v>1092.481</v>
      </c>
      <c r="B2039" s="1">
        <v>4.0000000000000001E-3</v>
      </c>
      <c r="C2039">
        <v>6</v>
      </c>
      <c r="E2039" s="2">
        <v>91534.8</v>
      </c>
      <c r="N2039">
        <v>21</v>
      </c>
      <c r="V2039" s="11">
        <f t="shared" si="3424"/>
        <v>9.1534772687122247E-7</v>
      </c>
      <c r="W2039" s="11">
        <f t="shared" si="3425"/>
        <v>1.0924806740168766E-6</v>
      </c>
      <c r="X2039" s="10">
        <f t="shared" si="3426"/>
        <v>91534.783952596248</v>
      </c>
      <c r="Y2039" s="8">
        <f t="shared" si="3427"/>
        <v>1092.4808655449244</v>
      </c>
      <c r="Z2039" s="1">
        <f t="shared" si="3428"/>
        <v>1092.481</v>
      </c>
      <c r="AA2039" s="2">
        <f t="shared" si="3429"/>
        <v>91534.8</v>
      </c>
      <c r="AB2039" s="2">
        <f t="shared" si="3423"/>
        <v>91534.772687122255</v>
      </c>
      <c r="AC2039" s="1">
        <f t="shared" si="3430"/>
        <v>9.1893073054415714E-2</v>
      </c>
      <c r="AD2039" s="1" t="b">
        <f t="shared" si="3431"/>
        <v>1</v>
      </c>
      <c r="AM2039" s="10">
        <f t="shared" si="3432"/>
        <v>0.33514468443844792</v>
      </c>
      <c r="AN2039" s="10"/>
      <c r="AO2039" s="1">
        <f t="shared" si="3433"/>
        <v>1092.481</v>
      </c>
      <c r="AP2039"/>
      <c r="BB2039" s="17" cm="1">
        <f t="array" ref="BB2039">$C2039*EXP(poly_from_str($AO2039,BB$2951))</f>
        <v>5.85649868249397</v>
      </c>
      <c r="BF2039" s="21">
        <f>INDEX([1]Pr3_line_class7_opt_lin!$A$2:$A$3624,MATCH($X2039,[1]Pr3_line_class7_opt_lin!$AO$2:$AO$3624,0),1)</f>
        <v>3629</v>
      </c>
    </row>
    <row r="2040" spans="1:58" x14ac:dyDescent="0.25">
      <c r="A2040" s="1">
        <v>1092.325</v>
      </c>
      <c r="B2040" s="1">
        <v>8.0000000000000002E-3</v>
      </c>
      <c r="C2040">
        <v>20</v>
      </c>
      <c r="D2040" t="s">
        <v>616</v>
      </c>
      <c r="E2040" s="2">
        <v>91547.8</v>
      </c>
      <c r="F2040">
        <v>22277</v>
      </c>
      <c r="G2040" t="s">
        <v>4</v>
      </c>
      <c r="H2040" t="s">
        <v>18</v>
      </c>
      <c r="I2040">
        <v>113825</v>
      </c>
      <c r="J2040" t="s">
        <v>6</v>
      </c>
      <c r="K2040" t="s">
        <v>18</v>
      </c>
      <c r="L2040">
        <v>22277.66</v>
      </c>
      <c r="M2040">
        <v>113825.5</v>
      </c>
      <c r="N2040">
        <v>21</v>
      </c>
      <c r="V2040" s="11">
        <f t="shared" si="3424"/>
        <v>9.1547845192593781E-7</v>
      </c>
      <c r="W2040" s="11">
        <f t="shared" si="3425"/>
        <v>1.0923255392265024E-6</v>
      </c>
      <c r="X2040" s="10">
        <f t="shared" si="3426"/>
        <v>91547.826546210388</v>
      </c>
      <c r="Y2040" s="8">
        <f t="shared" si="3427"/>
        <v>1092.3252224838263</v>
      </c>
      <c r="Z2040" s="1">
        <f t="shared" si="3428"/>
        <v>1092.325</v>
      </c>
      <c r="AA2040" s="2">
        <f t="shared" si="3429"/>
        <v>91547.8</v>
      </c>
      <c r="AB2040" s="2">
        <f t="shared" si="3423"/>
        <v>91547.84519259377</v>
      </c>
      <c r="AC2040" s="1">
        <f t="shared" si="3430"/>
        <v>9.190503979703557E-2</v>
      </c>
      <c r="AD2040" s="1" t="b">
        <f t="shared" si="3431"/>
        <v>1</v>
      </c>
      <c r="AF2040" s="1" t="s">
        <v>1335</v>
      </c>
      <c r="AG2040" s="1" t="s">
        <v>1359</v>
      </c>
      <c r="AH2040" s="10">
        <v>22277.66</v>
      </c>
      <c r="AI2040" s="10">
        <v>113825.5</v>
      </c>
      <c r="AJ2040" s="10">
        <f t="shared" ref="AJ2040:AJ2045" si="3541">AI2040-AH2040</f>
        <v>91547.839999999997</v>
      </c>
      <c r="AK2040" s="1">
        <f t="shared" ref="AK2040:AK2045" si="3542">$A2040-100000000/AJ2040</f>
        <v>-6.1956677427588147E-5</v>
      </c>
      <c r="AL2040" s="10">
        <f t="shared" ref="AL2040:AL2045" si="3543">$X2040-AJ2040</f>
        <v>-1.3453789608320221E-2</v>
      </c>
      <c r="AM2040" s="10">
        <f t="shared" si="3432"/>
        <v>0.670480305769803</v>
      </c>
      <c r="AN2040" s="10">
        <f t="shared" ref="AN2040:AN2045" si="3544">AL2040/AM2040</f>
        <v>-2.0065898271051277E-2</v>
      </c>
      <c r="AO2040" s="1">
        <f t="shared" si="3433"/>
        <v>1092.325</v>
      </c>
      <c r="AP2040" s="14">
        <v>33500000</v>
      </c>
      <c r="AQ2040" s="10">
        <v>6.2E-2</v>
      </c>
      <c r="AR2040" s="14" cm="1">
        <f t="array" ref="AR2040">SfromgA($AP2040,$AO2040,"")</f>
        <v>2.1549330765626633E-2</v>
      </c>
      <c r="AS2040" s="21">
        <f t="shared" ref="AS2040:AS2045" si="3545">(10^MAX(0.05, -0.312925054856973*((LN($AR2040))^(1/3)) + 0.454808404431693)-1)*100</f>
        <v>780.48568566635265</v>
      </c>
      <c r="AU2040" s="10"/>
      <c r="AV2040" s="10"/>
      <c r="AW2040" s="14">
        <f t="shared" ref="AW2040:AW2045" si="3546">IF($AP2040="",$AT2040,$AP2040)</f>
        <v>33500000</v>
      </c>
      <c r="AX2040" s="21">
        <f t="shared" ref="AX2040:AX2045" si="3547">IF($AP2040="",$AV2040,$AS2040)</f>
        <v>780.48568566635265</v>
      </c>
      <c r="AY2040" s="12"/>
      <c r="AZ2040" s="10">
        <f t="shared" ref="AZ2040:AZ2045" si="3548">EXP(AY$2950*$AI2040+AY$2951)*$AW2040/$AO2040</f>
        <v>0.97952662717606198</v>
      </c>
      <c r="BA2040" s="12"/>
      <c r="BB2040" s="17" cm="1">
        <f t="array" ref="BB2040">$C2040*EXP(poly_from_str($AO2040,BB$2951))</f>
        <v>19.525754295054696</v>
      </c>
      <c r="BC2040" s="12"/>
      <c r="BD2040" s="10">
        <f t="shared" ref="BD2040:BD2045" si="3549">LN($AX2040/100+1)</f>
        <v>2.1753034847647474</v>
      </c>
      <c r="BE2040" s="10">
        <f t="shared" ref="BE2040:BE2045" si="3550">ABS(LN($AZ2040/$BB2040))-BD2040-LN(2)</f>
        <v>0.12396951943356938</v>
      </c>
      <c r="BF2040" s="21">
        <f>INDEX([1]Pr3_line_class7_opt_lin!$A$2:$A$3624,MATCH($X2040,[1]Pr3_line_class7_opt_lin!$AO$2:$AO$3624,0),1)</f>
        <v>12106</v>
      </c>
    </row>
    <row r="2041" spans="1:58" x14ac:dyDescent="0.25">
      <c r="A2041" s="1">
        <v>1092.325</v>
      </c>
      <c r="B2041" s="1">
        <v>8.0000000000000002E-3</v>
      </c>
      <c r="C2041">
        <v>20</v>
      </c>
      <c r="D2041" t="s">
        <v>616</v>
      </c>
      <c r="E2041" s="2">
        <v>91547.8</v>
      </c>
      <c r="F2041">
        <v>29835</v>
      </c>
      <c r="G2041" t="s">
        <v>4</v>
      </c>
      <c r="H2041" t="s">
        <v>5</v>
      </c>
      <c r="I2041">
        <v>121382</v>
      </c>
      <c r="J2041" t="s">
        <v>6</v>
      </c>
      <c r="K2041" t="s">
        <v>5</v>
      </c>
      <c r="L2041">
        <v>29835.09</v>
      </c>
      <c r="M2041">
        <v>121382.6</v>
      </c>
      <c r="N2041">
        <v>21</v>
      </c>
      <c r="V2041" s="11">
        <f t="shared" si="3424"/>
        <v>9.1547845192593781E-7</v>
      </c>
      <c r="W2041" s="11">
        <f t="shared" si="3425"/>
        <v>1.0923255392265024E-6</v>
      </c>
      <c r="X2041" s="10">
        <f t="shared" si="3426"/>
        <v>91547.826546210388</v>
      </c>
      <c r="Y2041" s="8">
        <f t="shared" si="3427"/>
        <v>1092.3252224838263</v>
      </c>
      <c r="Z2041" s="1">
        <f t="shared" si="3428"/>
        <v>1092.325</v>
      </c>
      <c r="AA2041" s="2">
        <f t="shared" si="3429"/>
        <v>91547.8</v>
      </c>
      <c r="AB2041" s="2">
        <f t="shared" si="3423"/>
        <v>91547.84519259377</v>
      </c>
      <c r="AC2041" s="1">
        <f t="shared" si="3430"/>
        <v>9.190503979703557E-2</v>
      </c>
      <c r="AD2041" s="1" t="b">
        <f t="shared" si="3431"/>
        <v>1</v>
      </c>
      <c r="AF2041" s="1" t="s">
        <v>1185</v>
      </c>
      <c r="AG2041" s="1" t="s">
        <v>1184</v>
      </c>
      <c r="AH2041" s="10">
        <v>29835.09</v>
      </c>
      <c r="AI2041" s="10">
        <v>121382.6</v>
      </c>
      <c r="AJ2041" s="10">
        <f t="shared" si="3541"/>
        <v>91547.510000000009</v>
      </c>
      <c r="AK2041" s="1">
        <f t="shared" si="3542"/>
        <v>-3.9994452058635943E-3</v>
      </c>
      <c r="AL2041" s="10">
        <f t="shared" si="3543"/>
        <v>0.31654621037887409</v>
      </c>
      <c r="AM2041" s="10">
        <f t="shared" si="3432"/>
        <v>0.670480305769803</v>
      </c>
      <c r="AN2041" s="10">
        <f t="shared" si="3544"/>
        <v>0.47211858074703</v>
      </c>
      <c r="AO2041" s="1">
        <f t="shared" si="3433"/>
        <v>1092.325</v>
      </c>
      <c r="AP2041" s="14">
        <v>1770000000</v>
      </c>
      <c r="AQ2041" s="10">
        <v>0.432</v>
      </c>
      <c r="AR2041" s="14" cm="1">
        <f t="array" ref="AR2041">SfromgA($AP2041,$AO2041,"")</f>
        <v>1.1385765807510191</v>
      </c>
      <c r="AS2041" s="21">
        <f t="shared" si="3545"/>
        <v>97.868588883883262</v>
      </c>
      <c r="AU2041" s="10"/>
      <c r="AV2041" s="10"/>
      <c r="AW2041" s="14">
        <f t="shared" si="3546"/>
        <v>1770000000</v>
      </c>
      <c r="AX2041" s="21">
        <f t="shared" si="3547"/>
        <v>97.868588883883262</v>
      </c>
      <c r="AY2041" s="10">
        <f t="shared" ref="AY2041:AY2045" si="3551">LN(BB2041*$AO2041/$AW2041)</f>
        <v>-11.326447325210774</v>
      </c>
      <c r="AZ2041" s="10">
        <f t="shared" si="3548"/>
        <v>25.536159073741352</v>
      </c>
      <c r="BA2041" s="10">
        <f t="shared" ref="BA2041:BA2045" si="3552">LN(AZ2041/$C2041)</f>
        <v>0.24436317708550498</v>
      </c>
      <c r="BB2041" s="17" cm="1">
        <f t="array" ref="BB2041">$C2041*EXP(poly_from_str($AO2041,BB$2951))</f>
        <v>19.525754295054696</v>
      </c>
      <c r="BC2041" s="10">
        <f t="shared" ref="BC2041:BC2045" si="3553">LN(AZ2041/BB2041)</f>
        <v>0.26836112339082663</v>
      </c>
      <c r="BD2041" s="10">
        <f t="shared" si="3549"/>
        <v>0.68243293185943488</v>
      </c>
      <c r="BE2041" s="10">
        <f t="shared" si="3550"/>
        <v>-1.1072189890285535</v>
      </c>
      <c r="BF2041" s="21">
        <f>INDEX([1]Pr3_line_class7_opt_lin!$A$2:$A$3624,MATCH($X2041,[1]Pr3_line_class7_opt_lin!$AO$2:$AO$3624,0),1)</f>
        <v>12106</v>
      </c>
    </row>
    <row r="2042" spans="1:58" x14ac:dyDescent="0.25">
      <c r="A2042" s="1">
        <v>1092.3009999999999</v>
      </c>
      <c r="B2042" s="1">
        <v>8.0000000000000002E-3</v>
      </c>
      <c r="C2042">
        <v>20</v>
      </c>
      <c r="D2042" t="s">
        <v>616</v>
      </c>
      <c r="E2042" s="2">
        <v>91549.9</v>
      </c>
      <c r="F2042">
        <v>22080</v>
      </c>
      <c r="G2042" t="s">
        <v>4</v>
      </c>
      <c r="H2042" t="s">
        <v>7</v>
      </c>
      <c r="I2042">
        <v>113630</v>
      </c>
      <c r="J2042" t="s">
        <v>6</v>
      </c>
      <c r="K2042" t="s">
        <v>7</v>
      </c>
      <c r="L2042">
        <v>22080.94</v>
      </c>
      <c r="M2042">
        <v>113630.9</v>
      </c>
      <c r="N2042">
        <v>21</v>
      </c>
      <c r="V2042" s="11">
        <f t="shared" si="3424"/>
        <v>9.1549856678699382E-7</v>
      </c>
      <c r="W2042" s="11">
        <f t="shared" si="3425"/>
        <v>1.0923004831245037E-6</v>
      </c>
      <c r="X2042" s="10">
        <f t="shared" si="3426"/>
        <v>91549.874553933623</v>
      </c>
      <c r="Y2042" s="8">
        <f t="shared" si="3427"/>
        <v>1092.3007867267831</v>
      </c>
      <c r="Z2042" s="1">
        <f t="shared" si="3428"/>
        <v>1092.3009999999999</v>
      </c>
      <c r="AA2042" s="2">
        <f t="shared" si="3429"/>
        <v>91549.9</v>
      </c>
      <c r="AB2042" s="2">
        <f t="shared" si="3423"/>
        <v>91549.856678699376</v>
      </c>
      <c r="AC2042" s="1">
        <f t="shared" si="3430"/>
        <v>9.1906881289451986E-2</v>
      </c>
      <c r="AD2042" s="1" t="b">
        <f t="shared" si="3431"/>
        <v>1</v>
      </c>
      <c r="AF2042" s="1" t="s">
        <v>1321</v>
      </c>
      <c r="AG2042" s="1" t="s">
        <v>1316</v>
      </c>
      <c r="AH2042" s="10">
        <v>22080.94</v>
      </c>
      <c r="AI2042" s="10">
        <v>113630.9</v>
      </c>
      <c r="AJ2042" s="10">
        <f t="shared" si="3541"/>
        <v>91549.959999999992</v>
      </c>
      <c r="AK2042" s="1">
        <f t="shared" si="3542"/>
        <v>1.2327472343258705E-3</v>
      </c>
      <c r="AL2042" s="10">
        <f t="shared" si="3543"/>
        <v>-8.5446066368604079E-2</v>
      </c>
      <c r="AM2042" s="10">
        <f t="shared" si="3432"/>
        <v>0.67051041791594079</v>
      </c>
      <c r="AN2042" s="10">
        <f t="shared" si="3544"/>
        <v>-0.12743436057889276</v>
      </c>
      <c r="AO2042" s="1">
        <f t="shared" si="3433"/>
        <v>1092.3009999999999</v>
      </c>
      <c r="AP2042" s="14">
        <v>1140000000</v>
      </c>
      <c r="AQ2042" s="10">
        <v>0.159</v>
      </c>
      <c r="AR2042" s="14" cm="1">
        <f t="array" ref="AR2042">SfromgA($AP2042,$AO2042,"")</f>
        <v>0.73327217428126967</v>
      </c>
      <c r="AS2042" s="21">
        <f t="shared" si="3545"/>
        <v>364.13807333863826</v>
      </c>
      <c r="AU2042" s="10"/>
      <c r="AV2042" s="10"/>
      <c r="AW2042" s="14">
        <f t="shared" si="3546"/>
        <v>1140000000</v>
      </c>
      <c r="AX2042" s="21">
        <f t="shared" si="3547"/>
        <v>364.13807333863826</v>
      </c>
      <c r="AY2042" s="10">
        <f t="shared" si="3551"/>
        <v>-10.886485821299638</v>
      </c>
      <c r="AZ2042" s="10">
        <f t="shared" si="3548"/>
        <v>33.945783936336504</v>
      </c>
      <c r="BA2042" s="10">
        <f t="shared" si="3552"/>
        <v>0.52903238824246535</v>
      </c>
      <c r="BB2042" s="17" cm="1">
        <f t="array" ref="BB2042">$C2042*EXP(poly_from_str($AO2042,BB$2951))</f>
        <v>19.526382867632691</v>
      </c>
      <c r="BC2042" s="10">
        <f t="shared" si="3553"/>
        <v>0.55299814309176354</v>
      </c>
      <c r="BD2042" s="10">
        <f t="shared" si="3549"/>
        <v>1.5350118938229556</v>
      </c>
      <c r="BE2042" s="10">
        <f t="shared" si="3550"/>
        <v>-1.6751609312911373</v>
      </c>
      <c r="BF2042" s="21">
        <f>INDEX([1]Pr3_line_class7_opt_lin!$A$2:$A$3624,MATCH($X2042,[1]Pr3_line_class7_opt_lin!$AO$2:$AO$3624,0),1)</f>
        <v>12108</v>
      </c>
    </row>
    <row r="2043" spans="1:58" x14ac:dyDescent="0.25">
      <c r="A2043" s="1">
        <v>1092.3009999999999</v>
      </c>
      <c r="B2043" s="1">
        <v>8.0000000000000002E-3</v>
      </c>
      <c r="C2043">
        <v>20</v>
      </c>
      <c r="D2043" t="s">
        <v>616</v>
      </c>
      <c r="E2043" s="2">
        <v>91549.9</v>
      </c>
      <c r="F2043">
        <v>24250</v>
      </c>
      <c r="G2043" t="s">
        <v>4</v>
      </c>
      <c r="H2043" t="s">
        <v>18</v>
      </c>
      <c r="I2043">
        <v>115800</v>
      </c>
      <c r="J2043" t="s">
        <v>6</v>
      </c>
      <c r="K2043" t="s">
        <v>17</v>
      </c>
      <c r="L2043">
        <v>24250.62</v>
      </c>
      <c r="M2043">
        <v>115800</v>
      </c>
      <c r="N2043">
        <v>21</v>
      </c>
      <c r="V2043" s="11">
        <f t="shared" si="3424"/>
        <v>9.1549856678699382E-7</v>
      </c>
      <c r="W2043" s="11">
        <f t="shared" si="3425"/>
        <v>1.0923004831245037E-6</v>
      </c>
      <c r="X2043" s="10">
        <f t="shared" si="3426"/>
        <v>91549.874553933623</v>
      </c>
      <c r="Y2043" s="8">
        <f t="shared" si="3427"/>
        <v>1092.3007867267831</v>
      </c>
      <c r="Z2043" s="1">
        <f t="shared" si="3428"/>
        <v>1092.3009999999999</v>
      </c>
      <c r="AA2043" s="2">
        <f t="shared" si="3429"/>
        <v>91549.9</v>
      </c>
      <c r="AB2043" s="2">
        <f t="shared" si="3423"/>
        <v>91549.856678699376</v>
      </c>
      <c r="AC2043" s="1">
        <f t="shared" si="3430"/>
        <v>9.1906881289451986E-2</v>
      </c>
      <c r="AD2043" s="1" t="b">
        <f t="shared" si="3431"/>
        <v>1</v>
      </c>
      <c r="AF2043" s="1" t="s">
        <v>1320</v>
      </c>
      <c r="AG2043" s="1" t="s">
        <v>1331</v>
      </c>
      <c r="AH2043" s="10">
        <v>24250.62</v>
      </c>
      <c r="AI2043" s="10">
        <v>115800.17</v>
      </c>
      <c r="AJ2043" s="10">
        <f t="shared" si="3541"/>
        <v>91549.55</v>
      </c>
      <c r="AK2043" s="1">
        <f t="shared" si="3542"/>
        <v>-3.6590616775811213E-3</v>
      </c>
      <c r="AL2043" s="10">
        <f t="shared" si="3543"/>
        <v>0.32455393362033647</v>
      </c>
      <c r="AM2043" s="10">
        <f t="shared" si="3432"/>
        <v>0.67051041791594079</v>
      </c>
      <c r="AN2043" s="10">
        <f t="shared" si="3544"/>
        <v>0.48404010578851958</v>
      </c>
      <c r="AO2043" s="1">
        <f t="shared" si="3433"/>
        <v>1092.3009999999999</v>
      </c>
      <c r="AP2043" s="14">
        <v>65900000</v>
      </c>
      <c r="AQ2043" s="10">
        <v>5.3999999999999999E-2</v>
      </c>
      <c r="AR2043" s="14" cm="1">
        <f t="array" ref="AR2043">SfromgA($AP2043,$AO2043,"")</f>
        <v>4.2388277443101467E-2</v>
      </c>
      <c r="AS2043" s="21">
        <f t="shared" si="3545"/>
        <v>720.44988468598399</v>
      </c>
      <c r="AU2043" s="10"/>
      <c r="AV2043" s="10"/>
      <c r="AW2043" s="14">
        <f t="shared" si="3546"/>
        <v>65900000</v>
      </c>
      <c r="AX2043" s="21">
        <f t="shared" si="3547"/>
        <v>720.44988468598399</v>
      </c>
      <c r="AY2043" s="10">
        <f t="shared" si="3551"/>
        <v>-8.0358407214195591</v>
      </c>
      <c r="AZ2043" s="10">
        <f t="shared" si="3548"/>
        <v>1.6021471645733674</v>
      </c>
      <c r="BA2043" s="10">
        <f t="shared" si="3552"/>
        <v>-2.5243875660974058</v>
      </c>
      <c r="BB2043" s="17" cm="1">
        <f t="array" ref="BB2043">$C2043*EXP(poly_from_str($AO2043,BB$2951))</f>
        <v>19.526382867632691</v>
      </c>
      <c r="BC2043" s="10">
        <f t="shared" si="3553"/>
        <v>-2.5004218112481076</v>
      </c>
      <c r="BD2043" s="10">
        <f t="shared" si="3549"/>
        <v>2.1046826436833403</v>
      </c>
      <c r="BE2043" s="10">
        <f t="shared" si="3550"/>
        <v>-0.29740801299517805</v>
      </c>
      <c r="BF2043" s="21">
        <f>INDEX([1]Pr3_line_class7_opt_lin!$A$2:$A$3624,MATCH($X2043,[1]Pr3_line_class7_opt_lin!$AO$2:$AO$3624,0),1)</f>
        <v>12108</v>
      </c>
    </row>
    <row r="2044" spans="1:58" hidden="1" x14ac:dyDescent="0.25">
      <c r="A2044" s="1">
        <v>1092.0319999999999</v>
      </c>
      <c r="B2044" s="1">
        <v>4.0000000000000001E-3</v>
      </c>
      <c r="C2044">
        <v>2</v>
      </c>
      <c r="E2044" s="2">
        <v>91572.4</v>
      </c>
      <c r="F2044">
        <v>19308</v>
      </c>
      <c r="G2044" t="s">
        <v>4</v>
      </c>
      <c r="H2044" t="s">
        <v>12</v>
      </c>
      <c r="I2044">
        <v>110881</v>
      </c>
      <c r="J2044" t="s">
        <v>6</v>
      </c>
      <c r="K2044" t="s">
        <v>12</v>
      </c>
      <c r="L2044">
        <v>19308.93</v>
      </c>
      <c r="M2044">
        <v>110881.1</v>
      </c>
      <c r="N2044">
        <v>21</v>
      </c>
      <c r="V2044" s="11">
        <f t="shared" si="3424"/>
        <v>9.157240813456017E-7</v>
      </c>
      <c r="W2044" s="11">
        <f t="shared" si="3425"/>
        <v>1.0920320970073954E-6</v>
      </c>
      <c r="X2044" s="10">
        <f t="shared" si="3426"/>
        <v>91572.404776137802</v>
      </c>
      <c r="Y2044" s="8">
        <f t="shared" si="3427"/>
        <v>1092.0320400503263</v>
      </c>
      <c r="Z2044" s="1">
        <f t="shared" si="3428"/>
        <v>1092.0319999999999</v>
      </c>
      <c r="AA2044" s="2">
        <f t="shared" si="3429"/>
        <v>91572.4</v>
      </c>
      <c r="AB2044" s="2">
        <f t="shared" si="3423"/>
        <v>91572.408134560159</v>
      </c>
      <c r="AC2044" s="1">
        <f t="shared" si="3430"/>
        <v>9.1927529657812312E-2</v>
      </c>
      <c r="AD2044" s="1" t="b">
        <f t="shared" si="3431"/>
        <v>1</v>
      </c>
      <c r="AF2044" s="1" t="s">
        <v>1226</v>
      </c>
      <c r="AG2044" s="1" t="s">
        <v>1149</v>
      </c>
      <c r="AH2044" s="10">
        <v>19308.93</v>
      </c>
      <c r="AI2044" s="10">
        <v>110880.92</v>
      </c>
      <c r="AJ2044" s="10">
        <f t="shared" si="3541"/>
        <v>91571.989999999991</v>
      </c>
      <c r="AK2044" s="1">
        <f t="shared" si="3542"/>
        <v>-4.9864191005326575E-3</v>
      </c>
      <c r="AL2044" s="10">
        <f t="shared" si="3543"/>
        <v>0.41477613781171385</v>
      </c>
      <c r="AM2044" s="10">
        <f t="shared" si="3432"/>
        <v>0.33542020746644791</v>
      </c>
      <c r="AN2044" s="10">
        <f t="shared" si="3544"/>
        <v>1.2365866115958559</v>
      </c>
      <c r="AO2044" s="1">
        <f t="shared" si="3433"/>
        <v>1092.0319999999999</v>
      </c>
      <c r="AP2044" s="14">
        <v>238000000</v>
      </c>
      <c r="AQ2044" s="10">
        <v>4.8000000000000001E-2</v>
      </c>
      <c r="AR2044" s="14" cm="1">
        <f t="array" ref="AR2044">SfromgA($AP2044,$AO2044,"")</f>
        <v>0.152973573223568</v>
      </c>
      <c r="AS2044" s="21">
        <f t="shared" si="3545"/>
        <v>593.18462517357125</v>
      </c>
      <c r="AU2044" s="10"/>
      <c r="AV2044" s="10"/>
      <c r="AW2044" s="14">
        <f t="shared" si="3546"/>
        <v>238000000</v>
      </c>
      <c r="AX2044" s="21">
        <f t="shared" si="3547"/>
        <v>593.18462517357125</v>
      </c>
      <c r="AY2044" s="10">
        <f t="shared" si="3551"/>
        <v>-11.622444509949371</v>
      </c>
      <c r="AZ2044" s="10">
        <f t="shared" si="3548"/>
        <v>9.166499156222967</v>
      </c>
      <c r="BA2044" s="10">
        <f t="shared" si="3552"/>
        <v>1.522408261410916</v>
      </c>
      <c r="BB2044" s="17" cm="1">
        <f t="array" ref="BB2044">$C2044*EXP(poly_from_str($AO2044,BB$2951))</f>
        <v>1.9533410428832452</v>
      </c>
      <c r="BC2044" s="10">
        <f t="shared" si="3553"/>
        <v>1.5460141801892833</v>
      </c>
      <c r="BD2044" s="10">
        <f t="shared" si="3549"/>
        <v>1.9361261921116772</v>
      </c>
      <c r="BE2044" s="10">
        <f t="shared" si="3550"/>
        <v>-1.0832591924823394</v>
      </c>
      <c r="BF2044" s="21">
        <f>INDEX([1]Pr3_line_class7_opt_lin!$A$2:$A$3624,MATCH($X2044,[1]Pr3_line_class7_opt_lin!$AO$2:$AO$3624,0),1)</f>
        <v>1213</v>
      </c>
    </row>
    <row r="2045" spans="1:58" hidden="1" x14ac:dyDescent="0.25">
      <c r="A2045" s="1">
        <v>1091.9829999999999</v>
      </c>
      <c r="B2045" s="1">
        <v>4.0000000000000001E-3</v>
      </c>
      <c r="C2045">
        <v>3</v>
      </c>
      <c r="E2045" s="2">
        <v>91576.5</v>
      </c>
      <c r="F2045">
        <v>23844</v>
      </c>
      <c r="G2045" t="s">
        <v>4</v>
      </c>
      <c r="H2045" t="s">
        <v>5</v>
      </c>
      <c r="I2045">
        <v>115420</v>
      </c>
      <c r="J2045" t="s">
        <v>6</v>
      </c>
      <c r="K2045" t="s">
        <v>7</v>
      </c>
      <c r="L2045">
        <v>23844.58</v>
      </c>
      <c r="M2045">
        <v>115420.8</v>
      </c>
      <c r="N2045">
        <v>21</v>
      </c>
      <c r="V2045" s="11">
        <f t="shared" si="3424"/>
        <v>9.1576517216843129E-7</v>
      </c>
      <c r="W2045" s="11">
        <f t="shared" si="3425"/>
        <v>1.0919832052983026E-6</v>
      </c>
      <c r="X2045" s="10">
        <f t="shared" si="3426"/>
        <v>91576.510107974711</v>
      </c>
      <c r="Y2045" s="8">
        <f t="shared" si="3427"/>
        <v>1091.9830847680637</v>
      </c>
      <c r="Z2045" s="1">
        <f t="shared" si="3428"/>
        <v>1091.9829999999999</v>
      </c>
      <c r="AA2045" s="2">
        <f t="shared" si="3429"/>
        <v>91576.5</v>
      </c>
      <c r="AB2045" s="2">
        <f t="shared" si="3423"/>
        <v>91576.517216843131</v>
      </c>
      <c r="AC2045" s="1">
        <f t="shared" si="3430"/>
        <v>9.193129252783383E-2</v>
      </c>
      <c r="AD2045" s="1" t="b">
        <f t="shared" si="3431"/>
        <v>1</v>
      </c>
      <c r="AF2045" s="1" t="s">
        <v>1268</v>
      </c>
      <c r="AG2045" s="1" t="s">
        <v>1318</v>
      </c>
      <c r="AH2045" s="10">
        <v>23844.58</v>
      </c>
      <c r="AI2045" s="10">
        <v>115420.8</v>
      </c>
      <c r="AJ2045" s="10">
        <f t="shared" si="3541"/>
        <v>91576.22</v>
      </c>
      <c r="AK2045" s="1">
        <f t="shared" si="3542"/>
        <v>-3.5441050090412318E-3</v>
      </c>
      <c r="AL2045" s="10">
        <f t="shared" si="3543"/>
        <v>0.29010797470982652</v>
      </c>
      <c r="AM2045" s="10">
        <f t="shared" si="3432"/>
        <v>0.33545027715632941</v>
      </c>
      <c r="AN2045" s="10">
        <f t="shared" si="3544"/>
        <v>0.86483152486598758</v>
      </c>
      <c r="AO2045" s="1">
        <f t="shared" si="3433"/>
        <v>1091.9829999999999</v>
      </c>
      <c r="AP2045" s="14">
        <v>270000000</v>
      </c>
      <c r="AQ2045" s="10">
        <v>0.10100000000000001</v>
      </c>
      <c r="AR2045" s="14" cm="1">
        <f t="array" ref="AR2045">SfromgA($AP2045,$AO2045,"")</f>
        <v>0.17351808899887022</v>
      </c>
      <c r="AS2045" s="21">
        <f t="shared" si="3545"/>
        <v>579.22108320619918</v>
      </c>
      <c r="AU2045" s="10"/>
      <c r="AV2045" s="10"/>
      <c r="AW2045" s="14">
        <f t="shared" si="3546"/>
        <v>270000000</v>
      </c>
      <c r="AX2045" s="21">
        <f t="shared" si="3547"/>
        <v>579.22108320619918</v>
      </c>
      <c r="AY2045" s="10">
        <f t="shared" si="3551"/>
        <v>-11.343110205359602</v>
      </c>
      <c r="AZ2045" s="10">
        <f t="shared" si="3548"/>
        <v>6.8031205822260254</v>
      </c>
      <c r="BA2045" s="10">
        <f t="shared" si="3552"/>
        <v>0.81876912739823693</v>
      </c>
      <c r="BB2045" s="17" cm="1">
        <f t="array" ref="BB2045">$C2045*EXP(poly_from_str($AO2045,BB$2951))</f>
        <v>2.9302030564928261</v>
      </c>
      <c r="BC2045" s="10">
        <f t="shared" si="3553"/>
        <v>0.84230969288140345</v>
      </c>
      <c r="BD2045" s="10">
        <f t="shared" si="3549"/>
        <v>1.9157764897613747</v>
      </c>
      <c r="BE2045" s="10">
        <f t="shared" si="3550"/>
        <v>-1.7666139774399165</v>
      </c>
      <c r="BF2045" s="21">
        <f>INDEX([1]Pr3_line_class7_opt_lin!$A$2:$A$3624,MATCH($X2045,[1]Pr3_line_class7_opt_lin!$AO$2:$AO$3624,0),1)</f>
        <v>1820</v>
      </c>
    </row>
    <row r="2046" spans="1:58" hidden="1" x14ac:dyDescent="0.25">
      <c r="A2046" s="1">
        <v>1091.6759999999999</v>
      </c>
      <c r="B2046" s="1">
        <v>4.0000000000000001E-3</v>
      </c>
      <c r="C2046">
        <v>1</v>
      </c>
      <c r="E2046" s="2">
        <v>91602.3</v>
      </c>
      <c r="N2046">
        <v>21</v>
      </c>
      <c r="V2046" s="11">
        <f t="shared" si="3424"/>
        <v>9.16022702706664E-7</v>
      </c>
      <c r="W2046" s="11">
        <f t="shared" si="3425"/>
        <v>1.0916756456988525E-6</v>
      </c>
      <c r="X2046" s="10">
        <f t="shared" si="3426"/>
        <v>91602.282554080535</v>
      </c>
      <c r="Y2046" s="8">
        <f t="shared" si="3427"/>
        <v>1091.6758536116345</v>
      </c>
      <c r="Z2046" s="1">
        <f t="shared" si="3428"/>
        <v>1091.6759999999999</v>
      </c>
      <c r="AA2046" s="2">
        <f t="shared" si="3429"/>
        <v>91602.3</v>
      </c>
      <c r="AB2046" s="2">
        <f t="shared" si="3423"/>
        <v>91602.270270666399</v>
      </c>
      <c r="AC2046" s="1">
        <f t="shared" si="3430"/>
        <v>9.1954879593701078E-2</v>
      </c>
      <c r="AD2046" s="1" t="b">
        <f t="shared" si="3431"/>
        <v>1</v>
      </c>
      <c r="AM2046" s="10">
        <f t="shared" si="3432"/>
        <v>0.33563914568058661</v>
      </c>
      <c r="AN2046" s="10"/>
      <c r="AO2046" s="1">
        <f t="shared" si="3433"/>
        <v>1091.6759999999999</v>
      </c>
      <c r="AP2046"/>
      <c r="BB2046" s="17" cm="1">
        <f t="array" ref="BB2046">$C2046*EXP(poly_from_str($AO2046,BB$2951))</f>
        <v>0.97713304303436122</v>
      </c>
      <c r="BF2046" s="21">
        <f>INDEX([1]Pr3_line_class7_opt_lin!$A$2:$A$3624,MATCH($X2046,[1]Pr3_line_class7_opt_lin!$AO$2:$AO$3624,0),1)</f>
        <v>608</v>
      </c>
    </row>
    <row r="2047" spans="1:58" hidden="1" x14ac:dyDescent="0.25">
      <c r="A2047" s="1">
        <v>1091.5550000000001</v>
      </c>
      <c r="B2047" s="1">
        <v>4.0000000000000001E-3</v>
      </c>
      <c r="C2047">
        <v>30</v>
      </c>
      <c r="E2047" s="2">
        <v>91612.4</v>
      </c>
      <c r="N2047">
        <v>21</v>
      </c>
      <c r="V2047" s="11">
        <f t="shared" si="3424"/>
        <v>9.1612424477007573E-7</v>
      </c>
      <c r="W2047" s="11">
        <f t="shared" si="3425"/>
        <v>1.0915552916417428E-6</v>
      </c>
      <c r="X2047" s="10">
        <f t="shared" si="3426"/>
        <v>91612.414361098243</v>
      </c>
      <c r="Y2047" s="8">
        <f t="shared" si="3427"/>
        <v>1091.5551205302959</v>
      </c>
      <c r="Z2047" s="1">
        <f t="shared" si="3428"/>
        <v>1091.5550000000001</v>
      </c>
      <c r="AA2047" s="2">
        <f t="shared" si="3429"/>
        <v>91612.4</v>
      </c>
      <c r="AB2047" s="2">
        <f t="shared" si="3423"/>
        <v>91612.42447700756</v>
      </c>
      <c r="AC2047" s="1">
        <f t="shared" si="3430"/>
        <v>9.1964181592777083E-2</v>
      </c>
      <c r="AD2047" s="1" t="b">
        <f t="shared" si="3431"/>
        <v>1</v>
      </c>
      <c r="AM2047" s="10">
        <f t="shared" si="3432"/>
        <v>0.33571336304629634</v>
      </c>
      <c r="AN2047" s="10"/>
      <c r="AO2047" s="1">
        <f t="shared" si="3433"/>
        <v>1091.5550000000001</v>
      </c>
      <c r="AP2047"/>
      <c r="BB2047" s="17" cm="1">
        <f t="array" ref="BB2047">$C2047*EXP(poly_from_str($AO2047,BB$2951))</f>
        <v>29.318687983075243</v>
      </c>
      <c r="BF2047" s="21">
        <f>INDEX([1]Pr3_line_class7_opt_lin!$A$2:$A$3624,MATCH($X2047,[1]Pr3_line_class7_opt_lin!$AO$2:$AO$3624,0),1)</f>
        <v>18243</v>
      </c>
    </row>
    <row r="2048" spans="1:58" hidden="1" x14ac:dyDescent="0.25">
      <c r="A2048" s="1">
        <v>1091.4770000000001</v>
      </c>
      <c r="B2048" s="1">
        <v>4.0000000000000001E-3</v>
      </c>
      <c r="C2048">
        <v>70</v>
      </c>
      <c r="E2048" s="2">
        <v>91619</v>
      </c>
      <c r="N2048">
        <v>21</v>
      </c>
      <c r="V2048" s="11">
        <f t="shared" si="3424"/>
        <v>9.1618971357160977E-7</v>
      </c>
      <c r="W2048" s="11">
        <f t="shared" si="3425"/>
        <v>1.0914766587716522E-6</v>
      </c>
      <c r="X2048" s="10">
        <f t="shared" si="3426"/>
        <v>91618.983196727262</v>
      </c>
      <c r="Y2048" s="8">
        <f t="shared" si="3427"/>
        <v>1091.4768589526554</v>
      </c>
      <c r="Z2048" s="1">
        <f t="shared" si="3428"/>
        <v>1091.4770000000001</v>
      </c>
      <c r="AA2048" s="2">
        <f t="shared" si="3429"/>
        <v>91619</v>
      </c>
      <c r="AB2048" s="2">
        <f t="shared" si="3423"/>
        <v>91618.971357160975</v>
      </c>
      <c r="AC2048" s="1">
        <f t="shared" si="3430"/>
        <v>9.197017956272141E-2</v>
      </c>
      <c r="AD2048" s="1" t="b">
        <f t="shared" si="3431"/>
        <v>1</v>
      </c>
      <c r="AM2048" s="10">
        <f t="shared" si="3432"/>
        <v>0.33576154147086928</v>
      </c>
      <c r="AN2048" s="10"/>
      <c r="AO2048" s="1">
        <f t="shared" si="3433"/>
        <v>1091.4770000000001</v>
      </c>
      <c r="AP2048"/>
      <c r="BB2048" s="17" cm="1">
        <f t="array" ref="BB2048">$C2048*EXP(poly_from_str($AO2048,BB$2951))</f>
        <v>68.417324179862547</v>
      </c>
      <c r="BF2048" s="21">
        <f>INDEX([1]Pr3_line_class7_opt_lin!$A$2:$A$3624,MATCH($X2048,[1]Pr3_line_class7_opt_lin!$AO$2:$AO$3624,0),1)</f>
        <v>42587</v>
      </c>
    </row>
    <row r="2049" spans="1:58" x14ac:dyDescent="0.25">
      <c r="A2049" s="1">
        <v>1091.43</v>
      </c>
      <c r="B2049" s="1">
        <v>8.0000000000000002E-3</v>
      </c>
      <c r="C2049">
        <v>30</v>
      </c>
      <c r="D2049" t="s">
        <v>112</v>
      </c>
      <c r="E2049" s="2">
        <v>91622.9</v>
      </c>
      <c r="N2049">
        <v>21</v>
      </c>
      <c r="V2049" s="11">
        <f t="shared" si="3424"/>
        <v>9.1622916723930982E-7</v>
      </c>
      <c r="W2049" s="11">
        <f t="shared" si="3425"/>
        <v>1.0914301992187543E-6</v>
      </c>
      <c r="X2049" s="10">
        <f t="shared" si="3426"/>
        <v>91622.9098103711</v>
      </c>
      <c r="Y2049" s="8">
        <f t="shared" si="3427"/>
        <v>1091.4300823556759</v>
      </c>
      <c r="Z2049" s="1">
        <f t="shared" si="3428"/>
        <v>1091.43</v>
      </c>
      <c r="AA2049" s="2">
        <f t="shared" si="3429"/>
        <v>91622.9</v>
      </c>
      <c r="AB2049" s="2">
        <f t="shared" ref="AB2049:AB2112" si="3554">100000000/Z2049</f>
        <v>91622.91672393099</v>
      </c>
      <c r="AC2049" s="1">
        <f t="shared" si="3430"/>
        <v>9.1973794345001969E-2</v>
      </c>
      <c r="AD2049" s="1" t="b">
        <f t="shared" si="3431"/>
        <v>1</v>
      </c>
      <c r="AM2049" s="10">
        <f t="shared" si="3432"/>
        <v>0.67158058693640443</v>
      </c>
      <c r="AN2049" s="10"/>
      <c r="AO2049" s="1">
        <f t="shared" si="3433"/>
        <v>1091.43</v>
      </c>
      <c r="AP2049"/>
      <c r="BB2049" s="17" cm="1">
        <f t="array" ref="BB2049">$C2049*EXP(poly_from_str($AO2049,BB$2951))</f>
        <v>29.323529556353865</v>
      </c>
      <c r="BF2049" s="21">
        <f>INDEX([1]Pr3_line_class7_opt_lin!$A$2:$A$3624,MATCH($X2049,[1]Pr3_line_class7_opt_lin!$AO$2:$AO$3624,0),1)</f>
        <v>18257</v>
      </c>
    </row>
    <row r="2050" spans="1:58" x14ac:dyDescent="0.25">
      <c r="A2050" s="1">
        <v>1091.2929999999999</v>
      </c>
      <c r="B2050" s="1">
        <v>8.0000000000000002E-3</v>
      </c>
      <c r="C2050">
        <v>2</v>
      </c>
      <c r="D2050" t="s">
        <v>16</v>
      </c>
      <c r="E2050" s="2">
        <v>91634.4</v>
      </c>
      <c r="F2050">
        <v>25409</v>
      </c>
      <c r="G2050" t="s">
        <v>4</v>
      </c>
      <c r="H2050" t="s">
        <v>7</v>
      </c>
      <c r="I2050">
        <v>117044</v>
      </c>
      <c r="J2050" t="s">
        <v>6</v>
      </c>
      <c r="K2050" t="s">
        <v>7</v>
      </c>
      <c r="L2050">
        <v>25409.74</v>
      </c>
      <c r="M2050">
        <v>117044.6</v>
      </c>
      <c r="N2050">
        <v>21</v>
      </c>
      <c r="V2050" s="11">
        <f t="shared" ref="V2050:V2113" si="3555">0.001/$A2050</f>
        <v>9.1634418987384695E-7</v>
      </c>
      <c r="W2050" s="11">
        <f t="shared" ref="W2050:W2113" si="3556">0.1/$E2050</f>
        <v>1.0912932261246869E-6</v>
      </c>
      <c r="X2050" s="10">
        <f t="shared" ref="X2050:X2113" si="3557">($E2050/$W2050^2+(100000000/$A2050)/$V2050^2)/(1/$W2050^2+1/$V2050^2)</f>
        <v>91634.411135816466</v>
      </c>
      <c r="Y2050" s="8">
        <f t="shared" ref="Y2050:Y2113" si="3558">100000000/X2050</f>
        <v>1091.2930935059367</v>
      </c>
      <c r="Z2050" s="1">
        <f t="shared" ref="Z2050:Z2113" si="3559">ROUND($A2050,3)+0</f>
        <v>1091.2929999999999</v>
      </c>
      <c r="AA2050" s="2">
        <f t="shared" ref="AA2050:AA2113" si="3560">ROUND($E2050,1)+0</f>
        <v>91634.4</v>
      </c>
      <c r="AB2050" s="2">
        <f t="shared" si="3554"/>
        <v>91634.418987384692</v>
      </c>
      <c r="AC2050" s="1">
        <f t="shared" ref="AC2050:AC2113" si="3561">0.0005/$Z2050*AB2050+0.05</f>
        <v>9.1984333715777855E-2</v>
      </c>
      <c r="AD2050" s="1" t="b">
        <f t="shared" ref="AD2050:AD2113" si="3562">ABS($E2050-AB2050)&lt;AC2050</f>
        <v>1</v>
      </c>
      <c r="AF2050" s="1" t="s">
        <v>1267</v>
      </c>
      <c r="AG2050" s="1" t="s">
        <v>1189</v>
      </c>
      <c r="AH2050" s="10">
        <v>25409.74</v>
      </c>
      <c r="AI2050" s="10">
        <v>117044.6</v>
      </c>
      <c r="AJ2050" s="10">
        <f t="shared" ref="AJ2050:AJ2051" si="3563">AI2050-AH2050</f>
        <v>91634.86</v>
      </c>
      <c r="AK2050" s="1">
        <f t="shared" ref="AK2050:AK2051" si="3564">$A2050-100000000/AJ2050</f>
        <v>5.2520839774388151E-3</v>
      </c>
      <c r="AL2050" s="10">
        <f t="shared" ref="AL2050:AL2051" si="3565">$X2050-AJ2050</f>
        <v>-0.44886418353416957</v>
      </c>
      <c r="AM2050" s="10">
        <f t="shared" ref="AM2050:AM2113" si="3566">$B2050/$A2050*$E2050</f>
        <v>0.67174920026060825</v>
      </c>
      <c r="AN2050" s="10">
        <f t="shared" ref="AN2050:AN2051" si="3567">AL2050/AM2050</f>
        <v>-0.66820203635528053</v>
      </c>
      <c r="AO2050" s="1">
        <f t="shared" ref="AO2050:AO2113" si="3568">$A2050+0</f>
        <v>1091.2929999999999</v>
      </c>
      <c r="AP2050" s="14">
        <v>29800000</v>
      </c>
      <c r="AQ2050" s="10">
        <v>6.0000000000000001E-3</v>
      </c>
      <c r="AR2050" s="14" cm="1">
        <f t="array" ref="AR2050">SfromgA($AP2050,$AO2050,"")</f>
        <v>1.9114974913737533E-2</v>
      </c>
      <c r="AS2050" s="21">
        <f t="shared" ref="AS2050:AS2051" si="3569">(10^MAX(0.05, -0.312925054856973*((LN($AR2050))^(1/3)) + 0.454808404431693)-1)*100</f>
        <v>790.78189468344124</v>
      </c>
      <c r="AU2050" s="10"/>
      <c r="AV2050" s="10"/>
      <c r="AW2050" s="14">
        <f t="shared" ref="AW2050:AW2051" si="3570">IF($AP2050="",$AT2050,$AP2050)</f>
        <v>29800000</v>
      </c>
      <c r="AX2050" s="21">
        <f t="shared" ref="AX2050:AX2051" si="3571">IF($AP2050="",$AV2050,$AS2050)</f>
        <v>790.78189468344124</v>
      </c>
      <c r="AY2050" s="10">
        <f t="shared" ref="AY2050:AY2051" si="3572">LN(BB2050*$AO2050/$AW2050)</f>
        <v>-9.5443798620735159</v>
      </c>
      <c r="AZ2050" s="10">
        <f t="shared" ref="AZ2050:AZ2051" si="3573">EXP(AY$2950*$AI2050+AY$2951)*$AW2050/$AO2050</f>
        <v>0.64552810533173255</v>
      </c>
      <c r="BA2050" s="10">
        <f t="shared" ref="BA2050:BA2051" si="3574">LN(AZ2050/$C2050)</f>
        <v>-1.1308337097977685</v>
      </c>
      <c r="BB2050" s="17" cm="1">
        <f t="array" ref="BB2050">$C2050*EXP(poly_from_str($AO2050,BB$2951))</f>
        <v>1.9552549197519742</v>
      </c>
      <c r="BC2050" s="10">
        <f t="shared" ref="BC2050:BC2051" si="3575">LN(AZ2050/BB2050)</f>
        <v>-1.1082071079096534</v>
      </c>
      <c r="BD2050" s="10">
        <f t="shared" ref="BD2050:BD2051" si="3576">LN($AX2050/100+1)</f>
        <v>2.1869294244057245</v>
      </c>
      <c r="BE2050" s="10">
        <f t="shared" ref="BE2050:BE2051" si="3577">ABS(LN($AZ2050/$BB2050))-BD2050-LN(2)</f>
        <v>-1.7718694970560165</v>
      </c>
      <c r="BF2050" s="21">
        <f>INDEX([1]Pr3_line_class7_opt_lin!$A$2:$A$3624,MATCH($X2050,[1]Pr3_line_class7_opt_lin!$AO$2:$AO$3624,0),1)</f>
        <v>1218</v>
      </c>
    </row>
    <row r="2051" spans="1:58" x14ac:dyDescent="0.25">
      <c r="A2051" s="1">
        <v>1091.2929999999999</v>
      </c>
      <c r="B2051" s="1">
        <v>8.0000000000000002E-3</v>
      </c>
      <c r="C2051">
        <v>2</v>
      </c>
      <c r="D2051" t="s">
        <v>16</v>
      </c>
      <c r="E2051" s="2">
        <v>91634.4</v>
      </c>
      <c r="F2051">
        <v>26446</v>
      </c>
      <c r="G2051" t="s">
        <v>4</v>
      </c>
      <c r="H2051" t="s">
        <v>7</v>
      </c>
      <c r="I2051">
        <v>118081</v>
      </c>
      <c r="J2051" t="s">
        <v>6</v>
      </c>
      <c r="K2051" t="s">
        <v>5</v>
      </c>
      <c r="L2051">
        <v>26446.97</v>
      </c>
      <c r="M2051">
        <v>118081.1</v>
      </c>
      <c r="N2051">
        <v>21</v>
      </c>
      <c r="V2051" s="11">
        <f t="shared" si="3555"/>
        <v>9.1634418987384695E-7</v>
      </c>
      <c r="W2051" s="11">
        <f t="shared" si="3556"/>
        <v>1.0912932261246869E-6</v>
      </c>
      <c r="X2051" s="10">
        <f t="shared" si="3557"/>
        <v>91634.411135816466</v>
      </c>
      <c r="Y2051" s="8">
        <f t="shared" si="3558"/>
        <v>1091.2930935059367</v>
      </c>
      <c r="Z2051" s="1">
        <f t="shared" si="3559"/>
        <v>1091.2929999999999</v>
      </c>
      <c r="AA2051" s="2">
        <f t="shared" si="3560"/>
        <v>91634.4</v>
      </c>
      <c r="AB2051" s="2">
        <f t="shared" si="3554"/>
        <v>91634.418987384692</v>
      </c>
      <c r="AC2051" s="1">
        <f t="shared" si="3561"/>
        <v>9.1984333715777855E-2</v>
      </c>
      <c r="AD2051" s="1" t="b">
        <f t="shared" si="3562"/>
        <v>1</v>
      </c>
      <c r="AF2051" s="1" t="s">
        <v>1225</v>
      </c>
      <c r="AG2051" s="1" t="s">
        <v>1164</v>
      </c>
      <c r="AH2051" s="10">
        <v>26446.97</v>
      </c>
      <c r="AI2051" s="10">
        <v>118081.1</v>
      </c>
      <c r="AJ2051" s="10">
        <f t="shared" si="3563"/>
        <v>91634.13</v>
      </c>
      <c r="AK2051" s="1">
        <f t="shared" si="3564"/>
        <v>-3.4416206058267562E-3</v>
      </c>
      <c r="AL2051" s="10">
        <f t="shared" si="3565"/>
        <v>0.28113581646175589</v>
      </c>
      <c r="AM2051" s="10">
        <f t="shared" si="3566"/>
        <v>0.67174920026060825</v>
      </c>
      <c r="AN2051" s="10">
        <f t="shared" si="3567"/>
        <v>0.41851306462692911</v>
      </c>
      <c r="AO2051" s="1">
        <f t="shared" si="3568"/>
        <v>1091.2929999999999</v>
      </c>
      <c r="AP2051" s="14">
        <v>40900000</v>
      </c>
      <c r="AQ2051" s="10">
        <v>0.01</v>
      </c>
      <c r="AR2051" s="14" cm="1">
        <f t="array" ref="AR2051">SfromgA($AP2051,$AO2051,"")</f>
        <v>2.6234982348049163E-2</v>
      </c>
      <c r="AS2051" s="21">
        <f t="shared" si="3569"/>
        <v>763.38032125310451</v>
      </c>
      <c r="AU2051" s="10"/>
      <c r="AV2051" s="10"/>
      <c r="AW2051" s="14">
        <f t="shared" si="3570"/>
        <v>40900000</v>
      </c>
      <c r="AX2051" s="21">
        <f t="shared" si="3571"/>
        <v>763.38032125310451</v>
      </c>
      <c r="AY2051" s="10">
        <f t="shared" si="3572"/>
        <v>-9.8610015316109134</v>
      </c>
      <c r="AZ2051" s="10">
        <f t="shared" si="3573"/>
        <v>0.80416338453308933</v>
      </c>
      <c r="BA2051" s="10">
        <f t="shared" si="3574"/>
        <v>-0.91109999641500994</v>
      </c>
      <c r="BB2051" s="17" cm="1">
        <f t="array" ref="BB2051">$C2051*EXP(poly_from_str($AO2051,BB$2951))</f>
        <v>1.9552549197519742</v>
      </c>
      <c r="BC2051" s="10">
        <f t="shared" si="3575"/>
        <v>-0.88847339452689467</v>
      </c>
      <c r="BD2051" s="10">
        <f t="shared" si="3576"/>
        <v>2.1556851047182297</v>
      </c>
      <c r="BE2051" s="10">
        <f t="shared" si="3577"/>
        <v>-1.9603588907512806</v>
      </c>
      <c r="BF2051" s="21">
        <f>INDEX([1]Pr3_line_class7_opt_lin!$A$2:$A$3624,MATCH($X2051,[1]Pr3_line_class7_opt_lin!$AO$2:$AO$3624,0),1)</f>
        <v>1218</v>
      </c>
    </row>
    <row r="2052" spans="1:58" hidden="1" x14ac:dyDescent="0.25">
      <c r="A2052" s="1">
        <v>1091.097</v>
      </c>
      <c r="B2052" s="1">
        <v>4.0000000000000001E-3</v>
      </c>
      <c r="C2052">
        <v>1</v>
      </c>
      <c r="E2052" s="2">
        <v>91650.9</v>
      </c>
      <c r="N2052">
        <v>21</v>
      </c>
      <c r="V2052" s="11">
        <f t="shared" si="3555"/>
        <v>9.1650879802620664E-7</v>
      </c>
      <c r="W2052" s="11">
        <f t="shared" si="3556"/>
        <v>1.091096759551734E-6</v>
      </c>
      <c r="X2052" s="10">
        <f t="shared" si="3557"/>
        <v>91650.888158063506</v>
      </c>
      <c r="Y2052" s="8">
        <f t="shared" si="3558"/>
        <v>1091.0969005290751</v>
      </c>
      <c r="Z2052" s="1">
        <f t="shared" si="3559"/>
        <v>1091.097</v>
      </c>
      <c r="AA2052" s="2">
        <f t="shared" si="3560"/>
        <v>91650.9</v>
      </c>
      <c r="AB2052" s="2">
        <f t="shared" si="3554"/>
        <v>91650.879802620664</v>
      </c>
      <c r="AC2052" s="1">
        <f t="shared" si="3561"/>
        <v>9.1999418842972108E-2</v>
      </c>
      <c r="AD2052" s="1" t="b">
        <f t="shared" si="3562"/>
        <v>1</v>
      </c>
      <c r="AM2052" s="10">
        <f t="shared" si="3566"/>
        <v>0.33599542478808025</v>
      </c>
      <c r="AN2052" s="10"/>
      <c r="AO2052" s="1">
        <f t="shared" si="3568"/>
        <v>1091.097</v>
      </c>
      <c r="AP2052"/>
      <c r="BB2052" s="17" cm="1">
        <f t="array" ref="BB2052">$C2052*EXP(poly_from_str($AO2052,BB$2951))</f>
        <v>0.97787919923127431</v>
      </c>
      <c r="BF2052" s="21">
        <f>INDEX([1]Pr3_line_class7_opt_lin!$A$2:$A$3624,MATCH($X2052,[1]Pr3_line_class7_opt_lin!$AO$2:$AO$3624,0),1)</f>
        <v>610</v>
      </c>
    </row>
    <row r="2053" spans="1:58" hidden="1" x14ac:dyDescent="0.25">
      <c r="A2053" s="1">
        <v>1091.047</v>
      </c>
      <c r="B2053" s="1">
        <v>4.0000000000000001E-3</v>
      </c>
      <c r="C2053">
        <v>2</v>
      </c>
      <c r="E2053" s="2">
        <v>91655.1</v>
      </c>
      <c r="F2053">
        <v>23844</v>
      </c>
      <c r="G2053" t="s">
        <v>4</v>
      </c>
      <c r="H2053" t="s">
        <v>5</v>
      </c>
      <c r="I2053">
        <v>115499</v>
      </c>
      <c r="J2053" t="s">
        <v>6</v>
      </c>
      <c r="K2053" t="s">
        <v>5</v>
      </c>
      <c r="L2053">
        <v>23844.58</v>
      </c>
      <c r="M2053">
        <v>115499.8</v>
      </c>
      <c r="N2053">
        <v>21</v>
      </c>
      <c r="V2053" s="11">
        <f t="shared" si="3555"/>
        <v>9.1655079936977962E-7</v>
      </c>
      <c r="W2053" s="11">
        <f t="shared" si="3556"/>
        <v>1.0910467611731371E-6</v>
      </c>
      <c r="X2053" s="10">
        <f t="shared" si="3557"/>
        <v>91655.088237730655</v>
      </c>
      <c r="Y2053" s="8">
        <f t="shared" si="3558"/>
        <v>1091.0469011892139</v>
      </c>
      <c r="Z2053" s="1">
        <f t="shared" si="3559"/>
        <v>1091.047</v>
      </c>
      <c r="AA2053" s="2">
        <f t="shared" si="3560"/>
        <v>91655.1</v>
      </c>
      <c r="AB2053" s="2">
        <f t="shared" si="3554"/>
        <v>91655.079936977971</v>
      </c>
      <c r="AC2053" s="1">
        <f t="shared" si="3561"/>
        <v>9.20032683912691E-2</v>
      </c>
      <c r="AD2053" s="1" t="b">
        <f t="shared" si="3562"/>
        <v>1</v>
      </c>
      <c r="AF2053" s="1" t="s">
        <v>1268</v>
      </c>
      <c r="AG2053" s="1" t="s">
        <v>1219</v>
      </c>
      <c r="AH2053" s="10">
        <v>23844.58</v>
      </c>
      <c r="AI2053" s="10">
        <v>115499.67</v>
      </c>
      <c r="AJ2053" s="10">
        <f>AI2053-AH2053</f>
        <v>91655.09</v>
      </c>
      <c r="AK2053" s="1">
        <f>$A2053-100000000/AJ2053</f>
        <v>1.1978854627159308E-4</v>
      </c>
      <c r="AL2053" s="10">
        <f>$X2053-AJ2053</f>
        <v>-1.7622693412704393E-3</v>
      </c>
      <c r="AM2053" s="10">
        <f t="shared" si="3566"/>
        <v>0.33602622068526838</v>
      </c>
      <c r="AN2053" s="10">
        <f>AL2053/AM2053</f>
        <v>-5.2444399656568184E-3</v>
      </c>
      <c r="AO2053" s="1">
        <f t="shared" si="3568"/>
        <v>1091.047</v>
      </c>
      <c r="AP2053" s="14">
        <v>131000000</v>
      </c>
      <c r="AQ2053" s="10">
        <v>4.3999999999999997E-2</v>
      </c>
      <c r="AR2053" s="14" cm="1">
        <f t="array" ref="AR2053">SfromgA($AP2053,$AO2053,"")</f>
        <v>8.3972103811601043E-2</v>
      </c>
      <c r="AS2053" s="21">
        <f>(10^MAX(0.05, -0.312925054856973*((LN($AR2053))^(1/3)) + 0.454808404431693)-1)*100</f>
        <v>655.47834866783546</v>
      </c>
      <c r="AU2053" s="10"/>
      <c r="AV2053" s="10"/>
      <c r="AW2053" s="14">
        <f>IF($AP2053="",$AT2053,$AP2053)</f>
        <v>131000000</v>
      </c>
      <c r="AX2053" s="21">
        <f>IF($AP2053="",$AV2053,$AS2053)</f>
        <v>655.47834866783546</v>
      </c>
      <c r="AY2053" s="10">
        <f>LN(BB2053*$AO2053/$AW2053)</f>
        <v>-11.024971242698134</v>
      </c>
      <c r="AZ2053" s="10">
        <f>EXP(AY$2950*$AI2053+AY$2951)*$AW2053/$AO2053</f>
        <v>3.2793388949637787</v>
      </c>
      <c r="BA2053" s="10">
        <f>LN(AZ2053/$C2053)</f>
        <v>0.49449466510740125</v>
      </c>
      <c r="BB2053" s="17" cm="1">
        <f t="array" ref="BB2053">$C2053*EXP(poly_from_str($AO2053,BB$2951))</f>
        <v>1.9558865596048998</v>
      </c>
      <c r="BC2053" s="10">
        <f t="shared" ref="BC2053" si="3578">LN(AZ2053/BB2053)</f>
        <v>0.51679827184857496</v>
      </c>
      <c r="BD2053" s="10">
        <f t="shared" ref="BD2053" si="3579">LN($AX2053/100+1)</f>
        <v>2.0221809370318962</v>
      </c>
      <c r="BE2053" s="10">
        <f>ABS(LN($AZ2053/$BB2053))-BD2053-LN(2)</f>
        <v>-2.1985298457432667</v>
      </c>
      <c r="BF2053" s="21">
        <f>INDEX([1]Pr3_line_class7_opt_lin!$A$2:$A$3624,MATCH($X2053,[1]Pr3_line_class7_opt_lin!$AO$2:$AO$3624,0),1)</f>
        <v>1220</v>
      </c>
    </row>
    <row r="2054" spans="1:58" hidden="1" x14ac:dyDescent="0.25">
      <c r="A2054" s="1">
        <v>1090.876</v>
      </c>
      <c r="B2054" s="1">
        <v>4.0000000000000001E-3</v>
      </c>
      <c r="C2054">
        <v>2</v>
      </c>
      <c r="E2054" s="2">
        <v>91669.4</v>
      </c>
      <c r="N2054">
        <v>21</v>
      </c>
      <c r="V2054" s="11">
        <f t="shared" si="3555"/>
        <v>9.1669447306568308E-7</v>
      </c>
      <c r="W2054" s="11">
        <f t="shared" si="3556"/>
        <v>1.0908765629533956E-6</v>
      </c>
      <c r="X2054" s="10">
        <f t="shared" si="3557"/>
        <v>91669.427727058821</v>
      </c>
      <c r="Y2054" s="8">
        <f t="shared" si="3558"/>
        <v>1090.876232998258</v>
      </c>
      <c r="Z2054" s="1">
        <f t="shared" si="3559"/>
        <v>1090.876</v>
      </c>
      <c r="AA2054" s="2">
        <f t="shared" si="3560"/>
        <v>91669.4</v>
      </c>
      <c r="AB2054" s="2">
        <f t="shared" si="3554"/>
        <v>91669.447306568298</v>
      </c>
      <c r="AC2054" s="1">
        <f t="shared" si="3561"/>
        <v>9.2016437847458513E-2</v>
      </c>
      <c r="AD2054" s="1" t="b">
        <f t="shared" si="3562"/>
        <v>1</v>
      </c>
      <c r="AM2054" s="10">
        <f t="shared" si="3566"/>
        <v>0.3361313293169893</v>
      </c>
      <c r="AN2054" s="10"/>
      <c r="AO2054" s="1">
        <f t="shared" si="3568"/>
        <v>1090.876</v>
      </c>
      <c r="AP2054"/>
      <c r="BB2054" s="17" cm="1">
        <f t="array" ref="BB2054">$C2054*EXP(poly_from_str($AO2054,BB$2951))</f>
        <v>1.9563240182224675</v>
      </c>
      <c r="BF2054" s="21">
        <f>INDEX([1]Pr3_line_class7_opt_lin!$A$2:$A$3624,MATCH($X2054,[1]Pr3_line_class7_opt_lin!$AO$2:$AO$3624,0),1)</f>
        <v>1221</v>
      </c>
    </row>
    <row r="2055" spans="1:58" hidden="1" x14ac:dyDescent="0.25">
      <c r="A2055" s="1">
        <v>1090.8389999999999</v>
      </c>
      <c r="B2055" s="1">
        <v>4.0000000000000001E-3</v>
      </c>
      <c r="C2055">
        <v>2</v>
      </c>
      <c r="E2055" s="2">
        <v>91672.6</v>
      </c>
      <c r="F2055">
        <v>23651</v>
      </c>
      <c r="G2055" t="s">
        <v>4</v>
      </c>
      <c r="H2055" t="s">
        <v>7</v>
      </c>
      <c r="I2055">
        <v>115324</v>
      </c>
      <c r="J2055" t="s">
        <v>6</v>
      </c>
      <c r="K2055" t="s">
        <v>5</v>
      </c>
      <c r="L2055">
        <v>23651.88</v>
      </c>
      <c r="M2055">
        <v>115324.3</v>
      </c>
      <c r="N2055">
        <v>21</v>
      </c>
      <c r="V2055" s="11">
        <f t="shared" si="3555"/>
        <v>9.1672556628430051E-7</v>
      </c>
      <c r="W2055" s="11">
        <f t="shared" si="3556"/>
        <v>1.0908384839090414E-6</v>
      </c>
      <c r="X2055" s="10">
        <f t="shared" si="3557"/>
        <v>91672.574580748478</v>
      </c>
      <c r="Y2055" s="8">
        <f t="shared" si="3558"/>
        <v>1090.8387863800685</v>
      </c>
      <c r="Z2055" s="1">
        <f t="shared" si="3559"/>
        <v>1090.8389999999999</v>
      </c>
      <c r="AA2055" s="2">
        <f t="shared" si="3560"/>
        <v>91672.6</v>
      </c>
      <c r="AB2055" s="2">
        <f t="shared" si="3554"/>
        <v>91672.556628430044</v>
      </c>
      <c r="AC2055" s="1">
        <f t="shared" si="3561"/>
        <v>9.2019288193963572E-2</v>
      </c>
      <c r="AD2055" s="1" t="b">
        <f t="shared" si="3562"/>
        <v>1</v>
      </c>
      <c r="AF2055" s="1" t="s">
        <v>1241</v>
      </c>
      <c r="AG2055" s="1" t="s">
        <v>1216</v>
      </c>
      <c r="AH2055" s="10">
        <v>23651.88</v>
      </c>
      <c r="AI2055" s="10">
        <v>115324.47</v>
      </c>
      <c r="AJ2055" s="10">
        <f t="shared" ref="AJ2055:AJ2056" si="3580">AI2055-AH2055</f>
        <v>91672.59</v>
      </c>
      <c r="AK2055" s="1">
        <f t="shared" ref="AK2055:AK2056" si="3581">$A2055-100000000/AJ2055</f>
        <v>3.9709808561383397E-4</v>
      </c>
      <c r="AL2055" s="10">
        <f t="shared" ref="AL2055:AL2056" si="3582">$X2055-AJ2055</f>
        <v>-1.5419251518324018E-2</v>
      </c>
      <c r="AM2055" s="10">
        <f t="shared" si="3566"/>
        <v>0.33615446459101667</v>
      </c>
      <c r="AN2055" s="10">
        <f t="shared" ref="AN2055:AN2056" si="3583">AL2055/AM2055</f>
        <v>-4.5869542554146638E-2</v>
      </c>
      <c r="AO2055" s="1">
        <f t="shared" si="3568"/>
        <v>1090.8389999999999</v>
      </c>
      <c r="AP2055" s="14">
        <v>431000000</v>
      </c>
      <c r="AQ2055" s="10">
        <v>9.7000000000000003E-2</v>
      </c>
      <c r="AR2055" s="14" cm="1">
        <f t="array" ref="AR2055">SfromgA($AP2055,$AO2055,"")</f>
        <v>0.27611665263147295</v>
      </c>
      <c r="AS2055" s="21">
        <f t="shared" ref="AS2055:AS2056" si="3584">(10^MAX(0.05, -0.312925054856973*((LN($AR2055))^(1/3)) + 0.454808404431693)-1)*100</f>
        <v>523.99964708814912</v>
      </c>
      <c r="AU2055" s="10"/>
      <c r="AV2055" s="10"/>
      <c r="AW2055" s="14">
        <f t="shared" ref="AW2055:AW2056" si="3585">IF($AP2055="",$AT2055,$AP2055)</f>
        <v>431000000</v>
      </c>
      <c r="AX2055" s="21">
        <f t="shared" ref="AX2055:AX2056" si="3586">IF($AP2055="",$AV2055,$AS2055)</f>
        <v>523.99964708814912</v>
      </c>
      <c r="AY2055" s="10">
        <f t="shared" ref="AY2055:AY2056" si="3587">LN(BB2055*$AO2055/$AW2055)</f>
        <v>-12.215800738713776</v>
      </c>
      <c r="AZ2055" s="10">
        <f t="shared" ref="AZ2055:AZ2056" si="3588">EXP(AY$2950*$AI2055+AY$2951)*$AW2055/$AO2055</f>
        <v>10.969517419584962</v>
      </c>
      <c r="BA2055" s="10">
        <f t="shared" ref="BA2055:BA2056" si="3589">LN(AZ2055/$C2055)</f>
        <v>1.7019731018375011</v>
      </c>
      <c r="BB2055" s="17" cm="1">
        <f t="array" ref="BB2055">$C2055*EXP(poly_from_str($AO2055,BB$2951))</f>
        <v>1.9564184993432396</v>
      </c>
      <c r="BC2055" s="10">
        <f t="shared" ref="BC2055:BC2056" si="3590">LN(AZ2055/BB2055)</f>
        <v>1.7240047769508475</v>
      </c>
      <c r="BD2055" s="10">
        <f t="shared" ref="BD2055:BD2056" si="3591">LN($AX2055/100+1)</f>
        <v>1.8309796168173127</v>
      </c>
      <c r="BE2055" s="10">
        <f t="shared" ref="BE2055:BE2056" si="3592">ABS(LN($AZ2055/$BB2055))-BD2055-LN(2)</f>
        <v>-0.80012202042641045</v>
      </c>
      <c r="BF2055" s="21">
        <f>INDEX([1]Pr3_line_class7_opt_lin!$A$2:$A$3624,MATCH($X2055,[1]Pr3_line_class7_opt_lin!$AO$2:$AO$3624,0),1)</f>
        <v>1221</v>
      </c>
    </row>
    <row r="2056" spans="1:58" hidden="1" x14ac:dyDescent="0.25">
      <c r="A2056" s="1">
        <v>1090.739</v>
      </c>
      <c r="B2056" s="1">
        <v>4.0000000000000001E-3</v>
      </c>
      <c r="C2056">
        <v>5</v>
      </c>
      <c r="E2056" s="2">
        <v>91681</v>
      </c>
      <c r="F2056">
        <v>21611</v>
      </c>
      <c r="G2056" t="s">
        <v>4</v>
      </c>
      <c r="H2056" t="s">
        <v>17</v>
      </c>
      <c r="I2056">
        <v>113291</v>
      </c>
      <c r="J2056" t="s">
        <v>6</v>
      </c>
      <c r="K2056" t="s">
        <v>7</v>
      </c>
      <c r="L2056">
        <v>21611.19</v>
      </c>
      <c r="M2056">
        <v>113291.8</v>
      </c>
      <c r="N2056">
        <v>21</v>
      </c>
      <c r="V2056" s="11">
        <f t="shared" si="3555"/>
        <v>9.1680961256542582E-7</v>
      </c>
      <c r="W2056" s="11">
        <f t="shared" si="3556"/>
        <v>1.0907385390648009E-6</v>
      </c>
      <c r="X2056" s="10">
        <f t="shared" si="3557"/>
        <v>91680.977296642886</v>
      </c>
      <c r="Y2056" s="8">
        <f t="shared" si="3558"/>
        <v>1090.7388091691048</v>
      </c>
      <c r="Z2056" s="1">
        <f t="shared" si="3559"/>
        <v>1090.739</v>
      </c>
      <c r="AA2056" s="2">
        <f t="shared" si="3560"/>
        <v>91681</v>
      </c>
      <c r="AB2056" s="2">
        <f t="shared" si="3554"/>
        <v>91680.961256542578</v>
      </c>
      <c r="AC2056" s="1">
        <f t="shared" si="3561"/>
        <v>9.2026993284618303E-2</v>
      </c>
      <c r="AD2056" s="1" t="b">
        <f t="shared" si="3562"/>
        <v>1</v>
      </c>
      <c r="AF2056" s="1" t="s">
        <v>1301</v>
      </c>
      <c r="AG2056" s="1" t="s">
        <v>1166</v>
      </c>
      <c r="AH2056" s="10">
        <v>21611.19</v>
      </c>
      <c r="AI2056" s="10">
        <v>113291.67</v>
      </c>
      <c r="AJ2056" s="10">
        <f t="shared" si="3580"/>
        <v>91680.48</v>
      </c>
      <c r="AK2056" s="1">
        <f t="shared" si="3581"/>
        <v>-5.7255948049714789E-3</v>
      </c>
      <c r="AL2056" s="10">
        <f t="shared" si="3582"/>
        <v>0.49729664289043285</v>
      </c>
      <c r="AM2056" s="10">
        <f t="shared" si="3566"/>
        <v>0.33621608835844324</v>
      </c>
      <c r="AN2056" s="10">
        <f t="shared" si="3583"/>
        <v>1.479098294547583</v>
      </c>
      <c r="AO2056" s="1">
        <f t="shared" si="3568"/>
        <v>1090.739</v>
      </c>
      <c r="AP2056" s="14">
        <v>382000000</v>
      </c>
      <c r="AQ2056" s="10">
        <v>0.34699999999999998</v>
      </c>
      <c r="AR2056" s="14" cm="1">
        <f t="array" ref="AR2056">SfromgA($AP2056,$AO2056,"")</f>
        <v>0.2446579026595215</v>
      </c>
      <c r="AS2056" s="21">
        <f t="shared" si="3584"/>
        <v>539.04428766847991</v>
      </c>
      <c r="AU2056" s="10"/>
      <c r="AV2056" s="10"/>
      <c r="AW2056" s="14">
        <f t="shared" si="3585"/>
        <v>382000000</v>
      </c>
      <c r="AX2056" s="21">
        <f t="shared" si="3586"/>
        <v>539.04428766847991</v>
      </c>
      <c r="AY2056" s="10">
        <f t="shared" si="3587"/>
        <v>-11.178783847336563</v>
      </c>
      <c r="AZ2056" s="10">
        <f t="shared" si="3588"/>
        <v>11.758103372110554</v>
      </c>
      <c r="BA2056" s="10">
        <f t="shared" si="3589"/>
        <v>0.85510473914794871</v>
      </c>
      <c r="BB2056" s="17" cm="1">
        <f t="array" ref="BB2056">$C2056*EXP(poly_from_str($AO2056,BB$2951))</f>
        <v>4.8916838610979667</v>
      </c>
      <c r="BC2056" s="10">
        <f t="shared" si="3590"/>
        <v>0.87700605949659549</v>
      </c>
      <c r="BD2056" s="10">
        <f t="shared" si="3591"/>
        <v>1.8548035737631694</v>
      </c>
      <c r="BE2056" s="10">
        <f t="shared" si="3592"/>
        <v>-1.6709446948265192</v>
      </c>
      <c r="BF2056" s="21">
        <f>INDEX([1]Pr3_line_class7_opt_lin!$A$2:$A$3624,MATCH($X2056,[1]Pr3_line_class7_opt_lin!$AO$2:$AO$3624,0),1)</f>
        <v>3055</v>
      </c>
    </row>
    <row r="2057" spans="1:58" hidden="1" x14ac:dyDescent="0.25">
      <c r="A2057" s="1">
        <v>1090.626</v>
      </c>
      <c r="B2057" s="1">
        <v>4.0000000000000001E-3</v>
      </c>
      <c r="C2057">
        <v>50</v>
      </c>
      <c r="E2057" s="2">
        <v>91690.5</v>
      </c>
      <c r="N2057">
        <v>21</v>
      </c>
      <c r="V2057" s="11">
        <f t="shared" si="3555"/>
        <v>9.1690460341125189E-7</v>
      </c>
      <c r="W2057" s="11">
        <f t="shared" si="3556"/>
        <v>1.0906255282717403E-6</v>
      </c>
      <c r="X2057" s="10">
        <f t="shared" si="3557"/>
        <v>91690.476764203238</v>
      </c>
      <c r="Y2057" s="8">
        <f t="shared" si="3558"/>
        <v>1090.6258046532578</v>
      </c>
      <c r="Z2057" s="1">
        <f t="shared" si="3559"/>
        <v>1090.626</v>
      </c>
      <c r="AA2057" s="2">
        <f t="shared" si="3560"/>
        <v>91690.5</v>
      </c>
      <c r="AB2057" s="2">
        <f t="shared" si="3554"/>
        <v>91690.460341125188</v>
      </c>
      <c r="AC2057" s="1">
        <f t="shared" si="3561"/>
        <v>9.2035702587837248E-2</v>
      </c>
      <c r="AD2057" s="1" t="b">
        <f t="shared" si="3562"/>
        <v>1</v>
      </c>
      <c r="AM2057" s="10">
        <f t="shared" si="3566"/>
        <v>0.33628576615631756</v>
      </c>
      <c r="AN2057" s="10"/>
      <c r="AO2057" s="1">
        <f t="shared" si="3568"/>
        <v>1090.626</v>
      </c>
      <c r="AP2057"/>
      <c r="BB2057" s="17" cm="1">
        <f t="array" ref="BB2057">$C2057*EXP(poly_from_str($AO2057,BB$2951))</f>
        <v>48.924030046048046</v>
      </c>
      <c r="BF2057" s="21" t="e">
        <f>INDEX([1]Pr3_line_class7_opt_lin!$A$2:$A$3624,MATCH($X2057,[1]Pr3_line_class7_opt_lin!$AO$2:$AO$3624,0),1)</f>
        <v>#N/A</v>
      </c>
    </row>
    <row r="2058" spans="1:58" hidden="1" x14ac:dyDescent="0.25">
      <c r="A2058" s="1">
        <v>1090.5360000000001</v>
      </c>
      <c r="B2058" s="1">
        <v>4.0000000000000001E-3</v>
      </c>
      <c r="C2058">
        <v>200</v>
      </c>
      <c r="E2058" s="2">
        <v>91698</v>
      </c>
      <c r="F2058">
        <v>29835</v>
      </c>
      <c r="G2058" t="s">
        <v>4</v>
      </c>
      <c r="H2058" t="s">
        <v>5</v>
      </c>
      <c r="I2058">
        <v>121532</v>
      </c>
      <c r="J2058" t="s">
        <v>6</v>
      </c>
      <c r="K2058" t="s">
        <v>12</v>
      </c>
      <c r="L2058">
        <v>29835.09</v>
      </c>
      <c r="M2058">
        <v>121532.5</v>
      </c>
      <c r="N2058">
        <v>21</v>
      </c>
      <c r="V2058" s="11">
        <f t="shared" si="3555"/>
        <v>9.1698027392034744E-7</v>
      </c>
      <c r="W2058" s="11">
        <f t="shared" si="3556"/>
        <v>1.0905363257650113E-6</v>
      </c>
      <c r="X2058" s="10">
        <f t="shared" si="3557"/>
        <v>91698.016046575533</v>
      </c>
      <c r="Y2058" s="8">
        <f t="shared" si="3558"/>
        <v>1090.5361349280197</v>
      </c>
      <c r="Z2058" s="1">
        <f t="shared" si="3559"/>
        <v>1090.5360000000001</v>
      </c>
      <c r="AA2058" s="2">
        <f t="shared" si="3560"/>
        <v>91698</v>
      </c>
      <c r="AB2058" s="2">
        <f t="shared" si="3554"/>
        <v>91698.027392034739</v>
      </c>
      <c r="AC2058" s="1">
        <f t="shared" si="3561"/>
        <v>9.2042641137951769E-2</v>
      </c>
      <c r="AD2058" s="1" t="b">
        <f t="shared" si="3562"/>
        <v>1</v>
      </c>
      <c r="AF2058" s="1" t="s">
        <v>1185</v>
      </c>
      <c r="AG2058" s="1" t="s">
        <v>1163</v>
      </c>
      <c r="AH2058" s="10">
        <v>29835.09</v>
      </c>
      <c r="AI2058" s="10">
        <v>121532.5</v>
      </c>
      <c r="AJ2058" s="10">
        <f t="shared" ref="AJ2058:AJ2060" si="3593">AI2058-AH2058</f>
        <v>91697.41</v>
      </c>
      <c r="AK2058" s="1">
        <f t="shared" ref="AK2058:AK2060" si="3594">$A2058-100000000/AJ2058</f>
        <v>-7.3425000771294435E-3</v>
      </c>
      <c r="AL2058" s="10">
        <f t="shared" ref="AL2058:AL2060" si="3595">$X2058-AJ2058</f>
        <v>0.60604657552903518</v>
      </c>
      <c r="AM2058" s="10">
        <f t="shared" si="3566"/>
        <v>0.3363410286317921</v>
      </c>
      <c r="AN2058" s="10">
        <f t="shared" ref="AN2058:AN2060" si="3596">AL2058/AM2058</f>
        <v>1.8018811977663958</v>
      </c>
      <c r="AO2058" s="1">
        <f t="shared" si="3568"/>
        <v>1090.5360000000001</v>
      </c>
      <c r="AP2058" s="14">
        <v>3430000000</v>
      </c>
      <c r="AQ2058" s="10">
        <v>0.42399999999999999</v>
      </c>
      <c r="AR2058" s="14" cm="1">
        <f t="array" ref="AR2058">SfromgA($AP2058,$AO2058,"")</f>
        <v>2.1955710731004445</v>
      </c>
      <c r="AS2058" s="21">
        <f t="shared" ref="AS2058:AS2059" si="3597">(10^MAX(0.05, -0.312925054856973*((LN($AR2058))^(1/3)) + 0.454808404431693)-1)*100</f>
        <v>46.542940320562607</v>
      </c>
      <c r="AU2058" s="10"/>
      <c r="AV2058" s="10"/>
      <c r="AW2058" s="14">
        <f t="shared" ref="AW2058:AW2059" si="3598">IF($AP2058="",$AT2058,$AP2058)</f>
        <v>3430000000</v>
      </c>
      <c r="AX2058" s="21">
        <f t="shared" ref="AX2058:AX2059" si="3599">IF($AP2058="",$AV2058,$AS2058)</f>
        <v>46.542940320562607</v>
      </c>
      <c r="AY2058" s="10"/>
      <c r="AZ2058" s="10">
        <f t="shared" ref="AZ2058:AZ2059" si="3600">EXP(AY$2950*$AI2058+AY$2951)*$AW2058/$AO2058</f>
        <v>48.876818977628453</v>
      </c>
      <c r="BA2058" s="10"/>
      <c r="BB2058" s="17" cm="1">
        <f t="array" ref="BB2058">$C2058*EXP(poly_from_str($AO2058,BB$2951))</f>
        <v>195.7189896741634</v>
      </c>
      <c r="BC2058" s="10"/>
      <c r="BD2058" s="10">
        <f t="shared" ref="BD2058:BD2059" si="3601">LN($AX2058/100+1)</f>
        <v>0.38214830751146417</v>
      </c>
      <c r="BE2058" s="10">
        <f t="shared" ref="BE2058:BE2059" si="3602">ABS(LN($AZ2058/$BB2058))-BD2058-LN(2)</f>
        <v>0.3120811816915362</v>
      </c>
      <c r="BF2058" s="21">
        <f>INDEX([1]Pr3_line_class7_opt_lin!$A$2:$A$3624,MATCH($X2058,[1]Pr3_line_class7_opt_lin!$AO$2:$AO$3624,0),1)</f>
        <v>122359</v>
      </c>
    </row>
    <row r="2059" spans="1:58" x14ac:dyDescent="0.25">
      <c r="A2059" s="1">
        <v>1090.366</v>
      </c>
      <c r="B2059" s="1">
        <v>8.0000000000000002E-3</v>
      </c>
      <c r="C2059">
        <v>10</v>
      </c>
      <c r="D2059" t="s">
        <v>16</v>
      </c>
      <c r="E2059" s="2">
        <v>91712.3</v>
      </c>
      <c r="F2059">
        <v>25934</v>
      </c>
      <c r="G2059" t="s">
        <v>4</v>
      </c>
      <c r="H2059" t="s">
        <v>17</v>
      </c>
      <c r="I2059">
        <v>117647</v>
      </c>
      <c r="J2059" t="s">
        <v>6</v>
      </c>
      <c r="K2059" t="s">
        <v>7</v>
      </c>
      <c r="L2059">
        <v>25934.98</v>
      </c>
      <c r="M2059">
        <v>117647.2</v>
      </c>
      <c r="N2059">
        <v>21</v>
      </c>
      <c r="V2059" s="11">
        <f t="shared" si="3555"/>
        <v>9.1712324118690428E-7</v>
      </c>
      <c r="W2059" s="11">
        <f t="shared" si="3556"/>
        <v>1.0903662867467068E-6</v>
      </c>
      <c r="X2059" s="10">
        <f t="shared" si="3557"/>
        <v>91712.314125362085</v>
      </c>
      <c r="Y2059" s="8">
        <f t="shared" si="3558"/>
        <v>1090.366118810495</v>
      </c>
      <c r="Z2059" s="1">
        <f t="shared" si="3559"/>
        <v>1090.366</v>
      </c>
      <c r="AA2059" s="2">
        <f t="shared" si="3560"/>
        <v>91712.3</v>
      </c>
      <c r="AB2059" s="2">
        <f t="shared" si="3554"/>
        <v>91712.32411869042</v>
      </c>
      <c r="AC2059" s="1">
        <f t="shared" si="3561"/>
        <v>9.2055751976258621E-2</v>
      </c>
      <c r="AD2059" s="1" t="b">
        <f t="shared" si="3562"/>
        <v>1</v>
      </c>
      <c r="AF2059" s="1" t="s">
        <v>1257</v>
      </c>
      <c r="AG2059" s="1" t="s">
        <v>1203</v>
      </c>
      <c r="AH2059" s="10">
        <v>25934.98</v>
      </c>
      <c r="AI2059" s="10">
        <v>117647.2</v>
      </c>
      <c r="AJ2059" s="10">
        <f t="shared" si="3593"/>
        <v>91712.22</v>
      </c>
      <c r="AK2059" s="1">
        <f t="shared" si="3594"/>
        <v>-1.2378664478092105E-3</v>
      </c>
      <c r="AL2059" s="10">
        <f t="shared" si="3595"/>
        <v>9.4125362084014341E-2</v>
      </c>
      <c r="AM2059" s="10">
        <f t="shared" si="3566"/>
        <v>0.67289185466164581</v>
      </c>
      <c r="AN2059" s="10">
        <f t="shared" si="3596"/>
        <v>0.13988185684212801</v>
      </c>
      <c r="AO2059" s="1">
        <f t="shared" si="3568"/>
        <v>1090.366</v>
      </c>
      <c r="AP2059" s="14">
        <v>597000000</v>
      </c>
      <c r="AQ2059" s="10">
        <v>0.14199999999999999</v>
      </c>
      <c r="AR2059" s="14" cm="1">
        <f t="array" ref="AR2059">SfromgA($AP2059,$AO2059,"")</f>
        <v>0.38196590033619987</v>
      </c>
      <c r="AS2059" s="21">
        <f t="shared" si="3597"/>
        <v>480.44866693984324</v>
      </c>
      <c r="AU2059" s="10"/>
      <c r="AV2059" s="10"/>
      <c r="AW2059" s="14">
        <f t="shared" si="3598"/>
        <v>597000000</v>
      </c>
      <c r="AX2059" s="21">
        <f t="shared" si="3599"/>
        <v>480.44866693984324</v>
      </c>
      <c r="AY2059" s="10">
        <f t="shared" ref="AY2059" si="3603">LN(BB2059*$AO2059/$AW2059)</f>
        <v>-10.931991162617809</v>
      </c>
      <c r="AZ2059" s="10">
        <f t="shared" si="3600"/>
        <v>12.234297981196985</v>
      </c>
      <c r="BA2059" s="10">
        <f t="shared" ref="BA2059" si="3604">LN(AZ2059/$C2059)</f>
        <v>0.20165822433835193</v>
      </c>
      <c r="BB2059" s="17" cm="1">
        <f t="array" ref="BB2059">$C2059*EXP(poly_from_str($AO2059,BB$2951))</f>
        <v>9.7881043844904188</v>
      </c>
      <c r="BC2059" s="10">
        <f t="shared" ref="BC2059" si="3605">LN(AZ2059/BB2059)</f>
        <v>0.2230755072716071</v>
      </c>
      <c r="BD2059" s="10">
        <f t="shared" si="3601"/>
        <v>1.7586311821955787</v>
      </c>
      <c r="BE2059" s="10">
        <f t="shared" si="3602"/>
        <v>-2.2287028554839168</v>
      </c>
      <c r="BF2059" s="21">
        <f>INDEX([1]Pr3_line_class7_opt_lin!$A$2:$A$3624,MATCH($X2059,[1]Pr3_line_class7_opt_lin!$AO$2:$AO$3624,0),1)</f>
        <v>6124</v>
      </c>
    </row>
    <row r="2060" spans="1:58" x14ac:dyDescent="0.25">
      <c r="A2060" s="1">
        <v>1090.366</v>
      </c>
      <c r="B2060" s="1">
        <v>8.0000000000000002E-3</v>
      </c>
      <c r="C2060">
        <v>10</v>
      </c>
      <c r="D2060" t="s">
        <v>16</v>
      </c>
      <c r="E2060" s="2">
        <v>91712.3</v>
      </c>
      <c r="F2060">
        <v>36640</v>
      </c>
      <c r="G2060" t="s">
        <v>4</v>
      </c>
      <c r="H2060" t="s">
        <v>7</v>
      </c>
      <c r="I2060">
        <v>128352</v>
      </c>
      <c r="J2060" t="s">
        <v>6</v>
      </c>
      <c r="K2060" t="s">
        <v>5</v>
      </c>
      <c r="L2060">
        <v>36640.379999999997</v>
      </c>
      <c r="M2060">
        <v>128352.8</v>
      </c>
      <c r="N2060">
        <v>21</v>
      </c>
      <c r="V2060" s="11">
        <f t="shared" si="3555"/>
        <v>9.1712324118690428E-7</v>
      </c>
      <c r="W2060" s="11">
        <f t="shared" si="3556"/>
        <v>1.0903662867467068E-6</v>
      </c>
      <c r="X2060" s="10">
        <f t="shared" si="3557"/>
        <v>91712.314125362085</v>
      </c>
      <c r="Y2060" s="8">
        <f t="shared" si="3558"/>
        <v>1090.366118810495</v>
      </c>
      <c r="Z2060" s="1">
        <f t="shared" si="3559"/>
        <v>1090.366</v>
      </c>
      <c r="AA2060" s="2">
        <f t="shared" si="3560"/>
        <v>91712.3</v>
      </c>
      <c r="AB2060" s="2">
        <f t="shared" si="3554"/>
        <v>91712.32411869042</v>
      </c>
      <c r="AC2060" s="1">
        <f t="shared" si="3561"/>
        <v>9.2055751976258621E-2</v>
      </c>
      <c r="AD2060" s="1" t="b">
        <f t="shared" si="3562"/>
        <v>1</v>
      </c>
      <c r="AF2060" s="1" t="s">
        <v>1407</v>
      </c>
      <c r="AG2060" s="1" t="s">
        <v>1186</v>
      </c>
      <c r="AH2060" s="10">
        <v>36640.379999999997</v>
      </c>
      <c r="AI2060" s="10">
        <v>128352.8</v>
      </c>
      <c r="AJ2060" s="10">
        <f t="shared" si="3593"/>
        <v>91712.420000000013</v>
      </c>
      <c r="AK2060" s="1">
        <f t="shared" si="3594"/>
        <v>1.1399297936804942E-3</v>
      </c>
      <c r="AL2060" s="10">
        <f t="shared" si="3595"/>
        <v>-0.10587463792762719</v>
      </c>
      <c r="AM2060" s="10">
        <f t="shared" si="3566"/>
        <v>0.67289185466164581</v>
      </c>
      <c r="AN2060" s="10">
        <f t="shared" si="3596"/>
        <v>-0.15734272482888764</v>
      </c>
      <c r="AO2060" s="1">
        <f t="shared" si="3568"/>
        <v>1090.366</v>
      </c>
      <c r="BB2060" s="17" cm="1">
        <f t="array" ref="BB2060">$C2060*EXP(poly_from_str($AO2060,BB$2951))</f>
        <v>9.7881043844904188</v>
      </c>
      <c r="BF2060" s="21">
        <f>INDEX([1]Pr3_line_class7_opt_lin!$A$2:$A$3624,MATCH($X2060,[1]Pr3_line_class7_opt_lin!$AO$2:$AO$3624,0),1)</f>
        <v>6124</v>
      </c>
    </row>
    <row r="2061" spans="1:58" hidden="1" x14ac:dyDescent="0.25">
      <c r="A2061" s="1">
        <v>1090.0060000000001</v>
      </c>
      <c r="B2061" s="1">
        <v>4.0000000000000001E-3</v>
      </c>
      <c r="C2061">
        <v>15</v>
      </c>
      <c r="E2061" s="2">
        <v>91742.6</v>
      </c>
      <c r="N2061">
        <v>21</v>
      </c>
      <c r="V2061" s="11">
        <f t="shared" si="3555"/>
        <v>9.1742614260838921E-7</v>
      </c>
      <c r="W2061" s="11">
        <f t="shared" si="3556"/>
        <v>1.090006169434919E-6</v>
      </c>
      <c r="X2061" s="10">
        <f t="shared" si="3557"/>
        <v>91742.6083474365</v>
      </c>
      <c r="Y2061" s="8">
        <f t="shared" si="3558"/>
        <v>1090.0060702579124</v>
      </c>
      <c r="Z2061" s="1">
        <f t="shared" si="3559"/>
        <v>1090.0060000000001</v>
      </c>
      <c r="AA2061" s="2">
        <f t="shared" si="3560"/>
        <v>91742.6</v>
      </c>
      <c r="AB2061" s="2">
        <f t="shared" si="3554"/>
        <v>91742.61426083892</v>
      </c>
      <c r="AC2061" s="1">
        <f t="shared" si="3561"/>
        <v>9.2083536357065426E-2</v>
      </c>
      <c r="AD2061" s="1" t="b">
        <f t="shared" si="3562"/>
        <v>1</v>
      </c>
      <c r="AM2061" s="10">
        <f t="shared" si="3566"/>
        <v>0.33666823852345767</v>
      </c>
      <c r="AN2061" s="10"/>
      <c r="AO2061" s="1">
        <f t="shared" si="3568"/>
        <v>1090.0060000000001</v>
      </c>
      <c r="AP2061"/>
      <c r="BB2061" s="17" cm="1">
        <f t="array" ref="BB2061">$C2061*EXP(poly_from_str($AO2061,BB$2951))</f>
        <v>14.688969182102785</v>
      </c>
      <c r="BF2061" s="21">
        <f>INDEX([1]Pr3_line_class7_opt_lin!$A$2:$A$3624,MATCH($X2061,[1]Pr3_line_class7_opt_lin!$AO$2:$AO$3624,0),1)</f>
        <v>9206</v>
      </c>
    </row>
    <row r="2062" spans="1:58" hidden="1" x14ac:dyDescent="0.25">
      <c r="A2062" s="1">
        <v>1089.921</v>
      </c>
      <c r="B2062" s="1">
        <v>4.0000000000000001E-3</v>
      </c>
      <c r="C2062">
        <v>1</v>
      </c>
      <c r="E2062" s="2">
        <v>91749.8</v>
      </c>
      <c r="F2062">
        <v>19360</v>
      </c>
      <c r="G2062" t="s">
        <v>4</v>
      </c>
      <c r="H2062" t="s">
        <v>39</v>
      </c>
      <c r="I2062">
        <v>111110</v>
      </c>
      <c r="J2062" t="s">
        <v>6</v>
      </c>
      <c r="K2062" t="s">
        <v>39</v>
      </c>
      <c r="L2062">
        <v>19360.099999999999</v>
      </c>
      <c r="M2062">
        <v>111110.3</v>
      </c>
      <c r="N2062">
        <v>21</v>
      </c>
      <c r="V2062" s="11">
        <f t="shared" si="3555"/>
        <v>9.1749769019956487E-7</v>
      </c>
      <c r="W2062" s="11">
        <f t="shared" si="3556"/>
        <v>1.0899206319795793E-6</v>
      </c>
      <c r="X2062" s="10">
        <f t="shared" si="3557"/>
        <v>91749.78186850081</v>
      </c>
      <c r="Y2062" s="8">
        <f t="shared" si="3558"/>
        <v>1089.9208473685933</v>
      </c>
      <c r="Z2062" s="1">
        <f t="shared" si="3559"/>
        <v>1089.921</v>
      </c>
      <c r="AA2062" s="2">
        <f t="shared" si="3560"/>
        <v>91749.8</v>
      </c>
      <c r="AB2062" s="2">
        <f t="shared" si="3554"/>
        <v>91749.769019956482</v>
      </c>
      <c r="AC2062" s="1">
        <f t="shared" si="3561"/>
        <v>9.2090100576076833E-2</v>
      </c>
      <c r="AD2062" s="1" t="b">
        <f t="shared" si="3562"/>
        <v>1</v>
      </c>
      <c r="AF2062" s="1" t="s">
        <v>1187</v>
      </c>
      <c r="AG2062" s="1" t="s">
        <v>1324</v>
      </c>
      <c r="AH2062" s="10">
        <v>19360.099999999999</v>
      </c>
      <c r="AI2062" s="10">
        <v>111109.95</v>
      </c>
      <c r="AJ2062" s="10">
        <f t="shared" ref="AJ2062:AJ2064" si="3606">AI2062-AH2062</f>
        <v>91749.85</v>
      </c>
      <c r="AK2062" s="1">
        <f t="shared" ref="AK2062:AK2064" si="3607">$A2062-100000000/AJ2062</f>
        <v>9.6198358914989512E-4</v>
      </c>
      <c r="AL2062" s="10">
        <f t="shared" ref="AL2062:AL2064" si="3608">$X2062-AJ2062</f>
        <v>-6.8131499196169898E-2</v>
      </c>
      <c r="AM2062" s="10">
        <f t="shared" si="3566"/>
        <v>0.33672091830508816</v>
      </c>
      <c r="AN2062" s="10">
        <f t="shared" ref="AN2062:AN2064" si="3609">AL2062/AM2062</f>
        <v>-0.20233818421235986</v>
      </c>
      <c r="AO2062" s="1">
        <f t="shared" si="3568"/>
        <v>1089.921</v>
      </c>
      <c r="AP2062" s="14">
        <v>97900000</v>
      </c>
      <c r="AQ2062" s="10">
        <v>4.2999999999999997E-2</v>
      </c>
      <c r="AR2062" s="14" cm="1">
        <f t="array" ref="AR2062">SfromgA($AP2062,$AO2062,"")</f>
        <v>6.2560629917035537E-2</v>
      </c>
      <c r="AS2062" s="21">
        <f t="shared" ref="AS2062:AS2064" si="3610">(10^MAX(0.05, -0.312925054856973*((LN($AR2062))^(1/3)) + 0.454808404431693)-1)*100</f>
        <v>684.09453379476918</v>
      </c>
      <c r="AU2062" s="10"/>
      <c r="AV2062" s="10"/>
      <c r="AW2062" s="14">
        <f t="shared" ref="AW2062:AW2064" si="3611">IF($AP2062="",$AT2062,$AP2062)</f>
        <v>97900000</v>
      </c>
      <c r="AX2062" s="21">
        <f t="shared" ref="AX2062:AX2064" si="3612">IF($AP2062="",$AV2062,$AS2062)</f>
        <v>684.09453379476918</v>
      </c>
      <c r="AY2062" s="10">
        <f t="shared" ref="AY2062:AY2064" si="3613">LN(BB2062*$AO2062/$AW2062)</f>
        <v>-11.426440933871451</v>
      </c>
      <c r="AZ2062" s="10">
        <f t="shared" ref="AZ2062:AZ2064" si="3614">EXP(AY$2950*$AI2062+AY$2951)*$AW2062/$AO2062</f>
        <v>3.6978717659749982</v>
      </c>
      <c r="BA2062" s="10">
        <f t="shared" ref="BA2062:BA2064" si="3615">LN(AZ2062/$C2062)</f>
        <v>1.3077574557749891</v>
      </c>
      <c r="BB2062" s="17" cm="1">
        <f t="array" ref="BB2062">$C2062*EXP(poly_from_str($AO2062,BB$2951))</f>
        <v>0.9793714193809504</v>
      </c>
      <c r="BC2062" s="10">
        <f t="shared" ref="BC2062:BC2064" si="3616">LN(AZ2062/BB2062)</f>
        <v>1.3286017776780803</v>
      </c>
      <c r="BD2062" s="10">
        <f t="shared" ref="BD2062:BD2064" si="3617">LN($AX2062/100+1)</f>
        <v>2.0593594059131335</v>
      </c>
      <c r="BE2062" s="10">
        <f t="shared" ref="BE2062:BE2064" si="3618">ABS(LN($AZ2062/$BB2062))-BD2062-LN(2)</f>
        <v>-1.4239048087949984</v>
      </c>
      <c r="BF2062" s="21">
        <f>INDEX([1]Pr3_line_class7_opt_lin!$A$2:$A$3624,MATCH($X2062,[1]Pr3_line_class7_opt_lin!$AO$2:$AO$3624,0),1)</f>
        <v>614</v>
      </c>
    </row>
    <row r="2063" spans="1:58" x14ac:dyDescent="0.25">
      <c r="A2063" s="1">
        <v>1089.8440000000001</v>
      </c>
      <c r="B2063" s="1">
        <v>8.0000000000000002E-3</v>
      </c>
      <c r="C2063">
        <v>4</v>
      </c>
      <c r="D2063" t="s">
        <v>16</v>
      </c>
      <c r="E2063" s="2">
        <v>91756.2</v>
      </c>
      <c r="F2063">
        <v>21535</v>
      </c>
      <c r="G2063" t="s">
        <v>4</v>
      </c>
      <c r="H2063" t="s">
        <v>5</v>
      </c>
      <c r="I2063">
        <v>113291</v>
      </c>
      <c r="J2063" t="s">
        <v>6</v>
      </c>
      <c r="K2063" t="s">
        <v>7</v>
      </c>
      <c r="L2063">
        <v>21535.17</v>
      </c>
      <c r="M2063">
        <v>113291.8</v>
      </c>
      <c r="N2063">
        <v>21</v>
      </c>
      <c r="V2063" s="11">
        <f t="shared" si="3555"/>
        <v>9.1756251353404705E-7</v>
      </c>
      <c r="W2063" s="11">
        <f t="shared" si="3556"/>
        <v>1.0898446099555127E-6</v>
      </c>
      <c r="X2063" s="10">
        <f t="shared" si="3557"/>
        <v>91756.230051790481</v>
      </c>
      <c r="Y2063" s="8">
        <f t="shared" si="3558"/>
        <v>1089.8442530121001</v>
      </c>
      <c r="Z2063" s="1">
        <f t="shared" si="3559"/>
        <v>1089.8440000000001</v>
      </c>
      <c r="AA2063" s="2">
        <f t="shared" si="3560"/>
        <v>91756.2</v>
      </c>
      <c r="AB2063" s="2">
        <f t="shared" si="3554"/>
        <v>91756.251353404703</v>
      </c>
      <c r="AC2063" s="1">
        <f t="shared" si="3561"/>
        <v>9.2096048312145906E-2</v>
      </c>
      <c r="AD2063" s="1" t="b">
        <f t="shared" si="3562"/>
        <v>1</v>
      </c>
      <c r="AF2063" s="1" t="s">
        <v>1206</v>
      </c>
      <c r="AG2063" s="1" t="s">
        <v>1166</v>
      </c>
      <c r="AH2063" s="10">
        <v>21535.17</v>
      </c>
      <c r="AI2063" s="10">
        <v>113291.67</v>
      </c>
      <c r="AJ2063" s="10">
        <f t="shared" si="3606"/>
        <v>91756.5</v>
      </c>
      <c r="AK2063" s="1">
        <f t="shared" si="3607"/>
        <v>2.9533166587043524E-3</v>
      </c>
      <c r="AL2063" s="10">
        <f t="shared" si="3608"/>
        <v>-0.26994820951949805</v>
      </c>
      <c r="AM2063" s="10">
        <f t="shared" si="3566"/>
        <v>0.67353639603466176</v>
      </c>
      <c r="AN2063" s="10">
        <f t="shared" si="3609"/>
        <v>-0.40079231220283734</v>
      </c>
      <c r="AO2063" s="1">
        <f t="shared" si="3568"/>
        <v>1089.8440000000001</v>
      </c>
      <c r="AP2063" s="14">
        <v>20700000</v>
      </c>
      <c r="AQ2063" s="10">
        <v>0.01</v>
      </c>
      <c r="AR2063" s="14" cm="1">
        <f t="array" ref="AR2063">SfromgA($AP2063,$AO2063,"")</f>
        <v>1.3225031590989688E-2</v>
      </c>
      <c r="AS2063" s="21">
        <f t="shared" si="3610"/>
        <v>821.88303060671456</v>
      </c>
      <c r="AU2063" s="10"/>
      <c r="AV2063" s="10"/>
      <c r="AW2063" s="14">
        <f t="shared" si="3611"/>
        <v>20700000</v>
      </c>
      <c r="AX2063" s="21">
        <f t="shared" si="3612"/>
        <v>821.88303060671456</v>
      </c>
      <c r="AY2063" s="10">
        <f t="shared" si="3613"/>
        <v>-8.4863057297139441</v>
      </c>
      <c r="AZ2063" s="10">
        <f t="shared" si="3614"/>
        <v>0.63767701154742473</v>
      </c>
      <c r="BA2063" s="10">
        <f t="shared" si="3615"/>
        <v>-1.8362177364388552</v>
      </c>
      <c r="BB2063" s="17" cm="1">
        <f t="array" ref="BB2063">$C2063*EXP(poly_from_str($AO2063,BB$2951))</f>
        <v>3.9178721314361105</v>
      </c>
      <c r="BC2063" s="10">
        <f t="shared" si="3616"/>
        <v>-1.8154720581260237</v>
      </c>
      <c r="BD2063" s="10">
        <f t="shared" si="3617"/>
        <v>2.221248164668757</v>
      </c>
      <c r="BE2063" s="10">
        <f t="shared" si="3618"/>
        <v>-1.0989232871026786</v>
      </c>
      <c r="BF2063" s="21">
        <f>INDEX([1]Pr3_line_class7_opt_lin!$A$2:$A$3624,MATCH($X2063,[1]Pr3_line_class7_opt_lin!$AO$2:$AO$3624,0),1)</f>
        <v>2457</v>
      </c>
    </row>
    <row r="2064" spans="1:58" x14ac:dyDescent="0.25">
      <c r="A2064" s="1">
        <v>1089.8440000000001</v>
      </c>
      <c r="B2064" s="1">
        <v>8.0000000000000002E-3</v>
      </c>
      <c r="C2064">
        <v>4</v>
      </c>
      <c r="D2064" t="s">
        <v>16</v>
      </c>
      <c r="E2064" s="2">
        <v>91756.2</v>
      </c>
      <c r="F2064">
        <v>23647</v>
      </c>
      <c r="G2064" t="s">
        <v>4</v>
      </c>
      <c r="H2064" t="s">
        <v>39</v>
      </c>
      <c r="I2064">
        <v>115403</v>
      </c>
      <c r="J2064" t="s">
        <v>6</v>
      </c>
      <c r="K2064" t="s">
        <v>12</v>
      </c>
      <c r="L2064">
        <v>23647.77</v>
      </c>
      <c r="M2064">
        <v>115403.3</v>
      </c>
      <c r="N2064">
        <v>21</v>
      </c>
      <c r="V2064" s="11">
        <f t="shared" si="3555"/>
        <v>9.1756251353404705E-7</v>
      </c>
      <c r="W2064" s="11">
        <f t="shared" si="3556"/>
        <v>1.0898446099555127E-6</v>
      </c>
      <c r="X2064" s="10">
        <f t="shared" si="3557"/>
        <v>91756.230051790481</v>
      </c>
      <c r="Y2064" s="8">
        <f t="shared" si="3558"/>
        <v>1089.8442530121001</v>
      </c>
      <c r="Z2064" s="1">
        <f t="shared" si="3559"/>
        <v>1089.8440000000001</v>
      </c>
      <c r="AA2064" s="2">
        <f t="shared" si="3560"/>
        <v>91756.2</v>
      </c>
      <c r="AB2064" s="2">
        <f t="shared" si="3554"/>
        <v>91756.251353404703</v>
      </c>
      <c r="AC2064" s="1">
        <f t="shared" si="3561"/>
        <v>9.2096048312145906E-2</v>
      </c>
      <c r="AD2064" s="1" t="b">
        <f t="shared" si="3562"/>
        <v>1</v>
      </c>
      <c r="AF2064" s="1" t="s">
        <v>1302</v>
      </c>
      <c r="AG2064" s="1" t="s">
        <v>1172</v>
      </c>
      <c r="AH2064" s="10">
        <v>23647.77</v>
      </c>
      <c r="AI2064" s="10">
        <v>115403.34</v>
      </c>
      <c r="AJ2064" s="10">
        <f t="shared" si="3606"/>
        <v>91755.569999999992</v>
      </c>
      <c r="AK2064" s="1">
        <f t="shared" si="3607"/>
        <v>-8.0929029159051424E-3</v>
      </c>
      <c r="AL2064" s="10">
        <f t="shared" si="3608"/>
        <v>0.66005179048806895</v>
      </c>
      <c r="AM2064" s="10">
        <f t="shared" si="3566"/>
        <v>0.67353639603466176</v>
      </c>
      <c r="AN2064" s="10">
        <f t="shared" si="3609"/>
        <v>0.97997939587826099</v>
      </c>
      <c r="AO2064" s="1">
        <f t="shared" si="3568"/>
        <v>1089.8440000000001</v>
      </c>
      <c r="AP2064" s="14">
        <v>106000000</v>
      </c>
      <c r="AQ2064" s="10">
        <v>0.28999999999999998</v>
      </c>
      <c r="AR2064" s="14" cm="1">
        <f t="array" ref="AR2064">SfromgA($AP2064,$AO2064,"")</f>
        <v>6.7722383992507587E-2</v>
      </c>
      <c r="AS2064" s="21">
        <f t="shared" si="3610"/>
        <v>676.49148110958686</v>
      </c>
      <c r="AU2064" s="10"/>
      <c r="AV2064" s="10"/>
      <c r="AW2064" s="14">
        <f t="shared" si="3611"/>
        <v>106000000</v>
      </c>
      <c r="AX2064" s="21">
        <f t="shared" si="3612"/>
        <v>676.49148110958686</v>
      </c>
      <c r="AY2064" s="10">
        <f t="shared" si="3613"/>
        <v>-10.119611123554687</v>
      </c>
      <c r="AZ2064" s="10">
        <f t="shared" si="3614"/>
        <v>2.6804679466171843</v>
      </c>
      <c r="BA2064" s="10">
        <f t="shared" si="3615"/>
        <v>-0.40030297489243344</v>
      </c>
      <c r="BB2064" s="17" cm="1">
        <f t="array" ref="BB2064">$C2064*EXP(poly_from_str($AO2064,BB$2951))</f>
        <v>3.9178721314361105</v>
      </c>
      <c r="BC2064" s="10">
        <f t="shared" si="3616"/>
        <v>-0.37955729657960185</v>
      </c>
      <c r="BD2064" s="10">
        <f t="shared" si="3617"/>
        <v>2.0496154856577742</v>
      </c>
      <c r="BE2064" s="10">
        <f t="shared" si="3618"/>
        <v>-2.3632053696381177</v>
      </c>
      <c r="BF2064" s="21">
        <f>INDEX([1]Pr3_line_class7_opt_lin!$A$2:$A$3624,MATCH($X2064,[1]Pr3_line_class7_opt_lin!$AO$2:$AO$3624,0),1)</f>
        <v>2457</v>
      </c>
    </row>
    <row r="2065" spans="1:58" hidden="1" x14ac:dyDescent="0.25">
      <c r="A2065" s="1">
        <v>1089.5709999999999</v>
      </c>
      <c r="B2065" s="1">
        <v>4.0000000000000001E-3</v>
      </c>
      <c r="C2065">
        <v>20</v>
      </c>
      <c r="E2065" s="2">
        <v>91779.199999999997</v>
      </c>
      <c r="N2065">
        <v>21</v>
      </c>
      <c r="V2065" s="11">
        <f t="shared" si="3555"/>
        <v>9.1779241554703647E-7</v>
      </c>
      <c r="W2065" s="11">
        <f t="shared" si="3556"/>
        <v>1.089571493323106E-6</v>
      </c>
      <c r="X2065" s="10">
        <f t="shared" si="3557"/>
        <v>91779.224307521654</v>
      </c>
      <c r="Y2065" s="8">
        <f t="shared" si="3558"/>
        <v>1089.5712047525403</v>
      </c>
      <c r="Z2065" s="1">
        <f t="shared" si="3559"/>
        <v>1089.5709999999999</v>
      </c>
      <c r="AA2065" s="2">
        <f t="shared" si="3560"/>
        <v>91779.199999999997</v>
      </c>
      <c r="AB2065" s="2">
        <f t="shared" si="3554"/>
        <v>91779.241554703651</v>
      </c>
      <c r="AC2065" s="1">
        <f t="shared" si="3561"/>
        <v>9.2117145901783215E-2</v>
      </c>
      <c r="AD2065" s="1" t="b">
        <f t="shared" si="3562"/>
        <v>1</v>
      </c>
      <c r="AM2065" s="10">
        <f t="shared" si="3566"/>
        <v>0.33693701465989828</v>
      </c>
      <c r="AN2065" s="10"/>
      <c r="AO2065" s="1">
        <f t="shared" si="3568"/>
        <v>1089.5709999999999</v>
      </c>
      <c r="AP2065"/>
      <c r="BB2065" s="17" cm="1">
        <f t="array" ref="BB2065">$C2065*EXP(poly_from_str($AO2065,BB$2951))</f>
        <v>19.596189768956499</v>
      </c>
      <c r="BF2065" s="21">
        <f>INDEX([1]Pr3_line_class7_opt_lin!$A$2:$A$3624,MATCH($X2065,[1]Pr3_line_class7_opt_lin!$AO$2:$AO$3624,0),1)</f>
        <v>12306</v>
      </c>
    </row>
    <row r="2066" spans="1:58" hidden="1" x14ac:dyDescent="0.25">
      <c r="A2066" s="1">
        <v>1089.4639999999999</v>
      </c>
      <c r="B2066" s="1">
        <v>4.0000000000000001E-3</v>
      </c>
      <c r="C2066">
        <v>15</v>
      </c>
      <c r="E2066" s="2">
        <v>91788.2</v>
      </c>
      <c r="N2066">
        <v>21</v>
      </c>
      <c r="V2066" s="11">
        <f t="shared" si="3555"/>
        <v>9.1788255509131107E-7</v>
      </c>
      <c r="W2066" s="11">
        <f t="shared" si="3556"/>
        <v>1.0894646588559315E-6</v>
      </c>
      <c r="X2066" s="10">
        <f t="shared" si="3557"/>
        <v>91788.232464906658</v>
      </c>
      <c r="Y2066" s="8">
        <f t="shared" si="3558"/>
        <v>1089.4642735192983</v>
      </c>
      <c r="Z2066" s="1">
        <f t="shared" si="3559"/>
        <v>1089.4639999999999</v>
      </c>
      <c r="AA2066" s="2">
        <f t="shared" si="3560"/>
        <v>91788.2</v>
      </c>
      <c r="AB2066" s="2">
        <f t="shared" si="3554"/>
        <v>91788.255509131108</v>
      </c>
      <c r="AC2066" s="1">
        <f t="shared" si="3561"/>
        <v>9.2125419247047688E-2</v>
      </c>
      <c r="AD2066" s="1" t="b">
        <f t="shared" si="3562"/>
        <v>1</v>
      </c>
      <c r="AM2066" s="10">
        <f t="shared" si="3566"/>
        <v>0.33700315017292909</v>
      </c>
      <c r="AN2066" s="10"/>
      <c r="AO2066" s="1">
        <f t="shared" si="3568"/>
        <v>1089.4639999999999</v>
      </c>
      <c r="AP2066"/>
      <c r="BB2066" s="17" cm="1">
        <f t="array" ref="BB2066">$C2066*EXP(poly_from_str($AO2066,BB$2951))</f>
        <v>14.699142867658683</v>
      </c>
      <c r="BF2066" s="21">
        <f>INDEX([1]Pr3_line_class7_opt_lin!$A$2:$A$3624,MATCH($X2066,[1]Pr3_line_class7_opt_lin!$AO$2:$AO$3624,0),1)</f>
        <v>9236</v>
      </c>
    </row>
    <row r="2067" spans="1:58" x14ac:dyDescent="0.25">
      <c r="A2067" s="1">
        <v>1089.3119999999999</v>
      </c>
      <c r="B2067" s="1">
        <v>8.0000000000000002E-3</v>
      </c>
      <c r="C2067">
        <v>8</v>
      </c>
      <c r="D2067" t="s">
        <v>16</v>
      </c>
      <c r="E2067" s="2">
        <v>91801.1</v>
      </c>
      <c r="F2067">
        <v>19308</v>
      </c>
      <c r="G2067" t="s">
        <v>4</v>
      </c>
      <c r="H2067" t="s">
        <v>12</v>
      </c>
      <c r="I2067">
        <v>111110</v>
      </c>
      <c r="J2067" t="s">
        <v>6</v>
      </c>
      <c r="K2067" t="s">
        <v>39</v>
      </c>
      <c r="L2067">
        <v>19308.93</v>
      </c>
      <c r="M2067">
        <v>111110.3</v>
      </c>
      <c r="N2067">
        <v>21</v>
      </c>
      <c r="V2067" s="11">
        <f t="shared" si="3555"/>
        <v>9.1801063423518714E-7</v>
      </c>
      <c r="W2067" s="11">
        <f t="shared" si="3556"/>
        <v>1.0893115659834142E-6</v>
      </c>
      <c r="X2067" s="10">
        <f t="shared" si="3557"/>
        <v>91801.078612961574</v>
      </c>
      <c r="Y2067" s="8">
        <f t="shared" si="3558"/>
        <v>1089.3118197620045</v>
      </c>
      <c r="Z2067" s="1">
        <f t="shared" si="3559"/>
        <v>1089.3119999999999</v>
      </c>
      <c r="AA2067" s="2">
        <f t="shared" si="3560"/>
        <v>91801.1</v>
      </c>
      <c r="AB2067" s="2">
        <f t="shared" si="3554"/>
        <v>91801.063423518703</v>
      </c>
      <c r="AC2067" s="1">
        <f t="shared" si="3561"/>
        <v>9.2137176228444528E-2</v>
      </c>
      <c r="AD2067" s="1" t="b">
        <f t="shared" si="3562"/>
        <v>1</v>
      </c>
      <c r="AF2067" s="1" t="s">
        <v>1226</v>
      </c>
      <c r="AG2067" s="1" t="s">
        <v>1324</v>
      </c>
      <c r="AH2067" s="10">
        <v>19308.93</v>
      </c>
      <c r="AI2067" s="10">
        <v>111109.95</v>
      </c>
      <c r="AJ2067" s="10">
        <f t="shared" ref="AJ2067:AJ2070" si="3619">AI2067-AH2067</f>
        <v>91801.01999999999</v>
      </c>
      <c r="AK2067" s="1">
        <f t="shared" ref="AK2067:AK2070" si="3620">$A2067-100000000/AJ2067</f>
        <v>-5.152639919288049E-4</v>
      </c>
      <c r="AL2067" s="10">
        <f t="shared" ref="AL2067:AL2070" si="3621">$X2067-AJ2067</f>
        <v>5.8612961584003642E-2</v>
      </c>
      <c r="AM2067" s="10">
        <f t="shared" si="3566"/>
        <v>0.6741950882759028</v>
      </c>
      <c r="AN2067" s="10">
        <f t="shared" ref="AN2067:AN2070" si="3622">AL2067/AM2067</f>
        <v>8.6937687033426275E-2</v>
      </c>
      <c r="AO2067" s="1">
        <f t="shared" si="3568"/>
        <v>1089.3119999999999</v>
      </c>
      <c r="AP2067" s="14">
        <v>83100000</v>
      </c>
      <c r="AQ2067" s="10">
        <v>3.3000000000000002E-2</v>
      </c>
      <c r="AR2067" s="14" cm="1">
        <f t="array" ref="AR2067">SfromgA($AP2067,$AO2067,"")</f>
        <v>5.3014082232027408E-2</v>
      </c>
      <c r="AS2067" s="21">
        <f t="shared" ref="AS2067:AS2070" si="3623">(10^MAX(0.05, -0.312925054856973*((LN($AR2067))^(1/3)) + 0.454808404431693)-1)*100</f>
        <v>699.74751050302939</v>
      </c>
      <c r="AU2067" s="10"/>
      <c r="AV2067" s="10"/>
      <c r="AW2067" s="14">
        <f t="shared" ref="AW2067:AW2070" si="3624">IF($AP2067="",$AT2067,$AP2067)</f>
        <v>83100000</v>
      </c>
      <c r="AX2067" s="21">
        <f t="shared" ref="AX2067:AX2070" si="3625">IF($AP2067="",$AV2067,$AS2067)</f>
        <v>699.74751050302939</v>
      </c>
      <c r="AY2067" s="10">
        <f t="shared" ref="AY2067:AY2070" si="3626">LN(BB2067*$AO2067/$AW2067)</f>
        <v>-9.1828802896799715</v>
      </c>
      <c r="AZ2067" s="10">
        <f t="shared" ref="AZ2067:AZ2070" si="3627">EXP(AY$2950*$AI2067+AY$2951)*$AW2067/$AO2067</f>
        <v>3.1406020598790798</v>
      </c>
      <c r="BA2067" s="10">
        <f t="shared" ref="BA2067:BA2070" si="3628">LN(AZ2067/$C2067)</f>
        <v>-0.93502702132421756</v>
      </c>
      <c r="BB2067" s="17" cm="1">
        <f t="array" ref="BB2067">$C2067*EXP(poly_from_str($AO2067,BB$2951))</f>
        <v>7.8410549626248756</v>
      </c>
      <c r="BC2067" s="10">
        <f t="shared" ref="BC2067:BC2070" si="3629">LN(AZ2067/BB2067)</f>
        <v>-0.91495886651339897</v>
      </c>
      <c r="BD2067" s="10">
        <f t="shared" ref="BD2067:BD2070" si="3630">LN($AX2067/100+1)</f>
        <v>2.0791258799927141</v>
      </c>
      <c r="BE2067" s="10">
        <f t="shared" ref="BE2067:BE2070" si="3631">ABS(LN($AZ2067/$BB2067))-BD2067-LN(2)</f>
        <v>-1.8573141940392603</v>
      </c>
      <c r="BF2067" s="21">
        <f>INDEX([1]Pr3_line_class7_opt_lin!$A$2:$A$3624,MATCH($X2067,[1]Pr3_line_class7_opt_lin!$AO$2:$AO$3624,0),1)</f>
        <v>4930</v>
      </c>
    </row>
    <row r="2068" spans="1:58" x14ac:dyDescent="0.25">
      <c r="A2068" s="1">
        <v>1089.3119999999999</v>
      </c>
      <c r="B2068" s="1">
        <v>8.0000000000000002E-3</v>
      </c>
      <c r="C2068">
        <v>8</v>
      </c>
      <c r="D2068" t="s">
        <v>16</v>
      </c>
      <c r="E2068" s="2">
        <v>91801.1</v>
      </c>
      <c r="F2068">
        <v>36652</v>
      </c>
      <c r="G2068" t="s">
        <v>4</v>
      </c>
      <c r="H2068" t="s">
        <v>17</v>
      </c>
      <c r="I2068">
        <v>128453</v>
      </c>
      <c r="J2068" t="s">
        <v>6</v>
      </c>
      <c r="K2068" t="s">
        <v>7</v>
      </c>
      <c r="L2068">
        <v>36652.29</v>
      </c>
      <c r="M2068">
        <v>128453.2</v>
      </c>
      <c r="N2068" s="9">
        <v>21</v>
      </c>
      <c r="P2068" t="s">
        <v>1068</v>
      </c>
      <c r="V2068" s="11">
        <f t="shared" si="3555"/>
        <v>9.1801063423518714E-7</v>
      </c>
      <c r="W2068" s="11">
        <f t="shared" si="3556"/>
        <v>1.0893115659834142E-6</v>
      </c>
      <c r="X2068" s="10">
        <f t="shared" si="3557"/>
        <v>91801.078612961574</v>
      </c>
      <c r="Y2068" s="8">
        <f t="shared" si="3558"/>
        <v>1089.3118197620045</v>
      </c>
      <c r="Z2068" s="1">
        <f t="shared" si="3559"/>
        <v>1089.3119999999999</v>
      </c>
      <c r="AA2068" s="2">
        <f t="shared" si="3560"/>
        <v>91801.1</v>
      </c>
      <c r="AB2068" s="2">
        <f t="shared" si="3554"/>
        <v>91801.063423518703</v>
      </c>
      <c r="AC2068" s="1">
        <f t="shared" si="3561"/>
        <v>9.2137176228444528E-2</v>
      </c>
      <c r="AD2068" s="1" t="b">
        <f t="shared" si="3562"/>
        <v>1</v>
      </c>
      <c r="AF2068" s="1" t="s">
        <v>1406</v>
      </c>
      <c r="AG2068" s="1" t="s">
        <v>1220</v>
      </c>
      <c r="AH2068" s="10">
        <v>36652.29</v>
      </c>
      <c r="AI2068" s="10">
        <v>128453.2</v>
      </c>
      <c r="AJ2068" s="10">
        <f t="shared" si="3619"/>
        <v>91800.91</v>
      </c>
      <c r="AK2068" s="1">
        <f t="shared" si="3620"/>
        <v>-1.8205274870979338E-3</v>
      </c>
      <c r="AL2068" s="10">
        <f t="shared" si="3621"/>
        <v>0.1686129615700338</v>
      </c>
      <c r="AM2068" s="10">
        <f t="shared" si="3566"/>
        <v>0.6741950882759028</v>
      </c>
      <c r="AN2068" s="10">
        <f t="shared" si="3622"/>
        <v>0.25009520909032762</v>
      </c>
      <c r="AO2068" s="1">
        <f t="shared" si="3568"/>
        <v>1089.3119999999999</v>
      </c>
      <c r="AP2068" s="14">
        <v>231000000</v>
      </c>
      <c r="AQ2068" s="10">
        <v>0.151</v>
      </c>
      <c r="AR2068" s="14" cm="1">
        <f t="array" ref="AR2068">SfromgA($AP2068,$AO2068,"")</f>
        <v>0.14736766541032889</v>
      </c>
      <c r="AS2068" s="21">
        <f t="shared" si="3623"/>
        <v>597.2539745555539</v>
      </c>
      <c r="AU2068" s="10"/>
      <c r="AV2068" s="10"/>
      <c r="AW2068" s="14">
        <f t="shared" si="3624"/>
        <v>231000000</v>
      </c>
      <c r="AX2068" s="21">
        <f t="shared" si="3625"/>
        <v>597.2539745555539</v>
      </c>
      <c r="AY2068" s="10">
        <f t="shared" si="3626"/>
        <v>-10.205253298340361</v>
      </c>
      <c r="AZ2068" s="10">
        <f t="shared" si="3627"/>
        <v>1.7256581558908186</v>
      </c>
      <c r="BA2068" s="10">
        <f t="shared" si="3628"/>
        <v>-1.5338330243174039</v>
      </c>
      <c r="BB2068" s="17" cm="1">
        <f t="array" ref="BB2068">$C2068*EXP(poly_from_str($AO2068,BB$2951))</f>
        <v>7.8410549626248756</v>
      </c>
      <c r="BC2068" s="10">
        <f t="shared" si="3629"/>
        <v>-1.5137648695065853</v>
      </c>
      <c r="BD2068" s="10">
        <f t="shared" si="3630"/>
        <v>1.941979540833922</v>
      </c>
      <c r="BE2068" s="10">
        <f t="shared" si="3631"/>
        <v>-1.1213618518872819</v>
      </c>
      <c r="BF2068" s="21">
        <f>INDEX([1]Pr3_line_class7_opt_lin!$A$2:$A$3624,MATCH($X2068,[1]Pr3_line_class7_opt_lin!$AO$2:$AO$3624,0),1)</f>
        <v>4930</v>
      </c>
    </row>
    <row r="2069" spans="1:58" hidden="1" x14ac:dyDescent="0.25">
      <c r="A2069" s="1">
        <v>1089.1669999999999</v>
      </c>
      <c r="B2069" s="1">
        <v>4.0000000000000001E-3</v>
      </c>
      <c r="C2069">
        <v>1</v>
      </c>
      <c r="E2069" s="2">
        <v>91813.3</v>
      </c>
      <c r="F2069">
        <v>36640</v>
      </c>
      <c r="G2069" t="s">
        <v>4</v>
      </c>
      <c r="H2069" t="s">
        <v>7</v>
      </c>
      <c r="I2069">
        <v>128453</v>
      </c>
      <c r="J2069" t="s">
        <v>6</v>
      </c>
      <c r="K2069" t="s">
        <v>7</v>
      </c>
      <c r="L2069">
        <v>36640.379999999997</v>
      </c>
      <c r="M2069">
        <v>128453.2</v>
      </c>
      <c r="N2069">
        <v>21</v>
      </c>
      <c r="O2069" t="s">
        <v>1071</v>
      </c>
      <c r="V2069" s="11">
        <f t="shared" si="3555"/>
        <v>9.1813284831435413E-7</v>
      </c>
      <c r="W2069" s="11">
        <f t="shared" si="3556"/>
        <v>1.0891668200576605E-6</v>
      </c>
      <c r="X2069" s="10">
        <f t="shared" si="3557"/>
        <v>91813.291132580678</v>
      </c>
      <c r="Y2069" s="8">
        <f t="shared" si="3558"/>
        <v>1089.1669252504794</v>
      </c>
      <c r="Z2069" s="1">
        <f t="shared" si="3559"/>
        <v>1089.1669999999999</v>
      </c>
      <c r="AA2069" s="2">
        <f t="shared" si="3560"/>
        <v>91813.3</v>
      </c>
      <c r="AB2069" s="2">
        <f t="shared" si="3554"/>
        <v>91813.284831435405</v>
      </c>
      <c r="AC2069" s="1">
        <f t="shared" si="3561"/>
        <v>9.2148396357691439E-2</v>
      </c>
      <c r="AD2069" s="1" t="b">
        <f t="shared" si="3562"/>
        <v>1</v>
      </c>
      <c r="AF2069" s="1" t="s">
        <v>1407</v>
      </c>
      <c r="AG2069" s="1" t="s">
        <v>1220</v>
      </c>
      <c r="AH2069" s="10">
        <v>36640.379999999997</v>
      </c>
      <c r="AI2069" s="10">
        <v>128453.2</v>
      </c>
      <c r="AJ2069" s="10">
        <f t="shared" si="3619"/>
        <v>91812.82</v>
      </c>
      <c r="AK2069" s="1">
        <f t="shared" si="3620"/>
        <v>-5.5142523669928778E-3</v>
      </c>
      <c r="AL2069" s="10">
        <f t="shared" si="3621"/>
        <v>0.47113258067111019</v>
      </c>
      <c r="AM2069" s="10">
        <f t="shared" si="3566"/>
        <v>0.33718722656856115</v>
      </c>
      <c r="AN2069" s="10">
        <f t="shared" si="3622"/>
        <v>1.3972432629363367</v>
      </c>
      <c r="AO2069" s="1">
        <f t="shared" si="3568"/>
        <v>1089.1669999999999</v>
      </c>
      <c r="AP2069" s="14">
        <v>22700000</v>
      </c>
      <c r="AQ2069" s="10">
        <v>0.01</v>
      </c>
      <c r="AR2069" s="14" cm="1">
        <f t="array" ref="AR2069">SfromgA($AP2069,$AO2069,"")</f>
        <v>1.4475802208072649E-2</v>
      </c>
      <c r="AS2069" s="21">
        <f t="shared" si="3623"/>
        <v>814.32428772790081</v>
      </c>
      <c r="AU2069" s="10"/>
      <c r="AV2069" s="10"/>
      <c r="AW2069" s="14">
        <f t="shared" si="3624"/>
        <v>22700000</v>
      </c>
      <c r="AX2069" s="21">
        <f t="shared" si="3625"/>
        <v>814.32428772790081</v>
      </c>
      <c r="AY2069" s="10">
        <f t="shared" si="3626"/>
        <v>-9.9645917272369662</v>
      </c>
      <c r="AZ2069" s="10">
        <f t="shared" si="3627"/>
        <v>0.16960023868747781</v>
      </c>
      <c r="BA2069" s="10">
        <f t="shared" si="3628"/>
        <v>-1.774311148269913</v>
      </c>
      <c r="BB2069" s="17" cm="1">
        <f t="array" ref="BB2069">$C2069*EXP(poly_from_str($AO2069,BB$2951))</f>
        <v>0.98031168922034195</v>
      </c>
      <c r="BC2069" s="10">
        <f t="shared" si="3629"/>
        <v>-1.7544264406099812</v>
      </c>
      <c r="BD2069" s="10">
        <f t="shared" si="3630"/>
        <v>2.2130151231167896</v>
      </c>
      <c r="BE2069" s="10">
        <f t="shared" si="3631"/>
        <v>-1.1517358630667536</v>
      </c>
      <c r="BF2069" s="21">
        <f>INDEX([1]Pr3_line_class7_opt_lin!$A$2:$A$3624,MATCH($X2069,[1]Pr3_line_class7_opt_lin!$AO$2:$AO$3624,0),1)</f>
        <v>617</v>
      </c>
    </row>
    <row r="2070" spans="1:58" hidden="1" x14ac:dyDescent="0.25">
      <c r="A2070" s="1">
        <v>1088.933</v>
      </c>
      <c r="B2070" s="1">
        <v>4.0000000000000001E-3</v>
      </c>
      <c r="C2070">
        <v>30</v>
      </c>
      <c r="E2070" s="2">
        <v>91833</v>
      </c>
      <c r="F2070">
        <v>22080</v>
      </c>
      <c r="G2070" t="s">
        <v>4</v>
      </c>
      <c r="H2070" t="s">
        <v>7</v>
      </c>
      <c r="I2070">
        <v>113914</v>
      </c>
      <c r="J2070" t="s">
        <v>6</v>
      </c>
      <c r="K2070" t="s">
        <v>17</v>
      </c>
      <c r="L2070">
        <v>22080.94</v>
      </c>
      <c r="M2070">
        <v>113914.1</v>
      </c>
      <c r="N2070">
        <v>21</v>
      </c>
      <c r="V2070" s="11">
        <f t="shared" si="3555"/>
        <v>9.1833014519717925E-7</v>
      </c>
      <c r="W2070" s="11">
        <f t="shared" si="3556"/>
        <v>1.0889331721712238E-6</v>
      </c>
      <c r="X2070" s="10">
        <f t="shared" si="3557"/>
        <v>91833.008485080412</v>
      </c>
      <c r="Y2070" s="8">
        <f t="shared" si="3558"/>
        <v>1088.9330715572323</v>
      </c>
      <c r="Z2070" s="1">
        <f t="shared" si="3559"/>
        <v>1088.933</v>
      </c>
      <c r="AA2070" s="2">
        <f t="shared" si="3560"/>
        <v>91833</v>
      </c>
      <c r="AB2070" s="2">
        <f t="shared" si="3554"/>
        <v>91833.014519717923</v>
      </c>
      <c r="AC2070" s="1">
        <f t="shared" si="3561"/>
        <v>9.2166512778893622E-2</v>
      </c>
      <c r="AD2070" s="1" t="b">
        <f t="shared" si="3562"/>
        <v>1</v>
      </c>
      <c r="AF2070" s="1" t="s">
        <v>1321</v>
      </c>
      <c r="AG2070" s="1" t="s">
        <v>1330</v>
      </c>
      <c r="AH2070" s="10">
        <v>22080.94</v>
      </c>
      <c r="AI2070" s="10">
        <v>113914.16</v>
      </c>
      <c r="AJ2070" s="10">
        <f t="shared" si="3619"/>
        <v>91833.22</v>
      </c>
      <c r="AK2070" s="1">
        <f t="shared" si="3620"/>
        <v>2.4365285241856327E-3</v>
      </c>
      <c r="AL2070" s="10">
        <f t="shared" si="3621"/>
        <v>-0.21151491958880797</v>
      </c>
      <c r="AM2070" s="10">
        <f t="shared" si="3566"/>
        <v>0.33733204889557022</v>
      </c>
      <c r="AN2070" s="10">
        <f t="shared" si="3622"/>
        <v>-0.62702290008112405</v>
      </c>
      <c r="AO2070" s="1">
        <f t="shared" si="3568"/>
        <v>1088.933</v>
      </c>
      <c r="AP2070" s="14">
        <v>748000000</v>
      </c>
      <c r="AQ2070" s="10">
        <v>0.20300000000000001</v>
      </c>
      <c r="AR2070" s="14" cm="1">
        <f t="array" ref="AR2070">SfromgA($AP2070,$AO2070,"")</f>
        <v>0.47669262786328803</v>
      </c>
      <c r="AS2070" s="21">
        <f t="shared" si="3623"/>
        <v>446.96936723956384</v>
      </c>
      <c r="AU2070" s="10"/>
      <c r="AV2070" s="10"/>
      <c r="AW2070" s="14">
        <f t="shared" si="3624"/>
        <v>748000000</v>
      </c>
      <c r="AX2070" s="21">
        <f t="shared" si="3625"/>
        <v>446.96936723956384</v>
      </c>
      <c r="AY2070" s="10">
        <f t="shared" si="3626"/>
        <v>-10.058352318253663</v>
      </c>
      <c r="AZ2070" s="10">
        <f t="shared" si="3627"/>
        <v>21.758276781238742</v>
      </c>
      <c r="BA2070" s="10">
        <f t="shared" si="3628"/>
        <v>-0.32120315484892942</v>
      </c>
      <c r="BB2070" s="17" cm="1">
        <f t="array" ref="BB2070">$C2070*EXP(poly_from_str($AO2070,BB$2951))</f>
        <v>29.418026155023803</v>
      </c>
      <c r="BC2070" s="10">
        <f t="shared" si="3629"/>
        <v>-0.30161339416585375</v>
      </c>
      <c r="BD2070" s="10">
        <f t="shared" si="3630"/>
        <v>1.6992226134755593</v>
      </c>
      <c r="BE2070" s="10">
        <f t="shared" si="3631"/>
        <v>-2.090756399869651</v>
      </c>
      <c r="BF2070" s="21">
        <f>INDEX([1]Pr3_line_class7_opt_lin!$A$2:$A$3624,MATCH($X2070,[1]Pr3_line_class7_opt_lin!$AO$2:$AO$3624,0),1)</f>
        <v>18530</v>
      </c>
    </row>
    <row r="2071" spans="1:58" hidden="1" x14ac:dyDescent="0.25">
      <c r="A2071" s="1">
        <v>1088.8789999999999</v>
      </c>
      <c r="B2071" s="1">
        <v>4.0000000000000001E-3</v>
      </c>
      <c r="C2071">
        <v>3</v>
      </c>
      <c r="E2071" s="2">
        <v>91837.6</v>
      </c>
      <c r="N2071">
        <v>21</v>
      </c>
      <c r="V2071" s="11">
        <f t="shared" si="3555"/>
        <v>9.1837568728940508E-7</v>
      </c>
      <c r="W2071" s="11">
        <f t="shared" si="3556"/>
        <v>1.0888786292324713E-6</v>
      </c>
      <c r="X2071" s="10">
        <f t="shared" si="3557"/>
        <v>91837.58172722983</v>
      </c>
      <c r="Y2071" s="8">
        <f t="shared" si="3558"/>
        <v>1088.8788458848326</v>
      </c>
      <c r="Z2071" s="1">
        <f t="shared" si="3559"/>
        <v>1088.8789999999999</v>
      </c>
      <c r="AA2071" s="2">
        <f t="shared" si="3560"/>
        <v>91837.6</v>
      </c>
      <c r="AB2071" s="2">
        <f t="shared" si="3554"/>
        <v>91837.568728940503</v>
      </c>
      <c r="AC2071" s="1">
        <f t="shared" si="3561"/>
        <v>9.2170695150214366E-2</v>
      </c>
      <c r="AD2071" s="1" t="b">
        <f t="shared" si="3562"/>
        <v>1</v>
      </c>
      <c r="AM2071" s="10">
        <f t="shared" si="3566"/>
        <v>0.3373656760760379</v>
      </c>
      <c r="AN2071" s="10"/>
      <c r="AO2071" s="1">
        <f t="shared" si="3568"/>
        <v>1088.8789999999999</v>
      </c>
      <c r="AP2071"/>
      <c r="BB2071" s="17" cm="1">
        <f t="array" ref="BB2071">$C2071*EXP(poly_from_str($AO2071,BB$2951))</f>
        <v>2.9420022883242254</v>
      </c>
      <c r="BF2071" s="21">
        <f>INDEX([1]Pr3_line_class7_opt_lin!$A$2:$A$3624,MATCH($X2071,[1]Pr3_line_class7_opt_lin!$AO$2:$AO$3624,0),1)</f>
        <v>1854</v>
      </c>
    </row>
    <row r="2072" spans="1:58" hidden="1" x14ac:dyDescent="0.25">
      <c r="A2072" s="1">
        <v>1088.6590000000001</v>
      </c>
      <c r="B2072" s="1">
        <v>4.0000000000000001E-3</v>
      </c>
      <c r="C2072">
        <v>500</v>
      </c>
      <c r="E2072" s="2">
        <v>91856.1</v>
      </c>
      <c r="F2072">
        <v>29263</v>
      </c>
      <c r="G2072" t="s">
        <v>4</v>
      </c>
      <c r="H2072" t="s">
        <v>39</v>
      </c>
      <c r="I2072">
        <v>121119</v>
      </c>
      <c r="J2072" t="s">
        <v>6</v>
      </c>
      <c r="K2072" t="s">
        <v>46</v>
      </c>
      <c r="L2072">
        <v>29263.08</v>
      </c>
      <c r="M2072">
        <v>121119.2</v>
      </c>
      <c r="N2072">
        <v>21</v>
      </c>
      <c r="V2072" s="11">
        <f t="shared" si="3555"/>
        <v>9.1856127584486963E-7</v>
      </c>
      <c r="W2072" s="11">
        <f t="shared" si="3556"/>
        <v>1.0886593269254846E-6</v>
      </c>
      <c r="X2072" s="10">
        <f t="shared" si="3557"/>
        <v>91856.116113170327</v>
      </c>
      <c r="Y2072" s="8">
        <f t="shared" si="3558"/>
        <v>1088.6591359555862</v>
      </c>
      <c r="Z2072" s="1">
        <f t="shared" si="3559"/>
        <v>1088.6590000000001</v>
      </c>
      <c r="AA2072" s="2">
        <f t="shared" si="3560"/>
        <v>91856.1</v>
      </c>
      <c r="AB2072" s="2">
        <f t="shared" si="3554"/>
        <v>91856.127584486967</v>
      </c>
      <c r="AC2072" s="1">
        <f t="shared" si="3561"/>
        <v>9.2187740874087737E-2</v>
      </c>
      <c r="AD2072" s="1" t="b">
        <f t="shared" si="3562"/>
        <v>1</v>
      </c>
      <c r="AF2072" s="1" t="s">
        <v>1408</v>
      </c>
      <c r="AG2072" s="1" t="s">
        <v>1151</v>
      </c>
      <c r="AH2072" s="10">
        <v>29263.08</v>
      </c>
      <c r="AI2072" s="10">
        <v>121119.2</v>
      </c>
      <c r="AJ2072" s="10">
        <f t="shared" ref="AJ2072:AJ2075" si="3632">AI2072-AH2072</f>
        <v>91856.12</v>
      </c>
      <c r="AK2072" s="1">
        <f t="shared" ref="AK2072:AK2075" si="3633">$A2072-100000000/AJ2072</f>
        <v>-8.9889710125135025E-5</v>
      </c>
      <c r="AL2072" s="10">
        <f t="shared" ref="AL2072:AL2075" si="3634">$X2072-AJ2072</f>
        <v>-3.8868296687724069E-3</v>
      </c>
      <c r="AM2072" s="10">
        <f t="shared" si="3566"/>
        <v>0.33750182564053571</v>
      </c>
      <c r="AN2072" s="10">
        <f t="shared" ref="AN2072:AN2075" si="3635">AL2072/AM2072</f>
        <v>-1.1516470055815835E-2</v>
      </c>
      <c r="AO2072" s="1">
        <f t="shared" si="3568"/>
        <v>1088.6590000000001</v>
      </c>
      <c r="AP2072" s="14">
        <v>18100000000</v>
      </c>
      <c r="AQ2072" s="10">
        <v>0.81</v>
      </c>
      <c r="AR2072" s="14" cm="1">
        <f t="array" ref="AR2072">SfromgA($AP2072,$AO2072,"")</f>
        <v>11.526236770311504</v>
      </c>
      <c r="AS2072" s="21">
        <f t="shared" ref="AS2072:AS2075" si="3636">(10^MAX(0.05, -0.312925054856973*((LN($AR2072))^(1/3)) + 0.454808404431693)-1)*100</f>
        <v>12.201845430196357</v>
      </c>
      <c r="AT2072" s="14" cm="1">
        <f t="array" ref="AT2072">INDEX([2]Sheet1!$J$2:$J$216,MATCH($AF2072&amp;$AG2072,[2]Sheet1!$M$2:$M$216&amp;[2]Sheet1!$N$2:$N$216,0),1)</f>
        <v>15862017371.126287</v>
      </c>
      <c r="AU2072" s="14" cm="1">
        <f t="array" ref="AU2072">SfromgA($AT2072,$AO2072,"")</f>
        <v>10.101070048309152</v>
      </c>
      <c r="AV2072" s="21">
        <f>(10^MAX(0.05, -0.312925054856973*((LN($AU2072))^(1/3)) + 0.454808404431693)-1)*100</f>
        <v>12.201845430196357</v>
      </c>
      <c r="AW2072" s="14">
        <f>IF($AP2072="",$AT2072,$AP2072)</f>
        <v>18100000000</v>
      </c>
      <c r="AX2072" s="21">
        <f>IF($AP2072="",$AV2072,$AS2072)</f>
        <v>12.201845430196357</v>
      </c>
      <c r="AY2072" s="10">
        <f t="shared" ref="AY2072:AY2075" si="3637">LN(BB2072*$AO2072/$AW2072)</f>
        <v>-10.431113854142872</v>
      </c>
      <c r="AZ2072" s="10">
        <f t="shared" ref="AZ2072:AZ2075" si="3638">EXP(AY$2950*$AI2072+AY$2951)*$AW2072/$AO2072</f>
        <v>268.54304833493336</v>
      </c>
      <c r="BA2072" s="10">
        <f t="shared" ref="BA2072:BA2075" si="3639">LN(AZ2072/$C2072)</f>
        <v>-0.62159686833042671</v>
      </c>
      <c r="BB2072" s="17" cm="1">
        <f t="array" ref="BB2072">$C2072*EXP(poly_from_str($AO2072,BB$2951))</f>
        <v>490.46895208052808</v>
      </c>
      <c r="BC2072" s="10">
        <f t="shared" ref="BC2072:BC2075" si="3640">LN(AZ2072/BB2072)</f>
        <v>-0.60235074839957148</v>
      </c>
      <c r="BD2072" s="10">
        <f t="shared" ref="BD2072:BD2075" si="3641">LN($AX2072/100+1)</f>
        <v>0.1151292546497024</v>
      </c>
      <c r="BE2072" s="10">
        <f t="shared" ref="BE2072:BE2075" si="3642">ABS(LN($AZ2072/$BB2072))-BD2072-LN(2)</f>
        <v>-0.20592568681007622</v>
      </c>
      <c r="BF2072" s="21">
        <f>INDEX([1]Pr3_line_class7_opt_lin!$A$2:$A$3624,MATCH($X2072,[1]Pr3_line_class7_opt_lin!$AO$2:$AO$3624,0),1)</f>
        <v>309329</v>
      </c>
    </row>
    <row r="2073" spans="1:58" hidden="1" x14ac:dyDescent="0.25">
      <c r="A2073" s="1">
        <v>1088.5719999999999</v>
      </c>
      <c r="B2073" s="1">
        <v>4.0000000000000001E-3</v>
      </c>
      <c r="C2073">
        <v>20</v>
      </c>
      <c r="E2073" s="2">
        <v>91863.5</v>
      </c>
      <c r="F2073">
        <v>21294</v>
      </c>
      <c r="G2073" t="s">
        <v>4</v>
      </c>
      <c r="H2073" t="s">
        <v>7</v>
      </c>
      <c r="I2073">
        <v>113158</v>
      </c>
      <c r="J2073" t="s">
        <v>6</v>
      </c>
      <c r="K2073" t="s">
        <v>5</v>
      </c>
      <c r="L2073">
        <v>21294.89</v>
      </c>
      <c r="M2073">
        <v>113158.8</v>
      </c>
      <c r="N2073">
        <v>21</v>
      </c>
      <c r="V2073" s="11">
        <f t="shared" si="3555"/>
        <v>9.1863468838074112E-7</v>
      </c>
      <c r="W2073" s="11">
        <f t="shared" si="3556"/>
        <v>1.0885716307347315E-6</v>
      </c>
      <c r="X2073" s="10">
        <f t="shared" si="3557"/>
        <v>91863.481799538276</v>
      </c>
      <c r="Y2073" s="8">
        <f t="shared" si="3558"/>
        <v>1088.5718464080971</v>
      </c>
      <c r="Z2073" s="1">
        <f t="shared" si="3559"/>
        <v>1088.5719999999999</v>
      </c>
      <c r="AA2073" s="2">
        <f t="shared" si="3560"/>
        <v>91863.5</v>
      </c>
      <c r="AB2073" s="2">
        <f t="shared" si="3554"/>
        <v>91863.468838074114</v>
      </c>
      <c r="AC2073" s="1">
        <f t="shared" si="3561"/>
        <v>9.2194484534819071E-2</v>
      </c>
      <c r="AD2073" s="1" t="b">
        <f t="shared" si="3562"/>
        <v>1</v>
      </c>
      <c r="AF2073" s="1" t="s">
        <v>1209</v>
      </c>
      <c r="AG2073" s="1" t="s">
        <v>1174</v>
      </c>
      <c r="AH2073" s="10">
        <v>21294.89</v>
      </c>
      <c r="AI2073" s="10">
        <v>113158.53</v>
      </c>
      <c r="AJ2073" s="10">
        <f t="shared" si="3632"/>
        <v>91863.64</v>
      </c>
      <c r="AK2073" s="1">
        <f t="shared" si="3633"/>
        <v>2.0282462135128299E-3</v>
      </c>
      <c r="AL2073" s="10">
        <f t="shared" si="3634"/>
        <v>-0.15820046172302682</v>
      </c>
      <c r="AM2073" s="10">
        <f t="shared" si="3566"/>
        <v>0.33755599078425685</v>
      </c>
      <c r="AN2073" s="10">
        <f t="shared" si="3635"/>
        <v>-0.46866435803871703</v>
      </c>
      <c r="AO2073" s="1">
        <f t="shared" si="3568"/>
        <v>1088.5719999999999</v>
      </c>
      <c r="AP2073" s="14">
        <v>790000000</v>
      </c>
      <c r="AQ2073" s="10">
        <v>0.34</v>
      </c>
      <c r="AR2073" s="14" cm="1">
        <f t="array" ref="AR2073">SfromgA($AP2073,$AO2073,"")</f>
        <v>0.50295824171738845</v>
      </c>
      <c r="AS2073" s="21">
        <f t="shared" si="3636"/>
        <v>438.2180827218782</v>
      </c>
      <c r="AU2073" s="10"/>
      <c r="AV2073" s="10"/>
      <c r="AW2073" s="14">
        <f t="shared" ref="AW2073:AW2075" si="3643">IF($AP2073="",$AT2073,$AP2073)</f>
        <v>790000000</v>
      </c>
      <c r="AX2073" s="21">
        <f t="shared" ref="AX2073:AX2075" si="3644">IF($AP2073="",$AV2073,$AS2073)</f>
        <v>438.2180827218782</v>
      </c>
      <c r="AY2073" s="10">
        <f t="shared" si="3637"/>
        <v>-10.518326602148155</v>
      </c>
      <c r="AZ2073" s="10">
        <f t="shared" si="3638"/>
        <v>24.670028757277525</v>
      </c>
      <c r="BA2073" s="10">
        <f t="shared" si="3639"/>
        <v>0.2098568226646462</v>
      </c>
      <c r="BB2073" s="17" cm="1">
        <f t="array" ref="BB2073">$C2073*EXP(poly_from_str($AO2073,BB$2951))</f>
        <v>19.62089121126677</v>
      </c>
      <c r="BC2073" s="10">
        <f t="shared" si="3640"/>
        <v>0.2289942195010754</v>
      </c>
      <c r="BD2073" s="10">
        <f t="shared" si="3641"/>
        <v>1.6830936502573501</v>
      </c>
      <c r="BE2073" s="10">
        <f t="shared" si="3642"/>
        <v>-2.1472466113162199</v>
      </c>
      <c r="BF2073" s="21">
        <f>INDEX([1]Pr3_line_class7_opt_lin!$A$2:$A$3624,MATCH($X2073,[1]Pr3_line_class7_opt_lin!$AO$2:$AO$3624,0),1)</f>
        <v>12380</v>
      </c>
    </row>
    <row r="2074" spans="1:58" hidden="1" x14ac:dyDescent="0.25">
      <c r="A2074" s="1">
        <v>1088.3530000000001</v>
      </c>
      <c r="B2074" s="1">
        <v>4.0000000000000001E-3</v>
      </c>
      <c r="C2074">
        <v>10</v>
      </c>
      <c r="E2074" s="2">
        <v>91881.9</v>
      </c>
      <c r="F2074">
        <v>23442</v>
      </c>
      <c r="G2074" t="s">
        <v>4</v>
      </c>
      <c r="H2074" t="s">
        <v>12</v>
      </c>
      <c r="I2074">
        <v>115324</v>
      </c>
      <c r="J2074" t="s">
        <v>6</v>
      </c>
      <c r="K2074" t="s">
        <v>5</v>
      </c>
      <c r="L2074">
        <v>23442.25</v>
      </c>
      <c r="M2074">
        <v>115324.3</v>
      </c>
      <c r="N2074">
        <v>21</v>
      </c>
      <c r="V2074" s="11">
        <f t="shared" si="3555"/>
        <v>9.1881953741111563E-7</v>
      </c>
      <c r="W2074" s="11">
        <f t="shared" si="3556"/>
        <v>1.0883536365704237E-6</v>
      </c>
      <c r="X2074" s="10">
        <f t="shared" si="3557"/>
        <v>91881.931377596949</v>
      </c>
      <c r="Y2074" s="8">
        <f t="shared" si="3558"/>
        <v>1088.3532648986352</v>
      </c>
      <c r="Z2074" s="1">
        <f t="shared" si="3559"/>
        <v>1088.3530000000001</v>
      </c>
      <c r="AA2074" s="2">
        <f t="shared" si="3560"/>
        <v>91881.9</v>
      </c>
      <c r="AB2074" s="2">
        <f t="shared" si="3554"/>
        <v>91881.95374111156</v>
      </c>
      <c r="AC2074" s="1">
        <f t="shared" si="3561"/>
        <v>9.2211467116418824E-2</v>
      </c>
      <c r="AD2074" s="1" t="b">
        <f t="shared" si="3562"/>
        <v>1</v>
      </c>
      <c r="AF2074" s="1" t="s">
        <v>1167</v>
      </c>
      <c r="AG2074" s="1" t="s">
        <v>1216</v>
      </c>
      <c r="AH2074" s="10">
        <v>23442.25</v>
      </c>
      <c r="AI2074" s="10">
        <v>115324.47</v>
      </c>
      <c r="AJ2074" s="10">
        <f t="shared" si="3632"/>
        <v>91882.22</v>
      </c>
      <c r="AK2074" s="1">
        <f t="shared" si="3633"/>
        <v>3.1538600178464549E-3</v>
      </c>
      <c r="AL2074" s="10">
        <f t="shared" si="3634"/>
        <v>-0.28862240305170417</v>
      </c>
      <c r="AM2074" s="10">
        <f t="shared" si="3566"/>
        <v>0.33769153941781754</v>
      </c>
      <c r="AN2074" s="10">
        <f t="shared" si="3635"/>
        <v>-0.8546924318841127</v>
      </c>
      <c r="AO2074" s="1">
        <f t="shared" si="3568"/>
        <v>1088.3530000000001</v>
      </c>
      <c r="AP2074" s="14">
        <v>1180000000</v>
      </c>
      <c r="AQ2074" s="10">
        <v>0.47</v>
      </c>
      <c r="AR2074" s="14" cm="1">
        <f t="array" ref="AR2074">SfromgA($AP2074,$AO2074,"")</f>
        <v>0.75080075964196313</v>
      </c>
      <c r="AS2074" s="21">
        <f t="shared" si="3636"/>
        <v>358.27667388477869</v>
      </c>
      <c r="AU2074" s="10"/>
      <c r="AV2074" s="10"/>
      <c r="AW2074" s="14">
        <f t="shared" si="3643"/>
        <v>1180000000</v>
      </c>
      <c r="AX2074" s="21">
        <f t="shared" si="3644"/>
        <v>358.27667388477869</v>
      </c>
      <c r="AY2074" s="10">
        <f t="shared" si="3637"/>
        <v>-11.612638903937032</v>
      </c>
      <c r="AZ2074" s="10">
        <f t="shared" si="3638"/>
        <v>30.101153411445758</v>
      </c>
      <c r="BA2074" s="10">
        <f t="shared" si="3639"/>
        <v>1.1019783973437529</v>
      </c>
      <c r="BB2074" s="17" cm="1">
        <f t="array" ref="BB2074">$C2074*EXP(poly_from_str($AO2074,BB$2951))</f>
        <v>9.8131227706157169</v>
      </c>
      <c r="BC2074" s="10">
        <f t="shared" si="3640"/>
        <v>1.1208429421741033</v>
      </c>
      <c r="BD2074" s="10">
        <f t="shared" si="3641"/>
        <v>1.5223029071877843</v>
      </c>
      <c r="BE2074" s="10">
        <f t="shared" si="3642"/>
        <v>-1.0946071455736264</v>
      </c>
      <c r="BF2074" s="21">
        <f>INDEX([1]Pr3_line_class7_opt_lin!$A$2:$A$3624,MATCH($X2074,[1]Pr3_line_class7_opt_lin!$AO$2:$AO$3624,0),1)</f>
        <v>6198</v>
      </c>
    </row>
    <row r="2075" spans="1:58" hidden="1" x14ac:dyDescent="0.25">
      <c r="A2075" s="1">
        <v>1088.2840000000001</v>
      </c>
      <c r="B2075" s="1">
        <v>4.0000000000000001E-3</v>
      </c>
      <c r="C2075">
        <v>10</v>
      </c>
      <c r="E2075" s="2">
        <v>91887.8</v>
      </c>
      <c r="F2075">
        <v>23532</v>
      </c>
      <c r="G2075" t="s">
        <v>4</v>
      </c>
      <c r="H2075" t="s">
        <v>17</v>
      </c>
      <c r="I2075">
        <v>115420</v>
      </c>
      <c r="J2075" t="s">
        <v>6</v>
      </c>
      <c r="K2075" t="s">
        <v>7</v>
      </c>
      <c r="L2075">
        <v>23532.86</v>
      </c>
      <c r="M2075">
        <v>115420.8</v>
      </c>
      <c r="N2075">
        <v>21</v>
      </c>
      <c r="V2075" s="11">
        <f t="shared" si="3555"/>
        <v>9.1887779292905159E-7</v>
      </c>
      <c r="W2075" s="11">
        <f t="shared" si="3556"/>
        <v>1.0882837547530794E-6</v>
      </c>
      <c r="X2075" s="10">
        <f t="shared" si="3557"/>
        <v>91887.787911119638</v>
      </c>
      <c r="Y2075" s="8">
        <f t="shared" si="3558"/>
        <v>1088.2838979291466</v>
      </c>
      <c r="Z2075" s="1">
        <f t="shared" si="3559"/>
        <v>1088.2840000000001</v>
      </c>
      <c r="AA2075" s="2">
        <f t="shared" si="3560"/>
        <v>91887.8</v>
      </c>
      <c r="AB2075" s="2">
        <f t="shared" si="3554"/>
        <v>91887.77929290515</v>
      </c>
      <c r="AC2075" s="1">
        <f t="shared" si="3561"/>
        <v>9.2216819916908249E-2</v>
      </c>
      <c r="AD2075" s="1" t="b">
        <f t="shared" si="3562"/>
        <v>1</v>
      </c>
      <c r="AF2075" s="1" t="s">
        <v>1251</v>
      </c>
      <c r="AG2075" s="1" t="s">
        <v>1318</v>
      </c>
      <c r="AH2075" s="10">
        <v>23532.86</v>
      </c>
      <c r="AI2075" s="10">
        <v>115420.8</v>
      </c>
      <c r="AJ2075" s="10">
        <f t="shared" si="3632"/>
        <v>91887.94</v>
      </c>
      <c r="AK2075" s="1">
        <f t="shared" si="3633"/>
        <v>1.9033505377592519E-3</v>
      </c>
      <c r="AL2075" s="10">
        <f t="shared" si="3634"/>
        <v>-0.15208888036431745</v>
      </c>
      <c r="AM2075" s="10">
        <f t="shared" si="3566"/>
        <v>0.33773463544442445</v>
      </c>
      <c r="AN2075" s="10">
        <f t="shared" si="3635"/>
        <v>-0.45032064941809696</v>
      </c>
      <c r="AO2075" s="1">
        <f t="shared" si="3568"/>
        <v>1088.2840000000001</v>
      </c>
      <c r="AP2075" s="14">
        <v>641000000</v>
      </c>
      <c r="AQ2075" s="10">
        <v>0.22500000000000001</v>
      </c>
      <c r="AR2075" s="14" cm="1">
        <f t="array" ref="AR2075">SfromgA($AP2075,$AO2075,"")</f>
        <v>0.40777267673949252</v>
      </c>
      <c r="AS2075" s="21">
        <f t="shared" si="3636"/>
        <v>470.95679806775735</v>
      </c>
      <c r="AU2075" s="10"/>
      <c r="AV2075" s="10"/>
      <c r="AW2075" s="14">
        <f t="shared" si="3643"/>
        <v>641000000</v>
      </c>
      <c r="AX2075" s="21">
        <f t="shared" si="3644"/>
        <v>470.95679806775735</v>
      </c>
      <c r="AY2075" s="10">
        <f t="shared" si="3637"/>
        <v>-11.002376323088441</v>
      </c>
      <c r="AZ2075" s="10">
        <f t="shared" si="3638"/>
        <v>16.206008679981444</v>
      </c>
      <c r="BA2075" s="10">
        <f t="shared" si="3639"/>
        <v>0.4827969866472967</v>
      </c>
      <c r="BB2075" s="17" cm="1">
        <f t="array" ref="BB2075">$C2075*EXP(poly_from_str($AO2075,BB$2951))</f>
        <v>9.8139639960663398</v>
      </c>
      <c r="BC2075" s="10">
        <f t="shared" si="3640"/>
        <v>0.50157581061024192</v>
      </c>
      <c r="BD2075" s="10">
        <f t="shared" si="3641"/>
        <v>1.7421433606790275</v>
      </c>
      <c r="BE2075" s="10">
        <f t="shared" si="3642"/>
        <v>-1.933714730628731</v>
      </c>
      <c r="BF2075" s="21">
        <f>INDEX([1]Pr3_line_class7_opt_lin!$A$2:$A$3624,MATCH($X2075,[1]Pr3_line_class7_opt_lin!$AO$2:$AO$3624,0),1)</f>
        <v>6200</v>
      </c>
    </row>
    <row r="2076" spans="1:58" hidden="1" x14ac:dyDescent="0.25">
      <c r="A2076" s="1">
        <v>1088.125</v>
      </c>
      <c r="B2076" s="1">
        <v>4.0000000000000001E-3</v>
      </c>
      <c r="C2076">
        <v>70</v>
      </c>
      <c r="E2076" s="2">
        <v>91901.2</v>
      </c>
      <c r="N2076">
        <v>21</v>
      </c>
      <c r="V2076" s="11">
        <f t="shared" si="3555"/>
        <v>9.1901206203331416E-7</v>
      </c>
      <c r="W2076" s="11">
        <f t="shared" si="3556"/>
        <v>1.0881250734484425E-6</v>
      </c>
      <c r="X2076" s="10">
        <f t="shared" si="3557"/>
        <v>91901.203620648273</v>
      </c>
      <c r="Y2076" s="8">
        <f t="shared" si="3558"/>
        <v>1088.1250305793828</v>
      </c>
      <c r="Z2076" s="1">
        <f t="shared" si="3559"/>
        <v>1088.125</v>
      </c>
      <c r="AA2076" s="2">
        <f t="shared" si="3560"/>
        <v>91901.2</v>
      </c>
      <c r="AB2076" s="2">
        <f t="shared" si="3554"/>
        <v>91901.206203331414</v>
      </c>
      <c r="AC2076" s="1">
        <f t="shared" si="3561"/>
        <v>9.2229158508136205E-2</v>
      </c>
      <c r="AD2076" s="1" t="b">
        <f t="shared" si="3562"/>
        <v>1</v>
      </c>
      <c r="AM2076" s="10">
        <f t="shared" si="3566"/>
        <v>0.33783324526134406</v>
      </c>
      <c r="AN2076" s="10"/>
      <c r="AO2076" s="1">
        <f t="shared" si="3568"/>
        <v>1088.125</v>
      </c>
      <c r="AP2076"/>
      <c r="BB2076" s="17" cm="1">
        <f t="array" ref="BB2076">$C2076*EXP(poly_from_str($AO2076,BB$2951))</f>
        <v>68.711288365517362</v>
      </c>
      <c r="BF2076" s="21">
        <f>INDEX([1]Pr3_line_class7_opt_lin!$A$2:$A$3624,MATCH($X2076,[1]Pr3_line_class7_opt_lin!$AO$2:$AO$3624,0),1)</f>
        <v>43444</v>
      </c>
    </row>
    <row r="2077" spans="1:58" hidden="1" x14ac:dyDescent="0.25">
      <c r="A2077" s="1">
        <v>1087.8040000000001</v>
      </c>
      <c r="B2077" s="1">
        <v>4.0000000000000001E-3</v>
      </c>
      <c r="C2077">
        <v>100</v>
      </c>
      <c r="E2077" s="2">
        <v>91928.3</v>
      </c>
      <c r="F2077">
        <v>36640</v>
      </c>
      <c r="G2077" t="s">
        <v>4</v>
      </c>
      <c r="H2077" t="s">
        <v>7</v>
      </c>
      <c r="I2077">
        <v>128568</v>
      </c>
      <c r="J2077" t="s">
        <v>6</v>
      </c>
      <c r="K2077" t="s">
        <v>5</v>
      </c>
      <c r="L2077">
        <v>36640.379999999997</v>
      </c>
      <c r="M2077">
        <v>128568.6</v>
      </c>
      <c r="N2077">
        <v>21</v>
      </c>
      <c r="V2077" s="11">
        <f t="shared" si="3555"/>
        <v>9.192832532331192E-7</v>
      </c>
      <c r="W2077" s="11">
        <f t="shared" si="3556"/>
        <v>1.0878042996552749E-6</v>
      </c>
      <c r="X2077" s="10">
        <f t="shared" si="3557"/>
        <v>91928.314772992162</v>
      </c>
      <c r="Y2077" s="8">
        <f t="shared" si="3558"/>
        <v>1087.8041248437987</v>
      </c>
      <c r="Z2077" s="1">
        <f t="shared" si="3559"/>
        <v>1087.8040000000001</v>
      </c>
      <c r="AA2077" s="2">
        <f t="shared" si="3560"/>
        <v>91928.3</v>
      </c>
      <c r="AB2077" s="2">
        <f t="shared" si="3554"/>
        <v>91928.325323311918</v>
      </c>
      <c r="AC2077" s="1">
        <f t="shared" si="3561"/>
        <v>9.2254084983743351E-2</v>
      </c>
      <c r="AD2077" s="1" t="b">
        <f t="shared" si="3562"/>
        <v>1</v>
      </c>
      <c r="AF2077" s="1" t="s">
        <v>1407</v>
      </c>
      <c r="AG2077" s="1" t="s">
        <v>1191</v>
      </c>
      <c r="AH2077" s="10">
        <v>36640.379999999997</v>
      </c>
      <c r="AI2077" s="10">
        <v>128568.6</v>
      </c>
      <c r="AJ2077" s="10">
        <f t="shared" ref="AJ2077:AJ2078" si="3645">AI2077-AH2077</f>
        <v>91928.22</v>
      </c>
      <c r="AK2077" s="1">
        <f t="shared" ref="AK2077:AK2078" si="3646">$A2077-100000000/AJ2077</f>
        <v>-1.2463106540963054E-3</v>
      </c>
      <c r="AL2077" s="10">
        <f t="shared" ref="AL2077:AL2078" si="3647">$X2077-AJ2077</f>
        <v>9.4772992160869762E-2</v>
      </c>
      <c r="AM2077" s="10">
        <f t="shared" si="3566"/>
        <v>0.3380325867527606</v>
      </c>
      <c r="AN2077" s="10">
        <f t="shared" ref="AN2077:AN2078" si="3648">AL2077/AM2077</f>
        <v>0.28036643766000996</v>
      </c>
      <c r="AO2077" s="1">
        <f t="shared" si="3568"/>
        <v>1087.8040000000001</v>
      </c>
      <c r="AP2077" s="14">
        <v>7890000000</v>
      </c>
      <c r="AQ2077" s="10">
        <v>0.73299999999999998</v>
      </c>
      <c r="AR2077" s="14" cm="1">
        <f t="array" ref="AR2077">SfromgA($AP2077,$AO2077,"")</f>
        <v>5.0125915474822644</v>
      </c>
      <c r="AS2077" s="21">
        <f t="shared" ref="AS2077:AS2078" si="3649">(10^MAX(0.05, -0.312925054856973*((LN($AR2077))^(1/3)) + 0.454808404431693)-1)*100</f>
        <v>22.43339187347533</v>
      </c>
      <c r="AU2077" s="10"/>
      <c r="AV2077" s="10"/>
      <c r="AW2077" s="14">
        <f t="shared" ref="AW2077:AW2078" si="3650">IF($AP2077="",$AT2077,$AP2077)</f>
        <v>7890000000</v>
      </c>
      <c r="AX2077" s="21">
        <f t="shared" ref="AX2077:AX2078" si="3651">IF($AP2077="",$AV2077,$AS2077)</f>
        <v>22.43339187347533</v>
      </c>
      <c r="AY2077" s="10">
        <f t="shared" ref="AY2077:AY2078" si="3652">LN(BB2077*$AO2077/$AW2077)</f>
        <v>-11.209961291438688</v>
      </c>
      <c r="AZ2077" s="10">
        <f t="shared" ref="AZ2077:AZ2078" si="3653">EXP(AY$2950*$AI2077+AY$2951)*$AW2077/$AO2077</f>
        <v>58.389752309349944</v>
      </c>
      <c r="BA2077" s="10">
        <f t="shared" ref="BA2077:BA2078" si="3654">LN(AZ2077/$C2077)</f>
        <v>-0.53802978570626758</v>
      </c>
      <c r="BB2077" s="17" cm="1">
        <f t="array" ref="BB2077">$C2077*EXP(poly_from_str($AO2077,BB$2951))</f>
        <v>98.197859349399735</v>
      </c>
      <c r="BC2077" s="10">
        <f t="shared" ref="BC2077:BC2078" si="3655">LN(AZ2077/BB2077)</f>
        <v>-0.51984401595504748</v>
      </c>
      <c r="BD2077" s="10">
        <f t="shared" ref="BD2077:BD2078" si="3656">LN($AX2077/100+1)</f>
        <v>0.20239695630822807</v>
      </c>
      <c r="BE2077" s="10">
        <f t="shared" ref="BE2077:BE2078" si="3657">ABS(LN($AZ2077/$BB2077))-BD2077-LN(2)</f>
        <v>-0.37570012091312588</v>
      </c>
      <c r="BF2077" s="21">
        <f>INDEX([1]Pr3_line_class7_opt_lin!$A$2:$A$3624,MATCH($X2077,[1]Pr3_line_class7_opt_lin!$AO$2:$AO$3624,0),1)</f>
        <v>62181</v>
      </c>
    </row>
    <row r="2078" spans="1:58" hidden="1" x14ac:dyDescent="0.25">
      <c r="A2078" s="1">
        <v>1087.6010000000001</v>
      </c>
      <c r="B2078" s="1">
        <v>4.0000000000000001E-3</v>
      </c>
      <c r="C2078">
        <v>4</v>
      </c>
      <c r="E2078" s="2">
        <v>91945.5</v>
      </c>
      <c r="F2078">
        <v>21611</v>
      </c>
      <c r="G2078" t="s">
        <v>4</v>
      </c>
      <c r="H2078" t="s">
        <v>17</v>
      </c>
      <c r="I2078">
        <v>113556</v>
      </c>
      <c r="J2078" t="s">
        <v>6</v>
      </c>
      <c r="K2078" t="s">
        <v>17</v>
      </c>
      <c r="L2078">
        <v>21611.19</v>
      </c>
      <c r="M2078">
        <v>113556.8</v>
      </c>
      <c r="N2078">
        <v>21</v>
      </c>
      <c r="V2078" s="11">
        <f t="shared" si="3555"/>
        <v>9.1945483683814186E-7</v>
      </c>
      <c r="W2078" s="11">
        <f t="shared" si="3556"/>
        <v>1.0876008069997989E-6</v>
      </c>
      <c r="X2078" s="10">
        <f t="shared" si="3557"/>
        <v>91945.490484506052</v>
      </c>
      <c r="Y2078" s="8">
        <f t="shared" si="3558"/>
        <v>1087.6009195562585</v>
      </c>
      <c r="Z2078" s="1">
        <f t="shared" si="3559"/>
        <v>1087.6010000000001</v>
      </c>
      <c r="AA2078" s="2">
        <f t="shared" si="3560"/>
        <v>91945.5</v>
      </c>
      <c r="AB2078" s="2">
        <f t="shared" si="3554"/>
        <v>91945.483683814178</v>
      </c>
      <c r="AC2078" s="1">
        <f t="shared" si="3561"/>
        <v>9.2269859849252706E-2</v>
      </c>
      <c r="AD2078" s="1" t="b">
        <f t="shared" si="3562"/>
        <v>1</v>
      </c>
      <c r="AF2078" s="1" t="s">
        <v>1301</v>
      </c>
      <c r="AG2078" s="1" t="s">
        <v>1338</v>
      </c>
      <c r="AH2078" s="10">
        <v>21611.19</v>
      </c>
      <c r="AI2078" s="10">
        <v>113556.8</v>
      </c>
      <c r="AJ2078" s="10">
        <f t="shared" si="3645"/>
        <v>91945.61</v>
      </c>
      <c r="AK2078" s="1">
        <f t="shared" si="3646"/>
        <v>1.4941617116619454E-3</v>
      </c>
      <c r="AL2078" s="10">
        <f t="shared" si="3647"/>
        <v>-0.11951549394871108</v>
      </c>
      <c r="AM2078" s="10">
        <f t="shared" si="3566"/>
        <v>0.33815893880200548</v>
      </c>
      <c r="AN2078" s="10">
        <f t="shared" si="3648"/>
        <v>-0.35342994147106749</v>
      </c>
      <c r="AO2078" s="1">
        <f t="shared" si="3568"/>
        <v>1087.6010000000001</v>
      </c>
      <c r="AP2078" s="14">
        <v>244000000</v>
      </c>
      <c r="AQ2078" s="10">
        <v>9.2999999999999999E-2</v>
      </c>
      <c r="AR2078" s="14" cm="1">
        <f t="array" ref="AR2078">SfromgA($AP2078,$AO2078,"")</f>
        <v>0.15492873716836308</v>
      </c>
      <c r="AS2078" s="21">
        <f t="shared" si="3649"/>
        <v>591.79355079280458</v>
      </c>
      <c r="AU2078" s="10"/>
      <c r="AV2078" s="10"/>
      <c r="AW2078" s="14">
        <f t="shared" si="3650"/>
        <v>244000000</v>
      </c>
      <c r="AX2078" s="21">
        <f t="shared" si="3651"/>
        <v>591.79355079280458</v>
      </c>
      <c r="AY2078" s="10">
        <f t="shared" si="3652"/>
        <v>-10.952591464948664</v>
      </c>
      <c r="AZ2078" s="10">
        <f t="shared" si="3653"/>
        <v>7.3477052258766031</v>
      </c>
      <c r="BA2078" s="10">
        <f t="shared" si="3654"/>
        <v>0.60809368918941631</v>
      </c>
      <c r="BB2078" s="17" cm="1">
        <f t="array" ref="BB2078">$C2078*EXP(poly_from_str($AO2078,BB$2951))</f>
        <v>3.9288929186030446</v>
      </c>
      <c r="BC2078" s="10">
        <f t="shared" si="3655"/>
        <v>0.62603036421406999</v>
      </c>
      <c r="BD2078" s="10">
        <f t="shared" si="3656"/>
        <v>1.9341173881136233</v>
      </c>
      <c r="BE2078" s="10">
        <f t="shared" si="3657"/>
        <v>-2.0012342044594988</v>
      </c>
      <c r="BF2078" s="21">
        <f>INDEX([1]Pr3_line_class7_opt_lin!$A$2:$A$3624,MATCH($X2078,[1]Pr3_line_class7_opt_lin!$AO$2:$AO$3624,0),1)</f>
        <v>2490</v>
      </c>
    </row>
    <row r="2079" spans="1:58" hidden="1" x14ac:dyDescent="0.25">
      <c r="A2079" s="1">
        <v>1087.5630000000001</v>
      </c>
      <c r="B2079" s="1">
        <v>4.0000000000000001E-3</v>
      </c>
      <c r="C2079">
        <v>1</v>
      </c>
      <c r="E2079" s="2">
        <v>91948.7</v>
      </c>
      <c r="N2079">
        <v>21</v>
      </c>
      <c r="V2079" s="11">
        <f t="shared" si="3555"/>
        <v>9.1948696305409426E-7</v>
      </c>
      <c r="W2079" s="11">
        <f t="shared" si="3556"/>
        <v>1.087562956300633E-6</v>
      </c>
      <c r="X2079" s="10">
        <f t="shared" si="3557"/>
        <v>91948.697845463961</v>
      </c>
      <c r="Y2079" s="8">
        <f t="shared" si="3558"/>
        <v>1087.5629817843389</v>
      </c>
      <c r="Z2079" s="1">
        <f t="shared" si="3559"/>
        <v>1087.5630000000001</v>
      </c>
      <c r="AA2079" s="2">
        <f t="shared" si="3560"/>
        <v>91948.7</v>
      </c>
      <c r="AB2079" s="2">
        <f t="shared" si="3554"/>
        <v>91948.696305409423</v>
      </c>
      <c r="AC2079" s="1">
        <f t="shared" si="3561"/>
        <v>9.227281376132207E-2</v>
      </c>
      <c r="AD2079" s="1" t="b">
        <f t="shared" si="3562"/>
        <v>1</v>
      </c>
      <c r="AM2079" s="10">
        <f t="shared" si="3566"/>
        <v>0.33818252367908797</v>
      </c>
      <c r="AN2079" s="10"/>
      <c r="AO2079" s="1">
        <f t="shared" si="3568"/>
        <v>1087.5630000000001</v>
      </c>
      <c r="AP2079"/>
      <c r="BB2079" s="17" cm="1">
        <f t="array" ref="BB2079">$C2079*EXP(poly_from_str($AO2079,BB$2951))</f>
        <v>0.98226891893198665</v>
      </c>
      <c r="BF2079" s="21" t="e">
        <f>INDEX([1]Pr3_line_class7_opt_lin!$A$2:$A$3624,MATCH($X2079,[1]Pr3_line_class7_opt_lin!$AO$2:$AO$3624,0),1)</f>
        <v>#N/A</v>
      </c>
    </row>
    <row r="2080" spans="1:58" hidden="1" x14ac:dyDescent="0.25">
      <c r="A2080" s="1">
        <v>1087.4649999999999</v>
      </c>
      <c r="B2080" s="1">
        <v>4.0000000000000001E-3</v>
      </c>
      <c r="C2080">
        <v>2</v>
      </c>
      <c r="E2080" s="2">
        <v>91957</v>
      </c>
      <c r="N2080">
        <v>21</v>
      </c>
      <c r="V2080" s="11">
        <f t="shared" si="3555"/>
        <v>9.1956982523575475E-7</v>
      </c>
      <c r="W2080" s="11">
        <f t="shared" si="3556"/>
        <v>1.087464793327316E-6</v>
      </c>
      <c r="X2080" s="10">
        <f t="shared" si="3557"/>
        <v>91956.989809987543</v>
      </c>
      <c r="Y2080" s="8">
        <f t="shared" si="3558"/>
        <v>1087.4649138323457</v>
      </c>
      <c r="Z2080" s="1">
        <f t="shared" si="3559"/>
        <v>1087.4649999999999</v>
      </c>
      <c r="AA2080" s="2">
        <f t="shared" si="3560"/>
        <v>91957</v>
      </c>
      <c r="AB2080" s="2">
        <f t="shared" si="3554"/>
        <v>91956.982523575483</v>
      </c>
      <c r="AC2080" s="1">
        <f t="shared" si="3561"/>
        <v>9.2280433174205839E-2</v>
      </c>
      <c r="AD2080" s="1" t="b">
        <f t="shared" si="3562"/>
        <v>1</v>
      </c>
      <c r="AM2080" s="10">
        <f t="shared" si="3566"/>
        <v>0.3382435296768172</v>
      </c>
      <c r="AN2080" s="10"/>
      <c r="AO2080" s="1">
        <f t="shared" si="3568"/>
        <v>1087.4649999999999</v>
      </c>
      <c r="AP2080"/>
      <c r="BB2080" s="17" cm="1">
        <f t="array" ref="BB2080">$C2080*EXP(poly_from_str($AO2080,BB$2951))</f>
        <v>1.9647731935477737</v>
      </c>
      <c r="BF2080" s="21">
        <f>INDEX([1]Pr3_line_class7_opt_lin!$A$2:$A$3624,MATCH($X2080,[1]Pr3_line_class7_opt_lin!$AO$2:$AO$3624,0),1)</f>
        <v>1246</v>
      </c>
    </row>
    <row r="2081" spans="1:58" hidden="1" x14ac:dyDescent="0.25">
      <c r="A2081" s="1">
        <v>1087.4179999999999</v>
      </c>
      <c r="B2081" s="1">
        <v>4.0000000000000001E-3</v>
      </c>
      <c r="C2081">
        <v>2</v>
      </c>
      <c r="E2081" s="2">
        <v>91961</v>
      </c>
      <c r="F2081">
        <v>23442</v>
      </c>
      <c r="G2081" t="s">
        <v>4</v>
      </c>
      <c r="H2081" t="s">
        <v>12</v>
      </c>
      <c r="I2081">
        <v>115403</v>
      </c>
      <c r="J2081" t="s">
        <v>6</v>
      </c>
      <c r="K2081" t="s">
        <v>12</v>
      </c>
      <c r="L2081">
        <v>23442.25</v>
      </c>
      <c r="M2081">
        <v>115403.3</v>
      </c>
      <c r="N2081">
        <v>21</v>
      </c>
      <c r="V2081" s="11">
        <f t="shared" si="3555"/>
        <v>9.1960957056072283E-7</v>
      </c>
      <c r="W2081" s="11">
        <f t="shared" si="3556"/>
        <v>1.0874174921977795E-6</v>
      </c>
      <c r="X2081" s="10">
        <f t="shared" si="3557"/>
        <v>91960.974962412118</v>
      </c>
      <c r="Y2081" s="8">
        <f t="shared" si="3558"/>
        <v>1087.4177882615286</v>
      </c>
      <c r="Z2081" s="1">
        <f t="shared" si="3559"/>
        <v>1087.4179999999999</v>
      </c>
      <c r="AA2081" s="2">
        <f t="shared" si="3560"/>
        <v>91961</v>
      </c>
      <c r="AB2081" s="2">
        <f t="shared" si="3554"/>
        <v>91960.957056072279</v>
      </c>
      <c r="AC2081" s="1">
        <f t="shared" si="3561"/>
        <v>9.2284088113343848E-2</v>
      </c>
      <c r="AD2081" s="1" t="b">
        <f t="shared" si="3562"/>
        <v>1</v>
      </c>
      <c r="AF2081" s="1" t="s">
        <v>1167</v>
      </c>
      <c r="AG2081" s="1" t="s">
        <v>1172</v>
      </c>
      <c r="AH2081" s="10">
        <v>23442.25</v>
      </c>
      <c r="AI2081" s="10">
        <v>115403.34</v>
      </c>
      <c r="AJ2081" s="10">
        <f t="shared" ref="AJ2081:AJ2084" si="3658">AI2081-AH2081</f>
        <v>91961.09</v>
      </c>
      <c r="AK2081" s="1">
        <f t="shared" ref="AK2081:AK2084" si="3659">$A2081-100000000/AJ2081</f>
        <v>1.572030300849292E-3</v>
      </c>
      <c r="AL2081" s="10">
        <f t="shared" ref="AL2081:AL2084" si="3660">$X2081-AJ2081</f>
        <v>-0.11503758787875995</v>
      </c>
      <c r="AM2081" s="10">
        <f t="shared" si="3566"/>
        <v>0.33827286287333852</v>
      </c>
      <c r="AN2081" s="10">
        <f t="shared" ref="AN2081:AN2084" si="3661">AL2081/AM2081</f>
        <v>-0.34007335646617964</v>
      </c>
      <c r="AO2081" s="1">
        <f t="shared" si="3568"/>
        <v>1087.4179999999999</v>
      </c>
      <c r="AP2081" s="14">
        <v>396000000</v>
      </c>
      <c r="AQ2081" s="10">
        <v>0.06</v>
      </c>
      <c r="AR2081" s="14" cm="1">
        <f t="array" ref="AR2081">SfromgA($AP2081,$AO2081,"")</f>
        <v>0.2513148194037586</v>
      </c>
      <c r="AS2081" s="21">
        <f t="shared" ref="AS2081:AS2084" si="3662">(10^MAX(0.05, -0.312925054856973*((LN($AR2081))^(1/3)) + 0.454808404431693)-1)*100</f>
        <v>535.75160249152248</v>
      </c>
      <c r="AU2081" s="10"/>
      <c r="AV2081" s="10"/>
      <c r="AW2081" s="14">
        <f t="shared" ref="AW2081:AW2084" si="3663">IF($AP2081="",$AT2081,$AP2081)</f>
        <v>396000000</v>
      </c>
      <c r="AX2081" s="21">
        <f t="shared" ref="AX2081:AX2084" si="3664">IF($AP2081="",$AV2081,$AS2081)</f>
        <v>535.75160249152248</v>
      </c>
      <c r="AY2081" s="10">
        <f t="shared" ref="AY2081:AY2084" si="3665">LN(BB2081*$AO2081/$AW2081)</f>
        <v>-12.129929227653614</v>
      </c>
      <c r="AZ2081" s="10">
        <f t="shared" ref="AZ2081:AZ2084" si="3666">EXP(AY$2950*$AI2081+AY$2951)*$AW2081/$AO2081</f>
        <v>10.036164217994832</v>
      </c>
      <c r="BA2081" s="10">
        <f t="shared" ref="BA2081:BA2084" si="3667">LN(AZ2081/$C2081)</f>
        <v>1.6130478107034281</v>
      </c>
      <c r="BB2081" s="17" cm="1">
        <f t="array" ref="BB2081">$C2081*EXP(poly_from_str($AO2081,BB$2951))</f>
        <v>1.9648859123129365</v>
      </c>
      <c r="BC2081" s="10">
        <f t="shared" ref="BC2081:BC2084" si="3668">LN(AZ2081/BB2081)</f>
        <v>1.630760807519325</v>
      </c>
      <c r="BD2081" s="10">
        <f t="shared" ref="BD2081:BD2084" si="3669">LN($AX2081/100+1)</f>
        <v>1.8496377389425338</v>
      </c>
      <c r="BE2081" s="10">
        <f t="shared" ref="BE2081:BE2084" si="3670">ABS(LN($AZ2081/$BB2081))-BD2081-LN(2)</f>
        <v>-0.91202411198315414</v>
      </c>
      <c r="BF2081" s="21">
        <f>INDEX([1]Pr3_line_class7_opt_lin!$A$2:$A$3624,MATCH($X2081,[1]Pr3_line_class7_opt_lin!$AO$2:$AO$3624,0),1)</f>
        <v>1246</v>
      </c>
    </row>
    <row r="2082" spans="1:58" hidden="1" x14ac:dyDescent="0.25">
      <c r="A2082" s="1">
        <v>1087.3620000000001</v>
      </c>
      <c r="B2082" s="1">
        <v>4.0000000000000001E-3</v>
      </c>
      <c r="C2082">
        <v>1</v>
      </c>
      <c r="E2082" s="2">
        <v>91965.7</v>
      </c>
      <c r="F2082">
        <v>23442</v>
      </c>
      <c r="G2082" t="s">
        <v>4</v>
      </c>
      <c r="H2082" t="s">
        <v>12</v>
      </c>
      <c r="I2082">
        <v>115408</v>
      </c>
      <c r="J2082" t="s">
        <v>6</v>
      </c>
      <c r="K2082" t="s">
        <v>39</v>
      </c>
      <c r="L2082">
        <v>23442.25</v>
      </c>
      <c r="M2082">
        <v>115408.4</v>
      </c>
      <c r="N2082">
        <v>21</v>
      </c>
      <c r="V2082" s="11">
        <f t="shared" si="3555"/>
        <v>9.1965693117839319E-7</v>
      </c>
      <c r="W2082" s="11">
        <f t="shared" si="3556"/>
        <v>1.0873619186283584E-6</v>
      </c>
      <c r="X2082" s="10">
        <f t="shared" si="3557"/>
        <v>91965.695987838873</v>
      </c>
      <c r="Y2082" s="8">
        <f t="shared" si="3558"/>
        <v>1087.3619660663858</v>
      </c>
      <c r="Z2082" s="1">
        <f t="shared" si="3559"/>
        <v>1087.3620000000001</v>
      </c>
      <c r="AA2082" s="2">
        <f t="shared" si="3560"/>
        <v>91965.7</v>
      </c>
      <c r="AB2082" s="2">
        <f t="shared" si="3554"/>
        <v>91965.693117839313</v>
      </c>
      <c r="AC2082" s="1">
        <f t="shared" si="3561"/>
        <v>9.2288443553222993E-2</v>
      </c>
      <c r="AD2082" s="1" t="b">
        <f t="shared" si="3562"/>
        <v>1</v>
      </c>
      <c r="AF2082" s="1" t="s">
        <v>1167</v>
      </c>
      <c r="AG2082" s="1" t="s">
        <v>1168</v>
      </c>
      <c r="AH2082" s="10">
        <v>23442.25</v>
      </c>
      <c r="AI2082" s="10">
        <v>115408.39</v>
      </c>
      <c r="AJ2082" s="10">
        <f t="shared" si="3658"/>
        <v>91966.14</v>
      </c>
      <c r="AK2082" s="1">
        <f t="shared" si="3659"/>
        <v>5.2837128969258629E-3</v>
      </c>
      <c r="AL2082" s="10">
        <f t="shared" si="3660"/>
        <v>-0.44401216112601105</v>
      </c>
      <c r="AM2082" s="10">
        <f t="shared" si="3566"/>
        <v>0.33830757374269099</v>
      </c>
      <c r="AN2082" s="10">
        <f t="shared" si="3661"/>
        <v>-1.3124511408772555</v>
      </c>
      <c r="AO2082" s="1">
        <f t="shared" si="3568"/>
        <v>1087.3620000000001</v>
      </c>
      <c r="AP2082" s="14">
        <v>191000000</v>
      </c>
      <c r="AQ2082" s="10">
        <v>6.3E-2</v>
      </c>
      <c r="AR2082" s="14" cm="1">
        <f t="array" ref="AR2082">SfromgA($AP2082,$AO2082,"")</f>
        <v>0.12119624995399708</v>
      </c>
      <c r="AS2082" s="21">
        <f t="shared" si="3662"/>
        <v>618.10937185955925</v>
      </c>
      <c r="AU2082" s="10"/>
      <c r="AV2082" s="10"/>
      <c r="AW2082" s="14">
        <f t="shared" si="3663"/>
        <v>191000000</v>
      </c>
      <c r="AX2082" s="21">
        <f t="shared" si="3664"/>
        <v>618.10937185955925</v>
      </c>
      <c r="AY2082" s="10">
        <f t="shared" si="3665"/>
        <v>-12.093918842311588</v>
      </c>
      <c r="AZ2082" s="10">
        <f t="shared" si="3666"/>
        <v>4.8386398248888893</v>
      </c>
      <c r="BA2082" s="10">
        <f t="shared" si="3667"/>
        <v>1.5766336533172771</v>
      </c>
      <c r="BB2082" s="17" cm="1">
        <f t="array" ref="BB2082">$C2082*EXP(poly_from_str($AO2082,BB$2951))</f>
        <v>0.98251004177015433</v>
      </c>
      <c r="BC2082" s="10">
        <f t="shared" si="3668"/>
        <v>1.5942783679770278</v>
      </c>
      <c r="BD2082" s="10">
        <f t="shared" si="3669"/>
        <v>1.9714516999545335</v>
      </c>
      <c r="BE2082" s="10">
        <f t="shared" si="3670"/>
        <v>-1.0703205125374509</v>
      </c>
      <c r="BF2082" s="21">
        <f>INDEX([1]Pr3_line_class7_opt_lin!$A$2:$A$3624,MATCH($X2082,[1]Pr3_line_class7_opt_lin!$AO$2:$AO$3624,0),1)</f>
        <v>623</v>
      </c>
    </row>
    <row r="2083" spans="1:58" hidden="1" x14ac:dyDescent="0.25">
      <c r="A2083" s="1">
        <f>$Q2083</f>
        <v>1087.252</v>
      </c>
      <c r="B2083" s="1">
        <v>4.0000000000000001E-3</v>
      </c>
      <c r="C2083">
        <v>4</v>
      </c>
      <c r="E2083" s="6">
        <f>ROUND($R2083,1)</f>
        <v>91975</v>
      </c>
      <c r="F2083">
        <v>19360</v>
      </c>
      <c r="G2083" t="s">
        <v>4</v>
      </c>
      <c r="H2083" t="s">
        <v>39</v>
      </c>
      <c r="I2083">
        <v>111335</v>
      </c>
      <c r="J2083" t="s">
        <v>6</v>
      </c>
      <c r="K2083" t="s">
        <v>46</v>
      </c>
      <c r="L2083">
        <v>19360.099999999999</v>
      </c>
      <c r="M2083">
        <v>111335.1</v>
      </c>
      <c r="N2083">
        <v>21</v>
      </c>
      <c r="O2083" s="4" t="s">
        <v>617</v>
      </c>
      <c r="P2083" s="4" t="s">
        <v>1070</v>
      </c>
      <c r="Q2083">
        <f>RIGHT($O2083,8)+0</f>
        <v>1087.252</v>
      </c>
      <c r="R2083" s="2">
        <f>100000000/Q2083</f>
        <v>91974.997516675066</v>
      </c>
      <c r="S2083" s="2">
        <f>$M2083-$L2083</f>
        <v>91975</v>
      </c>
      <c r="T2083" s="5">
        <f>100000000/91974</f>
        <v>1087.2637919412007</v>
      </c>
      <c r="U2083" s="1">
        <f>100000000/S2083</f>
        <v>1087.2519706441967</v>
      </c>
      <c r="V2083" s="11">
        <f t="shared" si="3555"/>
        <v>9.1974997516675069E-7</v>
      </c>
      <c r="W2083" s="11">
        <f t="shared" si="3556"/>
        <v>1.0872519706441969E-6</v>
      </c>
      <c r="X2083" s="10">
        <f t="shared" si="3557"/>
        <v>91974.998552515826</v>
      </c>
      <c r="Y2083" s="8">
        <f t="shared" si="3558"/>
        <v>1087.2519877551513</v>
      </c>
      <c r="Z2083" s="1">
        <f t="shared" si="3559"/>
        <v>1087.252</v>
      </c>
      <c r="AA2083" s="2">
        <f t="shared" si="3560"/>
        <v>91975</v>
      </c>
      <c r="AB2083" s="2">
        <f t="shared" si="3554"/>
        <v>91974.997516675066</v>
      </c>
      <c r="AC2083" s="1">
        <f t="shared" si="3561"/>
        <v>9.2297000840961929E-2</v>
      </c>
      <c r="AD2083" s="1" t="b">
        <f t="shared" si="3562"/>
        <v>1</v>
      </c>
      <c r="AF2083" s="1" t="s">
        <v>1187</v>
      </c>
      <c r="AG2083" s="1" t="s">
        <v>1319</v>
      </c>
      <c r="AH2083" s="10">
        <v>19360.099999999999</v>
      </c>
      <c r="AI2083" s="10">
        <v>111334.87</v>
      </c>
      <c r="AJ2083" s="10">
        <f t="shared" si="3658"/>
        <v>91974.76999999999</v>
      </c>
      <c r="AK2083" s="1">
        <f t="shared" si="3659"/>
        <v>-2.6895197456724418E-3</v>
      </c>
      <c r="AL2083" s="10">
        <f t="shared" si="3660"/>
        <v>0.22855251583678182</v>
      </c>
      <c r="AM2083" s="10">
        <f t="shared" si="3566"/>
        <v>0.33837601586384758</v>
      </c>
      <c r="AN2083" s="10">
        <f t="shared" si="3661"/>
        <v>0.67543946710674829</v>
      </c>
      <c r="AO2083" s="1">
        <f t="shared" si="3568"/>
        <v>1087.252</v>
      </c>
      <c r="AP2083" s="14">
        <v>231000000</v>
      </c>
      <c r="AQ2083" s="10">
        <v>7.0000000000000007E-2</v>
      </c>
      <c r="AR2083" s="14" cm="1">
        <f t="array" ref="AR2083">SfromgA($AP2083,$AO2083,"")</f>
        <v>0.14653318367271634</v>
      </c>
      <c r="AS2083" s="21">
        <f t="shared" si="3662"/>
        <v>597.87035660220738</v>
      </c>
      <c r="AU2083" s="10"/>
      <c r="AV2083" s="10"/>
      <c r="AW2083" s="14">
        <f t="shared" si="3663"/>
        <v>231000000</v>
      </c>
      <c r="AX2083" s="21">
        <f t="shared" si="3664"/>
        <v>597.87035660220738</v>
      </c>
      <c r="AY2083" s="10">
        <f t="shared" si="3665"/>
        <v>-10.897736031613885</v>
      </c>
      <c r="AZ2083" s="10">
        <f t="shared" si="3666"/>
        <v>8.5647571838907997</v>
      </c>
      <c r="BA2083" s="10">
        <f t="shared" si="3667"/>
        <v>0.76136142044589949</v>
      </c>
      <c r="BB2083" s="17" cm="1">
        <f t="array" ref="BB2083">$C2083*EXP(poly_from_str($AO2083,BB$2951))</f>
        <v>3.9305664324618235</v>
      </c>
      <c r="BC2083" s="10">
        <f t="shared" si="3668"/>
        <v>0.77887223567299746</v>
      </c>
      <c r="BD2083" s="10">
        <f t="shared" si="3669"/>
        <v>1.9428631639963785</v>
      </c>
      <c r="BE2083" s="10">
        <f t="shared" si="3670"/>
        <v>-1.8571381088833263</v>
      </c>
      <c r="BF2083" s="21">
        <f>INDEX([1]Pr3_line_class7_opt_lin!$A$2:$A$3624,MATCH($X2083,[1]Pr3_line_class7_opt_lin!$AO$2:$AO$3624,0),1)</f>
        <v>2495</v>
      </c>
    </row>
    <row r="2084" spans="1:58" hidden="1" x14ac:dyDescent="0.25">
      <c r="A2084" s="1">
        <v>1087.164</v>
      </c>
      <c r="B2084" s="1">
        <v>4.0000000000000001E-3</v>
      </c>
      <c r="C2084">
        <v>4</v>
      </c>
      <c r="E2084" s="2">
        <v>91982.399999999994</v>
      </c>
      <c r="F2084">
        <v>24470</v>
      </c>
      <c r="G2084" t="s">
        <v>4</v>
      </c>
      <c r="H2084" t="s">
        <v>7</v>
      </c>
      <c r="I2084">
        <v>116453</v>
      </c>
      <c r="J2084" t="s">
        <v>6</v>
      </c>
      <c r="K2084" t="s">
        <v>5</v>
      </c>
      <c r="L2084">
        <v>24470.9</v>
      </c>
      <c r="M2084">
        <v>116453.2</v>
      </c>
      <c r="N2084">
        <v>21</v>
      </c>
      <c r="V2084" s="11">
        <f t="shared" si="3555"/>
        <v>9.1982442391396331E-7</v>
      </c>
      <c r="W2084" s="11">
        <f t="shared" si="3556"/>
        <v>1.0871645010349808E-6</v>
      </c>
      <c r="X2084" s="10">
        <f t="shared" si="3557"/>
        <v>91982.424705834143</v>
      </c>
      <c r="Y2084" s="8">
        <f t="shared" si="3558"/>
        <v>1087.1642090302207</v>
      </c>
      <c r="Z2084" s="1">
        <f t="shared" si="3559"/>
        <v>1087.164</v>
      </c>
      <c r="AA2084" s="2">
        <f t="shared" si="3560"/>
        <v>91982.399999999994</v>
      </c>
      <c r="AB2084" s="2">
        <f t="shared" si="3554"/>
        <v>91982.442391396326</v>
      </c>
      <c r="AC2084" s="1">
        <f t="shared" si="3561"/>
        <v>9.2303848541432726E-2</v>
      </c>
      <c r="AD2084" s="1" t="b">
        <f t="shared" si="3562"/>
        <v>1</v>
      </c>
      <c r="AF2084" s="1" t="s">
        <v>1328</v>
      </c>
      <c r="AG2084" s="1" t="s">
        <v>1211</v>
      </c>
      <c r="AH2084" s="10">
        <v>24470.9</v>
      </c>
      <c r="AI2084" s="10">
        <v>116453.2</v>
      </c>
      <c r="AJ2084" s="10">
        <f t="shared" si="3658"/>
        <v>91982.299999999988</v>
      </c>
      <c r="AK2084" s="1">
        <f t="shared" si="3659"/>
        <v>-1.6829629180392658E-3</v>
      </c>
      <c r="AL2084" s="10">
        <f t="shared" si="3660"/>
        <v>0.12470583415415604</v>
      </c>
      <c r="AM2084" s="10">
        <f t="shared" si="3566"/>
        <v>0.33843063236089493</v>
      </c>
      <c r="AN2084" s="10">
        <f t="shared" si="3661"/>
        <v>0.36848270289307766</v>
      </c>
      <c r="AO2084" s="1">
        <f t="shared" si="3568"/>
        <v>1087.164</v>
      </c>
      <c r="AP2084" s="14">
        <v>447000000</v>
      </c>
      <c r="AQ2084" s="10">
        <v>0.36299999999999999</v>
      </c>
      <c r="AR2084" s="14" cm="1">
        <f t="array" ref="AR2084">SfromgA($AP2084,$AO2084,"")</f>
        <v>0.28348238091552913</v>
      </c>
      <c r="AS2084" s="21">
        <f t="shared" si="3662"/>
        <v>520.65081644965585</v>
      </c>
      <c r="AU2084" s="10"/>
      <c r="AV2084" s="10"/>
      <c r="AW2084" s="14">
        <f t="shared" si="3663"/>
        <v>447000000</v>
      </c>
      <c r="AX2084" s="21">
        <f t="shared" si="3664"/>
        <v>520.65081644965585</v>
      </c>
      <c r="AY2084" s="10">
        <f t="shared" si="3665"/>
        <v>-11.557850953306659</v>
      </c>
      <c r="AZ2084" s="10">
        <f t="shared" si="3666"/>
        <v>10.27214832070225</v>
      </c>
      <c r="BA2084" s="10">
        <f t="shared" si="3667"/>
        <v>0.94314182504417066</v>
      </c>
      <c r="BB2084" s="17" cm="1">
        <f t="array" ref="BB2084">$C2084*EXP(poly_from_str($AO2084,BB$2951))</f>
        <v>3.9309866469091848</v>
      </c>
      <c r="BC2084" s="10">
        <f t="shared" si="3668"/>
        <v>0.96054573659879605</v>
      </c>
      <c r="BD2084" s="10">
        <f t="shared" si="3669"/>
        <v>1.8255984454481566</v>
      </c>
      <c r="BE2084" s="10">
        <f t="shared" si="3670"/>
        <v>-1.5581998894093059</v>
      </c>
      <c r="BF2084" s="21">
        <f>INDEX([1]Pr3_line_class7_opt_lin!$A$2:$A$3624,MATCH($X2084,[1]Pr3_line_class7_opt_lin!$AO$2:$AO$3624,0),1)</f>
        <v>2497</v>
      </c>
    </row>
    <row r="2085" spans="1:58" hidden="1" x14ac:dyDescent="0.25">
      <c r="A2085" s="1">
        <v>1087.0630000000001</v>
      </c>
      <c r="B2085" s="1">
        <v>4.0000000000000001E-3</v>
      </c>
      <c r="C2085">
        <v>1</v>
      </c>
      <c r="E2085" s="2">
        <v>91991</v>
      </c>
      <c r="N2085">
        <v>21</v>
      </c>
      <c r="V2085" s="11">
        <f t="shared" si="3555"/>
        <v>9.1990988562760381E-7</v>
      </c>
      <c r="W2085" s="11">
        <f t="shared" si="3556"/>
        <v>1.0870628648454741E-6</v>
      </c>
      <c r="X2085" s="10">
        <f t="shared" si="3557"/>
        <v>91990.993335378866</v>
      </c>
      <c r="Y2085" s="8">
        <f t="shared" si="3558"/>
        <v>1087.0629436016857</v>
      </c>
      <c r="Z2085" s="1">
        <f t="shared" si="3559"/>
        <v>1087.0630000000001</v>
      </c>
      <c r="AA2085" s="2">
        <f t="shared" si="3560"/>
        <v>91991</v>
      </c>
      <c r="AB2085" s="2">
        <f t="shared" si="3554"/>
        <v>91990.98856276038</v>
      </c>
      <c r="AC2085" s="1">
        <f t="shared" si="3561"/>
        <v>9.2311709883769549E-2</v>
      </c>
      <c r="AD2085" s="1" t="b">
        <f t="shared" si="3562"/>
        <v>1</v>
      </c>
      <c r="AM2085" s="10">
        <f t="shared" si="3566"/>
        <v>0.33849372115507559</v>
      </c>
      <c r="AN2085" s="10"/>
      <c r="AO2085" s="1">
        <f t="shared" si="3568"/>
        <v>1087.0630000000001</v>
      </c>
      <c r="AP2085"/>
      <c r="BB2085" s="17" cm="1">
        <f t="array" ref="BB2085">$C2085*EXP(poly_from_str($AO2085,BB$2951))</f>
        <v>0.98286701601517512</v>
      </c>
      <c r="BF2085" s="21">
        <f>INDEX([1]Pr3_line_class7_opt_lin!$A$2:$A$3624,MATCH($X2085,[1]Pr3_line_class7_opt_lin!$AO$2:$AO$3624,0),1)</f>
        <v>625</v>
      </c>
    </row>
    <row r="2086" spans="1:58" hidden="1" x14ac:dyDescent="0.25">
      <c r="A2086" s="1">
        <v>1086.9929999999999</v>
      </c>
      <c r="B2086" s="1">
        <v>4.0000000000000001E-3</v>
      </c>
      <c r="C2086">
        <v>5</v>
      </c>
      <c r="E2086" s="2">
        <v>91996.9</v>
      </c>
      <c r="F2086">
        <v>21294</v>
      </c>
      <c r="G2086" t="s">
        <v>4</v>
      </c>
      <c r="H2086" t="s">
        <v>7</v>
      </c>
      <c r="I2086">
        <v>113291</v>
      </c>
      <c r="J2086" t="s">
        <v>6</v>
      </c>
      <c r="K2086" t="s">
        <v>7</v>
      </c>
      <c r="L2086">
        <v>21294.89</v>
      </c>
      <c r="M2086">
        <v>113291.8</v>
      </c>
      <c r="N2086">
        <v>21</v>
      </c>
      <c r="V2086" s="11">
        <f t="shared" si="3555"/>
        <v>9.1996912583613703E-7</v>
      </c>
      <c r="W2086" s="11">
        <f t="shared" si="3556"/>
        <v>1.0869931486821841E-6</v>
      </c>
      <c r="X2086" s="10">
        <f t="shared" si="3557"/>
        <v>91996.907331840921</v>
      </c>
      <c r="Y2086" s="8">
        <f t="shared" si="3558"/>
        <v>1086.9930620525233</v>
      </c>
      <c r="Z2086" s="1">
        <f t="shared" si="3559"/>
        <v>1086.9929999999999</v>
      </c>
      <c r="AA2086" s="2">
        <f t="shared" si="3560"/>
        <v>91996.9</v>
      </c>
      <c r="AB2086" s="2">
        <f t="shared" si="3554"/>
        <v>91996.912583613695</v>
      </c>
      <c r="AC2086" s="1">
        <f t="shared" si="3561"/>
        <v>9.231715962458531E-2</v>
      </c>
      <c r="AD2086" s="1" t="b">
        <f t="shared" si="3562"/>
        <v>1</v>
      </c>
      <c r="AF2086" s="1" t="s">
        <v>1209</v>
      </c>
      <c r="AG2086" s="1" t="s">
        <v>1166</v>
      </c>
      <c r="AH2086" s="10">
        <v>21294.89</v>
      </c>
      <c r="AI2086" s="10">
        <v>113291.67</v>
      </c>
      <c r="AJ2086" s="10">
        <f t="shared" ref="AJ2086:AJ2087" si="3671">AI2086-AH2086</f>
        <v>91996.78</v>
      </c>
      <c r="AK2086" s="1">
        <f t="shared" ref="AK2086:AK2087" si="3672">$A2086-100000000/AJ2086</f>
        <v>-1.5665489597722626E-3</v>
      </c>
      <c r="AL2086" s="10">
        <f t="shared" ref="AL2086:AL2087" si="3673">$X2086-AJ2086</f>
        <v>0.12733184092212468</v>
      </c>
      <c r="AM2086" s="10">
        <f t="shared" si="3566"/>
        <v>0.33853723069053804</v>
      </c>
      <c r="AN2086" s="10">
        <f t="shared" ref="AN2086:AN2087" si="3674">AL2086/AM2086</f>
        <v>0.37612359698930908</v>
      </c>
      <c r="AO2086" s="1">
        <f t="shared" si="3568"/>
        <v>1086.9929999999999</v>
      </c>
      <c r="AP2086" s="14">
        <v>463000000</v>
      </c>
      <c r="AQ2086" s="10">
        <v>0.10100000000000001</v>
      </c>
      <c r="AR2086" s="14" cm="1">
        <f t="array" ref="AR2086">SfromgA($AP2086,$AO2086,"")</f>
        <v>0.29349086816878783</v>
      </c>
      <c r="AS2086" s="21">
        <f t="shared" ref="AS2086:AS2087" si="3675">(10^MAX(0.05, -0.312925054856973*((LN($AR2086))^(1/3)) + 0.454808404431693)-1)*100</f>
        <v>516.19344034053597</v>
      </c>
      <c r="AU2086" s="10"/>
      <c r="AV2086" s="10"/>
      <c r="AW2086" s="14">
        <f t="shared" ref="AW2086:AW2087" si="3676">IF($AP2086="",$AT2086,$AP2086)</f>
        <v>463000000</v>
      </c>
      <c r="AX2086" s="21">
        <f t="shared" ref="AX2086:AX2087" si="3677">IF($AP2086="",$AV2086,$AS2086)</f>
        <v>516.19344034053597</v>
      </c>
      <c r="AY2086" s="10">
        <f t="shared" ref="AY2086:AY2087" si="3678">LN(BB2086*$AO2086/$AW2086)</f>
        <v>-11.369825979256341</v>
      </c>
      <c r="AZ2086" s="10">
        <f t="shared" ref="AZ2086:AZ2087" si="3679">EXP(AY$2950*$AI2086+AY$2951)*$AW2086/$AO2086</f>
        <v>14.300426712455035</v>
      </c>
      <c r="BA2086" s="10">
        <f t="shared" ref="BA2086:BA2087" si="3680">LN(AZ2086/$C2086)</f>
        <v>1.0508514644183768</v>
      </c>
      <c r="BB2086" s="17" cm="1">
        <f t="array" ref="BB2086">$C2086*EXP(poly_from_str($AO2086,BB$2951))</f>
        <v>4.9147514637627925</v>
      </c>
      <c r="BC2086" s="10">
        <f t="shared" ref="BC2086:BC2087" si="3681">LN(AZ2086/BB2086)</f>
        <v>1.0680481914163731</v>
      </c>
      <c r="BD2086" s="10">
        <f t="shared" ref="BD2086:BD2087" si="3682">LN($AX2086/100+1)</f>
        <v>1.8183907547762626</v>
      </c>
      <c r="BE2086" s="10">
        <f t="shared" ref="BE2086:BE2087" si="3683">ABS(LN($AZ2086/$BB2086))-BD2086-LN(2)</f>
        <v>-1.4434897439198346</v>
      </c>
      <c r="BF2086" s="21">
        <f>INDEX([1]Pr3_line_class7_opt_lin!$A$2:$A$3624,MATCH($X2086,[1]Pr3_line_class7_opt_lin!$AO$2:$AO$3624,0),1)</f>
        <v>3124</v>
      </c>
    </row>
    <row r="2087" spans="1:58" hidden="1" x14ac:dyDescent="0.25">
      <c r="A2087" s="1">
        <v>1086.7</v>
      </c>
      <c r="B2087" s="1">
        <v>4.0000000000000001E-3</v>
      </c>
      <c r="C2087">
        <v>40</v>
      </c>
      <c r="E2087" s="2">
        <v>92021.7</v>
      </c>
      <c r="F2087">
        <v>26446</v>
      </c>
      <c r="G2087" t="s">
        <v>4</v>
      </c>
      <c r="H2087" t="s">
        <v>7</v>
      </c>
      <c r="I2087">
        <v>118468</v>
      </c>
      <c r="J2087" t="s">
        <v>6</v>
      </c>
      <c r="K2087" t="s">
        <v>5</v>
      </c>
      <c r="L2087">
        <v>26446.97</v>
      </c>
      <c r="M2087">
        <v>118468.8</v>
      </c>
      <c r="N2087">
        <v>21</v>
      </c>
      <c r="V2087" s="11">
        <f t="shared" si="3555"/>
        <v>9.2021717125241553E-7</v>
      </c>
      <c r="W2087" s="11">
        <f t="shared" si="3556"/>
        <v>1.0867002022349076E-6</v>
      </c>
      <c r="X2087" s="10">
        <f t="shared" si="3557"/>
        <v>92021.709973529258</v>
      </c>
      <c r="Y2087" s="8">
        <f t="shared" si="3558"/>
        <v>1086.7000844557849</v>
      </c>
      <c r="Z2087" s="1">
        <f t="shared" si="3559"/>
        <v>1086.7</v>
      </c>
      <c r="AA2087" s="2">
        <f t="shared" si="3560"/>
        <v>92021.7</v>
      </c>
      <c r="AB2087" s="2">
        <f t="shared" si="3554"/>
        <v>92021.717125241557</v>
      </c>
      <c r="AC2087" s="1">
        <f t="shared" si="3561"/>
        <v>9.2339982113389868E-2</v>
      </c>
      <c r="AD2087" s="1" t="b">
        <f t="shared" si="3562"/>
        <v>1</v>
      </c>
      <c r="AF2087" s="1" t="s">
        <v>1225</v>
      </c>
      <c r="AG2087" s="1" t="s">
        <v>1181</v>
      </c>
      <c r="AH2087" s="10">
        <v>26446.97</v>
      </c>
      <c r="AI2087" s="10">
        <v>118468.8</v>
      </c>
      <c r="AJ2087" s="10">
        <f t="shared" si="3671"/>
        <v>92021.83</v>
      </c>
      <c r="AK2087" s="1">
        <f t="shared" si="3672"/>
        <v>1.3329554519714293E-3</v>
      </c>
      <c r="AL2087" s="10">
        <f t="shared" si="3673"/>
        <v>-0.12002647074405104</v>
      </c>
      <c r="AM2087" s="10">
        <f t="shared" si="3566"/>
        <v>0.33871979387135359</v>
      </c>
      <c r="AN2087" s="10">
        <f t="shared" si="3674"/>
        <v>-0.35435328231699775</v>
      </c>
      <c r="AO2087" s="1">
        <f t="shared" si="3568"/>
        <v>1086.7</v>
      </c>
      <c r="AP2087" s="14">
        <v>1200000000</v>
      </c>
      <c r="AQ2087" s="10">
        <v>0.40100000000000002</v>
      </c>
      <c r="AR2087" s="14" cm="1">
        <f t="array" ref="AR2087">SfromgA($AP2087,$AO2087,"")</f>
        <v>0.76005252675361012</v>
      </c>
      <c r="AS2087" s="21">
        <f t="shared" si="3675"/>
        <v>355.14120549458033</v>
      </c>
      <c r="AU2087" s="10"/>
      <c r="AV2087" s="10"/>
      <c r="AW2087" s="14">
        <f t="shared" si="3676"/>
        <v>1200000000</v>
      </c>
      <c r="AX2087" s="21">
        <f t="shared" si="3677"/>
        <v>355.14120549458033</v>
      </c>
      <c r="AY2087" s="10">
        <f t="shared" si="3678"/>
        <v>-10.242650490485969</v>
      </c>
      <c r="AZ2087" s="10">
        <f t="shared" si="3679"/>
        <v>22.850452760413866</v>
      </c>
      <c r="BA2087" s="10">
        <f t="shared" si="3680"/>
        <v>-0.55990852250990109</v>
      </c>
      <c r="BB2087" s="17" cm="1">
        <f t="array" ref="BB2087">$C2087*EXP(poly_from_str($AO2087,BB$2951))</f>
        <v>39.33190584983312</v>
      </c>
      <c r="BC2087" s="10">
        <f t="shared" si="3681"/>
        <v>-0.54306511158155568</v>
      </c>
      <c r="BD2087" s="10">
        <f t="shared" si="3682"/>
        <v>1.5154375265631506</v>
      </c>
      <c r="BE2087" s="10">
        <f t="shared" si="3683"/>
        <v>-1.6655195955415403</v>
      </c>
      <c r="BF2087" s="21">
        <f>INDEX([1]Pr3_line_class7_opt_lin!$A$2:$A$3624,MATCH($X2087,[1]Pr3_line_class7_opt_lin!$AO$2:$AO$3624,0),1)</f>
        <v>25036</v>
      </c>
    </row>
    <row r="2088" spans="1:58" hidden="1" x14ac:dyDescent="0.25">
      <c r="A2088" s="1">
        <v>1086.598</v>
      </c>
      <c r="B2088" s="1">
        <v>4.0000000000000001E-3</v>
      </c>
      <c r="C2088">
        <v>10</v>
      </c>
      <c r="E2088" s="2">
        <v>92030.399999999994</v>
      </c>
      <c r="N2088">
        <v>21</v>
      </c>
      <c r="V2088" s="11">
        <f t="shared" si="3555"/>
        <v>9.203035529238965E-7</v>
      </c>
      <c r="W2088" s="11">
        <f t="shared" si="3556"/>
        <v>1.086597472139641E-6</v>
      </c>
      <c r="X2088" s="10">
        <f t="shared" si="3557"/>
        <v>92030.373966937055</v>
      </c>
      <c r="Y2088" s="8">
        <f t="shared" si="3558"/>
        <v>1086.5977795105573</v>
      </c>
      <c r="Z2088" s="1">
        <f t="shared" si="3559"/>
        <v>1086.598</v>
      </c>
      <c r="AA2088" s="2">
        <f t="shared" si="3560"/>
        <v>92030.399999999994</v>
      </c>
      <c r="AB2088" s="2">
        <f t="shared" si="3554"/>
        <v>92030.35529238965</v>
      </c>
      <c r="AC2088" s="1">
        <f t="shared" si="3561"/>
        <v>9.2347931476217365E-2</v>
      </c>
      <c r="AD2088" s="1" t="b">
        <f t="shared" si="3562"/>
        <v>1</v>
      </c>
      <c r="AM2088" s="10">
        <f t="shared" si="3566"/>
        <v>0.33878361638802945</v>
      </c>
      <c r="AN2088" s="10"/>
      <c r="AO2088" s="1">
        <f t="shared" si="3568"/>
        <v>1086.598</v>
      </c>
      <c r="AP2088"/>
      <c r="BB2088" s="17" cm="1">
        <f t="array" ref="BB2088">$C2088*EXP(poly_from_str($AO2088,BB$2951))</f>
        <v>9.8341810584735914</v>
      </c>
      <c r="BF2088" s="21">
        <f>INDEX([1]Pr3_line_class7_opt_lin!$A$2:$A$3624,MATCH($X2088,[1]Pr3_line_class7_opt_lin!$AO$2:$AO$3624,0),1)</f>
        <v>6263</v>
      </c>
    </row>
    <row r="2089" spans="1:58" hidden="1" x14ac:dyDescent="0.25">
      <c r="A2089" s="1">
        <v>1086.538</v>
      </c>
      <c r="B2089" s="1">
        <v>4.0000000000000001E-3</v>
      </c>
      <c r="C2089">
        <v>1</v>
      </c>
      <c r="E2089" s="2">
        <v>92035.4</v>
      </c>
      <c r="N2089">
        <v>21</v>
      </c>
      <c r="V2089" s="11">
        <f t="shared" si="3555"/>
        <v>9.2035437324787539E-7</v>
      </c>
      <c r="W2089" s="11">
        <f t="shared" si="3556"/>
        <v>1.0865384406434916E-6</v>
      </c>
      <c r="X2089" s="10">
        <f t="shared" si="3557"/>
        <v>92035.421732085611</v>
      </c>
      <c r="Y2089" s="8">
        <f t="shared" si="3558"/>
        <v>1086.5381840819855</v>
      </c>
      <c r="Z2089" s="1">
        <f t="shared" si="3559"/>
        <v>1086.538</v>
      </c>
      <c r="AA2089" s="2">
        <f t="shared" si="3560"/>
        <v>92035.4</v>
      </c>
      <c r="AB2089" s="2">
        <f t="shared" si="3554"/>
        <v>92035.437324787534</v>
      </c>
      <c r="AC2089" s="1">
        <f t="shared" si="3561"/>
        <v>9.2352608617824475E-2</v>
      </c>
      <c r="AD2089" s="1" t="b">
        <f t="shared" si="3562"/>
        <v>1</v>
      </c>
      <c r="AM2089" s="10">
        <f t="shared" si="3566"/>
        <v>0.33882073153447001</v>
      </c>
      <c r="AN2089" s="10"/>
      <c r="AO2089" s="1">
        <f t="shared" si="3568"/>
        <v>1086.538</v>
      </c>
      <c r="AP2089"/>
      <c r="BB2089" s="17" cm="1">
        <f t="array" ref="BB2089">$C2089*EXP(poly_from_str($AO2089,BB$2951))</f>
        <v>0.98348885289275678</v>
      </c>
      <c r="BF2089" s="21">
        <f>INDEX([1]Pr3_line_class7_opt_lin!$A$2:$A$3624,MATCH($X2089,[1]Pr3_line_class7_opt_lin!$AO$2:$AO$3624,0),1)</f>
        <v>627</v>
      </c>
    </row>
    <row r="2090" spans="1:58" hidden="1" x14ac:dyDescent="0.25">
      <c r="A2090" s="1">
        <v>1086.3879999999999</v>
      </c>
      <c r="B2090" s="1">
        <v>4.0000000000000001E-3</v>
      </c>
      <c r="C2090">
        <v>2</v>
      </c>
      <c r="E2090" s="2">
        <v>92048.1</v>
      </c>
      <c r="N2090">
        <v>21</v>
      </c>
      <c r="V2090" s="11">
        <f t="shared" si="3555"/>
        <v>9.2048144861688463E-7</v>
      </c>
      <c r="W2090" s="11">
        <f t="shared" si="3556"/>
        <v>1.0863885294753503E-6</v>
      </c>
      <c r="X2090" s="10">
        <f t="shared" si="3557"/>
        <v>92048.126114366663</v>
      </c>
      <c r="Y2090" s="8">
        <f t="shared" si="3558"/>
        <v>1086.388221263227</v>
      </c>
      <c r="Z2090" s="1">
        <f t="shared" si="3559"/>
        <v>1086.3879999999999</v>
      </c>
      <c r="AA2090" s="2">
        <f t="shared" si="3560"/>
        <v>92048.1</v>
      </c>
      <c r="AB2090" s="2">
        <f t="shared" si="3554"/>
        <v>92048.144861688459</v>
      </c>
      <c r="AC2090" s="1">
        <f t="shared" si="3561"/>
        <v>9.2364304862391916E-2</v>
      </c>
      <c r="AD2090" s="1" t="b">
        <f t="shared" si="3562"/>
        <v>1</v>
      </c>
      <c r="AM2090" s="10">
        <f t="shared" si="3566"/>
        <v>0.33891427372172744</v>
      </c>
      <c r="AN2090" s="10"/>
      <c r="AO2090" s="1">
        <f t="shared" si="3568"/>
        <v>1086.3879999999999</v>
      </c>
      <c r="AP2090"/>
      <c r="BB2090" s="17" cm="1">
        <f t="array" ref="BB2090">$C2090*EXP(poly_from_str($AO2090,BB$2951))</f>
        <v>1.9673307177622843</v>
      </c>
      <c r="BF2090" s="21">
        <f>INDEX([1]Pr3_line_class7_opt_lin!$A$2:$A$3624,MATCH($X2090,[1]Pr3_line_class7_opt_lin!$AO$2:$AO$3624,0),1)</f>
        <v>1254</v>
      </c>
    </row>
    <row r="2091" spans="1:58" hidden="1" x14ac:dyDescent="0.25">
      <c r="A2091" s="1">
        <v>1086.3209999999999</v>
      </c>
      <c r="B2091" s="1">
        <v>4.0000000000000001E-3</v>
      </c>
      <c r="C2091">
        <v>3</v>
      </c>
      <c r="E2091" s="2">
        <v>92053.8</v>
      </c>
      <c r="F2091">
        <v>18241</v>
      </c>
      <c r="G2091" t="s">
        <v>4</v>
      </c>
      <c r="H2091" t="s">
        <v>12</v>
      </c>
      <c r="I2091">
        <v>110295</v>
      </c>
      <c r="J2091" t="s">
        <v>6</v>
      </c>
      <c r="K2091" t="s">
        <v>12</v>
      </c>
      <c r="L2091">
        <v>18241.54</v>
      </c>
      <c r="M2091">
        <v>110295.1</v>
      </c>
      <c r="N2091">
        <v>21</v>
      </c>
      <c r="V2091" s="11">
        <f t="shared" si="3555"/>
        <v>9.2053822028663728E-7</v>
      </c>
      <c r="W2091" s="11">
        <f t="shared" si="3556"/>
        <v>1.0863212599588502E-6</v>
      </c>
      <c r="X2091" s="10">
        <f t="shared" si="3557"/>
        <v>92053.812821746018</v>
      </c>
      <c r="Y2091" s="8">
        <f t="shared" si="3558"/>
        <v>1086.3211086502313</v>
      </c>
      <c r="Z2091" s="1">
        <f t="shared" si="3559"/>
        <v>1086.3209999999999</v>
      </c>
      <c r="AA2091" s="2">
        <f t="shared" si="3560"/>
        <v>92053.8</v>
      </c>
      <c r="AB2091" s="2">
        <f t="shared" si="3554"/>
        <v>92053.822028663722</v>
      </c>
      <c r="AC2091" s="1">
        <f t="shared" si="3561"/>
        <v>9.2369530750424478E-2</v>
      </c>
      <c r="AD2091" s="1" t="b">
        <f t="shared" si="3562"/>
        <v>1</v>
      </c>
      <c r="AF2091" s="1" t="s">
        <v>1153</v>
      </c>
      <c r="AG2091" s="1" t="s">
        <v>1351</v>
      </c>
      <c r="AH2091" s="10">
        <v>18241.54</v>
      </c>
      <c r="AI2091" s="10">
        <v>110295.2</v>
      </c>
      <c r="AJ2091" s="10">
        <f t="shared" ref="AJ2091:AJ2096" si="3684">AI2091-AH2091</f>
        <v>92053.66</v>
      </c>
      <c r="AK2091" s="1">
        <f t="shared" ref="AK2091:AK2096" si="3685">$A2091-100000000/AJ2091</f>
        <v>-1.9120927945550648E-3</v>
      </c>
      <c r="AL2091" s="10">
        <f t="shared" ref="AL2091:AL2096" si="3686">$X2091-AJ2091</f>
        <v>0.15282174601452425</v>
      </c>
      <c r="AM2091" s="10">
        <f t="shared" si="3566"/>
        <v>0.33895616489048824</v>
      </c>
      <c r="AN2091" s="10">
        <f t="shared" ref="AN2091:AN2096" si="3687">AL2091/AM2091</f>
        <v>0.45085991005326226</v>
      </c>
      <c r="AO2091" s="1">
        <f t="shared" si="3568"/>
        <v>1086.3209999999999</v>
      </c>
      <c r="AP2091" s="14">
        <v>160000000</v>
      </c>
      <c r="AQ2091" s="10">
        <v>3.5999999999999997E-2</v>
      </c>
      <c r="AR2091" s="14" cm="1">
        <f t="array" ref="AR2091">SfromgA($AP2091,$AO2091,"")</f>
        <v>0.10123434280647899</v>
      </c>
      <c r="AS2091" s="21">
        <f t="shared" ref="AS2091:AS2096" si="3688">(10^MAX(0.05, -0.312925054856973*((LN($AR2091))^(1/3)) + 0.454808404431693)-1)*100</f>
        <v>636.70043368257916</v>
      </c>
      <c r="AU2091" s="10"/>
      <c r="AV2091" s="10"/>
      <c r="AW2091" s="14">
        <f t="shared" ref="AW2091:AW2096" si="3689">IF($AP2091="",$AT2091,$AP2091)</f>
        <v>160000000</v>
      </c>
      <c r="AX2091" s="21">
        <f t="shared" ref="AX2091:AX2096" si="3690">IF($AP2091="",$AV2091,$AS2091)</f>
        <v>636.70043368257916</v>
      </c>
      <c r="AY2091" s="10">
        <f t="shared" ref="AY2091:AY2096" si="3691">LN(BB2091*$AO2091/$AW2091)</f>
        <v>-10.817909594209031</v>
      </c>
      <c r="AZ2091" s="10">
        <f t="shared" ref="AZ2091:AZ2096" si="3692">EXP(AY$2950*$AI2091+AY$2951)*$AW2091/$AO2091</f>
        <v>6.5433732218352141</v>
      </c>
      <c r="BA2091" s="10">
        <f t="shared" ref="BA2091:BA2096" si="3693">LN(AZ2091/$C2091)</f>
        <v>0.77984052698581829</v>
      </c>
      <c r="BB2091" s="17" cm="1">
        <f t="array" ref="BB2091">$C2091*EXP(poly_from_str($AO2091,BB$2951))</f>
        <v>2.9512320937649159</v>
      </c>
      <c r="BC2091" s="10">
        <f t="shared" ref="BC2091:BC2096" si="3694">LN(AZ2091/BB2091)</f>
        <v>0.79623007359404008</v>
      </c>
      <c r="BD2091" s="10">
        <f t="shared" ref="BD2091:BD2096" si="3695">LN($AX2091/100+1)</f>
        <v>1.9970111563832496</v>
      </c>
      <c r="BE2091" s="10">
        <f t="shared" ref="BE2091:BE2096" si="3696">ABS(LN($AZ2091/$BB2091))-BD2091-LN(2)</f>
        <v>-1.8939282633491548</v>
      </c>
      <c r="BF2091" s="21">
        <f>INDEX([1]Pr3_line_class7_opt_lin!$A$2:$A$3624,MATCH($X2091,[1]Pr3_line_class7_opt_lin!$AO$2:$AO$3624,0),1)</f>
        <v>1882</v>
      </c>
    </row>
    <row r="2092" spans="1:58" hidden="1" x14ac:dyDescent="0.25">
      <c r="A2092" s="1">
        <v>1086.28</v>
      </c>
      <c r="B2092" s="1">
        <v>4.0000000000000001E-3</v>
      </c>
      <c r="C2092">
        <v>2</v>
      </c>
      <c r="E2092" s="2">
        <v>92057.3</v>
      </c>
      <c r="F2092">
        <v>23442</v>
      </c>
      <c r="G2092" t="s">
        <v>4</v>
      </c>
      <c r="H2092" t="s">
        <v>12</v>
      </c>
      <c r="I2092">
        <v>115499</v>
      </c>
      <c r="J2092" t="s">
        <v>6</v>
      </c>
      <c r="K2092" t="s">
        <v>5</v>
      </c>
      <c r="L2092">
        <v>23442.25</v>
      </c>
      <c r="M2092">
        <v>115499.8</v>
      </c>
      <c r="N2092">
        <v>21</v>
      </c>
      <c r="V2092" s="11">
        <f t="shared" si="3555"/>
        <v>9.205729646131753E-7</v>
      </c>
      <c r="W2092" s="11">
        <f t="shared" si="3556"/>
        <v>1.0862799582433985E-6</v>
      </c>
      <c r="X2092" s="10">
        <f t="shared" si="3557"/>
        <v>92057.297940446355</v>
      </c>
      <c r="Y2092" s="8">
        <f t="shared" si="3558"/>
        <v>1086.2799825462173</v>
      </c>
      <c r="Z2092" s="1">
        <f t="shared" si="3559"/>
        <v>1086.28</v>
      </c>
      <c r="AA2092" s="2">
        <f t="shared" si="3560"/>
        <v>92057.3</v>
      </c>
      <c r="AB2092" s="2">
        <f t="shared" si="3554"/>
        <v>92057.296461317528</v>
      </c>
      <c r="AC2092" s="1">
        <f t="shared" si="3561"/>
        <v>9.237272915883453E-2</v>
      </c>
      <c r="AD2092" s="1" t="b">
        <f t="shared" si="3562"/>
        <v>1</v>
      </c>
      <c r="AF2092" s="1" t="s">
        <v>1167</v>
      </c>
      <c r="AG2092" s="1" t="s">
        <v>1219</v>
      </c>
      <c r="AH2092" s="10">
        <v>23442.25</v>
      </c>
      <c r="AI2092" s="10">
        <v>115499.67</v>
      </c>
      <c r="AJ2092" s="10">
        <f t="shared" si="3684"/>
        <v>92057.42</v>
      </c>
      <c r="AK2092" s="1">
        <f t="shared" si="3685"/>
        <v>1.4577597330571734E-3</v>
      </c>
      <c r="AL2092" s="10">
        <f t="shared" si="3686"/>
        <v>-0.12205955364333931</v>
      </c>
      <c r="AM2092" s="10">
        <f t="shared" si="3566"/>
        <v>0.33898184630113787</v>
      </c>
      <c r="AN2092" s="10">
        <f t="shared" si="3687"/>
        <v>-0.36007696274952289</v>
      </c>
      <c r="AO2092" s="1">
        <f t="shared" si="3568"/>
        <v>1086.28</v>
      </c>
      <c r="AP2092" s="14">
        <v>385000000</v>
      </c>
      <c r="AQ2092" s="10">
        <v>0.13600000000000001</v>
      </c>
      <c r="AR2092" s="14" cm="1">
        <f t="array" ref="AR2092">SfromgA($AP2092,$AO2092,"")</f>
        <v>0.24356755706704364</v>
      </c>
      <c r="AS2092" s="21">
        <f t="shared" si="3688"/>
        <v>539.58969383234967</v>
      </c>
      <c r="AU2092" s="10"/>
      <c r="AV2092" s="10"/>
      <c r="AW2092" s="14">
        <f t="shared" si="3689"/>
        <v>385000000</v>
      </c>
      <c r="AX2092" s="21">
        <f t="shared" si="3690"/>
        <v>539.58969383234967</v>
      </c>
      <c r="AY2092" s="10">
        <f t="shared" si="3691"/>
        <v>-12.101433078717942</v>
      </c>
      <c r="AZ2092" s="10">
        <f t="shared" si="3692"/>
        <v>9.6800457474407029</v>
      </c>
      <c r="BA2092" s="10">
        <f t="shared" si="3693"/>
        <v>1.5769194466926522</v>
      </c>
      <c r="BB2092" s="17" cm="1">
        <f t="array" ref="BB2092">$C2092*EXP(poly_from_str($AO2092,BB$2951))</f>
        <v>1.9675842463657769</v>
      </c>
      <c r="BC2092" s="10">
        <f t="shared" si="3694"/>
        <v>1.5932601078683828</v>
      </c>
      <c r="BD2092" s="10">
        <f t="shared" si="3695"/>
        <v>1.8556566813840198</v>
      </c>
      <c r="BE2092" s="10">
        <f t="shared" si="3696"/>
        <v>-0.95554375407558234</v>
      </c>
      <c r="BF2092" s="21">
        <f>INDEX([1]Pr3_line_class7_opt_lin!$A$2:$A$3624,MATCH($X2092,[1]Pr3_line_class7_opt_lin!$AO$2:$AO$3624,0),1)</f>
        <v>1255</v>
      </c>
    </row>
    <row r="2093" spans="1:58" hidden="1" x14ac:dyDescent="0.25">
      <c r="A2093" s="1">
        <v>1085.915</v>
      </c>
      <c r="B2093" s="1">
        <v>4.0000000000000001E-3</v>
      </c>
      <c r="C2093">
        <v>40</v>
      </c>
      <c r="E2093" s="2">
        <v>92088.2</v>
      </c>
      <c r="F2093">
        <v>23844</v>
      </c>
      <c r="G2093" t="s">
        <v>4</v>
      </c>
      <c r="H2093" t="s">
        <v>5</v>
      </c>
      <c r="I2093">
        <v>115933</v>
      </c>
      <c r="J2093" t="s">
        <v>6</v>
      </c>
      <c r="K2093" t="s">
        <v>12</v>
      </c>
      <c r="L2093">
        <v>23844.58</v>
      </c>
      <c r="M2093">
        <v>115933.2</v>
      </c>
      <c r="N2093">
        <v>21</v>
      </c>
      <c r="V2093" s="11">
        <f t="shared" si="3555"/>
        <v>9.2088238950562436E-7</v>
      </c>
      <c r="W2093" s="11">
        <f t="shared" si="3556"/>
        <v>1.0859154593096618E-6</v>
      </c>
      <c r="X2093" s="10">
        <f t="shared" si="3557"/>
        <v>92088.222656941958</v>
      </c>
      <c r="Y2093" s="8">
        <f t="shared" si="3558"/>
        <v>1085.915192136262</v>
      </c>
      <c r="Z2093" s="1">
        <f t="shared" si="3559"/>
        <v>1085.915</v>
      </c>
      <c r="AA2093" s="2">
        <f t="shared" si="3560"/>
        <v>92088.2</v>
      </c>
      <c r="AB2093" s="2">
        <f t="shared" si="3554"/>
        <v>92088.238950562431</v>
      </c>
      <c r="AC2093" s="1">
        <f t="shared" si="3561"/>
        <v>9.2401218765079424E-2</v>
      </c>
      <c r="AD2093" s="1" t="b">
        <f t="shared" si="3562"/>
        <v>1</v>
      </c>
      <c r="AF2093" s="1" t="s">
        <v>1268</v>
      </c>
      <c r="AG2093" s="1" t="s">
        <v>1177</v>
      </c>
      <c r="AH2093" s="10">
        <v>23844.58</v>
      </c>
      <c r="AI2093" s="10">
        <v>115933.14</v>
      </c>
      <c r="AJ2093" s="10">
        <f t="shared" si="3684"/>
        <v>92088.56</v>
      </c>
      <c r="AK2093" s="1">
        <f t="shared" si="3685"/>
        <v>3.7858383277580288E-3</v>
      </c>
      <c r="AL2093" s="10">
        <f t="shared" si="3686"/>
        <v>-0.33734305803955067</v>
      </c>
      <c r="AM2093" s="10">
        <f t="shared" si="3566"/>
        <v>0.33920960664508731</v>
      </c>
      <c r="AN2093" s="10">
        <f t="shared" si="3687"/>
        <v>-0.9944973592464037</v>
      </c>
      <c r="AO2093" s="1">
        <f t="shared" si="3568"/>
        <v>1085.915</v>
      </c>
      <c r="AP2093" s="14">
        <v>1140000000</v>
      </c>
      <c r="AQ2093" s="10">
        <v>0.215</v>
      </c>
      <c r="AR2093" s="14" cm="1">
        <f t="array" ref="AR2093">SfromgA($AP2093,$AO2093,"")</f>
        <v>0.72048626788384906</v>
      </c>
      <c r="AS2093" s="21">
        <f t="shared" si="3688"/>
        <v>368.3576214959138</v>
      </c>
      <c r="AU2093" s="10"/>
      <c r="AV2093" s="10"/>
      <c r="AW2093" s="14">
        <f t="shared" si="3689"/>
        <v>1140000000</v>
      </c>
      <c r="AX2093" s="21">
        <f t="shared" si="3690"/>
        <v>368.3576214959138</v>
      </c>
      <c r="AY2093" s="10">
        <f t="shared" si="3691"/>
        <v>-10.191143714270028</v>
      </c>
      <c r="AZ2093" s="10">
        <f t="shared" si="3692"/>
        <v>27.534061104370934</v>
      </c>
      <c r="BA2093" s="10">
        <f t="shared" si="3693"/>
        <v>-0.37345563024230194</v>
      </c>
      <c r="BB2093" s="17" cm="1">
        <f t="array" ref="BB2093">$C2093*EXP(poly_from_str($AO2093,BB$2951))</f>
        <v>39.368742210522861</v>
      </c>
      <c r="BC2093" s="10">
        <f t="shared" si="3694"/>
        <v>-0.35754833265705099</v>
      </c>
      <c r="BD2093" s="10">
        <f t="shared" si="3695"/>
        <v>1.5440619666122855</v>
      </c>
      <c r="BE2093" s="10">
        <f t="shared" si="3696"/>
        <v>-1.8796608145151796</v>
      </c>
      <c r="BF2093" s="21">
        <f>INDEX([1]Pr3_line_class7_opt_lin!$A$2:$A$3624,MATCH($X2093,[1]Pr3_line_class7_opt_lin!$AO$2:$AO$3624,0),1)</f>
        <v>25153</v>
      </c>
    </row>
    <row r="2094" spans="1:58" hidden="1" x14ac:dyDescent="0.25">
      <c r="A2094" s="1">
        <v>1085.828</v>
      </c>
      <c r="B2094" s="1">
        <v>4.0000000000000001E-3</v>
      </c>
      <c r="C2094">
        <v>20</v>
      </c>
      <c r="E2094" s="2">
        <v>92095.6</v>
      </c>
      <c r="F2094">
        <v>21535</v>
      </c>
      <c r="G2094" t="s">
        <v>4</v>
      </c>
      <c r="H2094" t="s">
        <v>5</v>
      </c>
      <c r="I2094">
        <v>113630</v>
      </c>
      <c r="J2094" t="s">
        <v>6</v>
      </c>
      <c r="K2094" t="s">
        <v>7</v>
      </c>
      <c r="L2094">
        <v>21535.17</v>
      </c>
      <c r="M2094">
        <v>113630.9</v>
      </c>
      <c r="N2094">
        <v>21</v>
      </c>
      <c r="V2094" s="11">
        <f t="shared" si="3555"/>
        <v>9.2095617353761371E-7</v>
      </c>
      <c r="W2094" s="11">
        <f t="shared" si="3556"/>
        <v>1.0858282046047803E-6</v>
      </c>
      <c r="X2094" s="10">
        <f t="shared" si="3557"/>
        <v>92095.610093060284</v>
      </c>
      <c r="Y2094" s="8">
        <f t="shared" si="3558"/>
        <v>1085.8280856053022</v>
      </c>
      <c r="Z2094" s="1">
        <f t="shared" si="3559"/>
        <v>1085.828</v>
      </c>
      <c r="AA2094" s="2">
        <f t="shared" si="3560"/>
        <v>92095.6</v>
      </c>
      <c r="AB2094" s="2">
        <f t="shared" si="3554"/>
        <v>92095.617353761365</v>
      </c>
      <c r="AC2094" s="1">
        <f t="shared" si="3561"/>
        <v>9.2408013678852166E-2</v>
      </c>
      <c r="AD2094" s="1" t="b">
        <f t="shared" si="3562"/>
        <v>1</v>
      </c>
      <c r="AF2094" s="1" t="s">
        <v>1206</v>
      </c>
      <c r="AG2094" s="1" t="s">
        <v>1316</v>
      </c>
      <c r="AH2094" s="10">
        <v>21535.17</v>
      </c>
      <c r="AI2094" s="10">
        <v>113630.9</v>
      </c>
      <c r="AJ2094" s="10">
        <f t="shared" si="3684"/>
        <v>92095.73</v>
      </c>
      <c r="AK2094" s="1">
        <f t="shared" si="3685"/>
        <v>1.3281228129926603E-3</v>
      </c>
      <c r="AL2094" s="10">
        <f t="shared" si="3686"/>
        <v>-0.11990693971165456</v>
      </c>
      <c r="AM2094" s="10">
        <f t="shared" si="3566"/>
        <v>0.33926404550260264</v>
      </c>
      <c r="AN2094" s="10">
        <f t="shared" si="3687"/>
        <v>-0.35343249985131331</v>
      </c>
      <c r="AO2094" s="1">
        <f t="shared" si="3568"/>
        <v>1085.828</v>
      </c>
      <c r="AP2094" s="14">
        <v>979000000</v>
      </c>
      <c r="AQ2094" s="10">
        <v>0.41</v>
      </c>
      <c r="AR2094" s="14" cm="1">
        <f t="array" ref="AR2094">SfromgA($AP2094,$AO2094,"")</f>
        <v>0.61858468184036319</v>
      </c>
      <c r="AS2094" s="21">
        <f t="shared" si="3688"/>
        <v>401.04308728063637</v>
      </c>
      <c r="AU2094" s="10"/>
      <c r="AV2094" s="10"/>
      <c r="AW2094" s="14">
        <f t="shared" si="3689"/>
        <v>979000000</v>
      </c>
      <c r="AX2094" s="21">
        <f t="shared" si="3690"/>
        <v>401.04308728063637</v>
      </c>
      <c r="AY2094" s="10">
        <f t="shared" si="3691"/>
        <v>-10.732016308268577</v>
      </c>
      <c r="AZ2094" s="10">
        <f t="shared" si="3692"/>
        <v>29.325469765942682</v>
      </c>
      <c r="BA2094" s="10">
        <f t="shared" si="3693"/>
        <v>0.38272414015622369</v>
      </c>
      <c r="BB2094" s="17" cm="1">
        <f t="array" ref="BB2094">$C2094*EXP(poly_from_str($AO2094,BB$2951))</f>
        <v>19.686394913832</v>
      </c>
      <c r="BC2094" s="10">
        <f t="shared" si="3694"/>
        <v>0.39852863006070105</v>
      </c>
      <c r="BD2094" s="10">
        <f t="shared" si="3695"/>
        <v>1.6115219139549259</v>
      </c>
      <c r="BE2094" s="10">
        <f t="shared" si="3696"/>
        <v>-1.9061404644541704</v>
      </c>
      <c r="BF2094" s="21">
        <f>INDEX([1]Pr3_line_class7_opt_lin!$A$2:$A$3624,MATCH($X2094,[1]Pr3_line_class7_opt_lin!$AO$2:$AO$3624,0),1)</f>
        <v>12583</v>
      </c>
    </row>
    <row r="2095" spans="1:58" hidden="1" x14ac:dyDescent="0.25">
      <c r="A2095" s="1">
        <v>1085.5309999999999</v>
      </c>
      <c r="B2095" s="1">
        <v>4.0000000000000001E-3</v>
      </c>
      <c r="C2095">
        <v>20</v>
      </c>
      <c r="E2095" s="2">
        <v>92120.8</v>
      </c>
      <c r="F2095">
        <v>19872</v>
      </c>
      <c r="G2095" t="s">
        <v>4</v>
      </c>
      <c r="H2095" t="s">
        <v>7</v>
      </c>
      <c r="I2095">
        <v>111993</v>
      </c>
      <c r="J2095" t="s">
        <v>6</v>
      </c>
      <c r="K2095" t="s">
        <v>5</v>
      </c>
      <c r="L2095">
        <v>19872.43</v>
      </c>
      <c r="M2095">
        <v>111993</v>
      </c>
      <c r="N2095">
        <v>21</v>
      </c>
      <c r="V2095" s="11">
        <f t="shared" si="3555"/>
        <v>9.2120814605939403E-7</v>
      </c>
      <c r="W2095" s="11">
        <f t="shared" si="3556"/>
        <v>1.0855311721131384E-6</v>
      </c>
      <c r="X2095" s="10">
        <f t="shared" si="3557"/>
        <v>92120.808491019445</v>
      </c>
      <c r="Y2095" s="8">
        <f t="shared" si="3558"/>
        <v>1085.5310720568489</v>
      </c>
      <c r="Z2095" s="1">
        <f t="shared" si="3559"/>
        <v>1085.5309999999999</v>
      </c>
      <c r="AA2095" s="2">
        <f t="shared" si="3560"/>
        <v>92120.8</v>
      </c>
      <c r="AB2095" s="2">
        <f t="shared" si="3554"/>
        <v>92120.814605939406</v>
      </c>
      <c r="AC2095" s="1">
        <f t="shared" si="3561"/>
        <v>9.2431222418309297E-2</v>
      </c>
      <c r="AD2095" s="1" t="b">
        <f t="shared" si="3562"/>
        <v>1</v>
      </c>
      <c r="AF2095" s="1" t="s">
        <v>1160</v>
      </c>
      <c r="AG2095" s="1" t="s">
        <v>1180</v>
      </c>
      <c r="AH2095" s="10">
        <v>19872.43</v>
      </c>
      <c r="AI2095" s="10">
        <v>111992.97</v>
      </c>
      <c r="AJ2095" s="10">
        <f t="shared" si="3684"/>
        <v>92120.540000000008</v>
      </c>
      <c r="AK2095" s="1">
        <f t="shared" si="3685"/>
        <v>-3.2359043921132979E-3</v>
      </c>
      <c r="AL2095" s="10">
        <f t="shared" si="3686"/>
        <v>0.2684910194366239</v>
      </c>
      <c r="AM2095" s="10">
        <f t="shared" si="3566"/>
        <v>0.33944972552603292</v>
      </c>
      <c r="AN2095" s="10">
        <f t="shared" si="3687"/>
        <v>0.79095960092633188</v>
      </c>
      <c r="AO2095" s="1">
        <f t="shared" si="3568"/>
        <v>1085.5309999999999</v>
      </c>
      <c r="AP2095" s="14">
        <v>349000000</v>
      </c>
      <c r="AQ2095" s="10">
        <v>0.185</v>
      </c>
      <c r="AR2095" s="14" cm="1">
        <f t="array" ref="AR2095">SfromgA($AP2095,$AO2095,"")</f>
        <v>0.22033600855183016</v>
      </c>
      <c r="AS2095" s="21">
        <f t="shared" si="3688"/>
        <v>551.65613633247347</v>
      </c>
      <c r="AU2095" s="10"/>
      <c r="AV2095" s="10"/>
      <c r="AW2095" s="14">
        <f t="shared" si="3689"/>
        <v>349000000</v>
      </c>
      <c r="AX2095" s="21">
        <f t="shared" si="3690"/>
        <v>551.65613633247347</v>
      </c>
      <c r="AY2095" s="10">
        <f t="shared" si="3691"/>
        <v>-9.7004805981780713</v>
      </c>
      <c r="AZ2095" s="10">
        <f t="shared" si="3692"/>
        <v>12.187094077224081</v>
      </c>
      <c r="BA2095" s="10">
        <f t="shared" si="3693"/>
        <v>-0.49535474426887666</v>
      </c>
      <c r="BB2095" s="17" cm="1">
        <f t="array" ref="BB2095">$C2095*EXP(poly_from_str($AO2095,BB$2951))</f>
        <v>19.69327751886081</v>
      </c>
      <c r="BC2095" s="10">
        <f t="shared" si="3694"/>
        <v>-0.47989980552486955</v>
      </c>
      <c r="BD2095" s="10">
        <f t="shared" si="3695"/>
        <v>1.8743468385521025</v>
      </c>
      <c r="BE2095" s="10">
        <f t="shared" si="3696"/>
        <v>-2.0875942135871783</v>
      </c>
      <c r="BF2095" s="21">
        <f>INDEX([1]Pr3_line_class7_opt_lin!$A$2:$A$3624,MATCH($X2095,[1]Pr3_line_class7_opt_lin!$AO$2:$AO$3624,0),1)</f>
        <v>12605</v>
      </c>
    </row>
    <row r="2096" spans="1:58" hidden="1" x14ac:dyDescent="0.25">
      <c r="A2096" s="1">
        <v>1085.4349999999999</v>
      </c>
      <c r="B2096" s="1">
        <v>4.0000000000000001E-3</v>
      </c>
      <c r="C2096">
        <v>1</v>
      </c>
      <c r="E2096" s="2">
        <v>92129</v>
      </c>
      <c r="F2096">
        <v>21535</v>
      </c>
      <c r="G2096" t="s">
        <v>4</v>
      </c>
      <c r="H2096" t="s">
        <v>5</v>
      </c>
      <c r="I2096">
        <v>113664</v>
      </c>
      <c r="J2096" t="s">
        <v>6</v>
      </c>
      <c r="K2096" t="s">
        <v>12</v>
      </c>
      <c r="L2096">
        <v>21535.17</v>
      </c>
      <c r="M2096">
        <v>113664.3</v>
      </c>
      <c r="N2096">
        <v>21</v>
      </c>
      <c r="V2096" s="11">
        <f t="shared" si="3555"/>
        <v>9.2128962121177233E-7</v>
      </c>
      <c r="W2096" s="11">
        <f t="shared" si="3556"/>
        <v>1.0854345537235833E-6</v>
      </c>
      <c r="X2096" s="10">
        <f t="shared" si="3557"/>
        <v>92128.977982790282</v>
      </c>
      <c r="Y2096" s="8">
        <f t="shared" si="3558"/>
        <v>1085.4348131234021</v>
      </c>
      <c r="Z2096" s="1">
        <f t="shared" si="3559"/>
        <v>1085.4349999999999</v>
      </c>
      <c r="AA2096" s="2">
        <f t="shared" si="3560"/>
        <v>92129</v>
      </c>
      <c r="AB2096" s="2">
        <f t="shared" si="3554"/>
        <v>92128.962121177232</v>
      </c>
      <c r="AC2096" s="1">
        <f t="shared" si="3561"/>
        <v>9.2438728307626547E-2</v>
      </c>
      <c r="AD2096" s="1" t="b">
        <f t="shared" si="3562"/>
        <v>1</v>
      </c>
      <c r="AF2096" s="1" t="s">
        <v>1206</v>
      </c>
      <c r="AG2096" s="5" t="s">
        <v>1463</v>
      </c>
      <c r="AH2096" s="10">
        <v>21535.17</v>
      </c>
      <c r="AI2096" s="10">
        <v>113664.57</v>
      </c>
      <c r="AJ2096" s="10">
        <f t="shared" si="3684"/>
        <v>92129.400000000009</v>
      </c>
      <c r="AK2096" s="1">
        <f t="shared" si="3685"/>
        <v>5.1589286374564836E-3</v>
      </c>
      <c r="AL2096" s="10">
        <f t="shared" si="3686"/>
        <v>-0.4220172097266186</v>
      </c>
      <c r="AM2096" s="10">
        <f t="shared" si="3566"/>
        <v>0.33950996605047751</v>
      </c>
      <c r="AN2096" s="10">
        <f t="shared" si="3687"/>
        <v>-1.2430186207372602</v>
      </c>
      <c r="AO2096" s="1">
        <f t="shared" si="3568"/>
        <v>1085.4349999999999</v>
      </c>
      <c r="AP2096" s="14">
        <v>197000000</v>
      </c>
      <c r="AQ2096" s="10">
        <v>8.5999999999999993E-2</v>
      </c>
      <c r="AR2096" s="14" cm="1">
        <f t="array" ref="AR2096">SfromgA($AP2096,$AO2096,"")</f>
        <v>0.12434005356738398</v>
      </c>
      <c r="AS2096" s="21">
        <f t="shared" si="3688"/>
        <v>615.41886879084984</v>
      </c>
      <c r="AU2096" s="10"/>
      <c r="AV2096" s="10"/>
      <c r="AW2096" s="14">
        <f t="shared" si="3689"/>
        <v>197000000</v>
      </c>
      <c r="AX2096" s="21">
        <f t="shared" si="3690"/>
        <v>615.41886879084984</v>
      </c>
      <c r="AY2096" s="10">
        <f t="shared" si="3691"/>
        <v>-12.124320599355535</v>
      </c>
      <c r="AZ2096" s="10">
        <f t="shared" si="3692"/>
        <v>5.884625848934709</v>
      </c>
      <c r="BA2096" s="10">
        <f t="shared" si="3693"/>
        <v>1.7723431616197149</v>
      </c>
      <c r="BB2096" s="17" cm="1">
        <f t="array" ref="BB2096">$C2096*EXP(poly_from_str($AO2096,BB$2951))</f>
        <v>0.98477467537888608</v>
      </c>
      <c r="BC2096" s="10">
        <f t="shared" si="3694"/>
        <v>1.7876855815589205</v>
      </c>
      <c r="BD2096" s="10">
        <f t="shared" si="3695"/>
        <v>1.9676980156509447</v>
      </c>
      <c r="BE2096" s="10">
        <f t="shared" si="3696"/>
        <v>-0.87315961465196945</v>
      </c>
      <c r="BF2096" s="21">
        <f>INDEX([1]Pr3_line_class7_opt_lin!$A$2:$A$3624,MATCH($X2096,[1]Pr3_line_class7_opt_lin!$AO$2:$AO$3624,0),1)</f>
        <v>631</v>
      </c>
    </row>
    <row r="2097" spans="1:58" hidden="1" x14ac:dyDescent="0.25">
      <c r="A2097" s="1">
        <v>1085.3800000000001</v>
      </c>
      <c r="B2097" s="1">
        <v>4.0000000000000001E-3</v>
      </c>
      <c r="C2097">
        <v>1</v>
      </c>
      <c r="E2097" s="2">
        <v>92133.6</v>
      </c>
      <c r="N2097">
        <v>21</v>
      </c>
      <c r="V2097" s="11">
        <f t="shared" si="3555"/>
        <v>9.2133630617848123E-7</v>
      </c>
      <c r="W2097" s="11">
        <f t="shared" si="3556"/>
        <v>1.0853803606936015E-6</v>
      </c>
      <c r="X2097" s="10">
        <f t="shared" si="3557"/>
        <v>92133.617795241153</v>
      </c>
      <c r="Y2097" s="8">
        <f t="shared" si="3558"/>
        <v>1085.3801510567098</v>
      </c>
      <c r="Z2097" s="1">
        <f t="shared" si="3559"/>
        <v>1085.3800000000001</v>
      </c>
      <c r="AA2097" s="2">
        <f t="shared" si="3560"/>
        <v>92133.6</v>
      </c>
      <c r="AB2097" s="2">
        <f t="shared" si="3554"/>
        <v>92133.630617848117</v>
      </c>
      <c r="AC2097" s="1">
        <f t="shared" si="3561"/>
        <v>9.244302945413041E-2</v>
      </c>
      <c r="AD2097" s="1" t="b">
        <f t="shared" si="3562"/>
        <v>1</v>
      </c>
      <c r="AM2097" s="10">
        <f t="shared" si="3566"/>
        <v>0.3395441227957029</v>
      </c>
      <c r="AN2097" s="10"/>
      <c r="AO2097" s="1">
        <f t="shared" si="3568"/>
        <v>1085.3800000000001</v>
      </c>
      <c r="AP2097"/>
      <c r="BB2097" s="17" cm="1">
        <f t="array" ref="BB2097">$C2097*EXP(poly_from_str($AO2097,BB$2951))</f>
        <v>0.9848380585056451</v>
      </c>
      <c r="BF2097" s="21">
        <f>INDEX([1]Pr3_line_class7_opt_lin!$A$2:$A$3624,MATCH($X2097,[1]Pr3_line_class7_opt_lin!$AO$2:$AO$3624,0),1)</f>
        <v>631</v>
      </c>
    </row>
    <row r="2098" spans="1:58" hidden="1" x14ac:dyDescent="0.25">
      <c r="A2098" s="1">
        <v>1085.2829999999999</v>
      </c>
      <c r="B2098" s="1">
        <v>4.0000000000000001E-3</v>
      </c>
      <c r="C2098">
        <v>2</v>
      </c>
      <c r="E2098" s="2">
        <v>92141.9</v>
      </c>
      <c r="N2098">
        <v>21</v>
      </c>
      <c r="V2098" s="11">
        <f t="shared" si="3555"/>
        <v>9.2141865301492799E-7</v>
      </c>
      <c r="W2098" s="11">
        <f t="shared" si="3556"/>
        <v>1.0852825913075378E-6</v>
      </c>
      <c r="X2098" s="10">
        <f t="shared" si="3557"/>
        <v>92141.879836091466</v>
      </c>
      <c r="Y2098" s="8">
        <f t="shared" si="3558"/>
        <v>1085.2828288058276</v>
      </c>
      <c r="Z2098" s="1">
        <f t="shared" si="3559"/>
        <v>1085.2829999999999</v>
      </c>
      <c r="AA2098" s="2">
        <f t="shared" si="3560"/>
        <v>92141.9</v>
      </c>
      <c r="AB2098" s="2">
        <f t="shared" si="3554"/>
        <v>92141.865301492799</v>
      </c>
      <c r="AC2098" s="1">
        <f t="shared" si="3561"/>
        <v>9.2450616706192215E-2</v>
      </c>
      <c r="AD2098" s="1" t="b">
        <f t="shared" si="3562"/>
        <v>1</v>
      </c>
      <c r="AM2098" s="10">
        <f t="shared" si="3566"/>
        <v>0.33960506153694475</v>
      </c>
      <c r="AN2098" s="10"/>
      <c r="AO2098" s="1">
        <f t="shared" si="3568"/>
        <v>1085.2829999999999</v>
      </c>
      <c r="AP2098"/>
      <c r="BB2098" s="17" cm="1">
        <f t="array" ref="BB2098">$C2098*EXP(poly_from_str($AO2098,BB$2951))</f>
        <v>1.9698993466284269</v>
      </c>
      <c r="BF2098" s="21">
        <f>INDEX([1]Pr3_line_class7_opt_lin!$A$2:$A$3624,MATCH($X2098,[1]Pr3_line_class7_opt_lin!$AO$2:$AO$3624,0),1)</f>
        <v>1262</v>
      </c>
    </row>
    <row r="2099" spans="1:58" hidden="1" x14ac:dyDescent="0.25">
      <c r="A2099" s="1">
        <v>1085.2360000000001</v>
      </c>
      <c r="B2099" s="1">
        <v>4.0000000000000001E-3</v>
      </c>
      <c r="C2099">
        <v>10</v>
      </c>
      <c r="E2099" s="2">
        <v>92145.8</v>
      </c>
      <c r="N2099">
        <v>21</v>
      </c>
      <c r="V2099" s="11">
        <f t="shared" si="3555"/>
        <v>9.2145855832279791E-7</v>
      </c>
      <c r="W2099" s="11">
        <f t="shared" si="3556"/>
        <v>1.0852366575579136E-6</v>
      </c>
      <c r="X2099" s="10">
        <f t="shared" si="3557"/>
        <v>92145.832442785191</v>
      </c>
      <c r="Y2099" s="8">
        <f t="shared" si="3558"/>
        <v>1085.2362754668432</v>
      </c>
      <c r="Z2099" s="1">
        <f t="shared" si="3559"/>
        <v>1085.2360000000001</v>
      </c>
      <c r="AA2099" s="2">
        <f t="shared" si="3560"/>
        <v>92145.8</v>
      </c>
      <c r="AB2099" s="2">
        <f t="shared" si="3554"/>
        <v>92145.855832279791</v>
      </c>
      <c r="AC2099" s="1">
        <f t="shared" si="3561"/>
        <v>9.2454293735316467E-2</v>
      </c>
      <c r="AD2099" s="1" t="b">
        <f t="shared" si="3562"/>
        <v>1</v>
      </c>
      <c r="AM2099" s="10">
        <f t="shared" si="3566"/>
        <v>0.3396341440940035</v>
      </c>
      <c r="AN2099" s="10"/>
      <c r="AO2099" s="1">
        <f t="shared" si="3568"/>
        <v>1085.2360000000001</v>
      </c>
      <c r="AP2099"/>
      <c r="BB2099" s="17" cm="1">
        <f t="array" ref="BB2099">$C2099*EXP(poly_from_str($AO2099,BB$2951))</f>
        <v>9.8500367667144868</v>
      </c>
      <c r="BF2099" s="21">
        <f>INDEX([1]Pr3_line_class7_opt_lin!$A$2:$A$3624,MATCH($X2099,[1]Pr3_line_class7_opt_lin!$AO$2:$AO$3624,0),1)</f>
        <v>6314</v>
      </c>
    </row>
    <row r="2100" spans="1:58" hidden="1" x14ac:dyDescent="0.25">
      <c r="A2100" s="1" t="s">
        <v>618</v>
      </c>
      <c r="B2100" s="1">
        <v>4.0000000000000001E-3</v>
      </c>
      <c r="C2100">
        <v>8</v>
      </c>
      <c r="E2100" s="2">
        <v>92156.4</v>
      </c>
      <c r="N2100">
        <v>22</v>
      </c>
      <c r="V2100" s="11">
        <f t="shared" si="3555"/>
        <v>9.215638570027794E-7</v>
      </c>
      <c r="W2100" s="11">
        <f t="shared" si="3556"/>
        <v>1.0851118316253674E-6</v>
      </c>
      <c r="X2100" s="10">
        <f t="shared" si="3557"/>
        <v>92156.391692374324</v>
      </c>
      <c r="Y2100" s="8">
        <f t="shared" si="3558"/>
        <v>1085.1119294449841</v>
      </c>
      <c r="Z2100" s="1">
        <f t="shared" si="3559"/>
        <v>1085.1120000000001</v>
      </c>
      <c r="AA2100" s="2">
        <f t="shared" si="3560"/>
        <v>92156.4</v>
      </c>
      <c r="AB2100" s="2">
        <f t="shared" si="3554"/>
        <v>92156.38570027794</v>
      </c>
      <c r="AC2100" s="1">
        <f t="shared" si="3561"/>
        <v>9.2463997126691955E-2</v>
      </c>
      <c r="AD2100" s="1" t="b">
        <f t="shared" si="3562"/>
        <v>1</v>
      </c>
      <c r="AM2100" s="10">
        <f t="shared" si="3566"/>
        <v>0.33971202972596376</v>
      </c>
      <c r="AN2100" s="10"/>
      <c r="AO2100" s="1">
        <f t="shared" si="3568"/>
        <v>1085.1120000000001</v>
      </c>
      <c r="AP2100"/>
      <c r="BB2100" s="17" cm="1">
        <f t="array" ref="BB2100">$C2100*EXP(poly_from_str($AO2100,BB$2951))</f>
        <v>7.8811672721735633</v>
      </c>
      <c r="BF2100" s="21" t="e">
        <f>INDEX([1]Pr3_line_class7_opt_lin!$A$2:$A$3624,MATCH($X2100,[1]Pr3_line_class7_opt_lin!$AO$2:$AO$3624,0),1)</f>
        <v>#N/A</v>
      </c>
    </row>
    <row r="2101" spans="1:58" hidden="1" x14ac:dyDescent="0.25">
      <c r="A2101" s="1" t="s">
        <v>619</v>
      </c>
      <c r="B2101" s="1">
        <v>4.0000000000000001E-3</v>
      </c>
      <c r="C2101">
        <v>15</v>
      </c>
      <c r="E2101" s="2">
        <v>92167.9</v>
      </c>
      <c r="F2101">
        <v>29263</v>
      </c>
      <c r="G2101" t="s">
        <v>4</v>
      </c>
      <c r="H2101" t="s">
        <v>39</v>
      </c>
      <c r="I2101">
        <v>121431</v>
      </c>
      <c r="J2101" t="s">
        <v>6</v>
      </c>
      <c r="K2101" t="s">
        <v>39</v>
      </c>
      <c r="L2101">
        <v>29263.08</v>
      </c>
      <c r="M2101">
        <v>121431.2</v>
      </c>
      <c r="N2101">
        <v>22</v>
      </c>
      <c r="V2101" s="11">
        <f t="shared" si="3555"/>
        <v>9.2167937355296326E-7</v>
      </c>
      <c r="W2101" s="11">
        <f t="shared" si="3556"/>
        <v>1.0849764397366112E-6</v>
      </c>
      <c r="X2101" s="10">
        <f t="shared" si="3557"/>
        <v>92167.921697538113</v>
      </c>
      <c r="Y2101" s="8">
        <f t="shared" si="3558"/>
        <v>1084.976184318921</v>
      </c>
      <c r="Z2101" s="1">
        <f t="shared" si="3559"/>
        <v>1084.9760000000001</v>
      </c>
      <c r="AA2101" s="2">
        <f t="shared" si="3560"/>
        <v>92167.9</v>
      </c>
      <c r="AB2101" s="2">
        <f t="shared" si="3554"/>
        <v>92167.937355296322</v>
      </c>
      <c r="AC2101" s="1">
        <f t="shared" si="3561"/>
        <v>9.2474643381649138E-2</v>
      </c>
      <c r="AD2101" s="1" t="b">
        <f t="shared" si="3562"/>
        <v>1</v>
      </c>
      <c r="AF2101" s="1" t="s">
        <v>1408</v>
      </c>
      <c r="AG2101" s="1" t="s">
        <v>1227</v>
      </c>
      <c r="AH2101" s="10">
        <v>29263.08</v>
      </c>
      <c r="AI2101" s="10">
        <v>121431.2</v>
      </c>
      <c r="AJ2101" s="10">
        <f t="shared" ref="AJ2101:AJ2113" si="3697">AI2101-AH2101</f>
        <v>92168.12</v>
      </c>
      <c r="AK2101" s="1">
        <f t="shared" ref="AK2101:AK2113" si="3698">$A2101-100000000/AJ2101</f>
        <v>2.1500397317595343E-3</v>
      </c>
      <c r="AL2101" s="10">
        <f t="shared" ref="AL2101:AL2113" si="3699">$X2101-AJ2101</f>
        <v>-0.19830246188212186</v>
      </c>
      <c r="AM2101" s="10">
        <f t="shared" si="3566"/>
        <v>0.33979700933476864</v>
      </c>
      <c r="AN2101" s="10">
        <f t="shared" ref="AN2101:AN2113" si="3700">AL2101/AM2101</f>
        <v>-0.58359095705505137</v>
      </c>
      <c r="AO2101" s="1">
        <f t="shared" si="3568"/>
        <v>1084.9760000000001</v>
      </c>
      <c r="AP2101" s="14">
        <v>1290000000</v>
      </c>
      <c r="AQ2101" s="10">
        <v>0.59299999999999997</v>
      </c>
      <c r="AR2101" s="14" cm="1">
        <f t="array" ref="AR2101">SfromgA($AP2101,$AO2101,"")</f>
        <v>0.81317396370721051</v>
      </c>
      <c r="AS2101" s="21">
        <f t="shared" ref="AS2101:AS2113" si="3701">(10^MAX(0.05, -0.312925054856973*((LN($AR2101))^(1/3)) + 0.454808404431693)-1)*100</f>
        <v>336.37720743145758</v>
      </c>
      <c r="AU2101" s="10"/>
      <c r="AV2101" s="10"/>
      <c r="AW2101" s="14">
        <f t="shared" ref="AW2101:AW2103" si="3702">IF($AP2101="",$AT2101,$AP2101)</f>
        <v>1290000000</v>
      </c>
      <c r="AX2101" s="21">
        <f t="shared" ref="AX2101:AX2103" si="3703">IF($AP2101="",$AV2101,$AS2101)</f>
        <v>336.37720743145758</v>
      </c>
      <c r="AY2101" s="10">
        <f t="shared" ref="AY2101:AY2112" si="3704">LN(BB2101*$AO2101/$AW2101)</f>
        <v>-11.29535230385582</v>
      </c>
      <c r="AZ2101" s="10">
        <f t="shared" ref="AZ2101:AZ2113" si="3705">EXP(AY$2950*$AI2101+AY$2951)*$AW2101/$AO2101</f>
        <v>18.652231121863281</v>
      </c>
      <c r="BA2101" s="10">
        <f t="shared" ref="BA2101:BA2112" si="3706">LN(AZ2101/$C2101)</f>
        <v>0.21791556903147682</v>
      </c>
      <c r="BB2101" s="17" cm="1">
        <f t="array" ref="BB2101">$C2101*EXP(poly_from_str($AO2101,BB$2951))</f>
        <v>14.779522466356099</v>
      </c>
      <c r="BC2101" s="10">
        <f t="shared" ref="BC2101:BC2112" si="3707">LN(AZ2101/BB2101)</f>
        <v>0.23272316458375916</v>
      </c>
      <c r="BD2101" s="10">
        <f t="shared" ref="BD2101:BD2113" si="3708">LN($AX2101/100+1)</f>
        <v>1.473336837989671</v>
      </c>
      <c r="BE2101" s="10">
        <f t="shared" ref="BE2101:BE2113" si="3709">ABS(LN($AZ2101/$BB2101))-BD2101-LN(2)</f>
        <v>-1.9337608539658571</v>
      </c>
      <c r="BF2101" s="21">
        <f>INDEX([1]Pr3_line_class7_opt_lin!$A$2:$A$3624,MATCH($X2101,[1]Pr3_line_class7_opt_lin!$AO$2:$AO$3624,0),1)</f>
        <v>9485</v>
      </c>
    </row>
    <row r="2102" spans="1:58" x14ac:dyDescent="0.25">
      <c r="A2102" s="1" t="s">
        <v>620</v>
      </c>
      <c r="B2102" s="1">
        <v>8.0000000000000002E-3</v>
      </c>
      <c r="C2102">
        <v>10</v>
      </c>
      <c r="D2102" t="s">
        <v>16</v>
      </c>
      <c r="E2102" s="2">
        <v>92176.7</v>
      </c>
      <c r="F2102">
        <v>23844</v>
      </c>
      <c r="G2102" t="s">
        <v>4</v>
      </c>
      <c r="H2102" t="s">
        <v>5</v>
      </c>
      <c r="I2102">
        <v>116021</v>
      </c>
      <c r="J2102" t="s">
        <v>6</v>
      </c>
      <c r="K2102" t="s">
        <v>7</v>
      </c>
      <c r="L2102">
        <v>23844.58</v>
      </c>
      <c r="M2102">
        <v>116021.8</v>
      </c>
      <c r="N2102">
        <v>22</v>
      </c>
      <c r="V2102" s="11">
        <f t="shared" si="3555"/>
        <v>9.2176687962554138E-7</v>
      </c>
      <c r="W2102" s="11">
        <f t="shared" si="3556"/>
        <v>1.0848728583253686E-6</v>
      </c>
      <c r="X2102" s="10">
        <f t="shared" si="3557"/>
        <v>92176.693009257753</v>
      </c>
      <c r="Y2102" s="8">
        <f t="shared" si="3558"/>
        <v>1084.872940602854</v>
      </c>
      <c r="Z2102" s="1">
        <f t="shared" si="3559"/>
        <v>1084.873</v>
      </c>
      <c r="AA2102" s="2">
        <f t="shared" si="3560"/>
        <v>92176.7</v>
      </c>
      <c r="AB2102" s="2">
        <f t="shared" si="3554"/>
        <v>92176.687962554133</v>
      </c>
      <c r="AC2102" s="1">
        <f t="shared" si="3561"/>
        <v>9.2482709018730375E-2</v>
      </c>
      <c r="AD2102" s="1" t="b">
        <f t="shared" si="3562"/>
        <v>1</v>
      </c>
      <c r="AF2102" s="1" t="s">
        <v>1268</v>
      </c>
      <c r="AG2102" s="1" t="s">
        <v>1322</v>
      </c>
      <c r="AH2102" s="10">
        <v>23844.58</v>
      </c>
      <c r="AI2102" s="10">
        <v>116021.78</v>
      </c>
      <c r="AJ2102" s="10">
        <f t="shared" si="3697"/>
        <v>92177.2</v>
      </c>
      <c r="AK2102" s="1">
        <f t="shared" si="3698"/>
        <v>6.0263883042352973E-3</v>
      </c>
      <c r="AL2102" s="10">
        <f t="shared" si="3699"/>
        <v>-0.5069907422439428</v>
      </c>
      <c r="AM2102" s="10">
        <f t="shared" si="3566"/>
        <v>0.67972343306543714</v>
      </c>
      <c r="AN2102" s="10">
        <f t="shared" si="3700"/>
        <v>-0.74587798151595386</v>
      </c>
      <c r="AO2102" s="1">
        <f t="shared" si="3568"/>
        <v>1084.873</v>
      </c>
      <c r="AP2102" s="14">
        <v>476000000</v>
      </c>
      <c r="AQ2102" s="10">
        <v>0.32</v>
      </c>
      <c r="AR2102" s="14" cm="1">
        <f t="array" ref="AR2102">SfromgA($AP2102,$AO2102,"")</f>
        <v>0.29996944173585571</v>
      </c>
      <c r="AS2102" s="21">
        <f t="shared" si="3701"/>
        <v>513.36197427184095</v>
      </c>
      <c r="AU2102" s="10"/>
      <c r="AV2102" s="10"/>
      <c r="AW2102" s="14">
        <f t="shared" si="3702"/>
        <v>476000000</v>
      </c>
      <c r="AX2102" s="21">
        <f t="shared" si="3703"/>
        <v>513.36197427184095</v>
      </c>
      <c r="AY2102" s="10">
        <f t="shared" si="3704"/>
        <v>-10.703813408438343</v>
      </c>
      <c r="AZ2102" s="10">
        <f t="shared" si="3705"/>
        <v>11.41276467320316</v>
      </c>
      <c r="BA2102" s="10">
        <f t="shared" si="3706"/>
        <v>0.1321473441764712</v>
      </c>
      <c r="BB2102" s="17" cm="1">
        <f t="array" ref="BB2102">$C2102*EXP(poly_from_str($AO2102,BB$2951))</f>
        <v>9.8541904915178531</v>
      </c>
      <c r="BC2102" s="10">
        <f t="shared" si="3707"/>
        <v>0.14683564184551401</v>
      </c>
      <c r="BD2102" s="10">
        <f t="shared" si="3708"/>
        <v>1.8137850720389002</v>
      </c>
      <c r="BE2102" s="10">
        <f t="shared" si="3709"/>
        <v>-2.3600966107533314</v>
      </c>
      <c r="BF2102" s="21">
        <f>INDEX([1]Pr3_line_class7_opt_lin!$A$2:$A$3624,MATCH($X2102,[1]Pr3_line_class7_opt_lin!$AO$2:$AO$3624,0),1)</f>
        <v>6327</v>
      </c>
    </row>
    <row r="2103" spans="1:58" x14ac:dyDescent="0.25">
      <c r="A2103" s="1" t="s">
        <v>620</v>
      </c>
      <c r="B2103" s="1">
        <v>8.0000000000000002E-3</v>
      </c>
      <c r="C2103">
        <v>10</v>
      </c>
      <c r="D2103" t="s">
        <v>16</v>
      </c>
      <c r="E2103" s="2">
        <v>92176.7</v>
      </c>
      <c r="F2103">
        <v>26095</v>
      </c>
      <c r="G2103" t="s">
        <v>4</v>
      </c>
      <c r="H2103" t="s">
        <v>12</v>
      </c>
      <c r="I2103">
        <v>118271</v>
      </c>
      <c r="J2103" t="s">
        <v>6</v>
      </c>
      <c r="K2103" t="s">
        <v>12</v>
      </c>
      <c r="L2103">
        <v>26095.23</v>
      </c>
      <c r="M2103">
        <v>118271.6</v>
      </c>
      <c r="N2103">
        <v>22</v>
      </c>
      <c r="V2103" s="11">
        <f t="shared" si="3555"/>
        <v>9.2176687962554138E-7</v>
      </c>
      <c r="W2103" s="11">
        <f t="shared" si="3556"/>
        <v>1.0848728583253686E-6</v>
      </c>
      <c r="X2103" s="10">
        <f t="shared" si="3557"/>
        <v>92176.693009257753</v>
      </c>
      <c r="Y2103" s="8">
        <f t="shared" si="3558"/>
        <v>1084.872940602854</v>
      </c>
      <c r="Z2103" s="1">
        <f t="shared" si="3559"/>
        <v>1084.873</v>
      </c>
      <c r="AA2103" s="2">
        <f t="shared" si="3560"/>
        <v>92176.7</v>
      </c>
      <c r="AB2103" s="2">
        <f t="shared" si="3554"/>
        <v>92176.687962554133</v>
      </c>
      <c r="AC2103" s="1">
        <f t="shared" si="3561"/>
        <v>9.2482709018730375E-2</v>
      </c>
      <c r="AD2103" s="1" t="b">
        <f t="shared" si="3562"/>
        <v>1</v>
      </c>
      <c r="AF2103" s="1" t="s">
        <v>1334</v>
      </c>
      <c r="AG2103" s="1" t="s">
        <v>1212</v>
      </c>
      <c r="AH2103" s="10">
        <v>26095.23</v>
      </c>
      <c r="AI2103" s="10">
        <v>118271.6</v>
      </c>
      <c r="AJ2103" s="10">
        <f t="shared" si="3697"/>
        <v>92176.37000000001</v>
      </c>
      <c r="AK2103" s="1">
        <f t="shared" si="3698"/>
        <v>-3.7422713651267259E-3</v>
      </c>
      <c r="AL2103" s="10">
        <f t="shared" si="3699"/>
        <v>0.32300925774325151</v>
      </c>
      <c r="AM2103" s="10">
        <f t="shared" si="3566"/>
        <v>0.67972343306543714</v>
      </c>
      <c r="AN2103" s="10">
        <f t="shared" si="3700"/>
        <v>0.47520688861134985</v>
      </c>
      <c r="AO2103" s="1">
        <f t="shared" si="3568"/>
        <v>1084.873</v>
      </c>
      <c r="AP2103" s="14">
        <v>72700000</v>
      </c>
      <c r="AQ2103" s="10">
        <v>8.9999999999999993E-3</v>
      </c>
      <c r="AR2103" s="14" cm="1">
        <f t="array" ref="AR2103">SfromgA($AP2103,$AO2103,"")</f>
        <v>4.5814660534026698E-2</v>
      </c>
      <c r="AS2103" s="21">
        <f t="shared" si="3701"/>
        <v>713.31017294248454</v>
      </c>
      <c r="AU2103" s="10"/>
      <c r="AV2103" s="10"/>
      <c r="AW2103" s="14">
        <f t="shared" si="3702"/>
        <v>72700000</v>
      </c>
      <c r="AX2103" s="21">
        <f t="shared" si="3703"/>
        <v>713.31017294248454</v>
      </c>
      <c r="AY2103" s="10">
        <f t="shared" si="3704"/>
        <v>-8.8247369387463959</v>
      </c>
      <c r="AZ2103" s="10">
        <f t="shared" si="3705"/>
        <v>1.4124864835637394</v>
      </c>
      <c r="BA2103" s="10">
        <f t="shared" si="3706"/>
        <v>-1.957233478159786</v>
      </c>
      <c r="BB2103" s="17" cm="1">
        <f t="array" ref="BB2103">$C2103*EXP(poly_from_str($AO2103,BB$2951))</f>
        <v>9.8541904915178531</v>
      </c>
      <c r="BC2103" s="10">
        <f t="shared" si="3707"/>
        <v>-1.9425451804907432</v>
      </c>
      <c r="BD2103" s="10">
        <f t="shared" si="3708"/>
        <v>2.0959423673352129</v>
      </c>
      <c r="BE2103" s="10">
        <f t="shared" si="3709"/>
        <v>-0.84654436740441497</v>
      </c>
      <c r="BF2103" s="21">
        <f>INDEX([1]Pr3_line_class7_opt_lin!$A$2:$A$3624,MATCH($X2103,[1]Pr3_line_class7_opt_lin!$AO$2:$AO$3624,0),1)</f>
        <v>6327</v>
      </c>
    </row>
    <row r="2104" spans="1:58" hidden="1" x14ac:dyDescent="0.25">
      <c r="A2104" s="1" t="s">
        <v>621</v>
      </c>
      <c r="B2104" s="1">
        <v>4.0000000000000001E-3</v>
      </c>
      <c r="C2104">
        <v>500</v>
      </c>
      <c r="E2104" s="2">
        <v>92215.4</v>
      </c>
      <c r="F2104">
        <v>41026</v>
      </c>
      <c r="G2104" t="s">
        <v>4</v>
      </c>
      <c r="H2104" t="s">
        <v>516</v>
      </c>
      <c r="I2104">
        <v>133242</v>
      </c>
      <c r="J2104" t="s">
        <v>6</v>
      </c>
      <c r="K2104" t="s">
        <v>622</v>
      </c>
      <c r="L2104">
        <v>41026.870000000003</v>
      </c>
      <c r="M2104">
        <v>133242.29999999999</v>
      </c>
      <c r="N2104">
        <v>22</v>
      </c>
      <c r="V2104" s="11">
        <f t="shared" si="3555"/>
        <v>9.2215448485222949E-7</v>
      </c>
      <c r="W2104" s="11">
        <f t="shared" si="3556"/>
        <v>1.084417570167239E-6</v>
      </c>
      <c r="X2104" s="10">
        <f t="shared" si="3557"/>
        <v>92215.428137935916</v>
      </c>
      <c r="Y2104" s="8">
        <f t="shared" si="3558"/>
        <v>1084.4172392760561</v>
      </c>
      <c r="Z2104" s="1">
        <f t="shared" si="3559"/>
        <v>1084.4169999999999</v>
      </c>
      <c r="AA2104" s="2">
        <f t="shared" si="3560"/>
        <v>92215.4</v>
      </c>
      <c r="AB2104" s="2">
        <f t="shared" si="3554"/>
        <v>92215.448485222936</v>
      </c>
      <c r="AC2104" s="1">
        <f t="shared" si="3561"/>
        <v>9.2518444696654031E-2</v>
      </c>
      <c r="AD2104" s="1" t="b">
        <f t="shared" si="3562"/>
        <v>1</v>
      </c>
      <c r="AF2104" s="1" t="s">
        <v>1409</v>
      </c>
      <c r="AG2104" s="1" t="s">
        <v>1410</v>
      </c>
      <c r="AH2104" s="10">
        <v>41026.870000000003</v>
      </c>
      <c r="AI2104" s="10">
        <v>133242.29999999999</v>
      </c>
      <c r="AJ2104" s="10">
        <f t="shared" si="3697"/>
        <v>92215.43</v>
      </c>
      <c r="AK2104" s="1">
        <f t="shared" si="3698"/>
        <v>-2.1737891393058817E-4</v>
      </c>
      <c r="AL2104" s="10">
        <f t="shared" si="3699"/>
        <v>-1.8620640767039731E-3</v>
      </c>
      <c r="AM2104" s="10">
        <f t="shared" si="3566"/>
        <v>0.34014737872976913</v>
      </c>
      <c r="AN2104" s="10">
        <f t="shared" si="3700"/>
        <v>-5.4742861275532398E-3</v>
      </c>
      <c r="AO2104" s="1">
        <f t="shared" si="3568"/>
        <v>1084.4169999999999</v>
      </c>
      <c r="AP2104" s="14">
        <v>30600000000</v>
      </c>
      <c r="AQ2104" s="10">
        <v>0.90500000000000003</v>
      </c>
      <c r="AR2104" s="14" cm="1">
        <f t="array" ref="AR2104">SfromgA($AP2104,$AO2104,"")</f>
        <v>19.259443678472895</v>
      </c>
      <c r="AS2104" s="21">
        <f t="shared" si="3701"/>
        <v>12.201845430196357</v>
      </c>
      <c r="AT2104" s="14" cm="1">
        <f t="array" ref="AT2104">INDEX([2]Sheet1!$J$2:$J$216,MATCH($AF2104&amp;$AG2104,[2]Sheet1!$M$2:$M$216&amp;[2]Sheet1!$N$2:$N$216,0),1)</f>
        <v>26530743374.53648</v>
      </c>
      <c r="AU2104" s="14" cm="1">
        <f t="array" ref="AU2104">SfromgA($AT2104,$AO2104,"")</f>
        <v>16.698279665683113</v>
      </c>
      <c r="AV2104" s="21">
        <f>(10^MAX(0.05, -0.312925054856973*((LN($AU2104))^(1/3)) + 0.454808404431693)-1)*100</f>
        <v>12.201845430196357</v>
      </c>
      <c r="AW2104" s="14">
        <f>IF($AP2104="",$AT2104,$AP2104)</f>
        <v>30600000000</v>
      </c>
      <c r="AX2104" s="21">
        <f>IF($AP2104="",$AV2104,$AS2104)</f>
        <v>12.201845430196357</v>
      </c>
      <c r="AY2104" s="10"/>
      <c r="AZ2104" s="10">
        <f t="shared" si="3705"/>
        <v>146.75779758999877</v>
      </c>
      <c r="BA2104" s="10"/>
      <c r="BB2104" s="17" cm="1">
        <f t="array" ref="BB2104">$C2104*EXP(poly_from_str($AO2104,BB$2951))</f>
        <v>492.96826282905221</v>
      </c>
      <c r="BC2104" s="10"/>
      <c r="BD2104" s="10">
        <f t="shared" si="3708"/>
        <v>0.1151292546497024</v>
      </c>
      <c r="BE2104" s="10">
        <f t="shared" si="3709"/>
        <v>0.40338476866806039</v>
      </c>
      <c r="BF2104" s="21">
        <f>INDEX([1]Pr3_line_class7_opt_lin!$A$2:$A$3624,MATCH($X2104,[1]Pr3_line_class7_opt_lin!$AO$2:$AO$3624,0),1)</f>
        <v>317228</v>
      </c>
    </row>
    <row r="2105" spans="1:58" x14ac:dyDescent="0.25">
      <c r="A2105" s="1" t="s">
        <v>623</v>
      </c>
      <c r="B2105" s="1">
        <v>8.0000000000000002E-3</v>
      </c>
      <c r="C2105">
        <v>8</v>
      </c>
      <c r="D2105" t="s">
        <v>113</v>
      </c>
      <c r="E2105" s="2">
        <v>92228.6</v>
      </c>
      <c r="F2105">
        <v>23175</v>
      </c>
      <c r="G2105" t="s">
        <v>4</v>
      </c>
      <c r="H2105" t="s">
        <v>39</v>
      </c>
      <c r="I2105">
        <v>115403</v>
      </c>
      <c r="J2105" t="s">
        <v>6</v>
      </c>
      <c r="K2105" t="s">
        <v>12</v>
      </c>
      <c r="L2105">
        <v>23175.09</v>
      </c>
      <c r="M2105">
        <v>115403.3</v>
      </c>
      <c r="N2105">
        <v>22</v>
      </c>
      <c r="V2105" s="11">
        <f t="shared" si="3555"/>
        <v>9.2228631087320229E-7</v>
      </c>
      <c r="W2105" s="11">
        <f t="shared" si="3556"/>
        <v>1.084262365470147E-6</v>
      </c>
      <c r="X2105" s="10">
        <f t="shared" si="3557"/>
        <v>92228.618036897227</v>
      </c>
      <c r="Y2105" s="8">
        <f t="shared" si="3558"/>
        <v>1084.2621534239377</v>
      </c>
      <c r="Z2105" s="1">
        <f t="shared" si="3559"/>
        <v>1084.2619999999999</v>
      </c>
      <c r="AA2105" s="2">
        <f t="shared" si="3560"/>
        <v>92228.6</v>
      </c>
      <c r="AB2105" s="2">
        <f t="shared" si="3554"/>
        <v>92228.631087320231</v>
      </c>
      <c r="AC2105" s="1">
        <f t="shared" si="3561"/>
        <v>9.253060196120505E-2</v>
      </c>
      <c r="AD2105" s="1" t="b">
        <f t="shared" si="3562"/>
        <v>1</v>
      </c>
      <c r="AF2105" s="1" t="s">
        <v>1156</v>
      </c>
      <c r="AG2105" s="1" t="s">
        <v>1172</v>
      </c>
      <c r="AH2105" s="10">
        <v>23175.09</v>
      </c>
      <c r="AI2105" s="10">
        <v>115403.34</v>
      </c>
      <c r="AJ2105" s="10">
        <f t="shared" si="3697"/>
        <v>92228.25</v>
      </c>
      <c r="AK2105" s="1">
        <f t="shared" si="3698"/>
        <v>-4.4801728322454437E-3</v>
      </c>
      <c r="AL2105" s="10">
        <f t="shared" si="3699"/>
        <v>0.3680368972272845</v>
      </c>
      <c r="AM2105" s="10">
        <f t="shared" si="3566"/>
        <v>0.68048940200800179</v>
      </c>
      <c r="AN2105" s="10">
        <f t="shared" si="3700"/>
        <v>0.54084148282291222</v>
      </c>
      <c r="AO2105" s="1">
        <f t="shared" si="3568"/>
        <v>1084.2619999999999</v>
      </c>
      <c r="AP2105" s="14">
        <v>400000000</v>
      </c>
      <c r="AQ2105" s="10">
        <v>0.40200000000000002</v>
      </c>
      <c r="AR2105" s="14" cm="1">
        <f t="array" ref="AR2105">SfromgA($AP2105,$AO2105,"")</f>
        <v>0.25164949508542844</v>
      </c>
      <c r="AS2105" s="21">
        <f t="shared" si="3701"/>
        <v>535.58771336197901</v>
      </c>
      <c r="AU2105" s="10"/>
      <c r="AV2105" s="10"/>
      <c r="AW2105" s="14">
        <f t="shared" ref="AW2105:AW2113" si="3710">IF($AP2105="",$AT2105,$AP2105)</f>
        <v>400000000</v>
      </c>
      <c r="AX2105" s="21">
        <f t="shared" ref="AX2105:AX2113" si="3711">IF($AP2105="",$AV2105,$AS2105)</f>
        <v>535.58771336197901</v>
      </c>
      <c r="AY2105" s="10">
        <f t="shared" si="3704"/>
        <v>-10.752864736116569</v>
      </c>
      <c r="AZ2105" s="10">
        <f t="shared" si="3705"/>
        <v>10.16704731155823</v>
      </c>
      <c r="BA2105" s="10">
        <f t="shared" si="3706"/>
        <v>0.23971029304568039</v>
      </c>
      <c r="BB2105" s="17" cm="1">
        <f t="array" ref="BB2105">$C2105*EXP(poly_from_str($AO2105,BB$2951))</f>
        <v>7.8888906168566315</v>
      </c>
      <c r="BC2105" s="10">
        <f t="shared" si="3707"/>
        <v>0.25369631598227965</v>
      </c>
      <c r="BD2105" s="10">
        <f t="shared" si="3708"/>
        <v>1.8493799177166697</v>
      </c>
      <c r="BE2105" s="10">
        <f t="shared" si="3709"/>
        <v>-2.2888307822943355</v>
      </c>
      <c r="BF2105" s="21">
        <f>INDEX([1]Pr3_line_class7_opt_lin!$A$2:$A$3624,MATCH($X2105,[1]Pr3_line_class7_opt_lin!$AO$2:$AO$3624,0),1)</f>
        <v>5080</v>
      </c>
    </row>
    <row r="2106" spans="1:58" hidden="1" x14ac:dyDescent="0.25">
      <c r="A2106" s="1" t="s">
        <v>624</v>
      </c>
      <c r="B2106" s="1">
        <v>4.0000000000000001E-3</v>
      </c>
      <c r="C2106">
        <v>7</v>
      </c>
      <c r="E2106" s="2">
        <v>92233.600000000006</v>
      </c>
      <c r="F2106">
        <v>23175</v>
      </c>
      <c r="G2106" t="s">
        <v>4</v>
      </c>
      <c r="H2106" t="s">
        <v>39</v>
      </c>
      <c r="I2106">
        <v>115408</v>
      </c>
      <c r="J2106" t="s">
        <v>6</v>
      </c>
      <c r="K2106" t="s">
        <v>39</v>
      </c>
      <c r="L2106">
        <v>23175.09</v>
      </c>
      <c r="M2106">
        <v>115408.4</v>
      </c>
      <c r="N2106">
        <v>22</v>
      </c>
      <c r="V2106" s="11">
        <f t="shared" si="3555"/>
        <v>9.2233564901070288E-7</v>
      </c>
      <c r="W2106" s="11">
        <f t="shared" si="3556"/>
        <v>1.08420358741283E-6</v>
      </c>
      <c r="X2106" s="10">
        <f t="shared" si="3557"/>
        <v>92233.579637404124</v>
      </c>
      <c r="Y2106" s="8">
        <f t="shared" si="3558"/>
        <v>1084.2038267746718</v>
      </c>
      <c r="Z2106" s="1">
        <f t="shared" si="3559"/>
        <v>1084.204</v>
      </c>
      <c r="AA2106" s="2">
        <f t="shared" si="3560"/>
        <v>92233.600000000006</v>
      </c>
      <c r="AB2106" s="2">
        <f t="shared" si="3554"/>
        <v>92233.564901070276</v>
      </c>
      <c r="AC2106" s="1">
        <f t="shared" si="3561"/>
        <v>9.253515247179972E-2</v>
      </c>
      <c r="AD2106" s="1" t="b">
        <f t="shared" si="3562"/>
        <v>1</v>
      </c>
      <c r="AF2106" s="1" t="s">
        <v>1156</v>
      </c>
      <c r="AG2106" s="1" t="s">
        <v>1168</v>
      </c>
      <c r="AH2106" s="10">
        <v>23175.09</v>
      </c>
      <c r="AI2106" s="10">
        <v>115408.39</v>
      </c>
      <c r="AJ2106" s="10">
        <f t="shared" si="3697"/>
        <v>92233.3</v>
      </c>
      <c r="AK2106" s="1">
        <f t="shared" si="3698"/>
        <v>-3.1139165573677019E-3</v>
      </c>
      <c r="AL2106" s="10">
        <f t="shared" si="3699"/>
        <v>0.27963740412087645</v>
      </c>
      <c r="AM2106" s="10">
        <f t="shared" si="3566"/>
        <v>0.34028134926637427</v>
      </c>
      <c r="AN2106" s="10">
        <f t="shared" si="3700"/>
        <v>0.82178292969555211</v>
      </c>
      <c r="AO2106" s="1">
        <f t="shared" si="3568"/>
        <v>1084.204</v>
      </c>
      <c r="AP2106" s="14">
        <v>301000000</v>
      </c>
      <c r="AQ2106" s="10">
        <v>0.14699999999999999</v>
      </c>
      <c r="AR2106" s="14" cm="1">
        <f t="array" ref="AR2106">SfromgA($AP2106,$AO2106,"")</f>
        <v>0.18933585759552093</v>
      </c>
      <c r="AS2106" s="21">
        <f t="shared" si="3701"/>
        <v>569.33170250835167</v>
      </c>
      <c r="AU2106" s="10"/>
      <c r="AV2106" s="10"/>
      <c r="AW2106" s="14">
        <f t="shared" si="3710"/>
        <v>301000000</v>
      </c>
      <c r="AX2106" s="21">
        <f t="shared" si="3711"/>
        <v>569.33170250835167</v>
      </c>
      <c r="AY2106" s="10">
        <f t="shared" si="3704"/>
        <v>-10.602029156776723</v>
      </c>
      <c r="AZ2106" s="10">
        <f t="shared" si="3705"/>
        <v>7.6475014924864633</v>
      </c>
      <c r="BA2106" s="10">
        <f t="shared" si="3706"/>
        <v>8.8468843147636533E-2</v>
      </c>
      <c r="BB2106" s="17" cm="1">
        <f t="array" ref="BB2106">$C2106*EXP(poly_from_str($AO2106,BB$2951))</f>
        <v>6.9032361559417383</v>
      </c>
      <c r="BC2106" s="10">
        <f t="shared" si="3707"/>
        <v>0.10238868244216344</v>
      </c>
      <c r="BD2106" s="10">
        <f t="shared" si="3708"/>
        <v>1.9011095696609441</v>
      </c>
      <c r="BE2106" s="10">
        <f t="shared" si="3709"/>
        <v>-2.4918680677787259</v>
      </c>
      <c r="BF2106" s="21">
        <f>INDEX([1]Pr3_line_class7_opt_lin!$A$2:$A$3624,MATCH($X2106,[1]Pr3_line_class7_opt_lin!$AO$2:$AO$3624,0),1)</f>
        <v>4447</v>
      </c>
    </row>
    <row r="2107" spans="1:58" hidden="1" x14ac:dyDescent="0.25">
      <c r="A2107" s="1" t="s">
        <v>625</v>
      </c>
      <c r="B2107" s="1">
        <v>4.0000000000000001E-3</v>
      </c>
      <c r="C2107">
        <v>20</v>
      </c>
      <c r="E2107" s="2">
        <v>92237.6</v>
      </c>
      <c r="F2107">
        <v>25409</v>
      </c>
      <c r="G2107" t="s">
        <v>4</v>
      </c>
      <c r="H2107" t="s">
        <v>7</v>
      </c>
      <c r="I2107">
        <v>117647</v>
      </c>
      <c r="J2107" t="s">
        <v>6</v>
      </c>
      <c r="K2107" t="s">
        <v>7</v>
      </c>
      <c r="L2107">
        <v>25409.74</v>
      </c>
      <c r="M2107">
        <v>117647.2</v>
      </c>
      <c r="N2107">
        <v>22</v>
      </c>
      <c r="V2107" s="11">
        <f t="shared" si="3555"/>
        <v>9.2237563378735743E-7</v>
      </c>
      <c r="W2107" s="11">
        <f t="shared" si="3556"/>
        <v>1.0841565695551488E-6</v>
      </c>
      <c r="X2107" s="10">
        <f t="shared" si="3557"/>
        <v>92237.578755770912</v>
      </c>
      <c r="Y2107" s="8">
        <f t="shared" si="3558"/>
        <v>1084.1568192589123</v>
      </c>
      <c r="Z2107" s="1">
        <f t="shared" si="3559"/>
        <v>1084.1569999999999</v>
      </c>
      <c r="AA2107" s="2">
        <f t="shared" si="3560"/>
        <v>92237.6</v>
      </c>
      <c r="AB2107" s="2">
        <f t="shared" si="3554"/>
        <v>92237.563378735736</v>
      </c>
      <c r="AC2107" s="1">
        <f t="shared" si="3561"/>
        <v>9.2538840490231464E-2</v>
      </c>
      <c r="AD2107" s="1" t="b">
        <f t="shared" si="3562"/>
        <v>1</v>
      </c>
      <c r="AF2107" s="1" t="s">
        <v>1267</v>
      </c>
      <c r="AG2107" s="1" t="s">
        <v>1203</v>
      </c>
      <c r="AH2107" s="10">
        <v>25409.74</v>
      </c>
      <c r="AI2107" s="10">
        <v>117647.2</v>
      </c>
      <c r="AJ2107" s="10">
        <f t="shared" si="3697"/>
        <v>92237.459999999992</v>
      </c>
      <c r="AK2107" s="1">
        <f t="shared" si="3698"/>
        <v>-1.2151113010077097E-3</v>
      </c>
      <c r="AL2107" s="10">
        <f t="shared" si="3699"/>
        <v>0.11875577091996092</v>
      </c>
      <c r="AM2107" s="10">
        <f t="shared" si="3566"/>
        <v>0.34031085903609903</v>
      </c>
      <c r="AN2107" s="10">
        <f t="shared" si="3700"/>
        <v>0.34896262568971892</v>
      </c>
      <c r="AO2107" s="1">
        <f t="shared" si="3568"/>
        <v>1084.1569999999999</v>
      </c>
      <c r="AP2107" s="14">
        <v>564000000</v>
      </c>
      <c r="AQ2107" s="10">
        <v>0.247</v>
      </c>
      <c r="AR2107" s="14" cm="1">
        <f t="array" ref="AR2107">SfromgA($AP2107,$AO2107,"")</f>
        <v>0.35472271399816724</v>
      </c>
      <c r="AS2107" s="21">
        <f t="shared" si="3701"/>
        <v>490.86334379554006</v>
      </c>
      <c r="AU2107" s="10"/>
      <c r="AV2107" s="10"/>
      <c r="AW2107" s="14">
        <f t="shared" si="3710"/>
        <v>564000000</v>
      </c>
      <c r="AX2107" s="21">
        <f t="shared" si="3711"/>
        <v>490.86334379554006</v>
      </c>
      <c r="AY2107" s="10">
        <f t="shared" si="3704"/>
        <v>-10.180140799312234</v>
      </c>
      <c r="AZ2107" s="10">
        <f t="shared" si="3705"/>
        <v>11.624223443181503</v>
      </c>
      <c r="BA2107" s="10">
        <f t="shared" si="3706"/>
        <v>-0.54264112489836691</v>
      </c>
      <c r="BB2107" s="17" cm="1">
        <f t="array" ref="BB2107">$C2107*EXP(poly_from_str($AO2107,BB$2951))</f>
        <v>19.724588500507096</v>
      </c>
      <c r="BC2107" s="10">
        <f t="shared" si="3707"/>
        <v>-0.52877485603396768</v>
      </c>
      <c r="BD2107" s="10">
        <f t="shared" si="3708"/>
        <v>1.7764145759081607</v>
      </c>
      <c r="BE2107" s="10">
        <f t="shared" si="3709"/>
        <v>-1.9407869004341385</v>
      </c>
      <c r="BF2107" s="21">
        <f>INDEX([1]Pr3_line_class7_opt_lin!$A$2:$A$3624,MATCH($X2107,[1]Pr3_line_class7_opt_lin!$AO$2:$AO$3624,0),1)</f>
        <v>12709</v>
      </c>
    </row>
    <row r="2108" spans="1:58" hidden="1" x14ac:dyDescent="0.25">
      <c r="A2108" s="1" t="s">
        <v>626</v>
      </c>
      <c r="B2108" s="1">
        <v>4.0000000000000001E-3</v>
      </c>
      <c r="C2108">
        <v>1</v>
      </c>
      <c r="E2108" s="2">
        <v>92244.9</v>
      </c>
      <c r="F2108">
        <v>21535</v>
      </c>
      <c r="G2108" t="s">
        <v>4</v>
      </c>
      <c r="H2108" t="s">
        <v>5</v>
      </c>
      <c r="I2108">
        <v>113780</v>
      </c>
      <c r="J2108" t="s">
        <v>6</v>
      </c>
      <c r="K2108" t="s">
        <v>5</v>
      </c>
      <c r="L2108">
        <v>21535.17</v>
      </c>
      <c r="M2108">
        <v>113780.5</v>
      </c>
      <c r="N2108">
        <v>22</v>
      </c>
      <c r="V2108" s="11">
        <f t="shared" si="3555"/>
        <v>9.2244880639736705E-7</v>
      </c>
      <c r="W2108" s="11">
        <f t="shared" si="3556"/>
        <v>1.0840707724763105E-6</v>
      </c>
      <c r="X2108" s="10">
        <f t="shared" si="3557"/>
        <v>92244.888770482372</v>
      </c>
      <c r="Y2108" s="8">
        <f t="shared" si="3558"/>
        <v>1084.0709044466776</v>
      </c>
      <c r="Z2108" s="1">
        <f t="shared" si="3559"/>
        <v>1084.0709999999999</v>
      </c>
      <c r="AA2108" s="2">
        <f t="shared" si="3560"/>
        <v>92244.9</v>
      </c>
      <c r="AB2108" s="2">
        <f t="shared" si="3554"/>
        <v>92244.880639736701</v>
      </c>
      <c r="AC2108" s="1">
        <f t="shared" si="3561"/>
        <v>9.2545590021196361E-2</v>
      </c>
      <c r="AD2108" s="1" t="b">
        <f t="shared" si="3562"/>
        <v>1</v>
      </c>
      <c r="AF2108" s="1" t="s">
        <v>1206</v>
      </c>
      <c r="AG2108" s="5" t="s">
        <v>1464</v>
      </c>
      <c r="AH2108" s="10">
        <v>21535.17</v>
      </c>
      <c r="AI2108" s="10">
        <v>113780.27</v>
      </c>
      <c r="AJ2108" s="10">
        <f t="shared" si="3697"/>
        <v>92245.1</v>
      </c>
      <c r="AK2108" s="1">
        <f t="shared" si="3698"/>
        <v>2.5779374730063864E-3</v>
      </c>
      <c r="AL2108" s="10">
        <f t="shared" si="3699"/>
        <v>-0.21122951763391029</v>
      </c>
      <c r="AM2108" s="10">
        <f t="shared" si="3566"/>
        <v>0.3403647916049779</v>
      </c>
      <c r="AN2108" s="10">
        <f t="shared" si="3700"/>
        <v>-0.62059743793670641</v>
      </c>
      <c r="AO2108" s="1">
        <f t="shared" si="3568"/>
        <v>1084.0709999999999</v>
      </c>
      <c r="AP2108" s="14">
        <v>176000000</v>
      </c>
      <c r="AQ2108" s="10">
        <v>3.5999999999999997E-2</v>
      </c>
      <c r="AR2108" s="14" cm="1">
        <f t="array" ref="AR2108">SfromgA($AP2108,$AO2108,"")</f>
        <v>0.11066727288680824</v>
      </c>
      <c r="AS2108" s="21">
        <f t="shared" si="3701"/>
        <v>627.56485175101284</v>
      </c>
      <c r="AU2108" s="10"/>
      <c r="AV2108" s="10"/>
      <c r="AW2108" s="14">
        <f t="shared" si="3710"/>
        <v>176000000</v>
      </c>
      <c r="AX2108" s="21">
        <f t="shared" si="3711"/>
        <v>627.56485175101284</v>
      </c>
      <c r="AY2108" s="10">
        <f t="shared" si="3704"/>
        <v>-12.011284263078439</v>
      </c>
      <c r="AZ2108" s="10">
        <f t="shared" si="3705"/>
        <v>5.2073218059013842</v>
      </c>
      <c r="BA2108" s="10">
        <f t="shared" si="3706"/>
        <v>1.6500656748255826</v>
      </c>
      <c r="BB2108" s="17" cm="1">
        <f t="array" ref="BB2108">$C2108*EXP(poly_from_str($AO2108,BB$2951))</f>
        <v>0.98632596265398786</v>
      </c>
      <c r="BC2108" s="10">
        <f t="shared" si="3707"/>
        <v>1.6638340629112589</v>
      </c>
      <c r="BD2108" s="10">
        <f t="shared" si="3708"/>
        <v>1.9845329523848896</v>
      </c>
      <c r="BE2108" s="10">
        <f t="shared" si="3709"/>
        <v>-1.0138460700335759</v>
      </c>
      <c r="BF2108" s="21">
        <f>INDEX([1]Pr3_line_class7_opt_lin!$A$2:$A$3624,MATCH($X2108,[1]Pr3_line_class7_opt_lin!$AO$2:$AO$3624,0),1)</f>
        <v>636</v>
      </c>
    </row>
    <row r="2109" spans="1:58" x14ac:dyDescent="0.25">
      <c r="A2109" s="1" t="s">
        <v>627</v>
      </c>
      <c r="B2109" s="1">
        <v>8.0000000000000002E-3</v>
      </c>
      <c r="C2109">
        <v>20</v>
      </c>
      <c r="D2109" s="4" t="s">
        <v>16</v>
      </c>
      <c r="E2109" s="2">
        <v>92256.4</v>
      </c>
      <c r="F2109">
        <v>24470</v>
      </c>
      <c r="G2109" t="s">
        <v>4</v>
      </c>
      <c r="H2109" t="s">
        <v>7</v>
      </c>
      <c r="I2109">
        <v>116727</v>
      </c>
      <c r="J2109" t="s">
        <v>6</v>
      </c>
      <c r="K2109" t="s">
        <v>17</v>
      </c>
      <c r="L2109">
        <v>24470.9</v>
      </c>
      <c r="M2109">
        <v>116727.1</v>
      </c>
      <c r="N2109">
        <v>22</v>
      </c>
      <c r="V2109" s="11">
        <f t="shared" si="3555"/>
        <v>9.2256369379741987E-7</v>
      </c>
      <c r="W2109" s="11">
        <f t="shared" si="3556"/>
        <v>1.0839356402374255E-6</v>
      </c>
      <c r="X2109" s="10">
        <f t="shared" si="3557"/>
        <v>92256.382243074549</v>
      </c>
      <c r="Y2109" s="8">
        <f t="shared" si="3558"/>
        <v>1083.9358488665075</v>
      </c>
      <c r="Z2109" s="1">
        <f t="shared" si="3559"/>
        <v>1083.9359999999999</v>
      </c>
      <c r="AA2109" s="2">
        <f t="shared" si="3560"/>
        <v>92256.4</v>
      </c>
      <c r="AB2109" s="2">
        <f t="shared" si="3554"/>
        <v>92256.369379741984</v>
      </c>
      <c r="AC2109" s="1">
        <f t="shared" si="3561"/>
        <v>9.2556188455656968E-2</v>
      </c>
      <c r="AD2109" s="1" t="b">
        <f t="shared" si="3562"/>
        <v>1</v>
      </c>
      <c r="AF2109" s="1" t="s">
        <v>1328</v>
      </c>
      <c r="AG2109" s="1" t="s">
        <v>1217</v>
      </c>
      <c r="AH2109" s="10">
        <v>24470.9</v>
      </c>
      <c r="AI2109" s="10">
        <v>116727.1</v>
      </c>
      <c r="AJ2109" s="10">
        <f t="shared" si="3697"/>
        <v>92256.200000000012</v>
      </c>
      <c r="AK2109" s="1">
        <f t="shared" si="3698"/>
        <v>-1.9900754637092177E-3</v>
      </c>
      <c r="AL2109" s="10">
        <f t="shared" si="3699"/>
        <v>0.18224307453783695</v>
      </c>
      <c r="AM2109" s="10">
        <f t="shared" si="3566"/>
        <v>0.68089924128361823</v>
      </c>
      <c r="AN2109" s="10">
        <f t="shared" si="3700"/>
        <v>0.26765057660260538</v>
      </c>
      <c r="AO2109" s="1">
        <f t="shared" si="3568"/>
        <v>1083.9359999999999</v>
      </c>
      <c r="AP2109" s="14">
        <v>184000000</v>
      </c>
      <c r="AQ2109" s="10">
        <v>0.10100000000000001</v>
      </c>
      <c r="AR2109" s="14" cm="1">
        <f t="array" ref="AR2109">SfromgA($AP2109,$AO2109,"")</f>
        <v>0.11565438518294649</v>
      </c>
      <c r="AS2109" s="21">
        <f t="shared" si="3701"/>
        <v>622.99669230056088</v>
      </c>
      <c r="AU2109" s="10"/>
      <c r="AV2109" s="10"/>
      <c r="AW2109" s="14">
        <f t="shared" si="3710"/>
        <v>184000000</v>
      </c>
      <c r="AX2109" s="21">
        <f t="shared" si="3711"/>
        <v>622.99669230056088</v>
      </c>
      <c r="AY2109" s="10">
        <f t="shared" si="3704"/>
        <v>-9.0599750100181193</v>
      </c>
      <c r="AZ2109" s="10">
        <f t="shared" si="3705"/>
        <v>4.1337453527398349</v>
      </c>
      <c r="BA2109" s="10">
        <f t="shared" si="3706"/>
        <v>-1.5765484124645652</v>
      </c>
      <c r="BB2109" s="17" cm="1">
        <f t="array" ref="BB2109">$C2109*EXP(poly_from_str($AO2109,BB$2951))</f>
        <v>19.729543173995957</v>
      </c>
      <c r="BC2109" s="10">
        <f t="shared" si="3707"/>
        <v>-1.562933304799494</v>
      </c>
      <c r="BD2109" s="10">
        <f t="shared" si="3708"/>
        <v>1.978234461195562</v>
      </c>
      <c r="BE2109" s="10">
        <f t="shared" si="3709"/>
        <v>-1.1084483369560134</v>
      </c>
      <c r="BF2109" s="21">
        <f>INDEX([1]Pr3_line_class7_opt_lin!$A$2:$A$3624,MATCH($X2109,[1]Pr3_line_class7_opt_lin!$AO$2:$AO$3624,0),1)</f>
        <v>12725</v>
      </c>
    </row>
    <row r="2110" spans="1:58" x14ac:dyDescent="0.25">
      <c r="A2110" s="5" t="s">
        <v>627</v>
      </c>
      <c r="B2110" s="1">
        <v>8.0000000000000002E-3</v>
      </c>
      <c r="C2110" s="4">
        <v>20</v>
      </c>
      <c r="D2110" t="s">
        <v>16</v>
      </c>
      <c r="E2110" s="6">
        <v>92256.4</v>
      </c>
      <c r="F2110">
        <v>24788</v>
      </c>
      <c r="G2110" t="s">
        <v>4</v>
      </c>
      <c r="H2110" t="s">
        <v>5</v>
      </c>
      <c r="I2110">
        <v>117044</v>
      </c>
      <c r="J2110" t="s">
        <v>6</v>
      </c>
      <c r="K2110" t="s">
        <v>7</v>
      </c>
      <c r="L2110">
        <v>24788.02</v>
      </c>
      <c r="M2110">
        <v>117044.6</v>
      </c>
      <c r="N2110" s="9">
        <v>22</v>
      </c>
      <c r="O2110" s="4" t="s">
        <v>629</v>
      </c>
      <c r="P2110" t="s">
        <v>1072</v>
      </c>
      <c r="S2110" s="2">
        <f>$M2110-$L2110</f>
        <v>92256.58</v>
      </c>
      <c r="V2110" s="11">
        <f t="shared" si="3555"/>
        <v>9.2256369379741987E-7</v>
      </c>
      <c r="W2110" s="11">
        <f t="shared" si="3556"/>
        <v>1.0839356402374255E-6</v>
      </c>
      <c r="X2110" s="10">
        <f t="shared" si="3557"/>
        <v>92256.382243074549</v>
      </c>
      <c r="Y2110" s="8">
        <f t="shared" si="3558"/>
        <v>1083.9358488665075</v>
      </c>
      <c r="Z2110" s="1">
        <f t="shared" si="3559"/>
        <v>1083.9359999999999</v>
      </c>
      <c r="AA2110" s="2">
        <f t="shared" si="3560"/>
        <v>92256.4</v>
      </c>
      <c r="AB2110" s="2">
        <f t="shared" si="3554"/>
        <v>92256.369379741984</v>
      </c>
      <c r="AC2110" s="1">
        <f t="shared" si="3561"/>
        <v>9.2556188455656968E-2</v>
      </c>
      <c r="AD2110" s="1" t="b">
        <f t="shared" si="3562"/>
        <v>1</v>
      </c>
      <c r="AF2110" s="1" t="s">
        <v>1228</v>
      </c>
      <c r="AG2110" s="1" t="s">
        <v>1189</v>
      </c>
      <c r="AH2110" s="10">
        <v>24788.02</v>
      </c>
      <c r="AI2110" s="10">
        <v>117044.6</v>
      </c>
      <c r="AJ2110" s="10">
        <f t="shared" si="3697"/>
        <v>92256.58</v>
      </c>
      <c r="AK2110" s="1">
        <f t="shared" si="3698"/>
        <v>2.4746080982822605E-3</v>
      </c>
      <c r="AL2110" s="10">
        <f t="shared" si="3699"/>
        <v>-0.19775692545226775</v>
      </c>
      <c r="AM2110" s="10">
        <f t="shared" si="3566"/>
        <v>0.68089924128361823</v>
      </c>
      <c r="AN2110" s="10">
        <f t="shared" si="3700"/>
        <v>-0.29043493289764899</v>
      </c>
      <c r="AO2110" s="1">
        <f t="shared" si="3568"/>
        <v>1083.9359999999999</v>
      </c>
      <c r="AP2110" s="14">
        <v>790000000</v>
      </c>
      <c r="AQ2110" s="10">
        <v>0.27</v>
      </c>
      <c r="AR2110" s="14" cm="1">
        <f t="array" ref="AR2110">SfromgA($AP2110,$AO2110,"")</f>
        <v>0.49655958855721588</v>
      </c>
      <c r="AS2110" s="21">
        <f t="shared" si="3701"/>
        <v>440.33445834818264</v>
      </c>
      <c r="AU2110" s="10"/>
      <c r="AV2110" s="10"/>
      <c r="AW2110" s="14">
        <f t="shared" si="3710"/>
        <v>790000000</v>
      </c>
      <c r="AX2110" s="21">
        <f t="shared" si="3711"/>
        <v>440.33445834818264</v>
      </c>
      <c r="AY2110" s="10">
        <f t="shared" si="3704"/>
        <v>-10.517072197870201</v>
      </c>
      <c r="AZ2110" s="10">
        <f t="shared" si="3705"/>
        <v>17.229144435200691</v>
      </c>
      <c r="BA2110" s="10">
        <f t="shared" si="3706"/>
        <v>-0.14912987977803979</v>
      </c>
      <c r="BB2110" s="17" cm="1">
        <f t="array" ref="BB2110">$C2110*EXP(poly_from_str($AO2110,BB$2951))</f>
        <v>19.729543173995957</v>
      </c>
      <c r="BC2110" s="10">
        <f t="shared" si="3707"/>
        <v>-0.1355147721129685</v>
      </c>
      <c r="BD2110" s="10">
        <f t="shared" si="3708"/>
        <v>1.6870181291529076</v>
      </c>
      <c r="BE2110" s="10">
        <f t="shared" si="3709"/>
        <v>-2.2446505375998842</v>
      </c>
      <c r="BF2110" s="21">
        <f>INDEX([1]Pr3_line_class7_opt_lin!$A$2:$A$3624,MATCH($X2110,[1]Pr3_line_class7_opt_lin!$AO$2:$AO$3624,0),1)</f>
        <v>12725</v>
      </c>
    </row>
    <row r="2111" spans="1:58" hidden="1" x14ac:dyDescent="0.25">
      <c r="A2111" s="1" t="s">
        <v>628</v>
      </c>
      <c r="B2111" s="1">
        <v>4.0000000000000001E-3</v>
      </c>
      <c r="C2111">
        <v>40</v>
      </c>
      <c r="D2111" s="4"/>
      <c r="E2111" s="2">
        <v>92261.5</v>
      </c>
      <c r="F2111">
        <v>21294</v>
      </c>
      <c r="G2111" t="s">
        <v>4</v>
      </c>
      <c r="H2111" t="s">
        <v>7</v>
      </c>
      <c r="I2111">
        <v>113556</v>
      </c>
      <c r="J2111" t="s">
        <v>6</v>
      </c>
      <c r="K2111" t="s">
        <v>17</v>
      </c>
      <c r="L2111">
        <v>21294.89</v>
      </c>
      <c r="M2111">
        <v>113556.8</v>
      </c>
      <c r="N2111">
        <v>22</v>
      </c>
      <c r="P2111" t="s">
        <v>1073</v>
      </c>
      <c r="V2111" s="11">
        <f t="shared" si="3555"/>
        <v>9.2261476405050026E-7</v>
      </c>
      <c r="W2111" s="11">
        <f t="shared" si="3556"/>
        <v>1.0838757228096226E-6</v>
      </c>
      <c r="X2111" s="10">
        <f t="shared" si="3557"/>
        <v>92261.486318377138</v>
      </c>
      <c r="Y2111" s="8">
        <f t="shared" si="3558"/>
        <v>1083.8758835395161</v>
      </c>
      <c r="Z2111" s="1">
        <f t="shared" si="3559"/>
        <v>1083.876</v>
      </c>
      <c r="AA2111" s="2">
        <f t="shared" si="3560"/>
        <v>92261.5</v>
      </c>
      <c r="AB2111" s="2">
        <f t="shared" si="3554"/>
        <v>92261.476405050023</v>
      </c>
      <c r="AC2111" s="1">
        <f t="shared" si="3561"/>
        <v>9.2560900142198005E-2</v>
      </c>
      <c r="AD2111" s="1" t="b">
        <f t="shared" si="3562"/>
        <v>1</v>
      </c>
      <c r="AF2111" s="1" t="s">
        <v>1209</v>
      </c>
      <c r="AG2111" s="1" t="s">
        <v>1338</v>
      </c>
      <c r="AH2111" s="10">
        <v>21294.89</v>
      </c>
      <c r="AI2111" s="10">
        <v>113556.8</v>
      </c>
      <c r="AJ2111" s="10">
        <f t="shared" si="3697"/>
        <v>92261.91</v>
      </c>
      <c r="AK2111" s="1">
        <f t="shared" si="3698"/>
        <v>5.0937939611230831E-3</v>
      </c>
      <c r="AL2111" s="10">
        <f t="shared" si="3699"/>
        <v>-0.42368162286584266</v>
      </c>
      <c r="AM2111" s="10">
        <f t="shared" si="3566"/>
        <v>0.34048728821378094</v>
      </c>
      <c r="AN2111" s="10">
        <f t="shared" si="3700"/>
        <v>-1.2443390327095756</v>
      </c>
      <c r="AO2111" s="1">
        <f t="shared" si="3568"/>
        <v>1083.876</v>
      </c>
      <c r="AP2111" s="14">
        <v>737000000</v>
      </c>
      <c r="AQ2111" s="10">
        <v>0.32300000000000001</v>
      </c>
      <c r="AR2111" s="14" cm="1">
        <f t="array" ref="AR2111">SfromgA($AP2111,$AO2111,"")</f>
        <v>0.4631691741056424</v>
      </c>
      <c r="AS2111" s="21">
        <f t="shared" si="3701"/>
        <v>451.54747215102418</v>
      </c>
      <c r="AU2111" s="10"/>
      <c r="AV2111" s="10"/>
      <c r="AW2111" s="14">
        <f t="shared" si="3710"/>
        <v>737000000</v>
      </c>
      <c r="AX2111" s="21">
        <f t="shared" si="3711"/>
        <v>451.54747215102418</v>
      </c>
      <c r="AY2111" s="10">
        <f t="shared" si="3704"/>
        <v>-9.7544673397173263</v>
      </c>
      <c r="AZ2111" s="10">
        <f t="shared" si="3705"/>
        <v>22.26995732709592</v>
      </c>
      <c r="BA2111" s="10">
        <f t="shared" si="3706"/>
        <v>-0.58564088900743339</v>
      </c>
      <c r="BB2111" s="17" cm="1">
        <f t="array" ref="BB2111">$C2111*EXP(poly_from_str($AO2111,BB$2951))</f>
        <v>39.461768855030819</v>
      </c>
      <c r="BC2111" s="10">
        <f t="shared" si="3707"/>
        <v>-0.5720937610172665</v>
      </c>
      <c r="BD2111" s="10">
        <f t="shared" si="3708"/>
        <v>1.7075577272439639</v>
      </c>
      <c r="BE2111" s="10">
        <f t="shared" si="3709"/>
        <v>-1.8286111467866428</v>
      </c>
      <c r="BF2111" s="21">
        <f>INDEX([1]Pr3_line_class7_opt_lin!$A$2:$A$3624,MATCH($X2111,[1]Pr3_line_class7_opt_lin!$AO$2:$AO$3624,0),1)</f>
        <v>25460</v>
      </c>
    </row>
    <row r="2112" spans="1:58" x14ac:dyDescent="0.25">
      <c r="A2112" s="1" t="s">
        <v>630</v>
      </c>
      <c r="B2112" s="1">
        <v>8.0000000000000002E-3</v>
      </c>
      <c r="C2112">
        <v>10</v>
      </c>
      <c r="D2112" t="s">
        <v>16</v>
      </c>
      <c r="E2112" s="2">
        <v>92266.7</v>
      </c>
      <c r="F2112">
        <v>23532</v>
      </c>
      <c r="G2112" t="s">
        <v>4</v>
      </c>
      <c r="H2112" t="s">
        <v>17</v>
      </c>
      <c r="I2112">
        <v>115800</v>
      </c>
      <c r="J2112" t="s">
        <v>6</v>
      </c>
      <c r="K2112" t="s">
        <v>17</v>
      </c>
      <c r="L2112">
        <v>23532.86</v>
      </c>
      <c r="M2112">
        <v>115800</v>
      </c>
      <c r="N2112">
        <v>22</v>
      </c>
      <c r="V2112" s="11">
        <f t="shared" si="3555"/>
        <v>9.2266669127111169E-7</v>
      </c>
      <c r="W2112" s="11">
        <f t="shared" si="3556"/>
        <v>1.0838146373502034E-6</v>
      </c>
      <c r="X2112" s="10">
        <f t="shared" si="3557"/>
        <v>92266.682099930666</v>
      </c>
      <c r="Y2112" s="8">
        <f t="shared" si="3558"/>
        <v>1083.8148476141546</v>
      </c>
      <c r="Z2112" s="1">
        <f t="shared" si="3559"/>
        <v>1083.8150000000001</v>
      </c>
      <c r="AA2112" s="2">
        <f t="shared" si="3560"/>
        <v>92266.7</v>
      </c>
      <c r="AB2112" s="2">
        <f t="shared" si="3554"/>
        <v>92266.669127111178</v>
      </c>
      <c r="AC2112" s="1">
        <f t="shared" si="3561"/>
        <v>9.2565691159059049E-2</v>
      </c>
      <c r="AD2112" s="1" t="b">
        <f t="shared" si="3562"/>
        <v>1</v>
      </c>
      <c r="AF2112" s="1" t="s">
        <v>1251</v>
      </c>
      <c r="AG2112" s="1" t="s">
        <v>1331</v>
      </c>
      <c r="AH2112" s="10">
        <v>23532.86</v>
      </c>
      <c r="AI2112" s="10">
        <v>115800.17</v>
      </c>
      <c r="AJ2112" s="10">
        <f t="shared" si="3697"/>
        <v>92267.31</v>
      </c>
      <c r="AK2112" s="1">
        <f t="shared" si="3698"/>
        <v>7.5279928503277915E-3</v>
      </c>
      <c r="AL2112" s="10">
        <f t="shared" si="3699"/>
        <v>-0.62790006933209952</v>
      </c>
      <c r="AM2112" s="10">
        <f t="shared" si="3566"/>
        <v>0.68105128642803425</v>
      </c>
      <c r="AN2112" s="10">
        <f t="shared" si="3700"/>
        <v>-0.92195710050750912</v>
      </c>
      <c r="AO2112" s="1">
        <f t="shared" si="3568"/>
        <v>1083.8150000000001</v>
      </c>
      <c r="AP2112" s="14">
        <v>561000000</v>
      </c>
      <c r="AQ2112" s="10">
        <v>0.16400000000000001</v>
      </c>
      <c r="AR2112" s="14" cm="1">
        <f t="array" ref="AR2112">SfromgA($AP2112,$AO2112,"")</f>
        <v>0.35250208751608952</v>
      </c>
      <c r="AS2112" s="21">
        <f t="shared" si="3701"/>
        <v>491.73242127688201</v>
      </c>
      <c r="AU2112" s="10"/>
      <c r="AV2112" s="10"/>
      <c r="AW2112" s="14">
        <f t="shared" si="3710"/>
        <v>561000000</v>
      </c>
      <c r="AX2112" s="21">
        <f t="shared" si="3711"/>
        <v>491.73242127688201</v>
      </c>
      <c r="AY2112" s="10">
        <f t="shared" si="3704"/>
        <v>-10.867881974031924</v>
      </c>
      <c r="AZ2112" s="10">
        <f t="shared" si="3705"/>
        <v>13.745705218702584</v>
      </c>
      <c r="BA2112" s="10">
        <f t="shared" si="3706"/>
        <v>0.31814133459710098</v>
      </c>
      <c r="BB2112" s="17" cm="1">
        <f t="array" ref="BB2112">$C2112*EXP(poly_from_str($AO2112,BB$2951))</f>
        <v>9.8661231621445147</v>
      </c>
      <c r="BC2112" s="10">
        <f t="shared" si="3707"/>
        <v>0.33161944136425714</v>
      </c>
      <c r="BD2112" s="10">
        <f t="shared" si="3708"/>
        <v>1.7778843556308048</v>
      </c>
      <c r="BE2112" s="10">
        <f t="shared" si="3709"/>
        <v>-2.139412094826493</v>
      </c>
      <c r="BF2112" s="21">
        <f>INDEX([1]Pr3_line_class7_opt_lin!$A$2:$A$3624,MATCH($X2112,[1]Pr3_line_class7_opt_lin!$AO$2:$AO$3624,0),1)</f>
        <v>6367</v>
      </c>
    </row>
    <row r="2113" spans="1:58" x14ac:dyDescent="0.25">
      <c r="A2113" s="1" t="s">
        <v>630</v>
      </c>
      <c r="B2113" s="1">
        <v>8.0000000000000002E-3</v>
      </c>
      <c r="C2113">
        <v>10</v>
      </c>
      <c r="D2113" t="s">
        <v>16</v>
      </c>
      <c r="E2113" s="2">
        <v>92266.7</v>
      </c>
      <c r="F2113">
        <v>25934</v>
      </c>
      <c r="G2113" t="s">
        <v>4</v>
      </c>
      <c r="H2113" t="s">
        <v>17</v>
      </c>
      <c r="I2113">
        <v>118201</v>
      </c>
      <c r="J2113" t="s">
        <v>6</v>
      </c>
      <c r="K2113" t="s">
        <v>18</v>
      </c>
      <c r="L2113">
        <v>25934.98</v>
      </c>
      <c r="M2113">
        <v>118201.4</v>
      </c>
      <c r="N2113">
        <v>22</v>
      </c>
      <c r="V2113" s="11">
        <f t="shared" si="3555"/>
        <v>9.2266669127111169E-7</v>
      </c>
      <c r="W2113" s="11">
        <f t="shared" si="3556"/>
        <v>1.0838146373502034E-6</v>
      </c>
      <c r="X2113" s="10">
        <f t="shared" si="3557"/>
        <v>92266.682099930666</v>
      </c>
      <c r="Y2113" s="8">
        <f t="shared" si="3558"/>
        <v>1083.8148476141546</v>
      </c>
      <c r="Z2113" s="1">
        <f t="shared" si="3559"/>
        <v>1083.8150000000001</v>
      </c>
      <c r="AA2113" s="2">
        <f t="shared" si="3560"/>
        <v>92266.7</v>
      </c>
      <c r="AB2113" s="2">
        <f t="shared" ref="AB2113:AB2176" si="3712">100000000/Z2113</f>
        <v>92266.669127111178</v>
      </c>
      <c r="AC2113" s="1">
        <f t="shared" si="3561"/>
        <v>9.2565691159059049E-2</v>
      </c>
      <c r="AD2113" s="1" t="b">
        <f t="shared" si="3562"/>
        <v>1</v>
      </c>
      <c r="AF2113" s="1" t="s">
        <v>1257</v>
      </c>
      <c r="AG2113" s="1" t="s">
        <v>1147</v>
      </c>
      <c r="AH2113" s="10">
        <v>25934.98</v>
      </c>
      <c r="AI2113" s="10">
        <v>118201.4</v>
      </c>
      <c r="AJ2113" s="10">
        <f t="shared" si="3697"/>
        <v>92266.42</v>
      </c>
      <c r="AK2113" s="1">
        <f t="shared" si="3698"/>
        <v>-2.9263918552260293E-3</v>
      </c>
      <c r="AL2113" s="10">
        <f t="shared" si="3699"/>
        <v>0.2620999306673184</v>
      </c>
      <c r="AM2113" s="10">
        <f t="shared" si="3566"/>
        <v>0.68105128642803425</v>
      </c>
      <c r="AN2113" s="10">
        <f t="shared" si="3700"/>
        <v>0.38484609880406434</v>
      </c>
      <c r="AO2113" s="1">
        <f t="shared" si="3568"/>
        <v>1083.8150000000001</v>
      </c>
      <c r="AP2113" s="14">
        <v>6720000</v>
      </c>
      <c r="AQ2113" s="10">
        <v>3.0000000000000001E-3</v>
      </c>
      <c r="AR2113" s="14" cm="1">
        <f t="array" ref="AR2113">SfromgA($AP2113,$AO2113,"")</f>
        <v>4.2224848985884522E-3</v>
      </c>
      <c r="AS2113" s="21">
        <f t="shared" si="3701"/>
        <v>914.09774696061345</v>
      </c>
      <c r="AU2113" s="10"/>
      <c r="AV2113" s="10"/>
      <c r="AW2113" s="14">
        <f t="shared" si="3710"/>
        <v>6720000</v>
      </c>
      <c r="AX2113" s="21">
        <f t="shared" si="3711"/>
        <v>914.09774696061345</v>
      </c>
      <c r="AY2113" s="12"/>
      <c r="AZ2113" s="10">
        <f t="shared" si="3705"/>
        <v>0.13155057649204366</v>
      </c>
      <c r="BA2113" s="12"/>
      <c r="BB2113" s="17" cm="1">
        <f t="array" ref="BB2113">$C2113*EXP(poly_from_str($AO2113,BB$2951))</f>
        <v>9.8661231621445147</v>
      </c>
      <c r="BC2113" s="12"/>
      <c r="BD2113" s="10">
        <f t="shared" si="3708"/>
        <v>2.3165843909141612</v>
      </c>
      <c r="BE2113" s="10">
        <f t="shared" si="3709"/>
        <v>1.3077393039545822</v>
      </c>
      <c r="BF2113" s="21">
        <f>INDEX([1]Pr3_line_class7_opt_lin!$A$2:$A$3624,MATCH($X2113,[1]Pr3_line_class7_opt_lin!$AO$2:$AO$3624,0),1)</f>
        <v>6367</v>
      </c>
    </row>
    <row r="2114" spans="1:58" hidden="1" x14ac:dyDescent="0.25">
      <c r="A2114" s="1" t="s">
        <v>631</v>
      </c>
      <c r="B2114" s="1">
        <v>4.0000000000000001E-3</v>
      </c>
      <c r="C2114">
        <v>20</v>
      </c>
      <c r="E2114" s="2">
        <v>92272.4</v>
      </c>
      <c r="N2114">
        <v>22</v>
      </c>
      <c r="V2114" s="11">
        <f t="shared" ref="V2114:V2177" si="3713">0.001/$A2114</f>
        <v>9.2272458424337046E-7</v>
      </c>
      <c r="W2114" s="11">
        <f t="shared" ref="W2114:W2177" si="3714">0.1/$E2114</f>
        <v>1.0837476861986901E-6</v>
      </c>
      <c r="X2114" s="10">
        <f t="shared" ref="X2114:X2177" si="3715">($E2114/$W2114^2+(100000000/$A2114)/$V2114^2)/(1/$W2114^2+1/$V2114^2)</f>
        <v>92272.433870825946</v>
      </c>
      <c r="Y2114" s="8">
        <f t="shared" ref="Y2114:Y2177" si="3716">100000000/X2114</f>
        <v>1083.7472883829209</v>
      </c>
      <c r="Z2114" s="1">
        <f t="shared" ref="Z2114:Z2177" si="3717">ROUND($A2114,3)+0</f>
        <v>1083.7470000000001</v>
      </c>
      <c r="AA2114" s="2">
        <f t="shared" ref="AA2114:AA2177" si="3718">ROUND($E2114,1)+0</f>
        <v>92272.4</v>
      </c>
      <c r="AB2114" s="2">
        <f t="shared" si="3712"/>
        <v>92272.458424337034</v>
      </c>
      <c r="AC2114" s="1">
        <f t="shared" ref="AC2114:AC2177" si="3719">0.0005/$Z2114*AB2114+0.05</f>
        <v>9.2571032918355042E-2</v>
      </c>
      <c r="AD2114" s="1" t="b">
        <f t="shared" ref="AD2114:AD2177" si="3720">ABS($E2114-AB2114)&lt;AC2114</f>
        <v>1</v>
      </c>
      <c r="AM2114" s="10">
        <f t="shared" ref="AM2114:AM2177" si="3721">$B2114/$A2114*$E2114</f>
        <v>0.34056804770855187</v>
      </c>
      <c r="AN2114" s="10"/>
      <c r="AO2114" s="1">
        <f t="shared" ref="AO2114:AO2177" si="3722">$A2114+0</f>
        <v>1083.7470000000001</v>
      </c>
      <c r="AP2114"/>
      <c r="BB2114" s="17" cm="1">
        <f t="array" ref="BB2114">$C2114*EXP(poly_from_str($AO2114,BB$2951))</f>
        <v>19.733762470432957</v>
      </c>
      <c r="BF2114" s="21">
        <f>INDEX([1]Pr3_line_class7_opt_lin!$A$2:$A$3624,MATCH($X2114,[1]Pr3_line_class7_opt_lin!$AO$2:$AO$3624,0),1)</f>
        <v>12740</v>
      </c>
    </row>
    <row r="2115" spans="1:58" hidden="1" x14ac:dyDescent="0.25">
      <c r="A2115" s="1" t="s">
        <v>632</v>
      </c>
      <c r="B2115" s="1">
        <v>4.0000000000000001E-3</v>
      </c>
      <c r="C2115">
        <v>2</v>
      </c>
      <c r="E2115" s="2">
        <v>92276.7</v>
      </c>
      <c r="F2115">
        <v>25409</v>
      </c>
      <c r="G2115" t="s">
        <v>4</v>
      </c>
      <c r="H2115" t="s">
        <v>7</v>
      </c>
      <c r="I2115">
        <v>117686</v>
      </c>
      <c r="J2115" t="s">
        <v>6</v>
      </c>
      <c r="K2115" t="s">
        <v>17</v>
      </c>
      <c r="L2115">
        <v>25409.74</v>
      </c>
      <c r="M2115">
        <v>117686.39999999999</v>
      </c>
      <c r="N2115">
        <v>22</v>
      </c>
      <c r="V2115" s="11">
        <f t="shared" si="3713"/>
        <v>9.2276715724044646E-7</v>
      </c>
      <c r="W2115" s="11">
        <f t="shared" si="3714"/>
        <v>1.0836971846630841E-6</v>
      </c>
      <c r="X2115" s="10">
        <f t="shared" si="3715"/>
        <v>92276.709115120379</v>
      </c>
      <c r="Y2115" s="8">
        <f t="shared" si="3716"/>
        <v>1083.6970776151584</v>
      </c>
      <c r="Z2115" s="1">
        <f t="shared" si="3717"/>
        <v>1083.6969999999999</v>
      </c>
      <c r="AA2115" s="2">
        <f t="shared" si="3718"/>
        <v>92276.7</v>
      </c>
      <c r="AB2115" s="2">
        <f t="shared" si="3712"/>
        <v>92276.71572404464</v>
      </c>
      <c r="AC2115" s="1">
        <f t="shared" si="3719"/>
        <v>9.2574961324080746E-2</v>
      </c>
      <c r="AD2115" s="1" t="b">
        <f t="shared" si="3720"/>
        <v>1</v>
      </c>
      <c r="AF2115" s="1" t="s">
        <v>1267</v>
      </c>
      <c r="AG2115" s="1" t="s">
        <v>1332</v>
      </c>
      <c r="AH2115" s="10">
        <v>25409.74</v>
      </c>
      <c r="AI2115" s="10">
        <v>117686.39999999999</v>
      </c>
      <c r="AJ2115" s="10">
        <f t="shared" ref="AJ2115:AJ2118" si="3723">AI2115-AH2115</f>
        <v>92276.659999999989</v>
      </c>
      <c r="AK2115" s="1">
        <f t="shared" ref="AK2115:AK2118" si="3724">$A2115-100000000/AJ2115</f>
        <v>-6.544231230236619E-4</v>
      </c>
      <c r="AL2115" s="10">
        <f t="shared" ref="AL2115:AL2118" si="3725">$X2115-AJ2115</f>
        <v>4.9115120389615186E-2</v>
      </c>
      <c r="AM2115" s="10">
        <f t="shared" si="3721"/>
        <v>0.34059963255411801</v>
      </c>
      <c r="AN2115" s="10">
        <f t="shared" ref="AN2115:AN2118" si="3726">AL2115/AM2115</f>
        <v>0.14420191830891441</v>
      </c>
      <c r="AO2115" s="1">
        <f t="shared" si="3722"/>
        <v>1083.6969999999999</v>
      </c>
      <c r="AP2115" s="14">
        <v>182000000</v>
      </c>
      <c r="AQ2115" s="10">
        <v>0.1</v>
      </c>
      <c r="AR2115" s="14" cm="1">
        <f t="array" ref="AR2115">SfromgA($AP2115,$AO2115,"")</f>
        <v>0.11432161768611007</v>
      </c>
      <c r="AS2115" s="21">
        <f t="shared" ref="AS2115:AS2118" si="3727">(10^MAX(0.05, -0.312925054856973*((LN($AR2115))^(1/3)) + 0.454808404431693)-1)*100</f>
        <v>624.20110775670184</v>
      </c>
      <c r="AU2115" s="10"/>
      <c r="AV2115" s="10"/>
      <c r="AW2115" s="14">
        <f t="shared" ref="AW2115:AW2118" si="3728">IF($AP2115="",$AT2115,$AP2115)</f>
        <v>182000000</v>
      </c>
      <c r="AX2115" s="21">
        <f t="shared" ref="AX2115:AX2118" si="3729">IF($AP2115="",$AV2115,$AS2115)</f>
        <v>624.20110775670184</v>
      </c>
      <c r="AY2115" s="10">
        <f t="shared" ref="AY2115:AY2118" si="3730">LN(BB2115*$AO2115/$AW2115)</f>
        <v>-11.351581293842587</v>
      </c>
      <c r="AZ2115" s="10">
        <f t="shared" ref="AZ2115:AZ2118" si="3731">EXP(AY$2950*$AI2115+AY$2951)*$AW2115/$AO2115</f>
        <v>3.7389458176519352</v>
      </c>
      <c r="BA2115" s="10">
        <f t="shared" ref="BA2115:BA2118" si="3732">LN(AZ2115/$C2115)</f>
        <v>0.62565652419655837</v>
      </c>
      <c r="BB2115" s="17" cm="1">
        <f t="array" ref="BB2115">$C2115*EXP(poly_from_str($AO2115,BB$2951))</f>
        <v>1.9734875915519943</v>
      </c>
      <c r="BC2115" s="10">
        <f t="shared" ref="BC2115:BC2118" si="3733">LN(AZ2115/BB2115)</f>
        <v>0.63900137618933162</v>
      </c>
      <c r="BD2115" s="10">
        <f t="shared" ref="BD2115:BD2118" si="3734">LN($AX2115/100+1)</f>
        <v>1.9798989409704235</v>
      </c>
      <c r="BE2115" s="10">
        <f t="shared" ref="BE2115:BE2118" si="3735">ABS(LN($AZ2115/$BB2115))-BD2115-LN(2)</f>
        <v>-2.0340447453410371</v>
      </c>
      <c r="BF2115" s="21">
        <f>INDEX([1]Pr3_line_class7_opt_lin!$A$2:$A$3624,MATCH($X2115,[1]Pr3_line_class7_opt_lin!$AO$2:$AO$3624,0),1)</f>
        <v>1274</v>
      </c>
    </row>
    <row r="2116" spans="1:58" x14ac:dyDescent="0.25">
      <c r="A2116" s="1" t="s">
        <v>633</v>
      </c>
      <c r="B2116" s="1">
        <v>8.0000000000000002E-3</v>
      </c>
      <c r="C2116">
        <v>5</v>
      </c>
      <c r="D2116" t="s">
        <v>16</v>
      </c>
      <c r="E2116" s="2">
        <v>92289.4</v>
      </c>
      <c r="F2116">
        <v>18241</v>
      </c>
      <c r="G2116" t="s">
        <v>4</v>
      </c>
      <c r="H2116" t="s">
        <v>12</v>
      </c>
      <c r="I2116">
        <v>110530</v>
      </c>
      <c r="J2116" t="s">
        <v>6</v>
      </c>
      <c r="K2116" t="s">
        <v>39</v>
      </c>
      <c r="L2116">
        <v>18241.54</v>
      </c>
      <c r="M2116">
        <v>110530.9</v>
      </c>
      <c r="N2116">
        <v>22</v>
      </c>
      <c r="V2116" s="11">
        <f t="shared" si="3713"/>
        <v>9.2289404807170514E-7</v>
      </c>
      <c r="W2116" s="11">
        <f t="shared" si="3714"/>
        <v>1.0835480564398512E-6</v>
      </c>
      <c r="X2116" s="10">
        <f t="shared" si="3715"/>
        <v>92289.402786039122</v>
      </c>
      <c r="Y2116" s="8">
        <f t="shared" si="3716"/>
        <v>1083.5480237296247</v>
      </c>
      <c r="Z2116" s="1">
        <f t="shared" si="3717"/>
        <v>1083.548</v>
      </c>
      <c r="AA2116" s="2">
        <f t="shared" si="3718"/>
        <v>92289.4</v>
      </c>
      <c r="AB2116" s="2">
        <f t="shared" si="3712"/>
        <v>92289.404807170518</v>
      </c>
      <c r="AC2116" s="1">
        <f t="shared" si="3719"/>
        <v>9.2586671198308948E-2</v>
      </c>
      <c r="AD2116" s="1" t="b">
        <f t="shared" si="3720"/>
        <v>1</v>
      </c>
      <c r="AF2116" s="1" t="s">
        <v>1153</v>
      </c>
      <c r="AG2116" s="1" t="s">
        <v>1344</v>
      </c>
      <c r="AH2116" s="10">
        <v>18241.54</v>
      </c>
      <c r="AI2116" s="10">
        <v>110530.96</v>
      </c>
      <c r="AJ2116" s="10">
        <f t="shared" si="3723"/>
        <v>92289.420000000013</v>
      </c>
      <c r="AK2116" s="1">
        <f t="shared" si="3724"/>
        <v>1.7837537620835064E-4</v>
      </c>
      <c r="AL2116" s="10">
        <f t="shared" si="3725"/>
        <v>-1.7213960891240276E-2</v>
      </c>
      <c r="AM2116" s="10">
        <f t="shared" si="3721"/>
        <v>0.68138670368087051</v>
      </c>
      <c r="AN2116" s="10">
        <f t="shared" si="3726"/>
        <v>-2.5263130023303899E-2</v>
      </c>
      <c r="AO2116" s="1">
        <f t="shared" si="3722"/>
        <v>1083.548</v>
      </c>
      <c r="AP2116" s="14">
        <v>126000000</v>
      </c>
      <c r="AQ2116" s="10">
        <v>2.1999999999999999E-2</v>
      </c>
      <c r="AR2116" s="14" cm="1">
        <f t="array" ref="AR2116">SfromgA($AP2116,$AO2116,"")</f>
        <v>7.9113094020412333E-2</v>
      </c>
      <c r="AS2116" s="21">
        <f t="shared" si="3727"/>
        <v>661.3618270421432</v>
      </c>
      <c r="AU2116" s="10"/>
      <c r="AV2116" s="10"/>
      <c r="AW2116" s="14">
        <f t="shared" si="3728"/>
        <v>126000000</v>
      </c>
      <c r="AX2116" s="21">
        <f t="shared" si="3729"/>
        <v>661.3618270421432</v>
      </c>
      <c r="AY2116" s="10">
        <f t="shared" si="3730"/>
        <v>-10.067535514107069</v>
      </c>
      <c r="AZ2116" s="10">
        <f t="shared" si="3731"/>
        <v>5.0534890361885481</v>
      </c>
      <c r="BA2116" s="10">
        <f t="shared" si="3732"/>
        <v>1.064099054800082E-2</v>
      </c>
      <c r="BB2116" s="17" cm="1">
        <f t="array" ref="BB2116">$C2116*EXP(poly_from_str($AO2116,BB$2951))</f>
        <v>4.9345467758611612</v>
      </c>
      <c r="BC2116" s="10">
        <f t="shared" si="3733"/>
        <v>2.3818073045365259E-2</v>
      </c>
      <c r="BD2116" s="10">
        <f t="shared" si="3734"/>
        <v>2.0299385214817218</v>
      </c>
      <c r="BE2116" s="10">
        <f t="shared" si="3735"/>
        <v>-2.699267628996302</v>
      </c>
      <c r="BF2116" s="21">
        <f>INDEX([1]Pr3_line_class7_opt_lin!$A$2:$A$3624,MATCH($X2116,[1]Pr3_line_class7_opt_lin!$AO$2:$AO$3624,0),1)</f>
        <v>3189</v>
      </c>
    </row>
    <row r="2117" spans="1:58" x14ac:dyDescent="0.25">
      <c r="A2117" s="1" t="s">
        <v>633</v>
      </c>
      <c r="B2117" s="1">
        <v>8.0000000000000002E-3</v>
      </c>
      <c r="C2117">
        <v>5</v>
      </c>
      <c r="D2117" t="s">
        <v>16</v>
      </c>
      <c r="E2117" s="2">
        <v>92289.4</v>
      </c>
      <c r="F2117">
        <v>25033</v>
      </c>
      <c r="G2117" t="s">
        <v>4</v>
      </c>
      <c r="H2117" t="s">
        <v>5</v>
      </c>
      <c r="I2117">
        <v>117323</v>
      </c>
      <c r="J2117" t="s">
        <v>6</v>
      </c>
      <c r="K2117" t="s">
        <v>12</v>
      </c>
      <c r="L2117">
        <v>25033.91</v>
      </c>
      <c r="M2117">
        <v>117323.1</v>
      </c>
      <c r="N2117">
        <v>22</v>
      </c>
      <c r="V2117" s="11">
        <f t="shared" si="3713"/>
        <v>9.2289404807170514E-7</v>
      </c>
      <c r="W2117" s="11">
        <f t="shared" si="3714"/>
        <v>1.0835480564398512E-6</v>
      </c>
      <c r="X2117" s="10">
        <f t="shared" si="3715"/>
        <v>92289.402786039122</v>
      </c>
      <c r="Y2117" s="8">
        <f t="shared" si="3716"/>
        <v>1083.5480237296247</v>
      </c>
      <c r="Z2117" s="1">
        <f t="shared" si="3717"/>
        <v>1083.548</v>
      </c>
      <c r="AA2117" s="2">
        <f t="shared" si="3718"/>
        <v>92289.4</v>
      </c>
      <c r="AB2117" s="2">
        <f t="shared" si="3712"/>
        <v>92289.404807170518</v>
      </c>
      <c r="AC2117" s="1">
        <f t="shared" si="3719"/>
        <v>9.2586671198308948E-2</v>
      </c>
      <c r="AD2117" s="1" t="b">
        <f t="shared" si="3720"/>
        <v>1</v>
      </c>
      <c r="AF2117" s="1" t="s">
        <v>1236</v>
      </c>
      <c r="AG2117" s="1" t="s">
        <v>1200</v>
      </c>
      <c r="AH2117" s="10">
        <v>25033.91</v>
      </c>
      <c r="AI2117" s="10">
        <v>117323.1</v>
      </c>
      <c r="AJ2117" s="10">
        <f t="shared" si="3723"/>
        <v>92289.19</v>
      </c>
      <c r="AK2117" s="1">
        <f t="shared" si="3724"/>
        <v>-2.5220058817012614E-3</v>
      </c>
      <c r="AL2117" s="10">
        <f t="shared" si="3725"/>
        <v>0.2127860391192371</v>
      </c>
      <c r="AM2117" s="10">
        <f t="shared" si="3721"/>
        <v>0.68138670368087051</v>
      </c>
      <c r="AN2117" s="10">
        <f t="shared" si="3726"/>
        <v>0.31228381471161798</v>
      </c>
      <c r="AO2117" s="1">
        <f t="shared" si="3722"/>
        <v>1083.548</v>
      </c>
      <c r="AP2117" s="14">
        <v>405000000</v>
      </c>
      <c r="AQ2117" s="10">
        <v>0.21299999999999999</v>
      </c>
      <c r="AR2117" s="14" cm="1">
        <f t="array" ref="AR2117">SfromgA($AP2117,$AO2117,"")</f>
        <v>0.25429208792275393</v>
      </c>
      <c r="AS2117" s="21">
        <f t="shared" si="3727"/>
        <v>534.29905086815882</v>
      </c>
      <c r="AU2117" s="10"/>
      <c r="AV2117" s="10"/>
      <c r="AW2117" s="14">
        <f t="shared" si="3728"/>
        <v>405000000</v>
      </c>
      <c r="AX2117" s="21">
        <f t="shared" si="3729"/>
        <v>534.29905086815882</v>
      </c>
      <c r="AY2117" s="10">
        <f t="shared" si="3730"/>
        <v>-11.23514067426213</v>
      </c>
      <c r="AZ2117" s="10">
        <f t="shared" si="3731"/>
        <v>8.608769957383279</v>
      </c>
      <c r="BA2117" s="10">
        <f t="shared" si="3732"/>
        <v>0.54334353370724386</v>
      </c>
      <c r="BB2117" s="17" cm="1">
        <f t="array" ref="BB2117">$C2117*EXP(poly_from_str($AO2117,BB$2951))</f>
        <v>4.9345467758611612</v>
      </c>
      <c r="BC2117" s="10">
        <f t="shared" si="3733"/>
        <v>0.55652061620460824</v>
      </c>
      <c r="BD2117" s="10">
        <f t="shared" si="3734"/>
        <v>1.8473503463053131</v>
      </c>
      <c r="BE2117" s="10">
        <f t="shared" si="3735"/>
        <v>-1.9839769106606502</v>
      </c>
      <c r="BF2117" s="21">
        <f>INDEX([1]Pr3_line_class7_opt_lin!$A$2:$A$3624,MATCH($X2117,[1]Pr3_line_class7_opt_lin!$AO$2:$AO$3624,0),1)</f>
        <v>3189</v>
      </c>
    </row>
    <row r="2118" spans="1:58" hidden="1" x14ac:dyDescent="0.25">
      <c r="A2118" s="1" t="s">
        <v>634</v>
      </c>
      <c r="B2118" s="1">
        <v>4.0000000000000001E-3</v>
      </c>
      <c r="C2118">
        <v>10</v>
      </c>
      <c r="E2118" s="2">
        <v>92302.6</v>
      </c>
      <c r="F2118">
        <v>21611</v>
      </c>
      <c r="G2118" t="s">
        <v>4</v>
      </c>
      <c r="H2118" t="s">
        <v>17</v>
      </c>
      <c r="I2118">
        <v>113914</v>
      </c>
      <c r="J2118" t="s">
        <v>6</v>
      </c>
      <c r="K2118" t="s">
        <v>17</v>
      </c>
      <c r="L2118">
        <v>21611.19</v>
      </c>
      <c r="M2118">
        <v>113914.1</v>
      </c>
      <c r="N2118">
        <v>22</v>
      </c>
      <c r="V2118" s="11">
        <f t="shared" si="3713"/>
        <v>9.2302608564020631E-7</v>
      </c>
      <c r="W2118" s="11">
        <f t="shared" si="3714"/>
        <v>1.0833931005193786E-6</v>
      </c>
      <c r="X2118" s="10">
        <f t="shared" si="3715"/>
        <v>92302.604962161553</v>
      </c>
      <c r="Y2118" s="8">
        <f t="shared" si="3716"/>
        <v>1083.3930422764765</v>
      </c>
      <c r="Z2118" s="1">
        <f t="shared" si="3717"/>
        <v>1083.393</v>
      </c>
      <c r="AA2118" s="2">
        <f t="shared" si="3718"/>
        <v>92302.6</v>
      </c>
      <c r="AB2118" s="2">
        <f t="shared" si="3712"/>
        <v>92302.608564020629</v>
      </c>
      <c r="AC2118" s="1">
        <f t="shared" si="3719"/>
        <v>9.2598857738614065E-2</v>
      </c>
      <c r="AD2118" s="1" t="b">
        <f t="shared" si="3720"/>
        <v>1</v>
      </c>
      <c r="AF2118" s="1" t="s">
        <v>1301</v>
      </c>
      <c r="AG2118" s="1" t="s">
        <v>1330</v>
      </c>
      <c r="AH2118" s="10">
        <v>21611.19</v>
      </c>
      <c r="AI2118" s="10">
        <v>113914.16</v>
      </c>
      <c r="AJ2118" s="10">
        <f t="shared" si="3723"/>
        <v>92302.97</v>
      </c>
      <c r="AK2118" s="1">
        <f t="shared" si="3724"/>
        <v>4.2423034708463092E-3</v>
      </c>
      <c r="AL2118" s="10">
        <f t="shared" si="3725"/>
        <v>-0.36503783844818827</v>
      </c>
      <c r="AM2118" s="10">
        <f t="shared" si="3721"/>
        <v>0.34079083028965484</v>
      </c>
      <c r="AN2118" s="10">
        <f t="shared" si="3726"/>
        <v>-1.0711492387806465</v>
      </c>
      <c r="AO2118" s="1">
        <f t="shared" si="3722"/>
        <v>1083.393</v>
      </c>
      <c r="AP2118" s="14">
        <v>796000000</v>
      </c>
      <c r="AQ2118" s="10">
        <v>0.32700000000000001</v>
      </c>
      <c r="AR2118" s="14" cm="1">
        <f t="array" ref="AR2118">SfromgA($AP2118,$AO2118,"")</f>
        <v>0.49957937835559862</v>
      </c>
      <c r="AS2118" s="21">
        <f t="shared" si="3727"/>
        <v>439.33448609613669</v>
      </c>
      <c r="AU2118" s="10"/>
      <c r="AV2118" s="10"/>
      <c r="AW2118" s="14">
        <f t="shared" si="3728"/>
        <v>796000000</v>
      </c>
      <c r="AX2118" s="21">
        <f t="shared" si="3729"/>
        <v>439.33448609613669</v>
      </c>
      <c r="AY2118" s="10">
        <f t="shared" si="3730"/>
        <v>-11.21767472972642</v>
      </c>
      <c r="AZ2118" s="10">
        <f t="shared" si="3731"/>
        <v>23.272932018841043</v>
      </c>
      <c r="BA2118" s="10">
        <f t="shared" si="3732"/>
        <v>0.84470587633302285</v>
      </c>
      <c r="BB2118" s="17" cm="1">
        <f t="array" ref="BB2118">$C2118*EXP(poly_from_str($AO2118,BB$2951))</f>
        <v>9.8708103461967038</v>
      </c>
      <c r="BC2118" s="10">
        <f t="shared" si="3733"/>
        <v>0.85770901730690385</v>
      </c>
      <c r="BD2118" s="10">
        <f t="shared" si="3734"/>
        <v>1.6851657603446304</v>
      </c>
      <c r="BE2118" s="10">
        <f t="shared" si="3735"/>
        <v>-1.5206039235976718</v>
      </c>
      <c r="BF2118" s="21">
        <f>INDEX([1]Pr3_line_class7_opt_lin!$A$2:$A$3624,MATCH($X2118,[1]Pr3_line_class7_opt_lin!$AO$2:$AO$3624,0),1)</f>
        <v>6383</v>
      </c>
    </row>
    <row r="2119" spans="1:58" hidden="1" x14ac:dyDescent="0.25">
      <c r="A2119" s="1" t="s">
        <v>635</v>
      </c>
      <c r="B2119" s="1">
        <v>4.0000000000000001E-3</v>
      </c>
      <c r="C2119">
        <v>20</v>
      </c>
      <c r="E2119" s="2">
        <v>92306.4</v>
      </c>
      <c r="N2119">
        <v>22</v>
      </c>
      <c r="V2119" s="11">
        <f t="shared" si="3713"/>
        <v>9.2306442620469146E-7</v>
      </c>
      <c r="W2119" s="11">
        <f t="shared" si="3714"/>
        <v>1.0833485002123364E-6</v>
      </c>
      <c r="X2119" s="10">
        <f t="shared" si="3715"/>
        <v>92306.424693417852</v>
      </c>
      <c r="Y2119" s="8">
        <f t="shared" si="3716"/>
        <v>1083.3482103996034</v>
      </c>
      <c r="Z2119" s="1">
        <f t="shared" si="3717"/>
        <v>1083.348</v>
      </c>
      <c r="AA2119" s="2">
        <f t="shared" si="3718"/>
        <v>92306.4</v>
      </c>
      <c r="AB2119" s="2">
        <f t="shared" si="3712"/>
        <v>92306.442620469141</v>
      </c>
      <c r="AC2119" s="1">
        <f t="shared" si="3719"/>
        <v>9.2602396746229818E-2</v>
      </c>
      <c r="AD2119" s="1" t="b">
        <f t="shared" si="3720"/>
        <v>1</v>
      </c>
      <c r="AM2119" s="10">
        <f t="shared" si="3721"/>
        <v>0.34081901660408292</v>
      </c>
      <c r="AN2119" s="10"/>
      <c r="AO2119" s="1">
        <f t="shared" si="3722"/>
        <v>1083.348</v>
      </c>
      <c r="AP2119"/>
      <c r="BB2119" s="17" cm="1">
        <f t="array" ref="BB2119">$C2119*EXP(poly_from_str($AO2119,BB$2951))</f>
        <v>19.742615451269646</v>
      </c>
      <c r="BF2119" s="21">
        <f>INDEX([1]Pr3_line_class7_opt_lin!$A$2:$A$3624,MATCH($X2119,[1]Pr3_line_class7_opt_lin!$AO$2:$AO$3624,0),1)</f>
        <v>12770</v>
      </c>
    </row>
    <row r="2120" spans="1:58" hidden="1" x14ac:dyDescent="0.25">
      <c r="A2120" s="1" t="s">
        <v>636</v>
      </c>
      <c r="B2120" s="1">
        <v>4.0000000000000001E-3</v>
      </c>
      <c r="C2120">
        <v>1</v>
      </c>
      <c r="E2120" s="2">
        <v>92311.8</v>
      </c>
      <c r="N2120">
        <v>22</v>
      </c>
      <c r="V2120" s="11">
        <f t="shared" si="3713"/>
        <v>9.2311810834637235E-7</v>
      </c>
      <c r="W2120" s="11">
        <f t="shared" si="3714"/>
        <v>1.0832851271451753E-6</v>
      </c>
      <c r="X2120" s="10">
        <f t="shared" si="3715"/>
        <v>92311.806276748597</v>
      </c>
      <c r="Y2120" s="8">
        <f t="shared" si="3716"/>
        <v>1083.2850534871172</v>
      </c>
      <c r="Z2120" s="1">
        <f t="shared" si="3717"/>
        <v>1083.2850000000001</v>
      </c>
      <c r="AA2120" s="2">
        <f t="shared" si="3718"/>
        <v>92311.8</v>
      </c>
      <c r="AB2120" s="2">
        <f t="shared" si="3712"/>
        <v>92311.810834637232</v>
      </c>
      <c r="AC2120" s="1">
        <f t="shared" si="3719"/>
        <v>9.2607352097849246E-2</v>
      </c>
      <c r="AD2120" s="1" t="b">
        <f t="shared" si="3720"/>
        <v>1</v>
      </c>
      <c r="AM2120" s="10">
        <f t="shared" si="3721"/>
        <v>0.34085877677619464</v>
      </c>
      <c r="AN2120" s="10"/>
      <c r="AO2120" s="1">
        <f t="shared" si="3722"/>
        <v>1083.2850000000001</v>
      </c>
      <c r="AP2120"/>
      <c r="BB2120" s="17" cm="1">
        <f t="array" ref="BB2120">$C2120*EXP(poly_from_str($AO2120,BB$2951))</f>
        <v>0.98720032667654067</v>
      </c>
      <c r="BF2120" s="21">
        <f>INDEX([1]Pr3_line_class7_opt_lin!$A$2:$A$3624,MATCH($X2120,[1]Pr3_line_class7_opt_lin!$AO$2:$AO$3624,0),1)</f>
        <v>639</v>
      </c>
    </row>
    <row r="2121" spans="1:58" hidden="1" x14ac:dyDescent="0.25">
      <c r="A2121" s="1" t="s">
        <v>637</v>
      </c>
      <c r="B2121" s="1">
        <v>4.0000000000000001E-3</v>
      </c>
      <c r="C2121">
        <v>10</v>
      </c>
      <c r="E2121" s="2">
        <v>92336</v>
      </c>
      <c r="F2121">
        <v>21294</v>
      </c>
      <c r="G2121" t="s">
        <v>4</v>
      </c>
      <c r="H2121" t="s">
        <v>7</v>
      </c>
      <c r="I2121">
        <v>113630</v>
      </c>
      <c r="J2121" t="s">
        <v>6</v>
      </c>
      <c r="K2121" t="s">
        <v>7</v>
      </c>
      <c r="L2121">
        <v>21294.89</v>
      </c>
      <c r="M2121">
        <v>113630.9</v>
      </c>
      <c r="N2121">
        <v>22</v>
      </c>
      <c r="V2121" s="11">
        <f t="shared" si="3713"/>
        <v>9.2336018156954612E-7</v>
      </c>
      <c r="W2121" s="11">
        <f t="shared" si="3714"/>
        <v>1.0830012129613587E-6</v>
      </c>
      <c r="X2121" s="10">
        <f t="shared" si="3715"/>
        <v>92336.010514090784</v>
      </c>
      <c r="Y2121" s="8">
        <f t="shared" si="3716"/>
        <v>1083.0010896424822</v>
      </c>
      <c r="Z2121" s="1">
        <f t="shared" si="3717"/>
        <v>1083.001</v>
      </c>
      <c r="AA2121" s="2">
        <f t="shared" si="3718"/>
        <v>92336</v>
      </c>
      <c r="AB2121" s="2">
        <f t="shared" si="3712"/>
        <v>92336.018156954611</v>
      </c>
      <c r="AC2121" s="1">
        <f t="shared" si="3719"/>
        <v>9.2629701245407259E-2</v>
      </c>
      <c r="AD2121" s="1" t="b">
        <f t="shared" si="3720"/>
        <v>1</v>
      </c>
      <c r="AF2121" s="1" t="s">
        <v>1209</v>
      </c>
      <c r="AG2121" s="1" t="s">
        <v>1316</v>
      </c>
      <c r="AH2121" s="10">
        <v>21294.89</v>
      </c>
      <c r="AI2121" s="10">
        <v>113630.9</v>
      </c>
      <c r="AJ2121" s="10">
        <f t="shared" ref="AJ2121:AJ2122" si="3736">AI2121-AH2121</f>
        <v>92336.01</v>
      </c>
      <c r="AK2121" s="1">
        <f t="shared" ref="AK2121:AK2122" si="3737">$A2121-100000000/AJ2121</f>
        <v>-9.5672208544783643E-5</v>
      </c>
      <c r="AL2121" s="10">
        <f t="shared" ref="AL2121:AL2122" si="3738">$X2121-AJ2121</f>
        <v>5.1409078878350556E-4</v>
      </c>
      <c r="AM2121" s="10">
        <f t="shared" si="3721"/>
        <v>0.34103754290162241</v>
      </c>
      <c r="AN2121" s="10">
        <f t="shared" ref="AN2121:AN2122" si="3739">AL2121/AM2121</f>
        <v>1.5074316581380105E-3</v>
      </c>
      <c r="AO2121" s="1">
        <f t="shared" si="3722"/>
        <v>1083.001</v>
      </c>
      <c r="AP2121" s="14">
        <v>393000000</v>
      </c>
      <c r="AQ2121" s="10">
        <v>0.14199999999999999</v>
      </c>
      <c r="AR2121" s="14" cm="1">
        <f t="array" ref="AR2121">SfromgA($AP2121,$AO2121,"")</f>
        <v>0.24638398953535257</v>
      </c>
      <c r="AS2121" s="21">
        <f t="shared" ref="AS2121:AS2122" si="3740">(10^MAX(0.05, -0.312925054856973*((LN($AR2121))^(1/3)) + 0.454808404431693)-1)*100</f>
        <v>538.18442943508251</v>
      </c>
      <c r="AU2121" s="10"/>
      <c r="AV2121" s="10"/>
      <c r="AW2121" s="14">
        <f t="shared" ref="AW2121:AW2122" si="3741">IF($AP2121="",$AT2121,$AP2121)</f>
        <v>393000000</v>
      </c>
      <c r="AX2121" s="21">
        <f t="shared" ref="AX2121:AX2122" si="3742">IF($AP2121="",$AV2121,$AS2121)</f>
        <v>538.18442943508251</v>
      </c>
      <c r="AY2121" s="10">
        <f t="shared" ref="AY2121:AY2122" si="3743">LN(BB2121*$AO2121/$AW2121)</f>
        <v>-10.511809800321675</v>
      </c>
      <c r="AZ2121" s="10">
        <f t="shared" ref="AZ2121:AZ2122" si="3744">EXP(AY$2950*$AI2121+AY$2951)*$AW2121/$AO2121</f>
        <v>11.802853464506212</v>
      </c>
      <c r="BA2121" s="10">
        <f t="shared" ref="BA2121:BA2122" si="3745">LN(AZ2121/$C2121)</f>
        <v>0.16575622827001554</v>
      </c>
      <c r="BB2121" s="17" cm="1">
        <f t="array" ref="BB2121">$C2121*EXP(poly_from_str($AO2121,BB$2951))</f>
        <v>9.8751272734055533</v>
      </c>
      <c r="BC2121" s="10">
        <f t="shared" ref="BC2121:BC2122" si="3746">LN(AZ2121/BB2121)</f>
        <v>0.17832212211379911</v>
      </c>
      <c r="BD2121" s="10">
        <f t="shared" ref="BD2121:BD2122" si="3747">LN($AX2121/100+1)</f>
        <v>1.8534571299324181</v>
      </c>
      <c r="BE2121" s="10">
        <f t="shared" ref="BE2121:BE2122" si="3748">ABS(LN($AZ2121/$BB2121))-BD2121-LN(2)</f>
        <v>-2.3682821883785641</v>
      </c>
      <c r="BF2121" s="21">
        <f>INDEX([1]Pr3_line_class7_opt_lin!$A$2:$A$3624,MATCH($X2121,[1]Pr3_line_class7_opt_lin!$AO$2:$AO$3624,0),1)</f>
        <v>6398</v>
      </c>
    </row>
    <row r="2122" spans="1:58" hidden="1" x14ac:dyDescent="0.25">
      <c r="A2122" s="1" t="s">
        <v>638</v>
      </c>
      <c r="B2122" s="1">
        <v>4.0000000000000001E-3</v>
      </c>
      <c r="C2122">
        <v>40</v>
      </c>
      <c r="E2122" s="2">
        <v>92346.2</v>
      </c>
      <c r="F2122">
        <v>41026</v>
      </c>
      <c r="G2122" t="s">
        <v>4</v>
      </c>
      <c r="H2122" t="s">
        <v>516</v>
      </c>
      <c r="I2122">
        <v>133373</v>
      </c>
      <c r="J2122" t="s">
        <v>6</v>
      </c>
      <c r="K2122" t="s">
        <v>516</v>
      </c>
      <c r="L2122">
        <v>41026.870000000003</v>
      </c>
      <c r="M2122">
        <v>133373</v>
      </c>
      <c r="N2122">
        <v>22</v>
      </c>
      <c r="V2122" s="11">
        <f t="shared" si="3713"/>
        <v>9.2346250419021106E-7</v>
      </c>
      <c r="W2122" s="11">
        <f t="shared" si="3714"/>
        <v>1.0828815912295255E-6</v>
      </c>
      <c r="X2122" s="10">
        <f t="shared" si="3715"/>
        <v>92346.22919054571</v>
      </c>
      <c r="Y2122" s="8">
        <f t="shared" si="3716"/>
        <v>1082.8812489317959</v>
      </c>
      <c r="Z2122" s="1">
        <f t="shared" si="3717"/>
        <v>1082.8810000000001</v>
      </c>
      <c r="AA2122" s="2">
        <f t="shared" si="3718"/>
        <v>92346.2</v>
      </c>
      <c r="AB2122" s="2">
        <f t="shared" si="3712"/>
        <v>92346.250419021104</v>
      </c>
      <c r="AC2122" s="1">
        <f t="shared" si="3719"/>
        <v>9.263914983226279E-2</v>
      </c>
      <c r="AD2122" s="1" t="b">
        <f t="shared" si="3720"/>
        <v>1</v>
      </c>
      <c r="AF2122" s="1" t="s">
        <v>1409</v>
      </c>
      <c r="AG2122" s="1" t="s">
        <v>1230</v>
      </c>
      <c r="AH2122" s="10">
        <v>41026.870000000003</v>
      </c>
      <c r="AI2122" s="10">
        <v>133373</v>
      </c>
      <c r="AJ2122" s="10">
        <f t="shared" si="3736"/>
        <v>92346.13</v>
      </c>
      <c r="AK2122" s="1">
        <f t="shared" si="3737"/>
        <v>-1.4120729258593201E-3</v>
      </c>
      <c r="AL2122" s="10">
        <f t="shared" si="3738"/>
        <v>9.9190545704914257E-2</v>
      </c>
      <c r="AM2122" s="10">
        <f t="shared" si="3721"/>
        <v>0.34111301241780029</v>
      </c>
      <c r="AN2122" s="10">
        <f t="shared" si="3739"/>
        <v>0.29078499527723733</v>
      </c>
      <c r="AO2122" s="1">
        <f t="shared" si="3722"/>
        <v>1082.8810000000001</v>
      </c>
      <c r="AP2122" s="14">
        <v>6590000000</v>
      </c>
      <c r="AQ2122" s="10">
        <v>0.95599999999999996</v>
      </c>
      <c r="AR2122" s="14" cm="1">
        <f t="array" ref="AR2122">SfromgA($AP2122,$AO2122,"")</f>
        <v>4.1301038856852621</v>
      </c>
      <c r="AS2122" s="21">
        <f t="shared" si="3740"/>
        <v>26.830500313164674</v>
      </c>
      <c r="AU2122" s="10"/>
      <c r="AV2122" s="10"/>
      <c r="AW2122" s="14">
        <f t="shared" si="3741"/>
        <v>6590000000</v>
      </c>
      <c r="AX2122" s="21">
        <f t="shared" si="3742"/>
        <v>26.830500313164674</v>
      </c>
      <c r="AY2122" s="10">
        <f t="shared" si="3743"/>
        <v>-11.944992174235063</v>
      </c>
      <c r="AZ2122" s="10">
        <f t="shared" si="3744"/>
        <v>31.266181240363085</v>
      </c>
      <c r="BA2122" s="10">
        <f t="shared" si="3745"/>
        <v>-0.2463424122519085</v>
      </c>
      <c r="BB2122" s="17" cm="1">
        <f t="array" ref="BB2122">$C2122*EXP(poly_from_str($AO2122,BB$2951))</f>
        <v>39.50576656444774</v>
      </c>
      <c r="BC2122" s="10">
        <f t="shared" si="3746"/>
        <v>-0.23390960836305569</v>
      </c>
      <c r="BD2122" s="10">
        <f t="shared" si="3747"/>
        <v>0.23768136583758342</v>
      </c>
      <c r="BE2122" s="10">
        <f t="shared" si="3748"/>
        <v>-0.69691893803447302</v>
      </c>
      <c r="BF2122" s="21">
        <f>INDEX([1]Pr3_line_class7_opt_lin!$A$2:$A$3624,MATCH($X2122,[1]Pr3_line_class7_opt_lin!$AO$2:$AO$3624,0),1)</f>
        <v>25611</v>
      </c>
    </row>
    <row r="2123" spans="1:58" hidden="1" x14ac:dyDescent="0.25">
      <c r="A2123" s="1" t="s">
        <v>639</v>
      </c>
      <c r="B2123" s="1">
        <v>4.0000000000000001E-3</v>
      </c>
      <c r="C2123">
        <v>8</v>
      </c>
      <c r="E2123" s="2">
        <v>92351.1</v>
      </c>
      <c r="N2123">
        <v>22</v>
      </c>
      <c r="V2123" s="11">
        <f t="shared" si="3713"/>
        <v>9.235111153797847E-7</v>
      </c>
      <c r="W2123" s="11">
        <f t="shared" si="3714"/>
        <v>1.0828241352837162E-6</v>
      </c>
      <c r="X2123" s="10">
        <f t="shared" si="3715"/>
        <v>92351.106679421835</v>
      </c>
      <c r="Y2123" s="8">
        <f t="shared" si="3716"/>
        <v>1082.8240569669592</v>
      </c>
      <c r="Z2123" s="1">
        <f t="shared" si="3717"/>
        <v>1082.8240000000001</v>
      </c>
      <c r="AA2123" s="2">
        <f t="shared" si="3718"/>
        <v>92351.1</v>
      </c>
      <c r="AB2123" s="2">
        <f t="shared" si="3712"/>
        <v>92351.111537978461</v>
      </c>
      <c r="AC2123" s="1">
        <f t="shared" si="3719"/>
        <v>9.2643639011500689E-2</v>
      </c>
      <c r="AD2123" s="1" t="b">
        <f t="shared" si="3720"/>
        <v>1</v>
      </c>
      <c r="AM2123" s="10">
        <f t="shared" si="3721"/>
        <v>0.34114906947020018</v>
      </c>
      <c r="AN2123" s="10"/>
      <c r="AO2123" s="1">
        <f t="shared" si="3722"/>
        <v>1082.8240000000001</v>
      </c>
      <c r="AP2123"/>
      <c r="BB2123" s="17" cm="1">
        <f t="array" ref="BB2123">$C2123*EXP(poly_from_str($AO2123,BB$2951))</f>
        <v>7.9016518339604609</v>
      </c>
      <c r="BF2123" s="21">
        <f>INDEX([1]Pr3_line_class7_opt_lin!$A$2:$A$3624,MATCH($X2123,[1]Pr3_line_class7_opt_lin!$AO$2:$AO$3624,0),1)</f>
        <v>5124</v>
      </c>
    </row>
    <row r="2124" spans="1:58" hidden="1" x14ac:dyDescent="0.25">
      <c r="A2124" s="1" t="s">
        <v>640</v>
      </c>
      <c r="B2124" s="1">
        <v>4.0000000000000001E-3</v>
      </c>
      <c r="C2124">
        <v>50</v>
      </c>
      <c r="E2124" s="2">
        <v>92361.4</v>
      </c>
      <c r="F2124">
        <v>21238</v>
      </c>
      <c r="G2124" t="s">
        <v>4</v>
      </c>
      <c r="H2124" t="s">
        <v>39</v>
      </c>
      <c r="I2124">
        <v>113600</v>
      </c>
      <c r="J2124" t="s">
        <v>6</v>
      </c>
      <c r="K2124" t="s">
        <v>39</v>
      </c>
      <c r="L2124">
        <v>21238.78</v>
      </c>
      <c r="M2124">
        <v>113600.3</v>
      </c>
      <c r="N2124">
        <v>22</v>
      </c>
      <c r="V2124" s="11">
        <f t="shared" si="3713"/>
        <v>9.2361347145664932E-7</v>
      </c>
      <c r="W2124" s="11">
        <f t="shared" si="3714"/>
        <v>1.0827033804164944E-6</v>
      </c>
      <c r="X2124" s="10">
        <f t="shared" si="3715"/>
        <v>92361.369407961029</v>
      </c>
      <c r="Y2124" s="8">
        <f t="shared" si="3716"/>
        <v>1082.7037390307528</v>
      </c>
      <c r="Z2124" s="1">
        <f t="shared" si="3717"/>
        <v>1082.704</v>
      </c>
      <c r="AA2124" s="2">
        <f t="shared" si="3718"/>
        <v>92361.4</v>
      </c>
      <c r="AB2124" s="2">
        <f t="shared" si="3712"/>
        <v>92361.347145664928</v>
      </c>
      <c r="AC2124" s="1">
        <f t="shared" si="3719"/>
        <v>9.2653092232810139E-2</v>
      </c>
      <c r="AD2124" s="1" t="b">
        <f t="shared" si="3720"/>
        <v>1</v>
      </c>
      <c r="AF2124" s="1" t="s">
        <v>1196</v>
      </c>
      <c r="AG2124" s="1" t="s">
        <v>1155</v>
      </c>
      <c r="AH2124" s="10">
        <v>21238.78</v>
      </c>
      <c r="AI2124" s="10">
        <v>113600.13</v>
      </c>
      <c r="AJ2124" s="10">
        <f t="shared" ref="AJ2124:AJ2127" si="3749">AI2124-AH2124</f>
        <v>92361.35</v>
      </c>
      <c r="AK2124" s="1">
        <f t="shared" ref="AK2124:AK2127" si="3750">$A2124-100000000/AJ2124</f>
        <v>3.3459883297837223E-5</v>
      </c>
      <c r="AL2124" s="10">
        <f t="shared" ref="AL2124:AL2127" si="3751">$X2124-AJ2124</f>
        <v>1.9407961022807285E-2</v>
      </c>
      <c r="AM2124" s="10">
        <f t="shared" si="3721"/>
        <v>0.34122493313038466</v>
      </c>
      <c r="AN2124" s="10">
        <f t="shared" ref="AN2124:AN2127" si="3752">AL2124/AM2124</f>
        <v>5.6877323836682696E-2</v>
      </c>
      <c r="AO2124" s="1">
        <f t="shared" si="3722"/>
        <v>1082.704</v>
      </c>
      <c r="AP2124" s="14">
        <v>1100000000</v>
      </c>
      <c r="AQ2124" s="10">
        <v>0.16400000000000001</v>
      </c>
      <c r="AR2124" s="14" cm="1">
        <f t="array" ref="AR2124">SfromgA($AP2124,$AO2124,"")</f>
        <v>0.68905719017578382</v>
      </c>
      <c r="AS2124" s="21">
        <f t="shared" ref="AS2124:AS2127" si="3753">(10^MAX(0.05, -0.312925054856973*((LN($AR2124))^(1/3)) + 0.454808404431693)-1)*100</f>
        <v>378.5749194591329</v>
      </c>
      <c r="AU2124" s="10"/>
      <c r="AV2124" s="10"/>
      <c r="AW2124" s="14">
        <f t="shared" ref="AW2124:AW2127" si="3754">IF($AP2124="",$AT2124,$AP2124)</f>
        <v>1100000000</v>
      </c>
      <c r="AX2124" s="21">
        <f t="shared" ref="AX2124:AX2127" si="3755">IF($AP2124="",$AV2124,$AS2124)</f>
        <v>378.5749194591329</v>
      </c>
      <c r="AY2124" s="10">
        <f t="shared" ref="AY2124:AY2125" si="3756">LN(BB2124*$AO2124/$AW2124)</f>
        <v>-9.9315732640509626</v>
      </c>
      <c r="AZ2124" s="10">
        <f t="shared" ref="AZ2124:AZ2127" si="3757">EXP(AY$2950*$AI2124+AY$2951)*$AW2124/$AO2124</f>
        <v>33.140221731393417</v>
      </c>
      <c r="BA2124" s="10">
        <f t="shared" ref="BA2124:BA2125" si="3758">LN(AZ2124/$C2124)</f>
        <v>-0.41127530270397045</v>
      </c>
      <c r="BB2124" s="17" cm="1">
        <f t="array" ref="BB2124">$C2124*EXP(poly_from_str($AO2124,BB$2951))</f>
        <v>49.391871095069831</v>
      </c>
      <c r="BC2124" s="10">
        <f t="shared" ref="BC2124:BC2125" si="3759">LN(AZ2124/BB2124)</f>
        <v>-0.39903815519803504</v>
      </c>
      <c r="BD2124" s="10">
        <f t="shared" ref="BD2124:BD2127" si="3760">LN($AX2124/100+1)</f>
        <v>1.5656425841413215</v>
      </c>
      <c r="BE2124" s="10">
        <f t="shared" ref="BE2124:BE2127" si="3761">ABS(LN($AZ2124/$BB2124))-BD2124-LN(2)</f>
        <v>-1.8597516095032316</v>
      </c>
      <c r="BF2124" s="21">
        <f>INDEX([1]Pr3_line_class7_opt_lin!$A$2:$A$3624,MATCH($X2124,[1]Pr3_line_class7_opt_lin!$AO$2:$AO$3624,0),1)</f>
        <v>32048</v>
      </c>
    </row>
    <row r="2125" spans="1:58" hidden="1" x14ac:dyDescent="0.25">
      <c r="A2125" s="1" t="s">
        <v>641</v>
      </c>
      <c r="B2125" s="1">
        <v>4.0000000000000001E-3</v>
      </c>
      <c r="C2125">
        <v>8</v>
      </c>
      <c r="E2125" s="2">
        <v>92383.4</v>
      </c>
      <c r="F2125">
        <v>25934</v>
      </c>
      <c r="G2125" t="s">
        <v>4</v>
      </c>
      <c r="H2125" t="s">
        <v>17</v>
      </c>
      <c r="I2125">
        <v>118318</v>
      </c>
      <c r="J2125" t="s">
        <v>6</v>
      </c>
      <c r="K2125" t="s">
        <v>7</v>
      </c>
      <c r="L2125">
        <v>25934.98</v>
      </c>
      <c r="M2125">
        <v>118318.6</v>
      </c>
      <c r="N2125">
        <v>22</v>
      </c>
      <c r="V2125" s="11">
        <f t="shared" si="3713"/>
        <v>9.2383446734014211E-7</v>
      </c>
      <c r="W2125" s="11">
        <f t="shared" si="3714"/>
        <v>1.0824455475767292E-6</v>
      </c>
      <c r="X2125" s="10">
        <f t="shared" si="3715"/>
        <v>92383.427038723632</v>
      </c>
      <c r="Y2125" s="8">
        <f t="shared" si="3716"/>
        <v>1082.4452307672434</v>
      </c>
      <c r="Z2125" s="1">
        <f t="shared" si="3717"/>
        <v>1082.4449999999999</v>
      </c>
      <c r="AA2125" s="2">
        <f t="shared" si="3718"/>
        <v>92383.4</v>
      </c>
      <c r="AB2125" s="2">
        <f t="shared" si="3712"/>
        <v>92383.4467340142</v>
      </c>
      <c r="AC2125" s="1">
        <f t="shared" si="3719"/>
        <v>9.2673506152282203E-2</v>
      </c>
      <c r="AD2125" s="1" t="b">
        <f t="shared" si="3720"/>
        <v>1</v>
      </c>
      <c r="AF2125" s="1" t="s">
        <v>1257</v>
      </c>
      <c r="AG2125" s="1" t="s">
        <v>1171</v>
      </c>
      <c r="AH2125" s="10">
        <v>25934.98</v>
      </c>
      <c r="AI2125" s="10">
        <v>118318.6</v>
      </c>
      <c r="AJ2125" s="10">
        <f t="shared" si="3749"/>
        <v>92383.62000000001</v>
      </c>
      <c r="AK2125" s="1">
        <f t="shared" si="3750"/>
        <v>2.0301315321376023E-3</v>
      </c>
      <c r="AL2125" s="10">
        <f t="shared" si="3751"/>
        <v>-0.1929612763779005</v>
      </c>
      <c r="AM2125" s="10">
        <f t="shared" si="3721"/>
        <v>0.34138787652028513</v>
      </c>
      <c r="AN2125" s="10">
        <f t="shared" si="3752"/>
        <v>-0.56522591939914668</v>
      </c>
      <c r="AO2125" s="1">
        <f t="shared" si="3722"/>
        <v>1082.4449999999999</v>
      </c>
      <c r="AP2125" s="14">
        <v>540000000</v>
      </c>
      <c r="AQ2125" s="10">
        <v>0.11799999999999999</v>
      </c>
      <c r="AR2125" s="14" cm="1">
        <f t="array" ref="AR2125">SfromgA($AP2125,$AO2125,"")</f>
        <v>0.33802174219426157</v>
      </c>
      <c r="AS2125" s="21">
        <f t="shared" si="3753"/>
        <v>497.48171974677751</v>
      </c>
      <c r="AU2125" s="10"/>
      <c r="AV2125" s="10"/>
      <c r="AW2125" s="14">
        <f t="shared" si="3754"/>
        <v>540000000</v>
      </c>
      <c r="AX2125" s="21">
        <f t="shared" si="3755"/>
        <v>497.48171974677751</v>
      </c>
      <c r="AY2125" s="10">
        <f t="shared" si="3756"/>
        <v>-11.05261275268936</v>
      </c>
      <c r="AZ2125" s="10">
        <f t="shared" si="3757"/>
        <v>10.469084201994431</v>
      </c>
      <c r="BA2125" s="10">
        <f t="shared" si="3758"/>
        <v>0.26898501060855351</v>
      </c>
      <c r="BB2125" s="17" cm="1">
        <f t="array" ref="BB2125">$C2125*EXP(poly_from_str($AO2125,BB$2951))</f>
        <v>7.9049511780804842</v>
      </c>
      <c r="BC2125" s="10">
        <f t="shared" si="3759"/>
        <v>0.28093725772692635</v>
      </c>
      <c r="BD2125" s="10">
        <f t="shared" si="3760"/>
        <v>1.7875535027834883</v>
      </c>
      <c r="BE2125" s="10">
        <f t="shared" si="3761"/>
        <v>-2.1997634256165073</v>
      </c>
      <c r="BF2125" s="21">
        <f>INDEX([1]Pr3_line_class7_opt_lin!$A$2:$A$3624,MATCH($X2125,[1]Pr3_line_class7_opt_lin!$AO$2:$AO$3624,0),1)</f>
        <v>5135</v>
      </c>
    </row>
    <row r="2126" spans="1:58" hidden="1" x14ac:dyDescent="0.25">
      <c r="A2126" s="1" t="s">
        <v>642</v>
      </c>
      <c r="B2126" s="1">
        <v>4.0000000000000001E-3</v>
      </c>
      <c r="C2126">
        <v>20</v>
      </c>
      <c r="E2126" s="2">
        <v>92413.7</v>
      </c>
      <c r="F2126">
        <v>18921</v>
      </c>
      <c r="G2126" t="s">
        <v>4</v>
      </c>
      <c r="H2126" t="s">
        <v>46</v>
      </c>
      <c r="I2126">
        <v>111335</v>
      </c>
      <c r="J2126" t="s">
        <v>6</v>
      </c>
      <c r="K2126" t="s">
        <v>46</v>
      </c>
      <c r="L2126">
        <v>18921.240000000002</v>
      </c>
      <c r="M2126">
        <v>111335.1</v>
      </c>
      <c r="N2126">
        <v>22</v>
      </c>
      <c r="V2126" s="11">
        <f t="shared" si="3713"/>
        <v>9.24136694603319E-7</v>
      </c>
      <c r="W2126" s="11">
        <f t="shared" si="3714"/>
        <v>1.0820906424047519E-6</v>
      </c>
      <c r="X2126" s="10">
        <f t="shared" si="3715"/>
        <v>92413.682340534637</v>
      </c>
      <c r="Y2126" s="8">
        <f t="shared" si="3716"/>
        <v>1082.090849183031</v>
      </c>
      <c r="Z2126" s="1">
        <f t="shared" si="3717"/>
        <v>1082.0909999999999</v>
      </c>
      <c r="AA2126" s="2">
        <f t="shared" si="3718"/>
        <v>92413.7</v>
      </c>
      <c r="AB2126" s="2">
        <f t="shared" si="3712"/>
        <v>92413.669460331905</v>
      </c>
      <c r="AC2126" s="1">
        <f t="shared" si="3719"/>
        <v>9.2701431515617411E-2</v>
      </c>
      <c r="AD2126" s="1" t="b">
        <f t="shared" si="3720"/>
        <v>1</v>
      </c>
      <c r="AF2126" s="1" t="s">
        <v>1297</v>
      </c>
      <c r="AG2126" s="1" t="s">
        <v>1319</v>
      </c>
      <c r="AH2126" s="10">
        <v>18921.240000000002</v>
      </c>
      <c r="AI2126" s="10">
        <v>111334.87</v>
      </c>
      <c r="AJ2126" s="10">
        <f t="shared" si="3749"/>
        <v>92413.62999999999</v>
      </c>
      <c r="AK2126" s="1">
        <f t="shared" si="3750"/>
        <v>-4.6204948353079089E-4</v>
      </c>
      <c r="AL2126" s="10">
        <f t="shared" si="3751"/>
        <v>5.234053464664612E-2</v>
      </c>
      <c r="AM2126" s="10">
        <f t="shared" si="3721"/>
        <v>0.34161156501625095</v>
      </c>
      <c r="AN2126" s="10">
        <f t="shared" si="3752"/>
        <v>0.15321651842833894</v>
      </c>
      <c r="AO2126" s="1">
        <f t="shared" si="3722"/>
        <v>1082.0909999999999</v>
      </c>
      <c r="AP2126" s="14">
        <v>13500000</v>
      </c>
      <c r="AQ2126" s="10">
        <v>5.0999999999999997E-2</v>
      </c>
      <c r="AR2126" s="14" cm="1">
        <f t="array" ref="AR2126">SfromgA($AP2126,$AO2126,"")</f>
        <v>8.4422553345908542E-3</v>
      </c>
      <c r="AS2126" s="21">
        <f t="shared" si="3753"/>
        <v>858.81457429902332</v>
      </c>
      <c r="AU2126" s="10"/>
      <c r="AV2126" s="10"/>
      <c r="AW2126" s="14">
        <f t="shared" si="3754"/>
        <v>13500000</v>
      </c>
      <c r="AX2126" s="21">
        <f t="shared" si="3755"/>
        <v>858.81457429902332</v>
      </c>
      <c r="AY2126" s="12"/>
      <c r="AZ2126" s="10">
        <f t="shared" si="3757"/>
        <v>0.50292505705852042</v>
      </c>
      <c r="BA2126" s="12"/>
      <c r="BB2126" s="17" cm="1">
        <f t="array" ref="BB2126">$C2126*EXP(poly_from_str($AO2126,BB$2951))</f>
        <v>19.770021771705014</v>
      </c>
      <c r="BC2126" s="12"/>
      <c r="BD2126" s="10">
        <f t="shared" si="3760"/>
        <v>2.260527517018796</v>
      </c>
      <c r="BE2126" s="10">
        <f t="shared" si="3761"/>
        <v>0.71780615276696846</v>
      </c>
      <c r="BF2126" s="21">
        <f>INDEX([1]Pr3_line_class7_opt_lin!$A$2:$A$3624,MATCH($X2126,[1]Pr3_line_class7_opt_lin!$AO$2:$AO$3624,0),1)</f>
        <v>12866</v>
      </c>
    </row>
    <row r="2127" spans="1:58" hidden="1" x14ac:dyDescent="0.25">
      <c r="A2127" s="1" t="s">
        <v>643</v>
      </c>
      <c r="B2127" s="1">
        <v>4.0000000000000001E-3</v>
      </c>
      <c r="C2127">
        <v>10</v>
      </c>
      <c r="E2127" s="2">
        <v>92417.600000000006</v>
      </c>
      <c r="F2127">
        <v>24309</v>
      </c>
      <c r="G2127" t="s">
        <v>4</v>
      </c>
      <c r="H2127" t="s">
        <v>18</v>
      </c>
      <c r="I2127">
        <v>116727</v>
      </c>
      <c r="J2127" t="s">
        <v>6</v>
      </c>
      <c r="K2127" t="s">
        <v>17</v>
      </c>
      <c r="L2127">
        <v>24309.200000000001</v>
      </c>
      <c r="M2127">
        <v>116727.1</v>
      </c>
      <c r="N2127">
        <v>22</v>
      </c>
      <c r="V2127" s="11">
        <f t="shared" si="3713"/>
        <v>9.2417598159041446E-7</v>
      </c>
      <c r="W2127" s="11">
        <f t="shared" si="3714"/>
        <v>1.0820449784456639E-6</v>
      </c>
      <c r="X2127" s="10">
        <f t="shared" si="3715"/>
        <v>92417.598935547678</v>
      </c>
      <c r="Y2127" s="8">
        <f t="shared" si="3716"/>
        <v>1082.0449909084991</v>
      </c>
      <c r="Z2127" s="1">
        <f t="shared" si="3717"/>
        <v>1082.0450000000001</v>
      </c>
      <c r="AA2127" s="2">
        <f t="shared" si="3718"/>
        <v>92417.600000000006</v>
      </c>
      <c r="AB2127" s="2">
        <f t="shared" si="3712"/>
        <v>92417.598159041445</v>
      </c>
      <c r="AC2127" s="1">
        <f t="shared" si="3719"/>
        <v>9.2705062247430303E-2</v>
      </c>
      <c r="AD2127" s="1" t="b">
        <f t="shared" si="3720"/>
        <v>1</v>
      </c>
      <c r="AF2127" s="1" t="s">
        <v>1282</v>
      </c>
      <c r="AG2127" s="1" t="s">
        <v>1217</v>
      </c>
      <c r="AH2127" s="10">
        <v>24309.200000000001</v>
      </c>
      <c r="AI2127" s="10">
        <v>116727.1</v>
      </c>
      <c r="AJ2127" s="10">
        <f t="shared" si="3749"/>
        <v>92417.900000000009</v>
      </c>
      <c r="AK2127" s="1">
        <f t="shared" si="3750"/>
        <v>3.5340069402991503E-3</v>
      </c>
      <c r="AL2127" s="10">
        <f t="shared" si="3751"/>
        <v>-0.30106445233104751</v>
      </c>
      <c r="AM2127" s="10">
        <f t="shared" si="3721"/>
        <v>0.3416405047849212</v>
      </c>
      <c r="AN2127" s="10">
        <f t="shared" si="3752"/>
        <v>-0.88123172783795578</v>
      </c>
      <c r="AO2127" s="1">
        <f t="shared" si="3722"/>
        <v>1082.0450000000001</v>
      </c>
      <c r="AP2127" s="14">
        <v>9650000</v>
      </c>
      <c r="AQ2127" s="10">
        <v>7.0000000000000001E-3</v>
      </c>
      <c r="AR2127" s="14" cm="1">
        <f t="array" ref="AR2127">SfromgA($AP2127,$AO2127,"")</f>
        <v>6.0338796123071232E-3</v>
      </c>
      <c r="AS2127" s="21">
        <f t="shared" si="3753"/>
        <v>885.85070816488098</v>
      </c>
      <c r="AU2127" s="10"/>
      <c r="AV2127" s="10"/>
      <c r="AW2127" s="14">
        <f t="shared" si="3754"/>
        <v>9650000</v>
      </c>
      <c r="AX2127" s="21">
        <f t="shared" si="3755"/>
        <v>885.85070816488098</v>
      </c>
      <c r="AY2127" s="12"/>
      <c r="AZ2127" s="10">
        <f t="shared" si="3757"/>
        <v>0.2171758489698575</v>
      </c>
      <c r="BA2127" s="12"/>
      <c r="BB2127" s="17" cm="1">
        <f t="array" ref="BB2127">$C2127*EXP(poly_from_str($AO2127,BB$2951))</f>
        <v>9.8855053736049729</v>
      </c>
      <c r="BC2127" s="12"/>
      <c r="BD2127" s="10">
        <f t="shared" si="3760"/>
        <v>2.2883347455531671</v>
      </c>
      <c r="BE2127" s="10">
        <f t="shared" si="3761"/>
        <v>0.8366355441969221</v>
      </c>
      <c r="BF2127" s="21">
        <f>INDEX([1]Pr3_line_class7_opt_lin!$A$2:$A$3624,MATCH($X2127,[1]Pr3_line_class7_opt_lin!$AO$2:$AO$3624,0),1)</f>
        <v>6435</v>
      </c>
    </row>
    <row r="2128" spans="1:58" hidden="1" x14ac:dyDescent="0.25">
      <c r="A2128" s="1" t="s">
        <v>644</v>
      </c>
      <c r="B2128" s="1">
        <v>4.0000000000000001E-3</v>
      </c>
      <c r="C2128">
        <v>3</v>
      </c>
      <c r="E2128" s="2">
        <v>92437.9</v>
      </c>
      <c r="N2128">
        <v>22</v>
      </c>
      <c r="V2128" s="11">
        <f t="shared" si="3713"/>
        <v>9.2437930240791569E-7</v>
      </c>
      <c r="W2128" s="11">
        <f t="shared" si="3714"/>
        <v>1.0818073539100304E-6</v>
      </c>
      <c r="X2128" s="10">
        <f t="shared" si="3715"/>
        <v>92437.917478906544</v>
      </c>
      <c r="Y2128" s="8">
        <f t="shared" si="3716"/>
        <v>1081.8071493531759</v>
      </c>
      <c r="Z2128" s="1">
        <f t="shared" si="3717"/>
        <v>1081.807</v>
      </c>
      <c r="AA2128" s="2">
        <f t="shared" si="3718"/>
        <v>92437.9</v>
      </c>
      <c r="AB2128" s="2">
        <f t="shared" si="3712"/>
        <v>92437.930240791567</v>
      </c>
      <c r="AC2128" s="1">
        <f t="shared" si="3719"/>
        <v>9.272385473600725E-2</v>
      </c>
      <c r="AD2128" s="1" t="b">
        <f t="shared" si="3720"/>
        <v>1</v>
      </c>
      <c r="AM2128" s="10">
        <f t="shared" si="3721"/>
        <v>0.34179072607221067</v>
      </c>
      <c r="AN2128" s="10"/>
      <c r="AO2128" s="1">
        <f t="shared" si="3722"/>
        <v>1081.807</v>
      </c>
      <c r="AP2128"/>
      <c r="BB2128" s="17" cm="1">
        <f t="array" ref="BB2128">$C2128*EXP(poly_from_str($AO2128,BB$2951))</f>
        <v>2.9664167774438646</v>
      </c>
      <c r="BF2128" s="21">
        <f>INDEX([1]Pr3_line_class7_opt_lin!$A$2:$A$3624,MATCH($X2128,[1]Pr3_line_class7_opt_lin!$AO$2:$AO$3624,0),1)</f>
        <v>1933</v>
      </c>
    </row>
    <row r="2129" spans="1:58" hidden="1" x14ac:dyDescent="0.25">
      <c r="A2129" s="1" t="s">
        <v>645</v>
      </c>
      <c r="B2129" s="1">
        <v>4.0000000000000001E-3</v>
      </c>
      <c r="C2129">
        <v>10</v>
      </c>
      <c r="E2129" s="2">
        <v>92443.1</v>
      </c>
      <c r="F2129">
        <v>20848</v>
      </c>
      <c r="G2129" t="s">
        <v>4</v>
      </c>
      <c r="H2129" t="s">
        <v>17</v>
      </c>
      <c r="I2129">
        <v>113291</v>
      </c>
      <c r="J2129" t="s">
        <v>6</v>
      </c>
      <c r="K2129" t="s">
        <v>7</v>
      </c>
      <c r="L2129">
        <v>20848.39</v>
      </c>
      <c r="M2129">
        <v>113291.8</v>
      </c>
      <c r="N2129">
        <v>22</v>
      </c>
      <c r="V2129" s="11">
        <f t="shared" si="3713"/>
        <v>9.244314284499318E-7</v>
      </c>
      <c r="W2129" s="11">
        <f t="shared" si="3714"/>
        <v>1.0817465013613779E-6</v>
      </c>
      <c r="X2129" s="10">
        <f t="shared" si="3715"/>
        <v>92443.124761667757</v>
      </c>
      <c r="Y2129" s="8">
        <f t="shared" si="3716"/>
        <v>1081.7462116064878</v>
      </c>
      <c r="Z2129" s="1">
        <f t="shared" si="3717"/>
        <v>1081.7460000000001</v>
      </c>
      <c r="AA2129" s="2">
        <f t="shared" si="3718"/>
        <v>92443.1</v>
      </c>
      <c r="AB2129" s="2">
        <f t="shared" si="3712"/>
        <v>92443.142844993185</v>
      </c>
      <c r="AC2129" s="1">
        <f t="shared" si="3719"/>
        <v>9.2728673295299074E-2</v>
      </c>
      <c r="AD2129" s="1" t="b">
        <f t="shared" si="3720"/>
        <v>1</v>
      </c>
      <c r="AF2129" s="1" t="s">
        <v>1271</v>
      </c>
      <c r="AG2129" s="1" t="s">
        <v>1166</v>
      </c>
      <c r="AH2129" s="10">
        <v>20848.39</v>
      </c>
      <c r="AI2129" s="10">
        <v>113291.67</v>
      </c>
      <c r="AJ2129" s="10">
        <f>AI2129-AH2129</f>
        <v>92443.28</v>
      </c>
      <c r="AK2129" s="1">
        <f>$A2129-100000000/AJ2129</f>
        <v>1.6049504085913213E-3</v>
      </c>
      <c r="AL2129" s="10">
        <f>$X2129-AJ2129</f>
        <v>-0.15523833224142436</v>
      </c>
      <c r="AM2129" s="10">
        <f t="shared" si="3721"/>
        <v>0.34182922793335957</v>
      </c>
      <c r="AN2129" s="10">
        <f>AL2129/AM2129</f>
        <v>-0.45414001950613903</v>
      </c>
      <c r="AO2129" s="1">
        <f t="shared" si="3722"/>
        <v>1081.7460000000001</v>
      </c>
      <c r="AP2129" s="14">
        <v>650000000</v>
      </c>
      <c r="AQ2129" s="10">
        <v>0.26500000000000001</v>
      </c>
      <c r="AR2129" s="14" cm="1">
        <f t="array" ref="AR2129">SfromgA($AP2129,$AO2129,"")</f>
        <v>0.40609029490054549</v>
      </c>
      <c r="AS2129" s="21">
        <f>(10^MAX(0.05, -0.312925054856973*((LN($AR2129))^(1/3)) + 0.454808404431693)-1)*100</f>
        <v>471.56572396011205</v>
      </c>
      <c r="AU2129" s="10"/>
      <c r="AV2129" s="10"/>
      <c r="AW2129" s="14">
        <f>IF($AP2129="",$AT2129,$AP2129)</f>
        <v>650000000</v>
      </c>
      <c r="AX2129" s="21">
        <f>IF($AP2129="",$AV2129,$AS2129)</f>
        <v>471.56572396011205</v>
      </c>
      <c r="AY2129" s="10">
        <f>LN(BB2129*$AO2129/$AW2129)</f>
        <v>-11.014757789037237</v>
      </c>
      <c r="AZ2129" s="10">
        <f>EXP(AY$2950*$AI2129+AY$2951)*$AW2129/$AO2129</f>
        <v>20.173572416505088</v>
      </c>
      <c r="BA2129" s="10">
        <f>LN(AZ2129/$C2129)</f>
        <v>0.70178835863382727</v>
      </c>
      <c r="BB2129" s="17" cm="1">
        <f t="array" ref="BB2129">$C2129*EXP(poly_from_str($AO2129,BB$2951))</f>
        <v>9.8887075088952994</v>
      </c>
      <c r="BC2129" s="10">
        <f t="shared" ref="BC2129" si="3762">LN(AZ2129/BB2129)</f>
        <v>0.7129800011972699</v>
      </c>
      <c r="BD2129" s="10">
        <f t="shared" ref="BD2129" si="3763">LN($AX2129/100+1)</f>
        <v>1.7432092931893639</v>
      </c>
      <c r="BE2129" s="10">
        <f>ABS(LN($AZ2129/$BB2129))-BD2129-LN(2)</f>
        <v>-1.7233764725520393</v>
      </c>
      <c r="BF2129" s="21">
        <f>INDEX([1]Pr3_line_class7_opt_lin!$A$2:$A$3624,MATCH($X2129,[1]Pr3_line_class7_opt_lin!$AO$2:$AO$3624,0),1)</f>
        <v>6446</v>
      </c>
    </row>
    <row r="2130" spans="1:58" hidden="1" x14ac:dyDescent="0.25">
      <c r="A2130" s="1" t="s">
        <v>646</v>
      </c>
      <c r="B2130" s="1">
        <v>4.0000000000000001E-3</v>
      </c>
      <c r="C2130">
        <v>3</v>
      </c>
      <c r="E2130" s="2">
        <v>92457.8</v>
      </c>
      <c r="N2130">
        <v>22</v>
      </c>
      <c r="V2130" s="11">
        <f t="shared" si="3713"/>
        <v>9.2457843846098364E-7</v>
      </c>
      <c r="W2130" s="11">
        <f t="shared" si="3714"/>
        <v>1.0815745129129182E-6</v>
      </c>
      <c r="X2130" s="10">
        <f t="shared" si="3715"/>
        <v>92457.825333439687</v>
      </c>
      <c r="Y2130" s="8">
        <f t="shared" si="3716"/>
        <v>1081.5742165615536</v>
      </c>
      <c r="Z2130" s="1">
        <f t="shared" si="3717"/>
        <v>1081.5740000000001</v>
      </c>
      <c r="AA2130" s="2">
        <f t="shared" si="3718"/>
        <v>92457.8</v>
      </c>
      <c r="AB2130" s="2">
        <f t="shared" si="3712"/>
        <v>92457.84384609836</v>
      </c>
      <c r="AC2130" s="1">
        <f t="shared" si="3719"/>
        <v>9.2742264443347544E-2</v>
      </c>
      <c r="AD2130" s="1" t="b">
        <f t="shared" si="3720"/>
        <v>1</v>
      </c>
      <c r="AM2130" s="10">
        <f t="shared" si="3721"/>
        <v>0.34193795339015176</v>
      </c>
      <c r="AN2130" s="10"/>
      <c r="AO2130" s="1">
        <f t="shared" si="3722"/>
        <v>1081.5740000000001</v>
      </c>
      <c r="AP2130"/>
      <c r="BB2130" s="17" cm="1">
        <f t="array" ref="BB2130">$C2130*EXP(poly_from_str($AO2130,BB$2951))</f>
        <v>2.9671620248271777</v>
      </c>
      <c r="BF2130" s="21">
        <f>INDEX([1]Pr3_line_class7_opt_lin!$A$2:$A$3624,MATCH($X2130,[1]Pr3_line_class7_opt_lin!$AO$2:$AO$3624,0),1)</f>
        <v>1936</v>
      </c>
    </row>
    <row r="2131" spans="1:58" hidden="1" x14ac:dyDescent="0.25">
      <c r="A2131" s="1" t="s">
        <v>647</v>
      </c>
      <c r="B2131" s="1">
        <v>4.0000000000000001E-3</v>
      </c>
      <c r="C2131">
        <v>20</v>
      </c>
      <c r="E2131" s="2">
        <v>92476.5</v>
      </c>
      <c r="F2131">
        <v>24250</v>
      </c>
      <c r="G2131" t="s">
        <v>4</v>
      </c>
      <c r="H2131" t="s">
        <v>18</v>
      </c>
      <c r="I2131">
        <v>116727</v>
      </c>
      <c r="J2131" t="s">
        <v>6</v>
      </c>
      <c r="K2131" t="s">
        <v>17</v>
      </c>
      <c r="L2131">
        <v>24250.62</v>
      </c>
      <c r="M2131">
        <v>116727.1</v>
      </c>
      <c r="N2131">
        <v>22</v>
      </c>
      <c r="V2131" s="11">
        <f t="shared" si="3713"/>
        <v>9.2476483230314529E-7</v>
      </c>
      <c r="W2131" s="11">
        <f t="shared" si="3714"/>
        <v>1.0813558039069385E-6</v>
      </c>
      <c r="X2131" s="10">
        <f t="shared" si="3715"/>
        <v>92476.490314099632</v>
      </c>
      <c r="Y2131" s="8">
        <f t="shared" si="3716"/>
        <v>1081.3559171671254</v>
      </c>
      <c r="Z2131" s="1">
        <f t="shared" si="3717"/>
        <v>1081.356</v>
      </c>
      <c r="AA2131" s="2">
        <f t="shared" si="3718"/>
        <v>92476.5</v>
      </c>
      <c r="AB2131" s="2">
        <f t="shared" si="3712"/>
        <v>92476.483230314538</v>
      </c>
      <c r="AC2131" s="1">
        <f t="shared" si="3719"/>
        <v>9.2759499753233221E-2</v>
      </c>
      <c r="AD2131" s="1" t="b">
        <f t="shared" si="3720"/>
        <v>1</v>
      </c>
      <c r="AF2131" s="1" t="s">
        <v>1320</v>
      </c>
      <c r="AG2131" s="1" t="s">
        <v>1217</v>
      </c>
      <c r="AH2131" s="10">
        <v>24250.62</v>
      </c>
      <c r="AI2131" s="10">
        <v>116727.1</v>
      </c>
      <c r="AJ2131" s="10">
        <f t="shared" ref="AJ2131:AJ2135" si="3764">AI2131-AH2131</f>
        <v>92476.48000000001</v>
      </c>
      <c r="AK2131" s="1">
        <f t="shared" ref="AK2131:AK2135" si="3765">$A2131-100000000/AJ2131</f>
        <v>-3.7773063922941219E-5</v>
      </c>
      <c r="AL2131" s="10">
        <f t="shared" ref="AL2131:AL2135" si="3766">$X2131-AJ2131</f>
        <v>1.0314099621609785E-2</v>
      </c>
      <c r="AM2131" s="10">
        <f t="shared" si="3721"/>
        <v>0.34207606005792729</v>
      </c>
      <c r="AN2131" s="10">
        <f t="shared" ref="AN2131:AN2135" si="3767">AL2131/AM2131</f>
        <v>3.0151480404279653E-2</v>
      </c>
      <c r="AO2131" s="1">
        <f t="shared" si="3722"/>
        <v>1081.356</v>
      </c>
      <c r="AP2131" s="14">
        <v>760000000</v>
      </c>
      <c r="AQ2131" s="10">
        <v>0.159</v>
      </c>
      <c r="AR2131" s="14" cm="1">
        <f t="array" ref="AR2131">SfromgA($AP2131,$AO2131,"")</f>
        <v>0.47429990221129109</v>
      </c>
      <c r="AS2131" s="21">
        <f t="shared" ref="AS2131:AS2135" si="3768">(10^MAX(0.05, -0.312925054856973*((LN($AR2131))^(1/3)) + 0.454808404431693)-1)*100</f>
        <v>447.77551956570721</v>
      </c>
      <c r="AU2131" s="10"/>
      <c r="AV2131" s="10"/>
      <c r="AW2131" s="14">
        <f t="shared" ref="AW2131:AW2135" si="3769">IF($AP2131="",$AT2131,$AP2131)</f>
        <v>760000000</v>
      </c>
      <c r="AX2131" s="21">
        <f t="shared" ref="AX2131:AX2135" si="3770">IF($AP2131="",$AV2131,$AS2131)</f>
        <v>447.77551956570721</v>
      </c>
      <c r="AY2131" s="10">
        <f t="shared" ref="AY2131:AY2135" si="3771">LN(BB2131*$AO2131/$AW2131)</f>
        <v>-10.477898162411048</v>
      </c>
      <c r="AZ2131" s="10">
        <f t="shared" ref="AZ2131:AZ2135" si="3772">EXP(AY$2950*$AI2131+AY$2951)*$AW2131/$AO2131</f>
        <v>17.114902724124136</v>
      </c>
      <c r="BA2131" s="10">
        <f t="shared" ref="BA2131:BA2135" si="3773">LN(AZ2131/$C2131)</f>
        <v>-0.15578268525003738</v>
      </c>
      <c r="BB2131" s="17" cm="1">
        <f t="array" ref="BB2131">$C2131*EXP(poly_from_str($AO2131,BB$2951))</f>
        <v>19.785705661883856</v>
      </c>
      <c r="BC2131" s="10">
        <f t="shared" ref="BC2131:BC2135" si="3774">LN(AZ2131/BB2131)</f>
        <v>-0.14501015240656542</v>
      </c>
      <c r="BD2131" s="10">
        <f t="shared" ref="BD2131:BD2135" si="3775">LN($AX2131/100+1)</f>
        <v>1.7006953812072469</v>
      </c>
      <c r="BE2131" s="10">
        <f t="shared" ref="BE2131:BE2135" si="3776">ABS(LN($AZ2131/$BB2131))-BD2131-LN(2)</f>
        <v>-2.2488324093606269</v>
      </c>
      <c r="BF2131" s="21">
        <f>INDEX([1]Pr3_line_class7_opt_lin!$A$2:$A$3624,MATCH($X2131,[1]Pr3_line_class7_opt_lin!$AO$2:$AO$3624,0),1)</f>
        <v>12922</v>
      </c>
    </row>
    <row r="2132" spans="1:58" hidden="1" x14ac:dyDescent="0.25">
      <c r="A2132" s="1" t="s">
        <v>648</v>
      </c>
      <c r="B2132" s="1">
        <v>4.0000000000000001E-3</v>
      </c>
      <c r="C2132">
        <v>5</v>
      </c>
      <c r="E2132" s="2">
        <v>92485.4</v>
      </c>
      <c r="F2132">
        <v>21294</v>
      </c>
      <c r="G2132" t="s">
        <v>4</v>
      </c>
      <c r="H2132" t="s">
        <v>7</v>
      </c>
      <c r="I2132">
        <v>113780</v>
      </c>
      <c r="J2132" t="s">
        <v>6</v>
      </c>
      <c r="K2132" t="s">
        <v>5</v>
      </c>
      <c r="L2132">
        <v>21294.89</v>
      </c>
      <c r="M2132">
        <v>113780.5</v>
      </c>
      <c r="N2132">
        <v>22</v>
      </c>
      <c r="V2132" s="11">
        <f t="shared" si="3713"/>
        <v>9.2485378061728445E-7</v>
      </c>
      <c r="W2132" s="11">
        <f t="shared" si="3714"/>
        <v>1.0812517435184366E-6</v>
      </c>
      <c r="X2132" s="10">
        <f t="shared" si="3715"/>
        <v>92485.387330867394</v>
      </c>
      <c r="Y2132" s="8">
        <f t="shared" si="3716"/>
        <v>1081.2518916339616</v>
      </c>
      <c r="Z2132" s="1">
        <f t="shared" si="3717"/>
        <v>1081.252</v>
      </c>
      <c r="AA2132" s="2">
        <f t="shared" si="3718"/>
        <v>92485.4</v>
      </c>
      <c r="AB2132" s="2">
        <f t="shared" si="3712"/>
        <v>92485.37806172845</v>
      </c>
      <c r="AC2132" s="1">
        <f t="shared" si="3719"/>
        <v>9.2767725776104204E-2</v>
      </c>
      <c r="AD2132" s="1" t="b">
        <f t="shared" si="3720"/>
        <v>1</v>
      </c>
      <c r="AF2132" s="1" t="s">
        <v>1209</v>
      </c>
      <c r="AG2132" s="5" t="s">
        <v>1464</v>
      </c>
      <c r="AH2132" s="10">
        <v>21294.89</v>
      </c>
      <c r="AI2132" s="10">
        <v>113780.27</v>
      </c>
      <c r="AJ2132" s="10">
        <f t="shared" si="3764"/>
        <v>92485.38</v>
      </c>
      <c r="AK2132" s="1">
        <f t="shared" si="3765"/>
        <v>2.2660446347799734E-5</v>
      </c>
      <c r="AL2132" s="10">
        <f t="shared" si="3766"/>
        <v>7.3308673891006038E-3</v>
      </c>
      <c r="AM2132" s="10">
        <f t="shared" si="3721"/>
        <v>0.3421418873676072</v>
      </c>
      <c r="AN2132" s="10">
        <f t="shared" si="3767"/>
        <v>2.1426395480259063E-2</v>
      </c>
      <c r="AO2132" s="1">
        <f t="shared" si="3722"/>
        <v>1081.252</v>
      </c>
      <c r="AP2132" s="14">
        <v>440000000</v>
      </c>
      <c r="AQ2132" s="10">
        <v>0.121</v>
      </c>
      <c r="AR2132" s="14" cm="1">
        <f t="array" ref="AR2132">SfromgA($AP2132,$AO2132,"")</f>
        <v>0.27451545997006471</v>
      </c>
      <c r="AS2132" s="21">
        <f t="shared" si="3768"/>
        <v>524.73568180263203</v>
      </c>
      <c r="AU2132" s="10"/>
      <c r="AV2132" s="10"/>
      <c r="AW2132" s="14">
        <f t="shared" si="3769"/>
        <v>440000000</v>
      </c>
      <c r="AX2132" s="21">
        <f t="shared" si="3770"/>
        <v>524.73568180263203</v>
      </c>
      <c r="AY2132" s="10">
        <f t="shared" si="3771"/>
        <v>-11.317633871258597</v>
      </c>
      <c r="AZ2132" s="10">
        <f t="shared" si="3772"/>
        <v>13.052245354101816</v>
      </c>
      <c r="BA2132" s="10">
        <f t="shared" si="3773"/>
        <v>0.95952226431993859</v>
      </c>
      <c r="BB2132" s="17" cm="1">
        <f t="array" ref="BB2132">$C2132*EXP(poly_from_str($AO2132,BB$2951))</f>
        <v>4.9469761229517744</v>
      </c>
      <c r="BC2132" s="10">
        <f t="shared" si="3774"/>
        <v>0.97018367109141634</v>
      </c>
      <c r="BD2132" s="10">
        <f t="shared" si="3775"/>
        <v>1.8321584651812406</v>
      </c>
      <c r="BE2132" s="10">
        <f t="shared" si="3776"/>
        <v>-1.5551219746497695</v>
      </c>
      <c r="BF2132" s="21">
        <f>INDEX([1]Pr3_line_class7_opt_lin!$A$2:$A$3624,MATCH($X2132,[1]Pr3_line_class7_opt_lin!$AO$2:$AO$3624,0),1)</f>
        <v>3233</v>
      </c>
    </row>
    <row r="2133" spans="1:58" hidden="1" x14ac:dyDescent="0.25">
      <c r="A2133" s="1" t="s">
        <v>649</v>
      </c>
      <c r="B2133" s="1">
        <v>4.0000000000000001E-3</v>
      </c>
      <c r="C2133">
        <v>5</v>
      </c>
      <c r="E2133" s="2">
        <v>92489</v>
      </c>
      <c r="F2133">
        <v>23532</v>
      </c>
      <c r="G2133" t="s">
        <v>4</v>
      </c>
      <c r="H2133" t="s">
        <v>17</v>
      </c>
      <c r="I2133">
        <v>116021</v>
      </c>
      <c r="J2133" t="s">
        <v>6</v>
      </c>
      <c r="K2133" t="s">
        <v>7</v>
      </c>
      <c r="L2133">
        <v>23532.86</v>
      </c>
      <c r="M2133">
        <v>116021.8</v>
      </c>
      <c r="N2133">
        <v>22</v>
      </c>
      <c r="V2133" s="11">
        <f t="shared" si="3713"/>
        <v>9.2488970690245184E-7</v>
      </c>
      <c r="W2133" s="11">
        <f t="shared" si="3714"/>
        <v>1.0812096573646597E-6</v>
      </c>
      <c r="X2133" s="10">
        <f t="shared" si="3715"/>
        <v>92488.98307502181</v>
      </c>
      <c r="Y2133" s="8">
        <f t="shared" si="3716"/>
        <v>1081.2098552201151</v>
      </c>
      <c r="Z2133" s="1">
        <f t="shared" si="3717"/>
        <v>1081.21</v>
      </c>
      <c r="AA2133" s="2">
        <f t="shared" si="3718"/>
        <v>92489</v>
      </c>
      <c r="AB2133" s="2">
        <f t="shared" si="3712"/>
        <v>92488.970690245187</v>
      </c>
      <c r="AC2133" s="1">
        <f t="shared" si="3719"/>
        <v>9.2771048496705172E-2</v>
      </c>
      <c r="AD2133" s="1" t="b">
        <f t="shared" si="3720"/>
        <v>1</v>
      </c>
      <c r="AF2133" s="1" t="s">
        <v>1251</v>
      </c>
      <c r="AG2133" s="1" t="s">
        <v>1322</v>
      </c>
      <c r="AH2133" s="10">
        <v>23532.86</v>
      </c>
      <c r="AI2133" s="10">
        <v>116021.78</v>
      </c>
      <c r="AJ2133" s="10">
        <f t="shared" si="3764"/>
        <v>92488.92</v>
      </c>
      <c r="AK2133" s="1">
        <f t="shared" si="3765"/>
        <v>-5.9257692714709265E-4</v>
      </c>
      <c r="AL2133" s="10">
        <f t="shared" si="3766"/>
        <v>6.3075021811528131E-2</v>
      </c>
      <c r="AM2133" s="10">
        <f t="shared" si="3721"/>
        <v>0.34216849640680347</v>
      </c>
      <c r="AN2133" s="10">
        <f t="shared" si="3767"/>
        <v>0.18433906824823043</v>
      </c>
      <c r="AO2133" s="1">
        <f t="shared" si="3722"/>
        <v>1081.21</v>
      </c>
      <c r="AP2133" s="14">
        <v>414000000</v>
      </c>
      <c r="AQ2133" s="10">
        <v>0.246</v>
      </c>
      <c r="AR2133" s="14" cm="1">
        <f t="array" ref="AR2133">SfromgA($AP2133,$AO2133,"")</f>
        <v>0.25826399363239627</v>
      </c>
      <c r="AS2133" s="21">
        <f t="shared" si="3768"/>
        <v>532.37985206814744</v>
      </c>
      <c r="AU2133" s="10"/>
      <c r="AV2133" s="10"/>
      <c r="AW2133" s="14">
        <f t="shared" si="3769"/>
        <v>414000000</v>
      </c>
      <c r="AX2133" s="21">
        <f t="shared" si="3770"/>
        <v>532.37985206814744</v>
      </c>
      <c r="AY2133" s="10">
        <f t="shared" si="3771"/>
        <v>-11.256719160920124</v>
      </c>
      <c r="AZ2133" s="10">
        <f t="shared" si="3772"/>
        <v>9.9598568783991936</v>
      </c>
      <c r="BA2133" s="10">
        <f t="shared" si="3773"/>
        <v>0.68912478942052702</v>
      </c>
      <c r="BB2133" s="17" cm="1">
        <f t="array" ref="BB2133">$C2133*EXP(poly_from_str($AO2133,BB$2951))</f>
        <v>4.9471977616716298</v>
      </c>
      <c r="BC2133" s="10">
        <f t="shared" si="3774"/>
        <v>0.69974139432729587</v>
      </c>
      <c r="BD2133" s="10">
        <f t="shared" si="3775"/>
        <v>1.8443200593649192</v>
      </c>
      <c r="BE2133" s="10">
        <f t="shared" si="3776"/>
        <v>-1.8377258455975687</v>
      </c>
      <c r="BF2133" s="21">
        <f>INDEX([1]Pr3_line_class7_opt_lin!$A$2:$A$3624,MATCH($X2133,[1]Pr3_line_class7_opt_lin!$AO$2:$AO$3624,0),1)</f>
        <v>3233</v>
      </c>
    </row>
    <row r="2134" spans="1:58" hidden="1" x14ac:dyDescent="0.25">
      <c r="A2134" s="1" t="s">
        <v>650</v>
      </c>
      <c r="B2134" s="1">
        <v>4.0000000000000001E-3</v>
      </c>
      <c r="C2134">
        <v>100</v>
      </c>
      <c r="E2134" s="2">
        <v>92515.7</v>
      </c>
      <c r="F2134">
        <v>26095</v>
      </c>
      <c r="G2134" t="s">
        <v>4</v>
      </c>
      <c r="H2134" t="s">
        <v>12</v>
      </c>
      <c r="I2134">
        <v>118610</v>
      </c>
      <c r="J2134" t="s">
        <v>6</v>
      </c>
      <c r="K2134" t="s">
        <v>39</v>
      </c>
      <c r="L2134">
        <v>26095.23</v>
      </c>
      <c r="M2134">
        <v>118610.9</v>
      </c>
      <c r="N2134">
        <v>22</v>
      </c>
      <c r="V2134" s="11">
        <f t="shared" si="3713"/>
        <v>9.2515667528295931E-7</v>
      </c>
      <c r="W2134" s="11">
        <f t="shared" si="3714"/>
        <v>1.0808976206200679E-6</v>
      </c>
      <c r="X2134" s="10">
        <f t="shared" si="3715"/>
        <v>92515.68125829575</v>
      </c>
      <c r="Y2134" s="8">
        <f t="shared" si="3716"/>
        <v>1080.8978395868769</v>
      </c>
      <c r="Z2134" s="1">
        <f t="shared" si="3717"/>
        <v>1080.8979999999999</v>
      </c>
      <c r="AA2134" s="2">
        <f t="shared" si="3718"/>
        <v>92515.7</v>
      </c>
      <c r="AB2134" s="2">
        <f t="shared" si="3712"/>
        <v>92515.667528295919</v>
      </c>
      <c r="AC2134" s="1">
        <f t="shared" si="3719"/>
        <v>9.2795743691030941E-2</v>
      </c>
      <c r="AD2134" s="1" t="b">
        <f t="shared" si="3720"/>
        <v>1</v>
      </c>
      <c r="AF2134" s="1" t="s">
        <v>1334</v>
      </c>
      <c r="AG2134" s="1" t="s">
        <v>1214</v>
      </c>
      <c r="AH2134" s="10">
        <v>26095.23</v>
      </c>
      <c r="AI2134" s="10">
        <v>118610.9</v>
      </c>
      <c r="AJ2134" s="10">
        <f t="shared" si="3764"/>
        <v>92515.67</v>
      </c>
      <c r="AK2134" s="1">
        <f t="shared" si="3765"/>
        <v>2.8877918566649896E-5</v>
      </c>
      <c r="AL2134" s="10">
        <f t="shared" si="3766"/>
        <v>1.1258295751758851E-2</v>
      </c>
      <c r="AM2134" s="10">
        <f t="shared" si="3721"/>
        <v>0.34236606969390271</v>
      </c>
      <c r="AN2134" s="10">
        <f t="shared" si="3767"/>
        <v>3.2883795294973275E-2</v>
      </c>
      <c r="AO2134" s="1">
        <f t="shared" si="3722"/>
        <v>1080.8979999999999</v>
      </c>
      <c r="AP2134" s="14">
        <v>4180000000</v>
      </c>
      <c r="AQ2134" s="10">
        <v>0.47299999999999998</v>
      </c>
      <c r="AR2134" s="14" cm="1">
        <f t="array" ref="AR2134">SfromgA($AP2134,$AO2134,"")</f>
        <v>2.6053362457196716</v>
      </c>
      <c r="AS2134" s="21">
        <f t="shared" si="3768"/>
        <v>40.079361522623458</v>
      </c>
      <c r="AU2134" s="10"/>
      <c r="AV2134" s="10"/>
      <c r="AW2134" s="14">
        <f t="shared" si="3769"/>
        <v>4180000000</v>
      </c>
      <c r="AX2134" s="21">
        <f t="shared" si="3770"/>
        <v>40.079361522623458</v>
      </c>
      <c r="AY2134" s="10">
        <f t="shared" si="3771"/>
        <v>-10.573144600828279</v>
      </c>
      <c r="AZ2134" s="10">
        <f t="shared" si="3772"/>
        <v>78.967081396372038</v>
      </c>
      <c r="BA2134" s="10">
        <f t="shared" si="3773"/>
        <v>-0.23613911154613026</v>
      </c>
      <c r="BB2134" s="17" cm="1">
        <f t="array" ref="BB2134">$C2134*EXP(poly_from_str($AO2134,BB$2951))</f>
        <v>98.976755193880436</v>
      </c>
      <c r="BC2134" s="10">
        <f t="shared" si="3774"/>
        <v>-0.22585395210231787</v>
      </c>
      <c r="BD2134" s="10">
        <f t="shared" si="3775"/>
        <v>0.33703894403096979</v>
      </c>
      <c r="BE2134" s="10">
        <f t="shared" si="3776"/>
        <v>-0.80433217248859723</v>
      </c>
      <c r="BF2134" s="21">
        <f>INDEX([1]Pr3_line_class7_opt_lin!$A$2:$A$3624,MATCH($X2134,[1]Pr3_line_class7_opt_lin!$AO$2:$AO$3624,0),1)</f>
        <v>64787</v>
      </c>
    </row>
    <row r="2135" spans="1:58" hidden="1" x14ac:dyDescent="0.25">
      <c r="A2135" s="1" t="s">
        <v>651</v>
      </c>
      <c r="B2135" s="1">
        <v>4.0000000000000001E-3</v>
      </c>
      <c r="C2135">
        <v>6</v>
      </c>
      <c r="E2135" s="2">
        <v>92524.3</v>
      </c>
      <c r="F2135">
        <v>35828</v>
      </c>
      <c r="G2135" t="s">
        <v>4</v>
      </c>
      <c r="H2135" t="s">
        <v>5</v>
      </c>
      <c r="I2135">
        <v>128352</v>
      </c>
      <c r="J2135" t="s">
        <v>6</v>
      </c>
      <c r="K2135" t="s">
        <v>5</v>
      </c>
      <c r="L2135">
        <v>35828.46</v>
      </c>
      <c r="M2135">
        <v>128352.8</v>
      </c>
      <c r="N2135">
        <v>22</v>
      </c>
      <c r="V2135" s="11">
        <f t="shared" si="3713"/>
        <v>9.252431307636864E-7</v>
      </c>
      <c r="W2135" s="11">
        <f t="shared" si="3714"/>
        <v>1.0807971527479808E-6</v>
      </c>
      <c r="X2135" s="10">
        <f t="shared" si="3715"/>
        <v>92524.307546102325</v>
      </c>
      <c r="Y2135" s="8">
        <f t="shared" si="3716"/>
        <v>1080.79706460027</v>
      </c>
      <c r="Z2135" s="1">
        <f t="shared" si="3717"/>
        <v>1080.797</v>
      </c>
      <c r="AA2135" s="2">
        <f t="shared" si="3718"/>
        <v>92524.3</v>
      </c>
      <c r="AB2135" s="2">
        <f t="shared" si="3712"/>
        <v>92524.313076368635</v>
      </c>
      <c r="AC2135" s="1">
        <f t="shared" si="3719"/>
        <v>9.2803742551269414E-2</v>
      </c>
      <c r="AD2135" s="1" t="b">
        <f t="shared" si="3720"/>
        <v>1</v>
      </c>
      <c r="AF2135" s="1" t="s">
        <v>1232</v>
      </c>
      <c r="AG2135" s="1" t="s">
        <v>1186</v>
      </c>
      <c r="AH2135" s="10">
        <v>35828.46</v>
      </c>
      <c r="AI2135" s="10">
        <v>128352.8</v>
      </c>
      <c r="AJ2135" s="10">
        <f t="shared" si="3764"/>
        <v>92524.34</v>
      </c>
      <c r="AK2135" s="1">
        <f t="shared" si="3765"/>
        <v>3.145008113278891E-4</v>
      </c>
      <c r="AL2135" s="10">
        <f t="shared" si="3766"/>
        <v>-3.2453897671075538E-2</v>
      </c>
      <c r="AM2135" s="10">
        <f t="shared" si="3721"/>
        <v>0.34242989201487423</v>
      </c>
      <c r="AN2135" s="10">
        <f t="shared" si="3767"/>
        <v>-9.4775305625671921E-2</v>
      </c>
      <c r="AO2135" s="1">
        <f t="shared" si="3722"/>
        <v>1080.797</v>
      </c>
      <c r="AP2135" s="14">
        <v>824000000</v>
      </c>
      <c r="AQ2135" s="10">
        <v>0.56399999999999995</v>
      </c>
      <c r="AR2135" s="14" cm="1">
        <f t="array" ref="AR2135">SfromgA($AP2135,$AO2135,"")</f>
        <v>0.51344385819178351</v>
      </c>
      <c r="AS2135" s="21">
        <f t="shared" si="3768"/>
        <v>434.76934111310345</v>
      </c>
      <c r="AU2135" s="10"/>
      <c r="AV2135" s="10"/>
      <c r="AW2135" s="14">
        <f t="shared" si="3769"/>
        <v>824000000</v>
      </c>
      <c r="AX2135" s="21">
        <f t="shared" si="3770"/>
        <v>434.76934111310345</v>
      </c>
      <c r="AY2135" s="10">
        <f t="shared" si="3771"/>
        <v>-11.76264598912449</v>
      </c>
      <c r="AZ2135" s="10">
        <f t="shared" si="3772"/>
        <v>6.2625904377488544</v>
      </c>
      <c r="BA2135" s="10">
        <f t="shared" si="3773"/>
        <v>4.2834438236157443E-2</v>
      </c>
      <c r="BB2135" s="17" cm="1">
        <f t="array" ref="BB2135">$C2135*EXP(poly_from_str($AO2135,BB$2951))</f>
        <v>5.9392394581513024</v>
      </c>
      <c r="BC2135" s="10">
        <f t="shared" si="3774"/>
        <v>5.3012819635405307E-2</v>
      </c>
      <c r="BD2135" s="10">
        <f t="shared" si="3775"/>
        <v>1.6766653298348111</v>
      </c>
      <c r="BE2135" s="10">
        <f t="shared" si="3776"/>
        <v>-2.3167996907593511</v>
      </c>
      <c r="BF2135" s="21">
        <f>INDEX([1]Pr3_line_class7_opt_lin!$A$2:$A$3624,MATCH($X2135,[1]Pr3_line_class7_opt_lin!$AO$2:$AO$3624,0),1)</f>
        <v>3890</v>
      </c>
    </row>
    <row r="2136" spans="1:58" hidden="1" x14ac:dyDescent="0.25">
      <c r="A2136" s="1" t="s">
        <v>652</v>
      </c>
      <c r="B2136" s="1">
        <v>4.0000000000000001E-3</v>
      </c>
      <c r="C2136">
        <v>2</v>
      </c>
      <c r="E2136" s="2">
        <v>92545.2</v>
      </c>
      <c r="N2136">
        <v>22</v>
      </c>
      <c r="V2136" s="11">
        <f t="shared" si="3713"/>
        <v>9.2545206019510369E-7</v>
      </c>
      <c r="W2136" s="11">
        <f t="shared" si="3714"/>
        <v>1.080553070283494E-6</v>
      </c>
      <c r="X2136" s="10">
        <f t="shared" si="3715"/>
        <v>92545.203472408029</v>
      </c>
      <c r="Y2136" s="8">
        <f t="shared" si="3716"/>
        <v>1080.553029739835</v>
      </c>
      <c r="Z2136" s="1">
        <f t="shared" si="3717"/>
        <v>1080.5530000000001</v>
      </c>
      <c r="AA2136" s="2">
        <f t="shared" si="3718"/>
        <v>92545.2</v>
      </c>
      <c r="AB2136" s="2">
        <f t="shared" si="3712"/>
        <v>92545.20601951037</v>
      </c>
      <c r="AC2136" s="1">
        <f t="shared" si="3719"/>
        <v>9.2823075785968101E-2</v>
      </c>
      <c r="AD2136" s="1" t="b">
        <f t="shared" si="3720"/>
        <v>1</v>
      </c>
      <c r="AM2136" s="10">
        <f t="shared" si="3721"/>
        <v>0.34258458400467162</v>
      </c>
      <c r="AN2136" s="10"/>
      <c r="AO2136" s="1">
        <f t="shared" si="3722"/>
        <v>1080.5530000000001</v>
      </c>
      <c r="AP2136"/>
      <c r="BB2136" s="17" cm="1">
        <f t="array" ref="BB2136">$C2136*EXP(poly_from_str($AO2136,BB$2951))</f>
        <v>1.9802551797378194</v>
      </c>
      <c r="BF2136" s="21">
        <f>INDEX([1]Pr3_line_class7_opt_lin!$A$2:$A$3624,MATCH($X2136,[1]Pr3_line_class7_opt_lin!$AO$2:$AO$3624,0),1)</f>
        <v>1298</v>
      </c>
    </row>
    <row r="2137" spans="1:58" hidden="1" x14ac:dyDescent="0.25">
      <c r="A2137" s="1" t="s">
        <v>653</v>
      </c>
      <c r="B2137" s="1">
        <v>4.0000000000000001E-3</v>
      </c>
      <c r="C2137">
        <v>300</v>
      </c>
      <c r="E2137" s="2">
        <v>92553.3</v>
      </c>
      <c r="F2137">
        <v>35828</v>
      </c>
      <c r="G2137" t="s">
        <v>4</v>
      </c>
      <c r="H2137" t="s">
        <v>5</v>
      </c>
      <c r="I2137">
        <v>128381</v>
      </c>
      <c r="J2137" t="s">
        <v>6</v>
      </c>
      <c r="K2137" t="s">
        <v>12</v>
      </c>
      <c r="L2137">
        <v>35828.46</v>
      </c>
      <c r="M2137">
        <v>128381.6</v>
      </c>
      <c r="N2137">
        <v>22</v>
      </c>
      <c r="V2137" s="11">
        <f t="shared" si="3713"/>
        <v>9.2553257458172865E-7</v>
      </c>
      <c r="W2137" s="11">
        <f t="shared" si="3714"/>
        <v>1.0804585033704903E-6</v>
      </c>
      <c r="X2137" s="10">
        <f t="shared" si="3715"/>
        <v>92553.275462993784</v>
      </c>
      <c r="Y2137" s="8">
        <f t="shared" si="3716"/>
        <v>1080.4587898132647</v>
      </c>
      <c r="Z2137" s="1">
        <f t="shared" si="3717"/>
        <v>1080.4590000000001</v>
      </c>
      <c r="AA2137" s="2">
        <f t="shared" si="3718"/>
        <v>92553.3</v>
      </c>
      <c r="AB2137" s="2">
        <f t="shared" si="3712"/>
        <v>92553.25745817287</v>
      </c>
      <c r="AC2137" s="1">
        <f t="shared" si="3719"/>
        <v>9.2830527330594159E-2</v>
      </c>
      <c r="AD2137" s="1" t="b">
        <f t="shared" si="3720"/>
        <v>1</v>
      </c>
      <c r="AF2137" s="1" t="s">
        <v>1232</v>
      </c>
      <c r="AG2137" s="1" t="s">
        <v>1183</v>
      </c>
      <c r="AH2137" s="10">
        <v>35828.46</v>
      </c>
      <c r="AI2137" s="10">
        <v>128381.6</v>
      </c>
      <c r="AJ2137" s="10">
        <f t="shared" ref="AJ2137:AJ2139" si="3777">AI2137-AH2137</f>
        <v>92553.140000000014</v>
      </c>
      <c r="AK2137" s="1">
        <f t="shared" ref="AK2137:AK2139" si="3778">$A2137-100000000/AJ2137</f>
        <v>-1.3711986430280376E-3</v>
      </c>
      <c r="AL2137" s="10">
        <f t="shared" ref="AL2137:AL2139" si="3779">$X2137-AJ2137</f>
        <v>0.13546299377048854</v>
      </c>
      <c r="AM2137" s="10">
        <f t="shared" si="3721"/>
        <v>0.34264437614014043</v>
      </c>
      <c r="AN2137" s="10">
        <f t="shared" ref="AN2137:AN2139" si="3780">AL2137/AM2137</f>
        <v>0.39534573804031914</v>
      </c>
      <c r="AO2137" s="1">
        <f t="shared" si="3722"/>
        <v>1080.4590000000001</v>
      </c>
      <c r="AP2137" s="14">
        <v>12200000000</v>
      </c>
      <c r="AQ2137" s="10">
        <v>0.82699999999999996</v>
      </c>
      <c r="AR2137" s="14" cm="1">
        <f t="array" ref="AR2137">SfromgA($AP2137,$AO2137,"")</f>
        <v>7.594830133987287</v>
      </c>
      <c r="AS2137" s="21">
        <f t="shared" ref="AS2137:AS2139" si="3781">(10^MAX(0.05, -0.312925054856973*((LN($AR2137))^(1/3)) + 0.454808404431693)-1)*100</f>
        <v>14.485590887595755</v>
      </c>
      <c r="AT2137" s="14" cm="1">
        <f t="array" ref="AT2137">INDEX([2]Sheet1!$J$2:$J$216,MATCH($AF2137&amp;$AG2137,[2]Sheet1!$M$2:$M$216&amp;[2]Sheet1!$N$2:$N$216,0),1)</f>
        <v>10639581415.911924</v>
      </c>
      <c r="AU2137" s="14" cm="1">
        <f t="array" ref="AU2137">SfromgA($AT2137,$AO2137,"")</f>
        <v>6.6234273402113937</v>
      </c>
      <c r="AV2137" s="21">
        <f>(10^MAX(0.05, -0.312925054856973*((LN($AU2137))^(1/3)) + 0.454808404431693)-1)*100</f>
        <v>16.915086311201289</v>
      </c>
      <c r="AW2137" s="14">
        <f>IF($AP2137="",$AT2137,$AP2137)</f>
        <v>12200000000</v>
      </c>
      <c r="AX2137" s="21">
        <f>IF($AP2137="",$AV2137,$AS2137)</f>
        <v>14.485590887595755</v>
      </c>
      <c r="AY2137" s="10"/>
      <c r="AZ2137" s="10">
        <f t="shared" ref="AZ2137:AZ2139" si="3782">EXP(AY$2950*$AI2137+AY$2951)*$AW2137/$AO2137</f>
        <v>92.502463655985323</v>
      </c>
      <c r="BA2137" s="10"/>
      <c r="BB2137" s="17" cm="1">
        <f t="array" ref="BB2137">$C2137*EXP(poly_from_str($AO2137,BB$2951))</f>
        <v>297.06756107875594</v>
      </c>
      <c r="BC2137" s="10"/>
      <c r="BD2137" s="10">
        <f t="shared" ref="BD2137:BD2139" si="3783">LN($AX2137/100+1)</f>
        <v>0.13527878531075427</v>
      </c>
      <c r="BE2137" s="10">
        <f t="shared" ref="BE2137:BE2139" si="3784">ABS(LN($AZ2137/$BB2137))-BD2137-LN(2)</f>
        <v>0.33829834715990825</v>
      </c>
      <c r="BF2137" s="21">
        <f>INDEX([1]Pr3_line_class7_opt_lin!$A$2:$A$3624,MATCH($X2137,[1]Pr3_line_class7_opt_lin!$AO$2:$AO$3624,0),1)</f>
        <v>194868</v>
      </c>
    </row>
    <row r="2138" spans="1:58" hidden="1" x14ac:dyDescent="0.25">
      <c r="A2138" s="1" t="s">
        <v>654</v>
      </c>
      <c r="B2138" s="1">
        <v>4.0000000000000001E-3</v>
      </c>
      <c r="C2138">
        <v>50</v>
      </c>
      <c r="E2138" s="2">
        <v>92576.6</v>
      </c>
      <c r="F2138">
        <v>22747</v>
      </c>
      <c r="G2138" t="s">
        <v>4</v>
      </c>
      <c r="H2138" t="s">
        <v>5</v>
      </c>
      <c r="I2138">
        <v>115324</v>
      </c>
      <c r="J2138" t="s">
        <v>6</v>
      </c>
      <c r="K2138" t="s">
        <v>5</v>
      </c>
      <c r="L2138">
        <v>22747.69</v>
      </c>
      <c r="M2138">
        <v>115324.3</v>
      </c>
      <c r="N2138">
        <v>22</v>
      </c>
      <c r="V2138" s="11">
        <f t="shared" si="3713"/>
        <v>9.2576563132124354E-7</v>
      </c>
      <c r="W2138" s="11">
        <f t="shared" si="3714"/>
        <v>1.08018656982434E-6</v>
      </c>
      <c r="X2138" s="10">
        <f t="shared" si="3715"/>
        <v>92576.578744642873</v>
      </c>
      <c r="Y2138" s="8">
        <f t="shared" si="3716"/>
        <v>1080.1868178325471</v>
      </c>
      <c r="Z2138" s="1">
        <f t="shared" si="3717"/>
        <v>1080.1869999999999</v>
      </c>
      <c r="AA2138" s="2">
        <f t="shared" si="3718"/>
        <v>92576.6</v>
      </c>
      <c r="AB2138" s="2">
        <f t="shared" si="3712"/>
        <v>92576.563132124356</v>
      </c>
      <c r="AC2138" s="1">
        <f t="shared" si="3719"/>
        <v>9.285210020678103E-2</v>
      </c>
      <c r="AD2138" s="1" t="b">
        <f t="shared" si="3720"/>
        <v>1</v>
      </c>
      <c r="AF2138" s="1" t="s">
        <v>1178</v>
      </c>
      <c r="AG2138" s="1" t="s">
        <v>1216</v>
      </c>
      <c r="AH2138" s="10">
        <v>22747.69</v>
      </c>
      <c r="AI2138" s="10">
        <v>115324.47</v>
      </c>
      <c r="AJ2138" s="10">
        <f t="shared" si="3777"/>
        <v>92576.78</v>
      </c>
      <c r="AK2138" s="1">
        <f t="shared" si="3778"/>
        <v>2.5304170223989786E-3</v>
      </c>
      <c r="AL2138" s="10">
        <f t="shared" si="3779"/>
        <v>-0.20125535712577403</v>
      </c>
      <c r="AM2138" s="10">
        <f t="shared" si="3721"/>
        <v>0.34281693817829695</v>
      </c>
      <c r="AN2138" s="10">
        <f t="shared" si="3780"/>
        <v>-0.5870636328392338</v>
      </c>
      <c r="AO2138" s="1">
        <f t="shared" si="3722"/>
        <v>1080.1869999999999</v>
      </c>
      <c r="AP2138" s="14">
        <v>1970000000</v>
      </c>
      <c r="AQ2138" s="10">
        <v>0.26500000000000001</v>
      </c>
      <c r="AR2138" s="14" cm="1">
        <f t="array" ref="AR2138">SfromgA($AP2138,$AO2138,"")</f>
        <v>1.2254523383604434</v>
      </c>
      <c r="AS2138" s="21">
        <f t="shared" si="3781"/>
        <v>86.554050557529408</v>
      </c>
      <c r="AU2138" s="10"/>
      <c r="AV2138" s="10"/>
      <c r="AW2138" s="14">
        <f t="shared" ref="AW2138:AW2139" si="3785">IF($AP2138="",$AT2138,$AP2138)</f>
        <v>1970000000</v>
      </c>
      <c r="AX2138" s="21">
        <f t="shared" ref="AX2138:AX2139" si="3786">IF($AP2138="",$AV2138,$AS2138)</f>
        <v>86.554050557529408</v>
      </c>
      <c r="AY2138" s="10">
        <f t="shared" ref="AY2138:AY2139" si="3787">LN(BB2138*$AO2138/$AW2138)</f>
        <v>-10.513925778713665</v>
      </c>
      <c r="AZ2138" s="10">
        <f t="shared" si="3782"/>
        <v>50.633527954152449</v>
      </c>
      <c r="BA2138" s="10">
        <f t="shared" ref="BA2138:BA2139" si="3788">LN(AZ2138/$C2138)</f>
        <v>1.2590959227230719E-2</v>
      </c>
      <c r="BB2138" s="17" cm="1">
        <f t="array" ref="BB2138">$C2138*EXP(poly_from_str($AO2138,BB$2951))</f>
        <v>49.525324643383314</v>
      </c>
      <c r="BC2138" s="10">
        <f t="shared" ref="BC2138:BC2139" si="3789">LN(AZ2138/BB2138)</f>
        <v>2.2129816950736302E-2</v>
      </c>
      <c r="BD2138" s="10">
        <f t="shared" si="3783"/>
        <v>0.62355082642930437</v>
      </c>
      <c r="BE2138" s="10">
        <f t="shared" si="3784"/>
        <v>-1.2945681900385133</v>
      </c>
      <c r="BF2138" s="21">
        <f>INDEX([1]Pr3_line_class7_opt_lin!$A$2:$A$3624,MATCH($X2138,[1]Pr3_line_class7_opt_lin!$AO$2:$AO$3624,0),1)</f>
        <v>32531</v>
      </c>
    </row>
    <row r="2139" spans="1:58" hidden="1" x14ac:dyDescent="0.25">
      <c r="A2139" s="1" t="s">
        <v>655</v>
      </c>
      <c r="B2139" s="1">
        <v>4.0000000000000001E-3</v>
      </c>
      <c r="C2139">
        <v>20</v>
      </c>
      <c r="E2139" s="2">
        <v>92583.2</v>
      </c>
      <c r="F2139">
        <v>24461</v>
      </c>
      <c r="G2139" t="s">
        <v>4</v>
      </c>
      <c r="H2139" t="s">
        <v>17</v>
      </c>
      <c r="I2139">
        <v>117044</v>
      </c>
      <c r="J2139" t="s">
        <v>6</v>
      </c>
      <c r="K2139" t="s">
        <v>7</v>
      </c>
      <c r="L2139">
        <v>24461.24</v>
      </c>
      <c r="M2139">
        <v>117044.6</v>
      </c>
      <c r="N2139">
        <v>22</v>
      </c>
      <c r="V2139" s="11">
        <f t="shared" si="3713"/>
        <v>9.258316282600847E-7</v>
      </c>
      <c r="W2139" s="11">
        <f t="shared" si="3714"/>
        <v>1.080109566314407E-6</v>
      </c>
      <c r="X2139" s="10">
        <f t="shared" si="3715"/>
        <v>92583.178570746604</v>
      </c>
      <c r="Y2139" s="8">
        <f t="shared" si="3716"/>
        <v>1080.1098163159941</v>
      </c>
      <c r="Z2139" s="1">
        <f t="shared" si="3717"/>
        <v>1080.1099999999999</v>
      </c>
      <c r="AA2139" s="2">
        <f t="shared" si="3718"/>
        <v>92583.2</v>
      </c>
      <c r="AB2139" s="2">
        <f t="shared" si="3712"/>
        <v>92583.162826008469</v>
      </c>
      <c r="AC2139" s="1">
        <f t="shared" si="3719"/>
        <v>9.2858210194335988E-2</v>
      </c>
      <c r="AD2139" s="1" t="b">
        <f t="shared" si="3720"/>
        <v>1</v>
      </c>
      <c r="AF2139" s="1" t="s">
        <v>1386</v>
      </c>
      <c r="AG2139" s="1" t="s">
        <v>1189</v>
      </c>
      <c r="AH2139" s="10">
        <v>24461.24</v>
      </c>
      <c r="AI2139" s="10">
        <v>117044.6</v>
      </c>
      <c r="AJ2139" s="10">
        <f t="shared" si="3777"/>
        <v>92583.360000000001</v>
      </c>
      <c r="AK2139" s="1">
        <f t="shared" si="3778"/>
        <v>2.3003010476259078E-3</v>
      </c>
      <c r="AL2139" s="10">
        <f t="shared" si="3779"/>
        <v>-0.1814292533963453</v>
      </c>
      <c r="AM2139" s="10">
        <f t="shared" si="3721"/>
        <v>0.34286581922211629</v>
      </c>
      <c r="AN2139" s="10">
        <f t="shared" si="3780"/>
        <v>-0.52915526490207321</v>
      </c>
      <c r="AO2139" s="1">
        <f t="shared" si="3722"/>
        <v>1080.1099999999999</v>
      </c>
      <c r="AP2139" s="14">
        <v>911000000</v>
      </c>
      <c r="AQ2139" s="10">
        <v>0.20200000000000001</v>
      </c>
      <c r="AR2139" s="14" cm="1">
        <f t="array" ref="AR2139">SfromgA($AP2139,$AO2139,"")</f>
        <v>0.56657276944663515</v>
      </c>
      <c r="AS2139" s="21">
        <f t="shared" si="3781"/>
        <v>417.58812266046095</v>
      </c>
      <c r="AU2139" s="10"/>
      <c r="AV2139" s="10"/>
      <c r="AW2139" s="14">
        <f t="shared" si="3785"/>
        <v>911000000</v>
      </c>
      <c r="AX2139" s="21">
        <f t="shared" si="3786"/>
        <v>417.58812266046095</v>
      </c>
      <c r="AY2139" s="10">
        <f t="shared" si="3787"/>
        <v>-10.658961801240226</v>
      </c>
      <c r="AZ2139" s="10">
        <f t="shared" si="3782"/>
        <v>19.938415908166384</v>
      </c>
      <c r="BA2139" s="10">
        <f t="shared" si="3788"/>
        <v>-3.0839550964967505E-3</v>
      </c>
      <c r="BB2139" s="17" cm="1">
        <f t="array" ref="BB2139">$C2139*EXP(poly_from_str($AO2139,BB$2951))</f>
        <v>19.811716145097204</v>
      </c>
      <c r="BC2139" s="10">
        <f t="shared" si="3789"/>
        <v>6.3748312570566113E-3</v>
      </c>
      <c r="BD2139" s="10">
        <f t="shared" si="3783"/>
        <v>1.6440096099887549</v>
      </c>
      <c r="BE2139" s="10">
        <f t="shared" si="3784"/>
        <v>-2.3307819592916434</v>
      </c>
      <c r="BF2139" s="21">
        <f>INDEX([1]Pr3_line_class7_opt_lin!$A$2:$A$3624,MATCH($X2139,[1]Pr3_line_class7_opt_lin!$AO$2:$AO$3624,0),1)</f>
        <v>13018</v>
      </c>
    </row>
    <row r="2140" spans="1:58" hidden="1" x14ac:dyDescent="0.25">
      <c r="A2140" s="1" t="s">
        <v>656</v>
      </c>
      <c r="B2140" s="1">
        <v>4.0000000000000001E-3</v>
      </c>
      <c r="C2140">
        <v>2</v>
      </c>
      <c r="E2140" s="2">
        <v>92591</v>
      </c>
      <c r="N2140">
        <v>22</v>
      </c>
      <c r="V2140" s="11">
        <f t="shared" si="3713"/>
        <v>9.2590963677490863E-7</v>
      </c>
      <c r="W2140" s="11">
        <f t="shared" si="3714"/>
        <v>1.0800185763195128E-6</v>
      </c>
      <c r="X2140" s="10">
        <f t="shared" si="3715"/>
        <v>92590.979064579282</v>
      </c>
      <c r="Y2140" s="8">
        <f t="shared" si="3716"/>
        <v>1080.0188205187155</v>
      </c>
      <c r="Z2140" s="1">
        <f t="shared" si="3717"/>
        <v>1080.019</v>
      </c>
      <c r="AA2140" s="2">
        <f t="shared" si="3718"/>
        <v>92591</v>
      </c>
      <c r="AB2140" s="2">
        <f t="shared" si="3712"/>
        <v>92590.963677490858</v>
      </c>
      <c r="AC2140" s="1">
        <f t="shared" si="3719"/>
        <v>9.2865432773632156E-2</v>
      </c>
      <c r="AD2140" s="1" t="b">
        <f t="shared" si="3720"/>
        <v>1</v>
      </c>
      <c r="AM2140" s="10">
        <f t="shared" si="3721"/>
        <v>0.34292359671450229</v>
      </c>
      <c r="AN2140" s="10"/>
      <c r="AO2140" s="1">
        <f t="shared" si="3722"/>
        <v>1080.019</v>
      </c>
      <c r="AP2140"/>
      <c r="BB2140" s="17" cm="1">
        <f t="array" ref="BB2140">$C2140*EXP(poly_from_str($AO2140,BB$2951))</f>
        <v>1.9813587259670442</v>
      </c>
      <c r="BF2140" s="21">
        <f>INDEX([1]Pr3_line_class7_opt_lin!$A$2:$A$3624,MATCH($X2140,[1]Pr3_line_class7_opt_lin!$AO$2:$AO$3624,0),1)</f>
        <v>1303</v>
      </c>
    </row>
    <row r="2141" spans="1:58" hidden="1" x14ac:dyDescent="0.25">
      <c r="A2141" s="1" t="s">
        <v>657</v>
      </c>
      <c r="B2141" s="1">
        <v>4.0000000000000001E-3</v>
      </c>
      <c r="C2141">
        <v>3</v>
      </c>
      <c r="E2141" s="2">
        <v>92597.1</v>
      </c>
      <c r="N2141">
        <v>22</v>
      </c>
      <c r="V2141" s="11">
        <f t="shared" si="3713"/>
        <v>9.2597136711338627E-7</v>
      </c>
      <c r="W2141" s="11">
        <f t="shared" si="3714"/>
        <v>1.0799474281591972E-6</v>
      </c>
      <c r="X2141" s="10">
        <f t="shared" si="3715"/>
        <v>92597.121157156391</v>
      </c>
      <c r="Y2141" s="8">
        <f t="shared" si="3716"/>
        <v>1079.9471814062058</v>
      </c>
      <c r="Z2141" s="1">
        <f t="shared" si="3717"/>
        <v>1079.9469999999999</v>
      </c>
      <c r="AA2141" s="2">
        <f t="shared" si="3718"/>
        <v>92597.1</v>
      </c>
      <c r="AB2141" s="2">
        <f t="shared" si="3712"/>
        <v>92597.136711338622</v>
      </c>
      <c r="AC2141" s="1">
        <f t="shared" si="3719"/>
        <v>9.287114863569168E-2</v>
      </c>
      <c r="AD2141" s="1" t="b">
        <f t="shared" si="3720"/>
        <v>1</v>
      </c>
      <c r="AM2141" s="10">
        <f t="shared" si="3721"/>
        <v>0.34296905311093978</v>
      </c>
      <c r="AN2141" s="10"/>
      <c r="AO2141" s="1">
        <f t="shared" si="3722"/>
        <v>1079.9469999999999</v>
      </c>
      <c r="AP2141"/>
      <c r="BB2141" s="17" cm="1">
        <f t="array" ref="BB2141">$C2141*EXP(poly_from_str($AO2141,BB$2951))</f>
        <v>2.9722597419048977</v>
      </c>
      <c r="BF2141" s="21">
        <f>INDEX([1]Pr3_line_class7_opt_lin!$A$2:$A$3624,MATCH($X2141,[1]Pr3_line_class7_opt_lin!$AO$2:$AO$3624,0),1)</f>
        <v>1955</v>
      </c>
    </row>
    <row r="2142" spans="1:58" hidden="1" x14ac:dyDescent="0.25">
      <c r="A2142" s="1" t="s">
        <v>658</v>
      </c>
      <c r="B2142" s="1">
        <v>4.0000000000000001E-3</v>
      </c>
      <c r="C2142">
        <v>10</v>
      </c>
      <c r="E2142" s="2">
        <v>92599.4</v>
      </c>
      <c r="N2142">
        <v>22</v>
      </c>
      <c r="V2142" s="11">
        <f t="shared" si="3713"/>
        <v>9.2599366064739923E-7</v>
      </c>
      <c r="W2142" s="11">
        <f t="shared" si="3714"/>
        <v>1.0799206042371767E-6</v>
      </c>
      <c r="X2142" s="10">
        <f t="shared" si="3715"/>
        <v>92599.380443539456</v>
      </c>
      <c r="Y2142" s="8">
        <f t="shared" si="3716"/>
        <v>1079.9208323102434</v>
      </c>
      <c r="Z2142" s="1">
        <f t="shared" si="3717"/>
        <v>1079.921</v>
      </c>
      <c r="AA2142" s="2">
        <f t="shared" si="3718"/>
        <v>92599.4</v>
      </c>
      <c r="AB2142" s="2">
        <f t="shared" si="3712"/>
        <v>92599.366064739923</v>
      </c>
      <c r="AC2142" s="1">
        <f t="shared" si="3719"/>
        <v>9.2873212977958544E-2</v>
      </c>
      <c r="AD2142" s="1" t="b">
        <f t="shared" si="3720"/>
        <v>1</v>
      </c>
      <c r="AM2142" s="10">
        <f t="shared" si="3721"/>
        <v>0.34298582951901108</v>
      </c>
      <c r="AN2142" s="10"/>
      <c r="AO2142" s="1">
        <f t="shared" si="3722"/>
        <v>1079.921</v>
      </c>
      <c r="AP2142"/>
      <c r="BB2142" s="17" cm="1">
        <f t="array" ref="BB2142">$C2142*EXP(poly_from_str($AO2142,BB$2951))</f>
        <v>9.9077989782676052</v>
      </c>
      <c r="BF2142" s="21">
        <f>INDEX([1]Pr3_line_class7_opt_lin!$A$2:$A$3624,MATCH($X2142,[1]Pr3_line_class7_opt_lin!$AO$2:$AO$3624,0),1)</f>
        <v>6516</v>
      </c>
    </row>
    <row r="2143" spans="1:58" hidden="1" x14ac:dyDescent="0.25">
      <c r="A2143" s="1" t="s">
        <v>659</v>
      </c>
      <c r="B2143" s="1">
        <v>4.0000000000000001E-3</v>
      </c>
      <c r="C2143">
        <v>10</v>
      </c>
      <c r="E2143" s="2">
        <v>92616</v>
      </c>
      <c r="N2143">
        <v>22</v>
      </c>
      <c r="V2143" s="11">
        <f t="shared" si="3713"/>
        <v>9.2616003860235034E-7</v>
      </c>
      <c r="W2143" s="11">
        <f t="shared" si="3714"/>
        <v>1.0797270450030232E-6</v>
      </c>
      <c r="X2143" s="10">
        <f t="shared" si="3715"/>
        <v>92616.002223927906</v>
      </c>
      <c r="Y2143" s="8">
        <f t="shared" si="3716"/>
        <v>1079.727019076239</v>
      </c>
      <c r="Z2143" s="1">
        <f t="shared" si="3717"/>
        <v>1079.7270000000001</v>
      </c>
      <c r="AA2143" s="2">
        <f t="shared" si="3718"/>
        <v>92616</v>
      </c>
      <c r="AB2143" s="2">
        <f t="shared" si="3712"/>
        <v>92616.00386023504</v>
      </c>
      <c r="AC2143" s="1">
        <f t="shared" si="3719"/>
        <v>9.2888620855195364E-2</v>
      </c>
      <c r="AD2143" s="1" t="b">
        <f t="shared" si="3720"/>
        <v>1</v>
      </c>
      <c r="AM2143" s="10">
        <f t="shared" si="3721"/>
        <v>0.34310895254078111</v>
      </c>
      <c r="AN2143" s="10"/>
      <c r="AO2143" s="1">
        <f t="shared" si="3722"/>
        <v>1079.7270000000001</v>
      </c>
      <c r="AP2143"/>
      <c r="BB2143" s="17" cm="1">
        <f t="array" ref="BB2143">$C2143*EXP(poly_from_str($AO2143,BB$2951))</f>
        <v>9.9097825036579774</v>
      </c>
      <c r="BF2143" s="21">
        <f>INDEX([1]Pr3_line_class7_opt_lin!$A$2:$A$3624,MATCH($X2143,[1]Pr3_line_class7_opt_lin!$AO$2:$AO$3624,0),1)</f>
        <v>6524</v>
      </c>
    </row>
    <row r="2144" spans="1:58" hidden="1" x14ac:dyDescent="0.25">
      <c r="A2144" s="1" t="s">
        <v>660</v>
      </c>
      <c r="B2144" s="1">
        <v>4.0000000000000001E-3</v>
      </c>
      <c r="C2144">
        <v>10</v>
      </c>
      <c r="E2144" s="2">
        <v>92618.5</v>
      </c>
      <c r="N2144">
        <v>22</v>
      </c>
      <c r="V2144" s="11">
        <f t="shared" si="3713"/>
        <v>9.2618491467058374E-7</v>
      </c>
      <c r="W2144" s="11">
        <f t="shared" si="3714"/>
        <v>1.0796979005274324E-6</v>
      </c>
      <c r="X2144" s="10">
        <f t="shared" si="3715"/>
        <v>92618.495084293958</v>
      </c>
      <c r="Y2144" s="8">
        <f t="shared" si="3716"/>
        <v>1079.6979578321586</v>
      </c>
      <c r="Z2144" s="1">
        <f t="shared" si="3717"/>
        <v>1079.6980000000001</v>
      </c>
      <c r="AA2144" s="2">
        <f t="shared" si="3718"/>
        <v>92618.5</v>
      </c>
      <c r="AB2144" s="2">
        <f t="shared" si="3712"/>
        <v>92618.491467058368</v>
      </c>
      <c r="AC2144" s="1">
        <f t="shared" si="3719"/>
        <v>9.2890924808167824E-2</v>
      </c>
      <c r="AD2144" s="1" t="b">
        <f t="shared" si="3720"/>
        <v>1</v>
      </c>
      <c r="AM2144" s="10">
        <f t="shared" si="3721"/>
        <v>0.34312743007766983</v>
      </c>
      <c r="AN2144" s="10"/>
      <c r="AO2144" s="1">
        <f t="shared" si="3722"/>
        <v>1079.6980000000001</v>
      </c>
      <c r="AP2144"/>
      <c r="BB2144" s="17" cm="1">
        <f t="array" ref="BB2144">$C2144*EXP(poly_from_str($AO2144,BB$2951))</f>
        <v>9.9100782501250819</v>
      </c>
      <c r="BF2144" s="21">
        <f>INDEX([1]Pr3_line_class7_opt_lin!$A$2:$A$3624,MATCH($X2144,[1]Pr3_line_class7_opt_lin!$AO$2:$AO$3624,0),1)</f>
        <v>6525</v>
      </c>
    </row>
    <row r="2145" spans="1:58" hidden="1" x14ac:dyDescent="0.25">
      <c r="A2145" s="1" t="s">
        <v>661</v>
      </c>
      <c r="B2145" s="1">
        <v>4.0000000000000001E-3</v>
      </c>
      <c r="C2145">
        <v>100</v>
      </c>
      <c r="E2145" s="2">
        <v>92639.6</v>
      </c>
      <c r="F2145">
        <v>18241</v>
      </c>
      <c r="G2145" t="s">
        <v>4</v>
      </c>
      <c r="H2145" t="s">
        <v>12</v>
      </c>
      <c r="I2145">
        <v>110881</v>
      </c>
      <c r="J2145" t="s">
        <v>6</v>
      </c>
      <c r="K2145" t="s">
        <v>12</v>
      </c>
      <c r="L2145">
        <v>18241.54</v>
      </c>
      <c r="M2145">
        <v>110881.1</v>
      </c>
      <c r="N2145">
        <v>22</v>
      </c>
      <c r="V2145" s="11">
        <f t="shared" si="3713"/>
        <v>9.2639598611147142E-7</v>
      </c>
      <c r="W2145" s="11">
        <f t="shared" si="3714"/>
        <v>1.0794519838168559E-6</v>
      </c>
      <c r="X2145" s="10">
        <f t="shared" si="3715"/>
        <v>92639.599200210781</v>
      </c>
      <c r="Y2145" s="8">
        <f t="shared" si="3716"/>
        <v>1079.4519931361326</v>
      </c>
      <c r="Z2145" s="1">
        <f t="shared" si="3717"/>
        <v>1079.452</v>
      </c>
      <c r="AA2145" s="2">
        <f t="shared" si="3718"/>
        <v>92639.6</v>
      </c>
      <c r="AB2145" s="2">
        <f t="shared" si="3712"/>
        <v>92639.598611147143</v>
      </c>
      <c r="AC2145" s="1">
        <f t="shared" si="3719"/>
        <v>9.2910476154172278E-2</v>
      </c>
      <c r="AD2145" s="1" t="b">
        <f t="shared" si="3720"/>
        <v>1</v>
      </c>
      <c r="AF2145" s="1" t="s">
        <v>1153</v>
      </c>
      <c r="AG2145" s="1" t="s">
        <v>1149</v>
      </c>
      <c r="AH2145" s="10">
        <v>18241.54</v>
      </c>
      <c r="AI2145" s="10">
        <v>110880.92</v>
      </c>
      <c r="AJ2145" s="10">
        <f t="shared" ref="AJ2145:AJ2151" si="3790">AI2145-AH2145</f>
        <v>92639.38</v>
      </c>
      <c r="AK2145" s="1">
        <f t="shared" ref="AK2145:AK2151" si="3791">$A2145-100000000/AJ2145</f>
        <v>-2.5472994313986419E-3</v>
      </c>
      <c r="AL2145" s="10">
        <f t="shared" ref="AL2145:AL2151" si="3792">$X2145-AJ2145</f>
        <v>0.21920021077676211</v>
      </c>
      <c r="AM2145" s="10">
        <f t="shared" si="3721"/>
        <v>0.34328381437988909</v>
      </c>
      <c r="AN2145" s="10">
        <f t="shared" ref="AN2145:AN2151" si="3793">AL2145/AM2145</f>
        <v>0.63853931235507655</v>
      </c>
      <c r="AO2145" s="1">
        <f t="shared" si="3722"/>
        <v>1079.452</v>
      </c>
      <c r="AP2145" s="14">
        <v>1570000000</v>
      </c>
      <c r="AQ2145" s="10">
        <v>0.19600000000000001</v>
      </c>
      <c r="AR2145" s="14" cm="1">
        <f t="array" ref="AR2145">SfromgA($AP2145,$AO2145,"")</f>
        <v>0.97463727799388167</v>
      </c>
      <c r="AS2145" s="21">
        <f t="shared" ref="AS2145:AS2151" si="3794">(10^MAX(0.05, -0.312925054856973*((LN($AR2145))^(1/3)) + 0.454808404431693)-1)*100</f>
        <v>252.48634385212418</v>
      </c>
      <c r="AU2145" s="10"/>
      <c r="AV2145" s="10"/>
      <c r="AW2145" s="14">
        <f t="shared" ref="AW2145:AW2151" si="3795">IF($AP2145="",$AT2145,$AP2145)</f>
        <v>1570000000</v>
      </c>
      <c r="AX2145" s="21">
        <f t="shared" ref="AX2145:AX2151" si="3796">IF($AP2145="",$AV2145,$AS2145)</f>
        <v>252.48634385212418</v>
      </c>
      <c r="AY2145" s="10">
        <f t="shared" ref="AY2145:AY2146" si="3797">LN(BB2145*$AO2145/$AW2145)</f>
        <v>-9.5937430183897003</v>
      </c>
      <c r="AZ2145" s="10">
        <f t="shared" ref="AZ2145:AZ2151" si="3798">EXP(AY$2950*$AI2145+AY$2951)*$AW2145/$AO2145</f>
        <v>61.17278142373528</v>
      </c>
      <c r="BA2145" s="10">
        <f t="shared" ref="BA2145:BA2146" si="3799">LN(AZ2145/$C2145)</f>
        <v>-0.49146784337770838</v>
      </c>
      <c r="BB2145" s="17" cm="1">
        <f t="array" ref="BB2145">$C2145*EXP(poly_from_str($AO2145,BB$2951))</f>
        <v>99.125790428454863</v>
      </c>
      <c r="BC2145" s="10">
        <f t="shared" ref="BC2145:BC2151" si="3800">LN(AZ2145/BB2145)</f>
        <v>-0.48268731137038862</v>
      </c>
      <c r="BD2145" s="10">
        <f t="shared" ref="BD2145:BD2151" si="3801">LN($AX2145/100+1)</f>
        <v>1.2598416946687483</v>
      </c>
      <c r="BE2145" s="10">
        <f t="shared" ref="BE2145:BE2151" si="3802">ABS(LN($AZ2145/$BB2145))-BD2145-LN(2)</f>
        <v>-1.470301563858305</v>
      </c>
      <c r="BF2145" s="21">
        <f>INDEX([1]Pr3_line_class7_opt_lin!$A$2:$A$3624,MATCH($X2145,[1]Pr3_line_class7_opt_lin!$AO$2:$AO$3624,0),1)</f>
        <v>65346</v>
      </c>
    </row>
    <row r="2146" spans="1:58" hidden="1" x14ac:dyDescent="0.25">
      <c r="A2146" s="1" t="s">
        <v>662</v>
      </c>
      <c r="B2146" s="1">
        <v>4.0000000000000001E-3</v>
      </c>
      <c r="C2146">
        <v>60</v>
      </c>
      <c r="E2146" s="2">
        <v>92655.4</v>
      </c>
      <c r="F2146">
        <v>22747</v>
      </c>
      <c r="G2146" t="s">
        <v>4</v>
      </c>
      <c r="H2146" t="s">
        <v>5</v>
      </c>
      <c r="I2146">
        <v>115403</v>
      </c>
      <c r="J2146" t="s">
        <v>6</v>
      </c>
      <c r="K2146" t="s">
        <v>12</v>
      </c>
      <c r="L2146">
        <v>22747.69</v>
      </c>
      <c r="M2146">
        <v>115403.3</v>
      </c>
      <c r="N2146">
        <v>22</v>
      </c>
      <c r="V2146" s="11">
        <f t="shared" si="3713"/>
        <v>9.265539235852448E-7</v>
      </c>
      <c r="W2146" s="11">
        <f t="shared" si="3714"/>
        <v>1.0792679109906169E-6</v>
      </c>
      <c r="X2146" s="10">
        <f t="shared" si="3715"/>
        <v>92655.395600828604</v>
      </c>
      <c r="Y2146" s="8">
        <f t="shared" si="3716"/>
        <v>1079.2679622330133</v>
      </c>
      <c r="Z2146" s="1">
        <f t="shared" si="3717"/>
        <v>1079.268</v>
      </c>
      <c r="AA2146" s="2">
        <f t="shared" si="3718"/>
        <v>92655.4</v>
      </c>
      <c r="AB2146" s="2">
        <f t="shared" si="3712"/>
        <v>92655.392358524477</v>
      </c>
      <c r="AC2146" s="1">
        <f t="shared" si="3719"/>
        <v>9.2925108665560585E-2</v>
      </c>
      <c r="AD2146" s="1" t="b">
        <f t="shared" si="3720"/>
        <v>1</v>
      </c>
      <c r="AF2146" s="1" t="s">
        <v>1178</v>
      </c>
      <c r="AG2146" s="1" t="s">
        <v>1172</v>
      </c>
      <c r="AH2146" s="10">
        <v>22747.69</v>
      </c>
      <c r="AI2146" s="10">
        <v>115403.34</v>
      </c>
      <c r="AJ2146" s="10">
        <f t="shared" si="3790"/>
        <v>92655.65</v>
      </c>
      <c r="AK2146" s="1">
        <f t="shared" si="3791"/>
        <v>3.0010495852366148E-3</v>
      </c>
      <c r="AL2146" s="10">
        <f t="shared" si="3792"/>
        <v>-0.25439917139010504</v>
      </c>
      <c r="AM2146" s="10">
        <f t="shared" si="3721"/>
        <v>0.34340089764544113</v>
      </c>
      <c r="AN2146" s="10">
        <f t="shared" si="3793"/>
        <v>-0.74082267441470195</v>
      </c>
      <c r="AO2146" s="1">
        <f t="shared" si="3722"/>
        <v>1079.268</v>
      </c>
      <c r="AP2146" s="14">
        <v>2270000000</v>
      </c>
      <c r="AQ2146" s="10">
        <v>0.44500000000000001</v>
      </c>
      <c r="AR2146" s="14" cm="1">
        <f t="array" ref="AR2146">SfromgA($AP2146,$AO2146,"")</f>
        <v>1.4084684356630037</v>
      </c>
      <c r="AS2146" s="21">
        <f t="shared" si="3794"/>
        <v>72.134030304526448</v>
      </c>
      <c r="AU2146" s="10"/>
      <c r="AV2146" s="10"/>
      <c r="AW2146" s="14">
        <f t="shared" si="3795"/>
        <v>2270000000</v>
      </c>
      <c r="AX2146" s="21">
        <f t="shared" si="3796"/>
        <v>72.134030304526448</v>
      </c>
      <c r="AY2146" s="10">
        <f t="shared" si="3797"/>
        <v>-10.473255581321851</v>
      </c>
      <c r="AZ2146" s="10">
        <f t="shared" si="3798"/>
        <v>57.964974242549538</v>
      </c>
      <c r="BA2146" s="10">
        <f t="shared" si="3799"/>
        <v>-3.4505626461957692E-2</v>
      </c>
      <c r="BB2146" s="17" cm="1">
        <f t="array" ref="BB2146">$C2146*EXP(poly_from_str($AO2146,BB$2951))</f>
        <v>59.486641490051888</v>
      </c>
      <c r="BC2146" s="10">
        <f t="shared" si="3800"/>
        <v>-2.5912838812438586E-2</v>
      </c>
      <c r="BD2146" s="10">
        <f t="shared" si="3801"/>
        <v>0.54310323332741395</v>
      </c>
      <c r="BE2146" s="10">
        <f t="shared" si="3802"/>
        <v>-1.2103375750749206</v>
      </c>
      <c r="BF2146" s="21">
        <f>INDEX([1]Pr3_line_class7_opt_lin!$A$2:$A$3624,MATCH($X2146,[1]Pr3_line_class7_opt_lin!$AO$2:$AO$3624,0),1)</f>
        <v>39251</v>
      </c>
    </row>
    <row r="2147" spans="1:58" hidden="1" x14ac:dyDescent="0.25">
      <c r="A2147" s="1" t="s">
        <v>663</v>
      </c>
      <c r="B2147" s="1">
        <v>4.0000000000000001E-3</v>
      </c>
      <c r="C2147">
        <v>1</v>
      </c>
      <c r="E2147" s="2">
        <v>92660.9</v>
      </c>
      <c r="F2147">
        <v>23647</v>
      </c>
      <c r="G2147" t="s">
        <v>4</v>
      </c>
      <c r="H2147" t="s">
        <v>39</v>
      </c>
      <c r="I2147">
        <v>116309</v>
      </c>
      <c r="J2147" t="s">
        <v>6</v>
      </c>
      <c r="K2147" t="s">
        <v>12</v>
      </c>
      <c r="L2147">
        <v>23647.77</v>
      </c>
      <c r="M2147">
        <v>116309.2</v>
      </c>
      <c r="N2147">
        <v>22</v>
      </c>
      <c r="V2147" s="11">
        <f t="shared" si="3713"/>
        <v>9.2660887098268733E-7</v>
      </c>
      <c r="W2147" s="11">
        <f t="shared" si="3714"/>
        <v>1.0792038497359728E-6</v>
      </c>
      <c r="X2147" s="10">
        <f t="shared" si="3715"/>
        <v>92660.892573265257</v>
      </c>
      <c r="Y2147" s="8">
        <f t="shared" si="3716"/>
        <v>1079.2039362337443</v>
      </c>
      <c r="Z2147" s="1">
        <f t="shared" si="3717"/>
        <v>1079.204</v>
      </c>
      <c r="AA2147" s="2">
        <f t="shared" si="3718"/>
        <v>92660.9</v>
      </c>
      <c r="AB2147" s="2">
        <f t="shared" si="3712"/>
        <v>92660.887098268722</v>
      </c>
      <c r="AC2147" s="1">
        <f t="shared" si="3719"/>
        <v>9.2930199989190526E-2</v>
      </c>
      <c r="AD2147" s="1" t="b">
        <f t="shared" si="3720"/>
        <v>1</v>
      </c>
      <c r="AF2147" s="1" t="s">
        <v>1302</v>
      </c>
      <c r="AG2147" s="1" t="s">
        <v>1148</v>
      </c>
      <c r="AH2147" s="10">
        <v>23647.77</v>
      </c>
      <c r="AI2147" s="10">
        <v>116309.14</v>
      </c>
      <c r="AJ2147" s="10">
        <f t="shared" si="3790"/>
        <v>92661.37</v>
      </c>
      <c r="AK2147" s="1">
        <f t="shared" si="3791"/>
        <v>5.624236723406284E-3</v>
      </c>
      <c r="AL2147" s="10">
        <f t="shared" si="3792"/>
        <v>-0.47742673473840114</v>
      </c>
      <c r="AM2147" s="10">
        <f t="shared" si="3721"/>
        <v>0.34344164773295877</v>
      </c>
      <c r="AN2147" s="10">
        <f t="shared" si="3793"/>
        <v>-1.3901247501282132</v>
      </c>
      <c r="AO2147" s="1">
        <f t="shared" si="3722"/>
        <v>1079.204</v>
      </c>
      <c r="AP2147" s="14">
        <v>1890000</v>
      </c>
      <c r="AQ2147" s="10">
        <v>6.0000000000000001E-3</v>
      </c>
      <c r="AR2147" s="14" cm="1">
        <f t="array" ref="AR2147">SfromgA($AP2147,$AO2147,"")</f>
        <v>1.172480971417447E-3</v>
      </c>
      <c r="AS2147" s="21">
        <f t="shared" si="3794"/>
        <v>1012.1408242314851</v>
      </c>
      <c r="AU2147" s="10"/>
      <c r="AV2147" s="10"/>
      <c r="AW2147" s="14">
        <f t="shared" si="3795"/>
        <v>1890000</v>
      </c>
      <c r="AX2147" s="21">
        <f t="shared" si="3796"/>
        <v>1012.1408242314851</v>
      </c>
      <c r="AY2147" s="12"/>
      <c r="AZ2147" s="10">
        <f t="shared" si="3798"/>
        <v>4.4346092635423814E-2</v>
      </c>
      <c r="BA2147" s="12"/>
      <c r="BB2147" s="17" cm="1">
        <f t="array" ref="BB2147">$C2147*EXP(poly_from_str($AO2147,BB$2951))</f>
        <v>0.99150857563248174</v>
      </c>
      <c r="BC2147" s="12"/>
      <c r="BD2147" s="10">
        <f t="shared" si="3801"/>
        <v>2.4088719213001455</v>
      </c>
      <c r="BE2147" s="10">
        <f t="shared" si="3802"/>
        <v>5.1838932599898024E-3</v>
      </c>
      <c r="BF2147" s="21">
        <f>INDEX([1]Pr3_line_class7_opt_lin!$A$2:$A$3624,MATCH($X2147,[1]Pr3_line_class7_opt_lin!$AO$2:$AO$3624,0),1)</f>
        <v>654</v>
      </c>
    </row>
    <row r="2148" spans="1:58" x14ac:dyDescent="0.25">
      <c r="A2148" s="1" t="s">
        <v>664</v>
      </c>
      <c r="B2148" s="1">
        <v>8.0000000000000002E-3</v>
      </c>
      <c r="C2148">
        <v>50</v>
      </c>
      <c r="D2148" t="s">
        <v>111</v>
      </c>
      <c r="E2148" s="2">
        <v>92671.7</v>
      </c>
      <c r="F2148">
        <v>25409</v>
      </c>
      <c r="G2148" t="s">
        <v>4</v>
      </c>
      <c r="H2148" t="s">
        <v>7</v>
      </c>
      <c r="I2148">
        <v>118081</v>
      </c>
      <c r="J2148" t="s">
        <v>6</v>
      </c>
      <c r="K2148" t="s">
        <v>5</v>
      </c>
      <c r="L2148">
        <v>25409.74</v>
      </c>
      <c r="M2148">
        <v>118081.1</v>
      </c>
      <c r="N2148">
        <v>22</v>
      </c>
      <c r="V2148" s="11">
        <f t="shared" si="3713"/>
        <v>9.2671706771892306E-7</v>
      </c>
      <c r="W2148" s="11">
        <f t="shared" si="3714"/>
        <v>1.0790780788525516E-6</v>
      </c>
      <c r="X2148" s="10">
        <f t="shared" si="3715"/>
        <v>92671.703897390806</v>
      </c>
      <c r="Y2148" s="8">
        <f t="shared" si="3716"/>
        <v>1079.0780334709646</v>
      </c>
      <c r="Z2148" s="1">
        <f t="shared" si="3717"/>
        <v>1079.078</v>
      </c>
      <c r="AA2148" s="2">
        <f t="shared" si="3718"/>
        <v>92671.7</v>
      </c>
      <c r="AB2148" s="2">
        <f t="shared" si="3712"/>
        <v>92671.706771892306</v>
      </c>
      <c r="AC2148" s="1">
        <f t="shared" si="3719"/>
        <v>9.2940226180077953E-2</v>
      </c>
      <c r="AD2148" s="1" t="b">
        <f t="shared" si="3720"/>
        <v>1</v>
      </c>
      <c r="AF2148" s="1" t="s">
        <v>1267</v>
      </c>
      <c r="AG2148" s="1" t="s">
        <v>1164</v>
      </c>
      <c r="AH2148" s="10">
        <v>25409.74</v>
      </c>
      <c r="AI2148" s="10">
        <v>118081.1</v>
      </c>
      <c r="AJ2148" s="10">
        <f t="shared" si="3790"/>
        <v>92671.360000000001</v>
      </c>
      <c r="AK2148" s="1">
        <f t="shared" si="3791"/>
        <v>-4.0378593776040361E-3</v>
      </c>
      <c r="AL2148" s="10">
        <f t="shared" si="3792"/>
        <v>0.34389739080506843</v>
      </c>
      <c r="AM2148" s="10">
        <f t="shared" si="3721"/>
        <v>0.68704356867622174</v>
      </c>
      <c r="AN2148" s="10">
        <f t="shared" si="3793"/>
        <v>0.50054669963315612</v>
      </c>
      <c r="AO2148" s="1">
        <f t="shared" si="3722"/>
        <v>1079.078</v>
      </c>
      <c r="AP2148" s="14">
        <v>5400000000</v>
      </c>
      <c r="AQ2148" s="10">
        <v>0.66900000000000004</v>
      </c>
      <c r="AR2148" s="14" cm="1">
        <f t="array" ref="AR2148">SfromgA($AP2148,$AO2148,"")</f>
        <v>3.3487724238365457</v>
      </c>
      <c r="AS2148" s="21">
        <f t="shared" si="3794"/>
        <v>32.276893446698217</v>
      </c>
      <c r="AU2148" s="10"/>
      <c r="AV2148" s="10"/>
      <c r="AW2148" s="14">
        <f t="shared" si="3795"/>
        <v>5400000000</v>
      </c>
      <c r="AX2148" s="21">
        <f t="shared" si="3796"/>
        <v>32.276893446698217</v>
      </c>
      <c r="AY2148" s="10">
        <f t="shared" ref="AY2148" si="3803">LN(BB2148*$AO2148/$AW2148)</f>
        <v>-11.522179334873352</v>
      </c>
      <c r="AZ2148" s="10">
        <f t="shared" si="3798"/>
        <v>107.37502494025044</v>
      </c>
      <c r="BA2148" s="10">
        <f t="shared" ref="BA2148" si="3804">LN(AZ2148/$C2148)</f>
        <v>0.76430460714866033</v>
      </c>
      <c r="BB2148" s="17" cm="1">
        <f t="array" ref="BB2148">$C2148*EXP(poly_from_str($AO2148,BB$2951))</f>
        <v>49.581768908827172</v>
      </c>
      <c r="BC2148" s="10">
        <f t="shared" si="3800"/>
        <v>0.77270440873554502</v>
      </c>
      <c r="BD2148" s="10">
        <f t="shared" si="3801"/>
        <v>0.27972721717100602</v>
      </c>
      <c r="BE2148" s="10">
        <f t="shared" si="3802"/>
        <v>-0.20016998899540628</v>
      </c>
      <c r="BF2148" s="21">
        <f>INDEX([1]Pr3_line_class7_opt_lin!$A$2:$A$3624,MATCH($X2148,[1]Pr3_line_class7_opt_lin!$AO$2:$AO$3624,0),1)</f>
        <v>32746</v>
      </c>
    </row>
    <row r="2149" spans="1:58" x14ac:dyDescent="0.25">
      <c r="A2149" s="1" t="s">
        <v>665</v>
      </c>
      <c r="B2149" s="1">
        <v>8.0000000000000002E-3</v>
      </c>
      <c r="C2149">
        <v>50</v>
      </c>
      <c r="D2149" t="s">
        <v>111</v>
      </c>
      <c r="E2149" s="2">
        <v>92673.4</v>
      </c>
      <c r="F2149">
        <v>22747</v>
      </c>
      <c r="G2149" t="s">
        <v>4</v>
      </c>
      <c r="H2149" t="s">
        <v>5</v>
      </c>
      <c r="I2149">
        <v>115420</v>
      </c>
      <c r="J2149" t="s">
        <v>6</v>
      </c>
      <c r="K2149" t="s">
        <v>7</v>
      </c>
      <c r="L2149">
        <v>22747.69</v>
      </c>
      <c r="M2149">
        <v>115420.8</v>
      </c>
      <c r="N2149">
        <v>22</v>
      </c>
      <c r="V2149" s="11">
        <f t="shared" si="3713"/>
        <v>9.2673424412774853E-7</v>
      </c>
      <c r="W2149" s="11">
        <f t="shared" si="3714"/>
        <v>1.0790582842541658E-6</v>
      </c>
      <c r="X2149" s="10">
        <f t="shared" si="3715"/>
        <v>92673.414049713305</v>
      </c>
      <c r="Y2149" s="8">
        <f t="shared" si="3716"/>
        <v>1079.0581206639961</v>
      </c>
      <c r="Z2149" s="1">
        <f t="shared" si="3717"/>
        <v>1079.058</v>
      </c>
      <c r="AA2149" s="2">
        <f t="shared" si="3718"/>
        <v>92673.4</v>
      </c>
      <c r="AB2149" s="2">
        <f t="shared" si="3712"/>
        <v>92673.424412774853</v>
      </c>
      <c r="AC2149" s="1">
        <f t="shared" si="3719"/>
        <v>9.2941817961951473E-2</v>
      </c>
      <c r="AD2149" s="1" t="b">
        <f t="shared" si="3720"/>
        <v>1</v>
      </c>
      <c r="AF2149" s="1" t="s">
        <v>1178</v>
      </c>
      <c r="AG2149" s="1" t="s">
        <v>1318</v>
      </c>
      <c r="AH2149" s="10">
        <v>22747.69</v>
      </c>
      <c r="AI2149" s="10">
        <v>115420.8</v>
      </c>
      <c r="AJ2149" s="10">
        <f t="shared" si="3790"/>
        <v>92673.11</v>
      </c>
      <c r="AK2149" s="1">
        <f t="shared" si="3791"/>
        <v>-3.6609283965844952E-3</v>
      </c>
      <c r="AL2149" s="10">
        <f t="shared" si="3792"/>
        <v>0.30404971330426633</v>
      </c>
      <c r="AM2149" s="10">
        <f t="shared" si="3721"/>
        <v>0.6870689063979879</v>
      </c>
      <c r="AN2149" s="10">
        <f t="shared" si="3793"/>
        <v>0.44253161578548295</v>
      </c>
      <c r="AO2149" s="1">
        <f t="shared" si="3722"/>
        <v>1079.058</v>
      </c>
      <c r="AP2149" s="14">
        <v>5330000000</v>
      </c>
      <c r="AQ2149" s="10">
        <v>0.71299999999999997</v>
      </c>
      <c r="AR2149" s="14" cm="1">
        <f t="array" ref="AR2149">SfromgA($AP2149,$AO2149,"")</f>
        <v>3.3051786261956599</v>
      </c>
      <c r="AS2149" s="21">
        <f t="shared" si="3794"/>
        <v>32.645639422842663</v>
      </c>
      <c r="AU2149" s="10"/>
      <c r="AV2149" s="10"/>
      <c r="AW2149" s="14">
        <f t="shared" si="3795"/>
        <v>5330000000</v>
      </c>
      <c r="AX2149" s="21">
        <f t="shared" si="3796"/>
        <v>32.645639422842663</v>
      </c>
      <c r="AY2149" s="10"/>
      <c r="AZ2149" s="10">
        <f t="shared" si="3798"/>
        <v>135.90727413344382</v>
      </c>
      <c r="BA2149" s="10"/>
      <c r="BB2149" s="17" cm="1">
        <f t="array" ref="BB2149">$C2149*EXP(poly_from_str($AO2149,BB$2951))</f>
        <v>49.582773559023444</v>
      </c>
      <c r="BC2149" s="10"/>
      <c r="BD2149" s="10">
        <f t="shared" si="3801"/>
        <v>0.28251102125354571</v>
      </c>
      <c r="BE2149" s="10">
        <f t="shared" si="3802"/>
        <v>3.2671177415578234E-2</v>
      </c>
      <c r="BF2149" s="21">
        <f>INDEX([1]Pr3_line_class7_opt_lin!$A$2:$A$3624,MATCH($X2149,[1]Pr3_line_class7_opt_lin!$AO$2:$AO$3624,0),1)</f>
        <v>32750</v>
      </c>
    </row>
    <row r="2150" spans="1:58" hidden="1" x14ac:dyDescent="0.25">
      <c r="A2150" s="1" t="s">
        <v>666</v>
      </c>
      <c r="B2150" s="1">
        <v>4.0000000000000001E-3</v>
      </c>
      <c r="C2150">
        <v>10</v>
      </c>
      <c r="E2150" s="2">
        <v>92677.3</v>
      </c>
      <c r="F2150">
        <v>21148</v>
      </c>
      <c r="G2150" t="s">
        <v>4</v>
      </c>
      <c r="H2150" t="s">
        <v>18</v>
      </c>
      <c r="I2150">
        <v>113825</v>
      </c>
      <c r="J2150" t="s">
        <v>6</v>
      </c>
      <c r="K2150" t="s">
        <v>18</v>
      </c>
      <c r="L2150">
        <v>21148.43</v>
      </c>
      <c r="M2150">
        <v>113825.5</v>
      </c>
      <c r="N2150">
        <v>22</v>
      </c>
      <c r="V2150" s="11">
        <f t="shared" si="3713"/>
        <v>9.2677289337570548E-7</v>
      </c>
      <c r="W2150" s="11">
        <f t="shared" si="3714"/>
        <v>1.0790128758606477E-6</v>
      </c>
      <c r="X2150" s="10">
        <f t="shared" si="3715"/>
        <v>92677.293864137871</v>
      </c>
      <c r="Y2150" s="8">
        <f t="shared" si="3716"/>
        <v>1079.01294729858</v>
      </c>
      <c r="Z2150" s="1">
        <f t="shared" si="3717"/>
        <v>1079.0129999999999</v>
      </c>
      <c r="AA2150" s="2">
        <f t="shared" si="3718"/>
        <v>92677.3</v>
      </c>
      <c r="AB2150" s="2">
        <f t="shared" si="3712"/>
        <v>92677.289337570546</v>
      </c>
      <c r="AC2150" s="1">
        <f t="shared" si="3719"/>
        <v>9.294539979479885E-2</v>
      </c>
      <c r="AD2150" s="1" t="b">
        <f t="shared" si="3720"/>
        <v>1</v>
      </c>
      <c r="AF2150" s="1" t="s">
        <v>1350</v>
      </c>
      <c r="AG2150" s="1" t="s">
        <v>1359</v>
      </c>
      <c r="AH2150" s="10">
        <v>21148.43</v>
      </c>
      <c r="AI2150" s="10">
        <v>113825.5</v>
      </c>
      <c r="AJ2150" s="10">
        <f t="shared" si="3790"/>
        <v>92677.07</v>
      </c>
      <c r="AK2150" s="1">
        <f t="shared" si="3791"/>
        <v>-2.5536855016525806E-3</v>
      </c>
      <c r="AL2150" s="10">
        <f t="shared" si="3792"/>
        <v>0.22386413786443882</v>
      </c>
      <c r="AM2150" s="10">
        <f t="shared" si="3721"/>
        <v>0.3435632378849931</v>
      </c>
      <c r="AN2150" s="10">
        <f t="shared" si="3793"/>
        <v>0.651595145169102</v>
      </c>
      <c r="AO2150" s="1">
        <f t="shared" si="3722"/>
        <v>1079.0129999999999</v>
      </c>
      <c r="AP2150" s="14">
        <v>7720000</v>
      </c>
      <c r="AQ2150" s="10">
        <v>2.9000000000000001E-2</v>
      </c>
      <c r="AR2150" s="14" cm="1">
        <f t="array" ref="AR2150">SfromgA($AP2150,$AO2150,"")</f>
        <v>4.7866391830399865E-3</v>
      </c>
      <c r="AS2150" s="21">
        <f t="shared" si="3794"/>
        <v>904.22798337061647</v>
      </c>
      <c r="AU2150" s="10"/>
      <c r="AV2150" s="10"/>
      <c r="AW2150" s="14">
        <f t="shared" si="3795"/>
        <v>7720000</v>
      </c>
      <c r="AX2150" s="21">
        <f t="shared" si="3796"/>
        <v>904.22798337061647</v>
      </c>
      <c r="AY2150" s="12"/>
      <c r="AZ2150" s="10">
        <f t="shared" si="3798"/>
        <v>0.22851459111360384</v>
      </c>
      <c r="BA2150" s="12"/>
      <c r="BB2150" s="17" cm="1">
        <f t="array" ref="BB2150">$C2150*EXP(poly_from_str($AO2150,BB$2951))</f>
        <v>9.9170064598953136</v>
      </c>
      <c r="BC2150" s="12"/>
      <c r="BD2150" s="10">
        <f t="shared" si="3801"/>
        <v>2.3068041635562766</v>
      </c>
      <c r="BE2150" s="10">
        <f t="shared" si="3802"/>
        <v>0.7704549780932225</v>
      </c>
      <c r="BF2150" s="21">
        <f>INDEX([1]Pr3_line_class7_opt_lin!$A$2:$A$3624,MATCH($X2150,[1]Pr3_line_class7_opt_lin!$AO$2:$AO$3624,0),1)</f>
        <v>6552</v>
      </c>
    </row>
    <row r="2151" spans="1:58" hidden="1" x14ac:dyDescent="0.25">
      <c r="A2151" s="1" t="s">
        <v>667</v>
      </c>
      <c r="B2151" s="1">
        <v>4.0000000000000001E-3</v>
      </c>
      <c r="C2151">
        <v>1</v>
      </c>
      <c r="E2151" s="2">
        <v>92706.6</v>
      </c>
      <c r="F2151">
        <v>17627</v>
      </c>
      <c r="G2151" t="s">
        <v>4</v>
      </c>
      <c r="H2151" t="s">
        <v>5</v>
      </c>
      <c r="I2151">
        <v>110333</v>
      </c>
      <c r="J2151" t="s">
        <v>6</v>
      </c>
      <c r="K2151" t="s">
        <v>7</v>
      </c>
      <c r="L2151">
        <v>17627</v>
      </c>
      <c r="M2151">
        <v>110333.5</v>
      </c>
      <c r="N2151">
        <v>22</v>
      </c>
      <c r="V2151" s="11">
        <f t="shared" si="3713"/>
        <v>9.2706587359271402E-7</v>
      </c>
      <c r="W2151" s="11">
        <f t="shared" si="3714"/>
        <v>1.0786718529209354E-6</v>
      </c>
      <c r="X2151" s="10">
        <f t="shared" si="3715"/>
        <v>92706.592729599593</v>
      </c>
      <c r="Y2151" s="8">
        <f t="shared" si="3716"/>
        <v>1078.6719375144476</v>
      </c>
      <c r="Z2151" s="1">
        <f t="shared" si="3717"/>
        <v>1078.672</v>
      </c>
      <c r="AA2151" s="2">
        <f t="shared" si="3718"/>
        <v>92706.6</v>
      </c>
      <c r="AB2151" s="2">
        <f t="shared" si="3712"/>
        <v>92706.587359271405</v>
      </c>
      <c r="AC2151" s="1">
        <f t="shared" si="3719"/>
        <v>9.2972556699011111E-2</v>
      </c>
      <c r="AD2151" s="1" t="b">
        <f t="shared" si="3720"/>
        <v>1</v>
      </c>
      <c r="AF2151" s="1" t="s">
        <v>1176</v>
      </c>
      <c r="AG2151" s="1" t="s">
        <v>1333</v>
      </c>
      <c r="AH2151" s="10">
        <v>17627</v>
      </c>
      <c r="AI2151" s="10">
        <v>110333.55</v>
      </c>
      <c r="AJ2151" s="10">
        <f t="shared" si="3790"/>
        <v>92706.55</v>
      </c>
      <c r="AK2151" s="1">
        <f t="shared" si="3791"/>
        <v>-4.3468773242238967E-4</v>
      </c>
      <c r="AL2151" s="10">
        <f t="shared" si="3792"/>
        <v>4.2729599590529688E-2</v>
      </c>
      <c r="AM2151" s="10">
        <f t="shared" si="3721"/>
        <v>0.34378050046724123</v>
      </c>
      <c r="AN2151" s="10">
        <f t="shared" si="3793"/>
        <v>0.12429326134686158</v>
      </c>
      <c r="AO2151" s="1">
        <f t="shared" si="3722"/>
        <v>1078.672</v>
      </c>
      <c r="AP2151" s="14">
        <v>104000000</v>
      </c>
      <c r="AQ2151" s="10">
        <v>9.8000000000000004E-2</v>
      </c>
      <c r="AR2151" s="14" cm="1">
        <f t="array" ref="AR2151">SfromgA($AP2151,$AO2151,"")</f>
        <v>6.4422105661305948E-2</v>
      </c>
      <c r="AS2151" s="21">
        <f t="shared" si="3794"/>
        <v>681.29115636113738</v>
      </c>
      <c r="AU2151" s="10"/>
      <c r="AV2151" s="10"/>
      <c r="AW2151" s="14">
        <f t="shared" si="3795"/>
        <v>104000000</v>
      </c>
      <c r="AX2151" s="21">
        <f t="shared" si="3796"/>
        <v>681.29115636113738</v>
      </c>
      <c r="AY2151" s="10">
        <f>LN(BB2151*$AO2151/$AW2151)</f>
        <v>-11.484405942022072</v>
      </c>
      <c r="AZ2151" s="10">
        <f t="shared" si="3798"/>
        <v>4.2680250171159955</v>
      </c>
      <c r="BA2151" s="10">
        <f>LN(AZ2151/$C2151)</f>
        <v>1.4511511949771536</v>
      </c>
      <c r="BB2151" s="17" cm="1">
        <f t="array" ref="BB2151">$C2151*EXP(poly_from_str($AO2151,BB$2951))</f>
        <v>0.99204141974845317</v>
      </c>
      <c r="BC2151" s="10">
        <f t="shared" si="3800"/>
        <v>1.4591416137674</v>
      </c>
      <c r="BD2151" s="10">
        <f t="shared" si="3801"/>
        <v>2.0557776938172259</v>
      </c>
      <c r="BE2151" s="10">
        <f t="shared" si="3802"/>
        <v>-1.289783260609771</v>
      </c>
      <c r="BF2151" s="21">
        <f>INDEX([1]Pr3_line_class7_opt_lin!$A$2:$A$3624,MATCH($X2151,[1]Pr3_line_class7_opt_lin!$AO$2:$AO$3624,0),1)</f>
        <v>656</v>
      </c>
    </row>
    <row r="2152" spans="1:58" hidden="1" x14ac:dyDescent="0.25">
      <c r="A2152" s="1" t="s">
        <v>668</v>
      </c>
      <c r="B2152" s="1">
        <v>4.0000000000000001E-3</v>
      </c>
      <c r="C2152">
        <v>2</v>
      </c>
      <c r="E2152" s="2">
        <v>92720</v>
      </c>
      <c r="N2152" s="9">
        <v>22</v>
      </c>
      <c r="P2152" t="s">
        <v>1074</v>
      </c>
      <c r="V2152" s="11">
        <f t="shared" si="3713"/>
        <v>9.271999673625611E-7</v>
      </c>
      <c r="W2152" s="11">
        <f t="shared" si="3714"/>
        <v>1.0785159620362382E-6</v>
      </c>
      <c r="X2152" s="10">
        <f t="shared" si="3715"/>
        <v>92719.9981232969</v>
      </c>
      <c r="Y2152" s="8">
        <f t="shared" si="3716"/>
        <v>1078.5159838659868</v>
      </c>
      <c r="Z2152" s="1">
        <f t="shared" si="3717"/>
        <v>1078.5160000000001</v>
      </c>
      <c r="AA2152" s="2">
        <f t="shared" si="3718"/>
        <v>92720</v>
      </c>
      <c r="AB2152" s="2">
        <f t="shared" si="3712"/>
        <v>92719.996736256115</v>
      </c>
      <c r="AC2152" s="1">
        <f t="shared" si="3719"/>
        <v>9.2984988973856722E-2</v>
      </c>
      <c r="AD2152" s="1" t="b">
        <f t="shared" si="3720"/>
        <v>1</v>
      </c>
      <c r="AM2152" s="10">
        <f t="shared" si="3721"/>
        <v>0.34387992389542665</v>
      </c>
      <c r="AN2152" s="10"/>
      <c r="AO2152" s="1">
        <f t="shared" si="3722"/>
        <v>1078.5160000000001</v>
      </c>
      <c r="AP2152"/>
      <c r="BB2152" s="17" cm="1">
        <f t="array" ref="BB2152">$C2152*EXP(poly_from_str($AO2152,BB$2951))</f>
        <v>1.9843928044030705</v>
      </c>
      <c r="BF2152" s="21">
        <f>INDEX([1]Pr3_line_class7_opt_lin!$A$2:$A$3624,MATCH($X2152,[1]Pr3_line_class7_opt_lin!$AO$2:$AO$3624,0),1)</f>
        <v>1314</v>
      </c>
    </row>
    <row r="2153" spans="1:58" hidden="1" x14ac:dyDescent="0.25">
      <c r="A2153" s="1" t="s">
        <v>669</v>
      </c>
      <c r="B2153" s="1">
        <v>4.0000000000000001E-3</v>
      </c>
      <c r="C2153">
        <v>2</v>
      </c>
      <c r="E2153" s="2">
        <v>92766.8</v>
      </c>
      <c r="N2153">
        <v>22</v>
      </c>
      <c r="V2153" s="11">
        <f t="shared" si="3713"/>
        <v>9.2766788005625377E-7</v>
      </c>
      <c r="W2153" s="11">
        <f t="shared" si="3714"/>
        <v>1.0779718606225502E-6</v>
      </c>
      <c r="X2153" s="10">
        <f t="shared" si="3715"/>
        <v>92766.793108966187</v>
      </c>
      <c r="Y2153" s="8">
        <f t="shared" si="3716"/>
        <v>1077.9719406979771</v>
      </c>
      <c r="Z2153" s="1">
        <f t="shared" si="3717"/>
        <v>1077.972</v>
      </c>
      <c r="AA2153" s="2">
        <f t="shared" si="3718"/>
        <v>92766.8</v>
      </c>
      <c r="AB2153" s="2">
        <f t="shared" si="3712"/>
        <v>92766.788005625378</v>
      </c>
      <c r="AC2153" s="1">
        <f t="shared" si="3719"/>
        <v>9.3028384784403201E-2</v>
      </c>
      <c r="AD2153" s="1" t="b">
        <f t="shared" si="3720"/>
        <v>1</v>
      </c>
      <c r="AM2153" s="10">
        <f t="shared" si="3721"/>
        <v>0.34422712278240997</v>
      </c>
      <c r="AN2153" s="10"/>
      <c r="AO2153" s="1">
        <f t="shared" si="3722"/>
        <v>1077.972</v>
      </c>
      <c r="AP2153"/>
      <c r="BB2153" s="17" cm="1">
        <f t="array" ref="BB2153">$C2153*EXP(poly_from_str($AO2153,BB$2951))</f>
        <v>1.9854647193328696</v>
      </c>
      <c r="BF2153" s="21">
        <f>INDEX([1]Pr3_line_class7_opt_lin!$A$2:$A$3624,MATCH($X2153,[1]Pr3_line_class7_opt_lin!$AO$2:$AO$3624,0),1)</f>
        <v>1318</v>
      </c>
    </row>
    <row r="2154" spans="1:58" hidden="1" x14ac:dyDescent="0.25">
      <c r="A2154" s="1" t="s">
        <v>670</v>
      </c>
      <c r="B2154" s="1">
        <v>4.0000000000000001E-3</v>
      </c>
      <c r="C2154">
        <v>1</v>
      </c>
      <c r="E2154" s="2">
        <v>92777.2</v>
      </c>
      <c r="N2154">
        <v>22</v>
      </c>
      <c r="V2154" s="11">
        <f t="shared" si="3713"/>
        <v>9.2777202043696203E-7</v>
      </c>
      <c r="W2154" s="11">
        <f t="shared" si="3714"/>
        <v>1.0778510237429025E-6</v>
      </c>
      <c r="X2154" s="10">
        <f t="shared" si="3715"/>
        <v>92777.201173924535</v>
      </c>
      <c r="Y2154" s="8">
        <f t="shared" si="3716"/>
        <v>1077.8510101046836</v>
      </c>
      <c r="Z2154" s="1">
        <f t="shared" si="3717"/>
        <v>1077.8510000000001</v>
      </c>
      <c r="AA2154" s="2">
        <f t="shared" si="3718"/>
        <v>92777.2</v>
      </c>
      <c r="AB2154" s="2">
        <f t="shared" si="3712"/>
        <v>92777.20204369619</v>
      </c>
      <c r="AC2154" s="1">
        <f t="shared" si="3719"/>
        <v>9.3038046095284127E-2</v>
      </c>
      <c r="AD2154" s="1" t="b">
        <f t="shared" si="3720"/>
        <v>1</v>
      </c>
      <c r="AM2154" s="10">
        <f t="shared" si="3721"/>
        <v>0.34430436117793645</v>
      </c>
      <c r="AN2154" s="10"/>
      <c r="AO2154" s="1">
        <f t="shared" si="3722"/>
        <v>1077.8510000000001</v>
      </c>
      <c r="AP2154"/>
      <c r="BB2154" s="17" cm="1">
        <f t="array" ref="BB2154">$C2154*EXP(poly_from_str($AO2154,BB$2951))</f>
        <v>0.99285062035741423</v>
      </c>
      <c r="BF2154" s="21">
        <f>INDEX([1]Pr3_line_class7_opt_lin!$A$2:$A$3624,MATCH($X2154,[1]Pr3_line_class7_opt_lin!$AO$2:$AO$3624,0),1)</f>
        <v>660</v>
      </c>
    </row>
    <row r="2155" spans="1:58" hidden="1" x14ac:dyDescent="0.25">
      <c r="A2155" s="1" t="s">
        <v>671</v>
      </c>
      <c r="B2155" s="1">
        <v>4.0000000000000001E-3</v>
      </c>
      <c r="C2155">
        <v>40</v>
      </c>
      <c r="E2155" s="2">
        <v>92783.1</v>
      </c>
      <c r="N2155">
        <v>22</v>
      </c>
      <c r="V2155" s="11">
        <f t="shared" si="3713"/>
        <v>9.2783141674290355E-7</v>
      </c>
      <c r="W2155" s="11">
        <f t="shared" si="3714"/>
        <v>1.0777824840946251E-6</v>
      </c>
      <c r="X2155" s="10">
        <f t="shared" si="3715"/>
        <v>92783.1239356312</v>
      </c>
      <c r="Y2155" s="8">
        <f t="shared" si="3716"/>
        <v>1077.7822060547944</v>
      </c>
      <c r="Z2155" s="1">
        <f t="shared" si="3717"/>
        <v>1077.7819999999999</v>
      </c>
      <c r="AA2155" s="2">
        <f t="shared" si="3718"/>
        <v>92783.1</v>
      </c>
      <c r="AB2155" s="2">
        <f t="shared" si="3712"/>
        <v>92783.141674290353</v>
      </c>
      <c r="AC2155" s="1">
        <f t="shared" si="3719"/>
        <v>9.3043556894757184E-2</v>
      </c>
      <c r="AD2155" s="1" t="b">
        <f t="shared" si="3720"/>
        <v>1</v>
      </c>
      <c r="AM2155" s="10">
        <f t="shared" si="3721"/>
        <v>0.34434830049119403</v>
      </c>
      <c r="AN2155" s="10"/>
      <c r="AO2155" s="1">
        <f t="shared" si="3722"/>
        <v>1077.7819999999999</v>
      </c>
      <c r="AP2155"/>
      <c r="BB2155" s="17" cm="1">
        <f t="array" ref="BB2155">$C2155*EXP(poly_from_str($AO2155,BB$2951))</f>
        <v>39.716716132164422</v>
      </c>
      <c r="BF2155" s="21">
        <f>INDEX([1]Pr3_line_class7_opt_lin!$A$2:$A$3624,MATCH($X2155,[1]Pr3_line_class7_opt_lin!$AO$2:$AO$3624,0),1)</f>
        <v>26399</v>
      </c>
    </row>
    <row r="2156" spans="1:58" hidden="1" x14ac:dyDescent="0.25">
      <c r="A2156" s="1" t="s">
        <v>672</v>
      </c>
      <c r="B2156" s="1">
        <v>4.0000000000000001E-3</v>
      </c>
      <c r="C2156">
        <v>4</v>
      </c>
      <c r="E2156" s="2">
        <v>92786.6</v>
      </c>
      <c r="F2156">
        <v>24788</v>
      </c>
      <c r="G2156" t="s">
        <v>4</v>
      </c>
      <c r="H2156" t="s">
        <v>5</v>
      </c>
      <c r="I2156">
        <v>117574</v>
      </c>
      <c r="J2156" t="s">
        <v>6</v>
      </c>
      <c r="K2156" t="s">
        <v>12</v>
      </c>
      <c r="L2156">
        <v>24788.02</v>
      </c>
      <c r="M2156">
        <v>117574.5</v>
      </c>
      <c r="N2156">
        <v>22</v>
      </c>
      <c r="V2156" s="11">
        <f t="shared" si="3713"/>
        <v>9.2786585286645599E-7</v>
      </c>
      <c r="W2156" s="11">
        <f t="shared" si="3714"/>
        <v>1.0777418291003227E-6</v>
      </c>
      <c r="X2156" s="10">
        <f t="shared" si="3715"/>
        <v>92786.591549922392</v>
      </c>
      <c r="Y2156" s="8">
        <f t="shared" si="3716"/>
        <v>1077.7419272503025</v>
      </c>
      <c r="Z2156" s="1">
        <f t="shared" si="3717"/>
        <v>1077.742</v>
      </c>
      <c r="AA2156" s="2">
        <f t="shared" si="3718"/>
        <v>92786.6</v>
      </c>
      <c r="AB2156" s="2">
        <f t="shared" si="3712"/>
        <v>92786.585286645597</v>
      </c>
      <c r="AC2156" s="1">
        <f t="shared" si="3719"/>
        <v>9.3046752045779793E-2</v>
      </c>
      <c r="AD2156" s="1" t="b">
        <f t="shared" si="3720"/>
        <v>1</v>
      </c>
      <c r="AF2156" s="1" t="s">
        <v>1228</v>
      </c>
      <c r="AG2156" s="1" t="s">
        <v>1208</v>
      </c>
      <c r="AH2156" s="10">
        <v>24788.02</v>
      </c>
      <c r="AI2156" s="10">
        <v>117574.5</v>
      </c>
      <c r="AJ2156" s="10">
        <f t="shared" ref="AJ2156:AJ2162" si="3805">AI2156-AH2156</f>
        <v>92786.48</v>
      </c>
      <c r="AK2156" s="1">
        <f t="shared" ref="AK2156:AK2162" si="3806">$A2156-100000000/AJ2156</f>
        <v>-1.2229350656980387E-3</v>
      </c>
      <c r="AL2156" s="10">
        <f t="shared" ref="AL2156:AL2162" si="3807">$X2156-AJ2156</f>
        <v>0.11154992239607964</v>
      </c>
      <c r="AM2156" s="10">
        <f t="shared" si="3721"/>
        <v>0.34437407097431483</v>
      </c>
      <c r="AN2156" s="10">
        <f t="shared" ref="AN2156:AN2162" si="3808">AL2156/AM2156</f>
        <v>0.32392079368948656</v>
      </c>
      <c r="AO2156" s="1">
        <f t="shared" si="3722"/>
        <v>1077.742</v>
      </c>
      <c r="AP2156" s="14">
        <v>345000000</v>
      </c>
      <c r="AQ2156" s="10">
        <v>0.11600000000000001</v>
      </c>
      <c r="AR2156" s="14" cm="1">
        <f t="array" ref="AR2156">SfromgA($AP2156,$AO2156,"")</f>
        <v>0.21315566454997462</v>
      </c>
      <c r="AS2156" s="21">
        <f t="shared" ref="AS2156:AS2162" si="3809">(10^MAX(0.05, -0.312925054856973*((LN($AR2156))^(1/3)) + 0.454808404431693)-1)*100</f>
        <v>555.57472299999858</v>
      </c>
      <c r="AU2156" s="10"/>
      <c r="AV2156" s="10"/>
      <c r="AW2156" s="14">
        <f t="shared" ref="AW2156:AW2162" si="3810">IF($AP2156="",$AT2156,$AP2156)</f>
        <v>345000000</v>
      </c>
      <c r="AX2156" s="21">
        <f t="shared" ref="AX2156:AX2162" si="3811">IF($AP2156="",$AV2156,$AS2156)</f>
        <v>555.57472299999858</v>
      </c>
      <c r="AY2156" s="10">
        <f t="shared" ref="AY2156:AY2161" si="3812">LN(BB2156*$AO2156/$AW2156)</f>
        <v>-11.297205286801896</v>
      </c>
      <c r="AZ2156" s="10">
        <f t="shared" ref="AZ2156:AZ2162" si="3813">EXP(AY$2950*$AI2156+AY$2951)*$AW2156/$AO2156</f>
        <v>7.2016606112773651</v>
      </c>
      <c r="BA2156" s="10">
        <f t="shared" ref="BA2156:BA2161" si="3814">LN(AZ2156/$C2156)</f>
        <v>0.58801727876388776</v>
      </c>
      <c r="BB2156" s="17" cm="1">
        <f t="array" ref="BB2156">$C2156*EXP(poly_from_str($AO2156,BB$2951))</f>
        <v>3.9718274254445407</v>
      </c>
      <c r="BC2156" s="10">
        <f t="shared" ref="BC2156:BC2161" si="3815">LN(AZ2156/BB2156)</f>
        <v>0.59508534241801181</v>
      </c>
      <c r="BD2156" s="10">
        <f t="shared" ref="BD2156:BD2162" si="3816">LN($AX2156/100+1)</f>
        <v>1.8803421046166382</v>
      </c>
      <c r="BE2156" s="10">
        <f t="shared" ref="BE2156:BE2162" si="3817">ABS(LN($AZ2156/$BB2156))-BD2156-LN(2)</f>
        <v>-1.9784039427585718</v>
      </c>
      <c r="BF2156" s="21">
        <f>INDEX([1]Pr3_line_class7_opt_lin!$A$2:$A$3624,MATCH($X2156,[1]Pr3_line_class7_opt_lin!$AO$2:$AO$3624,0),1)</f>
        <v>2641</v>
      </c>
    </row>
    <row r="2157" spans="1:58" hidden="1" x14ac:dyDescent="0.25">
      <c r="A2157" s="1" t="s">
        <v>673</v>
      </c>
      <c r="B2157" s="1">
        <v>4.0000000000000001E-3</v>
      </c>
      <c r="C2157">
        <v>2</v>
      </c>
      <c r="E2157" s="2">
        <v>92796.800000000003</v>
      </c>
      <c r="F2157">
        <v>22527</v>
      </c>
      <c r="G2157" t="s">
        <v>4</v>
      </c>
      <c r="H2157" t="s">
        <v>7</v>
      </c>
      <c r="I2157">
        <v>115324</v>
      </c>
      <c r="J2157" t="s">
        <v>6</v>
      </c>
      <c r="K2157" t="s">
        <v>5</v>
      </c>
      <c r="L2157">
        <v>22527.7</v>
      </c>
      <c r="M2157">
        <v>115324.3</v>
      </c>
      <c r="N2157">
        <v>22</v>
      </c>
      <c r="V2157" s="11">
        <f t="shared" si="3713"/>
        <v>9.2796831544983727E-7</v>
      </c>
      <c r="W2157" s="11">
        <f t="shared" si="3714"/>
        <v>1.0776233663229768E-6</v>
      </c>
      <c r="X2157" s="10">
        <f t="shared" si="3715"/>
        <v>92796.818113310321</v>
      </c>
      <c r="Y2157" s="8">
        <f t="shared" si="3716"/>
        <v>1077.623155978195</v>
      </c>
      <c r="Z2157" s="1">
        <f t="shared" si="3717"/>
        <v>1077.623</v>
      </c>
      <c r="AA2157" s="2">
        <f t="shared" si="3718"/>
        <v>92796.800000000003</v>
      </c>
      <c r="AB2157" s="2">
        <f t="shared" si="3712"/>
        <v>92796.831544983725</v>
      </c>
      <c r="AC2157" s="1">
        <f t="shared" si="3719"/>
        <v>9.3056259723940438E-2</v>
      </c>
      <c r="AD2157" s="1" t="b">
        <f t="shared" si="3720"/>
        <v>1</v>
      </c>
      <c r="AF2157" s="1" t="s">
        <v>1336</v>
      </c>
      <c r="AG2157" s="1" t="s">
        <v>1216</v>
      </c>
      <c r="AH2157" s="10">
        <v>22527.7</v>
      </c>
      <c r="AI2157" s="10">
        <v>115324.47</v>
      </c>
      <c r="AJ2157" s="10">
        <f t="shared" si="3805"/>
        <v>92796.77</v>
      </c>
      <c r="AK2157" s="1">
        <f t="shared" si="3806"/>
        <v>-7.1470472516921291E-4</v>
      </c>
      <c r="AL2157" s="10">
        <f t="shared" si="3807"/>
        <v>4.8113310316693969E-2</v>
      </c>
      <c r="AM2157" s="10">
        <f t="shared" si="3721"/>
        <v>0.34444996070054185</v>
      </c>
      <c r="AN2157" s="10">
        <f t="shared" si="3808"/>
        <v>0.13968156715373456</v>
      </c>
      <c r="AO2157" s="1">
        <f t="shared" si="3722"/>
        <v>1077.623</v>
      </c>
      <c r="AP2157" s="14">
        <v>390000000</v>
      </c>
      <c r="AQ2157" s="10">
        <v>5.8999999999999997E-2</v>
      </c>
      <c r="AR2157" s="14" cm="1">
        <f t="array" ref="AR2157">SfromgA($AP2157,$AO2157,"")</f>
        <v>0.24087876905692543</v>
      </c>
      <c r="AS2157" s="21">
        <f t="shared" si="3809"/>
        <v>540.94220930234644</v>
      </c>
      <c r="AU2157" s="10"/>
      <c r="AV2157" s="10"/>
      <c r="AW2157" s="14">
        <f t="shared" si="3810"/>
        <v>390000000</v>
      </c>
      <c r="AX2157" s="21">
        <f t="shared" si="3811"/>
        <v>540.94220930234644</v>
      </c>
      <c r="AY2157" s="10">
        <f t="shared" si="3812"/>
        <v>-12.112948736387224</v>
      </c>
      <c r="AZ2157" s="10">
        <f t="shared" si="3813"/>
        <v>10.047746361577646</v>
      </c>
      <c r="BA2157" s="10">
        <f t="shared" si="3814"/>
        <v>1.6142011861699119</v>
      </c>
      <c r="BB2157" s="17" cm="1">
        <f t="array" ref="BB2157">$C2157*EXP(poly_from_str($AO2157,BB$2951))</f>
        <v>1.9861450358900694</v>
      </c>
      <c r="BC2157" s="10">
        <f t="shared" si="3815"/>
        <v>1.6211527746242966</v>
      </c>
      <c r="BD2157" s="10">
        <f t="shared" si="3816"/>
        <v>1.8577691097735602</v>
      </c>
      <c r="BE2157" s="10">
        <f t="shared" si="3817"/>
        <v>-0.9297635157092089</v>
      </c>
      <c r="BF2157" s="21">
        <f>INDEX([1]Pr3_line_class7_opt_lin!$A$2:$A$3624,MATCH($X2157,[1]Pr3_line_class7_opt_lin!$AO$2:$AO$3624,0),1)</f>
        <v>1321</v>
      </c>
    </row>
    <row r="2158" spans="1:58" hidden="1" x14ac:dyDescent="0.25">
      <c r="A2158" s="1" t="s">
        <v>674</v>
      </c>
      <c r="B2158" s="1">
        <v>4.0000000000000001E-3</v>
      </c>
      <c r="C2158">
        <v>30</v>
      </c>
      <c r="E2158" s="2">
        <v>92801.3</v>
      </c>
      <c r="F2158">
        <v>23651</v>
      </c>
      <c r="G2158" t="s">
        <v>4</v>
      </c>
      <c r="H2158" t="s">
        <v>7</v>
      </c>
      <c r="I2158">
        <v>116453</v>
      </c>
      <c r="J2158" t="s">
        <v>6</v>
      </c>
      <c r="K2158" t="s">
        <v>5</v>
      </c>
      <c r="L2158">
        <v>23651.88</v>
      </c>
      <c r="M2158">
        <v>116453.2</v>
      </c>
      <c r="N2158">
        <v>22</v>
      </c>
      <c r="V2158" s="11">
        <f t="shared" si="3713"/>
        <v>9.2801309612081254E-7</v>
      </c>
      <c r="W2158" s="11">
        <f t="shared" si="3714"/>
        <v>1.077571111611583E-6</v>
      </c>
      <c r="X2158" s="10">
        <f t="shared" si="3715"/>
        <v>92801.305518857363</v>
      </c>
      <c r="Y2158" s="8">
        <f t="shared" si="3716"/>
        <v>1077.5710475288502</v>
      </c>
      <c r="Z2158" s="1">
        <f t="shared" si="3717"/>
        <v>1077.5709999999999</v>
      </c>
      <c r="AA2158" s="2">
        <f t="shared" si="3718"/>
        <v>92801.3</v>
      </c>
      <c r="AB2158" s="2">
        <f t="shared" si="3712"/>
        <v>92801.309612081255</v>
      </c>
      <c r="AC2158" s="1">
        <f t="shared" si="3719"/>
        <v>9.3060415328586832E-2</v>
      </c>
      <c r="AD2158" s="1" t="b">
        <f t="shared" si="3720"/>
        <v>1</v>
      </c>
      <c r="AF2158" s="1" t="s">
        <v>1241</v>
      </c>
      <c r="AG2158" s="1" t="s">
        <v>1211</v>
      </c>
      <c r="AH2158" s="10">
        <v>23651.88</v>
      </c>
      <c r="AI2158" s="10">
        <v>116453.2</v>
      </c>
      <c r="AJ2158" s="10">
        <f t="shared" si="3805"/>
        <v>92801.319999999992</v>
      </c>
      <c r="AK2158" s="1">
        <f t="shared" si="3806"/>
        <v>1.2062026689818595E-4</v>
      </c>
      <c r="AL2158" s="10">
        <f t="shared" si="3807"/>
        <v>-1.448114262893796E-2</v>
      </c>
      <c r="AM2158" s="10">
        <f t="shared" si="3721"/>
        <v>0.34448328694814545</v>
      </c>
      <c r="AN2158" s="10">
        <f t="shared" si="3808"/>
        <v>-4.2037286503010474E-2</v>
      </c>
      <c r="AO2158" s="1">
        <f t="shared" si="3722"/>
        <v>1077.5709999999999</v>
      </c>
      <c r="AP2158" s="14">
        <v>1410000000</v>
      </c>
      <c r="AQ2158" s="10">
        <v>0.42699999999999999</v>
      </c>
      <c r="AR2158" s="14" cm="1">
        <f t="array" ref="AR2158">SfromgA($AP2158,$AO2158,"")</f>
        <v>0.87074333218833644</v>
      </c>
      <c r="AS2158" s="21">
        <f t="shared" si="3809"/>
        <v>313.69123164925111</v>
      </c>
      <c r="AU2158" s="10"/>
      <c r="AV2158" s="10"/>
      <c r="AW2158" s="14">
        <f t="shared" si="3810"/>
        <v>1410000000</v>
      </c>
      <c r="AX2158" s="21">
        <f t="shared" si="3811"/>
        <v>313.69123164925111</v>
      </c>
      <c r="AY2158" s="10">
        <f t="shared" si="3812"/>
        <v>-10.690094248491206</v>
      </c>
      <c r="AZ2158" s="10">
        <f t="shared" si="3813"/>
        <v>32.690535820101175</v>
      </c>
      <c r="BA2158" s="10">
        <f t="shared" si="3814"/>
        <v>8.5888229887971831E-2</v>
      </c>
      <c r="BB2158" s="17" cm="1">
        <f t="array" ref="BB2158">$C2158*EXP(poly_from_str($AO2158,BB$2951))</f>
        <v>29.793688618853906</v>
      </c>
      <c r="BC2158" s="10">
        <f t="shared" si="3815"/>
        <v>9.2789031783343176E-2</v>
      </c>
      <c r="BD2158" s="10">
        <f t="shared" si="3816"/>
        <v>1.419949692304818</v>
      </c>
      <c r="BE2158" s="10">
        <f t="shared" si="3817"/>
        <v>-2.0203078410814204</v>
      </c>
      <c r="BF2158" s="21">
        <f>INDEX([1]Pr3_line_class7_opt_lin!$A$2:$A$3624,MATCH($X2158,[1]Pr3_line_class7_opt_lin!$AO$2:$AO$3624,0),1)</f>
        <v>19824</v>
      </c>
    </row>
    <row r="2159" spans="1:58" hidden="1" x14ac:dyDescent="0.25">
      <c r="A2159" s="1" t="s">
        <v>675</v>
      </c>
      <c r="B2159" s="1">
        <v>4.0000000000000001E-3</v>
      </c>
      <c r="C2159">
        <v>10</v>
      </c>
      <c r="E2159" s="2">
        <v>92811.6</v>
      </c>
      <c r="F2159">
        <v>28720</v>
      </c>
      <c r="G2159" t="s">
        <v>4</v>
      </c>
      <c r="H2159" t="s">
        <v>5</v>
      </c>
      <c r="I2159">
        <v>121532</v>
      </c>
      <c r="J2159" t="s">
        <v>6</v>
      </c>
      <c r="K2159" t="s">
        <v>12</v>
      </c>
      <c r="L2159">
        <v>28720.71</v>
      </c>
      <c r="M2159">
        <v>121532.5</v>
      </c>
      <c r="N2159">
        <v>22</v>
      </c>
      <c r="V2159" s="11">
        <f t="shared" si="3713"/>
        <v>9.2811645262754407E-7</v>
      </c>
      <c r="W2159" s="11">
        <f t="shared" si="3714"/>
        <v>1.0774515254558698E-6</v>
      </c>
      <c r="X2159" s="10">
        <f t="shared" si="3715"/>
        <v>92811.625983069884</v>
      </c>
      <c r="Y2159" s="8">
        <f t="shared" si="3716"/>
        <v>1077.4512238180309</v>
      </c>
      <c r="Z2159" s="1">
        <f t="shared" si="3717"/>
        <v>1077.451</v>
      </c>
      <c r="AA2159" s="2">
        <f t="shared" si="3718"/>
        <v>92811.6</v>
      </c>
      <c r="AB2159" s="2">
        <f t="shared" si="3712"/>
        <v>92811.645262754406</v>
      </c>
      <c r="AC2159" s="1">
        <f t="shared" si="3719"/>
        <v>9.307000748189681E-2</v>
      </c>
      <c r="AD2159" s="1" t="b">
        <f t="shared" si="3720"/>
        <v>1</v>
      </c>
      <c r="AF2159" s="1" t="s">
        <v>1370</v>
      </c>
      <c r="AG2159" s="1" t="s">
        <v>1163</v>
      </c>
      <c r="AH2159" s="10">
        <v>28720.71</v>
      </c>
      <c r="AI2159" s="10">
        <v>121532.5</v>
      </c>
      <c r="AJ2159" s="10">
        <f t="shared" si="3805"/>
        <v>92811.790000000008</v>
      </c>
      <c r="AK2159" s="1">
        <f t="shared" si="3806"/>
        <v>1.6802530153654516E-3</v>
      </c>
      <c r="AL2159" s="10">
        <f t="shared" si="3807"/>
        <v>-0.16401693012448959</v>
      </c>
      <c r="AM2159" s="10">
        <f t="shared" si="3721"/>
        <v>0.3445598918187463</v>
      </c>
      <c r="AN2159" s="10">
        <f t="shared" si="3808"/>
        <v>-0.47601863716270765</v>
      </c>
      <c r="AO2159" s="1">
        <f t="shared" si="3722"/>
        <v>1077.451</v>
      </c>
      <c r="AP2159" s="14">
        <v>663000000</v>
      </c>
      <c r="AQ2159" s="10">
        <v>9.2999999999999999E-2</v>
      </c>
      <c r="AR2159" s="14" cm="1">
        <f t="array" ref="AR2159">SfromgA($AP2159,$AO2159,"")</f>
        <v>0.40929786004766844</v>
      </c>
      <c r="AS2159" s="21">
        <f t="shared" si="3809"/>
        <v>470.40588648448346</v>
      </c>
      <c r="AU2159" s="10"/>
      <c r="AV2159" s="10"/>
      <c r="AW2159" s="14">
        <f t="shared" si="3810"/>
        <v>663000000</v>
      </c>
      <c r="AX2159" s="21">
        <f t="shared" si="3811"/>
        <v>470.40588648448346</v>
      </c>
      <c r="AY2159" s="10">
        <f t="shared" si="3812"/>
        <v>-11.034130967712182</v>
      </c>
      <c r="AZ2159" s="10">
        <f t="shared" si="3813"/>
        <v>9.5623540543221353</v>
      </c>
      <c r="BA2159" s="10">
        <f t="shared" si="3814"/>
        <v>-4.475115625097148E-2</v>
      </c>
      <c r="BB2159" s="17" cm="1">
        <f t="array" ref="BB2159">$C2159*EXP(poly_from_str($AO2159,BB$2951))</f>
        <v>9.932391005569654</v>
      </c>
      <c r="BC2159" s="10">
        <f t="shared" si="3815"/>
        <v>-3.7967298389077517E-2</v>
      </c>
      <c r="BD2159" s="10">
        <f t="shared" si="3816"/>
        <v>1.7411780029824535</v>
      </c>
      <c r="BE2159" s="10">
        <f t="shared" si="3817"/>
        <v>-2.3963578851533214</v>
      </c>
      <c r="BF2159" s="21">
        <f>INDEX([1]Pr3_line_class7_opt_lin!$A$2:$A$3624,MATCH($X2159,[1]Pr3_line_class7_opt_lin!$AO$2:$AO$3624,0),1)</f>
        <v>6613</v>
      </c>
    </row>
    <row r="2160" spans="1:58" hidden="1" x14ac:dyDescent="0.25">
      <c r="A2160" s="1" t="s">
        <v>676</v>
      </c>
      <c r="B2160" s="1">
        <v>4.0000000000000001E-3</v>
      </c>
      <c r="C2160">
        <v>20</v>
      </c>
      <c r="E2160" s="2">
        <v>92817.600000000006</v>
      </c>
      <c r="F2160">
        <v>18063</v>
      </c>
      <c r="G2160" t="s">
        <v>4</v>
      </c>
      <c r="H2160" t="s">
        <v>5</v>
      </c>
      <c r="I2160">
        <v>110881</v>
      </c>
      <c r="J2160" t="s">
        <v>6</v>
      </c>
      <c r="K2160" t="s">
        <v>12</v>
      </c>
      <c r="L2160">
        <v>18063.36</v>
      </c>
      <c r="M2160">
        <v>110881.1</v>
      </c>
      <c r="N2160">
        <v>22</v>
      </c>
      <c r="V2160" s="11">
        <f t="shared" si="3713"/>
        <v>9.2817589304443542E-7</v>
      </c>
      <c r="W2160" s="11">
        <f t="shared" si="3714"/>
        <v>1.0773818758511316E-6</v>
      </c>
      <c r="X2160" s="10">
        <f t="shared" si="3715"/>
        <v>92817.593860892302</v>
      </c>
      <c r="Y2160" s="8">
        <f t="shared" si="3716"/>
        <v>1077.3819471109337</v>
      </c>
      <c r="Z2160" s="1">
        <f t="shared" si="3717"/>
        <v>1077.3820000000001</v>
      </c>
      <c r="AA2160" s="2">
        <f t="shared" si="3718"/>
        <v>92817.600000000006</v>
      </c>
      <c r="AB2160" s="2">
        <f t="shared" si="3712"/>
        <v>92817.589304443551</v>
      </c>
      <c r="AC2160" s="1">
        <f t="shared" si="3719"/>
        <v>9.3075524421441763E-2</v>
      </c>
      <c r="AD2160" s="1" t="b">
        <f t="shared" si="3720"/>
        <v>1</v>
      </c>
      <c r="AF2160" s="1" t="s">
        <v>1175</v>
      </c>
      <c r="AG2160" s="1" t="s">
        <v>1149</v>
      </c>
      <c r="AH2160" s="10">
        <v>18063.36</v>
      </c>
      <c r="AI2160" s="10">
        <v>110880.92</v>
      </c>
      <c r="AJ2160" s="10">
        <f t="shared" si="3805"/>
        <v>92817.56</v>
      </c>
      <c r="AK2160" s="1">
        <f t="shared" si="3806"/>
        <v>-3.401520143597736E-4</v>
      </c>
      <c r="AL2160" s="10">
        <f t="shared" si="3807"/>
        <v>3.3860892304801382E-2</v>
      </c>
      <c r="AM2160" s="10">
        <f t="shared" si="3721"/>
        <v>0.34460423508096477</v>
      </c>
      <c r="AN2160" s="10">
        <f t="shared" si="3808"/>
        <v>9.8260232631342342E-2</v>
      </c>
      <c r="AO2160" s="1">
        <f t="shared" si="3722"/>
        <v>1077.3820000000001</v>
      </c>
      <c r="AP2160" s="14">
        <v>743000000</v>
      </c>
      <c r="AQ2160" s="10">
        <v>0.154</v>
      </c>
      <c r="AR2160" s="14" cm="1">
        <f t="array" ref="AR2160">SfromgA($AP2160,$AO2160,"")</f>
        <v>0.45859711679673432</v>
      </c>
      <c r="AS2160" s="21">
        <f t="shared" si="3809"/>
        <v>453.10773818078303</v>
      </c>
      <c r="AU2160" s="10"/>
      <c r="AV2160" s="10"/>
      <c r="AW2160" s="14">
        <f t="shared" si="3810"/>
        <v>743000000</v>
      </c>
      <c r="AX2160" s="21">
        <f t="shared" si="3811"/>
        <v>453.10773818078303</v>
      </c>
      <c r="AY2160" s="10">
        <f t="shared" si="3812"/>
        <v>-10.454901802521483</v>
      </c>
      <c r="AZ2160" s="10">
        <f t="shared" si="3813"/>
        <v>29.005543581533356</v>
      </c>
      <c r="BA2160" s="10">
        <f t="shared" si="3814"/>
        <v>0.37175469614803247</v>
      </c>
      <c r="BB2160" s="17" cm="1">
        <f t="array" ref="BB2160">$C2160*EXP(poly_from_str($AO2160,BB$2951))</f>
        <v>19.866114610214119</v>
      </c>
      <c r="BC2160" s="10">
        <f t="shared" si="3815"/>
        <v>0.37847147276139548</v>
      </c>
      <c r="BD2160" s="10">
        <f t="shared" si="3816"/>
        <v>1.7103826214783751</v>
      </c>
      <c r="BE2160" s="10">
        <f t="shared" si="3817"/>
        <v>-2.0250583292769249</v>
      </c>
      <c r="BF2160" s="21">
        <f>INDEX([1]Pr3_line_class7_opt_lin!$A$2:$A$3624,MATCH($X2160,[1]Pr3_line_class7_opt_lin!$AO$2:$AO$3624,0),1)</f>
        <v>13231</v>
      </c>
    </row>
    <row r="2161" spans="1:58" x14ac:dyDescent="0.25">
      <c r="A2161" s="1" t="s">
        <v>677</v>
      </c>
      <c r="B2161" s="1">
        <v>8.0000000000000002E-3</v>
      </c>
      <c r="C2161">
        <v>40</v>
      </c>
      <c r="D2161" t="s">
        <v>16</v>
      </c>
      <c r="E2161" s="6">
        <v>92859</v>
      </c>
      <c r="F2161">
        <v>18063</v>
      </c>
      <c r="G2161" t="s">
        <v>4</v>
      </c>
      <c r="H2161" t="s">
        <v>5</v>
      </c>
      <c r="I2161">
        <v>110922</v>
      </c>
      <c r="J2161" t="s">
        <v>6</v>
      </c>
      <c r="K2161" t="s">
        <v>5</v>
      </c>
      <c r="L2161">
        <v>18063.36</v>
      </c>
      <c r="M2161">
        <v>110922.5</v>
      </c>
      <c r="N2161">
        <v>22</v>
      </c>
      <c r="O2161" s="4" t="s">
        <v>678</v>
      </c>
      <c r="P2161" t="s">
        <v>1075</v>
      </c>
      <c r="Q2161">
        <f>$A2161+0</f>
        <v>1076.902</v>
      </c>
      <c r="R2161" s="2">
        <f t="shared" ref="R2161:R2162" si="3818">100000000/Q2161</f>
        <v>92858.960239650405</v>
      </c>
      <c r="S2161">
        <f t="shared" ref="S2161:S2162" si="3819">$M2161-$L2161</f>
        <v>92859.14</v>
      </c>
      <c r="T2161" s="1">
        <v>1076.9363315240803</v>
      </c>
      <c r="U2161" s="1">
        <f>100000000/S2161</f>
        <v>1076.8999152910526</v>
      </c>
      <c r="V2161" s="11">
        <f t="shared" si="3713"/>
        <v>9.2858960239650403E-7</v>
      </c>
      <c r="W2161" s="11">
        <f t="shared" si="3714"/>
        <v>1.0769015388922991E-6</v>
      </c>
      <c r="X2161" s="10">
        <f t="shared" si="3715"/>
        <v>92858.977195424697</v>
      </c>
      <c r="Y2161" s="8">
        <f t="shared" si="3716"/>
        <v>1076.9018033608834</v>
      </c>
      <c r="Z2161" s="1">
        <f t="shared" si="3717"/>
        <v>1076.902</v>
      </c>
      <c r="AA2161" s="2">
        <f t="shared" si="3718"/>
        <v>92859</v>
      </c>
      <c r="AB2161" s="2">
        <f t="shared" si="3712"/>
        <v>92858.960239650405</v>
      </c>
      <c r="AC2161" s="1">
        <f t="shared" si="3719"/>
        <v>9.3113932483944867E-2</v>
      </c>
      <c r="AD2161" s="1" t="b">
        <f t="shared" si="3720"/>
        <v>1</v>
      </c>
      <c r="AF2161" s="1" t="s">
        <v>1175</v>
      </c>
      <c r="AG2161" s="5" t="s">
        <v>1473</v>
      </c>
      <c r="AH2161" s="10">
        <v>18063.36</v>
      </c>
      <c r="AI2161" s="10">
        <v>110922.18</v>
      </c>
      <c r="AJ2161" s="10">
        <f t="shared" si="3805"/>
        <v>92858.819999999992</v>
      </c>
      <c r="AK2161" s="1">
        <f t="shared" si="3806"/>
        <v>-1.6263868096757506E-3</v>
      </c>
      <c r="AL2161" s="10">
        <f t="shared" si="3807"/>
        <v>0.15719542470469605</v>
      </c>
      <c r="AM2161" s="10">
        <f t="shared" si="3721"/>
        <v>0.68982321511149569</v>
      </c>
      <c r="AN2161" s="10">
        <f t="shared" si="3808"/>
        <v>0.22787784067152431</v>
      </c>
      <c r="AO2161" s="1">
        <f t="shared" si="3722"/>
        <v>1076.902</v>
      </c>
      <c r="AP2161" s="14">
        <v>591000000</v>
      </c>
      <c r="AQ2161" s="10">
        <v>8.8999999999999996E-2</v>
      </c>
      <c r="AR2161" s="14" cm="1">
        <f t="array" ref="AR2161">SfromgA($AP2161,$AO2161,"")</f>
        <v>0.36429179641992376</v>
      </c>
      <c r="AS2161" s="21">
        <f t="shared" si="3809"/>
        <v>487.15446752376641</v>
      </c>
      <c r="AU2161" s="10"/>
      <c r="AV2161" s="10"/>
      <c r="AW2161" s="14">
        <f t="shared" si="3810"/>
        <v>591000000</v>
      </c>
      <c r="AX2161" s="21">
        <f t="shared" si="3811"/>
        <v>487.15446752376641</v>
      </c>
      <c r="AY2161" s="10">
        <f t="shared" si="3812"/>
        <v>-9.5328568310562307</v>
      </c>
      <c r="AZ2161" s="10">
        <f t="shared" si="3813"/>
        <v>22.99313614849353</v>
      </c>
      <c r="BA2161" s="10">
        <f t="shared" si="3814"/>
        <v>-0.55368371104974912</v>
      </c>
      <c r="BB2161" s="17" cm="1">
        <f t="array" ref="BB2161">$C2161*EXP(poly_from_str($AO2161,BB$2951))</f>
        <v>39.750644897228263</v>
      </c>
      <c r="BC2161" s="10">
        <f t="shared" si="3815"/>
        <v>-0.54743032173419071</v>
      </c>
      <c r="BD2161" s="10">
        <f t="shared" si="3816"/>
        <v>1.7701177466227436</v>
      </c>
      <c r="BE2161" s="10">
        <f t="shared" si="3817"/>
        <v>-1.9158346054484983</v>
      </c>
      <c r="BF2161" s="21">
        <f>INDEX([1]Pr3_line_class7_opt_lin!$A$2:$A$3624,MATCH($X2161,[1]Pr3_line_class7_opt_lin!$AO$2:$AO$3624,0),1)</f>
        <v>26538</v>
      </c>
    </row>
    <row r="2162" spans="1:58" x14ac:dyDescent="0.25">
      <c r="A2162" s="1" t="s">
        <v>677</v>
      </c>
      <c r="B2162" s="1">
        <v>8.0000000000000002E-3</v>
      </c>
      <c r="C2162">
        <v>40</v>
      </c>
      <c r="D2162" t="s">
        <v>16</v>
      </c>
      <c r="E2162" s="6">
        <v>92859</v>
      </c>
      <c r="F2162">
        <v>24788</v>
      </c>
      <c r="G2162" t="s">
        <v>4</v>
      </c>
      <c r="H2162" t="s">
        <v>5</v>
      </c>
      <c r="I2162">
        <v>117647</v>
      </c>
      <c r="J2162" t="s">
        <v>6</v>
      </c>
      <c r="K2162" t="s">
        <v>7</v>
      </c>
      <c r="L2162">
        <v>24788.02</v>
      </c>
      <c r="M2162">
        <v>117647.2</v>
      </c>
      <c r="N2162">
        <v>22</v>
      </c>
      <c r="O2162" s="4" t="s">
        <v>679</v>
      </c>
      <c r="P2162" t="s">
        <v>1075</v>
      </c>
      <c r="Q2162">
        <f>$A2162+0</f>
        <v>1076.902</v>
      </c>
      <c r="R2162" s="2">
        <f t="shared" si="3818"/>
        <v>92858.960239650405</v>
      </c>
      <c r="S2162">
        <f t="shared" si="3819"/>
        <v>92859.18</v>
      </c>
      <c r="T2162" s="1">
        <v>1076.9363315240803</v>
      </c>
      <c r="U2162" s="1">
        <f>100000000/S2162</f>
        <v>1076.8994514058816</v>
      </c>
      <c r="V2162" s="11">
        <f t="shared" si="3713"/>
        <v>9.2858960239650403E-7</v>
      </c>
      <c r="W2162" s="11">
        <f t="shared" si="3714"/>
        <v>1.0769015388922991E-6</v>
      </c>
      <c r="X2162" s="10">
        <f t="shared" si="3715"/>
        <v>92858.977195424697</v>
      </c>
      <c r="Y2162" s="8">
        <f t="shared" si="3716"/>
        <v>1076.9018033608834</v>
      </c>
      <c r="Z2162" s="1">
        <f t="shared" si="3717"/>
        <v>1076.902</v>
      </c>
      <c r="AA2162" s="2">
        <f t="shared" si="3718"/>
        <v>92859</v>
      </c>
      <c r="AB2162" s="2">
        <f t="shared" si="3712"/>
        <v>92858.960239650405</v>
      </c>
      <c r="AC2162" s="1">
        <f t="shared" si="3719"/>
        <v>9.3113932483944867E-2</v>
      </c>
      <c r="AD2162" s="1" t="b">
        <f t="shared" si="3720"/>
        <v>1</v>
      </c>
      <c r="AF2162" s="1" t="s">
        <v>1228</v>
      </c>
      <c r="AG2162" s="1" t="s">
        <v>1203</v>
      </c>
      <c r="AH2162" s="10">
        <v>24788.02</v>
      </c>
      <c r="AI2162" s="10">
        <v>117647.2</v>
      </c>
      <c r="AJ2162" s="10">
        <f t="shared" si="3805"/>
        <v>92859.18</v>
      </c>
      <c r="AK2162" s="1">
        <f t="shared" si="3806"/>
        <v>2.5485941184797412E-3</v>
      </c>
      <c r="AL2162" s="10">
        <f t="shared" si="3807"/>
        <v>-0.20280457529588602</v>
      </c>
      <c r="AM2162" s="10">
        <f t="shared" si="3721"/>
        <v>0.68982321511149569</v>
      </c>
      <c r="AN2162" s="10">
        <f t="shared" si="3808"/>
        <v>-0.29399499879560714</v>
      </c>
      <c r="AO2162" s="1">
        <f t="shared" si="3722"/>
        <v>1076.902</v>
      </c>
      <c r="AP2162" s="14">
        <v>36100000</v>
      </c>
      <c r="AQ2162" s="10">
        <v>2.7E-2</v>
      </c>
      <c r="AR2162" s="14" cm="1">
        <f t="array" ref="AR2162">SfromgA($AP2162,$AO2162,"")</f>
        <v>2.2252003131572332E-2</v>
      </c>
      <c r="AS2162" s="21">
        <f t="shared" si="3809"/>
        <v>777.71389151284666</v>
      </c>
      <c r="AU2162" s="10"/>
      <c r="AV2162" s="10"/>
      <c r="AW2162" s="14">
        <f t="shared" si="3810"/>
        <v>36100000</v>
      </c>
      <c r="AX2162" s="21">
        <f t="shared" si="3811"/>
        <v>777.71389151284666</v>
      </c>
      <c r="AY2162" s="12"/>
      <c r="AZ2162" s="10">
        <f t="shared" si="3813"/>
        <v>0.74904522891117487</v>
      </c>
      <c r="BA2162" s="12"/>
      <c r="BB2162" s="17" cm="1">
        <f t="array" ref="BB2162">$C2162*EXP(poly_from_str($AO2162,BB$2951))</f>
        <v>39.750644897228263</v>
      </c>
      <c r="BC2162" s="12"/>
      <c r="BD2162" s="10">
        <f t="shared" si="3816"/>
        <v>2.1721504906612692</v>
      </c>
      <c r="BE2162" s="10">
        <f t="shared" si="3817"/>
        <v>1.1062843051360201</v>
      </c>
      <c r="BF2162" s="21">
        <f>INDEX([1]Pr3_line_class7_opt_lin!$A$2:$A$3624,MATCH($X2162,[1]Pr3_line_class7_opt_lin!$AO$2:$AO$3624,0),1)</f>
        <v>26538</v>
      </c>
    </row>
    <row r="2163" spans="1:58" hidden="1" x14ac:dyDescent="0.25">
      <c r="A2163" s="1" t="s">
        <v>680</v>
      </c>
      <c r="B2163" s="1">
        <v>4.0000000000000001E-3</v>
      </c>
      <c r="C2163">
        <v>3</v>
      </c>
      <c r="E2163" s="2">
        <v>92865.1</v>
      </c>
      <c r="N2163">
        <v>22</v>
      </c>
      <c r="V2163" s="11">
        <f t="shared" si="3713"/>
        <v>9.2865082821724122E-7</v>
      </c>
      <c r="W2163" s="11">
        <f t="shared" si="3714"/>
        <v>1.0768308008067615E-6</v>
      </c>
      <c r="X2163" s="10">
        <f t="shared" si="3715"/>
        <v>92865.090148494361</v>
      </c>
      <c r="Y2163" s="8">
        <f t="shared" si="3716"/>
        <v>1076.8309150413431</v>
      </c>
      <c r="Z2163" s="1">
        <f t="shared" si="3717"/>
        <v>1076.8309999999999</v>
      </c>
      <c r="AA2163" s="2">
        <f t="shared" si="3718"/>
        <v>92865.1</v>
      </c>
      <c r="AB2163" s="2">
        <f t="shared" si="3712"/>
        <v>92865.082821724121</v>
      </c>
      <c r="AC2163" s="1">
        <f t="shared" si="3719"/>
        <v>9.3119618037428409E-2</v>
      </c>
      <c r="AD2163" s="1" t="b">
        <f t="shared" si="3720"/>
        <v>1</v>
      </c>
      <c r="AM2163" s="10">
        <f t="shared" si="3721"/>
        <v>0.34495700810990776</v>
      </c>
      <c r="AN2163" s="10"/>
      <c r="AO2163" s="1">
        <f t="shared" si="3722"/>
        <v>1076.8309999999999</v>
      </c>
      <c r="AP2163"/>
      <c r="BB2163" s="17" cm="1">
        <f t="array" ref="BB2163">$C2163*EXP(poly_from_str($AO2163,BB$2951))</f>
        <v>2.9815012754520378</v>
      </c>
      <c r="BF2163" s="21" t="e">
        <f>INDEX([1]Pr3_line_class7_opt_lin!$A$2:$A$3624,MATCH($X2163,[1]Pr3_line_class7_opt_lin!$AO$2:$AO$3624,0),1)</f>
        <v>#N/A</v>
      </c>
    </row>
    <row r="2164" spans="1:58" hidden="1" x14ac:dyDescent="0.25">
      <c r="A2164" s="1" t="s">
        <v>681</v>
      </c>
      <c r="B2164" s="1">
        <v>4.0000000000000001E-3</v>
      </c>
      <c r="C2164">
        <v>10</v>
      </c>
      <c r="E2164" s="2">
        <v>92868.6</v>
      </c>
      <c r="F2164">
        <v>18241</v>
      </c>
      <c r="G2164" t="s">
        <v>4</v>
      </c>
      <c r="H2164" t="s">
        <v>12</v>
      </c>
      <c r="I2164">
        <v>111110</v>
      </c>
      <c r="J2164" t="s">
        <v>6</v>
      </c>
      <c r="K2164" t="s">
        <v>39</v>
      </c>
      <c r="L2164">
        <v>18241.54</v>
      </c>
      <c r="M2164">
        <v>111110.3</v>
      </c>
      <c r="N2164">
        <v>22</v>
      </c>
      <c r="V2164" s="11">
        <f t="shared" si="3713"/>
        <v>9.2868618765033112E-7</v>
      </c>
      <c r="W2164" s="11">
        <f t="shared" si="3714"/>
        <v>1.0767902175762314E-6</v>
      </c>
      <c r="X2164" s="10">
        <f t="shared" si="3715"/>
        <v>92868.610760793643</v>
      </c>
      <c r="Y2164" s="8">
        <f t="shared" si="3716"/>
        <v>1076.7900928073</v>
      </c>
      <c r="Z2164" s="1">
        <f t="shared" si="3717"/>
        <v>1076.79</v>
      </c>
      <c r="AA2164" s="2">
        <f t="shared" si="3718"/>
        <v>92868.6</v>
      </c>
      <c r="AB2164" s="2">
        <f t="shared" si="3712"/>
        <v>92868.618765033112</v>
      </c>
      <c r="AC2164" s="1">
        <f t="shared" si="3719"/>
        <v>9.3122901756625298E-2</v>
      </c>
      <c r="AD2164" s="1" t="b">
        <f t="shared" si="3720"/>
        <v>1</v>
      </c>
      <c r="AF2164" s="1" t="s">
        <v>1153</v>
      </c>
      <c r="AG2164" s="1" t="s">
        <v>1324</v>
      </c>
      <c r="AH2164" s="10">
        <v>18241.54</v>
      </c>
      <c r="AI2164" s="10">
        <v>111109.95</v>
      </c>
      <c r="AJ2164" s="10">
        <f>AI2164-AH2164</f>
        <v>92868.41</v>
      </c>
      <c r="AK2164" s="1">
        <f>$A2164-100000000/AJ2164</f>
        <v>-2.4205873664868705E-3</v>
      </c>
      <c r="AL2164" s="10">
        <f>$X2164-AJ2164</f>
        <v>0.20076079363934696</v>
      </c>
      <c r="AM2164" s="10">
        <f t="shared" si="3721"/>
        <v>0.34498314434569416</v>
      </c>
      <c r="AN2164" s="10">
        <f>AL2164/AM2164</f>
        <v>0.58194377589118496</v>
      </c>
      <c r="AO2164" s="1">
        <f t="shared" si="3722"/>
        <v>1076.79</v>
      </c>
      <c r="AP2164" s="14">
        <v>814000000</v>
      </c>
      <c r="AQ2164" s="10">
        <v>7.9000000000000001E-2</v>
      </c>
      <c r="AR2164" s="14" cm="1">
        <f t="array" ref="AR2164">SfromgA($AP2164,$AO2164,"")</f>
        <v>0.50159223627423621</v>
      </c>
      <c r="AS2164" s="21">
        <f>(10^MAX(0.05, -0.312925054856973*((LN($AR2164))^(1/3)) + 0.454808404431693)-1)*100</f>
        <v>438.66911212031943</v>
      </c>
      <c r="AU2164" s="10"/>
      <c r="AV2164" s="10"/>
      <c r="AW2164" s="14">
        <f>IF($AP2164="",$AT2164,$AP2164)</f>
        <v>814000000</v>
      </c>
      <c r="AX2164" s="21">
        <f>IF($AP2164="",$AV2164,$AS2164)</f>
        <v>438.66911212031943</v>
      </c>
      <c r="AY2164" s="10">
        <f>LN(BB2164*$AO2164/$AW2164)</f>
        <v>-11.239292245983389</v>
      </c>
      <c r="AZ2164" s="10">
        <f>EXP(AY$2950*$AI2164+AY$2951)*$AW2164/$AO2164</f>
        <v>31.1212882823698</v>
      </c>
      <c r="BA2164" s="10">
        <f>LN(AZ2164/$C2164)</f>
        <v>1.1353070027076897</v>
      </c>
      <c r="BB2164" s="17" cm="1">
        <f t="array" ref="BB2164">$C2164*EXP(poly_from_str($AO2164,BB$2951))</f>
        <v>9.9387276147615182</v>
      </c>
      <c r="BC2164" s="10">
        <f t="shared" ref="BC2164" si="3820">LN(AZ2164/BB2164)</f>
        <v>1.1414530897900195</v>
      </c>
      <c r="BD2164" s="10">
        <f t="shared" ref="BD2164" si="3821">LN($AX2164/100+1)</f>
        <v>1.6839313042418602</v>
      </c>
      <c r="BE2164" s="10">
        <f>ABS(LN($AZ2164/$BB2164))-BD2164-LN(2)</f>
        <v>-1.2356253950117861</v>
      </c>
      <c r="BF2164" s="21">
        <f>INDEX([1]Pr3_line_class7_opt_lin!$A$2:$A$3624,MATCH($X2164,[1]Pr3_line_class7_opt_lin!$AO$2:$AO$3624,0),1)</f>
        <v>6639</v>
      </c>
    </row>
    <row r="2165" spans="1:58" hidden="1" x14ac:dyDescent="0.25">
      <c r="A2165" s="1" t="s">
        <v>682</v>
      </c>
      <c r="B2165" s="1">
        <v>4.0000000000000001E-3</v>
      </c>
      <c r="C2165">
        <v>2</v>
      </c>
      <c r="E2165" s="2">
        <v>92875.7</v>
      </c>
      <c r="N2165">
        <v>22</v>
      </c>
      <c r="V2165" s="11">
        <f t="shared" si="3713"/>
        <v>9.287569145952291E-7</v>
      </c>
      <c r="W2165" s="11">
        <f t="shared" si="3714"/>
        <v>1.0767079009902483E-6</v>
      </c>
      <c r="X2165" s="10">
        <f t="shared" si="3715"/>
        <v>92875.695103107661</v>
      </c>
      <c r="Y2165" s="8">
        <f t="shared" si="3716"/>
        <v>1076.7079577599195</v>
      </c>
      <c r="Z2165" s="1">
        <f t="shared" si="3717"/>
        <v>1076.7080000000001</v>
      </c>
      <c r="AA2165" s="2">
        <f t="shared" si="3718"/>
        <v>92875.7</v>
      </c>
      <c r="AB2165" s="2">
        <f t="shared" si="3712"/>
        <v>92875.691459522903</v>
      </c>
      <c r="AC2165" s="1">
        <f t="shared" si="3719"/>
        <v>9.3129470320422486E-2</v>
      </c>
      <c r="AD2165" s="1" t="b">
        <f t="shared" si="3720"/>
        <v>1</v>
      </c>
      <c r="AM2165" s="10">
        <f t="shared" si="3721"/>
        <v>0.34503579429148845</v>
      </c>
      <c r="AN2165" s="10"/>
      <c r="AO2165" s="1">
        <f t="shared" si="3722"/>
        <v>1076.7080000000001</v>
      </c>
      <c r="AP2165"/>
      <c r="BB2165" s="17" cm="1">
        <f t="array" ref="BB2165">$C2165*EXP(poly_from_str($AO2165,BB$2951))</f>
        <v>1.987901295697017</v>
      </c>
      <c r="BF2165" s="21" t="e">
        <f>INDEX([1]Pr3_line_class7_opt_lin!$A$2:$A$3624,MATCH($X2165,[1]Pr3_line_class7_opt_lin!$AO$2:$AO$3624,0),1)</f>
        <v>#N/A</v>
      </c>
    </row>
    <row r="2166" spans="1:58" hidden="1" x14ac:dyDescent="0.25">
      <c r="A2166" s="1" t="s">
        <v>683</v>
      </c>
      <c r="B2166" s="1">
        <v>4.0000000000000001E-3</v>
      </c>
      <c r="C2166">
        <v>30</v>
      </c>
      <c r="E2166" s="2">
        <v>92908.7</v>
      </c>
      <c r="F2166">
        <v>25409</v>
      </c>
      <c r="G2166" t="s">
        <v>4</v>
      </c>
      <c r="H2166" t="s">
        <v>7</v>
      </c>
      <c r="I2166">
        <v>118318</v>
      </c>
      <c r="J2166" t="s">
        <v>6</v>
      </c>
      <c r="K2166" t="s">
        <v>7</v>
      </c>
      <c r="L2166">
        <v>25409.74</v>
      </c>
      <c r="M2166">
        <v>118318.6</v>
      </c>
      <c r="N2166">
        <v>22</v>
      </c>
      <c r="V2166" s="11">
        <f t="shared" si="3713"/>
        <v>9.2908740389752169E-7</v>
      </c>
      <c r="W2166" s="11">
        <f t="shared" si="3714"/>
        <v>1.0763254679055891E-6</v>
      </c>
      <c r="X2166" s="10">
        <f t="shared" si="3715"/>
        <v>92908.72314440523</v>
      </c>
      <c r="Y2166" s="8">
        <f t="shared" si="3716"/>
        <v>1076.3251997831571</v>
      </c>
      <c r="Z2166" s="1">
        <f t="shared" si="3717"/>
        <v>1076.325</v>
      </c>
      <c r="AA2166" s="2">
        <f t="shared" si="3718"/>
        <v>92908.7</v>
      </c>
      <c r="AB2166" s="2">
        <f t="shared" si="3712"/>
        <v>92908.740389752158</v>
      </c>
      <c r="AC2166" s="1">
        <f t="shared" si="3719"/>
        <v>9.3160170204051818E-2</v>
      </c>
      <c r="AD2166" s="1" t="b">
        <f t="shared" si="3720"/>
        <v>1</v>
      </c>
      <c r="AF2166" s="1" t="s">
        <v>1267</v>
      </c>
      <c r="AG2166" s="1" t="s">
        <v>1171</v>
      </c>
      <c r="AH2166" s="10">
        <v>25409.74</v>
      </c>
      <c r="AI2166" s="10">
        <v>118318.6</v>
      </c>
      <c r="AJ2166" s="10">
        <f>AI2166-AH2166</f>
        <v>92908.86</v>
      </c>
      <c r="AK2166" s="1">
        <f>$A2166-100000000/AJ2166</f>
        <v>1.3856536395451258E-3</v>
      </c>
      <c r="AL2166" s="10">
        <f>$X2166-AJ2166</f>
        <v>-0.13685559477016795</v>
      </c>
      <c r="AM2166" s="10">
        <f t="shared" si="3721"/>
        <v>0.34528121152997471</v>
      </c>
      <c r="AN2166" s="10">
        <f>AL2166/AM2166</f>
        <v>-0.39635980817996863</v>
      </c>
      <c r="AO2166" s="1">
        <f t="shared" si="3722"/>
        <v>1076.325</v>
      </c>
      <c r="AP2166" s="14">
        <v>2000000000</v>
      </c>
      <c r="AQ2166" s="10">
        <v>0.42299999999999999</v>
      </c>
      <c r="AR2166" s="14" cm="1">
        <f t="array" ref="AR2166">SfromgA($AP2166,$AO2166,"")</f>
        <v>1.2308174335790993</v>
      </c>
      <c r="AS2166" s="21">
        <f>(10^MAX(0.05, -0.312925054856973*((LN($AR2166))^(1/3)) + 0.454808404431693)-1)*100</f>
        <v>85.99279585873893</v>
      </c>
      <c r="AU2166" s="10"/>
      <c r="AV2166" s="10"/>
      <c r="AW2166" s="14">
        <f>IF($AP2166="",$AT2166,$AP2166)</f>
        <v>2000000000</v>
      </c>
      <c r="AX2166" s="21">
        <f>IF($AP2166="",$AV2166,$AS2166)</f>
        <v>85.99279585873893</v>
      </c>
      <c r="AY2166" s="10">
        <f>LN(BB2166*$AO2166/$AW2166)</f>
        <v>-11.039611811471774</v>
      </c>
      <c r="AZ2166" s="10">
        <f>EXP(AY$2950*$AI2166+AY$2951)*$AW2166/$AO2166</f>
        <v>38.994857669927448</v>
      </c>
      <c r="BA2166" s="10">
        <f>LN(AZ2166/$C2166)</f>
        <v>0.26223240115666185</v>
      </c>
      <c r="BB2166" s="17" cm="1">
        <f t="array" ref="BB2166">$C2166*EXP(poly_from_str($AO2166,BB$2951))</f>
        <v>29.829369632622093</v>
      </c>
      <c r="BC2166" s="10">
        <f t="shared" ref="BC2166" si="3822">LN(AZ2166/BB2166)</f>
        <v>0.26793631650933958</v>
      </c>
      <c r="BD2166" s="10">
        <f t="shared" ref="BD2166" si="3823">LN($AX2166/100+1)</f>
        <v>0.620537755032745</v>
      </c>
      <c r="BE2166" s="10">
        <f>ABS(LN($AZ2166/$BB2166))-BD2166-LN(2)</f>
        <v>-1.0457486190833507</v>
      </c>
      <c r="BF2166" s="21">
        <f>INDEX([1]Pr3_line_class7_opt_lin!$A$2:$A$3624,MATCH($X2166,[1]Pr3_line_class7_opt_lin!$AO$2:$AO$3624,0),1)</f>
        <v>19972</v>
      </c>
    </row>
    <row r="2167" spans="1:58" hidden="1" x14ac:dyDescent="0.25">
      <c r="A2167" s="1" t="s">
        <v>684</v>
      </c>
      <c r="B2167" s="1">
        <v>4.0000000000000001E-3</v>
      </c>
      <c r="C2167">
        <v>5</v>
      </c>
      <c r="E2167" s="2">
        <v>92925</v>
      </c>
      <c r="N2167">
        <v>22</v>
      </c>
      <c r="V2167" s="11">
        <f t="shared" si="3713"/>
        <v>9.2924971448802529E-7</v>
      </c>
      <c r="W2167" s="11">
        <f t="shared" si="3714"/>
        <v>1.0761366693570084E-6</v>
      </c>
      <c r="X2167" s="10">
        <f t="shared" si="3715"/>
        <v>92924.983644294014</v>
      </c>
      <c r="Y2167" s="8">
        <f t="shared" si="3716"/>
        <v>1076.1368587675875</v>
      </c>
      <c r="Z2167" s="1">
        <f t="shared" si="3717"/>
        <v>1076.1369999999999</v>
      </c>
      <c r="AA2167" s="2">
        <f t="shared" si="3718"/>
        <v>92925</v>
      </c>
      <c r="AB2167" s="2">
        <f t="shared" si="3712"/>
        <v>92924.97144880252</v>
      </c>
      <c r="AC2167" s="1">
        <f t="shared" si="3719"/>
        <v>9.3175251593803826E-2</v>
      </c>
      <c r="AD2167" s="1" t="b">
        <f t="shared" si="3720"/>
        <v>1</v>
      </c>
      <c r="AM2167" s="10">
        <f t="shared" si="3721"/>
        <v>0.345402118875199</v>
      </c>
      <c r="AN2167" s="10"/>
      <c r="AO2167" s="1">
        <f t="shared" si="3722"/>
        <v>1076.1369999999999</v>
      </c>
      <c r="AP2167"/>
      <c r="BB2167" s="17" cm="1">
        <f t="array" ref="BB2167">$C2167*EXP(poly_from_str($AO2167,BB$2951))</f>
        <v>4.9724428904875442</v>
      </c>
      <c r="BF2167" s="21">
        <f>INDEX([1]Pr3_line_class7_opt_lin!$A$2:$A$3624,MATCH($X2167,[1]Pr3_line_class7_opt_lin!$AO$2:$AO$3624,0),1)</f>
        <v>3332</v>
      </c>
    </row>
    <row r="2168" spans="1:58" hidden="1" x14ac:dyDescent="0.25">
      <c r="A2168" s="1" t="s">
        <v>685</v>
      </c>
      <c r="B2168" s="1">
        <v>4.0000000000000001E-3</v>
      </c>
      <c r="C2168">
        <v>100</v>
      </c>
      <c r="E2168" s="2">
        <v>92940.2</v>
      </c>
      <c r="N2168">
        <v>22</v>
      </c>
      <c r="V2168" s="11">
        <f t="shared" si="3713"/>
        <v>9.2940171623320916E-7</v>
      </c>
      <c r="W2168" s="11">
        <f t="shared" si="3714"/>
        <v>1.0759606714855359E-6</v>
      </c>
      <c r="X2168" s="10">
        <f t="shared" si="3715"/>
        <v>92940.18374881077</v>
      </c>
      <c r="Y2168" s="8">
        <f t="shared" si="3716"/>
        <v>1075.9608596241835</v>
      </c>
      <c r="Z2168" s="1">
        <f t="shared" si="3717"/>
        <v>1075.961</v>
      </c>
      <c r="AA2168" s="2">
        <f t="shared" si="3718"/>
        <v>92940.2</v>
      </c>
      <c r="AB2168" s="2">
        <f t="shared" si="3712"/>
        <v>92940.171623320915</v>
      </c>
      <c r="AC2168" s="1">
        <f t="shared" si="3719"/>
        <v>9.3189377506861737E-2</v>
      </c>
      <c r="AD2168" s="1" t="b">
        <f t="shared" si="3720"/>
        <v>1</v>
      </c>
      <c r="AM2168" s="10">
        <f t="shared" si="3721"/>
        <v>0.34551512554823083</v>
      </c>
      <c r="AN2168" s="10"/>
      <c r="AO2168" s="1">
        <f t="shared" si="3722"/>
        <v>1075.961</v>
      </c>
      <c r="AP2168"/>
      <c r="BB2168" s="17" cm="1">
        <f t="array" ref="BB2168">$C2168*EXP(poly_from_str($AO2168,BB$2951))</f>
        <v>99.465282350306111</v>
      </c>
      <c r="BF2168" s="21">
        <f>INDEX([1]Pr3_line_class7_opt_lin!$A$2:$A$3624,MATCH($X2168,[1]Pr3_line_class7_opt_lin!$AO$2:$AO$3624,0),1)</f>
        <v>66716</v>
      </c>
    </row>
    <row r="2169" spans="1:58" hidden="1" x14ac:dyDescent="0.25">
      <c r="A2169" s="1" t="s">
        <v>686</v>
      </c>
      <c r="B2169" s="1">
        <v>4.0000000000000001E-3</v>
      </c>
      <c r="C2169">
        <v>2</v>
      </c>
      <c r="E2169" s="2">
        <v>92962.1</v>
      </c>
      <c r="N2169">
        <v>22</v>
      </c>
      <c r="V2169" s="11">
        <f t="shared" si="3713"/>
        <v>9.2962117007698184E-7</v>
      </c>
      <c r="W2169" s="11">
        <f t="shared" si="3714"/>
        <v>1.0757071968038588E-6</v>
      </c>
      <c r="X2169" s="10">
        <f t="shared" si="3715"/>
        <v>92962.109736301136</v>
      </c>
      <c r="Y2169" s="8">
        <f t="shared" si="3716"/>
        <v>1075.7070841406539</v>
      </c>
      <c r="Z2169" s="1">
        <f t="shared" si="3717"/>
        <v>1075.7070000000001</v>
      </c>
      <c r="AA2169" s="2">
        <f t="shared" si="3718"/>
        <v>92962.1</v>
      </c>
      <c r="AB2169" s="2">
        <f t="shared" si="3712"/>
        <v>92962.11700769818</v>
      </c>
      <c r="AC2169" s="1">
        <f t="shared" si="3719"/>
        <v>9.3209775992764837E-2</v>
      </c>
      <c r="AD2169" s="1" t="b">
        <f t="shared" si="3720"/>
        <v>1</v>
      </c>
      <c r="AM2169" s="10">
        <f t="shared" si="3721"/>
        <v>0.34567814469925362</v>
      </c>
      <c r="AN2169" s="10"/>
      <c r="AO2169" s="1">
        <f t="shared" si="3722"/>
        <v>1075.7070000000001</v>
      </c>
      <c r="AP2169"/>
      <c r="BB2169" s="17" cm="1">
        <f t="array" ref="BB2169">$C2169*EXP(poly_from_str($AO2169,BB$2951))</f>
        <v>1.9897771221014571</v>
      </c>
      <c r="BF2169" s="21">
        <f>INDEX([1]Pr3_line_class7_opt_lin!$A$2:$A$3624,MATCH($X2169,[1]Pr3_line_class7_opt_lin!$AO$2:$AO$3624,0),1)</f>
        <v>1336</v>
      </c>
    </row>
    <row r="2170" spans="1:58" x14ac:dyDescent="0.25">
      <c r="A2170" s="1" t="s">
        <v>687</v>
      </c>
      <c r="B2170" s="1">
        <v>8.0000000000000002E-3</v>
      </c>
      <c r="C2170">
        <v>10</v>
      </c>
      <c r="D2170" t="s">
        <v>111</v>
      </c>
      <c r="E2170" s="2">
        <v>92972.6</v>
      </c>
      <c r="F2170">
        <v>22527</v>
      </c>
      <c r="G2170" t="s">
        <v>4</v>
      </c>
      <c r="H2170" t="s">
        <v>7</v>
      </c>
      <c r="I2170">
        <v>115499</v>
      </c>
      <c r="J2170" t="s">
        <v>6</v>
      </c>
      <c r="K2170" t="s">
        <v>5</v>
      </c>
      <c r="L2170">
        <v>22527.7</v>
      </c>
      <c r="M2170">
        <v>115499.8</v>
      </c>
      <c r="N2170">
        <v>22</v>
      </c>
      <c r="V2170" s="11">
        <f t="shared" si="3713"/>
        <v>9.2972574949841302E-7</v>
      </c>
      <c r="W2170" s="11">
        <f t="shared" si="3714"/>
        <v>1.0755857101984886E-6</v>
      </c>
      <c r="X2170" s="10">
        <f t="shared" si="3715"/>
        <v>92972.585662441183</v>
      </c>
      <c r="Y2170" s="8">
        <f t="shared" si="3716"/>
        <v>1075.5858760675269</v>
      </c>
      <c r="Z2170" s="1">
        <f t="shared" si="3717"/>
        <v>1075.586</v>
      </c>
      <c r="AA2170" s="2">
        <f t="shared" si="3718"/>
        <v>92972.6</v>
      </c>
      <c r="AB2170" s="2">
        <f t="shared" si="3712"/>
        <v>92972.574949841292</v>
      </c>
      <c r="AC2170" s="1">
        <f t="shared" si="3719"/>
        <v>9.3219498464019293E-2</v>
      </c>
      <c r="AD2170" s="1" t="b">
        <f t="shared" si="3720"/>
        <v>1</v>
      </c>
      <c r="AF2170" s="1" t="s">
        <v>1336</v>
      </c>
      <c r="AG2170" s="1" t="s">
        <v>1219</v>
      </c>
      <c r="AH2170" s="10">
        <v>22527.7</v>
      </c>
      <c r="AI2170" s="10">
        <v>115499.67</v>
      </c>
      <c r="AJ2170" s="10">
        <f>AI2170-AH2170</f>
        <v>92971.97</v>
      </c>
      <c r="AK2170" s="1">
        <f>$A2170-100000000/AJ2170</f>
        <v>-6.9986209821308876E-3</v>
      </c>
      <c r="AL2170" s="10">
        <f>$X2170-AJ2170</f>
        <v>0.61566244118148461</v>
      </c>
      <c r="AM2170" s="10">
        <f t="shared" si="3721"/>
        <v>0.69151216174252927</v>
      </c>
      <c r="AN2170" s="10">
        <f>AL2170/AM2170</f>
        <v>0.89031325151258034</v>
      </c>
      <c r="AO2170" s="1">
        <f t="shared" si="3722"/>
        <v>1075.586</v>
      </c>
      <c r="AP2170" s="14">
        <v>102000000</v>
      </c>
      <c r="AQ2170" s="10">
        <v>4.2999999999999997E-2</v>
      </c>
      <c r="AR2170" s="14" cm="1">
        <f t="array" ref="AR2170">SfromgA($AP2170,$AO2170,"")</f>
        <v>6.2642481571439576E-2</v>
      </c>
      <c r="AS2170" s="21">
        <f>(10^MAX(0.05, -0.312925054856973*((LN($AR2170))^(1/3)) + 0.454808404431693)-1)*100</f>
        <v>683.96973119390304</v>
      </c>
      <c r="AU2170" s="10"/>
      <c r="AV2170" s="10"/>
      <c r="AW2170" s="14">
        <f>IF($AP2170="",$AT2170,$AP2170)</f>
        <v>102000000</v>
      </c>
      <c r="AX2170" s="21">
        <f>IF($AP2170="",$AV2170,$AS2170)</f>
        <v>683.96973119390304</v>
      </c>
      <c r="AY2170" s="10">
        <f>LN(BB2170*$AO2170/$AW2170)</f>
        <v>-9.1622895886363231</v>
      </c>
      <c r="AZ2170" s="10">
        <f>EXP(AY$2950*$AI2170+AY$2951)*$AW2170/$AO2170</f>
        <v>2.5900818876891982</v>
      </c>
      <c r="BA2170" s="10">
        <f>LN(AZ2170/$C2170)</f>
        <v>-1.3508956009139856</v>
      </c>
      <c r="BB2170" s="17" cm="1">
        <f t="array" ref="BB2170">$C2170*EXP(poly_from_str($AO2170,BB$2951))</f>
        <v>9.9500032150723339</v>
      </c>
      <c r="BC2170" s="10">
        <f t="shared" ref="BC2170" si="3824">LN(AZ2170/BB2170)</f>
        <v>-1.3458833822132368</v>
      </c>
      <c r="BD2170" s="10">
        <f t="shared" ref="BD2170" si="3825">LN($AX2170/100+1)</f>
        <v>2.0592002254459598</v>
      </c>
      <c r="BE2170" s="10">
        <f>ABS(LN($AZ2170/$BB2170))-BD2170-LN(2)</f>
        <v>-1.4064640237926684</v>
      </c>
      <c r="BF2170" s="21">
        <f>INDEX([1]Pr3_line_class7_opt_lin!$A$2:$A$3624,MATCH($X2170,[1]Pr3_line_class7_opt_lin!$AO$2:$AO$3624,0),1)</f>
        <v>6687</v>
      </c>
    </row>
    <row r="2171" spans="1:58" x14ac:dyDescent="0.25">
      <c r="A2171" s="1" t="s">
        <v>688</v>
      </c>
      <c r="B2171" s="1">
        <v>8.0000000000000002E-3</v>
      </c>
      <c r="C2171">
        <v>50</v>
      </c>
      <c r="D2171" t="s">
        <v>111</v>
      </c>
      <c r="E2171" s="2">
        <v>92974.399999999994</v>
      </c>
      <c r="N2171">
        <v>22</v>
      </c>
      <c r="V2171" s="11">
        <f t="shared" si="3713"/>
        <v>9.2974390204218243E-7</v>
      </c>
      <c r="W2171" s="11">
        <f t="shared" si="3714"/>
        <v>1.0755648866784836E-6</v>
      </c>
      <c r="X2171" s="10">
        <f t="shared" si="3715"/>
        <v>92974.394393531489</v>
      </c>
      <c r="Y2171" s="8">
        <f t="shared" si="3716"/>
        <v>1075.564951536348</v>
      </c>
      <c r="Z2171" s="1">
        <f t="shared" si="3717"/>
        <v>1075.5650000000001</v>
      </c>
      <c r="AA2171" s="2">
        <f t="shared" si="3718"/>
        <v>92974.399999999994</v>
      </c>
      <c r="AB2171" s="2">
        <f t="shared" si="3712"/>
        <v>92974.390204218245</v>
      </c>
      <c r="AC2171" s="1">
        <f t="shared" si="3719"/>
        <v>9.3221186169231168E-2</v>
      </c>
      <c r="AD2171" s="1" t="b">
        <f t="shared" si="3720"/>
        <v>1</v>
      </c>
      <c r="AM2171" s="10">
        <f t="shared" si="3721"/>
        <v>0.69153905156824547</v>
      </c>
      <c r="AN2171" s="10"/>
      <c r="AO2171" s="1">
        <f t="shared" si="3722"/>
        <v>1075.5650000000001</v>
      </c>
      <c r="AP2171"/>
      <c r="BB2171" s="17" cm="1">
        <f t="array" ref="BB2171">$C2171*EXP(poly_from_str($AO2171,BB$2951))</f>
        <v>49.750984123363054</v>
      </c>
      <c r="BF2171" s="21">
        <f>INDEX([1]Pr3_line_class7_opt_lin!$A$2:$A$3624,MATCH($X2171,[1]Pr3_line_class7_opt_lin!$AO$2:$AO$3624,0),1)</f>
        <v>33437</v>
      </c>
    </row>
    <row r="2172" spans="1:58" x14ac:dyDescent="0.25">
      <c r="A2172" s="1" t="s">
        <v>689</v>
      </c>
      <c r="B2172" s="1">
        <v>8.0000000000000002E-3</v>
      </c>
      <c r="C2172">
        <v>10</v>
      </c>
      <c r="D2172" t="s">
        <v>111</v>
      </c>
      <c r="E2172" s="2">
        <v>92977.2</v>
      </c>
      <c r="F2172">
        <v>20848</v>
      </c>
      <c r="G2172" t="s">
        <v>4</v>
      </c>
      <c r="H2172" t="s">
        <v>17</v>
      </c>
      <c r="I2172">
        <v>113825</v>
      </c>
      <c r="J2172" t="s">
        <v>6</v>
      </c>
      <c r="K2172" t="s">
        <v>18</v>
      </c>
      <c r="L2172">
        <v>20848.39</v>
      </c>
      <c r="M2172">
        <v>113825.5</v>
      </c>
      <c r="N2172">
        <v>22</v>
      </c>
      <c r="V2172" s="11">
        <f t="shared" si="3713"/>
        <v>9.2977242890030244E-7</v>
      </c>
      <c r="W2172" s="11">
        <f t="shared" si="3714"/>
        <v>1.0755324961388385E-6</v>
      </c>
      <c r="X2172" s="10">
        <f t="shared" si="3715"/>
        <v>92977.224546187921</v>
      </c>
      <c r="Y2172" s="8">
        <f t="shared" si="3716"/>
        <v>1075.5322121959384</v>
      </c>
      <c r="Z2172" s="1">
        <f t="shared" si="3717"/>
        <v>1075.5319999999999</v>
      </c>
      <c r="AA2172" s="2">
        <f t="shared" si="3718"/>
        <v>92977.2</v>
      </c>
      <c r="AB2172" s="2">
        <f t="shared" si="3712"/>
        <v>92977.242890030248</v>
      </c>
      <c r="AC2172" s="1">
        <f t="shared" si="3719"/>
        <v>9.3223838477158399E-2</v>
      </c>
      <c r="AD2172" s="1" t="b">
        <f t="shared" si="3720"/>
        <v>1</v>
      </c>
      <c r="AF2172" s="1" t="s">
        <v>1271</v>
      </c>
      <c r="AG2172" s="1" t="s">
        <v>1359</v>
      </c>
      <c r="AH2172" s="10">
        <v>20848.39</v>
      </c>
      <c r="AI2172" s="10">
        <v>113825.5</v>
      </c>
      <c r="AJ2172" s="10">
        <f>AI2172-AH2172</f>
        <v>92977.11</v>
      </c>
      <c r="AK2172" s="1">
        <f>$A2172-100000000/AJ2172</f>
        <v>-1.5372329814908881E-3</v>
      </c>
      <c r="AL2172" s="10">
        <f>$X2172-AJ2172</f>
        <v>0.11454618792049587</v>
      </c>
      <c r="AM2172" s="10">
        <f t="shared" si="3721"/>
        <v>0.69158109661079359</v>
      </c>
      <c r="AN2172" s="10">
        <f>AL2172/AM2172</f>
        <v>0.16562943736005542</v>
      </c>
      <c r="AO2172" s="1">
        <f t="shared" si="3722"/>
        <v>1075.5319999999999</v>
      </c>
      <c r="AP2172" s="14">
        <v>1530000000</v>
      </c>
      <c r="AQ2172" s="10">
        <v>0.39800000000000002</v>
      </c>
      <c r="AR2172" s="14" cm="1">
        <f t="array" ref="AR2172">SfromgA($AP2172,$AO2172,"")</f>
        <v>0.93949570667935922</v>
      </c>
      <c r="AS2172" s="21">
        <f>(10^MAX(0.05, -0.312925054856973*((LN($AR2172))^(1/3)) + 0.454808404431693)-1)*100</f>
        <v>279.25778417639913</v>
      </c>
      <c r="AU2172" s="10"/>
      <c r="AV2172" s="10"/>
      <c r="AW2172" s="14">
        <f>IF($AP2172="",$AT2172,$AP2172)</f>
        <v>1530000000</v>
      </c>
      <c r="AX2172" s="21">
        <f>IF($AP2172="",$AV2172,$AS2172)</f>
        <v>279.25778417639913</v>
      </c>
      <c r="AY2172" s="10">
        <f>LN(BB2172*$AO2172/$AW2172)</f>
        <v>-11.870339983266968</v>
      </c>
      <c r="AZ2172" s="10">
        <f>EXP(AY$2950*$AI2172+AY$2951)*$AW2172/$AO2172</f>
        <v>45.435091510868013</v>
      </c>
      <c r="BA2172" s="10">
        <f>LN(AZ2172/$C2172)</f>
        <v>1.5136996542563979</v>
      </c>
      <c r="BB2172" s="17" cm="1">
        <f t="array" ref="BB2172">$C2172*EXP(poly_from_str($AO2172,BB$2951))</f>
        <v>9.9505008562547523</v>
      </c>
      <c r="BC2172" s="10">
        <f t="shared" ref="BC2172" si="3826">LN(AZ2172/BB2172)</f>
        <v>1.5186618600347868</v>
      </c>
      <c r="BD2172" s="10">
        <f t="shared" ref="BD2172" si="3827">LN($AX2172/100+1)</f>
        <v>1.3330459572148796</v>
      </c>
      <c r="BE2172" s="10">
        <f>ABS(LN($AZ2172/$BB2172))-BD2172-LN(2)</f>
        <v>-0.50753127774003814</v>
      </c>
      <c r="BF2172" s="21">
        <f>INDEX([1]Pr3_line_class7_opt_lin!$A$2:$A$3624,MATCH($X2172,[1]Pr3_line_class7_opt_lin!$AO$2:$AO$3624,0),1)</f>
        <v>6689</v>
      </c>
    </row>
    <row r="2173" spans="1:58" hidden="1" x14ac:dyDescent="0.25">
      <c r="A2173" s="1" t="s">
        <v>690</v>
      </c>
      <c r="B2173" s="1">
        <v>4.0000000000000001E-3</v>
      </c>
      <c r="C2173">
        <v>1</v>
      </c>
      <c r="E2173" s="2">
        <v>92984.5</v>
      </c>
      <c r="N2173">
        <v>22</v>
      </c>
      <c r="V2173" s="11">
        <f t="shared" si="3713"/>
        <v>9.2984505062076453E-7</v>
      </c>
      <c r="W2173" s="11">
        <f t="shared" si="3714"/>
        <v>1.0754480585473925E-6</v>
      </c>
      <c r="X2173" s="10">
        <f t="shared" si="3715"/>
        <v>92984.502896664635</v>
      </c>
      <c r="Y2173" s="8">
        <f t="shared" si="3716"/>
        <v>1075.4480250449026</v>
      </c>
      <c r="Z2173" s="1">
        <f t="shared" si="3717"/>
        <v>1075.4480000000001</v>
      </c>
      <c r="AA2173" s="2">
        <f t="shared" si="3718"/>
        <v>92984.5</v>
      </c>
      <c r="AB2173" s="2">
        <f t="shared" si="3712"/>
        <v>92984.505062076452</v>
      </c>
      <c r="AC2173" s="1">
        <f t="shared" si="3719"/>
        <v>9.3230590908196603E-2</v>
      </c>
      <c r="AD2173" s="1" t="b">
        <f t="shared" si="3720"/>
        <v>1</v>
      </c>
      <c r="AM2173" s="10">
        <f t="shared" si="3721"/>
        <v>0.34584470843778592</v>
      </c>
      <c r="AN2173" s="10"/>
      <c r="AO2173" s="1">
        <f t="shared" si="3722"/>
        <v>1075.4480000000001</v>
      </c>
      <c r="AP2173"/>
      <c r="BB2173" s="17" cm="1">
        <f t="array" ref="BB2173">$C2173*EXP(poly_from_str($AO2173,BB$2951))</f>
        <v>0.99512735850458345</v>
      </c>
      <c r="BF2173" s="21">
        <f>INDEX([1]Pr3_line_class7_opt_lin!$A$2:$A$3624,MATCH($X2173,[1]Pr3_line_class7_opt_lin!$AO$2:$AO$3624,0),1)</f>
        <v>669</v>
      </c>
    </row>
    <row r="2174" spans="1:58" hidden="1" x14ac:dyDescent="0.25">
      <c r="A2174" s="1" t="s">
        <v>691</v>
      </c>
      <c r="B2174" s="1">
        <v>4.0000000000000001E-3</v>
      </c>
      <c r="C2174">
        <v>1</v>
      </c>
      <c r="E2174" s="2">
        <v>93010.5</v>
      </c>
      <c r="F2174">
        <v>23442</v>
      </c>
      <c r="G2174" t="s">
        <v>4</v>
      </c>
      <c r="H2174" t="s">
        <v>12</v>
      </c>
      <c r="I2174">
        <v>116453</v>
      </c>
      <c r="J2174" t="s">
        <v>6</v>
      </c>
      <c r="K2174" t="s">
        <v>5</v>
      </c>
      <c r="L2174">
        <v>23442.25</v>
      </c>
      <c r="M2174">
        <v>116453.2</v>
      </c>
      <c r="N2174">
        <v>22</v>
      </c>
      <c r="V2174" s="11">
        <f t="shared" si="3713"/>
        <v>9.3010537163755291E-7</v>
      </c>
      <c r="W2174" s="11">
        <f t="shared" si="3714"/>
        <v>1.0751474295912829E-6</v>
      </c>
      <c r="X2174" s="10">
        <f t="shared" si="3715"/>
        <v>93010.521255981075</v>
      </c>
      <c r="Y2174" s="8">
        <f t="shared" si="3716"/>
        <v>1075.1471838845271</v>
      </c>
      <c r="Z2174" s="1">
        <f t="shared" si="3717"/>
        <v>1075.1469999999999</v>
      </c>
      <c r="AA2174" s="2">
        <f t="shared" si="3718"/>
        <v>93010.5</v>
      </c>
      <c r="AB2174" s="2">
        <f t="shared" si="3712"/>
        <v>93010.537163755289</v>
      </c>
      <c r="AC2174" s="1">
        <f t="shared" si="3719"/>
        <v>9.325480011745152E-2</v>
      </c>
      <c r="AD2174" s="1" t="b">
        <f t="shared" si="3720"/>
        <v>1</v>
      </c>
      <c r="AF2174" s="1" t="s">
        <v>1167</v>
      </c>
      <c r="AG2174" s="1" t="s">
        <v>1211</v>
      </c>
      <c r="AH2174" s="10">
        <v>23442.25</v>
      </c>
      <c r="AI2174" s="10">
        <v>116453.2</v>
      </c>
      <c r="AJ2174" s="10">
        <f>AI2174-AH2174</f>
        <v>93010.95</v>
      </c>
      <c r="AK2174" s="1">
        <f>$A2174-100000000/AJ2174</f>
        <v>4.7721225296299963E-3</v>
      </c>
      <c r="AL2174" s="10">
        <f>$X2174-AJ2174</f>
        <v>-0.42874401892186143</v>
      </c>
      <c r="AM2174" s="10">
        <f t="shared" si="3721"/>
        <v>0.34603826267477844</v>
      </c>
      <c r="AN2174" s="10">
        <f>AL2174/AM2174</f>
        <v>-1.239007546760265</v>
      </c>
      <c r="AO2174" s="1">
        <f t="shared" si="3722"/>
        <v>1075.1469999999999</v>
      </c>
      <c r="AP2174" s="14">
        <v>210000000</v>
      </c>
      <c r="AQ2174" s="10">
        <v>0.39100000000000001</v>
      </c>
      <c r="AR2174" s="14" cm="1">
        <f t="array" ref="AR2174">SfromgA($AP2174,$AO2174,"")</f>
        <v>0.12881196250821678</v>
      </c>
      <c r="AS2174" s="21">
        <f>(10^MAX(0.05, -0.312925054856973*((LN($AR2174))^(1/3)) + 0.454808404431693)-1)*100</f>
        <v>611.68708856907369</v>
      </c>
      <c r="AU2174" s="10"/>
      <c r="AV2174" s="10"/>
      <c r="AW2174" s="14">
        <f>IF($AP2174="",$AT2174,$AP2174)</f>
        <v>210000000</v>
      </c>
      <c r="AX2174" s="21">
        <f>IF($AP2174="",$AV2174,$AS2174)</f>
        <v>611.68708856907369</v>
      </c>
      <c r="AY2174" s="10">
        <f>LN(BB2174*$AO2174/$AW2174)</f>
        <v>-12.187013139449475</v>
      </c>
      <c r="AZ2174" s="10">
        <f>EXP(AY$2950*$AI2174+AY$2951)*$AW2174/$AO2174</f>
        <v>4.8797802912891264</v>
      </c>
      <c r="BA2174" s="10">
        <f>LN(AZ2174/$C2174)</f>
        <v>1.5851001965747042</v>
      </c>
      <c r="BB2174" s="17" cm="1">
        <f t="array" ref="BB2174">$C2174*EXP(poly_from_str($AO2174,BB$2951))</f>
        <v>0.99540287311752418</v>
      </c>
      <c r="BC2174" s="10">
        <f t="shared" ref="BC2174" si="3828">LN(AZ2174/BB2174)</f>
        <v>1.5897079227416124</v>
      </c>
      <c r="BD2174" s="10">
        <f t="shared" ref="BD2174" si="3829">LN($AX2174/100+1)</f>
        <v>1.9624681464764073</v>
      </c>
      <c r="BE2174" s="10">
        <f>ABS(LN($AZ2174/$BB2174))-BD2174-LN(2)</f>
        <v>-1.0659074042947401</v>
      </c>
      <c r="BF2174" s="21">
        <f>INDEX([1]Pr3_line_class7_opt_lin!$A$2:$A$3624,MATCH($X2174,[1]Pr3_line_class7_opt_lin!$AO$2:$AO$3624,0),1)</f>
        <v>670</v>
      </c>
    </row>
    <row r="2175" spans="1:58" hidden="1" x14ac:dyDescent="0.25">
      <c r="A2175" s="1" t="s">
        <v>692</v>
      </c>
      <c r="B2175" s="1">
        <v>4.0000000000000001E-3</v>
      </c>
      <c r="C2175">
        <v>100</v>
      </c>
      <c r="E2175" s="2">
        <v>93035.8</v>
      </c>
      <c r="N2175">
        <v>22</v>
      </c>
      <c r="V2175" s="11">
        <f t="shared" si="3713"/>
        <v>9.3035804829488625E-7</v>
      </c>
      <c r="W2175" s="11">
        <f t="shared" si="3714"/>
        <v>1.074855055795726E-6</v>
      </c>
      <c r="X2175" s="10">
        <f t="shared" si="3715"/>
        <v>93035.802760962688</v>
      </c>
      <c r="Y2175" s="8">
        <f t="shared" si="3716"/>
        <v>1074.8550238979553</v>
      </c>
      <c r="Z2175" s="1">
        <f t="shared" si="3717"/>
        <v>1074.855</v>
      </c>
      <c r="AA2175" s="2">
        <f t="shared" si="3718"/>
        <v>93035.8</v>
      </c>
      <c r="AB2175" s="2">
        <f t="shared" si="3712"/>
        <v>93035.804829488625</v>
      </c>
      <c r="AC2175" s="1">
        <f t="shared" si="3719"/>
        <v>9.3278304901353498E-2</v>
      </c>
      <c r="AD2175" s="1" t="b">
        <f t="shared" si="3720"/>
        <v>1</v>
      </c>
      <c r="AM2175" s="10">
        <f t="shared" si="3721"/>
        <v>0.34622642123821351</v>
      </c>
      <c r="AN2175" s="10"/>
      <c r="AO2175" s="1">
        <f t="shared" si="3722"/>
        <v>1074.855</v>
      </c>
      <c r="AP2175"/>
      <c r="BB2175" s="17" cm="1">
        <f t="array" ref="BB2175">$C2175*EXP(poly_from_str($AO2175,BB$2951))</f>
        <v>99.566808662937916</v>
      </c>
      <c r="BF2175" s="21">
        <f>INDEX([1]Pr3_line_class7_opt_lin!$A$2:$A$3624,MATCH($X2175,[1]Pr3_line_class7_opt_lin!$AO$2:$AO$3624,0),1)</f>
        <v>67156</v>
      </c>
    </row>
    <row r="2176" spans="1:58" hidden="1" x14ac:dyDescent="0.25">
      <c r="A2176" s="1" t="s">
        <v>693</v>
      </c>
      <c r="B2176" s="1">
        <v>4.0000000000000001E-3</v>
      </c>
      <c r="C2176">
        <v>5</v>
      </c>
      <c r="E2176" s="2">
        <v>93047</v>
      </c>
      <c r="F2176">
        <v>25033</v>
      </c>
      <c r="G2176" t="s">
        <v>4</v>
      </c>
      <c r="H2176" t="s">
        <v>5</v>
      </c>
      <c r="I2176">
        <v>118081</v>
      </c>
      <c r="J2176" t="s">
        <v>6</v>
      </c>
      <c r="K2176" t="s">
        <v>5</v>
      </c>
      <c r="L2176">
        <v>25033.91</v>
      </c>
      <c r="M2176">
        <v>118081.1</v>
      </c>
      <c r="N2176">
        <v>22</v>
      </c>
      <c r="V2176" s="11">
        <f t="shared" si="3713"/>
        <v>9.3046971972391097E-7</v>
      </c>
      <c r="W2176" s="11">
        <f t="shared" si="3714"/>
        <v>1.0747256762711319E-6</v>
      </c>
      <c r="X2176" s="10">
        <f t="shared" si="3715"/>
        <v>93046.983980240489</v>
      </c>
      <c r="Y2176" s="8">
        <f t="shared" si="3716"/>
        <v>1074.7258613050376</v>
      </c>
      <c r="Z2176" s="1">
        <f t="shared" si="3717"/>
        <v>1074.7260000000001</v>
      </c>
      <c r="AA2176" s="2">
        <f t="shared" si="3718"/>
        <v>93047</v>
      </c>
      <c r="AB2176" s="2">
        <f t="shared" si="3712"/>
        <v>93046.971972391097</v>
      </c>
      <c r="AC2176" s="1">
        <f t="shared" si="3719"/>
        <v>9.3288694966154675E-2</v>
      </c>
      <c r="AD2176" s="1" t="b">
        <f t="shared" si="3720"/>
        <v>1</v>
      </c>
      <c r="AF2176" s="1" t="s">
        <v>1236</v>
      </c>
      <c r="AG2176" s="1" t="s">
        <v>1164</v>
      </c>
      <c r="AH2176" s="10">
        <v>25033.91</v>
      </c>
      <c r="AI2176" s="10">
        <v>118081.1</v>
      </c>
      <c r="AJ2176" s="10">
        <f>AI2176-AH2176</f>
        <v>93047.19</v>
      </c>
      <c r="AK2176" s="1">
        <f>$A2176-100000000/AJ2176</f>
        <v>2.518291417572982E-3</v>
      </c>
      <c r="AL2176" s="10">
        <f>$X2176-AJ2176</f>
        <v>-0.20601975951285567</v>
      </c>
      <c r="AM2176" s="10">
        <f t="shared" si="3721"/>
        <v>0.34630966404460295</v>
      </c>
      <c r="AN2176" s="10">
        <f>AL2176/AM2176</f>
        <v>-0.59490040533873567</v>
      </c>
      <c r="AO2176" s="1">
        <f t="shared" si="3722"/>
        <v>1074.7260000000001</v>
      </c>
      <c r="AP2176" s="14">
        <v>299000000</v>
      </c>
      <c r="AQ2176" s="10">
        <v>6.6000000000000003E-2</v>
      </c>
      <c r="AR2176" s="14" cm="1">
        <f t="array" ref="AR2176">SfromgA($AP2176,$AO2176,"")</f>
        <v>0.18318833479393931</v>
      </c>
      <c r="AS2176" s="21">
        <f>(10^MAX(0.05, -0.312925054856973*((LN($AR2176))^(1/3)) + 0.454808404431693)-1)*100</f>
        <v>573.09600290515755</v>
      </c>
      <c r="AU2176" s="10"/>
      <c r="AV2176" s="10"/>
      <c r="AW2176" s="14">
        <f>IF($AP2176="",$AT2176,$AP2176)</f>
        <v>299000000</v>
      </c>
      <c r="AX2176" s="21">
        <f>IF($AP2176="",$AV2176,$AS2176)</f>
        <v>573.09600290515755</v>
      </c>
      <c r="AY2176" s="10">
        <f>LN(BB2176*$AO2176/$AW2176)</f>
        <v>-10.930919499038302</v>
      </c>
      <c r="AZ2176" s="10">
        <f>EXP(AY$2950*$AI2176+AY$2951)*$AW2176/$AO2176</f>
        <v>5.9694702066663181</v>
      </c>
      <c r="BA2176" s="10">
        <f>LN(AZ2176/$C2176)</f>
        <v>0.17722026843059599</v>
      </c>
      <c r="BB2176" s="17" cm="1">
        <f t="array" ref="BB2176">$C2176*EXP(poly_from_str($AO2176,BB$2951))</f>
        <v>4.9789230267693849</v>
      </c>
      <c r="BC2176" s="10">
        <f t="shared" ref="BC2176" si="3830">LN(AZ2176/BB2176)</f>
        <v>0.18144457290049479</v>
      </c>
      <c r="BD2176" s="10">
        <f t="shared" ref="BD2176" si="3831">LN($AX2176/100+1)</f>
        <v>1.9067177826736355</v>
      </c>
      <c r="BE2176" s="10">
        <f>ABS(LN($AZ2176/$BB2176))-BD2176-LN(2)</f>
        <v>-2.4184203903330861</v>
      </c>
      <c r="BF2176" s="21">
        <f>INDEX([1]Pr3_line_class7_opt_lin!$A$2:$A$3624,MATCH($X2176,[1]Pr3_line_class7_opt_lin!$AO$2:$AO$3624,0),1)</f>
        <v>3360</v>
      </c>
    </row>
    <row r="2177" spans="1:58" hidden="1" x14ac:dyDescent="0.25">
      <c r="A2177" s="1" t="s">
        <v>694</v>
      </c>
      <c r="B2177" s="1">
        <v>4.0000000000000001E-3</v>
      </c>
      <c r="C2177">
        <v>40</v>
      </c>
      <c r="E2177" s="2">
        <v>93051.9</v>
      </c>
      <c r="N2177">
        <v>22</v>
      </c>
      <c r="V2177" s="11">
        <f t="shared" si="3713"/>
        <v>9.3051907145362888E-7</v>
      </c>
      <c r="W2177" s="11">
        <f t="shared" si="3714"/>
        <v>1.0746690825227643E-6</v>
      </c>
      <c r="X2177" s="10">
        <f t="shared" si="3715"/>
        <v>93051.904083710033</v>
      </c>
      <c r="Y2177" s="8">
        <f t="shared" si="3716"/>
        <v>1074.6690353594422</v>
      </c>
      <c r="Z2177" s="1">
        <f t="shared" si="3717"/>
        <v>1074.6690000000001</v>
      </c>
      <c r="AA2177" s="2">
        <f t="shared" si="3718"/>
        <v>93051.9</v>
      </c>
      <c r="AB2177" s="2">
        <f t="shared" ref="AB2177:AB2240" si="3832">100000000/Z2177</f>
        <v>93051.907145362886</v>
      </c>
      <c r="AC2177" s="1">
        <f t="shared" si="3719"/>
        <v>9.3293287116946177E-2</v>
      </c>
      <c r="AD2177" s="1" t="b">
        <f t="shared" si="3720"/>
        <v>1</v>
      </c>
      <c r="AM2177" s="10">
        <f t="shared" si="3721"/>
        <v>0.34634627033998372</v>
      </c>
      <c r="AN2177" s="10"/>
      <c r="AO2177" s="1">
        <f t="shared" si="3722"/>
        <v>1074.6690000000001</v>
      </c>
      <c r="AP2177"/>
      <c r="BB2177" s="17" cm="1">
        <f t="array" ref="BB2177">$C2177*EXP(poly_from_str($AO2177,BB$2951))</f>
        <v>39.833438556372805</v>
      </c>
      <c r="BF2177" s="21">
        <f>INDEX([1]Pr3_line_class7_opt_lin!$A$2:$A$3624,MATCH($X2177,[1]Pr3_line_class7_opt_lin!$AO$2:$AO$3624,0),1)</f>
        <v>26892</v>
      </c>
    </row>
    <row r="2178" spans="1:58" hidden="1" x14ac:dyDescent="0.25">
      <c r="A2178" s="1" t="s">
        <v>695</v>
      </c>
      <c r="B2178" s="1">
        <v>4.0000000000000001E-3</v>
      </c>
      <c r="C2178">
        <v>7</v>
      </c>
      <c r="E2178" s="2">
        <v>93058.8</v>
      </c>
      <c r="F2178">
        <v>25409</v>
      </c>
      <c r="G2178" t="s">
        <v>4</v>
      </c>
      <c r="H2178" t="s">
        <v>7</v>
      </c>
      <c r="I2178">
        <v>118468</v>
      </c>
      <c r="J2178" t="s">
        <v>6</v>
      </c>
      <c r="K2178" t="s">
        <v>5</v>
      </c>
      <c r="L2178">
        <v>25409.74</v>
      </c>
      <c r="M2178">
        <v>118468.8</v>
      </c>
      <c r="N2178">
        <v>22</v>
      </c>
      <c r="V2178" s="11">
        <f t="shared" ref="V2178:V2241" si="3833">0.001/$A2178</f>
        <v>9.3058747987604587E-7</v>
      </c>
      <c r="W2178" s="11">
        <f t="shared" ref="W2178:W2241" si="3834">0.1/$E2178</f>
        <v>1.074589399390493E-6</v>
      </c>
      <c r="X2178" s="10">
        <f t="shared" ref="X2178:X2241" si="3835">($E2178/$W2178^2+(100000000/$A2178)/$V2178^2)/(1/$W2178^2+1/$V2178^2)</f>
        <v>93058.770277693911</v>
      </c>
      <c r="Y2178" s="8">
        <f t="shared" ref="Y2178:Y2241" si="3836">100000000/X2178</f>
        <v>1074.5897426066665</v>
      </c>
      <c r="Z2178" s="1">
        <f t="shared" ref="Z2178:Z2241" si="3837">ROUND($A2178,3)+0</f>
        <v>1074.5899999999999</v>
      </c>
      <c r="AA2178" s="2">
        <f t="shared" ref="AA2178:AA2241" si="3838">ROUND($E2178,1)+0</f>
        <v>93058.8</v>
      </c>
      <c r="AB2178" s="2">
        <f t="shared" si="3832"/>
        <v>93058.747987604584</v>
      </c>
      <c r="AC2178" s="1">
        <f t="shared" ref="AC2178:AC2241" si="3839">0.0005/$Z2178*AB2178+0.05</f>
        <v>9.3299652885102502E-2</v>
      </c>
      <c r="AD2178" s="1" t="b">
        <f t="shared" ref="AD2178:AD2241" si="3840">ABS($E2178-AB2178)&lt;AC2178</f>
        <v>1</v>
      </c>
      <c r="AF2178" s="1" t="s">
        <v>1267</v>
      </c>
      <c r="AG2178" s="1" t="s">
        <v>1181</v>
      </c>
      <c r="AH2178" s="10">
        <v>25409.74</v>
      </c>
      <c r="AI2178" s="10">
        <v>118468.8</v>
      </c>
      <c r="AJ2178" s="10">
        <f t="shared" ref="AJ2178:AJ2181" si="3841">AI2178-AH2178</f>
        <v>93059.06</v>
      </c>
      <c r="AK2178" s="1">
        <f t="shared" ref="AK2178:AK2181" si="3842">$A2178-100000000/AJ2178</f>
        <v>3.6029312996106455E-3</v>
      </c>
      <c r="AL2178" s="10">
        <f t="shared" ref="AL2178:AL2181" si="3843">$X2178-AJ2178</f>
        <v>-0.28972230608633254</v>
      </c>
      <c r="AM2178" s="10">
        <f t="shared" ref="AM2178:AM2241" si="3844">$B2178/$A2178*$E2178</f>
        <v>0.34639741668915591</v>
      </c>
      <c r="AN2178" s="10">
        <f t="shared" ref="AN2178:AN2181" si="3845">AL2178/AM2178</f>
        <v>-0.83638702867786829</v>
      </c>
      <c r="AO2178" s="1">
        <f t="shared" ref="AO2178:AO2241" si="3846">$A2178+0</f>
        <v>1074.5899999999999</v>
      </c>
      <c r="AP2178" s="14">
        <v>419000000</v>
      </c>
      <c r="AQ2178" s="10">
        <v>0.06</v>
      </c>
      <c r="AR2178" s="14" cm="1">
        <f t="array" ref="AR2178">SfromgA($AP2178,$AO2178,"")</f>
        <v>0.25661129428953938</v>
      </c>
      <c r="AS2178" s="21">
        <f t="shared" ref="AS2178:AS2181" si="3847">(10^MAX(0.05, -0.312925054856973*((LN($AR2178))^(1/3)) + 0.454808404431693)-1)*100</f>
        <v>533.175877273982</v>
      </c>
      <c r="AU2178" s="10"/>
      <c r="AV2178" s="10"/>
      <c r="AW2178" s="14">
        <f t="shared" ref="AW2178:AW2181" si="3848">IF($AP2178="",$AT2178,$AP2178)</f>
        <v>419000000</v>
      </c>
      <c r="AX2178" s="21">
        <f t="shared" ref="AX2178:AX2181" si="3849">IF($AP2178="",$AV2178,$AS2178)</f>
        <v>533.175877273982</v>
      </c>
      <c r="AY2178" s="10">
        <f t="shared" ref="AY2178:AY2181" si="3850">LN(BB2178*$AO2178/$AW2178)</f>
        <v>-10.931878238672104</v>
      </c>
      <c r="AZ2178" s="10">
        <f t="shared" ref="AZ2178:AZ2181" si="3851">EXP(AY$2950*$AI2178+AY$2951)*$AW2178/$AO2178</f>
        <v>8.0685307568288014</v>
      </c>
      <c r="BA2178" s="10">
        <f t="shared" ref="BA2178:BA2181" si="3852">LN(AZ2178/$C2178)</f>
        <v>0.14206125430035235</v>
      </c>
      <c r="BB2178" s="17" cm="1">
        <f t="array" ref="BB2178">$C2178*EXP(poly_from_str($AO2178,BB$2951))</f>
        <v>6.9713491181424985</v>
      </c>
      <c r="BC2178" s="10">
        <f t="shared" ref="BC2178:BC2181" si="3853">LN(AZ2178/BB2178)</f>
        <v>0.14616263660458007</v>
      </c>
      <c r="BD2178" s="10">
        <f t="shared" ref="BD2178:BD2181" si="3854">LN($AX2178/100+1)</f>
        <v>1.8455780447579859</v>
      </c>
      <c r="BE2178" s="10">
        <f t="shared" ref="BE2178:BE2181" si="3855">ABS(LN($AZ2178/$BB2178))-BD2178-LN(2)</f>
        <v>-2.3925625887133513</v>
      </c>
      <c r="BF2178" s="21">
        <f>INDEX([1]Pr3_line_class7_opt_lin!$A$2:$A$3624,MATCH($X2178,[1]Pr3_line_class7_opt_lin!$AO$2:$AO$3624,0),1)</f>
        <v>4708</v>
      </c>
    </row>
    <row r="2179" spans="1:58" hidden="1" x14ac:dyDescent="0.25">
      <c r="A2179" s="1" t="s">
        <v>696</v>
      </c>
      <c r="B2179" s="1">
        <v>4.0000000000000001E-3</v>
      </c>
      <c r="C2179">
        <v>100</v>
      </c>
      <c r="E2179" s="2">
        <v>93065.2</v>
      </c>
      <c r="F2179">
        <v>20848</v>
      </c>
      <c r="G2179" t="s">
        <v>4</v>
      </c>
      <c r="H2179" t="s">
        <v>17</v>
      </c>
      <c r="I2179">
        <v>113914</v>
      </c>
      <c r="J2179" t="s">
        <v>6</v>
      </c>
      <c r="K2179" t="s">
        <v>17</v>
      </c>
      <c r="L2179">
        <v>20848.39</v>
      </c>
      <c r="M2179">
        <v>113914.1</v>
      </c>
      <c r="N2179">
        <v>22</v>
      </c>
      <c r="V2179" s="11">
        <f t="shared" si="3833"/>
        <v>9.3065243388877767E-7</v>
      </c>
      <c r="W2179" s="11">
        <f t="shared" si="3834"/>
        <v>1.074515500960617E-6</v>
      </c>
      <c r="X2179" s="10">
        <f t="shared" si="3835"/>
        <v>93065.22479148148</v>
      </c>
      <c r="Y2179" s="8">
        <f t="shared" si="3836"/>
        <v>1074.5152147223232</v>
      </c>
      <c r="Z2179" s="1">
        <f t="shared" si="3837"/>
        <v>1074.5150000000001</v>
      </c>
      <c r="AA2179" s="2">
        <f t="shared" si="3838"/>
        <v>93065.2</v>
      </c>
      <c r="AB2179" s="2">
        <f t="shared" si="3832"/>
        <v>93065.24338887776</v>
      </c>
      <c r="AC2179" s="1">
        <f t="shared" si="3839"/>
        <v>9.3305697635155282E-2</v>
      </c>
      <c r="AD2179" s="1" t="b">
        <f t="shared" si="3840"/>
        <v>1</v>
      </c>
      <c r="AF2179" s="1" t="s">
        <v>1271</v>
      </c>
      <c r="AG2179" s="1" t="s">
        <v>1330</v>
      </c>
      <c r="AH2179" s="10">
        <v>20848.39</v>
      </c>
      <c r="AI2179" s="10">
        <v>113914.16</v>
      </c>
      <c r="AJ2179" s="10">
        <f t="shared" si="3841"/>
        <v>93065.77</v>
      </c>
      <c r="AK2179" s="1">
        <f t="shared" si="3842"/>
        <v>6.0801253780482512E-3</v>
      </c>
      <c r="AL2179" s="10">
        <f t="shared" si="3843"/>
        <v>-0.54520851852430496</v>
      </c>
      <c r="AM2179" s="10">
        <f t="shared" si="3844"/>
        <v>0.34644541956138347</v>
      </c>
      <c r="AN2179" s="10">
        <f t="shared" si="3845"/>
        <v>-1.5737212494094022</v>
      </c>
      <c r="AO2179" s="1">
        <f t="shared" si="3846"/>
        <v>1074.5150000000001</v>
      </c>
      <c r="AP2179" s="14">
        <v>969000000</v>
      </c>
      <c r="AQ2179" s="10">
        <v>0.26100000000000001</v>
      </c>
      <c r="AR2179" s="14" cm="1">
        <f t="array" ref="AR2179">SfromgA($AP2179,$AO2179,"")</f>
        <v>0.59332764580453534</v>
      </c>
      <c r="AS2179" s="21">
        <f t="shared" si="3847"/>
        <v>409.06019366768692</v>
      </c>
      <c r="AU2179" s="10"/>
      <c r="AV2179" s="10"/>
      <c r="AW2179" s="14">
        <f t="shared" si="3848"/>
        <v>969000000</v>
      </c>
      <c r="AX2179" s="21">
        <f t="shared" si="3849"/>
        <v>409.06019366768692</v>
      </c>
      <c r="AY2179" s="10">
        <f t="shared" si="3850"/>
        <v>-9.1110140983085763</v>
      </c>
      <c r="AZ2179" s="10">
        <f t="shared" si="3851"/>
        <v>28.565073963238479</v>
      </c>
      <c r="BA2179" s="10">
        <f t="shared" si="3852"/>
        <v>-1.2529854045190794</v>
      </c>
      <c r="BB2179" s="17" cm="1">
        <f t="array" ref="BB2179">$C2179*EXP(poly_from_str($AO2179,BB$2951))</f>
        <v>99.597433439613084</v>
      </c>
      <c r="BC2179" s="10">
        <f t="shared" si="3853"/>
        <v>-1.2489516141109391</v>
      </c>
      <c r="BD2179" s="10">
        <f t="shared" si="3854"/>
        <v>1.6273960822495741</v>
      </c>
      <c r="BE2179" s="10">
        <f t="shared" si="3855"/>
        <v>-1.0715916486985804</v>
      </c>
      <c r="BF2179" s="21">
        <f>INDEX([1]Pr3_line_class7_opt_lin!$A$2:$A$3624,MATCH($X2179,[1]Pr3_line_class7_opt_lin!$AO$2:$AO$3624,0),1)</f>
        <v>67292</v>
      </c>
    </row>
    <row r="2180" spans="1:58" hidden="1" x14ac:dyDescent="0.25">
      <c r="A2180" s="1" t="s">
        <v>697</v>
      </c>
      <c r="B2180" s="1">
        <v>4.0000000000000001E-3</v>
      </c>
      <c r="C2180">
        <v>5</v>
      </c>
      <c r="E2180" s="2">
        <v>93068.800000000003</v>
      </c>
      <c r="F2180">
        <v>19700</v>
      </c>
      <c r="G2180" t="s">
        <v>4</v>
      </c>
      <c r="H2180" t="s">
        <v>12</v>
      </c>
      <c r="I2180">
        <v>112769</v>
      </c>
      <c r="J2180" t="s">
        <v>6</v>
      </c>
      <c r="K2180" t="s">
        <v>39</v>
      </c>
      <c r="L2180">
        <v>19700.900000000001</v>
      </c>
      <c r="M2180">
        <v>112769.7</v>
      </c>
      <c r="N2180">
        <v>22</v>
      </c>
      <c r="V2180" s="11">
        <f t="shared" si="3833"/>
        <v>9.3068794591586214E-7</v>
      </c>
      <c r="W2180" s="11">
        <f t="shared" si="3834"/>
        <v>1.0744739375601705E-6</v>
      </c>
      <c r="X2180" s="10">
        <f t="shared" si="3835"/>
        <v>93068.796909951008</v>
      </c>
      <c r="Y2180" s="8">
        <f t="shared" si="3836"/>
        <v>1074.4739732346095</v>
      </c>
      <c r="Z2180" s="1">
        <f t="shared" si="3837"/>
        <v>1074.4739999999999</v>
      </c>
      <c r="AA2180" s="2">
        <f t="shared" si="3838"/>
        <v>93068.800000000003</v>
      </c>
      <c r="AB2180" s="2">
        <f t="shared" si="3832"/>
        <v>93068.794591586207</v>
      </c>
      <c r="AC2180" s="1">
        <f t="shared" si="3839"/>
        <v>9.3309002633654339E-2</v>
      </c>
      <c r="AD2180" s="1" t="b">
        <f t="shared" si="3840"/>
        <v>1</v>
      </c>
      <c r="AF2180" s="1" t="s">
        <v>1157</v>
      </c>
      <c r="AG2180" s="1" t="s">
        <v>1199</v>
      </c>
      <c r="AH2180" s="10">
        <v>19700.900000000001</v>
      </c>
      <c r="AI2180" s="10">
        <v>112769.67</v>
      </c>
      <c r="AJ2180" s="10">
        <f t="shared" si="3841"/>
        <v>93068.76999999999</v>
      </c>
      <c r="AK2180" s="1">
        <f t="shared" si="3842"/>
        <v>-2.8390855504767387E-4</v>
      </c>
      <c r="AL2180" s="10">
        <f t="shared" si="3843"/>
        <v>2.6909951018751599E-2</v>
      </c>
      <c r="AM2180" s="10">
        <f t="shared" si="3844"/>
        <v>0.34647204120341679</v>
      </c>
      <c r="AN2180" s="10">
        <f t="shared" si="3845"/>
        <v>7.7668463305968549E-2</v>
      </c>
      <c r="AO2180" s="1">
        <f t="shared" si="3846"/>
        <v>1074.4739999999999</v>
      </c>
      <c r="AP2180" s="14">
        <v>210000000</v>
      </c>
      <c r="AQ2180" s="10">
        <v>4.2000000000000003E-2</v>
      </c>
      <c r="AR2180" s="14" cm="1">
        <f t="array" ref="AR2180">SfromgA($AP2180,$AO2180,"")</f>
        <v>0.12857022013087668</v>
      </c>
      <c r="AS2180" s="21">
        <f t="shared" si="3847"/>
        <v>611.8860665281054</v>
      </c>
      <c r="AU2180" s="10"/>
      <c r="AV2180" s="10"/>
      <c r="AW2180" s="14">
        <f t="shared" si="3848"/>
        <v>210000000</v>
      </c>
      <c r="AX2180" s="21">
        <f t="shared" si="3849"/>
        <v>611.8860665281054</v>
      </c>
      <c r="AY2180" s="10">
        <f t="shared" si="3850"/>
        <v>-10.577590556854712</v>
      </c>
      <c r="AZ2180" s="10">
        <f t="shared" si="3851"/>
        <v>6.8898429835260879</v>
      </c>
      <c r="BA2180" s="10">
        <f t="shared" si="3852"/>
        <v>0.32061038329348907</v>
      </c>
      <c r="BB2180" s="17" cm="1">
        <f t="array" ref="BB2180">$C2180*EXP(poly_from_str($AO2180,BB$2951))</f>
        <v>4.9800553893706638</v>
      </c>
      <c r="BC2180" s="10">
        <f t="shared" si="3853"/>
        <v>0.32460728238929387</v>
      </c>
      <c r="BD2180" s="10">
        <f t="shared" si="3854"/>
        <v>1.9627476936982906</v>
      </c>
      <c r="BE2180" s="10">
        <f t="shared" si="3855"/>
        <v>-2.331287591868942</v>
      </c>
      <c r="BF2180" s="21">
        <f>INDEX([1]Pr3_line_class7_opt_lin!$A$2:$A$3624,MATCH($X2180,[1]Pr3_line_class7_opt_lin!$AO$2:$AO$3624,0),1)</f>
        <v>3365</v>
      </c>
    </row>
    <row r="2181" spans="1:58" hidden="1" x14ac:dyDescent="0.25">
      <c r="A2181" s="1" t="s">
        <v>698</v>
      </c>
      <c r="B2181" s="1">
        <v>4.0000000000000001E-3</v>
      </c>
      <c r="C2181">
        <v>7</v>
      </c>
      <c r="E2181" s="2">
        <v>93079.3</v>
      </c>
      <c r="F2181">
        <v>24461</v>
      </c>
      <c r="G2181" t="s">
        <v>4</v>
      </c>
      <c r="H2181" t="s">
        <v>17</v>
      </c>
      <c r="I2181">
        <v>117540</v>
      </c>
      <c r="J2181" t="s">
        <v>6</v>
      </c>
      <c r="K2181" t="s">
        <v>18</v>
      </c>
      <c r="L2181">
        <v>24461.24</v>
      </c>
      <c r="M2181">
        <v>117540.5</v>
      </c>
      <c r="N2181">
        <v>22</v>
      </c>
      <c r="V2181" s="11">
        <f t="shared" si="3833"/>
        <v>9.3079276550630935E-7</v>
      </c>
      <c r="W2181" s="11">
        <f t="shared" si="3834"/>
        <v>1.0743527293393913E-6</v>
      </c>
      <c r="X2181" s="10">
        <f t="shared" si="3835"/>
        <v>93079.286605001471</v>
      </c>
      <c r="Y2181" s="8">
        <f t="shared" si="3836"/>
        <v>1074.3528839490123</v>
      </c>
      <c r="Z2181" s="1">
        <f t="shared" si="3837"/>
        <v>1074.3530000000001</v>
      </c>
      <c r="AA2181" s="2">
        <f t="shared" si="3838"/>
        <v>93079.3</v>
      </c>
      <c r="AB2181" s="2">
        <f t="shared" si="3832"/>
        <v>93079.276550630937</v>
      </c>
      <c r="AC2181" s="1">
        <f t="shared" si="3839"/>
        <v>9.3318758615944172E-2</v>
      </c>
      <c r="AD2181" s="1" t="b">
        <f t="shared" si="3840"/>
        <v>1</v>
      </c>
      <c r="AF2181" s="1" t="s">
        <v>1386</v>
      </c>
      <c r="AG2181" s="1" t="s">
        <v>1327</v>
      </c>
      <c r="AH2181" s="10">
        <v>24461.24</v>
      </c>
      <c r="AI2181" s="10">
        <v>117540.5</v>
      </c>
      <c r="AJ2181" s="10">
        <f t="shared" si="3841"/>
        <v>93079.26</v>
      </c>
      <c r="AK2181" s="1">
        <f t="shared" si="3842"/>
        <v>-1.910331045564817E-4</v>
      </c>
      <c r="AL2181" s="10">
        <f t="shared" si="3843"/>
        <v>2.6605001476127654E-2</v>
      </c>
      <c r="AM2181" s="10">
        <f t="shared" si="3844"/>
        <v>0.34655015623356566</v>
      </c>
      <c r="AN2181" s="10">
        <f t="shared" si="3845"/>
        <v>7.6770998360758444E-2</v>
      </c>
      <c r="AO2181" s="1">
        <f t="shared" si="3846"/>
        <v>1074.3530000000001</v>
      </c>
      <c r="AP2181" s="14">
        <v>612000000</v>
      </c>
      <c r="AQ2181" s="10">
        <v>0.26500000000000001</v>
      </c>
      <c r="AR2181" s="14" cm="1">
        <f t="array" ref="AR2181">SfromgA($AP2181,$AO2181,"")</f>
        <v>0.37456378477809793</v>
      </c>
      <c r="AS2181" s="21">
        <f t="shared" si="3847"/>
        <v>483.23530947770428</v>
      </c>
      <c r="AU2181" s="10"/>
      <c r="AV2181" s="10"/>
      <c r="AW2181" s="14">
        <f t="shared" si="3848"/>
        <v>612000000</v>
      </c>
      <c r="AX2181" s="21">
        <f t="shared" si="3849"/>
        <v>483.23530947770428</v>
      </c>
      <c r="AY2181" s="10">
        <f t="shared" si="3850"/>
        <v>-11.310747060108213</v>
      </c>
      <c r="AZ2181" s="10">
        <f t="shared" si="3851"/>
        <v>12.85621283858158</v>
      </c>
      <c r="BA2181" s="10">
        <f t="shared" si="3852"/>
        <v>0.60791703482636417</v>
      </c>
      <c r="BB2181" s="17" cm="1">
        <f t="array" ref="BB2181">$C2181*EXP(poly_from_str($AO2181,BB$2951))</f>
        <v>6.9728349735208646</v>
      </c>
      <c r="BC2181" s="10">
        <f t="shared" si="3853"/>
        <v>0.61180530241922215</v>
      </c>
      <c r="BD2181" s="10">
        <f t="shared" si="3854"/>
        <v>1.7634205372455414</v>
      </c>
      <c r="BE2181" s="10">
        <f t="shared" si="3855"/>
        <v>-1.8447624153862647</v>
      </c>
      <c r="BF2181" s="21">
        <f>INDEX([1]Pr3_line_class7_opt_lin!$A$2:$A$3624,MATCH($X2181,[1]Pr3_line_class7_opt_lin!$AO$2:$AO$3624,0),1)</f>
        <v>4715</v>
      </c>
    </row>
    <row r="2182" spans="1:58" hidden="1" x14ac:dyDescent="0.25">
      <c r="A2182" s="1" t="s">
        <v>699</v>
      </c>
      <c r="B2182" s="1">
        <v>4.0000000000000001E-3</v>
      </c>
      <c r="C2182">
        <v>5</v>
      </c>
      <c r="E2182" s="2">
        <v>93095</v>
      </c>
      <c r="N2182">
        <v>22</v>
      </c>
      <c r="V2182" s="11">
        <f t="shared" si="3833"/>
        <v>9.3095047250391226E-7</v>
      </c>
      <c r="W2182" s="11">
        <f t="shared" si="3834"/>
        <v>1.0741715451957678E-6</v>
      </c>
      <c r="X2182" s="10">
        <f t="shared" si="3835"/>
        <v>93095.026983046671</v>
      </c>
      <c r="Y2182" s="8">
        <f t="shared" si="3836"/>
        <v>1074.1712338534558</v>
      </c>
      <c r="Z2182" s="1">
        <f t="shared" si="3837"/>
        <v>1074.171</v>
      </c>
      <c r="AA2182" s="2">
        <f t="shared" si="3838"/>
        <v>93095</v>
      </c>
      <c r="AB2182" s="2">
        <f t="shared" si="3832"/>
        <v>93095.047250391232</v>
      </c>
      <c r="AC2182" s="1">
        <f t="shared" si="3839"/>
        <v>9.3333439112762873E-2</v>
      </c>
      <c r="AD2182" s="1" t="b">
        <f t="shared" si="3840"/>
        <v>1</v>
      </c>
      <c r="AM2182" s="10">
        <f t="shared" si="3844"/>
        <v>0.34666733695100682</v>
      </c>
      <c r="AN2182" s="10"/>
      <c r="AO2182" s="1">
        <f t="shared" si="3846"/>
        <v>1074.171</v>
      </c>
      <c r="AP2182"/>
      <c r="BB2182" s="17" cm="1">
        <f t="array" ref="BB2182">$C2182*EXP(poly_from_str($AO2182,BB$2951))</f>
        <v>4.9814068829621228</v>
      </c>
      <c r="BF2182" s="21">
        <f>INDEX([1]Pr3_line_class7_opt_lin!$A$2:$A$3624,MATCH($X2182,[1]Pr3_line_class7_opt_lin!$AO$2:$AO$3624,0),1)</f>
        <v>3371</v>
      </c>
    </row>
    <row r="2183" spans="1:58" hidden="1" x14ac:dyDescent="0.25">
      <c r="A2183" s="1" t="s">
        <v>700</v>
      </c>
      <c r="B2183" s="1">
        <v>4.0000000000000001E-3</v>
      </c>
      <c r="C2183">
        <v>5</v>
      </c>
      <c r="E2183" s="2">
        <v>93106.3</v>
      </c>
      <c r="N2183">
        <v>22</v>
      </c>
      <c r="V2183" s="11">
        <f t="shared" si="3833"/>
        <v>9.3106315308261052E-7</v>
      </c>
      <c r="W2183" s="11">
        <f t="shared" si="3834"/>
        <v>1.0740411765906281E-6</v>
      </c>
      <c r="X2183" s="10">
        <f t="shared" si="3835"/>
        <v>93106.308740194771</v>
      </c>
      <c r="Y2183" s="8">
        <f t="shared" si="3836"/>
        <v>1074.0410757668581</v>
      </c>
      <c r="Z2183" s="1">
        <f t="shared" si="3837"/>
        <v>1074.0409999999999</v>
      </c>
      <c r="AA2183" s="2">
        <f t="shared" si="3838"/>
        <v>93106.3</v>
      </c>
      <c r="AB2183" s="2">
        <f t="shared" si="3832"/>
        <v>93106.315308261052</v>
      </c>
      <c r="AC2183" s="1">
        <f t="shared" si="3839"/>
        <v>9.3343929751406637E-2</v>
      </c>
      <c r="AD2183" s="1" t="b">
        <f t="shared" si="3840"/>
        <v>1</v>
      </c>
      <c r="AM2183" s="10">
        <f t="shared" si="3844"/>
        <v>0.34675138099942188</v>
      </c>
      <c r="AN2183" s="10"/>
      <c r="AO2183" s="1">
        <f t="shared" si="3846"/>
        <v>1074.0409999999999</v>
      </c>
      <c r="AP2183"/>
      <c r="BB2183" s="17" cm="1">
        <f t="array" ref="BB2183">$C2183*EXP(poly_from_str($AO2183,BB$2951))</f>
        <v>4.9819833696840981</v>
      </c>
      <c r="BF2183" s="21" t="e">
        <f>INDEX([1]Pr3_line_class7_opt_lin!$A$2:$A$3624,MATCH($X2183,[1]Pr3_line_class7_opt_lin!$AO$2:$AO$3624,0),1)</f>
        <v>#N/A</v>
      </c>
    </row>
    <row r="2184" spans="1:58" hidden="1" x14ac:dyDescent="0.25">
      <c r="A2184" s="1" t="s">
        <v>701</v>
      </c>
      <c r="B2184" s="1">
        <v>4.0000000000000001E-3</v>
      </c>
      <c r="C2184">
        <v>200</v>
      </c>
      <c r="E2184" s="2">
        <v>93118.399999999994</v>
      </c>
      <c r="F2184">
        <v>27380</v>
      </c>
      <c r="G2184" t="s">
        <v>4</v>
      </c>
      <c r="H2184" t="s">
        <v>12</v>
      </c>
      <c r="I2184">
        <v>120498</v>
      </c>
      <c r="J2184" t="s">
        <v>6</v>
      </c>
      <c r="K2184" t="s">
        <v>39</v>
      </c>
      <c r="L2184">
        <v>27380.31</v>
      </c>
      <c r="M2184">
        <v>120498.7</v>
      </c>
      <c r="N2184">
        <v>22</v>
      </c>
      <c r="V2184" s="11">
        <f t="shared" si="3833"/>
        <v>9.3118453190750356E-7</v>
      </c>
      <c r="W2184" s="11">
        <f t="shared" si="3834"/>
        <v>1.0739016134297841E-6</v>
      </c>
      <c r="X2184" s="10">
        <f t="shared" si="3835"/>
        <v>93118.430362277431</v>
      </c>
      <c r="Y2184" s="8">
        <f t="shared" si="3836"/>
        <v>1073.901263272478</v>
      </c>
      <c r="Z2184" s="1">
        <f t="shared" si="3837"/>
        <v>1073.9010000000001</v>
      </c>
      <c r="AA2184" s="2">
        <f t="shared" si="3838"/>
        <v>93118.399999999994</v>
      </c>
      <c r="AB2184" s="2">
        <f t="shared" si="3832"/>
        <v>93118.453190750355</v>
      </c>
      <c r="AC2184" s="1">
        <f t="shared" si="3839"/>
        <v>9.335523162318983E-2</v>
      </c>
      <c r="AD2184" s="1" t="b">
        <f t="shared" si="3840"/>
        <v>1</v>
      </c>
      <c r="AF2184" s="1" t="s">
        <v>1315</v>
      </c>
      <c r="AG2184" s="1" t="s">
        <v>1198</v>
      </c>
      <c r="AH2184" s="10">
        <v>27380.31</v>
      </c>
      <c r="AI2184" s="10">
        <v>120498.7</v>
      </c>
      <c r="AJ2184" s="10">
        <f>AI2184-AH2184</f>
        <v>93118.39</v>
      </c>
      <c r="AK2184" s="1">
        <f>$A2184-100000000/AJ2184</f>
        <v>-7.2875626392487902E-4</v>
      </c>
      <c r="AL2184" s="10">
        <f>$X2184-AJ2184</f>
        <v>4.0362277431995608E-2</v>
      </c>
      <c r="AM2184" s="10">
        <f t="shared" si="3844"/>
        <v>0.34684165486390267</v>
      </c>
      <c r="AN2184" s="10">
        <f>AL2184/AM2184</f>
        <v>0.11637090547222011</v>
      </c>
      <c r="AO2184" s="1">
        <f t="shared" si="3846"/>
        <v>1073.9010000000001</v>
      </c>
      <c r="AP2184" s="14">
        <v>7060000000</v>
      </c>
      <c r="AQ2184" s="10">
        <v>0.59599999999999997</v>
      </c>
      <c r="AR2184" s="14" cm="1">
        <f t="array" ref="AR2184">SfromgA($AP2184,$AO2184,"")</f>
        <v>4.3154968239401805</v>
      </c>
      <c r="AS2184" s="21">
        <f>(10^MAX(0.05, -0.312925054856973*((LN($AR2184))^(1/3)) + 0.454808404431693)-1)*100</f>
        <v>25.785976587782145</v>
      </c>
      <c r="AU2184" s="10"/>
      <c r="AV2184" s="10"/>
      <c r="AW2184" s="14">
        <f>IF($AP2184="",$AT2184,$AP2184)</f>
        <v>7060000000</v>
      </c>
      <c r="AX2184" s="21">
        <f>IF($AP2184="",$AV2184,$AS2184)</f>
        <v>25.785976587782145</v>
      </c>
      <c r="AY2184" s="10">
        <f>LN(BB2184*$AO2184/$AW2184)</f>
        <v>-10.40382610924401</v>
      </c>
      <c r="AZ2184" s="10">
        <f>EXP(AY$2950*$AI2184+AY$2951)*$AW2184/$AO2184</f>
        <v>112.52721472340676</v>
      </c>
      <c r="BA2184" s="10">
        <f>LN(AZ2184/$C2184)</f>
        <v>-0.57512226550623735</v>
      </c>
      <c r="BB2184" s="17" cm="1">
        <f t="array" ref="BB2184">$C2184*EXP(poly_from_str($AO2184,BB$2951))</f>
        <v>199.30407770769017</v>
      </c>
      <c r="BC2184" s="10">
        <f t="shared" ref="BC2184" si="3856">LN(AZ2184/BB2184)</f>
        <v>-0.57163658611661605</v>
      </c>
      <c r="BD2184" s="10">
        <f t="shared" ref="BD2184" si="3857">LN($AX2184/100+1)</f>
        <v>0.22941167819956892</v>
      </c>
      <c r="BE2184" s="10">
        <f>ABS(LN($AZ2184/$BB2184))-BD2184-LN(2)</f>
        <v>-0.35092227264289816</v>
      </c>
      <c r="BF2184" s="21">
        <f>INDEX([1]Pr3_line_class7_opt_lin!$A$2:$A$3624,MATCH($X2184,[1]Pr3_line_class7_opt_lin!$AO$2:$AO$3624,0),1)</f>
        <v>135076</v>
      </c>
    </row>
    <row r="2185" spans="1:58" hidden="1" x14ac:dyDescent="0.25">
      <c r="A2185" s="1" t="s">
        <v>702</v>
      </c>
      <c r="B2185" s="1">
        <v>4.0000000000000001E-3</v>
      </c>
      <c r="C2185">
        <v>1</v>
      </c>
      <c r="E2185" s="2">
        <v>93127.1</v>
      </c>
      <c r="N2185">
        <v>22</v>
      </c>
      <c r="V2185" s="11">
        <f t="shared" si="3833"/>
        <v>9.3127125044584615E-7</v>
      </c>
      <c r="W2185" s="11">
        <f t="shared" si="3834"/>
        <v>1.0738012887763068E-6</v>
      </c>
      <c r="X2185" s="10">
        <f t="shared" si="3835"/>
        <v>93127.114293629173</v>
      </c>
      <c r="Y2185" s="8">
        <f t="shared" si="3836"/>
        <v>1073.8011239637542</v>
      </c>
      <c r="Z2185" s="1">
        <f t="shared" si="3837"/>
        <v>1073.8009999999999</v>
      </c>
      <c r="AA2185" s="2">
        <f t="shared" si="3838"/>
        <v>93127.1</v>
      </c>
      <c r="AB2185" s="2">
        <f t="shared" si="3832"/>
        <v>93127.125044584624</v>
      </c>
      <c r="AC2185" s="1">
        <f t="shared" si="3839"/>
        <v>9.3363307095348499E-2</v>
      </c>
      <c r="AD2185" s="1" t="b">
        <f t="shared" si="3840"/>
        <v>1</v>
      </c>
      <c r="AM2185" s="10">
        <f t="shared" si="3844"/>
        <v>0.34690636346958148</v>
      </c>
      <c r="AN2185" s="10"/>
      <c r="AO2185" s="1">
        <f t="shared" si="3846"/>
        <v>1073.8009999999999</v>
      </c>
      <c r="AP2185"/>
      <c r="BB2185" s="17" cm="1">
        <f t="array" ref="BB2185">$C2185*EXP(poly_from_str($AO2185,BB$2951))</f>
        <v>0.9966084691772088</v>
      </c>
      <c r="BF2185" s="21" t="e">
        <f>INDEX([1]Pr3_line_class7_opt_lin!$A$2:$A$3624,MATCH($X2185,[1]Pr3_line_class7_opt_lin!$AO$2:$AO$3624,0),1)</f>
        <v>#N/A</v>
      </c>
    </row>
    <row r="2186" spans="1:58" hidden="1" x14ac:dyDescent="0.25">
      <c r="A2186" s="1" t="s">
        <v>703</v>
      </c>
      <c r="B2186" s="1">
        <v>4.0000000000000001E-3</v>
      </c>
      <c r="C2186">
        <v>100</v>
      </c>
      <c r="E2186" s="2">
        <v>93139.3</v>
      </c>
      <c r="N2186">
        <v>22</v>
      </c>
      <c r="V2186" s="11">
        <f t="shared" si="3833"/>
        <v>9.313926835379137E-7</v>
      </c>
      <c r="W2186" s="11">
        <f t="shared" si="3834"/>
        <v>1.0736606351991051E-6</v>
      </c>
      <c r="X2186" s="10">
        <f t="shared" si="3835"/>
        <v>93139.281942696762</v>
      </c>
      <c r="Y2186" s="8">
        <f t="shared" si="3836"/>
        <v>1073.6608433541955</v>
      </c>
      <c r="Z2186" s="1">
        <f t="shared" si="3837"/>
        <v>1073.6610000000001</v>
      </c>
      <c r="AA2186" s="2">
        <f t="shared" si="3838"/>
        <v>93139.3</v>
      </c>
      <c r="AB2186" s="2">
        <f t="shared" si="3832"/>
        <v>93139.268353791369</v>
      </c>
      <c r="AC2186" s="1">
        <f t="shared" si="3839"/>
        <v>9.3374616547397815E-2</v>
      </c>
      <c r="AD2186" s="1" t="b">
        <f t="shared" si="3840"/>
        <v>1</v>
      </c>
      <c r="AM2186" s="10">
        <f t="shared" si="3844"/>
        <v>0.34699705027937122</v>
      </c>
      <c r="AN2186" s="10"/>
      <c r="AO2186" s="1">
        <f t="shared" si="3846"/>
        <v>1073.6610000000001</v>
      </c>
      <c r="AP2186"/>
      <c r="BB2186" s="17" cm="1">
        <f t="array" ref="BB2186">$C2186*EXP(poly_from_str($AO2186,BB$2951))</f>
        <v>99.673138022623618</v>
      </c>
      <c r="BF2186" s="21">
        <f>INDEX([1]Pr3_line_class7_opt_lin!$A$2:$A$3624,MATCH($X2186,[1]Pr3_line_class7_opt_lin!$AO$2:$AO$3624,0),1)</f>
        <v>67635</v>
      </c>
    </row>
    <row r="2187" spans="1:58" hidden="1" x14ac:dyDescent="0.25">
      <c r="A2187" s="1" t="s">
        <v>704</v>
      </c>
      <c r="B2187" s="1">
        <v>4.0000000000000001E-3</v>
      </c>
      <c r="C2187">
        <v>20</v>
      </c>
      <c r="E2187" s="2">
        <v>93167.1</v>
      </c>
      <c r="N2187">
        <v>22</v>
      </c>
      <c r="V2187" s="11">
        <f t="shared" si="3833"/>
        <v>9.316712318557028E-7</v>
      </c>
      <c r="W2187" s="11">
        <f t="shared" si="3834"/>
        <v>1.073340267111459E-6</v>
      </c>
      <c r="X2187" s="10">
        <f t="shared" si="3835"/>
        <v>93167.113222880624</v>
      </c>
      <c r="Y2187" s="8">
        <f t="shared" si="3836"/>
        <v>1073.3401147760508</v>
      </c>
      <c r="Z2187" s="1">
        <f t="shared" si="3837"/>
        <v>1073.3399999999999</v>
      </c>
      <c r="AA2187" s="2">
        <f t="shared" si="3838"/>
        <v>93167.1</v>
      </c>
      <c r="AB2187" s="2">
        <f t="shared" si="3832"/>
        <v>93167.123185570279</v>
      </c>
      <c r="AC2187" s="1">
        <f t="shared" si="3839"/>
        <v>9.3400564213376142E-2</v>
      </c>
      <c r="AD2187" s="1" t="b">
        <f t="shared" si="3840"/>
        <v>1</v>
      </c>
      <c r="AM2187" s="10">
        <f t="shared" si="3844"/>
        <v>0.34720442730169382</v>
      </c>
      <c r="AN2187" s="10"/>
      <c r="AO2187" s="1">
        <f t="shared" si="3846"/>
        <v>1073.3399999999999</v>
      </c>
      <c r="AP2187"/>
      <c r="BB2187" s="17" cm="1">
        <f t="array" ref="BB2187">$C2187*EXP(poly_from_str($AO2187,BB$2951))</f>
        <v>19.940228540106563</v>
      </c>
      <c r="BF2187" s="21">
        <f>INDEX([1]Pr3_line_class7_opt_lin!$A$2:$A$3624,MATCH($X2187,[1]Pr3_line_class7_opt_lin!$AO$2:$AO$3624,0),1)</f>
        <v>13553</v>
      </c>
    </row>
    <row r="2188" spans="1:58" hidden="1" x14ac:dyDescent="0.25">
      <c r="A2188" s="1" t="s">
        <v>705</v>
      </c>
      <c r="B2188" s="1">
        <v>4.0000000000000001E-3</v>
      </c>
      <c r="C2188">
        <v>3</v>
      </c>
      <c r="E2188" s="2">
        <v>93169.9</v>
      </c>
      <c r="N2188">
        <v>22</v>
      </c>
      <c r="V2188" s="11">
        <f t="shared" si="3833"/>
        <v>9.3169900904493406E-7</v>
      </c>
      <c r="W2188" s="11">
        <f t="shared" si="3834"/>
        <v>1.0733080104196743E-6</v>
      </c>
      <c r="X2188" s="10">
        <f t="shared" si="3835"/>
        <v>93169.900515811882</v>
      </c>
      <c r="Y2188" s="8">
        <f t="shared" si="3836"/>
        <v>1073.3080044775725</v>
      </c>
      <c r="Z2188" s="1">
        <f t="shared" si="3837"/>
        <v>1073.308</v>
      </c>
      <c r="AA2188" s="2">
        <f t="shared" si="3838"/>
        <v>93169.9</v>
      </c>
      <c r="AB2188" s="2">
        <f t="shared" si="3832"/>
        <v>93169.900904493392</v>
      </c>
      <c r="AC2188" s="1">
        <f t="shared" si="3839"/>
        <v>9.3403152172765597E-2</v>
      </c>
      <c r="AD2188" s="1" t="b">
        <f t="shared" si="3840"/>
        <v>1</v>
      </c>
      <c r="AM2188" s="10">
        <f t="shared" si="3844"/>
        <v>0.34722521401126238</v>
      </c>
      <c r="AN2188" s="10"/>
      <c r="AO2188" s="1">
        <f t="shared" si="3846"/>
        <v>1073.308</v>
      </c>
      <c r="AP2188"/>
      <c r="BB2188" s="17" cm="1">
        <f t="array" ref="BB2188">$C2188*EXP(poly_from_str($AO2188,BB$2951))</f>
        <v>2.9911176276509481</v>
      </c>
      <c r="BF2188" s="21">
        <f>INDEX([1]Pr3_line_class7_opt_lin!$A$2:$A$3624,MATCH($X2188,[1]Pr3_line_class7_opt_lin!$AO$2:$AO$3624,0),1)</f>
        <v>2033</v>
      </c>
    </row>
    <row r="2189" spans="1:58" hidden="1" x14ac:dyDescent="0.25">
      <c r="A2189" s="1" t="s">
        <v>706</v>
      </c>
      <c r="B2189" s="1">
        <v>4.0000000000000001E-3</v>
      </c>
      <c r="C2189">
        <v>200</v>
      </c>
      <c r="E2189" s="2">
        <v>93185.7</v>
      </c>
      <c r="F2189">
        <v>22747</v>
      </c>
      <c r="G2189" t="s">
        <v>4</v>
      </c>
      <c r="H2189" t="s">
        <v>5</v>
      </c>
      <c r="I2189">
        <v>115933</v>
      </c>
      <c r="J2189" t="s">
        <v>6</v>
      </c>
      <c r="K2189" t="s">
        <v>12</v>
      </c>
      <c r="L2189">
        <v>22747.69</v>
      </c>
      <c r="M2189">
        <v>115933.2</v>
      </c>
      <c r="N2189">
        <v>22</v>
      </c>
      <c r="V2189" s="11">
        <f t="shared" si="3833"/>
        <v>9.318570233131991E-7</v>
      </c>
      <c r="W2189" s="11">
        <f t="shared" si="3834"/>
        <v>1.073126026847467E-6</v>
      </c>
      <c r="X2189" s="10">
        <f t="shared" si="3835"/>
        <v>93185.70132911086</v>
      </c>
      <c r="Y2189" s="8">
        <f t="shared" si="3836"/>
        <v>1073.1260115414336</v>
      </c>
      <c r="Z2189" s="1">
        <f t="shared" si="3837"/>
        <v>1073.126</v>
      </c>
      <c r="AA2189" s="2">
        <f t="shared" si="3838"/>
        <v>93185.7</v>
      </c>
      <c r="AB2189" s="2">
        <f t="shared" si="3832"/>
        <v>93185.702331319902</v>
      </c>
      <c r="AC2189" s="1">
        <f t="shared" si="3839"/>
        <v>9.3417875594906802E-2</v>
      </c>
      <c r="AD2189" s="1" t="b">
        <f t="shared" si="3840"/>
        <v>1</v>
      </c>
      <c r="AF2189" s="1" t="s">
        <v>1178</v>
      </c>
      <c r="AG2189" s="1" t="s">
        <v>1177</v>
      </c>
      <c r="AH2189" s="10">
        <v>22747.69</v>
      </c>
      <c r="AI2189" s="10">
        <v>115933.14</v>
      </c>
      <c r="AJ2189" s="10">
        <f t="shared" ref="AJ2189:AJ2194" si="3858">AI2189-AH2189</f>
        <v>93185.45</v>
      </c>
      <c r="AK2189" s="1">
        <f t="shared" ref="AK2189:AK2194" si="3859">$A2189-100000000/AJ2189</f>
        <v>-2.9058538646040688E-3</v>
      </c>
      <c r="AL2189" s="10">
        <f t="shared" ref="AL2189:AL2194" si="3860">$X2189-AJ2189</f>
        <v>0.25132911086257081</v>
      </c>
      <c r="AM2189" s="10">
        <f t="shared" si="3844"/>
        <v>0.34734299606942709</v>
      </c>
      <c r="AN2189" s="10">
        <f t="shared" ref="AN2189:AN2194" si="3861">AL2189/AM2189</f>
        <v>0.72357615874406467</v>
      </c>
      <c r="AO2189" s="1">
        <f t="shared" si="3846"/>
        <v>1073.126</v>
      </c>
      <c r="AP2189" s="14">
        <v>1180000000</v>
      </c>
      <c r="AQ2189" s="10">
        <v>0.189</v>
      </c>
      <c r="AR2189" s="14" cm="1">
        <f t="array" ref="AR2189">SfromgA($AP2189,$AO2189,"")</f>
        <v>0.71972654196934205</v>
      </c>
      <c r="AS2189" s="21">
        <f t="shared" ref="AS2189:AS2194" si="3862">(10^MAX(0.05, -0.312925054856973*((LN($AR2189))^(1/3)) + 0.454808404431693)-1)*100</f>
        <v>368.60703777994922</v>
      </c>
      <c r="AU2189" s="10"/>
      <c r="AV2189" s="10"/>
      <c r="AW2189" s="14">
        <f t="shared" ref="AW2189:AW2194" si="3863">IF($AP2189="",$AT2189,$AP2189)</f>
        <v>1180000000</v>
      </c>
      <c r="AX2189" s="21">
        <f t="shared" ref="AX2189:AX2194" si="3864">IF($AP2189="",$AV2189,$AS2189)</f>
        <v>368.60703777994922</v>
      </c>
      <c r="AY2189" s="10">
        <f t="shared" ref="AY2189:AY2194" si="3865">LN(BB2189*$AO2189/$AW2189)</f>
        <v>-8.6149389277411625</v>
      </c>
      <c r="AZ2189" s="10">
        <f t="shared" ref="AZ2189:AZ2194" si="3866">EXP(AY$2950*$AI2189+AY$2951)*$AW2189/$AO2189</f>
        <v>28.83981982470927</v>
      </c>
      <c r="BA2189" s="10">
        <f t="shared" ref="BA2189:BA2194" si="3867">LN(AZ2189/$C2189)</f>
        <v>-1.9365603015603297</v>
      </c>
      <c r="BB2189" s="17" cm="1">
        <f t="array" ref="BB2189">$C2189*EXP(poly_from_str($AO2189,BB$2951))</f>
        <v>199.43935081554446</v>
      </c>
      <c r="BC2189" s="10">
        <f t="shared" ref="BC2189:BC2194" si="3868">LN(AZ2189/BB2189)</f>
        <v>-1.9337531191859179</v>
      </c>
      <c r="BD2189" s="10">
        <f t="shared" ref="BD2189:BD2194" si="3869">LN($AX2189/100+1)</f>
        <v>1.5445943587093778</v>
      </c>
      <c r="BE2189" s="10">
        <f t="shared" ref="BE2189:BE2194" si="3870">ABS(LN($AZ2189/$BB2189))-BD2189-LN(2)</f>
        <v>-0.30398842008340521</v>
      </c>
      <c r="BF2189" s="21">
        <f>INDEX([1]Pr3_line_class7_opt_lin!$A$2:$A$3624,MATCH($X2189,[1]Pr3_line_class7_opt_lin!$AO$2:$AO$3624,0),1)</f>
        <v>135700</v>
      </c>
    </row>
    <row r="2190" spans="1:58" hidden="1" x14ac:dyDescent="0.25">
      <c r="A2190" s="1" t="s">
        <v>707</v>
      </c>
      <c r="B2190" s="1">
        <v>4.0000000000000001E-3</v>
      </c>
      <c r="C2190">
        <v>30</v>
      </c>
      <c r="E2190" s="2">
        <v>93231.4</v>
      </c>
      <c r="F2190">
        <v>24309</v>
      </c>
      <c r="G2190" t="s">
        <v>4</v>
      </c>
      <c r="H2190" t="s">
        <v>18</v>
      </c>
      <c r="I2190">
        <v>117540</v>
      </c>
      <c r="J2190" t="s">
        <v>6</v>
      </c>
      <c r="K2190" t="s">
        <v>18</v>
      </c>
      <c r="L2190">
        <v>24309.200000000001</v>
      </c>
      <c r="M2190">
        <v>117540.5</v>
      </c>
      <c r="N2190">
        <v>22</v>
      </c>
      <c r="V2190" s="11">
        <f t="shared" si="3833"/>
        <v>9.3231400335633049E-7</v>
      </c>
      <c r="W2190" s="11">
        <f t="shared" si="3834"/>
        <v>1.0726000038613601E-6</v>
      </c>
      <c r="X2190" s="10">
        <f t="shared" si="3835"/>
        <v>93231.400191186724</v>
      </c>
      <c r="Y2190" s="8">
        <f t="shared" si="3836"/>
        <v>1072.6000016618127</v>
      </c>
      <c r="Z2190" s="1">
        <f t="shared" si="3837"/>
        <v>1072.5999999999999</v>
      </c>
      <c r="AA2190" s="2">
        <f t="shared" si="3838"/>
        <v>93231.4</v>
      </c>
      <c r="AB2190" s="2">
        <f t="shared" si="3832"/>
        <v>93231.40033563305</v>
      </c>
      <c r="AC2190" s="1">
        <f t="shared" si="3839"/>
        <v>9.3460470042715404E-2</v>
      </c>
      <c r="AD2190" s="1" t="b">
        <f t="shared" si="3840"/>
        <v>1</v>
      </c>
      <c r="AF2190" s="1" t="s">
        <v>1282</v>
      </c>
      <c r="AG2190" s="1" t="s">
        <v>1327</v>
      </c>
      <c r="AH2190" s="10">
        <v>24309.200000000001</v>
      </c>
      <c r="AI2190" s="10">
        <v>117540.5</v>
      </c>
      <c r="AJ2190" s="10">
        <f t="shared" si="3858"/>
        <v>93231.3</v>
      </c>
      <c r="AK2190" s="1">
        <f t="shared" si="3859"/>
        <v>-1.1543333623649232E-3</v>
      </c>
      <c r="AL2190" s="10">
        <f t="shared" si="3860"/>
        <v>0.10019118672062177</v>
      </c>
      <c r="AM2190" s="10">
        <f t="shared" si="3844"/>
        <v>0.34768375909006155</v>
      </c>
      <c r="AN2190" s="10">
        <f t="shared" si="3861"/>
        <v>0.28816757786684238</v>
      </c>
      <c r="AO2190" s="1">
        <f t="shared" si="3846"/>
        <v>1072.5999999999999</v>
      </c>
      <c r="AP2190" s="14">
        <v>1090000000</v>
      </c>
      <c r="AQ2190" s="10">
        <v>0.33900000000000002</v>
      </c>
      <c r="AR2190" s="14" cm="1">
        <f t="array" ref="AR2190">SfromgA($AP2190,$AO2190,"")</f>
        <v>0.66385500782900819</v>
      </c>
      <c r="AS2190" s="21">
        <f t="shared" si="3862"/>
        <v>386.65458706283744</v>
      </c>
      <c r="AU2190" s="10"/>
      <c r="AV2190" s="10"/>
      <c r="AW2190" s="14">
        <f t="shared" si="3863"/>
        <v>1090000000</v>
      </c>
      <c r="AX2190" s="21">
        <f t="shared" si="3864"/>
        <v>386.65458706283744</v>
      </c>
      <c r="AY2190" s="10">
        <f t="shared" si="3865"/>
        <v>-10.432760423278191</v>
      </c>
      <c r="AZ2190" s="10">
        <f t="shared" si="3866"/>
        <v>22.934925711373584</v>
      </c>
      <c r="BA2190" s="10">
        <f t="shared" si="3867"/>
        <v>-0.26853649271250685</v>
      </c>
      <c r="BB2190" s="17" cm="1">
        <f t="array" ref="BB2190">$C2190*EXP(poly_from_str($AO2190,BB$2951))</f>
        <v>29.929428387228995</v>
      </c>
      <c r="BC2190" s="10">
        <f t="shared" si="3868"/>
        <v>-0.26618133441079944</v>
      </c>
      <c r="BD2190" s="10">
        <f t="shared" si="3869"/>
        <v>1.5823844186343736</v>
      </c>
      <c r="BE2190" s="10">
        <f t="shared" si="3870"/>
        <v>-2.0093502647835195</v>
      </c>
      <c r="BF2190" s="21">
        <f>INDEX([1]Pr3_line_class7_opt_lin!$A$2:$A$3624,MATCH($X2190,[1]Pr3_line_class7_opt_lin!$AO$2:$AO$3624,0),1)</f>
        <v>20419</v>
      </c>
    </row>
    <row r="2191" spans="1:58" hidden="1" x14ac:dyDescent="0.25">
      <c r="A2191" s="1" t="s">
        <v>708</v>
      </c>
      <c r="B2191" s="1">
        <v>4.0000000000000001E-3</v>
      </c>
      <c r="C2191">
        <v>100</v>
      </c>
      <c r="E2191" s="2">
        <v>93237.6</v>
      </c>
      <c r="F2191">
        <v>25033</v>
      </c>
      <c r="G2191" t="s">
        <v>4</v>
      </c>
      <c r="H2191" t="s">
        <v>5</v>
      </c>
      <c r="I2191">
        <v>118271</v>
      </c>
      <c r="J2191" t="s">
        <v>6</v>
      </c>
      <c r="K2191" t="s">
        <v>12</v>
      </c>
      <c r="L2191">
        <v>25033.91</v>
      </c>
      <c r="M2191">
        <v>118271.6</v>
      </c>
      <c r="N2191">
        <v>22</v>
      </c>
      <c r="V2191" s="11">
        <f t="shared" si="3833"/>
        <v>9.3237572130916743E-7</v>
      </c>
      <c r="W2191" s="11">
        <f t="shared" si="3834"/>
        <v>1.0725286794168877E-6</v>
      </c>
      <c r="X2191" s="10">
        <f t="shared" si="3835"/>
        <v>93237.584126742455</v>
      </c>
      <c r="Y2191" s="8">
        <f t="shared" si="3836"/>
        <v>1072.5288620098206</v>
      </c>
      <c r="Z2191" s="1">
        <f t="shared" si="3837"/>
        <v>1072.529</v>
      </c>
      <c r="AA2191" s="2">
        <f t="shared" si="3838"/>
        <v>93237.6</v>
      </c>
      <c r="AB2191" s="2">
        <f t="shared" si="3832"/>
        <v>93237.572130916742</v>
      </c>
      <c r="AC2191" s="1">
        <f t="shared" si="3839"/>
        <v>9.3466224284339511E-2</v>
      </c>
      <c r="AD2191" s="1" t="b">
        <f t="shared" si="3840"/>
        <v>1</v>
      </c>
      <c r="AF2191" s="1" t="s">
        <v>1236</v>
      </c>
      <c r="AG2191" s="1" t="s">
        <v>1212</v>
      </c>
      <c r="AH2191" s="10">
        <v>25033.91</v>
      </c>
      <c r="AI2191" s="10">
        <v>118271.6</v>
      </c>
      <c r="AJ2191" s="10">
        <f t="shared" si="3858"/>
        <v>93237.69</v>
      </c>
      <c r="AK2191" s="1">
        <f t="shared" si="3859"/>
        <v>1.3558681043832621E-3</v>
      </c>
      <c r="AL2191" s="10">
        <f t="shared" si="3860"/>
        <v>-0.10587325754750054</v>
      </c>
      <c r="AM2191" s="10">
        <f t="shared" si="3844"/>
        <v>0.34772989821254252</v>
      </c>
      <c r="AN2191" s="10">
        <f t="shared" si="3861"/>
        <v>-0.30446981433499792</v>
      </c>
      <c r="AO2191" s="1">
        <f t="shared" si="3846"/>
        <v>1072.529</v>
      </c>
      <c r="AP2191" s="14">
        <v>2990000000</v>
      </c>
      <c r="AQ2191" s="10">
        <v>0.38100000000000001</v>
      </c>
      <c r="AR2191" s="14" cm="1">
        <f t="array" ref="AR2191">SfromgA($AP2191,$AO2191,"")</f>
        <v>1.8206718597055578</v>
      </c>
      <c r="AS2191" s="21">
        <f t="shared" si="3862"/>
        <v>55.236458518806543</v>
      </c>
      <c r="AU2191" s="10"/>
      <c r="AV2191" s="10"/>
      <c r="AW2191" s="14">
        <f t="shared" si="3863"/>
        <v>2990000000</v>
      </c>
      <c r="AX2191" s="21">
        <f t="shared" si="3864"/>
        <v>55.236458518806543</v>
      </c>
      <c r="AY2191" s="10">
        <f t="shared" si="3865"/>
        <v>-10.237889017094073</v>
      </c>
      <c r="AZ2191" s="10">
        <f t="shared" si="3866"/>
        <v>58.761237718547278</v>
      </c>
      <c r="BA2191" s="10">
        <f t="shared" si="3867"/>
        <v>-0.53168777093987174</v>
      </c>
      <c r="BB2191" s="17" cm="1">
        <f t="array" ref="BB2191">$C2191*EXP(poly_from_str($AO2191,BB$2951))</f>
        <v>99.770796194302775</v>
      </c>
      <c r="BC2191" s="10">
        <f t="shared" si="3868"/>
        <v>-0.52939310214306623</v>
      </c>
      <c r="BD2191" s="10">
        <f t="shared" si="3869"/>
        <v>0.43977930730989662</v>
      </c>
      <c r="BE2191" s="10">
        <f t="shared" si="3870"/>
        <v>-0.60353338572677573</v>
      </c>
      <c r="BF2191" s="21">
        <f>INDEX([1]Pr3_line_class7_opt_lin!$A$2:$A$3624,MATCH($X2191,[1]Pr3_line_class7_opt_lin!$AO$2:$AO$3624,0),1)</f>
        <v>68091</v>
      </c>
    </row>
    <row r="2192" spans="1:58" hidden="1" x14ac:dyDescent="0.25">
      <c r="A2192" s="1" t="s">
        <v>709</v>
      </c>
      <c r="B2192" s="1">
        <v>4.0000000000000001E-3</v>
      </c>
      <c r="C2192">
        <v>20</v>
      </c>
      <c r="E2192" s="2">
        <v>93243</v>
      </c>
      <c r="F2192">
        <v>22080</v>
      </c>
      <c r="G2192" t="s">
        <v>4</v>
      </c>
      <c r="H2192" t="s">
        <v>7</v>
      </c>
      <c r="I2192">
        <v>115324</v>
      </c>
      <c r="J2192" t="s">
        <v>6</v>
      </c>
      <c r="K2192" t="s">
        <v>5</v>
      </c>
      <c r="L2192">
        <v>22080.94</v>
      </c>
      <c r="M2192">
        <v>115324.3</v>
      </c>
      <c r="N2192">
        <v>22</v>
      </c>
      <c r="V2192" s="11">
        <f t="shared" si="3833"/>
        <v>9.3243049196897628E-7</v>
      </c>
      <c r="W2192" s="11">
        <f t="shared" si="3834"/>
        <v>1.0724665658548096E-6</v>
      </c>
      <c r="X2192" s="10">
        <f t="shared" si="3835"/>
        <v>93243.02801802248</v>
      </c>
      <c r="Y2192" s="8">
        <f t="shared" si="3836"/>
        <v>1072.4662435959447</v>
      </c>
      <c r="Z2192" s="1">
        <f t="shared" si="3837"/>
        <v>1072.4659999999999</v>
      </c>
      <c r="AA2192" s="2">
        <f t="shared" si="3838"/>
        <v>93243</v>
      </c>
      <c r="AB2192" s="2">
        <f t="shared" si="3832"/>
        <v>93243.049196897628</v>
      </c>
      <c r="AC2192" s="1">
        <f t="shared" si="3839"/>
        <v>9.347133111767536E-2</v>
      </c>
      <c r="AD2192" s="1" t="b">
        <f t="shared" si="3840"/>
        <v>1</v>
      </c>
      <c r="AF2192" s="1" t="s">
        <v>1321</v>
      </c>
      <c r="AG2192" s="1" t="s">
        <v>1216</v>
      </c>
      <c r="AH2192" s="10">
        <v>22080.94</v>
      </c>
      <c r="AI2192" s="10">
        <v>115324.47</v>
      </c>
      <c r="AJ2192" s="10">
        <f t="shared" si="3858"/>
        <v>93243.53</v>
      </c>
      <c r="AK2192" s="1">
        <f t="shared" si="3859"/>
        <v>5.5300885753695184E-3</v>
      </c>
      <c r="AL2192" s="10">
        <f t="shared" si="3860"/>
        <v>-0.50198197751888074</v>
      </c>
      <c r="AM2192" s="10">
        <f t="shared" si="3844"/>
        <v>0.34777046545065304</v>
      </c>
      <c r="AN2192" s="10">
        <f t="shared" si="3861"/>
        <v>-1.4434290067398192</v>
      </c>
      <c r="AO2192" s="1">
        <f t="shared" si="3846"/>
        <v>1072.4659999999999</v>
      </c>
      <c r="AP2192" s="14">
        <v>1140000000</v>
      </c>
      <c r="AQ2192" s="10">
        <v>0.19400000000000001</v>
      </c>
      <c r="AR2192" s="14" cm="1">
        <f t="array" ref="AR2192">SfromgA($AP2192,$AO2192,"")</f>
        <v>0.69404688540930293</v>
      </c>
      <c r="AS2192" s="21">
        <f t="shared" si="3862"/>
        <v>376.96501671088549</v>
      </c>
      <c r="AU2192" s="10"/>
      <c r="AV2192" s="10"/>
      <c r="AW2192" s="14">
        <f t="shared" si="3863"/>
        <v>1140000000</v>
      </c>
      <c r="AX2192" s="21">
        <f t="shared" si="3864"/>
        <v>376.96501671088549</v>
      </c>
      <c r="AY2192" s="10">
        <f t="shared" si="3865"/>
        <v>-10.883086976733301</v>
      </c>
      <c r="AZ2192" s="10">
        <f t="shared" si="3866"/>
        <v>29.511564070475877</v>
      </c>
      <c r="BA2192" s="10">
        <f t="shared" si="3867"/>
        <v>0.38904991536793265</v>
      </c>
      <c r="BB2192" s="17" cm="1">
        <f t="array" ref="BB2192">$C2192*EXP(poly_from_str($AO2192,BB$2951))</f>
        <v>19.955228195726548</v>
      </c>
      <c r="BC2192" s="10">
        <f t="shared" si="3868"/>
        <v>0.39129101497037255</v>
      </c>
      <c r="BD2192" s="10">
        <f t="shared" si="3869"/>
        <v>1.5622729619819722</v>
      </c>
      <c r="BE2192" s="10">
        <f t="shared" si="3870"/>
        <v>-1.864129127571545</v>
      </c>
      <c r="BF2192" s="21">
        <f>INDEX([1]Pr3_line_class7_opt_lin!$A$2:$A$3624,MATCH($X2192,[1]Pr3_line_class7_opt_lin!$AO$2:$AO$3624,0),1)</f>
        <v>13623</v>
      </c>
    </row>
    <row r="2193" spans="1:58" hidden="1" x14ac:dyDescent="0.25">
      <c r="A2193" s="1" t="s">
        <v>710</v>
      </c>
      <c r="B2193" s="1">
        <v>4.0000000000000001E-3</v>
      </c>
      <c r="C2193">
        <v>5</v>
      </c>
      <c r="E2193" s="2">
        <v>93246.6</v>
      </c>
      <c r="F2193">
        <v>19649</v>
      </c>
      <c r="G2193" t="s">
        <v>4</v>
      </c>
      <c r="H2193" t="s">
        <v>516</v>
      </c>
      <c r="I2193">
        <v>112896</v>
      </c>
      <c r="J2193" t="s">
        <v>6</v>
      </c>
      <c r="K2193" t="s">
        <v>46</v>
      </c>
      <c r="L2193">
        <v>19649.669999999998</v>
      </c>
      <c r="M2193">
        <v>112896.3</v>
      </c>
      <c r="N2193">
        <v>22</v>
      </c>
      <c r="V2193" s="11">
        <f t="shared" si="3833"/>
        <v>9.3246613982329777E-7</v>
      </c>
      <c r="W2193" s="11">
        <f t="shared" si="3834"/>
        <v>1.0724251608101528E-6</v>
      </c>
      <c r="X2193" s="10">
        <f t="shared" si="3835"/>
        <v>93246.607962520633</v>
      </c>
      <c r="Y2193" s="8">
        <f t="shared" si="3836"/>
        <v>1072.4250692335513</v>
      </c>
      <c r="Z2193" s="1">
        <f t="shared" si="3837"/>
        <v>1072.425</v>
      </c>
      <c r="AA2193" s="2">
        <f t="shared" si="3838"/>
        <v>93246.6</v>
      </c>
      <c r="AB2193" s="2">
        <f t="shared" si="3832"/>
        <v>93246.613982329771</v>
      </c>
      <c r="AC2193" s="1">
        <f t="shared" si="3839"/>
        <v>9.3474655095848097E-2</v>
      </c>
      <c r="AD2193" s="1" t="b">
        <f t="shared" si="3840"/>
        <v>1</v>
      </c>
      <c r="AF2193" s="1" t="s">
        <v>1342</v>
      </c>
      <c r="AG2193" s="1" t="s">
        <v>1347</v>
      </c>
      <c r="AH2193" s="10">
        <v>19649.669999999998</v>
      </c>
      <c r="AI2193" s="10">
        <v>112896.3</v>
      </c>
      <c r="AJ2193" s="10">
        <f t="shared" si="3858"/>
        <v>93246.63</v>
      </c>
      <c r="AK2193" s="1">
        <f t="shared" si="3859"/>
        <v>1.842184537963476E-4</v>
      </c>
      <c r="AL2193" s="10">
        <f t="shared" si="3860"/>
        <v>-2.203747937164735E-2</v>
      </c>
      <c r="AM2193" s="10">
        <f t="shared" si="3844"/>
        <v>0.34779718861458847</v>
      </c>
      <c r="AN2193" s="10">
        <f t="shared" si="3861"/>
        <v>-6.3363017566160335E-2</v>
      </c>
      <c r="AO2193" s="1">
        <f t="shared" si="3846"/>
        <v>1072.425</v>
      </c>
      <c r="AP2193" s="14">
        <v>28200000</v>
      </c>
      <c r="AQ2193" s="10">
        <v>7.2999999999999995E-2</v>
      </c>
      <c r="AR2193" s="14" cm="1">
        <f t="array" ref="AR2193">SfromgA($AP2193,$AO2193,"")</f>
        <v>1.7166559252811207E-2</v>
      </c>
      <c r="AS2193" s="21">
        <f t="shared" si="3862"/>
        <v>799.94022834991597</v>
      </c>
      <c r="AU2193" s="10"/>
      <c r="AV2193" s="10"/>
      <c r="AW2193" s="14">
        <f t="shared" si="3863"/>
        <v>28200000</v>
      </c>
      <c r="AX2193" s="21">
        <f t="shared" si="3864"/>
        <v>799.94022834991597</v>
      </c>
      <c r="AY2193" s="10">
        <f t="shared" si="3865"/>
        <v>-8.5699231951266732</v>
      </c>
      <c r="AZ2193" s="10">
        <f t="shared" si="3866"/>
        <v>0.91606740317685043</v>
      </c>
      <c r="BA2193" s="10">
        <f t="shared" si="3867"/>
        <v>-1.697103245195092</v>
      </c>
      <c r="BB2193" s="17" cm="1">
        <f t="array" ref="BB2193">$C2193*EXP(poly_from_str($AO2193,BB$2951))</f>
        <v>4.9889807106462607</v>
      </c>
      <c r="BC2193" s="10">
        <f t="shared" si="3868"/>
        <v>-1.6948969552556408</v>
      </c>
      <c r="BD2193" s="10">
        <f t="shared" si="3869"/>
        <v>2.1971581621862444</v>
      </c>
      <c r="BE2193" s="10">
        <f t="shared" si="3870"/>
        <v>-1.195408387490549</v>
      </c>
      <c r="BF2193" s="21">
        <f>INDEX([1]Pr3_line_class7_opt_lin!$A$2:$A$3624,MATCH($X2193,[1]Pr3_line_class7_opt_lin!$AO$2:$AO$3624,0),1)</f>
        <v>3407</v>
      </c>
    </row>
    <row r="2194" spans="1:58" hidden="1" x14ac:dyDescent="0.25">
      <c r="A2194" s="1" t="s">
        <v>711</v>
      </c>
      <c r="B2194" s="1">
        <v>4.0000000000000001E-3</v>
      </c>
      <c r="C2194">
        <v>20</v>
      </c>
      <c r="E2194" s="2">
        <v>93253.8</v>
      </c>
      <c r="F2194">
        <v>17627</v>
      </c>
      <c r="G2194" t="s">
        <v>4</v>
      </c>
      <c r="H2194" t="s">
        <v>5</v>
      </c>
      <c r="I2194">
        <v>110881</v>
      </c>
      <c r="J2194" t="s">
        <v>6</v>
      </c>
      <c r="K2194" t="s">
        <v>12</v>
      </c>
      <c r="L2194">
        <v>17627</v>
      </c>
      <c r="M2194">
        <v>110881.1</v>
      </c>
      <c r="N2194">
        <v>22</v>
      </c>
      <c r="V2194" s="11">
        <f t="shared" si="3833"/>
        <v>9.3253831333660341E-7</v>
      </c>
      <c r="W2194" s="11">
        <f t="shared" si="3834"/>
        <v>1.0723423603113225E-6</v>
      </c>
      <c r="X2194" s="10">
        <f t="shared" si="3835"/>
        <v>93253.817841211392</v>
      </c>
      <c r="Y2194" s="8">
        <f t="shared" si="3836"/>
        <v>1072.342155152036</v>
      </c>
      <c r="Z2194" s="1">
        <f t="shared" si="3837"/>
        <v>1072.3420000000001</v>
      </c>
      <c r="AA2194" s="2">
        <f t="shared" si="3838"/>
        <v>93253.8</v>
      </c>
      <c r="AB2194" s="2">
        <f t="shared" si="3832"/>
        <v>93253.831333660331</v>
      </c>
      <c r="AC2194" s="1">
        <f t="shared" si="3839"/>
        <v>9.3481385292033856E-2</v>
      </c>
      <c r="AD2194" s="1" t="b">
        <f t="shared" si="3840"/>
        <v>1</v>
      </c>
      <c r="AF2194" s="1" t="s">
        <v>1176</v>
      </c>
      <c r="AG2194" s="1" t="s">
        <v>1149</v>
      </c>
      <c r="AH2194" s="10">
        <v>17627</v>
      </c>
      <c r="AI2194" s="10">
        <v>110880.92</v>
      </c>
      <c r="AJ2194" s="10">
        <f t="shared" si="3858"/>
        <v>93253.92</v>
      </c>
      <c r="AK2194" s="1">
        <f t="shared" si="3859"/>
        <v>1.0195886673045607E-3</v>
      </c>
      <c r="AL2194" s="10">
        <f t="shared" si="3860"/>
        <v>-0.10215878860617522</v>
      </c>
      <c r="AM2194" s="10">
        <f t="shared" si="3844"/>
        <v>0.34785096545691579</v>
      </c>
      <c r="AN2194" s="10">
        <f t="shared" si="3861"/>
        <v>-0.29368551118432479</v>
      </c>
      <c r="AO2194" s="1">
        <f t="shared" si="3846"/>
        <v>1072.3420000000001</v>
      </c>
      <c r="AP2194" s="14">
        <v>595000000</v>
      </c>
      <c r="AQ2194" s="10">
        <v>0.11799999999999999</v>
      </c>
      <c r="AR2194" s="14" cm="1">
        <f t="array" ref="AR2194">SfromgA($AP2194,$AO2194,"")</f>
        <v>0.36211813429171646</v>
      </c>
      <c r="AS2194" s="21">
        <f t="shared" si="3862"/>
        <v>487.99191702917125</v>
      </c>
      <c r="AU2194" s="10"/>
      <c r="AV2194" s="10"/>
      <c r="AW2194" s="14">
        <f t="shared" si="3863"/>
        <v>595000000</v>
      </c>
      <c r="AX2194" s="21">
        <f t="shared" si="3864"/>
        <v>487.99191702917125</v>
      </c>
      <c r="AY2194" s="10">
        <f t="shared" si="3865"/>
        <v>-10.232875318463064</v>
      </c>
      <c r="AZ2194" s="10">
        <f t="shared" si="3866"/>
        <v>23.337028687136371</v>
      </c>
      <c r="BA2194" s="10">
        <f t="shared" si="3867"/>
        <v>0.15430903959353312</v>
      </c>
      <c r="BB2194" s="17" cm="1">
        <f t="array" ref="BB2194">$C2194*EXP(poly_from_str($AO2194,BB$2951))</f>
        <v>19.957326608131819</v>
      </c>
      <c r="BC2194" s="10">
        <f t="shared" si="3868"/>
        <v>0.15644498870297563</v>
      </c>
      <c r="BD2194" s="10">
        <f t="shared" si="3869"/>
        <v>1.7715430152670224</v>
      </c>
      <c r="BE2194" s="10">
        <f t="shared" si="3870"/>
        <v>-2.3082452071239921</v>
      </c>
      <c r="BF2194" s="21">
        <f>INDEX([1]Pr3_line_class7_opt_lin!$A$2:$A$3624,MATCH($X2194,[1]Pr3_line_class7_opt_lin!$AO$2:$AO$3624,0),1)</f>
        <v>13633</v>
      </c>
    </row>
    <row r="2195" spans="1:58" hidden="1" x14ac:dyDescent="0.25">
      <c r="A2195" s="1" t="s">
        <v>712</v>
      </c>
      <c r="B2195" s="1">
        <v>4.0000000000000001E-3</v>
      </c>
      <c r="C2195">
        <v>8</v>
      </c>
      <c r="E2195" s="2">
        <v>93263</v>
      </c>
      <c r="N2195">
        <v>22</v>
      </c>
      <c r="V2195" s="11">
        <f t="shared" si="3833"/>
        <v>9.3262963318743897E-7</v>
      </c>
      <c r="W2195" s="11">
        <f t="shared" si="3834"/>
        <v>1.0722365782786315E-6</v>
      </c>
      <c r="X2195" s="10">
        <f t="shared" si="3835"/>
        <v>93262.979117433279</v>
      </c>
      <c r="Y2195" s="8">
        <f t="shared" si="3836"/>
        <v>1072.2368183637338</v>
      </c>
      <c r="Z2195" s="1">
        <f t="shared" si="3837"/>
        <v>1072.2370000000001</v>
      </c>
      <c r="AA2195" s="2">
        <f t="shared" si="3838"/>
        <v>93263</v>
      </c>
      <c r="AB2195" s="2">
        <f t="shared" si="3832"/>
        <v>93262.963318743889</v>
      </c>
      <c r="AC2195" s="1">
        <f t="shared" si="3839"/>
        <v>9.3489901634966843E-2</v>
      </c>
      <c r="AD2195" s="1" t="b">
        <f t="shared" si="3840"/>
        <v>1</v>
      </c>
      <c r="AM2195" s="10">
        <f t="shared" si="3844"/>
        <v>0.34791934991984047</v>
      </c>
      <c r="AN2195" s="10"/>
      <c r="AO2195" s="1">
        <f t="shared" si="3846"/>
        <v>1072.2370000000001</v>
      </c>
      <c r="AP2195"/>
      <c r="BB2195" s="17" cm="1">
        <f t="array" ref="BB2195">$C2195*EXP(poly_from_str($AO2195,BB$2951))</f>
        <v>7.9836390864955709</v>
      </c>
      <c r="BF2195" s="21">
        <f>INDEX([1]Pr3_line_class7_opt_lin!$A$2:$A$3624,MATCH($X2195,[1]Pr3_line_class7_opt_lin!$AO$2:$AO$3624,0),1)</f>
        <v>5457</v>
      </c>
    </row>
    <row r="2196" spans="1:58" x14ac:dyDescent="0.25">
      <c r="A2196" s="1" t="s">
        <v>713</v>
      </c>
      <c r="B2196" s="1">
        <v>8.0000000000000002E-3</v>
      </c>
      <c r="C2196">
        <v>50</v>
      </c>
      <c r="D2196" t="s">
        <v>111</v>
      </c>
      <c r="E2196" s="2">
        <v>93274.2</v>
      </c>
      <c r="F2196">
        <v>22747</v>
      </c>
      <c r="G2196" t="s">
        <v>4</v>
      </c>
      <c r="H2196" t="s">
        <v>5</v>
      </c>
      <c r="I2196">
        <v>116021</v>
      </c>
      <c r="J2196" t="s">
        <v>6</v>
      </c>
      <c r="K2196" t="s">
        <v>7</v>
      </c>
      <c r="L2196">
        <v>22747.69</v>
      </c>
      <c r="M2196">
        <v>116021.8</v>
      </c>
      <c r="N2196">
        <v>22</v>
      </c>
      <c r="V2196" s="11">
        <f t="shared" si="3833"/>
        <v>9.3274185063445104E-7</v>
      </c>
      <c r="W2196" s="11">
        <f t="shared" si="3834"/>
        <v>1.072107828316941E-6</v>
      </c>
      <c r="X2196" s="10">
        <f t="shared" si="3835"/>
        <v>93274.191498409738</v>
      </c>
      <c r="Y2196" s="8">
        <f t="shared" si="3836"/>
        <v>1072.10792603552</v>
      </c>
      <c r="Z2196" s="1">
        <f t="shared" si="3837"/>
        <v>1072.1079999999999</v>
      </c>
      <c r="AA2196" s="2">
        <f t="shared" si="3838"/>
        <v>93274.2</v>
      </c>
      <c r="AB2196" s="2">
        <f t="shared" si="3832"/>
        <v>93274.185063445111</v>
      </c>
      <c r="AC2196" s="1">
        <f t="shared" si="3839"/>
        <v>9.3500367996249029E-2</v>
      </c>
      <c r="AD2196" s="1" t="b">
        <f t="shared" si="3840"/>
        <v>1</v>
      </c>
      <c r="AF2196" s="1" t="s">
        <v>1178</v>
      </c>
      <c r="AG2196" s="1" t="s">
        <v>1322</v>
      </c>
      <c r="AH2196" s="10">
        <v>22747.69</v>
      </c>
      <c r="AI2196" s="10">
        <v>116021.78</v>
      </c>
      <c r="AJ2196" s="10">
        <f t="shared" ref="AJ2196:AJ2197" si="3871">AI2196-AH2196</f>
        <v>93274.09</v>
      </c>
      <c r="AK2196" s="1">
        <f t="shared" ref="AK2196:AK2197" si="3872">$A2196-100000000/AJ2196</f>
        <v>-1.0926751469924056E-3</v>
      </c>
      <c r="AL2196" s="10">
        <f t="shared" ref="AL2196:AL2197" si="3873">$X2196-AJ2196</f>
        <v>0.10149840974190738</v>
      </c>
      <c r="AM2196" s="10">
        <f t="shared" si="3844"/>
        <v>0.69600599939558327</v>
      </c>
      <c r="AN2196" s="10">
        <f t="shared" ref="AN2196:AN2197" si="3874">AL2196/AM2196</f>
        <v>0.14582979145301814</v>
      </c>
      <c r="AO2196" s="1">
        <f t="shared" si="3846"/>
        <v>1072.1079999999999</v>
      </c>
      <c r="AP2196" s="14">
        <v>828000000</v>
      </c>
      <c r="AQ2196" s="10">
        <v>0.13900000000000001</v>
      </c>
      <c r="AR2196" s="14" cm="1">
        <f t="array" ref="AR2196">SfromgA($AP2196,$AO2196,"")</f>
        <v>0.50359256175636147</v>
      </c>
      <c r="AS2196" s="21">
        <f t="shared" ref="AS2196:AS2197" si="3875">(10^MAX(0.05, -0.312925054856973*((LN($AR2196))^(1/3)) + 0.454808404431693)-1)*100</f>
        <v>438.00878330367732</v>
      </c>
      <c r="AU2196" s="10"/>
      <c r="AV2196" s="10"/>
      <c r="AW2196" s="14">
        <f t="shared" ref="AW2196:AW2197" si="3876">IF($AP2196="",$AT2196,$AP2196)</f>
        <v>828000000</v>
      </c>
      <c r="AX2196" s="21">
        <f t="shared" ref="AX2196:AX2197" si="3877">IF($AP2196="",$AV2196,$AS2196)</f>
        <v>438.00878330367732</v>
      </c>
      <c r="AY2196" s="10">
        <f t="shared" ref="AY2196:AY2197" si="3878">LN(BB2196*$AO2196/$AW2196)</f>
        <v>-9.6470571819382283</v>
      </c>
      <c r="AZ2196" s="10">
        <f t="shared" ref="AZ2196:AZ2197" si="3879">EXP(AY$2950*$AI2196+AY$2951)*$AW2196/$AO2196</f>
        <v>20.088828467829721</v>
      </c>
      <c r="BA2196" s="10">
        <f t="shared" ref="BA2196:BA2197" si="3880">LN(AZ2196/$C2196)</f>
        <v>-0.91185914249627975</v>
      </c>
      <c r="BB2196" s="17" cm="1">
        <f t="array" ref="BB2196">$C2196*EXP(poly_from_str($AO2196,BB$2951))</f>
        <v>49.903165997398794</v>
      </c>
      <c r="BC2196" s="10">
        <f t="shared" ref="BC2196:BC2197" si="3881">LN(AZ2196/BB2196)</f>
        <v>-0.90992058465460024</v>
      </c>
      <c r="BD2196" s="10">
        <f t="shared" ref="BD2196:BD2197" si="3882">LN($AX2196/100+1)</f>
        <v>1.6827046998836943</v>
      </c>
      <c r="BE2196" s="10">
        <f t="shared" ref="BE2196:BE2197" si="3883">ABS(LN($AZ2196/$BB2196))-BD2196-LN(2)</f>
        <v>-1.4659312957890394</v>
      </c>
      <c r="BF2196" s="21">
        <f>INDEX([1]Pr3_line_class7_opt_lin!$A$2:$A$3624,MATCH($X2196,[1]Pr3_line_class7_opt_lin!$AO$2:$AO$3624,0),1)</f>
        <v>34131</v>
      </c>
    </row>
    <row r="2197" spans="1:58" x14ac:dyDescent="0.25">
      <c r="A2197" s="1" t="s">
        <v>714</v>
      </c>
      <c r="B2197" s="1">
        <v>8.0000000000000002E-3</v>
      </c>
      <c r="C2197">
        <v>10</v>
      </c>
      <c r="D2197" t="s">
        <v>111</v>
      </c>
      <c r="E2197" s="2">
        <v>93277</v>
      </c>
      <c r="F2197">
        <v>35291</v>
      </c>
      <c r="G2197" t="s">
        <v>4</v>
      </c>
      <c r="H2197" t="s">
        <v>5</v>
      </c>
      <c r="I2197">
        <v>128568</v>
      </c>
      <c r="J2197" t="s">
        <v>6</v>
      </c>
      <c r="K2197" t="s">
        <v>5</v>
      </c>
      <c r="L2197">
        <v>35291</v>
      </c>
      <c r="M2197">
        <v>128568.6</v>
      </c>
      <c r="N2197">
        <v>22</v>
      </c>
      <c r="V2197" s="11">
        <f t="shared" si="3833"/>
        <v>9.3276969170096153E-7</v>
      </c>
      <c r="W2197" s="11">
        <f t="shared" si="3834"/>
        <v>1.0720756456575577E-6</v>
      </c>
      <c r="X2197" s="10">
        <f t="shared" si="3835"/>
        <v>93276.982453136443</v>
      </c>
      <c r="Y2197" s="8">
        <f t="shared" si="3836"/>
        <v>1072.0758473318033</v>
      </c>
      <c r="Z2197" s="1">
        <f t="shared" si="3837"/>
        <v>1072.076</v>
      </c>
      <c r="AA2197" s="2">
        <f t="shared" si="3838"/>
        <v>93277</v>
      </c>
      <c r="AB2197" s="2">
        <f t="shared" si="3832"/>
        <v>93276.969170096141</v>
      </c>
      <c r="AC2197" s="1">
        <f t="shared" si="3839"/>
        <v>9.3502964887795331E-2</v>
      </c>
      <c r="AD2197" s="1" t="b">
        <f t="shared" si="3840"/>
        <v>1</v>
      </c>
      <c r="AF2197" s="1" t="s">
        <v>1411</v>
      </c>
      <c r="AG2197" s="1" t="s">
        <v>1191</v>
      </c>
      <c r="AH2197" s="10">
        <v>35291</v>
      </c>
      <c r="AI2197" s="10">
        <v>128568.6</v>
      </c>
      <c r="AJ2197" s="10">
        <f t="shared" si="3871"/>
        <v>93277.6</v>
      </c>
      <c r="AK2197" s="1">
        <f t="shared" si="3872"/>
        <v>7.2503752242027986E-3</v>
      </c>
      <c r="AL2197" s="10">
        <f t="shared" si="3873"/>
        <v>-0.61754686356289312</v>
      </c>
      <c r="AM2197" s="10">
        <f t="shared" si="3844"/>
        <v>0.69604766826232467</v>
      </c>
      <c r="AN2197" s="10">
        <f t="shared" si="3874"/>
        <v>-0.88721921173098972</v>
      </c>
      <c r="AO2197" s="1">
        <f t="shared" si="3846"/>
        <v>1072.076</v>
      </c>
      <c r="AP2197" s="14">
        <v>123000000</v>
      </c>
      <c r="AQ2197" s="10">
        <v>0.30399999999999999</v>
      </c>
      <c r="AR2197" s="14" cm="1">
        <f t="array" ref="AR2197">SfromgA($AP2197,$AO2197,"")</f>
        <v>7.4802341528841909E-2</v>
      </c>
      <c r="AS2197" s="21">
        <f t="shared" si="3875"/>
        <v>666.84962090243334</v>
      </c>
      <c r="AU2197" s="10"/>
      <c r="AV2197" s="10"/>
      <c r="AW2197" s="14">
        <f t="shared" si="3876"/>
        <v>123000000</v>
      </c>
      <c r="AX2197" s="21">
        <f t="shared" si="3877"/>
        <v>666.84962090243334</v>
      </c>
      <c r="AY2197" s="10">
        <f t="shared" si="3878"/>
        <v>-9.3496692553254537</v>
      </c>
      <c r="AZ2197" s="10">
        <f t="shared" si="3879"/>
        <v>0.92361253592738901</v>
      </c>
      <c r="BA2197" s="10">
        <f t="shared" si="3880"/>
        <v>-2.3820477216912566</v>
      </c>
      <c r="BB2197" s="17" cm="1">
        <f t="array" ref="BB2197">$C2197*EXP(poly_from_str($AO2197,BB$2951))</f>
        <v>9.9809015645359622</v>
      </c>
      <c r="BC2197" s="10">
        <f t="shared" si="3881"/>
        <v>-2.3801360520682828</v>
      </c>
      <c r="BD2197" s="10">
        <f t="shared" si="3882"/>
        <v>2.0371205347517041</v>
      </c>
      <c r="BE2197" s="10">
        <f t="shared" si="3883"/>
        <v>-0.35013166324336653</v>
      </c>
      <c r="BF2197" s="21">
        <f>INDEX([1]Pr3_line_class7_opt_lin!$A$2:$A$3624,MATCH($X2197,[1]Pr3_line_class7_opt_lin!$AO$2:$AO$3624,0),1)</f>
        <v>6827</v>
      </c>
    </row>
    <row r="2198" spans="1:58" hidden="1" x14ac:dyDescent="0.25">
      <c r="A2198" s="1" t="s">
        <v>715</v>
      </c>
      <c r="B2198" s="1">
        <v>4.0000000000000001E-3</v>
      </c>
      <c r="C2198">
        <v>100</v>
      </c>
      <c r="E2198" s="2">
        <v>93282.8</v>
      </c>
      <c r="N2198">
        <v>22</v>
      </c>
      <c r="V2198" s="11">
        <f t="shared" si="3833"/>
        <v>9.3282798931725384E-7</v>
      </c>
      <c r="W2198" s="11">
        <f t="shared" si="3834"/>
        <v>1.0720089877233532E-6</v>
      </c>
      <c r="X2198" s="10">
        <f t="shared" si="3835"/>
        <v>93282.799392055997</v>
      </c>
      <c r="Y2198" s="8">
        <f t="shared" si="3836"/>
        <v>1072.0089947098654</v>
      </c>
      <c r="Z2198" s="1">
        <f t="shared" si="3837"/>
        <v>1072.009</v>
      </c>
      <c r="AA2198" s="2">
        <f t="shared" si="3838"/>
        <v>93282.8</v>
      </c>
      <c r="AB2198" s="2">
        <f t="shared" si="3832"/>
        <v>93282.798931725381</v>
      </c>
      <c r="AC2198" s="1">
        <f t="shared" si="3839"/>
        <v>9.3508402882683528E-2</v>
      </c>
      <c r="AD2198" s="1" t="b">
        <f t="shared" si="3840"/>
        <v>1</v>
      </c>
      <c r="AM2198" s="10">
        <f t="shared" si="3844"/>
        <v>0.34806722704753412</v>
      </c>
      <c r="AN2198" s="10"/>
      <c r="AO2198" s="1">
        <f t="shared" si="3846"/>
        <v>1072.009</v>
      </c>
      <c r="AP2198"/>
      <c r="BB2198" s="17" cm="1">
        <f t="array" ref="BB2198">$C2198*EXP(poly_from_str($AO2198,BB$2951))</f>
        <v>99.814626569751056</v>
      </c>
      <c r="BF2198" s="21">
        <f>INDEX([1]Pr3_line_class7_opt_lin!$A$2:$A$3624,MATCH($X2198,[1]Pr3_line_class7_opt_lin!$AO$2:$AO$3624,0),1)</f>
        <v>68302</v>
      </c>
    </row>
    <row r="2199" spans="1:58" hidden="1" x14ac:dyDescent="0.25">
      <c r="A2199" s="1" t="s">
        <v>716</v>
      </c>
      <c r="B2199" s="1">
        <v>4.0000000000000001E-3</v>
      </c>
      <c r="C2199">
        <v>10</v>
      </c>
      <c r="E2199" s="2">
        <v>93286.399999999994</v>
      </c>
      <c r="F2199">
        <v>19872</v>
      </c>
      <c r="G2199" t="s">
        <v>4</v>
      </c>
      <c r="H2199" t="s">
        <v>7</v>
      </c>
      <c r="I2199">
        <v>113158</v>
      </c>
      <c r="J2199" t="s">
        <v>6</v>
      </c>
      <c r="K2199" t="s">
        <v>5</v>
      </c>
      <c r="L2199">
        <v>19872.43</v>
      </c>
      <c r="M2199">
        <v>113158.8</v>
      </c>
      <c r="N2199">
        <v>22</v>
      </c>
      <c r="V2199" s="11">
        <f t="shared" si="3833"/>
        <v>9.3286366757216633E-7</v>
      </c>
      <c r="W2199" s="11">
        <f t="shared" si="3834"/>
        <v>1.0719676180021954E-6</v>
      </c>
      <c r="X2199" s="10">
        <f t="shared" si="3835"/>
        <v>93286.381083129672</v>
      </c>
      <c r="Y2199" s="8">
        <f t="shared" si="3836"/>
        <v>1071.9678353787533</v>
      </c>
      <c r="Z2199" s="1">
        <f t="shared" si="3837"/>
        <v>1071.9680000000001</v>
      </c>
      <c r="AA2199" s="2">
        <f t="shared" si="3838"/>
        <v>93286.399999999994</v>
      </c>
      <c r="AB2199" s="2">
        <f t="shared" si="3832"/>
        <v>93286.366757216631</v>
      </c>
      <c r="AC2199" s="1">
        <f t="shared" si="3839"/>
        <v>9.3511731113809671E-2</v>
      </c>
      <c r="AD2199" s="1" t="b">
        <f t="shared" si="3840"/>
        <v>1</v>
      </c>
      <c r="AF2199" s="1" t="s">
        <v>1160</v>
      </c>
      <c r="AG2199" s="1" t="s">
        <v>1174</v>
      </c>
      <c r="AH2199" s="10">
        <v>19872.43</v>
      </c>
      <c r="AI2199" s="10">
        <v>113158.53</v>
      </c>
      <c r="AJ2199" s="10">
        <f t="shared" ref="AJ2199:AJ2202" si="3884">AI2199-AH2199</f>
        <v>93286.1</v>
      </c>
      <c r="AK2199" s="1">
        <f t="shared" ref="AK2199:AK2202" si="3885">$A2199-100000000/AJ2199</f>
        <v>-3.065357003833924E-3</v>
      </c>
      <c r="AL2199" s="10">
        <f t="shared" ref="AL2199:AL2202" si="3886">$X2199-AJ2199</f>
        <v>0.28108312966651283</v>
      </c>
      <c r="AM2199" s="10">
        <f t="shared" si="3844"/>
        <v>0.34809397295441652</v>
      </c>
      <c r="AN2199" s="10">
        <f t="shared" ref="AN2199:AN2202" si="3887">AL2199/AM2199</f>
        <v>0.80749208979645604</v>
      </c>
      <c r="AO2199" s="1">
        <f t="shared" si="3846"/>
        <v>1071.9680000000001</v>
      </c>
      <c r="AP2199" s="14">
        <v>1190000000</v>
      </c>
      <c r="AQ2199" s="10">
        <v>0.36599999999999999</v>
      </c>
      <c r="AR2199" s="14" cm="1">
        <f t="array" ref="AR2199">SfromgA($AP2199,$AO2199,"")</f>
        <v>0.72347875864840239</v>
      </c>
      <c r="AS2199" s="21">
        <f t="shared" ref="AS2199:AS2202" si="3888">(10^MAX(0.05, -0.312925054856973*((LN($AR2199))^(1/3)) + 0.454808404431693)-1)*100</f>
        <v>367.37382835246694</v>
      </c>
      <c r="AU2199" s="10"/>
      <c r="AV2199" s="10"/>
      <c r="AW2199" s="14">
        <f t="shared" ref="AW2199:AW2201" si="3889">IF($AP2199="",$AT2199,$AP2199)</f>
        <v>1190000000</v>
      </c>
      <c r="AX2199" s="21">
        <f t="shared" ref="AX2199:AX2201" si="3890">IF($AP2199="",$AV2199,$AS2199)</f>
        <v>367.37382835246694</v>
      </c>
      <c r="AY2199" s="10">
        <f t="shared" ref="AY2199:AY2202" si="3891">LN(BB2199*$AO2199/$AW2199)</f>
        <v>-11.619203669850069</v>
      </c>
      <c r="AZ2199" s="10">
        <f t="shared" ref="AZ2199:AZ2202" si="3892">EXP(AY$2950*$AI2199+AY$2951)*$AW2199/$AO2199</f>
        <v>37.736782086775001</v>
      </c>
      <c r="BA2199" s="10">
        <f t="shared" ref="BA2199:BA2202" si="3893">LN(AZ2199/$C2199)</f>
        <v>1.3280501779897871</v>
      </c>
      <c r="BB2199" s="17" cm="1">
        <f t="array" ref="BB2199">$C2199*EXP(poly_from_str($AO2199,BB$2951))</f>
        <v>9.9818054800003999</v>
      </c>
      <c r="BC2199" s="10">
        <f t="shared" ref="BC2199:BC2202" si="3894">LN(AZ2199/BB2199)</f>
        <v>1.329871287202989</v>
      </c>
      <c r="BD2199" s="10">
        <f t="shared" ref="BD2199:BD2202" si="3895">LN($AX2199/100+1)</f>
        <v>1.5419592404378268</v>
      </c>
      <c r="BE2199" s="10">
        <f t="shared" ref="BE2199:BE2202" si="3896">ABS(LN($AZ2199/$BB2199))-BD2199-LN(2)</f>
        <v>-0.90523513379478315</v>
      </c>
      <c r="BF2199" s="21">
        <f>INDEX([1]Pr3_line_class7_opt_lin!$A$2:$A$3624,MATCH($X2199,[1]Pr3_line_class7_opt_lin!$AO$2:$AO$3624,0),1)</f>
        <v>6832</v>
      </c>
    </row>
    <row r="2200" spans="1:58" hidden="1" x14ac:dyDescent="0.25">
      <c r="A2200" s="1" t="s">
        <v>717</v>
      </c>
      <c r="B2200" s="1">
        <v>4.0000000000000001E-3</v>
      </c>
      <c r="C2200">
        <v>200</v>
      </c>
      <c r="E2200" s="2">
        <v>93295.3</v>
      </c>
      <c r="F2200">
        <v>17627</v>
      </c>
      <c r="G2200" t="s">
        <v>4</v>
      </c>
      <c r="H2200" t="s">
        <v>5</v>
      </c>
      <c r="I2200">
        <v>110922</v>
      </c>
      <c r="J2200" t="s">
        <v>6</v>
      </c>
      <c r="K2200" t="s">
        <v>5</v>
      </c>
      <c r="L2200">
        <v>17627</v>
      </c>
      <c r="M2200">
        <v>110922.5</v>
      </c>
      <c r="N2200">
        <v>23</v>
      </c>
      <c r="V2200" s="11">
        <f t="shared" si="3833"/>
        <v>9.3295331035158351E-7</v>
      </c>
      <c r="W2200" s="11">
        <f t="shared" si="3834"/>
        <v>1.0718653565613702E-6</v>
      </c>
      <c r="X2200" s="10">
        <f t="shared" si="3835"/>
        <v>93295.317657702151</v>
      </c>
      <c r="Y2200" s="8">
        <f t="shared" si="3836"/>
        <v>1071.865153692891</v>
      </c>
      <c r="Z2200" s="1">
        <f t="shared" si="3837"/>
        <v>1071.865</v>
      </c>
      <c r="AA2200" s="2">
        <f t="shared" si="3838"/>
        <v>93295.3</v>
      </c>
      <c r="AB2200" s="2">
        <f t="shared" si="3832"/>
        <v>93295.33103515835</v>
      </c>
      <c r="AC2200" s="1">
        <f t="shared" si="3839"/>
        <v>9.3520093964798906E-2</v>
      </c>
      <c r="AD2200" s="1" t="b">
        <f t="shared" si="3840"/>
        <v>1</v>
      </c>
      <c r="AF2200" s="1" t="s">
        <v>1176</v>
      </c>
      <c r="AG2200" s="5" t="s">
        <v>1473</v>
      </c>
      <c r="AH2200" s="10">
        <v>17627</v>
      </c>
      <c r="AI2200" s="10">
        <v>110922.18</v>
      </c>
      <c r="AJ2200" s="10">
        <f t="shared" si="3884"/>
        <v>93295.18</v>
      </c>
      <c r="AK2200" s="1">
        <f t="shared" si="3885"/>
        <v>-1.7352375546124676E-3</v>
      </c>
      <c r="AL2200" s="10">
        <f t="shared" si="3886"/>
        <v>0.13765770215832163</v>
      </c>
      <c r="AM2200" s="10">
        <f t="shared" si="3844"/>
        <v>0.34816063590097635</v>
      </c>
      <c r="AN2200" s="10">
        <f t="shared" si="3887"/>
        <v>0.39538560067851597</v>
      </c>
      <c r="AO2200" s="1">
        <f t="shared" si="3846"/>
        <v>1071.865</v>
      </c>
      <c r="AP2200" s="14">
        <v>3480000000</v>
      </c>
      <c r="AQ2200" s="10">
        <v>0.33800000000000002</v>
      </c>
      <c r="AR2200" s="14" cm="1">
        <f t="array" ref="AR2200">SfromgA($AP2200,$AO2200,"")</f>
        <v>2.1151095872100254</v>
      </c>
      <c r="AS2200" s="21">
        <f t="shared" si="3888"/>
        <v>48.118756036369462</v>
      </c>
      <c r="AU2200" s="10"/>
      <c r="AV2200" s="10"/>
      <c r="AW2200" s="14">
        <f t="shared" si="3889"/>
        <v>3480000000</v>
      </c>
      <c r="AX2200" s="21">
        <f t="shared" si="3890"/>
        <v>48.118756036369462</v>
      </c>
      <c r="AY2200" s="10">
        <f t="shared" si="3891"/>
        <v>-9.696560373994787</v>
      </c>
      <c r="AZ2200" s="10">
        <f t="shared" si="3892"/>
        <v>136.02729676147791</v>
      </c>
      <c r="BA2200" s="10">
        <f t="shared" si="3893"/>
        <v>-0.38546178947038401</v>
      </c>
      <c r="BB2200" s="17" cm="1">
        <f t="array" ref="BB2200">$C2200*EXP(poly_from_str($AO2200,BB$2951))</f>
        <v>199.65329871723506</v>
      </c>
      <c r="BC2200" s="10">
        <f t="shared" si="3894"/>
        <v>-0.38372677879563394</v>
      </c>
      <c r="BD2200" s="10">
        <f t="shared" si="3895"/>
        <v>0.39284417167186153</v>
      </c>
      <c r="BE2200" s="10">
        <f t="shared" si="3896"/>
        <v>-0.70226457343617288</v>
      </c>
      <c r="BF2200" s="21">
        <f>INDEX([1]Pr3_line_class7_opt_lin!$A$2:$A$3624,MATCH($X2200,[1]Pr3_line_class7_opt_lin!$AO$2:$AO$3624,0),1)</f>
        <v>136721</v>
      </c>
    </row>
    <row r="2201" spans="1:58" hidden="1" x14ac:dyDescent="0.25">
      <c r="A2201" s="1" t="s">
        <v>718</v>
      </c>
      <c r="B2201" s="1">
        <v>4.0000000000000001E-3</v>
      </c>
      <c r="C2201">
        <v>100</v>
      </c>
      <c r="E2201" s="2">
        <v>93328.2</v>
      </c>
      <c r="F2201">
        <v>35024</v>
      </c>
      <c r="G2201" t="s">
        <v>4</v>
      </c>
      <c r="H2201" t="s">
        <v>7</v>
      </c>
      <c r="I2201">
        <v>128352</v>
      </c>
      <c r="J2201" t="s">
        <v>6</v>
      </c>
      <c r="K2201" t="s">
        <v>5</v>
      </c>
      <c r="L2201">
        <v>35024.49</v>
      </c>
      <c r="M2201">
        <v>128352.8</v>
      </c>
      <c r="N2201">
        <v>23</v>
      </c>
      <c r="V2201" s="11">
        <f t="shared" si="3833"/>
        <v>9.3328243833102964E-7</v>
      </c>
      <c r="W2201" s="11">
        <f t="shared" si="3834"/>
        <v>1.0714875032412497E-6</v>
      </c>
      <c r="X2201" s="10">
        <f t="shared" si="3835"/>
        <v>93328.224924030132</v>
      </c>
      <c r="Y2201" s="8">
        <f t="shared" si="3836"/>
        <v>1071.4872170921578</v>
      </c>
      <c r="Z2201" s="1">
        <f t="shared" si="3837"/>
        <v>1071.4870000000001</v>
      </c>
      <c r="AA2201" s="2">
        <f t="shared" si="3838"/>
        <v>93328.2</v>
      </c>
      <c r="AB2201" s="2">
        <f t="shared" si="3832"/>
        <v>93328.243833102955</v>
      </c>
      <c r="AC2201" s="1">
        <f t="shared" si="3839"/>
        <v>9.3550805484855615E-2</v>
      </c>
      <c r="AD2201" s="1" t="b">
        <f t="shared" si="3840"/>
        <v>1</v>
      </c>
      <c r="AF2201" s="1" t="s">
        <v>1412</v>
      </c>
      <c r="AG2201" s="1" t="s">
        <v>1186</v>
      </c>
      <c r="AH2201" s="10">
        <v>35024.49</v>
      </c>
      <c r="AI2201" s="10">
        <v>128352.8</v>
      </c>
      <c r="AJ2201" s="10">
        <f t="shared" si="3884"/>
        <v>93328.31</v>
      </c>
      <c r="AK2201" s="1">
        <f t="shared" si="3885"/>
        <v>7.596512784857623E-4</v>
      </c>
      <c r="AL2201" s="10">
        <f t="shared" si="3886"/>
        <v>-8.5075969866011292E-2</v>
      </c>
      <c r="AM2201" s="10">
        <f t="shared" si="3844"/>
        <v>0.34840628024418396</v>
      </c>
      <c r="AN2201" s="10">
        <f t="shared" si="3887"/>
        <v>-0.24418609735273705</v>
      </c>
      <c r="AO2201" s="1">
        <f t="shared" si="3846"/>
        <v>1071.4870000000001</v>
      </c>
      <c r="AP2201" s="14">
        <v>8160000000</v>
      </c>
      <c r="AQ2201" s="10">
        <v>0.72399999999999998</v>
      </c>
      <c r="AR2201" s="14" cm="1">
        <f t="array" ref="AR2201">SfromgA($AP2201,$AO2201,"")</f>
        <v>4.9543220894026172</v>
      </c>
      <c r="AS2201" s="21">
        <f t="shared" si="3888"/>
        <v>22.684356635453117</v>
      </c>
      <c r="AU2201" s="10"/>
      <c r="AV2201" s="10"/>
      <c r="AW2201" s="14">
        <f t="shared" si="3889"/>
        <v>8160000000</v>
      </c>
      <c r="AX2201" s="21">
        <f t="shared" si="3890"/>
        <v>22.684356635453117</v>
      </c>
      <c r="AY2201" s="10">
        <f t="shared" si="3891"/>
        <v>-11.241958427640165</v>
      </c>
      <c r="AZ2201" s="10">
        <f t="shared" si="3892"/>
        <v>62.556750585411393</v>
      </c>
      <c r="BA2201" s="10">
        <f t="shared" si="3893"/>
        <v>-0.46909603187028254</v>
      </c>
      <c r="BB2201" s="17" cm="1">
        <f t="array" ref="BB2201">$C2201*EXP(poly_from_str($AO2201,BB$2951))</f>
        <v>99.857971953295205</v>
      </c>
      <c r="BC2201" s="10">
        <f t="shared" si="3894"/>
        <v>-0.46767474184891861</v>
      </c>
      <c r="BD2201" s="10">
        <f t="shared" si="3895"/>
        <v>0.20444466481728543</v>
      </c>
      <c r="BE2201" s="10">
        <f t="shared" si="3896"/>
        <v>-0.42991710352831214</v>
      </c>
      <c r="BF2201" s="21">
        <f>INDEX([1]Pr3_line_class7_opt_lin!$A$2:$A$3624,MATCH($X2201,[1]Pr3_line_class7_opt_lin!$AO$2:$AO$3624,0),1)</f>
        <v>68514</v>
      </c>
    </row>
    <row r="2202" spans="1:58" hidden="1" x14ac:dyDescent="0.25">
      <c r="A2202" s="1" t="s">
        <v>719</v>
      </c>
      <c r="B2202" s="1">
        <v>4.0000000000000001E-3</v>
      </c>
      <c r="C2202">
        <v>300</v>
      </c>
      <c r="E2202" s="2">
        <v>93333.9</v>
      </c>
      <c r="F2202">
        <v>19308</v>
      </c>
      <c r="G2202" t="s">
        <v>4</v>
      </c>
      <c r="H2202" t="s">
        <v>12</v>
      </c>
      <c r="I2202">
        <v>112643</v>
      </c>
      <c r="J2202" t="s">
        <v>6</v>
      </c>
      <c r="K2202" t="s">
        <v>12</v>
      </c>
      <c r="L2202">
        <v>19308.93</v>
      </c>
      <c r="M2202">
        <v>112643.2</v>
      </c>
      <c r="N2202">
        <v>23</v>
      </c>
      <c r="V2202" s="11">
        <f t="shared" si="3833"/>
        <v>9.3333905781288792E-7</v>
      </c>
      <c r="W2202" s="11">
        <f t="shared" si="3834"/>
        <v>1.0714220663660258E-6</v>
      </c>
      <c r="X2202" s="10">
        <f t="shared" si="3835"/>
        <v>93333.903286965142</v>
      </c>
      <c r="Y2202" s="8">
        <f t="shared" si="3836"/>
        <v>1071.4220286334669</v>
      </c>
      <c r="Z2202" s="1">
        <f t="shared" si="3837"/>
        <v>1071.422</v>
      </c>
      <c r="AA2202" s="2">
        <f t="shared" si="3838"/>
        <v>93333.9</v>
      </c>
      <c r="AB2202" s="2">
        <f t="shared" si="3832"/>
        <v>93333.905781288791</v>
      </c>
      <c r="AC2202" s="1">
        <f t="shared" si="3839"/>
        <v>9.3556089841952461E-2</v>
      </c>
      <c r="AD2202" s="1" t="b">
        <f t="shared" si="3840"/>
        <v>1</v>
      </c>
      <c r="AF2202" s="1" t="s">
        <v>1226</v>
      </c>
      <c r="AG2202" s="1" t="s">
        <v>1161</v>
      </c>
      <c r="AH2202" s="10">
        <v>19308.93</v>
      </c>
      <c r="AI2202" s="10">
        <v>112643.09</v>
      </c>
      <c r="AJ2202" s="10">
        <f t="shared" si="3884"/>
        <v>93334.16</v>
      </c>
      <c r="AK2202" s="1">
        <f t="shared" si="3885"/>
        <v>2.9182832952301396E-3</v>
      </c>
      <c r="AL2202" s="10">
        <f t="shared" si="3886"/>
        <v>-0.25671303486160468</v>
      </c>
      <c r="AM2202" s="10">
        <f t="shared" si="3844"/>
        <v>0.34844869715200916</v>
      </c>
      <c r="AN2202" s="10">
        <f t="shared" si="3887"/>
        <v>-0.73673122316085116</v>
      </c>
      <c r="AO2202" s="1">
        <f t="shared" si="3846"/>
        <v>1071.422</v>
      </c>
      <c r="AP2202" s="14">
        <v>6240000000</v>
      </c>
      <c r="AQ2202" s="10">
        <v>0.6</v>
      </c>
      <c r="AR2202" s="14" cm="1">
        <f t="array" ref="AR2202">SfromgA($AP2202,$AO2202,"")</f>
        <v>3.7879097992005639</v>
      </c>
      <c r="AS2202" s="21">
        <f t="shared" si="3888"/>
        <v>28.979490208138792</v>
      </c>
      <c r="AT2202" s="14" cm="1">
        <f t="array" ref="AT2202">INDEX([2]Sheet1!$J$2:$J$216,MATCH($AF2202&amp;$AG2202,[2]Sheet1!$M$2:$M$216&amp;[2]Sheet1!$N$2:$N$216,0),1)</f>
        <v>5422798582.0287313</v>
      </c>
      <c r="AU2202" s="14" cm="1">
        <f t="array" ref="AU2202">SfromgA($AT2202,$AO2202,"")</f>
        <v>3.2918384435829413</v>
      </c>
      <c r="AV2202" s="21">
        <f>(10^MAX(0.05, -0.312925054856973*((LN($AU2202))^(1/3)) + 0.454808404431693)-1)*100</f>
        <v>32.760204681872416</v>
      </c>
      <c r="AW2202" s="14">
        <f>IF($AP2202="",$AT2202,$AP2202)</f>
        <v>6240000000</v>
      </c>
      <c r="AX2202" s="21">
        <f>IF($AP2202="",$AV2202,$AS2202)</f>
        <v>28.979490208138792</v>
      </c>
      <c r="AY2202" s="10">
        <f t="shared" si="3891"/>
        <v>-9.8750892276567601</v>
      </c>
      <c r="AZ2202" s="10">
        <f t="shared" si="3892"/>
        <v>207.75363485130086</v>
      </c>
      <c r="BA2202" s="10">
        <f t="shared" si="3893"/>
        <v>-0.36742954479788514</v>
      </c>
      <c r="BB2202" s="17" cm="1">
        <f t="array" ref="BB2202">$C2202*EXP(poly_from_str($AO2202,BB$2951))</f>
        <v>299.58997043201003</v>
      </c>
      <c r="BC2202" s="10">
        <f t="shared" si="3894"/>
        <v>-0.36606184469572556</v>
      </c>
      <c r="BD2202" s="10">
        <f t="shared" si="3895"/>
        <v>0.25448321509864696</v>
      </c>
      <c r="BE2202" s="10">
        <f t="shared" si="3896"/>
        <v>-0.58156855096286675</v>
      </c>
      <c r="BF2202" s="21">
        <f>INDEX([1]Pr3_line_class7_opt_lin!$A$2:$A$3624,MATCH($X2202,[1]Pr3_line_class7_opt_lin!$AO$2:$AO$3624,0),1)</f>
        <v>205623</v>
      </c>
    </row>
    <row r="2203" spans="1:58" hidden="1" x14ac:dyDescent="0.25">
      <c r="A2203" s="1" t="s">
        <v>720</v>
      </c>
      <c r="B2203" s="1">
        <v>4.0000000000000001E-3</v>
      </c>
      <c r="C2203">
        <v>50</v>
      </c>
      <c r="E2203" s="2">
        <v>93341.6</v>
      </c>
      <c r="N2203">
        <v>23</v>
      </c>
      <c r="V2203" s="11">
        <f t="shared" si="3833"/>
        <v>9.3341572282780159E-7</v>
      </c>
      <c r="W2203" s="11">
        <f t="shared" si="3834"/>
        <v>1.0713336818738912E-6</v>
      </c>
      <c r="X2203" s="10">
        <f t="shared" si="3835"/>
        <v>93341.584243549194</v>
      </c>
      <c r="Y2203" s="8">
        <f t="shared" si="3836"/>
        <v>1071.3338627195087</v>
      </c>
      <c r="Z2203" s="1">
        <f t="shared" si="3837"/>
        <v>1071.3340000000001</v>
      </c>
      <c r="AA2203" s="2">
        <f t="shared" si="3838"/>
        <v>93341.6</v>
      </c>
      <c r="AB2203" s="2">
        <f t="shared" si="3832"/>
        <v>93341.572282780151</v>
      </c>
      <c r="AC2203" s="1">
        <f t="shared" si="3839"/>
        <v>9.3563245581107374E-2</v>
      </c>
      <c r="AD2203" s="1" t="b">
        <f t="shared" si="3840"/>
        <v>1</v>
      </c>
      <c r="AM2203" s="10">
        <f t="shared" si="3844"/>
        <v>0.34850606813561413</v>
      </c>
      <c r="AN2203" s="10"/>
      <c r="AO2203" s="1">
        <f t="shared" si="3846"/>
        <v>1071.3340000000001</v>
      </c>
      <c r="AP2203"/>
      <c r="BB2203" s="17" cm="1">
        <f t="array" ref="BB2203">$C2203*EXP(poly_from_str($AO2203,BB$2951))</f>
        <v>49.935276207499555</v>
      </c>
      <c r="BF2203" s="21">
        <f>INDEX([1]Pr3_line_class7_opt_lin!$A$2:$A$3624,MATCH($X2203,[1]Pr3_line_class7_opt_lin!$AO$2:$AO$3624,0),1)</f>
        <v>34288</v>
      </c>
    </row>
    <row r="2204" spans="1:58" hidden="1" x14ac:dyDescent="0.25">
      <c r="A2204" s="1" t="s">
        <v>721</v>
      </c>
      <c r="B2204" s="1">
        <v>4.0000000000000001E-3</v>
      </c>
      <c r="C2204">
        <v>100</v>
      </c>
      <c r="E2204" s="2">
        <v>93352.1</v>
      </c>
      <c r="N2204">
        <v>23</v>
      </c>
      <c r="V2204" s="11">
        <f t="shared" si="3833"/>
        <v>9.3352115779028081E-7</v>
      </c>
      <c r="W2204" s="11">
        <f t="shared" si="3834"/>
        <v>1.0712131810639504E-6</v>
      </c>
      <c r="X2204" s="10">
        <f t="shared" si="3835"/>
        <v>93352.108968183238</v>
      </c>
      <c r="Y2204" s="8">
        <f t="shared" si="3836"/>
        <v>1071.2130781542658</v>
      </c>
      <c r="Z2204" s="1">
        <f t="shared" si="3837"/>
        <v>1071.213</v>
      </c>
      <c r="AA2204" s="2">
        <f t="shared" si="3838"/>
        <v>93352.1</v>
      </c>
      <c r="AB2204" s="2">
        <f t="shared" si="3832"/>
        <v>93352.11577902807</v>
      </c>
      <c r="AC2204" s="1">
        <f t="shared" si="3839"/>
        <v>9.3573087602105309E-2</v>
      </c>
      <c r="AD2204" s="1" t="b">
        <f t="shared" si="3840"/>
        <v>1</v>
      </c>
      <c r="AM2204" s="10">
        <f t="shared" si="3844"/>
        <v>0.34858464189661631</v>
      </c>
      <c r="AN2204" s="10"/>
      <c r="AO2204" s="1">
        <f t="shared" si="3846"/>
        <v>1071.213</v>
      </c>
      <c r="AP2204"/>
      <c r="BB2204" s="17" cm="1">
        <f t="array" ref="BB2204">$C2204*EXP(poly_from_str($AO2204,BB$2951))</f>
        <v>99.880461764515331</v>
      </c>
      <c r="BF2204" s="21">
        <f>INDEX([1]Pr3_line_class7_opt_lin!$A$2:$A$3624,MATCH($X2204,[1]Pr3_line_class7_opt_lin!$AO$2:$AO$3624,0),1)</f>
        <v>68626</v>
      </c>
    </row>
    <row r="2205" spans="1:58" hidden="1" x14ac:dyDescent="0.25">
      <c r="A2205" s="1" t="s">
        <v>722</v>
      </c>
      <c r="B2205" s="1">
        <v>4.0000000000000001E-3</v>
      </c>
      <c r="C2205">
        <v>3</v>
      </c>
      <c r="E2205" s="2">
        <v>93392.5</v>
      </c>
      <c r="F2205">
        <v>23651</v>
      </c>
      <c r="G2205" t="s">
        <v>4</v>
      </c>
      <c r="H2205" t="s">
        <v>7</v>
      </c>
      <c r="I2205">
        <v>117044</v>
      </c>
      <c r="J2205" t="s">
        <v>6</v>
      </c>
      <c r="K2205" t="s">
        <v>7</v>
      </c>
      <c r="L2205">
        <v>23651.88</v>
      </c>
      <c r="M2205">
        <v>117044.6</v>
      </c>
      <c r="N2205">
        <v>23</v>
      </c>
      <c r="V2205" s="11">
        <f t="shared" si="3833"/>
        <v>9.3392481905206637E-7</v>
      </c>
      <c r="W2205" s="11">
        <f t="shared" si="3834"/>
        <v>1.0707497925422277E-6</v>
      </c>
      <c r="X2205" s="10">
        <f t="shared" si="3835"/>
        <v>93392.489723306775</v>
      </c>
      <c r="Y2205" s="8">
        <f t="shared" si="3836"/>
        <v>1070.7499103650546</v>
      </c>
      <c r="Z2205" s="1">
        <f t="shared" si="3837"/>
        <v>1070.75</v>
      </c>
      <c r="AA2205" s="2">
        <f t="shared" si="3838"/>
        <v>93392.5</v>
      </c>
      <c r="AB2205" s="2">
        <f t="shared" si="3832"/>
        <v>93392.48190520663</v>
      </c>
      <c r="AC2205" s="1">
        <f t="shared" si="3839"/>
        <v>9.3610778382071741E-2</v>
      </c>
      <c r="AD2205" s="1" t="b">
        <f t="shared" si="3840"/>
        <v>1</v>
      </c>
      <c r="AF2205" s="1" t="s">
        <v>1241</v>
      </c>
      <c r="AG2205" s="1" t="s">
        <v>1189</v>
      </c>
      <c r="AH2205" s="10">
        <v>23651.88</v>
      </c>
      <c r="AI2205" s="10">
        <v>117044.6</v>
      </c>
      <c r="AJ2205" s="10">
        <f>AI2205-AH2205</f>
        <v>93392.72</v>
      </c>
      <c r="AK2205" s="1">
        <f>$A2205-100000000/AJ2205</f>
        <v>2.7297630906559789E-3</v>
      </c>
      <c r="AL2205" s="10">
        <f>$X2205-AJ2205</f>
        <v>-0.23027669322618749</v>
      </c>
      <c r="AM2205" s="10">
        <f t="shared" si="3844"/>
        <v>0.34888629465328042</v>
      </c>
      <c r="AN2205" s="10">
        <f>AL2205/AM2205</f>
        <v>-0.66003364636330608</v>
      </c>
      <c r="AO2205" s="1">
        <f t="shared" si="3846"/>
        <v>1070.75</v>
      </c>
      <c r="AP2205" s="14">
        <v>223000000</v>
      </c>
      <c r="AQ2205" s="10">
        <v>3.5999999999999997E-2</v>
      </c>
      <c r="AR2205" s="14" cm="1">
        <f t="array" ref="AR2205">SfromgA($AP2205,$AO2205,"")</f>
        <v>0.13511465982615298</v>
      </c>
      <c r="AS2205" s="21">
        <f>(10^MAX(0.05, -0.312925054856973*((LN($AR2205))^(1/3)) + 0.454808404431693)-1)*100</f>
        <v>606.60457817004726</v>
      </c>
      <c r="AU2205" s="10"/>
      <c r="AV2205" s="10"/>
      <c r="AW2205" s="14">
        <f>IF($AP2205="",$AT2205,$AP2205)</f>
        <v>223000000</v>
      </c>
      <c r="AX2205" s="21">
        <f>IF($AP2205="",$AV2205,$AS2205)</f>
        <v>606.60457817004726</v>
      </c>
      <c r="AY2205" s="10">
        <f>LN(BB2205*$AO2205/$AW2205)</f>
        <v>-11.148775223089253</v>
      </c>
      <c r="AZ2205" s="10">
        <f>EXP(AY$2950*$AI2205+AY$2951)*$AW2205/$AO2205</f>
        <v>4.9233083970605644</v>
      </c>
      <c r="BA2205" s="10">
        <f>LN(AZ2205/$C2205)</f>
        <v>0.49536845427763382</v>
      </c>
      <c r="BB2205" s="17" cm="1">
        <f t="array" ref="BB2205">$C2205*EXP(poly_from_str($AO2205,BB$2951))</f>
        <v>2.9975416113444027</v>
      </c>
      <c r="BC2205" s="10">
        <f t="shared" ref="BC2205" si="3897">LN(AZ2205/BB2205)</f>
        <v>0.49618825310608428</v>
      </c>
      <c r="BD2205" s="10">
        <f t="shared" ref="BD2205" si="3898">LN($AX2205/100+1)</f>
        <v>1.9553010280697245</v>
      </c>
      <c r="BE2205" s="10">
        <f>ABS(LN($AZ2205/$BB2205))-BD2205-LN(2)</f>
        <v>-2.1522599555235855</v>
      </c>
      <c r="BF2205" s="21">
        <f>INDEX([1]Pr3_line_class7_opt_lin!$A$2:$A$3624,MATCH($X2205,[1]Pr3_line_class7_opt_lin!$AO$2:$AO$3624,0),1)</f>
        <v>2064</v>
      </c>
    </row>
    <row r="2206" spans="1:58" hidden="1" x14ac:dyDescent="0.25">
      <c r="A2206" s="1" t="s">
        <v>723</v>
      </c>
      <c r="B2206" s="1">
        <v>4.0000000000000001E-3</v>
      </c>
      <c r="C2206">
        <v>7</v>
      </c>
      <c r="E2206" s="2">
        <v>93404.1</v>
      </c>
      <c r="N2206">
        <v>23</v>
      </c>
      <c r="V2206" s="11">
        <f t="shared" si="3833"/>
        <v>9.3404083813352488E-7</v>
      </c>
      <c r="W2206" s="11">
        <f t="shared" si="3834"/>
        <v>1.0706168144653179E-6</v>
      </c>
      <c r="X2206" s="10">
        <f t="shared" si="3835"/>
        <v>93404.0908089859</v>
      </c>
      <c r="Y2206" s="8">
        <f t="shared" si="3836"/>
        <v>1070.6169198146035</v>
      </c>
      <c r="Z2206" s="1">
        <f t="shared" si="3837"/>
        <v>1070.617</v>
      </c>
      <c r="AA2206" s="2">
        <f t="shared" si="3838"/>
        <v>93404.1</v>
      </c>
      <c r="AB2206" s="2">
        <f t="shared" si="3832"/>
        <v>93404.083813352496</v>
      </c>
      <c r="AC2206" s="1">
        <f t="shared" si="3839"/>
        <v>9.3621614365058892E-2</v>
      </c>
      <c r="AD2206" s="1" t="b">
        <f t="shared" si="3840"/>
        <v>1</v>
      </c>
      <c r="AM2206" s="10">
        <f t="shared" si="3844"/>
        <v>0.3489729753964303</v>
      </c>
      <c r="AN2206" s="10"/>
      <c r="AO2206" s="1">
        <f t="shared" si="3846"/>
        <v>1070.617</v>
      </c>
      <c r="AP2206"/>
      <c r="BB2206" s="17" cm="1">
        <f t="array" ref="BB2206">$C2206*EXP(poly_from_str($AO2206,BB$2951))</f>
        <v>6.9950129717324536</v>
      </c>
      <c r="BF2206" s="21">
        <f>INDEX([1]Pr3_line_class7_opt_lin!$A$2:$A$3624,MATCH($X2206,[1]Pr3_line_class7_opt_lin!$AO$2:$AO$3624,0),1)</f>
        <v>4821</v>
      </c>
    </row>
    <row r="2207" spans="1:58" hidden="1" x14ac:dyDescent="0.25">
      <c r="A2207" s="1" t="s">
        <v>724</v>
      </c>
      <c r="B2207" s="1">
        <v>4.0000000000000001E-3</v>
      </c>
      <c r="C2207">
        <v>80</v>
      </c>
      <c r="E2207" s="2">
        <v>93409.600000000006</v>
      </c>
      <c r="F2207">
        <v>19360</v>
      </c>
      <c r="G2207" t="s">
        <v>4</v>
      </c>
      <c r="H2207" t="s">
        <v>39</v>
      </c>
      <c r="I2207">
        <v>112769</v>
      </c>
      <c r="J2207" t="s">
        <v>6</v>
      </c>
      <c r="K2207" t="s">
        <v>39</v>
      </c>
      <c r="L2207">
        <v>19360.099999999999</v>
      </c>
      <c r="M2207">
        <v>112769.7</v>
      </c>
      <c r="N2207">
        <v>23</v>
      </c>
      <c r="V2207" s="11">
        <f t="shared" si="3833"/>
        <v>9.3409580460210311E-7</v>
      </c>
      <c r="W2207" s="11">
        <f t="shared" si="3834"/>
        <v>1.0705537760572789E-6</v>
      </c>
      <c r="X2207" s="10">
        <f t="shared" si="3835"/>
        <v>93409.588906152014</v>
      </c>
      <c r="Y2207" s="8">
        <f t="shared" si="3836"/>
        <v>1070.5539032022648</v>
      </c>
      <c r="Z2207" s="1">
        <f t="shared" si="3837"/>
        <v>1070.5540000000001</v>
      </c>
      <c r="AA2207" s="2">
        <f t="shared" si="3838"/>
        <v>93409.600000000006</v>
      </c>
      <c r="AB2207" s="2">
        <f t="shared" si="3832"/>
        <v>93409.580460210316</v>
      </c>
      <c r="AC2207" s="1">
        <f t="shared" si="3839"/>
        <v>9.3626748608762522E-2</v>
      </c>
      <c r="AD2207" s="1" t="b">
        <f t="shared" si="3840"/>
        <v>1</v>
      </c>
      <c r="AF2207" s="1" t="s">
        <v>1187</v>
      </c>
      <c r="AG2207" s="1" t="s">
        <v>1199</v>
      </c>
      <c r="AH2207" s="10">
        <v>19360.099999999999</v>
      </c>
      <c r="AI2207" s="10">
        <v>112769.67</v>
      </c>
      <c r="AJ2207" s="10">
        <f t="shared" ref="AJ2207:AJ2209" si="3899">AI2207-AH2207</f>
        <v>93409.57</v>
      </c>
      <c r="AK2207" s="1">
        <f t="shared" ref="AK2207:AK2209" si="3900">$A2207-100000000/AJ2207</f>
        <v>-1.1988300548182451E-4</v>
      </c>
      <c r="AL2207" s="10">
        <f t="shared" ref="AL2207:AL2209" si="3901">$X2207-AJ2207</f>
        <v>1.8906152006820776E-2</v>
      </c>
      <c r="AM2207" s="10">
        <f t="shared" si="3844"/>
        <v>0.34901406187824247</v>
      </c>
      <c r="AN2207" s="10">
        <f t="shared" ref="AN2207:AN2209" si="3902">AL2207/AM2207</f>
        <v>5.4170172700423749E-2</v>
      </c>
      <c r="AO2207" s="1">
        <f t="shared" si="3846"/>
        <v>1070.5540000000001</v>
      </c>
      <c r="AP2207" s="14">
        <v>1430000000</v>
      </c>
      <c r="AQ2207" s="10">
        <v>0.191</v>
      </c>
      <c r="AR2207" s="14" cm="1">
        <f t="array" ref="AR2207">SfromgA($AP2207,$AO2207,"")</f>
        <v>0.86595461861218104</v>
      </c>
      <c r="AS2207" s="21">
        <f t="shared" ref="AS2207:AS2209" si="3903">(10^MAX(0.05, -0.312925054856973*((LN($AR2207))^(1/3)) + 0.454808404431693)-1)*100</f>
        <v>315.71740520359066</v>
      </c>
      <c r="AU2207" s="10"/>
      <c r="AV2207" s="10"/>
      <c r="AW2207" s="14">
        <f t="shared" ref="AW2207:AW2209" si="3904">IF($AP2207="",$AT2207,$AP2207)</f>
        <v>1430000000</v>
      </c>
      <c r="AX2207" s="21">
        <f t="shared" ref="AX2207:AX2209" si="3905">IF($AP2207="",$AV2207,$AS2207)</f>
        <v>315.71740520359066</v>
      </c>
      <c r="AY2207" s="10">
        <f>LN(BB2207*$AO2207/$AW2207)</f>
        <v>-9.7236441981503212</v>
      </c>
      <c r="AZ2207" s="10">
        <f t="shared" ref="AZ2207:AZ2209" si="3906">EXP(AY$2950*$AI2207+AY$2951)*$AW2207/$AO2207</f>
        <v>47.08834208550023</v>
      </c>
      <c r="BA2207" s="10">
        <f>LN(AZ2207/$C2207)</f>
        <v>-0.53000117839645722</v>
      </c>
      <c r="BB2207" s="17" cm="1">
        <f t="array" ref="BB2207">$C2207*EXP(poly_from_str($AO2207,BB$2951))</f>
        <v>79.947049364788427</v>
      </c>
      <c r="BC2207" s="10">
        <f t="shared" ref="BC2207:BC2209" si="3907">LN(AZ2207/BB2207)</f>
        <v>-0.5293390763150968</v>
      </c>
      <c r="BD2207" s="10">
        <f t="shared" ref="BD2207:BD2209" si="3908">LN($AX2207/100+1)</f>
        <v>1.4248355290201422</v>
      </c>
      <c r="BE2207" s="10">
        <f t="shared" ref="BE2207:BE2209" si="3909">ABS(LN($AZ2207/$BB2207))-BD2207-LN(2)</f>
        <v>-1.5886436332649907</v>
      </c>
      <c r="BF2207" s="21">
        <f>INDEX([1]Pr3_line_class7_opt_lin!$A$2:$A$3624,MATCH($X2207,[1]Pr3_line_class7_opt_lin!$AO$2:$AO$3624,0),1)</f>
        <v>55116</v>
      </c>
    </row>
    <row r="2208" spans="1:58" hidden="1" x14ac:dyDescent="0.25">
      <c r="A2208" s="1" t="s">
        <v>725</v>
      </c>
      <c r="B2208" s="1">
        <v>4.0000000000000001E-3</v>
      </c>
      <c r="C2208">
        <v>60</v>
      </c>
      <c r="E2208" s="2">
        <v>93417.7</v>
      </c>
      <c r="F2208">
        <v>17113</v>
      </c>
      <c r="G2208" t="s">
        <v>4</v>
      </c>
      <c r="H2208" t="s">
        <v>39</v>
      </c>
      <c r="I2208">
        <v>110530</v>
      </c>
      <c r="J2208" t="s">
        <v>6</v>
      </c>
      <c r="K2208" t="s">
        <v>39</v>
      </c>
      <c r="L2208">
        <v>17113.189999999999</v>
      </c>
      <c r="M2208">
        <v>110530.9</v>
      </c>
      <c r="N2208">
        <v>23</v>
      </c>
      <c r="V2208" s="11">
        <f t="shared" si="3833"/>
        <v>9.3417695740433323E-7</v>
      </c>
      <c r="W2208" s="11">
        <f t="shared" si="3834"/>
        <v>1.070460951190192E-6</v>
      </c>
      <c r="X2208" s="10">
        <f t="shared" si="3835"/>
        <v>93417.697581965083</v>
      </c>
      <c r="Y2208" s="8">
        <f t="shared" si="3836"/>
        <v>1070.460978898132</v>
      </c>
      <c r="Z2208" s="1">
        <f t="shared" si="3837"/>
        <v>1070.461</v>
      </c>
      <c r="AA2208" s="2">
        <f t="shared" si="3838"/>
        <v>93417.7</v>
      </c>
      <c r="AB2208" s="2">
        <f t="shared" si="3832"/>
        <v>93417.695740433322</v>
      </c>
      <c r="AC2208" s="1">
        <f t="shared" si="3839"/>
        <v>9.3634329387260878E-2</v>
      </c>
      <c r="AD2208" s="1" t="b">
        <f t="shared" si="3840"/>
        <v>1</v>
      </c>
      <c r="AF2208" s="1" t="s">
        <v>1170</v>
      </c>
      <c r="AG2208" s="1" t="s">
        <v>1344</v>
      </c>
      <c r="AH2208" s="10">
        <v>17113.189999999999</v>
      </c>
      <c r="AI2208" s="10">
        <v>110530.96</v>
      </c>
      <c r="AJ2208" s="10">
        <f t="shared" si="3899"/>
        <v>93417.77</v>
      </c>
      <c r="AK2208" s="1">
        <f t="shared" si="3900"/>
        <v>8.5092986068957543E-4</v>
      </c>
      <c r="AL2208" s="10">
        <f t="shared" si="3901"/>
        <v>-7.2418034920701757E-2</v>
      </c>
      <c r="AM2208" s="10">
        <f t="shared" si="3844"/>
        <v>0.34907465101484308</v>
      </c>
      <c r="AN2208" s="10">
        <f t="shared" si="3902"/>
        <v>-0.2074571576886643</v>
      </c>
      <c r="AO2208" s="1">
        <f t="shared" si="3846"/>
        <v>1070.461</v>
      </c>
      <c r="AP2208" s="14">
        <v>37200000</v>
      </c>
      <c r="AQ2208" s="10">
        <v>0.23499999999999999</v>
      </c>
      <c r="AR2208" s="14" cm="1">
        <f t="array" ref="AR2208">SfromgA($AP2208,$AO2208,"")</f>
        <v>2.2521061042248554E-2</v>
      </c>
      <c r="AS2208" s="21">
        <f t="shared" si="3903"/>
        <v>776.67391247324088</v>
      </c>
      <c r="AU2208" s="10"/>
      <c r="AV2208" s="10"/>
      <c r="AW2208" s="14">
        <f t="shared" si="3904"/>
        <v>37200000</v>
      </c>
      <c r="AX2208" s="21">
        <f t="shared" si="3905"/>
        <v>776.67391247324088</v>
      </c>
      <c r="AY2208" s="12"/>
      <c r="AZ2208" s="10">
        <f t="shared" si="3906"/>
        <v>1.5102228192980578</v>
      </c>
      <c r="BA2208" s="12"/>
      <c r="BB2208" s="17" cm="1">
        <f t="array" ref="BB2208">$C2208*EXP(poly_from_str($AO2208,BB$2951))</f>
        <v>59.964753782018043</v>
      </c>
      <c r="BC2208" s="12"/>
      <c r="BD2208" s="10">
        <f t="shared" si="3908"/>
        <v>2.1709649156600546</v>
      </c>
      <c r="BE2208" s="10">
        <f t="shared" si="3909"/>
        <v>0.81738765403742841</v>
      </c>
      <c r="BF2208" s="21">
        <f>INDEX([1]Pr3_line_class7_opt_lin!$A$2:$A$3624,MATCH($X2208,[1]Pr3_line_class7_opt_lin!$AO$2:$AO$3624,0),1)</f>
        <v>41360</v>
      </c>
    </row>
    <row r="2209" spans="1:58" hidden="1" x14ac:dyDescent="0.25">
      <c r="A2209" s="1" t="s">
        <v>726</v>
      </c>
      <c r="B2209" s="1">
        <v>4.0000000000000001E-3</v>
      </c>
      <c r="C2209">
        <v>10</v>
      </c>
      <c r="E2209" s="2">
        <v>93428.6</v>
      </c>
      <c r="F2209">
        <v>35024</v>
      </c>
      <c r="G2209" t="s">
        <v>4</v>
      </c>
      <c r="H2209" t="s">
        <v>7</v>
      </c>
      <c r="I2209">
        <v>128453</v>
      </c>
      <c r="J2209" t="s">
        <v>6</v>
      </c>
      <c r="K2209" t="s">
        <v>7</v>
      </c>
      <c r="L2209">
        <v>35024.49</v>
      </c>
      <c r="M2209">
        <v>128453.2</v>
      </c>
      <c r="N2209">
        <v>23</v>
      </c>
      <c r="V2209" s="11">
        <f t="shared" si="3833"/>
        <v>9.3428605596747195E-7</v>
      </c>
      <c r="W2209" s="11">
        <f t="shared" si="3834"/>
        <v>1.0703360641174116E-6</v>
      </c>
      <c r="X2209" s="10">
        <f t="shared" si="3835"/>
        <v>93428.603176472956</v>
      </c>
      <c r="Y2209" s="8">
        <f t="shared" si="3836"/>
        <v>1070.3360277271258</v>
      </c>
      <c r="Z2209" s="1">
        <f t="shared" si="3837"/>
        <v>1070.336</v>
      </c>
      <c r="AA2209" s="2">
        <f t="shared" si="3838"/>
        <v>93428.6</v>
      </c>
      <c r="AB2209" s="2">
        <f t="shared" si="3832"/>
        <v>93428.605596747191</v>
      </c>
      <c r="AC2209" s="1">
        <f t="shared" si="3839"/>
        <v>9.364452171876271E-2</v>
      </c>
      <c r="AD2209" s="1" t="b">
        <f t="shared" si="3840"/>
        <v>1</v>
      </c>
      <c r="AF2209" s="1" t="s">
        <v>1412</v>
      </c>
      <c r="AG2209" s="1" t="s">
        <v>1220</v>
      </c>
      <c r="AH2209" s="10">
        <v>35024.49</v>
      </c>
      <c r="AI2209" s="10">
        <v>128453.2</v>
      </c>
      <c r="AJ2209" s="10">
        <f t="shared" si="3899"/>
        <v>93428.709999999992</v>
      </c>
      <c r="AK2209" s="1">
        <f t="shared" si="3900"/>
        <v>1.1960623237428081E-3</v>
      </c>
      <c r="AL2209" s="10">
        <f t="shared" si="3901"/>
        <v>-0.10682352703588549</v>
      </c>
      <c r="AM2209" s="10">
        <f t="shared" si="3844"/>
        <v>0.34915615283425022</v>
      </c>
      <c r="AN2209" s="10">
        <f t="shared" si="3902"/>
        <v>-0.30594771470802706</v>
      </c>
      <c r="AO2209" s="1">
        <f t="shared" si="3846"/>
        <v>1070.336</v>
      </c>
      <c r="AP2209" s="14">
        <v>1460000000</v>
      </c>
      <c r="AQ2209" s="10">
        <v>0.61299999999999999</v>
      </c>
      <c r="AR2209" s="14" cm="1">
        <f t="array" ref="AR2209">SfromgA($AP2209,$AO2209,"")</f>
        <v>0.88358150006384428</v>
      </c>
      <c r="AS2209" s="21">
        <f t="shared" si="3903"/>
        <v>308.09077257535034</v>
      </c>
      <c r="AU2209" s="10"/>
      <c r="AV2209" s="10"/>
      <c r="AW2209" s="14">
        <f t="shared" si="3904"/>
        <v>1460000000</v>
      </c>
      <c r="AX2209" s="21">
        <f t="shared" si="3905"/>
        <v>308.09077257535034</v>
      </c>
      <c r="AY2209" s="10">
        <f>LN(BB2209*$AO2209/$AW2209)</f>
        <v>-11.823877105669567</v>
      </c>
      <c r="AZ2209" s="10">
        <f t="shared" si="3906"/>
        <v>11.100123206770249</v>
      </c>
      <c r="BA2209" s="10">
        <f>LN(AZ2209/$C2209)</f>
        <v>0.10437111497167292</v>
      </c>
      <c r="BB2209" s="17" cm="1">
        <f t="array" ref="BB2209">$C2209*EXP(poly_from_str($AO2209,BB$2951))</f>
        <v>9.9951229611527523</v>
      </c>
      <c r="BC2209" s="10">
        <f t="shared" si="3907"/>
        <v>0.10485893782261906</v>
      </c>
      <c r="BD2209" s="10">
        <f t="shared" si="3908"/>
        <v>1.4063194454729937</v>
      </c>
      <c r="BE2209" s="10">
        <f t="shared" si="3909"/>
        <v>-1.9946076882103201</v>
      </c>
      <c r="BF2209" s="21">
        <f>INDEX([1]Pr3_line_class7_opt_lin!$A$2:$A$3624,MATCH($X2209,[1]Pr3_line_class7_opt_lin!$AO$2:$AO$3624,0),1)</f>
        <v>6898</v>
      </c>
    </row>
    <row r="2210" spans="1:58" hidden="1" x14ac:dyDescent="0.25">
      <c r="A2210" s="1" t="s">
        <v>727</v>
      </c>
      <c r="B2210" s="1">
        <v>4.0000000000000001E-3</v>
      </c>
      <c r="C2210">
        <v>100</v>
      </c>
      <c r="E2210" s="2">
        <v>93436.5</v>
      </c>
      <c r="N2210">
        <v>23</v>
      </c>
      <c r="V2210" s="11">
        <f t="shared" si="3833"/>
        <v>9.3436462271290898E-7</v>
      </c>
      <c r="W2210" s="11">
        <f t="shared" si="3834"/>
        <v>1.0702455678455421E-6</v>
      </c>
      <c r="X2210" s="10">
        <f t="shared" si="3835"/>
        <v>93436.478589930994</v>
      </c>
      <c r="Y2210" s="8">
        <f t="shared" si="3836"/>
        <v>1070.2458130820046</v>
      </c>
      <c r="Z2210" s="1">
        <f t="shared" si="3837"/>
        <v>1070.2460000000001</v>
      </c>
      <c r="AA2210" s="2">
        <f t="shared" si="3838"/>
        <v>93436.5</v>
      </c>
      <c r="AB2210" s="2">
        <f t="shared" si="3832"/>
        <v>93436.462271290889</v>
      </c>
      <c r="AC2210" s="1">
        <f t="shared" si="3839"/>
        <v>9.3651862408871828E-2</v>
      </c>
      <c r="AD2210" s="1" t="b">
        <f t="shared" si="3840"/>
        <v>1</v>
      </c>
      <c r="AM2210" s="10">
        <f t="shared" si="3844"/>
        <v>0.34921504028045885</v>
      </c>
      <c r="AN2210" s="10"/>
      <c r="AO2210" s="1">
        <f t="shared" si="3846"/>
        <v>1070.2460000000001</v>
      </c>
      <c r="AP2210"/>
      <c r="BB2210" s="17" cm="1">
        <f t="array" ref="BB2210">$C2210*EXP(poly_from_str($AO2210,BB$2951))</f>
        <v>99.958387046063052</v>
      </c>
      <c r="BF2210" s="21">
        <f>INDEX([1]Pr3_line_class7_opt_lin!$A$2:$A$3624,MATCH($X2210,[1]Pr3_line_class7_opt_lin!$AO$2:$AO$3624,0),1)</f>
        <v>69022</v>
      </c>
    </row>
    <row r="2211" spans="1:58" hidden="1" x14ac:dyDescent="0.25">
      <c r="A2211" s="1" t="s">
        <v>728</v>
      </c>
      <c r="B2211" s="1">
        <v>4.0000000000000001E-3</v>
      </c>
      <c r="C2211">
        <v>500</v>
      </c>
      <c r="E2211" s="2">
        <v>93468.3</v>
      </c>
      <c r="F2211">
        <v>39725</v>
      </c>
      <c r="G2211" t="s">
        <v>4</v>
      </c>
      <c r="H2211" t="s">
        <v>46</v>
      </c>
      <c r="I2211">
        <v>133194</v>
      </c>
      <c r="J2211" t="s">
        <v>6</v>
      </c>
      <c r="K2211" t="s">
        <v>516</v>
      </c>
      <c r="L2211">
        <v>39725.99</v>
      </c>
      <c r="M2211">
        <v>133194.29999999999</v>
      </c>
      <c r="N2211">
        <v>23</v>
      </c>
      <c r="V2211" s="11">
        <f t="shared" si="3833"/>
        <v>9.3468339002188089E-7</v>
      </c>
      <c r="W2211" s="11">
        <f t="shared" si="3834"/>
        <v>1.0698814464369203E-6</v>
      </c>
      <c r="X2211" s="10">
        <f t="shared" si="3835"/>
        <v>93468.322119688586</v>
      </c>
      <c r="Y2211" s="8">
        <f t="shared" si="3836"/>
        <v>1069.8811932447811</v>
      </c>
      <c r="Z2211" s="1">
        <f t="shared" si="3837"/>
        <v>1069.8810000000001</v>
      </c>
      <c r="AA2211" s="2">
        <f t="shared" si="3838"/>
        <v>93468.3</v>
      </c>
      <c r="AB2211" s="2">
        <f t="shared" si="3832"/>
        <v>93468.339002188091</v>
      </c>
      <c r="AC2211" s="1">
        <f t="shared" si="3839"/>
        <v>9.3681651979139774E-2</v>
      </c>
      <c r="AD2211" s="1" t="b">
        <f t="shared" si="3840"/>
        <v>1</v>
      </c>
      <c r="AF2211" s="1" t="s">
        <v>1400</v>
      </c>
      <c r="AG2211" s="1" t="s">
        <v>1413</v>
      </c>
      <c r="AH2211" s="10">
        <v>39725.99</v>
      </c>
      <c r="AI2211" s="10">
        <v>133194.29999999999</v>
      </c>
      <c r="AJ2211" s="10">
        <f t="shared" ref="AJ2211:AJ2214" si="3910">AI2211-AH2211</f>
        <v>93468.31</v>
      </c>
      <c r="AK2211" s="1">
        <f t="shared" ref="AK2211:AK2214" si="3911">$A2211-100000000/AJ2211</f>
        <v>-3.3197230163750646E-4</v>
      </c>
      <c r="AL2211" s="10">
        <f t="shared" ref="AL2211:AL2214" si="3912">$X2211-AJ2211</f>
        <v>1.211968858842738E-2</v>
      </c>
      <c r="AM2211" s="10">
        <f t="shared" si="3844"/>
        <v>0.34945307001432868</v>
      </c>
      <c r="AN2211" s="10">
        <f t="shared" ref="AN2211:AN2214" si="3913">AL2211/AM2211</f>
        <v>3.4681877563503549E-2</v>
      </c>
      <c r="AO2211" s="1">
        <f t="shared" si="3846"/>
        <v>1069.8810000000001</v>
      </c>
      <c r="AP2211" s="14">
        <v>24000000000</v>
      </c>
      <c r="AQ2211" s="10">
        <v>0.879</v>
      </c>
      <c r="AR2211" s="14" cm="1">
        <f t="array" ref="AR2211">SfromgA($AP2211,$AO2211,"")</f>
        <v>14.506112007341152</v>
      </c>
      <c r="AS2211" s="21">
        <f t="shared" ref="AS2211:AS2214" si="3914">(10^MAX(0.05, -0.312925054856973*((LN($AR2211))^(1/3)) + 0.454808404431693)-1)*100</f>
        <v>12.201845430196357</v>
      </c>
      <c r="AT2211" s="14" cm="1">
        <f t="array" ref="AT2211">INDEX([2]Sheet1!$J$2:$J$216,MATCH($AF2211&amp;$AG2211,[2]Sheet1!$M$2:$M$216&amp;[2]Sheet1!$N$2:$N$216,0),1)</f>
        <v>20676213498.582012</v>
      </c>
      <c r="AU2211" s="14" cm="1">
        <f t="array" ref="AU2211">SfromgA($AT2211,$AO2211,"")</f>
        <v>12.497144537422072</v>
      </c>
      <c r="AV2211" s="21">
        <f>(10^MAX(0.05, -0.312925054856973*((LN($AU2211))^(1/3)) + 0.454808404431693)-1)*100</f>
        <v>12.201845430196357</v>
      </c>
      <c r="AW2211" s="14">
        <f>IF($AP2211="",$AT2211,$AP2211)</f>
        <v>24000000000</v>
      </c>
      <c r="AX2211" s="21">
        <f>IF($AP2211="",$AV2211,$AS2211)</f>
        <v>12.201845430196357</v>
      </c>
      <c r="AY2211" s="10"/>
      <c r="AZ2211" s="10">
        <f t="shared" ref="AZ2211:AZ2214" si="3915">EXP(AY$2950*$AI2211+AY$2951)*$AW2211/$AO2211</f>
        <v>117.192672486538</v>
      </c>
      <c r="BA2211" s="10"/>
      <c r="BB2211" s="17" cm="1">
        <f t="array" ref="BB2211">$C2211*EXP(poly_from_str($AO2211,BB$2951))</f>
        <v>499.93606971291189</v>
      </c>
      <c r="BC2211" s="10"/>
      <c r="BD2211" s="10">
        <f t="shared" ref="BD2211:BD2214" si="3916">LN($AX2211/100+1)</f>
        <v>0.1151292546497024</v>
      </c>
      <c r="BE2211" s="10">
        <f t="shared" ref="BE2211:BE2214" si="3917">ABS(LN($AZ2211/$BB2211))-BD2211-LN(2)</f>
        <v>0.64238444072106404</v>
      </c>
      <c r="BF2211" s="21">
        <f>INDEX([1]Pr3_line_class7_opt_lin!$A$2:$A$3624,MATCH($X2211,[1]Pr3_line_class7_opt_lin!$AO$2:$AO$3624,0),1)</f>
        <v>345858</v>
      </c>
    </row>
    <row r="2212" spans="1:58" hidden="1" x14ac:dyDescent="0.25">
      <c r="A2212" s="1" t="s">
        <v>729</v>
      </c>
      <c r="B2212" s="1">
        <v>4.0000000000000001E-3</v>
      </c>
      <c r="C2212">
        <v>20</v>
      </c>
      <c r="E2212" s="2">
        <v>93478.2</v>
      </c>
      <c r="F2212">
        <v>23844</v>
      </c>
      <c r="G2212" t="s">
        <v>4</v>
      </c>
      <c r="H2212" t="s">
        <v>5</v>
      </c>
      <c r="I2212">
        <v>117323</v>
      </c>
      <c r="J2212" t="s">
        <v>6</v>
      </c>
      <c r="K2212" t="s">
        <v>12</v>
      </c>
      <c r="L2212">
        <v>23844.58</v>
      </c>
      <c r="M2212">
        <v>117323.1</v>
      </c>
      <c r="N2212">
        <v>23</v>
      </c>
      <c r="V2212" s="11">
        <f t="shared" si="3833"/>
        <v>9.3478212098324122E-7</v>
      </c>
      <c r="W2212" s="11">
        <f t="shared" si="3834"/>
        <v>1.0697681384536716E-6</v>
      </c>
      <c r="X2212" s="10">
        <f t="shared" si="3835"/>
        <v>93478.206860183098</v>
      </c>
      <c r="Y2212" s="8">
        <f t="shared" si="3836"/>
        <v>1069.7680599454764</v>
      </c>
      <c r="Z2212" s="1">
        <f t="shared" si="3837"/>
        <v>1069.768</v>
      </c>
      <c r="AA2212" s="2">
        <f t="shared" si="3838"/>
        <v>93478.2</v>
      </c>
      <c r="AB2212" s="2">
        <f t="shared" si="3832"/>
        <v>93478.212098324118</v>
      </c>
      <c r="AC2212" s="1">
        <f t="shared" si="3839"/>
        <v>9.3690880685496358E-2</v>
      </c>
      <c r="AD2212" s="1" t="b">
        <f t="shared" si="3840"/>
        <v>1</v>
      </c>
      <c r="AF2212" s="1" t="s">
        <v>1268</v>
      </c>
      <c r="AG2212" s="1" t="s">
        <v>1200</v>
      </c>
      <c r="AH2212" s="10">
        <v>23844.58</v>
      </c>
      <c r="AI2212" s="10">
        <v>117323.1</v>
      </c>
      <c r="AJ2212" s="10">
        <f t="shared" si="3910"/>
        <v>93478.52</v>
      </c>
      <c r="AK2212" s="1">
        <f t="shared" si="3911"/>
        <v>3.5236261765021482E-3</v>
      </c>
      <c r="AL2212" s="10">
        <f t="shared" si="3912"/>
        <v>-0.31313981690618675</v>
      </c>
      <c r="AM2212" s="10">
        <f t="shared" si="3844"/>
        <v>0.34952700024678246</v>
      </c>
      <c r="AN2212" s="10">
        <f t="shared" si="3913"/>
        <v>-0.89589592988551769</v>
      </c>
      <c r="AO2212" s="1">
        <f t="shared" si="3846"/>
        <v>1069.768</v>
      </c>
      <c r="AP2212" s="14">
        <v>2210000000</v>
      </c>
      <c r="AQ2212" s="10">
        <v>0.30399999999999999</v>
      </c>
      <c r="AR2212" s="14" cm="1">
        <f t="array" ref="AR2212">SfromgA($AP2212,$AO2212,"")</f>
        <v>1.335347942712001</v>
      </c>
      <c r="AS2212" s="21">
        <f t="shared" si="3914"/>
        <v>76.958964442037427</v>
      </c>
      <c r="AU2212" s="10"/>
      <c r="AV2212" s="10"/>
      <c r="AW2212" s="14">
        <f t="shared" ref="AW2212:AW2214" si="3918">IF($AP2212="",$AT2212,$AP2212)</f>
        <v>2210000000</v>
      </c>
      <c r="AX2212" s="21">
        <f t="shared" ref="AX2212:AX2214" si="3919">IF($AP2212="",$AV2212,$AS2212)</f>
        <v>76.958964442037427</v>
      </c>
      <c r="AY2212" s="10">
        <f t="shared" ref="AY2212:AY2214" si="3920">LN(BB2212*$AO2212/$AW2212)</f>
        <v>-11.545368266163891</v>
      </c>
      <c r="AZ2212" s="10">
        <f t="shared" si="3915"/>
        <v>47.581365947534962</v>
      </c>
      <c r="BA2212" s="10">
        <f t="shared" ref="BA2212:BA2214" si="3921">LN(AZ2212/$C2212)</f>
        <v>0.86670893934789561</v>
      </c>
      <c r="BB2212" s="17" cm="1">
        <f t="array" ref="BB2212">$C2212*EXP(poly_from_str($AO2212,BB$2951))</f>
        <v>19.999214640250703</v>
      </c>
      <c r="BC2212" s="10">
        <f t="shared" ref="BC2212:BC2214" si="3922">LN(AZ2212/BB2212)</f>
        <v>0.8667482081063681</v>
      </c>
      <c r="BD2212" s="10">
        <f t="shared" si="3916"/>
        <v>0.57074768039632728</v>
      </c>
      <c r="BE2212" s="10">
        <f t="shared" si="3917"/>
        <v>-0.39714665284990447</v>
      </c>
      <c r="BF2212" s="21">
        <f>INDEX([1]Pr3_line_class7_opt_lin!$A$2:$A$3624,MATCH($X2212,[1]Pr3_line_class7_opt_lin!$AO$2:$AO$3624,0),1)</f>
        <v>13844</v>
      </c>
    </row>
    <row r="2213" spans="1:58" hidden="1" x14ac:dyDescent="0.25">
      <c r="A2213" s="1" t="s">
        <v>730</v>
      </c>
      <c r="B2213" s="1">
        <v>4.0000000000000001E-3</v>
      </c>
      <c r="C2213">
        <v>40</v>
      </c>
      <c r="E2213" s="2">
        <v>93483.3</v>
      </c>
      <c r="F2213">
        <v>24788</v>
      </c>
      <c r="G2213" t="s">
        <v>4</v>
      </c>
      <c r="H2213" t="s">
        <v>5</v>
      </c>
      <c r="I2213">
        <v>118271</v>
      </c>
      <c r="J2213" t="s">
        <v>6</v>
      </c>
      <c r="K2213" t="s">
        <v>12</v>
      </c>
      <c r="L2213">
        <v>24788.02</v>
      </c>
      <c r="M2213">
        <v>118271.6</v>
      </c>
      <c r="N2213">
        <v>23</v>
      </c>
      <c r="V2213" s="11">
        <f t="shared" si="3833"/>
        <v>9.3483280515279842E-7</v>
      </c>
      <c r="W2213" s="11">
        <f t="shared" si="3834"/>
        <v>1.0697097770403913E-6</v>
      </c>
      <c r="X2213" s="10">
        <f t="shared" si="3835"/>
        <v>93483.288952506467</v>
      </c>
      <c r="Y2213" s="8">
        <f t="shared" si="3836"/>
        <v>1069.7099034545554</v>
      </c>
      <c r="Z2213" s="1">
        <f t="shared" si="3837"/>
        <v>1069.71</v>
      </c>
      <c r="AA2213" s="2">
        <f t="shared" si="3838"/>
        <v>93483.3</v>
      </c>
      <c r="AB2213" s="2">
        <f t="shared" si="3832"/>
        <v>93483.280515279839</v>
      </c>
      <c r="AC2213" s="1">
        <f t="shared" si="3839"/>
        <v>9.3695618679492498E-2</v>
      </c>
      <c r="AD2213" s="1" t="b">
        <f t="shared" si="3840"/>
        <v>1</v>
      </c>
      <c r="AF2213" s="1" t="s">
        <v>1228</v>
      </c>
      <c r="AG2213" s="1" t="s">
        <v>1212</v>
      </c>
      <c r="AH2213" s="10">
        <v>24788.02</v>
      </c>
      <c r="AI2213" s="10">
        <v>118271.6</v>
      </c>
      <c r="AJ2213" s="10">
        <f t="shared" si="3910"/>
        <v>93483.58</v>
      </c>
      <c r="AK2213" s="1">
        <f t="shared" si="3911"/>
        <v>3.4269312322976475E-3</v>
      </c>
      <c r="AL2213" s="10">
        <f t="shared" si="3912"/>
        <v>-0.29104749353427906</v>
      </c>
      <c r="AM2213" s="10">
        <f t="shared" si="3844"/>
        <v>0.34956502229576242</v>
      </c>
      <c r="AN2213" s="10">
        <f t="shared" si="3913"/>
        <v>-0.8325990158363944</v>
      </c>
      <c r="AO2213" s="1">
        <f t="shared" si="3846"/>
        <v>1069.71</v>
      </c>
      <c r="AP2213" s="14">
        <v>3040000000</v>
      </c>
      <c r="AQ2213" s="10">
        <v>0.379</v>
      </c>
      <c r="AR2213" s="14" cm="1">
        <f t="array" ref="AR2213">SfromgA($AP2213,$AO2213,"")</f>
        <v>1.8365599558188517</v>
      </c>
      <c r="AS2213" s="21">
        <f t="shared" si="3914"/>
        <v>54.783517538319693</v>
      </c>
      <c r="AU2213" s="10"/>
      <c r="AV2213" s="10"/>
      <c r="AW2213" s="14">
        <f t="shared" si="3918"/>
        <v>3040000000</v>
      </c>
      <c r="AX2213" s="21">
        <f t="shared" si="3919"/>
        <v>54.783517538319693</v>
      </c>
      <c r="AY2213" s="10">
        <f t="shared" si="3920"/>
        <v>-11.171094951102383</v>
      </c>
      <c r="AZ2213" s="10">
        <f t="shared" si="3915"/>
        <v>59.901309747116727</v>
      </c>
      <c r="BA2213" s="10">
        <f t="shared" si="3921"/>
        <v>0.40381891632963363</v>
      </c>
      <c r="BB2213" s="17" cm="1">
        <f t="array" ref="BB2213">$C2213*EXP(poly_from_str($AO2213,BB$2951))</f>
        <v>40.000243379316018</v>
      </c>
      <c r="BC2213" s="10">
        <f t="shared" si="3922"/>
        <v>0.40381283186524358</v>
      </c>
      <c r="BD2213" s="10">
        <f t="shared" si="3916"/>
        <v>0.43685729364793158</v>
      </c>
      <c r="BE2213" s="10">
        <f t="shared" si="3917"/>
        <v>-0.72619164234263334</v>
      </c>
      <c r="BF2213" s="21">
        <f>INDEX([1]Pr3_line_class7_opt_lin!$A$2:$A$3624,MATCH($X2213,[1]Pr3_line_class7_opt_lin!$AO$2:$AO$3624,0),1)</f>
        <v>27697</v>
      </c>
    </row>
    <row r="2214" spans="1:58" hidden="1" x14ac:dyDescent="0.25">
      <c r="A2214" s="1" t="s">
        <v>731</v>
      </c>
      <c r="B2214" s="1">
        <v>4.0000000000000001E-3</v>
      </c>
      <c r="C2214">
        <v>100</v>
      </c>
      <c r="E2214" s="2">
        <v>93491</v>
      </c>
      <c r="F2214">
        <v>27604</v>
      </c>
      <c r="G2214" t="s">
        <v>4</v>
      </c>
      <c r="H2214" t="s">
        <v>5</v>
      </c>
      <c r="I2214">
        <v>121095</v>
      </c>
      <c r="J2214" t="s">
        <v>6</v>
      </c>
      <c r="K2214" t="s">
        <v>12</v>
      </c>
      <c r="L2214">
        <v>27604.26</v>
      </c>
      <c r="M2214">
        <v>121095.2</v>
      </c>
      <c r="N2214">
        <v>23</v>
      </c>
      <c r="V2214" s="11">
        <f t="shared" si="3833"/>
        <v>9.3490971576874817E-7</v>
      </c>
      <c r="W2214" s="11">
        <f t="shared" si="3834"/>
        <v>1.0696216748136185E-6</v>
      </c>
      <c r="X2214" s="10">
        <f t="shared" si="3835"/>
        <v>93490.983886885821</v>
      </c>
      <c r="Y2214" s="8">
        <f t="shared" si="3836"/>
        <v>1069.6218591622633</v>
      </c>
      <c r="Z2214" s="1">
        <f t="shared" si="3837"/>
        <v>1069.6220000000001</v>
      </c>
      <c r="AA2214" s="2">
        <f t="shared" si="3838"/>
        <v>93491</v>
      </c>
      <c r="AB2214" s="2">
        <f t="shared" si="3832"/>
        <v>93490.971576874814</v>
      </c>
      <c r="AC2214" s="1">
        <f t="shared" si="3839"/>
        <v>9.3702808831940071E-2</v>
      </c>
      <c r="AD2214" s="1" t="b">
        <f t="shared" si="3840"/>
        <v>1</v>
      </c>
      <c r="AF2214" s="1" t="s">
        <v>1272</v>
      </c>
      <c r="AG2214" s="1" t="s">
        <v>1317</v>
      </c>
      <c r="AH2214" s="10">
        <v>27604.26</v>
      </c>
      <c r="AI2214" s="10">
        <v>121095.2</v>
      </c>
      <c r="AJ2214" s="10">
        <f t="shared" si="3910"/>
        <v>93490.94</v>
      </c>
      <c r="AK2214" s="1">
        <f t="shared" si="3911"/>
        <v>-3.6126837517258537E-4</v>
      </c>
      <c r="AL2214" s="10">
        <f t="shared" si="3912"/>
        <v>4.388688581821043E-2</v>
      </c>
      <c r="AM2214" s="10">
        <f t="shared" si="3844"/>
        <v>0.34962257694774412</v>
      </c>
      <c r="AN2214" s="10">
        <f t="shared" si="3913"/>
        <v>0.12552646399826156</v>
      </c>
      <c r="AO2214" s="1">
        <f t="shared" si="3846"/>
        <v>1069.6220000000001</v>
      </c>
      <c r="AP2214" s="14">
        <v>4130000000</v>
      </c>
      <c r="AQ2214" s="10">
        <v>0.55400000000000005</v>
      </c>
      <c r="AR2214" s="14" cm="1">
        <f t="array" ref="AR2214">SfromgA($AP2214,$AO2214,"")</f>
        <v>2.4944476403760927</v>
      </c>
      <c r="AS2214" s="21">
        <f t="shared" si="3914"/>
        <v>41.617396326688684</v>
      </c>
      <c r="AU2214" s="10"/>
      <c r="AV2214" s="10"/>
      <c r="AW2214" s="14">
        <f t="shared" si="3918"/>
        <v>4130000000</v>
      </c>
      <c r="AX2214" s="21">
        <f t="shared" si="3919"/>
        <v>41.617396326688684</v>
      </c>
      <c r="AY2214" s="10">
        <f t="shared" si="3920"/>
        <v>-10.561237726847015</v>
      </c>
      <c r="AZ2214" s="10">
        <f t="shared" si="3915"/>
        <v>62.505932564283853</v>
      </c>
      <c r="BA2214" s="10">
        <f t="shared" si="3921"/>
        <v>-0.4699087127219097</v>
      </c>
      <c r="BB2214" s="17" cm="1">
        <f t="array" ref="BB2214">$C2214*EXP(poly_from_str($AO2214,BB$2951))</f>
        <v>100.00747398641256</v>
      </c>
      <c r="BC2214" s="10">
        <f t="shared" si="3922"/>
        <v>-0.46998344979315088</v>
      </c>
      <c r="BD2214" s="10">
        <f t="shared" si="3916"/>
        <v>0.34795884313988773</v>
      </c>
      <c r="BE2214" s="10">
        <f t="shared" si="3917"/>
        <v>-0.57112257390668209</v>
      </c>
      <c r="BF2214" s="21">
        <f>INDEX([1]Pr3_line_class7_opt_lin!$A$2:$A$3624,MATCH($X2214,[1]Pr3_line_class7_opt_lin!$AO$2:$AO$3624,0),1)</f>
        <v>69278</v>
      </c>
    </row>
    <row r="2215" spans="1:58" hidden="1" x14ac:dyDescent="0.25">
      <c r="A2215" s="1" t="s">
        <v>732</v>
      </c>
      <c r="B2215" s="1">
        <v>4.0000000000000001E-3</v>
      </c>
      <c r="C2215">
        <v>1</v>
      </c>
      <c r="E2215" s="2">
        <v>93499.9</v>
      </c>
      <c r="N2215">
        <v>23</v>
      </c>
      <c r="V2215" s="11">
        <f t="shared" si="3833"/>
        <v>9.3499887800134647E-7</v>
      </c>
      <c r="W2215" s="11">
        <f t="shared" si="3834"/>
        <v>1.0695198604490487E-6</v>
      </c>
      <c r="X2215" s="10">
        <f t="shared" si="3835"/>
        <v>93499.893085018834</v>
      </c>
      <c r="Y2215" s="8">
        <f t="shared" si="3836"/>
        <v>1069.5199395476384</v>
      </c>
      <c r="Z2215" s="1">
        <f t="shared" si="3837"/>
        <v>1069.52</v>
      </c>
      <c r="AA2215" s="2">
        <f t="shared" si="3838"/>
        <v>93499.9</v>
      </c>
      <c r="AB2215" s="2">
        <f t="shared" si="3832"/>
        <v>93499.887800134646</v>
      </c>
      <c r="AC2215" s="1">
        <f t="shared" si="3839"/>
        <v>9.3711145093188841E-2</v>
      </c>
      <c r="AD2215" s="1" t="b">
        <f t="shared" si="3840"/>
        <v>1</v>
      </c>
      <c r="AM2215" s="10">
        <f t="shared" si="3844"/>
        <v>0.34968920637295237</v>
      </c>
      <c r="AN2215" s="10"/>
      <c r="AO2215" s="1">
        <f t="shared" si="3846"/>
        <v>1069.52</v>
      </c>
      <c r="AP2215"/>
      <c r="BB2215" s="17" cm="1">
        <f t="array" ref="BB2215">$C2215*EXP(poly_from_str($AO2215,BB$2951))</f>
        <v>1.0001540834459657</v>
      </c>
      <c r="BF2215" s="21">
        <f>INDEX([1]Pr3_line_class7_opt_lin!$A$2:$A$3624,MATCH($X2215,[1]Pr3_line_class7_opt_lin!$AO$2:$AO$3624,0),1)</f>
        <v>693</v>
      </c>
    </row>
    <row r="2216" spans="1:58" hidden="1" x14ac:dyDescent="0.25">
      <c r="A2216" s="1" t="s">
        <v>733</v>
      </c>
      <c r="B2216" s="1">
        <v>4.0000000000000001E-3</v>
      </c>
      <c r="C2216">
        <v>60</v>
      </c>
      <c r="E2216" s="2">
        <v>93511.7</v>
      </c>
      <c r="F2216">
        <v>23532</v>
      </c>
      <c r="G2216" t="s">
        <v>4</v>
      </c>
      <c r="H2216" t="s">
        <v>17</v>
      </c>
      <c r="I2216">
        <v>117044</v>
      </c>
      <c r="J2216" t="s">
        <v>6</v>
      </c>
      <c r="K2216" t="s">
        <v>7</v>
      </c>
      <c r="L2216">
        <v>23532.86</v>
      </c>
      <c r="M2216">
        <v>117044.6</v>
      </c>
      <c r="N2216">
        <v>23</v>
      </c>
      <c r="V2216" s="11">
        <f t="shared" si="3833"/>
        <v>9.3511691299204689E-7</v>
      </c>
      <c r="W2216" s="11">
        <f t="shared" si="3834"/>
        <v>1.0693849004990819E-6</v>
      </c>
      <c r="X2216" s="10">
        <f t="shared" si="3835"/>
        <v>93511.69506939828</v>
      </c>
      <c r="Y2216" s="8">
        <f t="shared" si="3836"/>
        <v>1069.3849568846606</v>
      </c>
      <c r="Z2216" s="1">
        <f t="shared" si="3837"/>
        <v>1069.385</v>
      </c>
      <c r="AA2216" s="2">
        <f t="shared" si="3838"/>
        <v>93511.7</v>
      </c>
      <c r="AB2216" s="2">
        <f t="shared" si="3832"/>
        <v>93511.691299204685</v>
      </c>
      <c r="AC2216" s="1">
        <f t="shared" si="3839"/>
        <v>9.3722182048188774E-2</v>
      </c>
      <c r="AD2216" s="1" t="b">
        <f t="shared" si="3840"/>
        <v>1</v>
      </c>
      <c r="AF2216" s="1" t="s">
        <v>1251</v>
      </c>
      <c r="AG2216" s="1" t="s">
        <v>1189</v>
      </c>
      <c r="AH2216" s="10">
        <v>23532.86</v>
      </c>
      <c r="AI2216" s="10">
        <v>117044.6</v>
      </c>
      <c r="AJ2216" s="10">
        <f t="shared" ref="AJ2216:AJ2220" si="3923">AI2216-AH2216</f>
        <v>93511.74</v>
      </c>
      <c r="AK2216" s="1">
        <f t="shared" ref="AK2216:AK2220" si="3924">$A2216-100000000/AJ2216</f>
        <v>5.5693434865133895E-4</v>
      </c>
      <c r="AL2216" s="10">
        <f t="shared" ref="AL2216:AL2220" si="3925">$X2216-AJ2216</f>
        <v>-4.4930601725354791E-2</v>
      </c>
      <c r="AM2216" s="10">
        <f t="shared" si="3844"/>
        <v>0.34977748893055355</v>
      </c>
      <c r="AN2216" s="10">
        <f t="shared" ref="AN2216:AN2220" si="3926">AL2216/AM2216</f>
        <v>-0.12845481240868398</v>
      </c>
      <c r="AO2216" s="1">
        <f t="shared" si="3846"/>
        <v>1069.385</v>
      </c>
      <c r="AP2216" s="14">
        <v>3160000000</v>
      </c>
      <c r="AQ2216" s="10">
        <v>0.56100000000000005</v>
      </c>
      <c r="AR2216" s="14" cm="1">
        <f t="array" ref="AR2216">SfromgA($AP2216,$AO2216,"")</f>
        <v>1.9073162404150612</v>
      </c>
      <c r="AS2216" s="21">
        <f t="shared" ref="AS2216:AS2220" si="3927">(10^MAX(0.05, -0.312925054856973*((LN($AR2216))^(1/3)) + 0.454808404431693)-1)*100</f>
        <v>52.876223597993132</v>
      </c>
      <c r="AU2216" s="10"/>
      <c r="AV2216" s="10"/>
      <c r="AW2216" s="14">
        <f t="shared" ref="AW2216:AW2218" si="3928">IF($AP2216="",$AT2216,$AP2216)</f>
        <v>3160000000</v>
      </c>
      <c r="AX2216" s="21">
        <f t="shared" ref="AX2216:AX2218" si="3929">IF($AP2216="",$AV2216,$AS2216)</f>
        <v>52.876223597993132</v>
      </c>
      <c r="AY2216" s="10">
        <f t="shared" ref="AY2216:AY2220" si="3930">LN(BB2216*$AO2216/$AW2216)</f>
        <v>-10.804395629736842</v>
      </c>
      <c r="AZ2216" s="10">
        <f t="shared" ref="AZ2216:AZ2220" si="3931">EXP(AY$2950*$AI2216+AY$2951)*$AW2216/$AO2216</f>
        <v>69.854317771480595</v>
      </c>
      <c r="BA2216" s="10">
        <f t="shared" ref="BA2216:BA2220" si="3932">LN(AZ2216/$C2216)</f>
        <v>0.15206733648065196</v>
      </c>
      <c r="BB2216" s="17" cm="1">
        <f t="array" ref="BB2216">$C2216*EXP(poly_from_str($AO2216,BB$2951))</f>
        <v>60.01552261120132</v>
      </c>
      <c r="BC2216" s="10">
        <f t="shared" ref="BC2216:BC2220" si="3933">LN(AZ2216/BB2216)</f>
        <v>0.15180865975367291</v>
      </c>
      <c r="BD2216" s="10">
        <f t="shared" ref="BD2216:BD2220" si="3934">LN($AX2216/100+1)</f>
        <v>0.42445841189886158</v>
      </c>
      <c r="BE2216" s="10">
        <f t="shared" ref="BE2216:BE2220" si="3935">ABS(LN($AZ2216/$BB2216))-BD2216-LN(2)</f>
        <v>-0.96579693270513389</v>
      </c>
      <c r="BF2216" s="21">
        <f>INDEX([1]Pr3_line_class7_opt_lin!$A$2:$A$3624,MATCH($X2216,[1]Pr3_line_class7_opt_lin!$AO$2:$AO$3624,0),1)</f>
        <v>41626</v>
      </c>
    </row>
    <row r="2217" spans="1:58" hidden="1" x14ac:dyDescent="0.25">
      <c r="A2217" s="1" t="s">
        <v>734</v>
      </c>
      <c r="B2217" s="1">
        <v>4.0000000000000001E-3</v>
      </c>
      <c r="C2217">
        <v>5</v>
      </c>
      <c r="E2217" s="2">
        <v>93522.2</v>
      </c>
      <c r="F2217">
        <v>22277</v>
      </c>
      <c r="G2217" t="s">
        <v>4</v>
      </c>
      <c r="H2217" t="s">
        <v>18</v>
      </c>
      <c r="I2217">
        <v>115800</v>
      </c>
      <c r="J2217" t="s">
        <v>6</v>
      </c>
      <c r="K2217" t="s">
        <v>17</v>
      </c>
      <c r="L2217">
        <v>22277.66</v>
      </c>
      <c r="M2217">
        <v>115800</v>
      </c>
      <c r="N2217">
        <v>23</v>
      </c>
      <c r="V2217" s="11">
        <f t="shared" si="3833"/>
        <v>9.3522185800526521E-7</v>
      </c>
      <c r="W2217" s="11">
        <f t="shared" si="3834"/>
        <v>1.0692648376535197E-6</v>
      </c>
      <c r="X2217" s="10">
        <f t="shared" si="3835"/>
        <v>93522.191954950787</v>
      </c>
      <c r="Y2217" s="8">
        <f t="shared" si="3836"/>
        <v>1069.2649296347711</v>
      </c>
      <c r="Z2217" s="1">
        <f t="shared" si="3837"/>
        <v>1069.2650000000001</v>
      </c>
      <c r="AA2217" s="2">
        <f t="shared" si="3838"/>
        <v>93522.2</v>
      </c>
      <c r="AB2217" s="2">
        <f t="shared" si="3832"/>
        <v>93522.185800526524</v>
      </c>
      <c r="AC2217" s="1">
        <f t="shared" si="3839"/>
        <v>9.3731996184541033E-2</v>
      </c>
      <c r="AD2217" s="1" t="b">
        <f t="shared" si="3840"/>
        <v>1</v>
      </c>
      <c r="AF2217" s="1" t="s">
        <v>1335</v>
      </c>
      <c r="AG2217" s="1" t="s">
        <v>1331</v>
      </c>
      <c r="AH2217" s="10">
        <v>22277.66</v>
      </c>
      <c r="AI2217" s="10">
        <v>115800.17</v>
      </c>
      <c r="AJ2217" s="10">
        <f t="shared" si="3923"/>
        <v>93522.51</v>
      </c>
      <c r="AK2217" s="1">
        <f t="shared" si="3924"/>
        <v>3.7066493403017375E-3</v>
      </c>
      <c r="AL2217" s="10">
        <f t="shared" si="3925"/>
        <v>-0.31804504920728505</v>
      </c>
      <c r="AM2217" s="10">
        <f t="shared" si="3844"/>
        <v>0.34985602259496007</v>
      </c>
      <c r="AN2217" s="10">
        <f t="shared" si="3926"/>
        <v>-0.90907410096380237</v>
      </c>
      <c r="AO2217" s="1">
        <f t="shared" si="3846"/>
        <v>1069.2650000000001</v>
      </c>
      <c r="AP2217" s="14">
        <v>278000000</v>
      </c>
      <c r="AQ2217" s="10">
        <v>0.13</v>
      </c>
      <c r="AR2217" s="14" cm="1">
        <f t="array" ref="AR2217">SfromgA($AP2217,$AO2217,"")</f>
        <v>0.16773906196587288</v>
      </c>
      <c r="AS2217" s="21">
        <f t="shared" si="3927"/>
        <v>583.01031491109723</v>
      </c>
      <c r="AU2217" s="10"/>
      <c r="AV2217" s="10"/>
      <c r="AW2217" s="14">
        <f t="shared" si="3928"/>
        <v>278000000</v>
      </c>
      <c r="AX2217" s="21">
        <f t="shared" si="3929"/>
        <v>583.01031491109723</v>
      </c>
      <c r="AY2217" s="10">
        <f t="shared" si="3930"/>
        <v>-10.858615703721359</v>
      </c>
      <c r="AZ2217" s="10">
        <f t="shared" si="3931"/>
        <v>6.904285898300663</v>
      </c>
      <c r="BA2217" s="10">
        <f t="shared" si="3932"/>
        <v>0.32270445101985756</v>
      </c>
      <c r="BB2217" s="17" cm="1">
        <f t="array" ref="BB2217">$C2217*EXP(poly_from_str($AO2217,BB$2951))</f>
        <v>5.0017567083609924</v>
      </c>
      <c r="BC2217" s="10">
        <f t="shared" si="3933"/>
        <v>0.32235317105369166</v>
      </c>
      <c r="BD2217" s="10">
        <f t="shared" si="3934"/>
        <v>1.921339775827513</v>
      </c>
      <c r="BE2217" s="10">
        <f t="shared" si="3935"/>
        <v>-2.2921337853337667</v>
      </c>
      <c r="BF2217" s="21">
        <f>INDEX([1]Pr3_line_class7_opt_lin!$A$2:$A$3624,MATCH($X2217,[1]Pr3_line_class7_opt_lin!$AO$2:$AO$3624,0),1)</f>
        <v>3471</v>
      </c>
    </row>
    <row r="2218" spans="1:58" hidden="1" x14ac:dyDescent="0.25">
      <c r="A2218" s="1" t="s">
        <v>735</v>
      </c>
      <c r="B2218" s="1">
        <v>4.0000000000000001E-3</v>
      </c>
      <c r="C2218">
        <v>20</v>
      </c>
      <c r="E2218" s="2">
        <v>93535.9</v>
      </c>
      <c r="F2218">
        <v>19360</v>
      </c>
      <c r="G2218" t="s">
        <v>4</v>
      </c>
      <c r="H2218" t="s">
        <v>39</v>
      </c>
      <c r="I2218">
        <v>112896</v>
      </c>
      <c r="J2218" t="s">
        <v>6</v>
      </c>
      <c r="K2218" t="s">
        <v>46</v>
      </c>
      <c r="L2218">
        <v>19360.099999999999</v>
      </c>
      <c r="M2218">
        <v>112896.3</v>
      </c>
      <c r="N2218">
        <v>23</v>
      </c>
      <c r="V2218" s="11">
        <f t="shared" si="3833"/>
        <v>9.353591966386932E-7</v>
      </c>
      <c r="W2218" s="11">
        <f t="shared" si="3834"/>
        <v>1.0691082247564841E-6</v>
      </c>
      <c r="X2218" s="10">
        <f t="shared" si="3835"/>
        <v>93535.911138199692</v>
      </c>
      <c r="Y2218" s="8">
        <f t="shared" si="3836"/>
        <v>1069.1080974477234</v>
      </c>
      <c r="Z2218" s="1">
        <f t="shared" si="3837"/>
        <v>1069.1079999999999</v>
      </c>
      <c r="AA2218" s="2">
        <f t="shared" si="3838"/>
        <v>93535.9</v>
      </c>
      <c r="AB2218" s="2">
        <f t="shared" si="3832"/>
        <v>93535.919663869325</v>
      </c>
      <c r="AC2218" s="1">
        <f t="shared" si="3839"/>
        <v>9.3744841336829088E-2</v>
      </c>
      <c r="AD2218" s="1" t="b">
        <f t="shared" si="3840"/>
        <v>1</v>
      </c>
      <c r="AF2218" s="1" t="s">
        <v>1187</v>
      </c>
      <c r="AG2218" s="1" t="s">
        <v>1347</v>
      </c>
      <c r="AH2218" s="10">
        <v>19360.099999999999</v>
      </c>
      <c r="AI2218" s="10">
        <v>112896.3</v>
      </c>
      <c r="AJ2218" s="10">
        <f t="shared" si="3923"/>
        <v>93536.200000000012</v>
      </c>
      <c r="AK2218" s="1">
        <f t="shared" si="3924"/>
        <v>3.2042097070643649E-3</v>
      </c>
      <c r="AL2218" s="10">
        <f t="shared" si="3925"/>
        <v>-0.28886180031986441</v>
      </c>
      <c r="AM2218" s="10">
        <f t="shared" si="3844"/>
        <v>0.34995865712350854</v>
      </c>
      <c r="AN2218" s="10">
        <f t="shared" si="3926"/>
        <v>-0.82541692980013459</v>
      </c>
      <c r="AO2218" s="1">
        <f t="shared" si="3846"/>
        <v>1069.1079999999999</v>
      </c>
      <c r="AP2218" s="14">
        <v>850000000</v>
      </c>
      <c r="AQ2218" s="10">
        <v>0.121</v>
      </c>
      <c r="AR2218" s="14" cm="1">
        <f t="array" ref="AR2218">SfromgA($AP2218,$AO2218,"")</f>
        <v>0.51264535140849288</v>
      </c>
      <c r="AS2218" s="21">
        <f t="shared" si="3927"/>
        <v>435.03116558738355</v>
      </c>
      <c r="AU2218" s="10"/>
      <c r="AV2218" s="10"/>
      <c r="AW2218" s="14">
        <f t="shared" si="3928"/>
        <v>850000000</v>
      </c>
      <c r="AX2218" s="21">
        <f t="shared" si="3929"/>
        <v>435.03116558738355</v>
      </c>
      <c r="AY2218" s="10">
        <f t="shared" si="3930"/>
        <v>-10.589962801907317</v>
      </c>
      <c r="AZ2218" s="10">
        <f t="shared" si="3931"/>
        <v>27.69762922943039</v>
      </c>
      <c r="BA2218" s="10">
        <f t="shared" si="3932"/>
        <v>0.32561454859130806</v>
      </c>
      <c r="BB2218" s="17" cm="1">
        <f t="array" ref="BB2218">$C2218*EXP(poly_from_str($AO2218,BB$2951))</f>
        <v>20.009440168544799</v>
      </c>
      <c r="BC2218" s="10">
        <f t="shared" si="3933"/>
        <v>0.3251426515250051</v>
      </c>
      <c r="BD2218" s="10">
        <f t="shared" si="3934"/>
        <v>1.6771548126456115</v>
      </c>
      <c r="BE2218" s="10">
        <f t="shared" si="3935"/>
        <v>-2.0451593416805518</v>
      </c>
      <c r="BF2218" s="21">
        <f>INDEX([1]Pr3_line_class7_opt_lin!$A$2:$A$3624,MATCH($X2218,[1]Pr3_line_class7_opt_lin!$AO$2:$AO$3624,0),1)</f>
        <v>13898</v>
      </c>
    </row>
    <row r="2219" spans="1:58" x14ac:dyDescent="0.25">
      <c r="A2219" s="1" t="s">
        <v>736</v>
      </c>
      <c r="B2219" s="1">
        <v>8.0000000000000002E-3</v>
      </c>
      <c r="C2219">
        <v>500</v>
      </c>
      <c r="D2219" t="s">
        <v>111</v>
      </c>
      <c r="E2219" s="2">
        <v>93558.3</v>
      </c>
      <c r="F2219">
        <v>21238</v>
      </c>
      <c r="G2219" t="s">
        <v>4</v>
      </c>
      <c r="H2219" t="s">
        <v>39</v>
      </c>
      <c r="I2219">
        <v>114797</v>
      </c>
      <c r="J2219" t="s">
        <v>6</v>
      </c>
      <c r="K2219" t="s">
        <v>39</v>
      </c>
      <c r="L2219">
        <v>21238.78</v>
      </c>
      <c r="M2219">
        <v>114797.2</v>
      </c>
      <c r="N2219">
        <v>23</v>
      </c>
      <c r="V2219" s="11">
        <f t="shared" si="3833"/>
        <v>9.3558322387009608E-7</v>
      </c>
      <c r="W2219" s="11">
        <f t="shared" si="3834"/>
        <v>1.0688522557592432E-6</v>
      </c>
      <c r="X2219" s="10">
        <f t="shared" si="3835"/>
        <v>93558.312675400608</v>
      </c>
      <c r="Y2219" s="8">
        <f t="shared" si="3836"/>
        <v>1068.852110949764</v>
      </c>
      <c r="Z2219" s="1">
        <f t="shared" si="3837"/>
        <v>1068.8520000000001</v>
      </c>
      <c r="AA2219" s="2">
        <f t="shared" si="3838"/>
        <v>93558.3</v>
      </c>
      <c r="AB2219" s="2">
        <f t="shared" si="3832"/>
        <v>93558.322387009612</v>
      </c>
      <c r="AC2219" s="1">
        <f t="shared" si="3839"/>
        <v>9.3765798439358117E-2</v>
      </c>
      <c r="AD2219" s="1" t="b">
        <f t="shared" si="3840"/>
        <v>1</v>
      </c>
      <c r="AF2219" s="1" t="s">
        <v>1196</v>
      </c>
      <c r="AG2219" s="1" t="s">
        <v>1197</v>
      </c>
      <c r="AH2219" s="10">
        <v>21238.78</v>
      </c>
      <c r="AI2219" s="10">
        <v>114797.12</v>
      </c>
      <c r="AJ2219" s="10">
        <f t="shared" si="3923"/>
        <v>93558.34</v>
      </c>
      <c r="AK2219" s="1">
        <f t="shared" si="3924"/>
        <v>2.0121861939514929E-4</v>
      </c>
      <c r="AL2219" s="10">
        <f t="shared" si="3925"/>
        <v>-2.7324599388521165E-2</v>
      </c>
      <c r="AM2219" s="10">
        <f t="shared" si="3844"/>
        <v>0.70025260747044493</v>
      </c>
      <c r="AN2219" s="10">
        <f t="shared" si="3926"/>
        <v>-3.9021060538749132E-2</v>
      </c>
      <c r="AO2219" s="1">
        <f t="shared" si="3846"/>
        <v>1068.8520000000001</v>
      </c>
      <c r="AP2219" s="14">
        <v>9100000000</v>
      </c>
      <c r="AQ2219" s="10">
        <v>0.81699999999999995</v>
      </c>
      <c r="AR2219" s="14" cm="1">
        <f t="array" ref="AR2219">SfromgA($AP2219,$AO2219,"")</f>
        <v>5.4843791975017764</v>
      </c>
      <c r="AS2219" s="21">
        <f t="shared" si="3927"/>
        <v>20.558612471384574</v>
      </c>
      <c r="AT2219" s="14" cm="1">
        <f t="array" ref="AT2219">INDEX([2]Sheet1!$J$2:$J$216,MATCH($AF2219&amp;$AG2219,[2]Sheet1!$M$2:$M$216&amp;[2]Sheet1!$N$2:$N$216,0),1)</f>
        <v>8059484093.3953705</v>
      </c>
      <c r="AU2219" s="14" cm="1">
        <f t="array" ref="AU2219">SfromgA($AT2219,$AO2219,"")</f>
        <v>4.8572820774081356</v>
      </c>
      <c r="AV2219" s="21">
        <f>(10^MAX(0.05, -0.312925054856973*((LN($AU2219))^(1/3)) + 0.454808404431693)-1)*100</f>
        <v>23.11291247624996</v>
      </c>
      <c r="AW2219" s="14">
        <f>IF($AP2219="",$AT2219,$AP2219)</f>
        <v>9100000000</v>
      </c>
      <c r="AX2219" s="21">
        <f>IF($AP2219="",$AV2219,$AS2219)</f>
        <v>20.558612471384574</v>
      </c>
      <c r="AY2219" s="10">
        <f t="shared" si="3930"/>
        <v>-9.7419244355814136</v>
      </c>
      <c r="AZ2219" s="10">
        <f t="shared" si="3931"/>
        <v>248.31508525364151</v>
      </c>
      <c r="BA2219" s="10">
        <f t="shared" si="3932"/>
        <v>-0.69990965361079238</v>
      </c>
      <c r="BB2219" s="17" cm="1">
        <f t="array" ref="BB2219">$C2219*EXP(poly_from_str($AO2219,BB$2951))</f>
        <v>500.3337424205244</v>
      </c>
      <c r="BC2219" s="10">
        <f t="shared" si="3933"/>
        <v>-0.70057691578291459</v>
      </c>
      <c r="BD2219" s="10">
        <f t="shared" si="3934"/>
        <v>0.18696585923426245</v>
      </c>
      <c r="BE2219" s="10">
        <f t="shared" si="3935"/>
        <v>-0.17953612401129315</v>
      </c>
      <c r="BF2219" s="21">
        <f>INDEX([1]Pr3_line_class7_opt_lin!$A$2:$A$3624,MATCH($X2219,[1]Pr3_line_class7_opt_lin!$AO$2:$AO$3624,0),1)</f>
        <v>347980</v>
      </c>
    </row>
    <row r="2220" spans="1:58" x14ac:dyDescent="0.25">
      <c r="A2220" s="1" t="s">
        <v>737</v>
      </c>
      <c r="B2220" s="1">
        <v>8.0000000000000002E-3</v>
      </c>
      <c r="C2220">
        <v>5</v>
      </c>
      <c r="D2220" t="s">
        <v>111</v>
      </c>
      <c r="E2220" s="2">
        <v>93561.1</v>
      </c>
      <c r="F2220">
        <v>22747</v>
      </c>
      <c r="G2220" t="s">
        <v>4</v>
      </c>
      <c r="H2220" t="s">
        <v>5</v>
      </c>
      <c r="I2220">
        <v>116309</v>
      </c>
      <c r="J2220" t="s">
        <v>6</v>
      </c>
      <c r="K2220" t="s">
        <v>12</v>
      </c>
      <c r="L2220">
        <v>22747.69</v>
      </c>
      <c r="M2220">
        <v>116309.2</v>
      </c>
      <c r="N2220">
        <v>23</v>
      </c>
      <c r="V2220" s="11">
        <f t="shared" si="3833"/>
        <v>9.3561123481970774E-7</v>
      </c>
      <c r="W2220" s="11">
        <f t="shared" si="3834"/>
        <v>1.068820268252511E-6</v>
      </c>
      <c r="X2220" s="10">
        <f t="shared" si="3835"/>
        <v>93561.113294670969</v>
      </c>
      <c r="Y2220" s="8">
        <f t="shared" si="3836"/>
        <v>1068.8201163773003</v>
      </c>
      <c r="Z2220" s="1">
        <f t="shared" si="3837"/>
        <v>1068.82</v>
      </c>
      <c r="AA2220" s="2">
        <f t="shared" si="3838"/>
        <v>93561.1</v>
      </c>
      <c r="AB2220" s="2">
        <f t="shared" si="3832"/>
        <v>93561.123481970775</v>
      </c>
      <c r="AC2220" s="1">
        <f t="shared" si="3839"/>
        <v>9.3768419136042919E-2</v>
      </c>
      <c r="AD2220" s="1" t="b">
        <f t="shared" si="3840"/>
        <v>1</v>
      </c>
      <c r="AF2220" s="1" t="s">
        <v>1178</v>
      </c>
      <c r="AG2220" s="1" t="s">
        <v>1148</v>
      </c>
      <c r="AH2220" s="10">
        <v>22747.69</v>
      </c>
      <c r="AI2220" s="10">
        <v>116309.14</v>
      </c>
      <c r="AJ2220" s="10">
        <f t="shared" si="3923"/>
        <v>93561.45</v>
      </c>
      <c r="AK2220" s="1">
        <f t="shared" si="3924"/>
        <v>3.7300512121873908E-3</v>
      </c>
      <c r="AL2220" s="10">
        <f t="shared" si="3925"/>
        <v>-0.33670532902760897</v>
      </c>
      <c r="AM2220" s="10">
        <f t="shared" si="3844"/>
        <v>0.70029453041672129</v>
      </c>
      <c r="AN2220" s="10">
        <f t="shared" si="3926"/>
        <v>-0.48080531034170315</v>
      </c>
      <c r="AO2220" s="1">
        <f t="shared" si="3846"/>
        <v>1068.82</v>
      </c>
      <c r="AP2220" s="14">
        <v>1340000000</v>
      </c>
      <c r="AQ2220" s="10">
        <v>0.30199999999999999</v>
      </c>
      <c r="AR2220" s="14" cm="1">
        <f t="array" ref="AR2220">SfromgA($AP2220,$AO2220,"")</f>
        <v>0.80751737149320357</v>
      </c>
      <c r="AS2220" s="21">
        <f t="shared" si="3927"/>
        <v>338.45104665972957</v>
      </c>
      <c r="AU2220" s="10"/>
      <c r="AV2220" s="10"/>
      <c r="AW2220" s="14">
        <f>IF($AP2220="",$AT2220,$AP2220)</f>
        <v>1340000000</v>
      </c>
      <c r="AX2220" s="21">
        <f>IF($AP2220="",$AV2220,$AS2220)</f>
        <v>338.45104665972957</v>
      </c>
      <c r="AY2220" s="10">
        <f t="shared" si="3930"/>
        <v>-12.431495454663731</v>
      </c>
      <c r="AZ2220" s="10">
        <f t="shared" si="3931"/>
        <v>31.746607936882526</v>
      </c>
      <c r="BA2220" s="10">
        <f t="shared" si="3932"/>
        <v>1.8483479705635395</v>
      </c>
      <c r="BB2220" s="17" cm="1">
        <f t="array" ref="BB2220">$C2220*EXP(poly_from_str($AO2220,BB$2951))</f>
        <v>5.0034590390898313</v>
      </c>
      <c r="BC2220" s="10">
        <f t="shared" si="3933"/>
        <v>1.8476564019342929</v>
      </c>
      <c r="BD2220" s="10">
        <f t="shared" si="3934"/>
        <v>1.4780779814159259</v>
      </c>
      <c r="BE2220" s="10">
        <f t="shared" si="3935"/>
        <v>-0.32356876004157831</v>
      </c>
      <c r="BF2220" s="21">
        <f>INDEX([1]Pr3_line_class7_opt_lin!$A$2:$A$3624,MATCH($X2220,[1]Pr3_line_class7_opt_lin!$AO$2:$AO$3624,0),1)</f>
        <v>3480</v>
      </c>
    </row>
    <row r="2221" spans="1:58" x14ac:dyDescent="0.25">
      <c r="A2221" s="1" t="s">
        <v>738</v>
      </c>
      <c r="B2221" s="1">
        <v>8.0000000000000002E-3</v>
      </c>
      <c r="C2221">
        <v>10</v>
      </c>
      <c r="D2221" t="s">
        <v>112</v>
      </c>
      <c r="E2221" s="2">
        <v>93566.3</v>
      </c>
      <c r="N2221">
        <v>23</v>
      </c>
      <c r="V2221" s="11">
        <f t="shared" si="3833"/>
        <v>9.3566288440540027E-7</v>
      </c>
      <c r="W2221" s="11">
        <f t="shared" si="3834"/>
        <v>1.0687608679620762E-6</v>
      </c>
      <c r="X2221" s="10">
        <f t="shared" si="3835"/>
        <v>93566.293456066924</v>
      </c>
      <c r="Y2221" s="8">
        <f t="shared" si="3836"/>
        <v>1068.7609427101434</v>
      </c>
      <c r="Z2221" s="1">
        <f t="shared" si="3837"/>
        <v>1068.761</v>
      </c>
      <c r="AA2221" s="2">
        <f t="shared" si="3838"/>
        <v>93566.3</v>
      </c>
      <c r="AB2221" s="2">
        <f t="shared" si="3832"/>
        <v>93566.288440540025</v>
      </c>
      <c r="AC2221" s="1">
        <f t="shared" si="3839"/>
        <v>9.3773251662691681E-2</v>
      </c>
      <c r="AD2221" s="1" t="b">
        <f t="shared" si="3840"/>
        <v>1</v>
      </c>
      <c r="AM2221" s="10">
        <f t="shared" si="3844"/>
        <v>0.70037211312912806</v>
      </c>
      <c r="AN2221" s="10"/>
      <c r="AO2221" s="1">
        <f t="shared" si="3846"/>
        <v>1068.761</v>
      </c>
      <c r="AP2221"/>
      <c r="BB2221" s="17" cm="1">
        <f t="array" ref="BB2221">$C2221*EXP(poly_from_str($AO2221,BB$2951))</f>
        <v>10.007365882886671</v>
      </c>
      <c r="BF2221" s="21">
        <f>INDEX([1]Pr3_line_class7_opt_lin!$A$2:$A$3624,MATCH($X2221,[1]Pr3_line_class7_opt_lin!$AO$2:$AO$3624,0),1)</f>
        <v>6963</v>
      </c>
    </row>
    <row r="2222" spans="1:58" hidden="1" x14ac:dyDescent="0.25">
      <c r="A2222" s="1" t="s">
        <v>739</v>
      </c>
      <c r="B2222" s="1">
        <v>4.0000000000000001E-3</v>
      </c>
      <c r="C2222">
        <v>80</v>
      </c>
      <c r="E2222" s="2">
        <v>93576.8</v>
      </c>
      <c r="N2222">
        <v>23</v>
      </c>
      <c r="V2222" s="11">
        <f t="shared" si="3833"/>
        <v>9.3576795200633327E-7</v>
      </c>
      <c r="W2222" s="11">
        <f t="shared" si="3834"/>
        <v>1.0686409451915432E-6</v>
      </c>
      <c r="X2222" s="10">
        <f t="shared" si="3835"/>
        <v>93576.79728355688</v>
      </c>
      <c r="Y2222" s="8">
        <f t="shared" si="3836"/>
        <v>1068.640976213147</v>
      </c>
      <c r="Z2222" s="1">
        <f t="shared" si="3837"/>
        <v>1068.6410000000001</v>
      </c>
      <c r="AA2222" s="2">
        <f t="shared" si="3838"/>
        <v>93576.8</v>
      </c>
      <c r="AB2222" s="2">
        <f t="shared" si="3832"/>
        <v>93576.795200633322</v>
      </c>
      <c r="AC2222" s="1">
        <f t="shared" si="3839"/>
        <v>9.3783083000106363E-2</v>
      </c>
      <c r="AD2222" s="1" t="b">
        <f t="shared" si="3840"/>
        <v>1</v>
      </c>
      <c r="AM2222" s="10">
        <f t="shared" si="3844"/>
        <v>0.35026468196522498</v>
      </c>
      <c r="AN2222" s="10"/>
      <c r="AO2222" s="1">
        <f t="shared" si="3846"/>
        <v>1068.6410000000001</v>
      </c>
      <c r="AP2222"/>
      <c r="BB2222" s="17" cm="1">
        <f t="array" ref="BB2222">$C2222*EXP(poly_from_str($AO2222,BB$2951))</f>
        <v>80.066192563956008</v>
      </c>
      <c r="BF2222" s="21">
        <f>INDEX([1]Pr3_line_class7_opt_lin!$A$2:$A$3624,MATCH($X2222,[1]Pr3_line_class7_opt_lin!$AO$2:$AO$3624,0),1)</f>
        <v>55747</v>
      </c>
    </row>
    <row r="2223" spans="1:58" hidden="1" x14ac:dyDescent="0.25">
      <c r="A2223" s="1" t="s">
        <v>740</v>
      </c>
      <c r="B2223" s="1">
        <v>4.0000000000000001E-3</v>
      </c>
      <c r="C2223">
        <v>200</v>
      </c>
      <c r="E2223" s="2">
        <v>93598.2</v>
      </c>
      <c r="N2223">
        <v>23</v>
      </c>
      <c r="V2223" s="11">
        <f t="shared" si="3833"/>
        <v>9.3598166224727336E-7</v>
      </c>
      <c r="W2223" s="11">
        <f t="shared" si="3834"/>
        <v>1.0683966144648083E-6</v>
      </c>
      <c r="X2223" s="10">
        <f t="shared" si="3835"/>
        <v>93598.180890768417</v>
      </c>
      <c r="Y2223" s="8">
        <f t="shared" si="3836"/>
        <v>1068.3968325912517</v>
      </c>
      <c r="Z2223" s="1">
        <f t="shared" si="3837"/>
        <v>1068.3969999999999</v>
      </c>
      <c r="AA2223" s="2">
        <f t="shared" si="3838"/>
        <v>93598.2</v>
      </c>
      <c r="AB2223" s="2">
        <f t="shared" si="3832"/>
        <v>93598.166224727334</v>
      </c>
      <c r="AC2223" s="1">
        <f t="shared" si="3839"/>
        <v>9.3803083603158449E-2</v>
      </c>
      <c r="AD2223" s="1" t="b">
        <f t="shared" si="3840"/>
        <v>1</v>
      </c>
      <c r="AM2223" s="10">
        <f t="shared" si="3844"/>
        <v>0.35042479527741094</v>
      </c>
      <c r="AN2223" s="10"/>
      <c r="AO2223" s="1">
        <f t="shared" si="3846"/>
        <v>1068.3969999999999</v>
      </c>
      <c r="AP2223"/>
      <c r="BB2223" s="17" cm="1">
        <f t="array" ref="BB2223">$C2223*EXP(poly_from_str($AO2223,BB$2951))</f>
        <v>200.20219915747347</v>
      </c>
      <c r="BF2223" s="21">
        <f>INDEX([1]Pr3_line_class7_opt_lin!$A$2:$A$3624,MATCH($X2223,[1]Pr3_line_class7_opt_lin!$AO$2:$AO$3624,0),1)</f>
        <v>139569</v>
      </c>
    </row>
    <row r="2224" spans="1:58" hidden="1" x14ac:dyDescent="0.25">
      <c r="A2224" s="1" t="s">
        <v>741</v>
      </c>
      <c r="B2224" s="1">
        <v>4.0000000000000001E-3</v>
      </c>
      <c r="C2224">
        <v>2</v>
      </c>
      <c r="E2224" s="2">
        <v>93609.3</v>
      </c>
      <c r="N2224">
        <v>23</v>
      </c>
      <c r="V2224" s="11">
        <f t="shared" si="3833"/>
        <v>9.3609293530661726E-7</v>
      </c>
      <c r="W2224" s="11">
        <f t="shared" si="3834"/>
        <v>1.0682699261718655E-6</v>
      </c>
      <c r="X2224" s="10">
        <f t="shared" si="3835"/>
        <v>93609.296340559871</v>
      </c>
      <c r="Y2224" s="8">
        <f t="shared" si="3836"/>
        <v>1068.269967933421</v>
      </c>
      <c r="Z2224" s="1">
        <f t="shared" si="3837"/>
        <v>1068.27</v>
      </c>
      <c r="AA2224" s="2">
        <f t="shared" si="3838"/>
        <v>93609.3</v>
      </c>
      <c r="AB2224" s="2">
        <f t="shared" si="3832"/>
        <v>93609.293530661729</v>
      </c>
      <c r="AC2224" s="1">
        <f t="shared" si="3839"/>
        <v>9.3813499176547938E-2</v>
      </c>
      <c r="AD2224" s="1" t="b">
        <f t="shared" si="3840"/>
        <v>1</v>
      </c>
      <c r="AM2224" s="10">
        <f t="shared" si="3844"/>
        <v>0.35050801763599093</v>
      </c>
      <c r="AN2224" s="10"/>
      <c r="AO2224" s="1">
        <f t="shared" si="3846"/>
        <v>1068.27</v>
      </c>
      <c r="AP2224"/>
      <c r="BB2224" s="17" cm="1">
        <f t="array" ref="BB2224">$C2224*EXP(poly_from_str($AO2224,BB$2951))</f>
        <v>2.002211962294234</v>
      </c>
      <c r="BF2224" s="21">
        <f>INDEX([1]Pr3_line_class7_opt_lin!$A$2:$A$3624,MATCH($X2224,[1]Pr3_line_class7_opt_lin!$AO$2:$AO$3624,0),1)</f>
        <v>1397</v>
      </c>
    </row>
    <row r="2225" spans="1:58" hidden="1" x14ac:dyDescent="0.25">
      <c r="A2225" s="1" t="s">
        <v>742</v>
      </c>
      <c r="B2225" s="1">
        <v>4.0000000000000001E-3</v>
      </c>
      <c r="C2225">
        <v>10</v>
      </c>
      <c r="E2225" s="2">
        <v>93631.7</v>
      </c>
      <c r="N2225">
        <v>23</v>
      </c>
      <c r="V2225" s="11">
        <f t="shared" si="3833"/>
        <v>9.3631731419251074E-7</v>
      </c>
      <c r="W2225" s="11">
        <f t="shared" si="3834"/>
        <v>1.0680143583850343E-6</v>
      </c>
      <c r="X2225" s="10">
        <f t="shared" si="3835"/>
        <v>93631.717765191046</v>
      </c>
      <c r="Y2225" s="8">
        <f t="shared" si="3836"/>
        <v>1068.0141557455913</v>
      </c>
      <c r="Z2225" s="1">
        <f t="shared" si="3837"/>
        <v>1068.0139999999999</v>
      </c>
      <c r="AA2225" s="2">
        <f t="shared" si="3838"/>
        <v>93631.7</v>
      </c>
      <c r="AB2225" s="2">
        <f t="shared" si="3832"/>
        <v>93631.731419251068</v>
      </c>
      <c r="AC2225" s="1">
        <f t="shared" si="3839"/>
        <v>9.383450564283384E-2</v>
      </c>
      <c r="AD2225" s="1" t="b">
        <f t="shared" si="3840"/>
        <v>1</v>
      </c>
      <c r="AM2225" s="10">
        <f t="shared" si="3844"/>
        <v>0.35067592746911563</v>
      </c>
      <c r="AN2225" s="10"/>
      <c r="AO2225" s="1">
        <f t="shared" si="3846"/>
        <v>1068.0139999999999</v>
      </c>
      <c r="AP2225"/>
      <c r="BB2225" s="17" cm="1">
        <f t="array" ref="BB2225">$C2225*EXP(poly_from_str($AO2225,BB$2951))</f>
        <v>10.012962587597817</v>
      </c>
      <c r="BF2225" s="21">
        <f>INDEX([1]Pr3_line_class7_opt_lin!$A$2:$A$3624,MATCH($X2225,[1]Pr3_line_class7_opt_lin!$AO$2:$AO$3624,0),1)</f>
        <v>6994</v>
      </c>
    </row>
    <row r="2226" spans="1:58" hidden="1" x14ac:dyDescent="0.25">
      <c r="A2226" s="1" t="s">
        <v>743</v>
      </c>
      <c r="B2226" s="1">
        <v>4.0000000000000001E-3</v>
      </c>
      <c r="C2226">
        <v>300</v>
      </c>
      <c r="E2226" s="2">
        <v>93637.3</v>
      </c>
      <c r="N2226">
        <v>23</v>
      </c>
      <c r="V2226" s="11">
        <f t="shared" si="3833"/>
        <v>9.3637342572217796E-7</v>
      </c>
      <c r="W2226" s="11">
        <f t="shared" si="3834"/>
        <v>1.0679504855436883E-6</v>
      </c>
      <c r="X2226" s="10">
        <f t="shared" si="3835"/>
        <v>93637.324068838352</v>
      </c>
      <c r="Y2226" s="8">
        <f t="shared" si="3836"/>
        <v>1067.9502110342673</v>
      </c>
      <c r="Z2226" s="1">
        <f t="shared" si="3837"/>
        <v>1067.95</v>
      </c>
      <c r="AA2226" s="2">
        <f t="shared" si="3838"/>
        <v>93637.3</v>
      </c>
      <c r="AB2226" s="2">
        <f t="shared" si="3832"/>
        <v>93637.342572217793</v>
      </c>
      <c r="AC2226" s="1">
        <f t="shared" si="3839"/>
        <v>9.3839759619934349E-2</v>
      </c>
      <c r="AD2226" s="1" t="b">
        <f t="shared" si="3840"/>
        <v>1</v>
      </c>
      <c r="AM2226" s="10">
        <f t="shared" si="3844"/>
        <v>0.35071791750550119</v>
      </c>
      <c r="AN2226" s="10"/>
      <c r="AO2226" s="1">
        <f t="shared" si="3846"/>
        <v>1067.95</v>
      </c>
      <c r="AP2226"/>
      <c r="BB2226" s="17" cm="1">
        <f t="array" ref="BB2226">$C2226*EXP(poly_from_str($AO2226,BB$2951))</f>
        <v>300.40307392104609</v>
      </c>
      <c r="BF2226" s="21">
        <f>INDEX([1]Pr3_line_class7_opt_lin!$A$2:$A$3624,MATCH($X2226,[1]Pr3_line_class7_opt_lin!$AO$2:$AO$3624,0),1)</f>
        <v>209910</v>
      </c>
    </row>
    <row r="2227" spans="1:58" x14ac:dyDescent="0.25">
      <c r="A2227" s="1" t="s">
        <v>744</v>
      </c>
      <c r="B2227" s="1">
        <v>8.0000000000000002E-3</v>
      </c>
      <c r="C2227">
        <v>5</v>
      </c>
      <c r="D2227" t="s">
        <v>111</v>
      </c>
      <c r="E2227" s="2">
        <v>93640.8</v>
      </c>
      <c r="N2227">
        <v>23</v>
      </c>
      <c r="V2227" s="11">
        <f t="shared" si="3833"/>
        <v>9.364084988435354E-7</v>
      </c>
      <c r="W2227" s="11">
        <f t="shared" si="3834"/>
        <v>1.0679105688973183E-6</v>
      </c>
      <c r="X2227" s="10">
        <f t="shared" si="3835"/>
        <v>93640.828201028737</v>
      </c>
      <c r="Y2227" s="8">
        <f t="shared" si="3836"/>
        <v>1067.9102472835818</v>
      </c>
      <c r="Z2227" s="1">
        <f t="shared" si="3837"/>
        <v>1067.9100000000001</v>
      </c>
      <c r="AA2227" s="2">
        <f t="shared" si="3838"/>
        <v>93640.8</v>
      </c>
      <c r="AB2227" s="2">
        <f t="shared" si="3832"/>
        <v>93640.849884353549</v>
      </c>
      <c r="AC2227" s="1">
        <f t="shared" si="3839"/>
        <v>9.3843043835320189E-2</v>
      </c>
      <c r="AD2227" s="1" t="b">
        <f t="shared" si="3840"/>
        <v>1</v>
      </c>
      <c r="AM2227" s="10">
        <f t="shared" si="3844"/>
        <v>0.70148832766806191</v>
      </c>
      <c r="AN2227" s="10"/>
      <c r="AO2227" s="1">
        <f t="shared" si="3846"/>
        <v>1067.9100000000001</v>
      </c>
      <c r="AP2227"/>
      <c r="BB2227" s="17" cm="1">
        <f t="array" ref="BB2227">$C2227*EXP(poly_from_str($AO2227,BB$2951))</f>
        <v>5.0068655243613396</v>
      </c>
      <c r="BF2227" s="21">
        <f>INDEX([1]Pr3_line_class7_opt_lin!$A$2:$A$3624,MATCH($X2227,[1]Pr3_line_class7_opt_lin!$AO$2:$AO$3624,0),1)</f>
        <v>3499</v>
      </c>
    </row>
    <row r="2228" spans="1:58" x14ac:dyDescent="0.25">
      <c r="A2228" s="1" t="s">
        <v>745</v>
      </c>
      <c r="B2228" s="1">
        <v>8.0000000000000002E-3</v>
      </c>
      <c r="C2228">
        <v>10</v>
      </c>
      <c r="D2228" t="s">
        <v>112</v>
      </c>
      <c r="E2228" s="2">
        <v>93646.3</v>
      </c>
      <c r="N2228">
        <v>23</v>
      </c>
      <c r="V2228" s="11">
        <f t="shared" si="3833"/>
        <v>9.3646286737438288E-7</v>
      </c>
      <c r="W2228" s="11">
        <f t="shared" si="3834"/>
        <v>1.0678478487671163E-6</v>
      </c>
      <c r="X2228" s="10">
        <f t="shared" si="3835"/>
        <v>93646.292503061937</v>
      </c>
      <c r="Y2228" s="8">
        <f t="shared" si="3836"/>
        <v>1067.847934254635</v>
      </c>
      <c r="Z2228" s="1">
        <f t="shared" si="3837"/>
        <v>1067.848</v>
      </c>
      <c r="AA2228" s="2">
        <f t="shared" si="3838"/>
        <v>93646.3</v>
      </c>
      <c r="AB2228" s="2">
        <f t="shared" si="3832"/>
        <v>93646.286737438291</v>
      </c>
      <c r="AC2228" s="1">
        <f t="shared" si="3839"/>
        <v>9.3848135098552554E-2</v>
      </c>
      <c r="AD2228" s="1" t="b">
        <f t="shared" si="3840"/>
        <v>1</v>
      </c>
      <c r="AM2228" s="10">
        <f t="shared" si="3844"/>
        <v>0.70157026093601338</v>
      </c>
      <c r="AN2228" s="10"/>
      <c r="AO2228" s="1">
        <f t="shared" si="3846"/>
        <v>1067.848</v>
      </c>
      <c r="AP2228"/>
      <c r="BB2228" s="17" cm="1">
        <f t="array" ref="BB2228">$C2228*EXP(poly_from_str($AO2228,BB$2951))</f>
        <v>10.014187920906803</v>
      </c>
      <c r="BF2228" s="21">
        <f>INDEX([1]Pr3_line_class7_opt_lin!$A$2:$A$3624,MATCH($X2228,[1]Pr3_line_class7_opt_lin!$AO$2:$AO$3624,0),1)</f>
        <v>7001</v>
      </c>
    </row>
    <row r="2229" spans="1:58" hidden="1" x14ac:dyDescent="0.25">
      <c r="A2229" s="1" t="s">
        <v>746</v>
      </c>
      <c r="B2229" s="1">
        <v>4.0000000000000001E-3</v>
      </c>
      <c r="C2229">
        <v>20</v>
      </c>
      <c r="E2229" s="2">
        <v>93652.3</v>
      </c>
      <c r="F2229">
        <v>21755</v>
      </c>
      <c r="G2229" t="s">
        <v>4</v>
      </c>
      <c r="H2229" t="s">
        <v>12</v>
      </c>
      <c r="I2229">
        <v>115408</v>
      </c>
      <c r="J2229" t="s">
        <v>6</v>
      </c>
      <c r="K2229" t="s">
        <v>39</v>
      </c>
      <c r="L2229">
        <v>21755.84</v>
      </c>
      <c r="M2229">
        <v>115408.4</v>
      </c>
      <c r="N2229">
        <v>23</v>
      </c>
      <c r="V2229" s="11">
        <f t="shared" si="3833"/>
        <v>9.3652338171100947E-7</v>
      </c>
      <c r="W2229" s="11">
        <f t="shared" si="3834"/>
        <v>1.0677794352087456E-6</v>
      </c>
      <c r="X2229" s="10">
        <f t="shared" si="3835"/>
        <v>93652.321574592177</v>
      </c>
      <c r="Y2229" s="8">
        <f t="shared" si="3836"/>
        <v>1067.779189225459</v>
      </c>
      <c r="Z2229" s="1">
        <f t="shared" si="3837"/>
        <v>1067.779</v>
      </c>
      <c r="AA2229" s="2">
        <f t="shared" si="3838"/>
        <v>93652.3</v>
      </c>
      <c r="AB2229" s="2">
        <f t="shared" si="3832"/>
        <v>93652.338171100942</v>
      </c>
      <c r="AC2229" s="1">
        <f t="shared" si="3839"/>
        <v>9.3853802224571264E-2</v>
      </c>
      <c r="AD2229" s="1" t="b">
        <f t="shared" si="3840"/>
        <v>1</v>
      </c>
      <c r="AF2229" s="1" t="s">
        <v>1278</v>
      </c>
      <c r="AG2229" s="1" t="s">
        <v>1168</v>
      </c>
      <c r="AH2229" s="10">
        <v>21755.84</v>
      </c>
      <c r="AI2229" s="10">
        <v>115408.39</v>
      </c>
      <c r="AJ2229" s="10">
        <f t="shared" ref="AJ2229:AJ2232" si="3936">AI2229-AH2229</f>
        <v>93652.55</v>
      </c>
      <c r="AK2229" s="1">
        <f t="shared" ref="AK2229:AK2232" si="3937">$A2229-100000000/AJ2229</f>
        <v>2.4151659511062462E-3</v>
      </c>
      <c r="AL2229" s="10">
        <f t="shared" ref="AL2229:AL2232" si="3938">$X2229-AJ2229</f>
        <v>-0.22842540782585274</v>
      </c>
      <c r="AM2229" s="10">
        <f t="shared" si="3844"/>
        <v>0.35083027480405587</v>
      </c>
      <c r="AN2229" s="10">
        <f t="shared" ref="AN2229:AN2232" si="3939">AL2229/AM2229</f>
        <v>-0.6510994752474879</v>
      </c>
      <c r="AO2229" s="1">
        <f t="shared" si="3846"/>
        <v>1067.779</v>
      </c>
      <c r="AP2229" s="14">
        <v>467000000</v>
      </c>
      <c r="AQ2229" s="10">
        <v>6.5000000000000002E-2</v>
      </c>
      <c r="AR2229" s="14" cm="1">
        <f t="array" ref="AR2229">SfromgA($AP2229,$AO2229,"")</f>
        <v>0.28060432881171066</v>
      </c>
      <c r="AS2229" s="21">
        <f t="shared" ref="AS2229:AS2232" si="3940">(10^MAX(0.05, -0.312925054856973*((LN($AR2229))^(1/3)) + 0.454808404431693)-1)*100</f>
        <v>521.95219198545249</v>
      </c>
      <c r="AU2229" s="10"/>
      <c r="AV2229" s="10"/>
      <c r="AW2229" s="14">
        <f t="shared" ref="AW2229:AW2232" si="3941">IF($AP2229="",$AT2229,$AP2229)</f>
        <v>467000000</v>
      </c>
      <c r="AX2229" s="21">
        <f t="shared" ref="AX2229:AX2232" si="3942">IF($AP2229="",$AV2229,$AS2229)</f>
        <v>521.95219198545249</v>
      </c>
      <c r="AY2229" s="10">
        <f t="shared" ref="AY2229:AY2232" si="3943">LN(BB2229*$AO2229/$AW2229)</f>
        <v>-9.9913030236686602</v>
      </c>
      <c r="AZ2229" s="10">
        <f t="shared" ref="AZ2229:AZ2232" si="3944">EXP(AY$2950*$AI2229+AY$2951)*$AW2229/$AO2229</f>
        <v>12.047573520066544</v>
      </c>
      <c r="BA2229" s="10">
        <f t="shared" ref="BA2229:BA2232" si="3945">LN(AZ2229/$C2229)</f>
        <v>-0.50686900152384273</v>
      </c>
      <c r="BB2229" s="17" cm="1">
        <f t="array" ref="BB2229">$C2229*EXP(poly_from_str($AO2229,BB$2951))</f>
        <v>20.029390556828794</v>
      </c>
      <c r="BC2229" s="10">
        <f t="shared" ref="BC2229:BC2232" si="3946">LN(AZ2229/BB2229)</f>
        <v>-0.50833745066590053</v>
      </c>
      <c r="BD2229" s="10">
        <f t="shared" ref="BD2229:BD2232" si="3947">LN($AX2229/100+1)</f>
        <v>1.8276930420373489</v>
      </c>
      <c r="BE2229" s="10">
        <f t="shared" ref="BE2229:BE2232" si="3948">ABS(LN($AZ2229/$BB2229))-BD2229-LN(2)</f>
        <v>-2.0125027719313939</v>
      </c>
      <c r="BF2229" s="21">
        <f>INDEX([1]Pr3_line_class7_opt_lin!$A$2:$A$3624,MATCH($X2229,[1]Pr3_line_class7_opt_lin!$AO$2:$AO$3624,0),1)</f>
        <v>14008</v>
      </c>
    </row>
    <row r="2230" spans="1:58" hidden="1" x14ac:dyDescent="0.25">
      <c r="A2230" s="1" t="s">
        <v>747</v>
      </c>
      <c r="B2230" s="1">
        <v>4.0000000000000001E-3</v>
      </c>
      <c r="C2230">
        <v>50</v>
      </c>
      <c r="E2230" s="2">
        <v>93676.6</v>
      </c>
      <c r="F2230">
        <v>23050</v>
      </c>
      <c r="G2230" t="s">
        <v>4</v>
      </c>
      <c r="H2230" t="s">
        <v>18</v>
      </c>
      <c r="I2230">
        <v>116727</v>
      </c>
      <c r="J2230" t="s">
        <v>6</v>
      </c>
      <c r="K2230" t="s">
        <v>17</v>
      </c>
      <c r="L2230">
        <v>23050.61</v>
      </c>
      <c r="M2230">
        <v>116727.1</v>
      </c>
      <c r="N2230">
        <v>23</v>
      </c>
      <c r="V2230" s="11">
        <f t="shared" si="3833"/>
        <v>9.3676551728660252E-7</v>
      </c>
      <c r="W2230" s="11">
        <f t="shared" si="3834"/>
        <v>1.0675024499181226E-6</v>
      </c>
      <c r="X2230" s="10">
        <f t="shared" si="3835"/>
        <v>93676.572728966479</v>
      </c>
      <c r="Y2230" s="8">
        <f t="shared" si="3836"/>
        <v>1067.5027606884064</v>
      </c>
      <c r="Z2230" s="1">
        <f t="shared" si="3837"/>
        <v>1067.5029999999999</v>
      </c>
      <c r="AA2230" s="2">
        <f t="shared" si="3838"/>
        <v>93676.6</v>
      </c>
      <c r="AB2230" s="2">
        <f t="shared" si="3832"/>
        <v>93676.551728660255</v>
      </c>
      <c r="AC2230" s="1">
        <f t="shared" si="3839"/>
        <v>9.3876481718861815E-2</v>
      </c>
      <c r="AD2230" s="1" t="b">
        <f t="shared" si="3840"/>
        <v>1</v>
      </c>
      <c r="AF2230" s="1" t="s">
        <v>1252</v>
      </c>
      <c r="AG2230" s="1" t="s">
        <v>1217</v>
      </c>
      <c r="AH2230" s="10">
        <v>23050.61</v>
      </c>
      <c r="AI2230" s="10">
        <v>116727.1</v>
      </c>
      <c r="AJ2230" s="10">
        <f t="shared" si="3936"/>
        <v>93676.49</v>
      </c>
      <c r="AK2230" s="1">
        <f t="shared" si="3937"/>
        <v>-7.0343722313737089E-4</v>
      </c>
      <c r="AL2230" s="10">
        <f t="shared" si="3938"/>
        <v>8.2728966473951004E-2</v>
      </c>
      <c r="AM2230" s="10">
        <f t="shared" si="3844"/>
        <v>0.35101203462660063</v>
      </c>
      <c r="AN2230" s="10">
        <f t="shared" si="3939"/>
        <v>0.23568698025398579</v>
      </c>
      <c r="AO2230" s="1">
        <f t="shared" si="3846"/>
        <v>1067.5029999999999</v>
      </c>
      <c r="AP2230" s="14">
        <v>3650000000</v>
      </c>
      <c r="AQ2230" s="10">
        <v>0.746</v>
      </c>
      <c r="AR2230" s="14" cm="1">
        <f t="array" ref="AR2230">SfromgA($AP2230,$AO2230,"")</f>
        <v>2.1914599440996967</v>
      </c>
      <c r="AS2230" s="21">
        <f t="shared" si="3940"/>
        <v>46.620446406011972</v>
      </c>
      <c r="AU2230" s="10"/>
      <c r="AV2230" s="10"/>
      <c r="AW2230" s="14">
        <f t="shared" si="3941"/>
        <v>3650000000</v>
      </c>
      <c r="AX2230" s="21">
        <f t="shared" si="3942"/>
        <v>46.620446406011972</v>
      </c>
      <c r="AY2230" s="10">
        <f t="shared" si="3943"/>
        <v>-11.131222523946469</v>
      </c>
      <c r="AZ2230" s="10">
        <f t="shared" si="3944"/>
        <v>83.263238256941818</v>
      </c>
      <c r="BA2230" s="10">
        <f t="shared" si="3945"/>
        <v>0.50998412889177225</v>
      </c>
      <c r="BB2230" s="17" cm="1">
        <f t="array" ref="BB2230">$C2230*EXP(poly_from_str($AO2230,BB$2951))</f>
        <v>50.083565742768975</v>
      </c>
      <c r="BC2230" s="10">
        <f t="shared" si="3946"/>
        <v>0.50831420912885616</v>
      </c>
      <c r="BD2230" s="10">
        <f t="shared" si="3947"/>
        <v>0.3826770644488196</v>
      </c>
      <c r="BE2230" s="10">
        <f t="shared" si="3948"/>
        <v>-0.56751003587990878</v>
      </c>
      <c r="BF2230" s="21">
        <f>INDEX([1]Pr3_line_class7_opt_lin!$A$2:$A$3624,MATCH($X2230,[1]Pr3_line_class7_opt_lin!$AO$2:$AO$3624,0),1)</f>
        <v>35078</v>
      </c>
    </row>
    <row r="2231" spans="1:58" hidden="1" x14ac:dyDescent="0.25">
      <c r="A2231" s="1" t="s">
        <v>748</v>
      </c>
      <c r="B2231" s="1">
        <v>4.0000000000000001E-3</v>
      </c>
      <c r="C2231">
        <v>40</v>
      </c>
      <c r="E2231" s="2">
        <v>93684.2</v>
      </c>
      <c r="F2231">
        <v>19872</v>
      </c>
      <c r="G2231" t="s">
        <v>4</v>
      </c>
      <c r="H2231" t="s">
        <v>7</v>
      </c>
      <c r="I2231">
        <v>113556</v>
      </c>
      <c r="J2231" t="s">
        <v>6</v>
      </c>
      <c r="K2231" t="s">
        <v>17</v>
      </c>
      <c r="L2231">
        <v>19872.43</v>
      </c>
      <c r="M2231">
        <v>113556.8</v>
      </c>
      <c r="N2231">
        <v>23</v>
      </c>
      <c r="V2231" s="11">
        <f t="shared" si="3833"/>
        <v>9.3684186858731752E-7</v>
      </c>
      <c r="W2231" s="11">
        <f t="shared" si="3834"/>
        <v>1.067415850271444E-6</v>
      </c>
      <c r="X2231" s="10">
        <f t="shared" si="3835"/>
        <v>93684.192576852918</v>
      </c>
      <c r="Y2231" s="8">
        <f t="shared" si="3836"/>
        <v>1067.4159348490512</v>
      </c>
      <c r="Z2231" s="1">
        <f t="shared" si="3837"/>
        <v>1067.4159999999999</v>
      </c>
      <c r="AA2231" s="2">
        <f t="shared" si="3838"/>
        <v>93684.2</v>
      </c>
      <c r="AB2231" s="2">
        <f t="shared" si="3832"/>
        <v>93684.186858731744</v>
      </c>
      <c r="AC2231" s="1">
        <f t="shared" si="3839"/>
        <v>9.3883634336908828E-2</v>
      </c>
      <c r="AD2231" s="1" t="b">
        <f t="shared" si="3840"/>
        <v>1</v>
      </c>
      <c r="AF2231" s="1" t="s">
        <v>1160</v>
      </c>
      <c r="AG2231" s="1" t="s">
        <v>1338</v>
      </c>
      <c r="AH2231" s="10">
        <v>19872.43</v>
      </c>
      <c r="AI2231" s="10">
        <v>113556.8</v>
      </c>
      <c r="AJ2231" s="10">
        <f t="shared" si="3936"/>
        <v>93684.37</v>
      </c>
      <c r="AK2231" s="1">
        <f t="shared" si="3937"/>
        <v>2.0866652569111466E-3</v>
      </c>
      <c r="AL2231" s="10">
        <f t="shared" si="3938"/>
        <v>-0.17742314707720652</v>
      </c>
      <c r="AM2231" s="10">
        <f t="shared" si="3844"/>
        <v>0.35106912394043188</v>
      </c>
      <c r="AN2231" s="10">
        <f t="shared" si="3939"/>
        <v>-0.50537952493740523</v>
      </c>
      <c r="AO2231" s="1">
        <f t="shared" si="3846"/>
        <v>1067.4159999999999</v>
      </c>
      <c r="AP2231" s="14">
        <v>2740000000</v>
      </c>
      <c r="AQ2231" s="10">
        <v>0.40300000000000002</v>
      </c>
      <c r="AR2231" s="14" cm="1">
        <f t="array" ref="AR2231">SfromgA($AP2231,$AO2231,"")</f>
        <v>1.6446937717635275</v>
      </c>
      <c r="AS2231" s="21">
        <f t="shared" si="3940"/>
        <v>61.007185314921529</v>
      </c>
      <c r="AU2231" s="10"/>
      <c r="AV2231" s="10"/>
      <c r="AW2231" s="14">
        <f t="shared" si="3941"/>
        <v>2740000000</v>
      </c>
      <c r="AX2231" s="21">
        <f t="shared" si="3942"/>
        <v>61.007185314921529</v>
      </c>
      <c r="AY2231" s="10">
        <f t="shared" si="3943"/>
        <v>-11.067615214214905</v>
      </c>
      <c r="AZ2231" s="10">
        <f t="shared" si="3944"/>
        <v>84.071413899678689</v>
      </c>
      <c r="BA2231" s="10">
        <f t="shared" si="3945"/>
        <v>0.74278714901577481</v>
      </c>
      <c r="BB2231" s="17" cm="1">
        <f t="array" ref="BB2231">$C2231*EXP(poly_from_str($AO2231,BB$2951))</f>
        <v>40.069381524377079</v>
      </c>
      <c r="BC2231" s="10">
        <f t="shared" si="3946"/>
        <v>0.74105411348031081</v>
      </c>
      <c r="BD2231" s="10">
        <f t="shared" si="3947"/>
        <v>0.47627880728574162</v>
      </c>
      <c r="BE2231" s="10">
        <f t="shared" si="3948"/>
        <v>-0.4283718743653761</v>
      </c>
      <c r="BF2231" s="21">
        <f>INDEX([1]Pr3_line_class7_opt_lin!$A$2:$A$3624,MATCH($X2231,[1]Pr3_line_class7_opt_lin!$AO$2:$AO$3624,0),1)</f>
        <v>28077</v>
      </c>
    </row>
    <row r="2232" spans="1:58" hidden="1" x14ac:dyDescent="0.25">
      <c r="A2232" s="1" t="s">
        <v>749</v>
      </c>
      <c r="B2232" s="1">
        <v>4.0000000000000001E-3</v>
      </c>
      <c r="C2232">
        <v>10</v>
      </c>
      <c r="E2232" s="2">
        <v>93706</v>
      </c>
      <c r="F2232">
        <v>22747</v>
      </c>
      <c r="G2232" t="s">
        <v>4</v>
      </c>
      <c r="H2232" t="s">
        <v>5</v>
      </c>
      <c r="I2232">
        <v>116453</v>
      </c>
      <c r="J2232" t="s">
        <v>6</v>
      </c>
      <c r="K2232" t="s">
        <v>5</v>
      </c>
      <c r="L2232">
        <v>22747.69</v>
      </c>
      <c r="M2232">
        <v>116453.2</v>
      </c>
      <c r="N2232">
        <v>23</v>
      </c>
      <c r="V2232" s="11">
        <f t="shared" si="3833"/>
        <v>9.3706046007794474E-7</v>
      </c>
      <c r="W2232" s="11">
        <f t="shared" si="3834"/>
        <v>1.067167523957911E-6</v>
      </c>
      <c r="X2232" s="10">
        <f t="shared" si="3835"/>
        <v>93706.02597801965</v>
      </c>
      <c r="Y2232" s="8">
        <f t="shared" si="3836"/>
        <v>1067.167228108219</v>
      </c>
      <c r="Z2232" s="1">
        <f t="shared" si="3837"/>
        <v>1067.1669999999999</v>
      </c>
      <c r="AA2232" s="2">
        <f t="shared" si="3838"/>
        <v>93706</v>
      </c>
      <c r="AB2232" s="2">
        <f t="shared" si="3832"/>
        <v>93706.046007794474</v>
      </c>
      <c r="AC2232" s="1">
        <f t="shared" si="3839"/>
        <v>9.3904115292074486E-2</v>
      </c>
      <c r="AD2232" s="1" t="b">
        <f t="shared" si="3840"/>
        <v>1</v>
      </c>
      <c r="AF2232" s="1" t="s">
        <v>1178</v>
      </c>
      <c r="AG2232" s="1" t="s">
        <v>1211</v>
      </c>
      <c r="AH2232" s="10">
        <v>22747.69</v>
      </c>
      <c r="AI2232" s="10">
        <v>116453.2</v>
      </c>
      <c r="AJ2232" s="10">
        <f t="shared" si="3936"/>
        <v>93705.51</v>
      </c>
      <c r="AK2232" s="1">
        <f t="shared" si="3937"/>
        <v>-6.1043350599447876E-3</v>
      </c>
      <c r="AL2232" s="10">
        <f t="shared" si="3938"/>
        <v>0.51597801965544932</v>
      </c>
      <c r="AM2232" s="10">
        <f t="shared" si="3844"/>
        <v>0.35123274988825554</v>
      </c>
      <c r="AN2232" s="10">
        <f t="shared" si="3939"/>
        <v>1.4690487143343194</v>
      </c>
      <c r="AO2232" s="1">
        <f t="shared" si="3846"/>
        <v>1067.1669999999999</v>
      </c>
      <c r="AP2232" s="14">
        <v>473000000</v>
      </c>
      <c r="AQ2232" s="10">
        <v>0.28499999999999998</v>
      </c>
      <c r="AR2232" s="14" cm="1">
        <f t="array" ref="AR2232">SfromgA($AP2232,$AO2232,"")</f>
        <v>0.28372111761783247</v>
      </c>
      <c r="AS2232" s="21">
        <f t="shared" si="3940"/>
        <v>520.54326934460096</v>
      </c>
      <c r="AU2232" s="10"/>
      <c r="AV2232" s="10"/>
      <c r="AW2232" s="14">
        <f t="shared" si="3941"/>
        <v>473000000</v>
      </c>
      <c r="AX2232" s="21">
        <f t="shared" si="3942"/>
        <v>520.54326934460096</v>
      </c>
      <c r="AY2232" s="10">
        <f t="shared" si="3943"/>
        <v>-10.697345460138882</v>
      </c>
      <c r="AZ2232" s="10">
        <f t="shared" si="3944"/>
        <v>11.073312975992344</v>
      </c>
      <c r="BA2232" s="10">
        <f t="shared" si="3945"/>
        <v>0.10195288411001617</v>
      </c>
      <c r="BB2232" s="17" cm="1">
        <f t="array" ref="BB2232">$C2232*EXP(poly_from_str($AO2232,BB$2951))</f>
        <v>10.019144709428733</v>
      </c>
      <c r="BC2232" s="10">
        <f t="shared" si="3946"/>
        <v>0.10004024343101935</v>
      </c>
      <c r="BD2232" s="10">
        <f t="shared" si="3947"/>
        <v>1.8254251492545075</v>
      </c>
      <c r="BE2232" s="10">
        <f t="shared" si="3948"/>
        <v>-2.4185320863834336</v>
      </c>
      <c r="BF2232" s="21">
        <f>INDEX([1]Pr3_line_class7_opt_lin!$A$2:$A$3624,MATCH($X2232,[1]Pr3_line_class7_opt_lin!$AO$2:$AO$3624,0),1)</f>
        <v>7030</v>
      </c>
    </row>
    <row r="2233" spans="1:58" hidden="1" x14ac:dyDescent="0.25">
      <c r="A2233" s="1" t="s">
        <v>750</v>
      </c>
      <c r="B2233" s="1">
        <v>4.0000000000000001E-3</v>
      </c>
      <c r="C2233">
        <v>200</v>
      </c>
      <c r="E2233" s="2">
        <v>93710.399999999994</v>
      </c>
      <c r="N2233">
        <v>23</v>
      </c>
      <c r="V2233" s="11">
        <f t="shared" si="3833"/>
        <v>9.3710436625037368E-7</v>
      </c>
      <c r="W2233" s="11">
        <f t="shared" si="3834"/>
        <v>1.0671174170636345E-6</v>
      </c>
      <c r="X2233" s="10">
        <f t="shared" si="3835"/>
        <v>93710.420678414099</v>
      </c>
      <c r="Y2233" s="8">
        <f t="shared" si="3836"/>
        <v>1067.1171815904002</v>
      </c>
      <c r="Z2233" s="1">
        <f t="shared" si="3837"/>
        <v>1067.117</v>
      </c>
      <c r="AA2233" s="2">
        <f t="shared" si="3838"/>
        <v>93710.399999999994</v>
      </c>
      <c r="AB2233" s="2">
        <f t="shared" si="3832"/>
        <v>93710.436625037371</v>
      </c>
      <c r="AC2233" s="1">
        <f t="shared" si="3839"/>
        <v>9.390822966227573E-2</v>
      </c>
      <c r="AD2233" s="1" t="b">
        <f t="shared" si="3840"/>
        <v>1</v>
      </c>
      <c r="AM2233" s="10">
        <f t="shared" si="3844"/>
        <v>0.35126570001227603</v>
      </c>
      <c r="AN2233" s="10"/>
      <c r="AO2233" s="1">
        <f t="shared" si="3846"/>
        <v>1067.117</v>
      </c>
      <c r="AP2233"/>
      <c r="BB2233" s="17" cm="1">
        <f t="array" ref="BB2233">$C2233*EXP(poly_from_str($AO2233,BB$2951))</f>
        <v>200.39008406936949</v>
      </c>
      <c r="BF2233" s="21" t="e">
        <f>INDEX([1]Pr3_line_class7_opt_lin!$A$2:$A$3624,MATCH($X2233,[1]Pr3_line_class7_opt_lin!$AO$2:$AO$3624,0),1)</f>
        <v>#N/A</v>
      </c>
    </row>
    <row r="2234" spans="1:58" hidden="1" x14ac:dyDescent="0.25">
      <c r="A2234" s="1" t="s">
        <v>751</v>
      </c>
      <c r="B2234" s="1">
        <v>4.0000000000000001E-3</v>
      </c>
      <c r="C2234">
        <v>20</v>
      </c>
      <c r="E2234" s="2">
        <v>93714.7</v>
      </c>
      <c r="F2234">
        <v>27380</v>
      </c>
      <c r="G2234" t="s">
        <v>4</v>
      </c>
      <c r="H2234" t="s">
        <v>12</v>
      </c>
      <c r="I2234">
        <v>121095</v>
      </c>
      <c r="J2234" t="s">
        <v>6</v>
      </c>
      <c r="K2234" t="s">
        <v>12</v>
      </c>
      <c r="L2234">
        <v>27380.31</v>
      </c>
      <c r="M2234">
        <v>121095.2</v>
      </c>
      <c r="N2234">
        <v>23</v>
      </c>
      <c r="V2234" s="11">
        <f t="shared" si="3833"/>
        <v>9.3714739829139287E-7</v>
      </c>
      <c r="W2234" s="11">
        <f t="shared" si="3834"/>
        <v>1.0670684535083612E-6</v>
      </c>
      <c r="X2234" s="10">
        <f t="shared" si="3835"/>
        <v>93714.722485645107</v>
      </c>
      <c r="Y2234" s="8">
        <f t="shared" si="3836"/>
        <v>1067.0681974789784</v>
      </c>
      <c r="Z2234" s="1">
        <f t="shared" si="3837"/>
        <v>1067.068</v>
      </c>
      <c r="AA2234" s="2">
        <f t="shared" si="3838"/>
        <v>93714.7</v>
      </c>
      <c r="AB2234" s="2">
        <f t="shared" si="3832"/>
        <v>93714.739829139289</v>
      </c>
      <c r="AC2234" s="1">
        <f t="shared" si="3839"/>
        <v>9.3912262306216326E-2</v>
      </c>
      <c r="AD2234" s="1" t="b">
        <f t="shared" si="3840"/>
        <v>1</v>
      </c>
      <c r="AF2234" s="1" t="s">
        <v>1315</v>
      </c>
      <c r="AG2234" s="1" t="s">
        <v>1317</v>
      </c>
      <c r="AH2234" s="10">
        <v>27380.31</v>
      </c>
      <c r="AI2234" s="10">
        <v>121095.2</v>
      </c>
      <c r="AJ2234" s="10">
        <f>AI2234-AH2234</f>
        <v>93714.89</v>
      </c>
      <c r="AK2234" s="1">
        <f>$A2234-100000000/AJ2234</f>
        <v>1.7098939133575186E-3</v>
      </c>
      <c r="AL2234" s="10">
        <f>$X2234-AJ2234</f>
        <v>-0.16751435489277355</v>
      </c>
      <c r="AM2234" s="10">
        <f t="shared" si="3844"/>
        <v>0.35129794914663359</v>
      </c>
      <c r="AN2234" s="10">
        <f>AL2234/AM2234</f>
        <v>-0.47684410142358158</v>
      </c>
      <c r="AO2234" s="1">
        <f t="shared" si="3846"/>
        <v>1067.068</v>
      </c>
      <c r="AP2234" s="14">
        <v>1880000000</v>
      </c>
      <c r="AQ2234" s="10">
        <v>0.38800000000000001</v>
      </c>
      <c r="AR2234" s="14" cm="1">
        <f t="array" ref="AR2234">SfromgA($AP2234,$AO2234,"")</f>
        <v>1.1273726578397025</v>
      </c>
      <c r="AS2234" s="21">
        <f>(10^MAX(0.05, -0.312925054856973*((LN($AR2234))^(1/3)) + 0.454808404431693)-1)*100</f>
        <v>99.759635973906271</v>
      </c>
      <c r="AU2234" s="10"/>
      <c r="AV2234" s="10"/>
      <c r="AW2234" s="14">
        <f>IF($AP2234="",$AT2234,$AP2234)</f>
        <v>1880000000</v>
      </c>
      <c r="AX2234" s="21">
        <f>IF($AP2234="",$AV2234,$AS2234)</f>
        <v>99.759635973906271</v>
      </c>
      <c r="AY2234" s="10">
        <f>LN(BB2234*$AO2234/$AW2234)</f>
        <v>-11.384151737766997</v>
      </c>
      <c r="AZ2234" s="10">
        <f>EXP(AY$2950*$AI2234+AY$2951)*$AW2234/$AO2234</f>
        <v>28.521165415083075</v>
      </c>
      <c r="BA2234" s="10">
        <f>LN(AZ2234/$C2234)</f>
        <v>0.35491418423868554</v>
      </c>
      <c r="BB2234" s="17" cm="1">
        <f t="array" ref="BB2234">$C2234*EXP(poly_from_str($AO2234,BB$2951))</f>
        <v>20.03971183587344</v>
      </c>
      <c r="BC2234" s="10">
        <f t="shared" ref="BC2234" si="3949">LN(AZ2234/BB2234)</f>
        <v>0.3529305611268308</v>
      </c>
      <c r="BD2234" s="10">
        <f t="shared" ref="BD2234" si="3950">LN($AX2234/100+1)</f>
        <v>0.69194463766451664</v>
      </c>
      <c r="BE2234" s="10">
        <f>ABS(LN($AZ2234/$BB2234))-BD2234-LN(2)</f>
        <v>-1.0321612570976311</v>
      </c>
      <c r="BF2234" s="21">
        <f>INDEX([1]Pr3_line_class7_opt_lin!$A$2:$A$3624,MATCH($X2234,[1]Pr3_line_class7_opt_lin!$AO$2:$AO$3624,0),1)</f>
        <v>14068</v>
      </c>
    </row>
    <row r="2235" spans="1:58" hidden="1" x14ac:dyDescent="0.25">
      <c r="A2235" s="1" t="s">
        <v>752</v>
      </c>
      <c r="B2235" s="1">
        <v>4.0000000000000001E-3</v>
      </c>
      <c r="C2235">
        <v>10</v>
      </c>
      <c r="E2235" s="2">
        <v>93720.7</v>
      </c>
      <c r="N2235">
        <v>23</v>
      </c>
      <c r="V2235" s="11">
        <f t="shared" si="3833"/>
        <v>9.3720712277413306E-7</v>
      </c>
      <c r="W2235" s="11">
        <f t="shared" si="3834"/>
        <v>1.0670001397770184E-6</v>
      </c>
      <c r="X2235" s="10">
        <f t="shared" si="3835"/>
        <v>93720.706930474742</v>
      </c>
      <c r="Y2235" s="8">
        <f t="shared" si="3836"/>
        <v>1067.000060874311</v>
      </c>
      <c r="Z2235" s="1">
        <f t="shared" si="3837"/>
        <v>1067</v>
      </c>
      <c r="AA2235" s="2">
        <f t="shared" si="3838"/>
        <v>93720.7</v>
      </c>
      <c r="AB2235" s="2">
        <f t="shared" si="3832"/>
        <v>93720.712277413302</v>
      </c>
      <c r="AC2235" s="1">
        <f t="shared" si="3839"/>
        <v>9.3917859548928451E-2</v>
      </c>
      <c r="AD2235" s="1" t="b">
        <f t="shared" si="3840"/>
        <v>1</v>
      </c>
      <c r="AM2235" s="10">
        <f t="shared" si="3844"/>
        <v>0.35134283036551078</v>
      </c>
      <c r="AN2235" s="10"/>
      <c r="AO2235" s="1">
        <f t="shared" si="3846"/>
        <v>1067</v>
      </c>
      <c r="AP2235"/>
      <c r="BB2235" s="17" cm="1">
        <f t="array" ref="BB2235">$C2235*EXP(poly_from_str($AO2235,BB$2951))</f>
        <v>10.020343044230625</v>
      </c>
      <c r="BF2235" s="21">
        <f>INDEX([1]Pr3_line_class7_opt_lin!$A$2:$A$3624,MATCH($X2235,[1]Pr3_line_class7_opt_lin!$AO$2:$AO$3624,0),1)</f>
        <v>7037</v>
      </c>
    </row>
    <row r="2236" spans="1:58" hidden="1" x14ac:dyDescent="0.25">
      <c r="A2236" s="1" t="s">
        <v>753</v>
      </c>
      <c r="B2236" s="1">
        <v>4.0000000000000001E-3</v>
      </c>
      <c r="C2236">
        <v>200</v>
      </c>
      <c r="E2236" s="2">
        <v>93729.8</v>
      </c>
      <c r="F2236">
        <v>23844</v>
      </c>
      <c r="G2236" t="s">
        <v>4</v>
      </c>
      <c r="H2236" t="s">
        <v>5</v>
      </c>
      <c r="I2236">
        <v>117574</v>
      </c>
      <c r="J2236" t="s">
        <v>6</v>
      </c>
      <c r="K2236" t="s">
        <v>12</v>
      </c>
      <c r="L2236">
        <v>23844.58</v>
      </c>
      <c r="M2236">
        <v>117574.5</v>
      </c>
      <c r="N2236">
        <v>23</v>
      </c>
      <c r="V2236" s="11">
        <f t="shared" si="3833"/>
        <v>9.3729848082662231E-7</v>
      </c>
      <c r="W2236" s="11">
        <f t="shared" si="3834"/>
        <v>1.0668965473093936E-6</v>
      </c>
      <c r="X2236" s="10">
        <f t="shared" si="3835"/>
        <v>93729.827137573098</v>
      </c>
      <c r="Y2236" s="8">
        <f t="shared" si="3836"/>
        <v>1066.8962384111067</v>
      </c>
      <c r="Z2236" s="1">
        <f t="shared" si="3837"/>
        <v>1066.896</v>
      </c>
      <c r="AA2236" s="2">
        <f t="shared" si="3838"/>
        <v>93729.8</v>
      </c>
      <c r="AB2236" s="2">
        <f t="shared" si="3832"/>
        <v>93729.848082662225</v>
      </c>
      <c r="AC2236" s="1">
        <f t="shared" si="3839"/>
        <v>9.3926422107994706E-2</v>
      </c>
      <c r="AD2236" s="1" t="b">
        <f t="shared" si="3840"/>
        <v>1</v>
      </c>
      <c r="AF2236" s="1" t="s">
        <v>1268</v>
      </c>
      <c r="AG2236" s="1" t="s">
        <v>1208</v>
      </c>
      <c r="AH2236" s="10">
        <v>23844.58</v>
      </c>
      <c r="AI2236" s="10">
        <v>117574.5</v>
      </c>
      <c r="AJ2236" s="10">
        <f t="shared" ref="AJ2236:AJ2237" si="3951">AI2236-AH2236</f>
        <v>93729.919999999998</v>
      </c>
      <c r="AK2236" s="1">
        <f t="shared" ref="AK2236:AK2237" si="3952">$A2236-100000000/AJ2236</f>
        <v>8.1861074886546703E-4</v>
      </c>
      <c r="AL2236" s="10">
        <f t="shared" ref="AL2236:AL2237" si="3953">$X2236-AJ2236</f>
        <v>-9.2862426899955608E-2</v>
      </c>
      <c r="AM2236" s="10">
        <f t="shared" si="3844"/>
        <v>0.35141119659273257</v>
      </c>
      <c r="AN2236" s="10">
        <f t="shared" ref="AN2236:AN2237" si="3954">AL2236/AM2236</f>
        <v>-0.26425574313039996</v>
      </c>
      <c r="AO2236" s="1">
        <f t="shared" si="3846"/>
        <v>1066.896</v>
      </c>
      <c r="AP2236" s="14">
        <v>5530000000</v>
      </c>
      <c r="AQ2236" s="10">
        <v>0.72499999999999998</v>
      </c>
      <c r="AR2236" s="14" cm="1">
        <f t="array" ref="AR2236">SfromgA($AP2236,$AO2236,"")</f>
        <v>3.3145513516996181</v>
      </c>
      <c r="AS2236" s="21">
        <f t="shared" ref="AS2236:AS2237" si="3955">(10^MAX(0.05, -0.312925054856973*((LN($AR2236))^(1/3)) + 0.454808404431693)-1)*100</f>
        <v>32.565635249633409</v>
      </c>
      <c r="AU2236" s="10"/>
      <c r="AV2236" s="10"/>
      <c r="AW2236" s="14">
        <f t="shared" ref="AW2236:AW2237" si="3956">IF($AP2236="",$AT2236,$AP2236)</f>
        <v>5530000000</v>
      </c>
      <c r="AX2236" s="21">
        <f t="shared" ref="AX2236:AX2237" si="3957">IF($AP2236="",$AV2236,$AS2236)</f>
        <v>32.565635249633409</v>
      </c>
      <c r="AY2236" s="10">
        <f t="shared" ref="AY2236:AY2237" si="3958">LN(BB2236*$AO2236/$AW2236)</f>
        <v>-10.160521140292269</v>
      </c>
      <c r="AZ2236" s="10">
        <f t="shared" ref="AZ2236:AZ2237" si="3959">EXP(AY$2950*$AI2236+AY$2951)*$AW2236/$AO2236</f>
        <v>116.60882195972343</v>
      </c>
      <c r="BA2236" s="10">
        <f t="shared" ref="BA2236:BA2237" si="3960">LN(AZ2236/$C2236)</f>
        <v>-0.53949243546178727</v>
      </c>
      <c r="BB2236" s="17" cm="1">
        <f t="array" ref="BB2236">$C2236*EXP(poly_from_str($AO2236,BB$2951))</f>
        <v>200.42171771652738</v>
      </c>
      <c r="BC2236" s="10">
        <f t="shared" ref="BC2236:BC2237" si="3961">LN(AZ2236/BB2236)</f>
        <v>-0.54159880409161576</v>
      </c>
      <c r="BD2236" s="10">
        <f t="shared" ref="BD2236:BD2237" si="3962">LN($AX2236/100+1)</f>
        <v>0.28190769716232938</v>
      </c>
      <c r="BE2236" s="10">
        <f t="shared" ref="BE2236:BE2237" si="3963">ABS(LN($AZ2236/$BB2236))-BD2236-LN(2)</f>
        <v>-0.43345607363065891</v>
      </c>
      <c r="BF2236" s="21">
        <f>INDEX([1]Pr3_line_class7_opt_lin!$A$2:$A$3624,MATCH($X2236,[1]Pr3_line_class7_opt_lin!$AO$2:$AO$3624,0),1)</f>
        <v>140820</v>
      </c>
    </row>
    <row r="2237" spans="1:58" hidden="1" x14ac:dyDescent="0.25">
      <c r="A2237" s="1" t="s">
        <v>754</v>
      </c>
      <c r="B2237" s="1">
        <v>4.0000000000000001E-3</v>
      </c>
      <c r="C2237">
        <v>20</v>
      </c>
      <c r="E2237" s="2">
        <v>93758.5</v>
      </c>
      <c r="F2237">
        <v>19872</v>
      </c>
      <c r="G2237" t="s">
        <v>4</v>
      </c>
      <c r="H2237" t="s">
        <v>7</v>
      </c>
      <c r="I2237">
        <v>113630</v>
      </c>
      <c r="J2237" t="s">
        <v>6</v>
      </c>
      <c r="K2237" t="s">
        <v>7</v>
      </c>
      <c r="L2237">
        <v>19872.43</v>
      </c>
      <c r="M2237">
        <v>113630.9</v>
      </c>
      <c r="N2237">
        <v>23</v>
      </c>
      <c r="V2237" s="11">
        <f t="shared" si="3833"/>
        <v>9.3758496863778291E-7</v>
      </c>
      <c r="W2237" s="11">
        <f t="shared" si="3834"/>
        <v>1.0665699643232347E-6</v>
      </c>
      <c r="X2237" s="10">
        <f t="shared" si="3835"/>
        <v>93758.498230878293</v>
      </c>
      <c r="Y2237" s="8">
        <f t="shared" si="3836"/>
        <v>1066.5699844482592</v>
      </c>
      <c r="Z2237" s="1">
        <f t="shared" si="3837"/>
        <v>1066.57</v>
      </c>
      <c r="AA2237" s="2">
        <f t="shared" si="3838"/>
        <v>93758.5</v>
      </c>
      <c r="AB2237" s="2">
        <f t="shared" si="3832"/>
        <v>93758.496863778288</v>
      </c>
      <c r="AC2237" s="1">
        <f t="shared" si="3839"/>
        <v>9.3953278670775617E-2</v>
      </c>
      <c r="AD2237" s="1" t="b">
        <f t="shared" si="3840"/>
        <v>1</v>
      </c>
      <c r="AF2237" s="1" t="s">
        <v>1160</v>
      </c>
      <c r="AG2237" s="1" t="s">
        <v>1316</v>
      </c>
      <c r="AH2237" s="10">
        <v>19872.43</v>
      </c>
      <c r="AI2237" s="10">
        <v>113630.9</v>
      </c>
      <c r="AJ2237" s="10">
        <f t="shared" si="3951"/>
        <v>93758.47</v>
      </c>
      <c r="AK2237" s="1">
        <f t="shared" si="3952"/>
        <v>-3.0559479068870132E-4</v>
      </c>
      <c r="AL2237" s="10">
        <f t="shared" si="3953"/>
        <v>2.8230878291651607E-2</v>
      </c>
      <c r="AM2237" s="10">
        <f t="shared" si="3844"/>
        <v>0.35162624112810226</v>
      </c>
      <c r="AN2237" s="10">
        <f t="shared" si="3954"/>
        <v>8.0286608306251839E-2</v>
      </c>
      <c r="AO2237" s="1">
        <f t="shared" si="3846"/>
        <v>1066.57</v>
      </c>
      <c r="AP2237" s="14">
        <v>2020000000</v>
      </c>
      <c r="AQ2237" s="10">
        <v>0.33300000000000002</v>
      </c>
      <c r="AR2237" s="14" cm="1">
        <f t="array" ref="AR2237">SfromgA($AP2237,$AO2237,"")</f>
        <v>1.209630756972611</v>
      </c>
      <c r="AS2237" s="21">
        <f t="shared" si="3955"/>
        <v>88.283212893802158</v>
      </c>
      <c r="AU2237" s="10"/>
      <c r="AV2237" s="10"/>
      <c r="AW2237" s="14">
        <f t="shared" si="3956"/>
        <v>2020000000</v>
      </c>
      <c r="AX2237" s="21">
        <f t="shared" si="3957"/>
        <v>88.283212893802158</v>
      </c>
      <c r="AY2237" s="10">
        <f t="shared" si="3958"/>
        <v>-11.456090900989134</v>
      </c>
      <c r="AZ2237" s="10">
        <f t="shared" si="3959"/>
        <v>61.60065472518766</v>
      </c>
      <c r="BA2237" s="10">
        <f t="shared" si="3960"/>
        <v>1.1249402255846432</v>
      </c>
      <c r="BB2237" s="17" cm="1">
        <f t="array" ref="BB2237">$C2237*EXP(poly_from_str($AO2237,BB$2951))</f>
        <v>20.046794714459374</v>
      </c>
      <c r="BC2237" s="10">
        <f t="shared" si="3961"/>
        <v>1.1226032227812581</v>
      </c>
      <c r="BD2237" s="10">
        <f t="shared" si="3962"/>
        <v>0.6327770948447724</v>
      </c>
      <c r="BE2237" s="10">
        <f t="shared" si="3963"/>
        <v>-0.20332105262345956</v>
      </c>
      <c r="BF2237" s="21">
        <f>INDEX([1]Pr3_line_class7_opt_lin!$A$2:$A$3624,MATCH($X2237,[1]Pr3_line_class7_opt_lin!$AO$2:$AO$3624,0),1)</f>
        <v>14109</v>
      </c>
    </row>
    <row r="2238" spans="1:58" hidden="1" x14ac:dyDescent="0.25">
      <c r="A2238" s="1" t="s">
        <v>755</v>
      </c>
      <c r="B2238" s="1">
        <v>4.0000000000000001E-3</v>
      </c>
      <c r="C2238">
        <v>2</v>
      </c>
      <c r="E2238" s="2">
        <v>93762.9</v>
      </c>
      <c r="N2238">
        <v>23</v>
      </c>
      <c r="V2238" s="11">
        <f t="shared" si="3833"/>
        <v>9.3762892397704692E-7</v>
      </c>
      <c r="W2238" s="11">
        <f t="shared" si="3834"/>
        <v>1.0665199135265654E-6</v>
      </c>
      <c r="X2238" s="10">
        <f t="shared" si="3835"/>
        <v>93762.895711946752</v>
      </c>
      <c r="Y2238" s="8">
        <f t="shared" si="3836"/>
        <v>1066.5199623016608</v>
      </c>
      <c r="Z2238" s="1">
        <f t="shared" si="3837"/>
        <v>1066.52</v>
      </c>
      <c r="AA2238" s="2">
        <f t="shared" si="3838"/>
        <v>93762.9</v>
      </c>
      <c r="AB2238" s="2">
        <f t="shared" si="3832"/>
        <v>93762.89239770468</v>
      </c>
      <c r="AC2238" s="1">
        <f t="shared" si="3839"/>
        <v>9.3957399953917747E-2</v>
      </c>
      <c r="AD2238" s="1" t="b">
        <f t="shared" si="3840"/>
        <v>1</v>
      </c>
      <c r="AM2238" s="10">
        <f t="shared" si="3844"/>
        <v>0.3516592281438698</v>
      </c>
      <c r="AN2238" s="10"/>
      <c r="AO2238" s="1">
        <f t="shared" si="3846"/>
        <v>1066.52</v>
      </c>
      <c r="AP2238"/>
      <c r="BB2238" s="17" cm="1">
        <f t="array" ref="BB2238">$C2238*EXP(poly_from_str($AO2238,BB$2951))</f>
        <v>2.0047499179582395</v>
      </c>
      <c r="BF2238" s="21">
        <f>INDEX([1]Pr3_line_class7_opt_lin!$A$2:$A$3624,MATCH($X2238,[1]Pr3_line_class7_opt_lin!$AO$2:$AO$3624,0),1)</f>
        <v>1411</v>
      </c>
    </row>
    <row r="2239" spans="1:58" hidden="1" x14ac:dyDescent="0.25">
      <c r="A2239" s="1" t="s">
        <v>756</v>
      </c>
      <c r="B2239" s="1">
        <v>4.0000000000000001E-3</v>
      </c>
      <c r="C2239">
        <v>3</v>
      </c>
      <c r="E2239" s="2">
        <v>93767.7</v>
      </c>
      <c r="F2239">
        <v>17113</v>
      </c>
      <c r="G2239" t="s">
        <v>4</v>
      </c>
      <c r="H2239" t="s">
        <v>39</v>
      </c>
      <c r="I2239">
        <v>110881</v>
      </c>
      <c r="J2239" t="s">
        <v>6</v>
      </c>
      <c r="K2239" t="s">
        <v>12</v>
      </c>
      <c r="L2239">
        <v>17113.189999999999</v>
      </c>
      <c r="M2239">
        <v>110881.1</v>
      </c>
      <c r="N2239">
        <v>23</v>
      </c>
      <c r="V2239" s="11">
        <f t="shared" si="3833"/>
        <v>9.3767727961067644E-7</v>
      </c>
      <c r="W2239" s="11">
        <f t="shared" si="3834"/>
        <v>1.0664653180146256E-6</v>
      </c>
      <c r="X2239" s="10">
        <f t="shared" si="3835"/>
        <v>93767.715769948321</v>
      </c>
      <c r="Y2239" s="8">
        <f t="shared" si="3836"/>
        <v>1066.4651386554206</v>
      </c>
      <c r="Z2239" s="1">
        <f t="shared" si="3837"/>
        <v>1066.4649999999999</v>
      </c>
      <c r="AA2239" s="2">
        <f t="shared" si="3838"/>
        <v>93767.7</v>
      </c>
      <c r="AB2239" s="2">
        <f t="shared" si="3832"/>
        <v>93767.727961067649</v>
      </c>
      <c r="AC2239" s="1">
        <f t="shared" si="3839"/>
        <v>9.3961934034903938E-2</v>
      </c>
      <c r="AD2239" s="1" t="b">
        <f t="shared" si="3840"/>
        <v>1</v>
      </c>
      <c r="AF2239" s="1" t="s">
        <v>1170</v>
      </c>
      <c r="AG2239" s="1" t="s">
        <v>1149</v>
      </c>
      <c r="AH2239" s="10">
        <v>17113.189999999999</v>
      </c>
      <c r="AI2239" s="10">
        <v>110880.92</v>
      </c>
      <c r="AJ2239" s="10">
        <f t="shared" ref="AJ2239:AJ2241" si="3964">AI2239-AH2239</f>
        <v>93767.73</v>
      </c>
      <c r="AK2239" s="1">
        <f t="shared" ref="AK2239:AK2241" si="3965">$A2239-100000000/AJ2239</f>
        <v>2.3189747480500955E-5</v>
      </c>
      <c r="AL2239" s="10">
        <f t="shared" ref="AL2239:AL2241" si="3966">$X2239-AJ2239</f>
        <v>-1.4230051674530841E-2</v>
      </c>
      <c r="AM2239" s="10">
        <f t="shared" si="3844"/>
        <v>0.35169536740540008</v>
      </c>
      <c r="AN2239" s="10">
        <f t="shared" ref="AN2239:AN2241" si="3967">AL2239/AM2239</f>
        <v>-4.0461299730820244E-2</v>
      </c>
      <c r="AO2239" s="1">
        <f t="shared" si="3846"/>
        <v>1066.4649999999999</v>
      </c>
      <c r="AP2239" s="14">
        <v>169000000</v>
      </c>
      <c r="AQ2239" s="10">
        <v>0.13200000000000001</v>
      </c>
      <c r="AR2239" s="14" cm="1">
        <f t="array" ref="AR2239">SfromgA($AP2239,$AO2239,"")</f>
        <v>0.10117189523533922</v>
      </c>
      <c r="AS2239" s="21">
        <f t="shared" ref="AS2239:AS2241" si="3968">(10^MAX(0.05, -0.312925054856973*((LN($AR2239))^(1/3)) + 0.454808404431693)-1)*100</f>
        <v>636.76326793614317</v>
      </c>
      <c r="AU2239" s="10"/>
      <c r="AV2239" s="10"/>
      <c r="AW2239" s="14">
        <f t="shared" ref="AW2239:AW2241" si="3969">IF($AP2239="",$AT2239,$AP2239)</f>
        <v>169000000</v>
      </c>
      <c r="AX2239" s="21">
        <f t="shared" ref="AX2239:AX2241" si="3970">IF($AP2239="",$AV2239,$AS2239)</f>
        <v>636.76326793614317</v>
      </c>
      <c r="AY2239" s="10">
        <f t="shared" ref="AY2239:AY2241" si="3971">LN(BB2239*$AO2239/$AW2239)</f>
        <v>-10.872281538341975</v>
      </c>
      <c r="AZ2239" s="10">
        <f t="shared" ref="AZ2239:AZ2241" si="3972">EXP(AY$2950*$AI2239+AY$2951)*$AW2239/$AO2239</f>
        <v>6.6650284579541479</v>
      </c>
      <c r="BA2239" s="10">
        <f t="shared" ref="BA2239:BA2241" si="3973">LN(AZ2239/$C2239)</f>
        <v>0.79826193471400919</v>
      </c>
      <c r="BB2239" s="17" cm="1">
        <f t="array" ref="BB2239">$C2239*EXP(poly_from_str($AO2239,BB$2951))</f>
        <v>3.0072409028064064</v>
      </c>
      <c r="BC2239" s="10">
        <f t="shared" ref="BC2239:BC2241" si="3974">LN(AZ2239/BB2239)</f>
        <v>0.79585120858188652</v>
      </c>
      <c r="BD2239" s="10">
        <f t="shared" ref="BD2239:BD2241" si="3975">LN($AX2239/100+1)</f>
        <v>1.9970964442034151</v>
      </c>
      <c r="BE2239" s="10">
        <f t="shared" ref="BE2239:BE2241" si="3976">ABS(LN($AZ2239/$BB2239))-BD2239-LN(2)</f>
        <v>-1.894392416181474</v>
      </c>
      <c r="BF2239" s="21">
        <f>INDEX([1]Pr3_line_class7_opt_lin!$A$2:$A$3624,MATCH($X2239,[1]Pr3_line_class7_opt_lin!$AO$2:$AO$3624,0),1)</f>
        <v>2118</v>
      </c>
    </row>
    <row r="2240" spans="1:58" hidden="1" x14ac:dyDescent="0.25">
      <c r="A2240" s="1" t="s">
        <v>757</v>
      </c>
      <c r="B2240" s="1">
        <v>4.0000000000000001E-3</v>
      </c>
      <c r="C2240">
        <v>100</v>
      </c>
      <c r="E2240" s="2">
        <v>93778.3</v>
      </c>
      <c r="F2240">
        <v>27604</v>
      </c>
      <c r="G2240" t="s">
        <v>4</v>
      </c>
      <c r="H2240" t="s">
        <v>5</v>
      </c>
      <c r="I2240">
        <v>121382</v>
      </c>
      <c r="J2240" t="s">
        <v>6</v>
      </c>
      <c r="K2240" t="s">
        <v>5</v>
      </c>
      <c r="L2240">
        <v>27604.26</v>
      </c>
      <c r="M2240">
        <v>121382.6</v>
      </c>
      <c r="N2240">
        <v>23</v>
      </c>
      <c r="V2240" s="11">
        <f t="shared" si="3833"/>
        <v>9.3778280012566286E-7</v>
      </c>
      <c r="W2240" s="11">
        <f t="shared" si="3834"/>
        <v>1.0663447727246069E-6</v>
      </c>
      <c r="X2240" s="10">
        <f t="shared" si="3835"/>
        <v>93778.288729371867</v>
      </c>
      <c r="Y2240" s="8">
        <f t="shared" si="3836"/>
        <v>1066.34490088194</v>
      </c>
      <c r="Z2240" s="1">
        <f t="shared" si="3837"/>
        <v>1066.345</v>
      </c>
      <c r="AA2240" s="2">
        <f t="shared" si="3838"/>
        <v>93778.3</v>
      </c>
      <c r="AB2240" s="2">
        <f t="shared" si="3832"/>
        <v>93778.280012566291</v>
      </c>
      <c r="AC2240" s="1">
        <f t="shared" si="3839"/>
        <v>9.3971829010576449E-2</v>
      </c>
      <c r="AD2240" s="1" t="b">
        <f t="shared" si="3840"/>
        <v>1</v>
      </c>
      <c r="AF2240" s="1" t="s">
        <v>1272</v>
      </c>
      <c r="AG2240" s="1" t="s">
        <v>1184</v>
      </c>
      <c r="AH2240" s="10">
        <v>27604.26</v>
      </c>
      <c r="AI2240" s="10">
        <v>121382.6</v>
      </c>
      <c r="AJ2240" s="10">
        <f t="shared" si="3964"/>
        <v>93778.340000000011</v>
      </c>
      <c r="AK2240" s="1">
        <f t="shared" si="3965"/>
        <v>6.8211166899345699E-4</v>
      </c>
      <c r="AL2240" s="10">
        <f t="shared" si="3966"/>
        <v>-5.1270628144266084E-2</v>
      </c>
      <c r="AM2240" s="10">
        <f t="shared" si="3844"/>
        <v>0.35177470706009784</v>
      </c>
      <c r="AN2240" s="10">
        <f t="shared" si="3967"/>
        <v>-0.14574847797544158</v>
      </c>
      <c r="AO2240" s="1">
        <f t="shared" si="3846"/>
        <v>1066.345</v>
      </c>
      <c r="AP2240" s="14">
        <v>2000000000</v>
      </c>
      <c r="AQ2240" s="10">
        <v>0.45100000000000001</v>
      </c>
      <c r="AR2240" s="14" cm="1">
        <f t="array" ref="AR2240">SfromgA($AP2240,$AO2240,"")</f>
        <v>1.1968964154617681</v>
      </c>
      <c r="AS2240" s="21">
        <f t="shared" si="3968"/>
        <v>89.763168175904951</v>
      </c>
      <c r="AU2240" s="10"/>
      <c r="AV2240" s="10"/>
      <c r="AW2240" s="14">
        <f t="shared" si="3969"/>
        <v>2000000000</v>
      </c>
      <c r="AX2240" s="21">
        <f t="shared" si="3970"/>
        <v>89.763168175904951</v>
      </c>
      <c r="AY2240" s="10">
        <f t="shared" si="3971"/>
        <v>-9.8367559925276566</v>
      </c>
      <c r="AZ2240" s="10">
        <f t="shared" si="3972"/>
        <v>29.557414424974525</v>
      </c>
      <c r="BA2240" s="10">
        <f t="shared" si="3973"/>
        <v>-1.2188355624422758</v>
      </c>
      <c r="BB2240" s="17" cm="1">
        <f t="array" ref="BB2240">$C2240*EXP(poly_from_str($AO2240,BB$2951))</f>
        <v>100.24977610705554</v>
      </c>
      <c r="BC2240" s="10">
        <f t="shared" si="3974"/>
        <v>-1.2213302092922897</v>
      </c>
      <c r="BD2240" s="10">
        <f t="shared" si="3975"/>
        <v>0.64060662538122815</v>
      </c>
      <c r="BE2240" s="10">
        <f t="shared" si="3976"/>
        <v>-0.11242359664888368</v>
      </c>
      <c r="BF2240" s="21">
        <f>INDEX([1]Pr3_line_class7_opt_lin!$A$2:$A$3624,MATCH($X2240,[1]Pr3_line_class7_opt_lin!$AO$2:$AO$3624,0),1)</f>
        <v>70641</v>
      </c>
    </row>
    <row r="2241" spans="1:58" hidden="1" x14ac:dyDescent="0.25">
      <c r="A2241" s="1" t="s">
        <v>758</v>
      </c>
      <c r="B2241" s="1">
        <v>4.0000000000000001E-3</v>
      </c>
      <c r="C2241">
        <v>20</v>
      </c>
      <c r="E2241" s="2">
        <v>93789</v>
      </c>
      <c r="F2241">
        <v>21535</v>
      </c>
      <c r="G2241" t="s">
        <v>4</v>
      </c>
      <c r="H2241" t="s">
        <v>5</v>
      </c>
      <c r="I2241">
        <v>115324</v>
      </c>
      <c r="J2241" t="s">
        <v>6</v>
      </c>
      <c r="K2241" t="s">
        <v>5</v>
      </c>
      <c r="L2241">
        <v>21535.17</v>
      </c>
      <c r="M2241">
        <v>115324.3</v>
      </c>
      <c r="N2241">
        <v>23</v>
      </c>
      <c r="V2241" s="11">
        <f t="shared" si="3833"/>
        <v>9.3789010366499322E-7</v>
      </c>
      <c r="W2241" s="11">
        <f t="shared" si="3834"/>
        <v>1.0662231178496413E-6</v>
      </c>
      <c r="X2241" s="10">
        <f t="shared" si="3835"/>
        <v>93789.005844355677</v>
      </c>
      <c r="Y2241" s="8">
        <f t="shared" si="3836"/>
        <v>1066.2230514091552</v>
      </c>
      <c r="Z2241" s="1">
        <f t="shared" si="3837"/>
        <v>1066.223</v>
      </c>
      <c r="AA2241" s="2">
        <f t="shared" si="3838"/>
        <v>93789</v>
      </c>
      <c r="AB2241" s="2">
        <f t="shared" ref="AB2241:AB2304" si="3977">100000000/Z2241</f>
        <v>93789.010366499322</v>
      </c>
      <c r="AC2241" s="1">
        <f t="shared" si="3839"/>
        <v>9.3981892327636596E-2</v>
      </c>
      <c r="AD2241" s="1" t="b">
        <f t="shared" si="3840"/>
        <v>1</v>
      </c>
      <c r="AF2241" s="1" t="s">
        <v>1206</v>
      </c>
      <c r="AG2241" s="1" t="s">
        <v>1216</v>
      </c>
      <c r="AH2241" s="10">
        <v>21535.17</v>
      </c>
      <c r="AI2241" s="10">
        <v>115324.47</v>
      </c>
      <c r="AJ2241" s="10">
        <f t="shared" si="3964"/>
        <v>93789.3</v>
      </c>
      <c r="AK2241" s="1">
        <f t="shared" si="3965"/>
        <v>3.2926346609656321E-3</v>
      </c>
      <c r="AL2241" s="10">
        <f t="shared" si="3966"/>
        <v>-0.29415564432565589</v>
      </c>
      <c r="AM2241" s="10">
        <f t="shared" si="3844"/>
        <v>0.35185509973054419</v>
      </c>
      <c r="AN2241" s="10">
        <f t="shared" si="3967"/>
        <v>-0.83601358784034852</v>
      </c>
      <c r="AO2241" s="1">
        <f t="shared" si="3846"/>
        <v>1066.223</v>
      </c>
      <c r="AP2241" s="14">
        <v>596000000</v>
      </c>
      <c r="AQ2241" s="10">
        <v>8.3000000000000004E-2</v>
      </c>
      <c r="AR2241" s="14" cm="1">
        <f t="array" ref="AR2241">SfromgA($AP2241,$AO2241,"")</f>
        <v>0.35655272474100047</v>
      </c>
      <c r="AS2241" s="21">
        <f t="shared" si="3968"/>
        <v>490.14955553168448</v>
      </c>
      <c r="AU2241" s="10"/>
      <c r="AV2241" s="10"/>
      <c r="AW2241" s="14">
        <f t="shared" si="3969"/>
        <v>596000000</v>
      </c>
      <c r="AX2241" s="21">
        <f t="shared" si="3970"/>
        <v>490.14955553168448</v>
      </c>
      <c r="AY2241" s="10">
        <f t="shared" si="3971"/>
        <v>-10.235561574921283</v>
      </c>
      <c r="AZ2241" s="10">
        <f t="shared" si="3972"/>
        <v>15.519192552930907</v>
      </c>
      <c r="BA2241" s="10">
        <f t="shared" si="3973"/>
        <v>-0.25365478638100813</v>
      </c>
      <c r="BB2241" s="17" cm="1">
        <f t="array" ref="BB2241">$C2241*EXP(poly_from_str($AO2241,BB$2951))</f>
        <v>20.051658609853504</v>
      </c>
      <c r="BC2241" s="10">
        <f t="shared" si="3974"/>
        <v>-0.25623438684164673</v>
      </c>
      <c r="BD2241" s="10">
        <f t="shared" si="3975"/>
        <v>1.7752058027420525</v>
      </c>
      <c r="BE2241" s="10">
        <f t="shared" si="3976"/>
        <v>-2.2121185964603511</v>
      </c>
      <c r="BF2241" s="21">
        <f>INDEX([1]Pr3_line_class7_opt_lin!$A$2:$A$3624,MATCH($X2241,[1]Pr3_line_class7_opt_lin!$AO$2:$AO$3624,0),1)</f>
        <v>14138</v>
      </c>
    </row>
    <row r="2242" spans="1:58" hidden="1" x14ac:dyDescent="0.25">
      <c r="A2242" s="1" t="s">
        <v>759</v>
      </c>
      <c r="B2242" s="1">
        <v>4.0000000000000001E-3</v>
      </c>
      <c r="C2242">
        <v>3</v>
      </c>
      <c r="E2242" s="2">
        <v>93793</v>
      </c>
      <c r="N2242">
        <v>23</v>
      </c>
      <c r="V2242" s="11">
        <f t="shared" ref="V2242:V2305" si="3978">0.001/$A2242</f>
        <v>9.3793056875171768E-7</v>
      </c>
      <c r="W2242" s="11">
        <f t="shared" ref="W2242:W2305" si="3979">0.1/$E2242</f>
        <v>1.0661776465194631E-6</v>
      </c>
      <c r="X2242" s="10">
        <f t="shared" ref="X2242:X2305" si="3980">($E2242/$W2242^2+(100000000/$A2242)/$V2242^2)/(1/$W2242^2+1/$V2242^2)</f>
        <v>93793.03206230393</v>
      </c>
      <c r="Y2242" s="8">
        <f t="shared" ref="Y2242:Y2305" si="3981">100000000/X2242</f>
        <v>1066.1772820562296</v>
      </c>
      <c r="Z2242" s="1">
        <f t="shared" ref="Z2242:Z2305" si="3982">ROUND($A2242,3)+0</f>
        <v>1066.1769999999999</v>
      </c>
      <c r="AA2242" s="2">
        <f t="shared" ref="AA2242:AA2305" si="3983">ROUND($E2242,1)+0</f>
        <v>93793</v>
      </c>
      <c r="AB2242" s="2">
        <f t="shared" si="3977"/>
        <v>93793.056875171766</v>
      </c>
      <c r="AC2242" s="1">
        <f t="shared" ref="AC2242:AC2305" si="3984">0.0005/$Z2242*AB2242+0.05</f>
        <v>9.3985687589946035E-2</v>
      </c>
      <c r="AD2242" s="1" t="b">
        <f t="shared" ref="AD2242:AD2305" si="3985">ABS($E2242-AB2242)&lt;AC2242</f>
        <v>1</v>
      </c>
      <c r="AM2242" s="10">
        <f t="shared" ref="AM2242:AM2305" si="3986">$B2242/$A2242*$E2242</f>
        <v>0.35188528733971941</v>
      </c>
      <c r="AN2242" s="10"/>
      <c r="AO2242" s="1">
        <f t="shared" ref="AO2242:AO2305" si="3987">$A2242+0</f>
        <v>1066.1769999999999</v>
      </c>
      <c r="AP2242"/>
      <c r="BB2242" s="17" cm="1">
        <f t="array" ref="BB2242">$C2242*EXP(poly_from_str($AO2242,BB$2951))</f>
        <v>3.00784484830774</v>
      </c>
      <c r="BF2242" s="21" t="e">
        <f>INDEX([1]Pr3_line_class7_opt_lin!$A$2:$A$3624,MATCH($X2242,[1]Pr3_line_class7_opt_lin!$AO$2:$AO$3624,0),1)</f>
        <v>#N/A</v>
      </c>
    </row>
    <row r="2243" spans="1:58" x14ac:dyDescent="0.25">
      <c r="A2243" s="1" t="s">
        <v>760</v>
      </c>
      <c r="B2243" s="1">
        <v>8.0000000000000002E-3</v>
      </c>
      <c r="C2243">
        <v>20</v>
      </c>
      <c r="D2243" t="s">
        <v>111</v>
      </c>
      <c r="E2243" s="2">
        <v>93800.8</v>
      </c>
      <c r="F2243">
        <v>17534</v>
      </c>
      <c r="G2243" t="s">
        <v>4</v>
      </c>
      <c r="H2243" t="s">
        <v>46</v>
      </c>
      <c r="I2243">
        <v>111335</v>
      </c>
      <c r="J2243" t="s">
        <v>6</v>
      </c>
      <c r="K2243" t="s">
        <v>46</v>
      </c>
      <c r="L2243">
        <v>17534.759999999998</v>
      </c>
      <c r="M2243">
        <v>111335.1</v>
      </c>
      <c r="N2243">
        <v>23</v>
      </c>
      <c r="V2243" s="11">
        <f t="shared" si="3978"/>
        <v>9.380079899520585E-7</v>
      </c>
      <c r="W2243" s="11">
        <f t="shared" si="3979"/>
        <v>1.0660889885800549E-6</v>
      </c>
      <c r="X2243" s="10">
        <f t="shared" si="3980"/>
        <v>93800.799433648164</v>
      </c>
      <c r="Y2243" s="8">
        <f t="shared" si="3981"/>
        <v>1066.0889950169023</v>
      </c>
      <c r="Z2243" s="1">
        <f t="shared" si="3982"/>
        <v>1066.0889999999999</v>
      </c>
      <c r="AA2243" s="2">
        <f t="shared" si="3983"/>
        <v>93800.8</v>
      </c>
      <c r="AB2243" s="2">
        <f t="shared" si="3977"/>
        <v>93800.798995205841</v>
      </c>
      <c r="AC2243" s="1">
        <f t="shared" si="3984"/>
        <v>9.3992949460695058E-2</v>
      </c>
      <c r="AD2243" s="1" t="b">
        <f t="shared" si="3985"/>
        <v>1</v>
      </c>
      <c r="AF2243" s="1" t="s">
        <v>1193</v>
      </c>
      <c r="AG2243" s="1" t="s">
        <v>1319</v>
      </c>
      <c r="AH2243" s="10">
        <v>17534.759999999998</v>
      </c>
      <c r="AI2243" s="10">
        <v>111334.87</v>
      </c>
      <c r="AJ2243" s="10">
        <f t="shared" ref="AJ2243:AJ2244" si="3988">AI2243-AH2243</f>
        <v>93800.11</v>
      </c>
      <c r="AK2243" s="1">
        <f t="shared" ref="AK2243:AK2244" si="3989">$A2243-100000000/AJ2243</f>
        <v>-7.8308032900622493E-3</v>
      </c>
      <c r="AL2243" s="10">
        <f t="shared" ref="AL2243:AL2244" si="3990">$X2243-AJ2243</f>
        <v>0.68943364816368558</v>
      </c>
      <c r="AM2243" s="10">
        <f t="shared" si="3986"/>
        <v>0.70388719891116036</v>
      </c>
      <c r="AN2243" s="10">
        <f t="shared" ref="AN2243:AN2244" si="3991">AL2243/AM2243</f>
        <v>0.97946609801992013</v>
      </c>
      <c r="AO2243" s="1">
        <f t="shared" si="3987"/>
        <v>1066.0889999999999</v>
      </c>
      <c r="AP2243" s="14">
        <v>5480000</v>
      </c>
      <c r="AQ2243" s="10">
        <v>2E-3</v>
      </c>
      <c r="AR2243" s="14" cm="1">
        <f t="array" ref="AR2243">SfromgA($AP2243,$AO2243,"")</f>
        <v>3.2771347958349241E-3</v>
      </c>
      <c r="AS2243" s="21">
        <f t="shared" ref="AS2243:AS2244" si="3992">(10^MAX(0.05, -0.312925054856973*((LN($AR2243))^(1/3)) + 0.454808404431693)-1)*100</f>
        <v>933.87986212066926</v>
      </c>
      <c r="AU2243" s="10"/>
      <c r="AV2243" s="10"/>
      <c r="AW2243" s="14">
        <f>IF($AP2243="",$AT2243,$AP2243)</f>
        <v>5480000</v>
      </c>
      <c r="AX2243" s="21">
        <f>IF($AP2243="",$AV2243,$AS2243)</f>
        <v>933.87986212066926</v>
      </c>
      <c r="AY2243" s="12"/>
      <c r="AZ2243" s="10">
        <f t="shared" ref="AZ2243:AZ2244" si="3993">EXP(AY$2950*$AI2243+AY$2951)*$AW2243/$AO2243</f>
        <v>0.20721461653993398</v>
      </c>
      <c r="BA2243" s="12"/>
      <c r="BB2243" s="17" cm="1">
        <f t="array" ref="BB2243">$C2243*EXP(poly_from_str($AO2243,BB$2951))</f>
        <v>20.053521188569722</v>
      </c>
      <c r="BC2243" s="12"/>
      <c r="BD2243" s="10">
        <f t="shared" ref="BD2243:BD2244" si="3994">LN($AX2243/100+1)</f>
        <v>2.3359036748258037</v>
      </c>
      <c r="BE2243" s="10">
        <f t="shared" ref="BE2243:BE2244" si="3995">ABS(LN($AZ2243/$BB2243))-BD2243-LN(2)</f>
        <v>1.5433541312633783</v>
      </c>
      <c r="BF2243" s="21">
        <f>INDEX([1]Pr3_line_class7_opt_lin!$A$2:$A$3624,MATCH($X2243,[1]Pr3_line_class7_opt_lin!$AO$2:$AO$3624,0),1)</f>
        <v>14150</v>
      </c>
    </row>
    <row r="2244" spans="1:58" hidden="1" x14ac:dyDescent="0.25">
      <c r="A2244" s="1" t="s">
        <v>761</v>
      </c>
      <c r="B2244" s="1">
        <v>4.0000000000000001E-3</v>
      </c>
      <c r="C2244">
        <v>500</v>
      </c>
      <c r="E2244" s="2">
        <v>93805.6</v>
      </c>
      <c r="F2244">
        <v>23442</v>
      </c>
      <c r="G2244" t="s">
        <v>4</v>
      </c>
      <c r="H2244" t="s">
        <v>12</v>
      </c>
      <c r="I2244">
        <v>117248</v>
      </c>
      <c r="J2244" t="s">
        <v>6</v>
      </c>
      <c r="K2244" t="s">
        <v>39</v>
      </c>
      <c r="L2244">
        <v>23442.25</v>
      </c>
      <c r="M2244">
        <v>117248.2</v>
      </c>
      <c r="N2244">
        <v>23</v>
      </c>
      <c r="V2244" s="11">
        <f t="shared" si="3978"/>
        <v>9.3805638469317104E-7</v>
      </c>
      <c r="W2244" s="11">
        <f t="shared" si="3979"/>
        <v>1.0660344371764585E-6</v>
      </c>
      <c r="X2244" s="10">
        <f t="shared" si="3980"/>
        <v>93805.621681270917</v>
      </c>
      <c r="Y2244" s="8">
        <f t="shared" si="3981"/>
        <v>1066.0341907841739</v>
      </c>
      <c r="Z2244" s="1">
        <f t="shared" si="3982"/>
        <v>1066.0340000000001</v>
      </c>
      <c r="AA2244" s="2">
        <f t="shared" si="3983"/>
        <v>93805.6</v>
      </c>
      <c r="AB2244" s="2">
        <f t="shared" si="3977"/>
        <v>93805.638469317098</v>
      </c>
      <c r="AC2244" s="1">
        <f t="shared" si="3984"/>
        <v>9.3997489043181115E-2</v>
      </c>
      <c r="AD2244" s="1" t="b">
        <f t="shared" si="3985"/>
        <v>1</v>
      </c>
      <c r="AF2244" s="1" t="s">
        <v>1167</v>
      </c>
      <c r="AG2244" s="1" t="s">
        <v>1192</v>
      </c>
      <c r="AH2244" s="10">
        <v>23442.25</v>
      </c>
      <c r="AI2244" s="10">
        <v>117248.2</v>
      </c>
      <c r="AJ2244" s="10">
        <f t="shared" si="3988"/>
        <v>93805.95</v>
      </c>
      <c r="AK2244" s="1">
        <f t="shared" si="3989"/>
        <v>3.5403116753514041E-3</v>
      </c>
      <c r="AL2244" s="10">
        <f t="shared" si="3990"/>
        <v>-0.32831872907991055</v>
      </c>
      <c r="AM2244" s="10">
        <f t="shared" si="3986"/>
        <v>0.35197976799989494</v>
      </c>
      <c r="AN2244" s="10">
        <f t="shared" si="3991"/>
        <v>-0.93277727565298174</v>
      </c>
      <c r="AO2244" s="1">
        <f t="shared" si="3987"/>
        <v>1066.0340000000001</v>
      </c>
      <c r="AP2244" s="14">
        <v>12500000000</v>
      </c>
      <c r="AQ2244" s="10">
        <v>0.83899999999999997</v>
      </c>
      <c r="AR2244" s="14" cm="1">
        <f t="array" ref="AR2244">SfromgA($AP2244,$AO2244,"")</f>
        <v>7.4740593419907482</v>
      </c>
      <c r="AS2244" s="21">
        <f t="shared" si="3992"/>
        <v>14.761801925044127</v>
      </c>
      <c r="AT2244" s="14" cm="1">
        <f t="array" ref="AT2244">INDEX([2]Sheet1!$J$2:$J$216,MATCH($AF2244&amp;$AG2244,[2]Sheet1!$M$2:$M$216&amp;[2]Sheet1!$N$2:$N$216,0),1)</f>
        <v>10929568075.838064</v>
      </c>
      <c r="AU2244" s="14" cm="1">
        <f t="array" ref="AU2244">SfromgA($AT2244,$AO2244,"")</f>
        <v>6.5350592304913064</v>
      </c>
      <c r="AV2244" s="21">
        <f>(10^MAX(0.05, -0.312925054856973*((LN($AU2244))^(1/3)) + 0.454808404431693)-1)*100</f>
        <v>17.162612045379653</v>
      </c>
      <c r="AW2244" s="14">
        <f>IF($AP2244="",$AT2244,$AP2244)</f>
        <v>12500000000</v>
      </c>
      <c r="AX2244" s="21">
        <f>IF($AP2244="",$AV2244,$AS2244)</f>
        <v>14.761801925044127</v>
      </c>
      <c r="AY2244" s="10">
        <f>LN(BB2244*$AO2244/$AW2244)</f>
        <v>-10.059975402997026</v>
      </c>
      <c r="AZ2244" s="10">
        <f t="shared" si="3993"/>
        <v>271.96551696148083</v>
      </c>
      <c r="BA2244" s="10">
        <f>LN(AZ2244/$C2244)</f>
        <v>-0.60893281603984373</v>
      </c>
      <c r="BB2244" s="17" cm="1">
        <f t="array" ref="BB2244">$C2244*EXP(poly_from_str($AO2244,BB$2951))</f>
        <v>501.35707867891341</v>
      </c>
      <c r="BC2244" s="10">
        <f t="shared" ref="BC2244" si="3996">LN(AZ2244/BB2244)</f>
        <v>-0.61164329672380091</v>
      </c>
      <c r="BD2244" s="10">
        <f t="shared" si="3994"/>
        <v>0.13768850668395771</v>
      </c>
      <c r="BE2244" s="10">
        <f t="shared" si="3995"/>
        <v>-0.21919239052010209</v>
      </c>
      <c r="BF2244" s="21">
        <f>INDEX([1]Pr3_line_class7_opt_lin!$A$2:$A$3624,MATCH($X2244,[1]Pr3_line_class7_opt_lin!$AO$2:$AO$3624,0),1)</f>
        <v>353858</v>
      </c>
    </row>
    <row r="2245" spans="1:58" hidden="1" x14ac:dyDescent="0.25">
      <c r="A2245" s="1" t="s">
        <v>762</v>
      </c>
      <c r="B2245" s="1">
        <v>4.0000000000000001E-3</v>
      </c>
      <c r="C2245">
        <v>30</v>
      </c>
      <c r="E2245" s="2">
        <v>93827</v>
      </c>
      <c r="N2245">
        <v>23</v>
      </c>
      <c r="V2245" s="11">
        <f t="shared" si="3978"/>
        <v>9.3827026124258896E-7</v>
      </c>
      <c r="W2245" s="11">
        <f t="shared" si="3979"/>
        <v>1.0657912967482708E-6</v>
      </c>
      <c r="X2245" s="10">
        <f t="shared" si="3980"/>
        <v>93827.014717746424</v>
      </c>
      <c r="Y2245" s="8">
        <f t="shared" si="3981"/>
        <v>1065.7911295677834</v>
      </c>
      <c r="Z2245" s="1">
        <f t="shared" si="3982"/>
        <v>1065.7909999999999</v>
      </c>
      <c r="AA2245" s="2">
        <f t="shared" si="3983"/>
        <v>93827</v>
      </c>
      <c r="AB2245" s="2">
        <f t="shared" si="3977"/>
        <v>93827.026124258889</v>
      </c>
      <c r="AC2245" s="1">
        <f t="shared" si="3984"/>
        <v>9.401755415661181E-2</v>
      </c>
      <c r="AD2245" s="1" t="b">
        <f t="shared" si="3985"/>
        <v>1</v>
      </c>
      <c r="AM2245" s="10">
        <f t="shared" si="3986"/>
        <v>0.35214033520643356</v>
      </c>
      <c r="AN2245" s="10"/>
      <c r="AO2245" s="1">
        <f t="shared" si="3987"/>
        <v>1065.7909999999999</v>
      </c>
      <c r="AP2245"/>
      <c r="BB2245" s="17" cm="1">
        <f t="array" ref="BB2245">$C2245*EXP(poly_from_str($AO2245,BB$2951))</f>
        <v>30.086447955269314</v>
      </c>
      <c r="BF2245" s="21">
        <f>INDEX([1]Pr3_line_class7_opt_lin!$A$2:$A$3624,MATCH($X2245,[1]Pr3_line_class7_opt_lin!$AO$2:$AO$3624,0),1)</f>
        <v>21262</v>
      </c>
    </row>
    <row r="2246" spans="1:58" hidden="1" x14ac:dyDescent="0.25">
      <c r="A2246" s="1" t="s">
        <v>763</v>
      </c>
      <c r="B2246" s="1">
        <v>4.0000000000000001E-3</v>
      </c>
      <c r="C2246">
        <v>10</v>
      </c>
      <c r="E2246" s="2">
        <v>93841.600000000006</v>
      </c>
      <c r="N2246">
        <v>23</v>
      </c>
      <c r="V2246" s="11">
        <f t="shared" si="3978"/>
        <v>9.3841642228739007E-7</v>
      </c>
      <c r="W2246" s="11">
        <f t="shared" si="3979"/>
        <v>1.0656254795314657E-6</v>
      </c>
      <c r="X2246" s="10">
        <f t="shared" si="3980"/>
        <v>93841.623784134223</v>
      </c>
      <c r="Y2246" s="8">
        <f t="shared" si="3981"/>
        <v>1065.6252094489755</v>
      </c>
      <c r="Z2246" s="1">
        <f t="shared" si="3982"/>
        <v>1065.625</v>
      </c>
      <c r="AA2246" s="2">
        <f t="shared" si="3983"/>
        <v>93841.600000000006</v>
      </c>
      <c r="AB2246" s="2">
        <f t="shared" si="3977"/>
        <v>93841.642228739001</v>
      </c>
      <c r="AC2246" s="1">
        <f t="shared" si="3984"/>
        <v>9.4031269080933261E-2</v>
      </c>
      <c r="AD2246" s="1" t="b">
        <f t="shared" si="3985"/>
        <v>1</v>
      </c>
      <c r="AM2246" s="10">
        <f t="shared" si="3986"/>
        <v>0.35224999413489738</v>
      </c>
      <c r="AN2246" s="10"/>
      <c r="AO2246" s="1">
        <f t="shared" si="3987"/>
        <v>1065.625</v>
      </c>
      <c r="AP2246"/>
      <c r="BB2246" s="17" cm="1">
        <f t="array" ref="BB2246">$C2246*EXP(poly_from_str($AO2246,BB$2951))</f>
        <v>10.029951545615916</v>
      </c>
      <c r="BF2246" s="21">
        <f>INDEX([1]Pr3_line_class7_opt_lin!$A$2:$A$3624,MATCH($X2246,[1]Pr3_line_class7_opt_lin!$AO$2:$AO$3624,0),1)</f>
        <v>7094</v>
      </c>
    </row>
    <row r="2247" spans="1:58" hidden="1" x14ac:dyDescent="0.25">
      <c r="A2247" s="1" t="s">
        <v>764</v>
      </c>
      <c r="B2247" s="1">
        <v>4.0000000000000001E-3</v>
      </c>
      <c r="C2247">
        <v>10</v>
      </c>
      <c r="E2247" s="2">
        <v>93845.1</v>
      </c>
      <c r="F2247">
        <v>25033</v>
      </c>
      <c r="G2247" t="s">
        <v>4</v>
      </c>
      <c r="H2247" t="s">
        <v>5</v>
      </c>
      <c r="I2247">
        <v>118879</v>
      </c>
      <c r="J2247" t="s">
        <v>6</v>
      </c>
      <c r="K2247" t="s">
        <v>12</v>
      </c>
      <c r="L2247">
        <v>25033.91</v>
      </c>
      <c r="M2247">
        <v>118879.3</v>
      </c>
      <c r="N2247">
        <v>23</v>
      </c>
      <c r="V2247" s="11">
        <f t="shared" si="3978"/>
        <v>9.3845076793426338E-7</v>
      </c>
      <c r="W2247" s="11">
        <f t="shared" si="3979"/>
        <v>1.0655857364955655E-6</v>
      </c>
      <c r="X2247" s="10">
        <f t="shared" si="3980"/>
        <v>93845.086930402234</v>
      </c>
      <c r="Y2247" s="8">
        <f t="shared" si="3981"/>
        <v>1065.5858848973351</v>
      </c>
      <c r="Z2247" s="1">
        <f t="shared" si="3982"/>
        <v>1065.586</v>
      </c>
      <c r="AA2247" s="2">
        <f t="shared" si="3983"/>
        <v>93845.1</v>
      </c>
      <c r="AB2247" s="2">
        <f t="shared" si="3977"/>
        <v>93845.076793426342</v>
      </c>
      <c r="AC2247" s="1">
        <f t="shared" si="3984"/>
        <v>9.4034492191820446E-2</v>
      </c>
      <c r="AD2247" s="1" t="b">
        <f t="shared" si="3985"/>
        <v>1</v>
      </c>
      <c r="AF2247" s="1" t="s">
        <v>1236</v>
      </c>
      <c r="AG2247" s="1" t="s">
        <v>1195</v>
      </c>
      <c r="AH2247" s="10">
        <v>25033.91</v>
      </c>
      <c r="AI2247" s="10">
        <v>118879.3</v>
      </c>
      <c r="AJ2247" s="10">
        <f>AI2247-AH2247</f>
        <v>93845.39</v>
      </c>
      <c r="AK2247" s="1">
        <f>$A2247-100000000/AJ2247</f>
        <v>3.5563658482260507E-3</v>
      </c>
      <c r="AL2247" s="10">
        <f>$X2247-AJ2247</f>
        <v>-0.30306959776498843</v>
      </c>
      <c r="AM2247" s="10">
        <f t="shared" si="3986"/>
        <v>0.35227602464747099</v>
      </c>
      <c r="AN2247" s="10">
        <f>AL2247/AM2247</f>
        <v>-0.8603185472763174</v>
      </c>
      <c r="AO2247" s="1">
        <f t="shared" si="3987"/>
        <v>1065.586</v>
      </c>
      <c r="AP2247" s="14">
        <v>1110000000</v>
      </c>
      <c r="AQ2247" s="10">
        <v>0.17</v>
      </c>
      <c r="AR2247" s="14" cm="1">
        <f t="array" ref="AR2247">SfromgA($AP2247,$AO2247,"")</f>
        <v>0.66286006731342118</v>
      </c>
      <c r="AS2247" s="21">
        <f>(10^MAX(0.05, -0.312925054856973*((LN($AR2247))^(1/3)) + 0.454808404431693)-1)*100</f>
        <v>386.97211326045658</v>
      </c>
      <c r="AU2247" s="10"/>
      <c r="AV2247" s="10"/>
      <c r="AW2247" s="14">
        <f>IF($AP2247="",$AT2247,$AP2247)</f>
        <v>1110000000</v>
      </c>
      <c r="AX2247" s="21">
        <f>IF($AP2247="",$AV2247,$AS2247)</f>
        <v>386.97211326045658</v>
      </c>
      <c r="AY2247" s="10">
        <f>LN(BB2247*$AO2247/$AW2247)</f>
        <v>-11.550743418077081</v>
      </c>
      <c r="AZ2247" s="10">
        <f>EXP(AY$2950*$AI2247+AY$2951)*$AW2247/$AO2247</f>
        <v>20.744023023118775</v>
      </c>
      <c r="BA2247" s="10">
        <f>LN(AZ2247/$C2247)</f>
        <v>0.72967306511052032</v>
      </c>
      <c r="BB2247" s="17" cm="1">
        <f t="array" ref="BB2247">$C2247*EXP(poly_from_str($AO2247,BB$2951))</f>
        <v>10.03021735905538</v>
      </c>
      <c r="BC2247" s="10">
        <f t="shared" ref="BC2247" si="3997">LN(AZ2247/BB2247)</f>
        <v>0.7266558854726729</v>
      </c>
      <c r="BD2247" s="10">
        <f t="shared" ref="BD2247" si="3998">LN($AX2247/100+1)</f>
        <v>1.5830366731560932</v>
      </c>
      <c r="BE2247" s="10">
        <f>ABS(LN($AZ2247/$BB2247))-BD2247-LN(2)</f>
        <v>-1.5495279682433656</v>
      </c>
      <c r="BF2247" s="21">
        <f>INDEX([1]Pr3_line_class7_opt_lin!$A$2:$A$3624,MATCH($X2247,[1]Pr3_line_class7_opt_lin!$AO$2:$AO$3624,0),1)</f>
        <v>7096</v>
      </c>
    </row>
    <row r="2248" spans="1:58" hidden="1" x14ac:dyDescent="0.25">
      <c r="A2248" s="1" t="s">
        <v>765</v>
      </c>
      <c r="B2248" s="1">
        <v>4.0000000000000001E-3</v>
      </c>
      <c r="C2248">
        <v>80</v>
      </c>
      <c r="E2248" s="2">
        <v>93850.5</v>
      </c>
      <c r="N2248">
        <v>23</v>
      </c>
      <c r="V2248" s="11">
        <f t="shared" si="3978"/>
        <v>9.3850537388177093E-7</v>
      </c>
      <c r="W2248" s="11">
        <f t="shared" si="3979"/>
        <v>1.0655244244836203E-6</v>
      </c>
      <c r="X2248" s="10">
        <f t="shared" si="3980"/>
        <v>93850.521054337441</v>
      </c>
      <c r="Y2248" s="8">
        <f t="shared" si="3981"/>
        <v>1065.524185444875</v>
      </c>
      <c r="Z2248" s="1">
        <f t="shared" si="3982"/>
        <v>1065.5239999999999</v>
      </c>
      <c r="AA2248" s="2">
        <f t="shared" si="3983"/>
        <v>93850.5</v>
      </c>
      <c r="AB2248" s="2">
        <f t="shared" si="3977"/>
        <v>93850.537388177094</v>
      </c>
      <c r="AC2248" s="1">
        <f t="shared" si="3984"/>
        <v>9.4039616840248141E-2</v>
      </c>
      <c r="AD2248" s="1" t="b">
        <f t="shared" si="3985"/>
        <v>1</v>
      </c>
      <c r="AM2248" s="10">
        <f t="shared" si="3986"/>
        <v>0.35231679436596458</v>
      </c>
      <c r="AN2248" s="10"/>
      <c r="AO2248" s="1">
        <f t="shared" si="3987"/>
        <v>1065.5239999999999</v>
      </c>
      <c r="AP2248"/>
      <c r="BB2248" s="17" cm="1">
        <f t="array" ref="BB2248">$C2248*EXP(poly_from_str($AO2248,BB$2951))</f>
        <v>80.245113364514481</v>
      </c>
      <c r="BF2248" s="21">
        <f>INDEX([1]Pr3_line_class7_opt_lin!$A$2:$A$3624,MATCH($X2248,[1]Pr3_line_class7_opt_lin!$AO$2:$AO$3624,0),1)</f>
        <v>56789</v>
      </c>
    </row>
    <row r="2249" spans="1:58" hidden="1" x14ac:dyDescent="0.25">
      <c r="A2249" s="1" t="s">
        <v>766</v>
      </c>
      <c r="B2249" s="1">
        <v>4.0000000000000001E-3</v>
      </c>
      <c r="C2249">
        <v>20</v>
      </c>
      <c r="E2249" s="2">
        <v>93855.8</v>
      </c>
      <c r="N2249">
        <v>23</v>
      </c>
      <c r="V2249" s="11">
        <f t="shared" si="3978"/>
        <v>9.3855822439800879E-7</v>
      </c>
      <c r="W2249" s="11">
        <f t="shared" si="3979"/>
        <v>1.0654642547397178E-6</v>
      </c>
      <c r="X2249" s="10">
        <f t="shared" si="3980"/>
        <v>93855.812635239738</v>
      </c>
      <c r="Y2249" s="8">
        <f t="shared" si="3981"/>
        <v>1065.4641113027167</v>
      </c>
      <c r="Z2249" s="1">
        <f t="shared" si="3982"/>
        <v>1065.4639999999999</v>
      </c>
      <c r="AA2249" s="2">
        <f t="shared" si="3983"/>
        <v>93855.8</v>
      </c>
      <c r="AB2249" s="2">
        <f t="shared" si="3977"/>
        <v>93855.822439800875</v>
      </c>
      <c r="AC2249" s="1">
        <f t="shared" si="3984"/>
        <v>9.4044577029257143E-2</v>
      </c>
      <c r="AD2249" s="1" t="b">
        <f t="shared" si="3985"/>
        <v>1</v>
      </c>
      <c r="AM2249" s="10">
        <f t="shared" si="3986"/>
        <v>0.35235653198981853</v>
      </c>
      <c r="AN2249" s="10"/>
      <c r="AO2249" s="1">
        <f t="shared" si="3987"/>
        <v>1065.4639999999999</v>
      </c>
      <c r="AP2249"/>
      <c r="BB2249" s="17" cm="1">
        <f t="array" ref="BB2249">$C2249*EXP(poly_from_str($AO2249,BB$2951))</f>
        <v>20.062092964834687</v>
      </c>
      <c r="BF2249" s="21">
        <f>INDEX([1]Pr3_line_class7_opt_lin!$A$2:$A$3624,MATCH($X2249,[1]Pr3_line_class7_opt_lin!$AO$2:$AO$3624,0),1)</f>
        <v>14202</v>
      </c>
    </row>
    <row r="2250" spans="1:58" hidden="1" x14ac:dyDescent="0.25">
      <c r="A2250" s="1" t="s">
        <v>767</v>
      </c>
      <c r="B2250" s="1">
        <v>4.0000000000000001E-3</v>
      </c>
      <c r="C2250">
        <v>40</v>
      </c>
      <c r="E2250" s="2">
        <v>93867.5</v>
      </c>
      <c r="F2250">
        <v>21535</v>
      </c>
      <c r="G2250" t="s">
        <v>4</v>
      </c>
      <c r="H2250" t="s">
        <v>5</v>
      </c>
      <c r="I2250">
        <v>115403</v>
      </c>
      <c r="J2250" t="s">
        <v>6</v>
      </c>
      <c r="K2250" t="s">
        <v>12</v>
      </c>
      <c r="L2250">
        <v>21535.17</v>
      </c>
      <c r="M2250">
        <v>115403.3</v>
      </c>
      <c r="N2250">
        <v>23</v>
      </c>
      <c r="V2250" s="11">
        <f t="shared" si="3978"/>
        <v>9.3867539759943168E-7</v>
      </c>
      <c r="W2250" s="11">
        <f t="shared" si="3979"/>
        <v>1.0653314512477695E-6</v>
      </c>
      <c r="X2250" s="10">
        <f t="shared" si="3980"/>
        <v>93867.522382858369</v>
      </c>
      <c r="Y2250" s="8">
        <f t="shared" si="3981"/>
        <v>1065.3311972178092</v>
      </c>
      <c r="Z2250" s="1">
        <f t="shared" si="3982"/>
        <v>1065.3309999999999</v>
      </c>
      <c r="AA2250" s="2">
        <f t="shared" si="3983"/>
        <v>93867.5</v>
      </c>
      <c r="AB2250" s="2">
        <f t="shared" si="3977"/>
        <v>93867.53975994316</v>
      </c>
      <c r="AC2250" s="1">
        <f t="shared" si="3984"/>
        <v>9.4055575102922562E-2</v>
      </c>
      <c r="AD2250" s="1" t="b">
        <f t="shared" si="3985"/>
        <v>1</v>
      </c>
      <c r="AF2250" s="1" t="s">
        <v>1206</v>
      </c>
      <c r="AG2250" s="1" t="s">
        <v>1172</v>
      </c>
      <c r="AH2250" s="10">
        <v>21535.17</v>
      </c>
      <c r="AI2250" s="10">
        <v>115403.34</v>
      </c>
      <c r="AJ2250" s="10">
        <f>AI2250-AH2250</f>
        <v>93868.17</v>
      </c>
      <c r="AK2250" s="1">
        <f>$A2250-100000000/AJ2250</f>
        <v>7.1527363320456061E-3</v>
      </c>
      <c r="AL2250" s="10">
        <f>$X2250-AJ2250</f>
        <v>-0.64761714162887074</v>
      </c>
      <c r="AM2250" s="10">
        <f t="shared" si="3986"/>
        <v>0.3524444515366586</v>
      </c>
      <c r="AN2250" s="10">
        <f>AL2250/AM2250</f>
        <v>-1.8375013106469928</v>
      </c>
      <c r="AO2250" s="1">
        <f t="shared" si="3987"/>
        <v>1065.3309999999999</v>
      </c>
      <c r="AP2250" s="14">
        <v>1040000000</v>
      </c>
      <c r="AQ2250" s="10">
        <v>0.191</v>
      </c>
      <c r="AR2250" s="14" cm="1">
        <f t="array" ref="AR2250">SfromgA($AP2250,$AO2250,"")</f>
        <v>0.62061232096472807</v>
      </c>
      <c r="AS2250" s="21">
        <f>(10^MAX(0.05, -0.312925054856973*((LN($AR2250))^(1/3)) + 0.454808404431693)-1)*100</f>
        <v>400.39993656539758</v>
      </c>
      <c r="AU2250" s="10"/>
      <c r="AV2250" s="10"/>
      <c r="AW2250" s="14">
        <f>IF($AP2250="",$AT2250,$AP2250)</f>
        <v>1040000000</v>
      </c>
      <c r="AX2250" s="21">
        <f>IF($AP2250="",$AV2250,$AS2250)</f>
        <v>400.39993656539758</v>
      </c>
      <c r="AY2250" s="10">
        <f>LN(BB2250*$AO2250/$AW2250)</f>
        <v>-10.099376737414255</v>
      </c>
      <c r="AZ2250" s="10">
        <f>EXP(AY$2950*$AI2250+AY$2951)*$AW2250/$AO2250</f>
        <v>26.904062620466647</v>
      </c>
      <c r="BA2250" s="10">
        <f>LN(AZ2250/$C2250)</f>
        <v>-0.39660215212639266</v>
      </c>
      <c r="BB2250" s="17" cm="1">
        <f t="array" ref="BB2250">$C2250*EXP(poly_from_str($AO2250,BB$2951))</f>
        <v>40.127784902342597</v>
      </c>
      <c r="BC2250" s="10">
        <f t="shared" ref="BC2250" si="3999">LN(AZ2250/BB2250)</f>
        <v>-0.39979168272003357</v>
      </c>
      <c r="BD2250" s="10">
        <f t="shared" ref="BD2250" si="4000">LN($AX2250/100+1)</f>
        <v>1.6102374658368661</v>
      </c>
      <c r="BE2250" s="10">
        <f>ABS(LN($AZ2250/$BB2250))-BD2250-LN(2)</f>
        <v>-1.9035929636767777</v>
      </c>
      <c r="BF2250" s="21">
        <f>INDEX([1]Pr3_line_class7_opt_lin!$A$2:$A$3624,MATCH($X2250,[1]Pr3_line_class7_opt_lin!$AO$2:$AO$3624,0),1)</f>
        <v>28427</v>
      </c>
    </row>
    <row r="2251" spans="1:58" hidden="1" x14ac:dyDescent="0.25">
      <c r="A2251" s="1" t="s">
        <v>768</v>
      </c>
      <c r="B2251" s="1">
        <v>4.0000000000000001E-3</v>
      </c>
      <c r="C2251">
        <v>2</v>
      </c>
      <c r="E2251" s="2">
        <v>93877</v>
      </c>
      <c r="N2251">
        <v>23</v>
      </c>
      <c r="V2251" s="11">
        <f t="shared" si="3978"/>
        <v>9.3876968600031547E-7</v>
      </c>
      <c r="W2251" s="11">
        <f t="shared" si="3979"/>
        <v>1.0652236437039956E-6</v>
      </c>
      <c r="X2251" s="10">
        <f t="shared" si="3980"/>
        <v>93876.982326504745</v>
      </c>
      <c r="Y2251" s="8">
        <f t="shared" si="3981"/>
        <v>1065.2238442454334</v>
      </c>
      <c r="Z2251" s="1">
        <f t="shared" si="3982"/>
        <v>1065.2239999999999</v>
      </c>
      <c r="AA2251" s="2">
        <f t="shared" si="3983"/>
        <v>93877</v>
      </c>
      <c r="AB2251" s="2">
        <f t="shared" si="3977"/>
        <v>93876.968600031541</v>
      </c>
      <c r="AC2251" s="1">
        <f t="shared" si="3984"/>
        <v>9.4064426167656548E-2</v>
      </c>
      <c r="AD2251" s="1" t="b">
        <f t="shared" si="3985"/>
        <v>1</v>
      </c>
      <c r="AM2251" s="10">
        <f t="shared" si="3986"/>
        <v>0.35251552725060648</v>
      </c>
      <c r="AN2251" s="10"/>
      <c r="AO2251" s="1">
        <f t="shared" si="3987"/>
        <v>1065.2239999999999</v>
      </c>
      <c r="AP2251"/>
      <c r="BB2251" s="17" cm="1">
        <f t="array" ref="BB2251">$C2251*EXP(poly_from_str($AO2251,BB$2951))</f>
        <v>2.0065333891378914</v>
      </c>
      <c r="BF2251" s="21">
        <f>INDEX([1]Pr3_line_class7_opt_lin!$A$2:$A$3624,MATCH($X2251,[1]Pr3_line_class7_opt_lin!$AO$2:$AO$3624,0),1)</f>
        <v>1422</v>
      </c>
    </row>
    <row r="2252" spans="1:58" hidden="1" x14ac:dyDescent="0.25">
      <c r="A2252" s="1" t="s">
        <v>769</v>
      </c>
      <c r="B2252" s="1">
        <v>4.0000000000000001E-3</v>
      </c>
      <c r="C2252">
        <v>20</v>
      </c>
      <c r="E2252" s="2">
        <v>93885.4</v>
      </c>
      <c r="F2252">
        <v>21535</v>
      </c>
      <c r="G2252" t="s">
        <v>4</v>
      </c>
      <c r="H2252" t="s">
        <v>5</v>
      </c>
      <c r="I2252">
        <v>115420</v>
      </c>
      <c r="J2252" t="s">
        <v>6</v>
      </c>
      <c r="K2252" t="s">
        <v>7</v>
      </c>
      <c r="L2252">
        <v>21535.17</v>
      </c>
      <c r="M2252">
        <v>115420.8</v>
      </c>
      <c r="N2252">
        <v>23</v>
      </c>
      <c r="V2252" s="11">
        <f t="shared" si="3978"/>
        <v>9.3885429732388977E-7</v>
      </c>
      <c r="W2252" s="11">
        <f t="shared" si="3979"/>
        <v>1.065128337313363E-6</v>
      </c>
      <c r="X2252" s="10">
        <f t="shared" si="3980"/>
        <v>93885.416732269063</v>
      </c>
      <c r="Y2252" s="8">
        <f t="shared" si="3981"/>
        <v>1065.1281474860762</v>
      </c>
      <c r="Z2252" s="1">
        <f t="shared" si="3982"/>
        <v>1065.1279999999999</v>
      </c>
      <c r="AA2252" s="2">
        <f t="shared" si="3983"/>
        <v>93885.4</v>
      </c>
      <c r="AB2252" s="2">
        <f t="shared" si="3977"/>
        <v>93885.429732388977</v>
      </c>
      <c r="AC2252" s="1">
        <f t="shared" si="3984"/>
        <v>9.4072369580176743E-2</v>
      </c>
      <c r="AD2252" s="1" t="b">
        <f t="shared" si="3985"/>
        <v>1</v>
      </c>
      <c r="AF2252" s="1" t="s">
        <v>1206</v>
      </c>
      <c r="AG2252" s="1" t="s">
        <v>1318</v>
      </c>
      <c r="AH2252" s="10">
        <v>21535.17</v>
      </c>
      <c r="AI2252" s="10">
        <v>115420.8</v>
      </c>
      <c r="AJ2252" s="10">
        <f t="shared" ref="AJ2252:AJ2254" si="4001">AI2252-AH2252</f>
        <v>93885.63</v>
      </c>
      <c r="AK2252" s="1">
        <f t="shared" ref="AK2252:AK2254" si="4002">$A2252-100000000/AJ2252</f>
        <v>2.2720265071711765E-3</v>
      </c>
      <c r="AL2252" s="10">
        <f t="shared" ref="AL2252:AL2254" si="4003">$X2252-AJ2252</f>
        <v>-0.21326773094187956</v>
      </c>
      <c r="AM2252" s="10">
        <f t="shared" si="3986"/>
        <v>0.35257884498388925</v>
      </c>
      <c r="AN2252" s="10">
        <f t="shared" ref="AN2252:AN2254" si="4004">AL2252/AM2252</f>
        <v>-0.60487954389783261</v>
      </c>
      <c r="AO2252" s="1">
        <f t="shared" si="3987"/>
        <v>1065.1279999999999</v>
      </c>
      <c r="AP2252" s="14">
        <v>501000000</v>
      </c>
      <c r="AQ2252" s="10">
        <v>0.13200000000000001</v>
      </c>
      <c r="AR2252" s="14" cm="1">
        <f t="array" ref="AR2252">SfromgA($AP2252,$AO2252,"")</f>
        <v>0.29879717725876276</v>
      </c>
      <c r="AS2252" s="21">
        <f t="shared" ref="AS2252:AS2254" si="4005">(10^MAX(0.05, -0.312925054856973*((LN($AR2252))^(1/3)) + 0.454808404431693)-1)*100</f>
        <v>513.87129496709679</v>
      </c>
      <c r="AU2252" s="10"/>
      <c r="AV2252" s="10"/>
      <c r="AW2252" s="14">
        <f t="shared" ref="AW2252:AW2254" si="4006">IF($AP2252="",$AT2252,$AP2252)</f>
        <v>501000000</v>
      </c>
      <c r="AX2252" s="21">
        <f t="shared" ref="AX2252:AX2254" si="4007">IF($AP2252="",$AV2252,$AS2252)</f>
        <v>513.87129496709679</v>
      </c>
      <c r="AY2252" s="10">
        <f t="shared" ref="AY2252:AY2254" si="4008">LN(BB2252*$AO2252/$AW2252)</f>
        <v>-10.062208543204022</v>
      </c>
      <c r="AZ2252" s="10">
        <f t="shared" ref="AZ2252:AZ2254" si="4009">EXP(AY$2950*$AI2252+AY$2951)*$AW2252/$AO2252</f>
        <v>12.94184535982461</v>
      </c>
      <c r="BA2252" s="10">
        <f t="shared" ref="BA2252:BA2254" si="4010">LN(AZ2252/$C2252)</f>
        <v>-0.435266385698029</v>
      </c>
      <c r="BB2252" s="17" cm="1">
        <f t="array" ref="BB2252">$C2252*EXP(poly_from_str($AO2252,BB$2951))</f>
        <v>20.066622389283872</v>
      </c>
      <c r="BC2252" s="10">
        <f t="shared" ref="BC2252:BC2254" si="4011">LN(AZ2252/BB2252)</f>
        <v>-0.43859196927417654</v>
      </c>
      <c r="BD2252" s="10">
        <f t="shared" ref="BD2252:BD2254" si="4012">LN($AX2252/100+1)</f>
        <v>1.8146151028688386</v>
      </c>
      <c r="BE2252" s="10">
        <f t="shared" ref="BE2252:BE2254" si="4013">ABS(LN($AZ2252/$BB2252))-BD2252-LN(2)</f>
        <v>-2.0691703141546074</v>
      </c>
      <c r="BF2252" s="21">
        <f>INDEX([1]Pr3_line_class7_opt_lin!$A$2:$A$3624,MATCH($X2252,[1]Pr3_line_class7_opt_lin!$AO$2:$AO$3624,0),1)</f>
        <v>14231</v>
      </c>
    </row>
    <row r="2253" spans="1:58" hidden="1" x14ac:dyDescent="0.25">
      <c r="A2253" s="1" t="s">
        <v>770</v>
      </c>
      <c r="B2253" s="1">
        <v>4.0000000000000001E-3</v>
      </c>
      <c r="C2253">
        <v>40</v>
      </c>
      <c r="E2253" s="2">
        <v>93899.3</v>
      </c>
      <c r="F2253">
        <v>19700</v>
      </c>
      <c r="G2253" t="s">
        <v>4</v>
      </c>
      <c r="H2253" t="s">
        <v>12</v>
      </c>
      <c r="I2253">
        <v>113600</v>
      </c>
      <c r="J2253" t="s">
        <v>6</v>
      </c>
      <c r="K2253" t="s">
        <v>39</v>
      </c>
      <c r="L2253">
        <v>19700.900000000001</v>
      </c>
      <c r="M2253">
        <v>113600.3</v>
      </c>
      <c r="N2253">
        <v>23</v>
      </c>
      <c r="V2253" s="11">
        <f t="shared" si="3978"/>
        <v>9.3899270496567509E-7</v>
      </c>
      <c r="W2253" s="11">
        <f t="shared" si="3979"/>
        <v>1.0649706653830221E-6</v>
      </c>
      <c r="X2253" s="10">
        <f t="shared" si="3980"/>
        <v>93899.283400868939</v>
      </c>
      <c r="Y2253" s="8">
        <f t="shared" si="3981"/>
        <v>1064.9708536441781</v>
      </c>
      <c r="Z2253" s="1">
        <f t="shared" si="3982"/>
        <v>1064.971</v>
      </c>
      <c r="AA2253" s="2">
        <f t="shared" si="3983"/>
        <v>93899.3</v>
      </c>
      <c r="AB2253" s="2">
        <f t="shared" si="3977"/>
        <v>93899.270496567508</v>
      </c>
      <c r="AC2253" s="1">
        <f t="shared" si="3984"/>
        <v>9.408536499893777E-2</v>
      </c>
      <c r="AD2253" s="1" t="b">
        <f t="shared" si="3985"/>
        <v>1</v>
      </c>
      <c r="AF2253" s="1" t="s">
        <v>1157</v>
      </c>
      <c r="AG2253" s="1" t="s">
        <v>1155</v>
      </c>
      <c r="AH2253" s="10">
        <v>19700.900000000001</v>
      </c>
      <c r="AI2253" s="10">
        <v>113600.13</v>
      </c>
      <c r="AJ2253" s="10">
        <f t="shared" si="4001"/>
        <v>93899.23000000001</v>
      </c>
      <c r="AK2253" s="1">
        <f t="shared" si="4002"/>
        <v>-4.5929737643746193E-4</v>
      </c>
      <c r="AL2253" s="10">
        <f t="shared" si="4003"/>
        <v>5.3400868928292766E-2</v>
      </c>
      <c r="AM2253" s="10">
        <f t="shared" si="3986"/>
        <v>0.35268303080553365</v>
      </c>
      <c r="AN2253" s="10">
        <f t="shared" si="4004"/>
        <v>0.15141320750908921</v>
      </c>
      <c r="AO2253" s="1">
        <f t="shared" si="3987"/>
        <v>1064.971</v>
      </c>
      <c r="AP2253" s="14">
        <v>948000000</v>
      </c>
      <c r="AQ2253" s="10">
        <v>0.188</v>
      </c>
      <c r="AR2253" s="14" cm="1">
        <f t="array" ref="AR2253">SfromgA($AP2253,$AO2253,"")</f>
        <v>0.56513869250989612</v>
      </c>
      <c r="AS2253" s="21">
        <f t="shared" si="4005"/>
        <v>418.04692462261357</v>
      </c>
      <c r="AU2253" s="10"/>
      <c r="AV2253" s="10"/>
      <c r="AW2253" s="14">
        <f t="shared" si="4006"/>
        <v>948000000</v>
      </c>
      <c r="AX2253" s="21">
        <f t="shared" si="4007"/>
        <v>418.04692462261357</v>
      </c>
      <c r="AY2253" s="10">
        <f t="shared" si="4008"/>
        <v>-10.006852651812039</v>
      </c>
      <c r="AZ2253" s="10">
        <f t="shared" si="4009"/>
        <v>29.036416780563052</v>
      </c>
      <c r="BA2253" s="10">
        <f t="shared" si="4010"/>
        <v>-0.32032866086947054</v>
      </c>
      <c r="BB2253" s="17" cm="1">
        <f t="array" ref="BB2253">$C2253*EXP(poly_from_str($AO2253,BB$2951))</f>
        <v>40.13743984460077</v>
      </c>
      <c r="BC2253" s="10">
        <f t="shared" si="4011"/>
        <v>-0.32375876743695775</v>
      </c>
      <c r="BD2253" s="10">
        <f t="shared" si="4012"/>
        <v>1.6448956402430834</v>
      </c>
      <c r="BE2253" s="10">
        <f t="shared" si="4013"/>
        <v>-2.0142840533660711</v>
      </c>
      <c r="BF2253" s="21">
        <f>INDEX([1]Pr3_line_class7_opt_lin!$A$2:$A$3624,MATCH($X2253,[1]Pr3_line_class7_opt_lin!$AO$2:$AO$3624,0),1)</f>
        <v>28488</v>
      </c>
    </row>
    <row r="2254" spans="1:58" hidden="1" x14ac:dyDescent="0.25">
      <c r="A2254" s="1" t="s">
        <v>771</v>
      </c>
      <c r="B2254" s="1">
        <v>4.0000000000000001E-3</v>
      </c>
      <c r="C2254">
        <v>10</v>
      </c>
      <c r="E2254" s="2">
        <v>93907.8</v>
      </c>
      <c r="F2254">
        <v>19872</v>
      </c>
      <c r="G2254" t="s">
        <v>4</v>
      </c>
      <c r="H2254" t="s">
        <v>7</v>
      </c>
      <c r="I2254">
        <v>113780</v>
      </c>
      <c r="J2254" t="s">
        <v>6</v>
      </c>
      <c r="K2254" t="s">
        <v>5</v>
      </c>
      <c r="L2254">
        <v>19872.43</v>
      </c>
      <c r="M2254">
        <v>113780.5</v>
      </c>
      <c r="N2254">
        <v>23</v>
      </c>
      <c r="V2254" s="11">
        <f t="shared" si="3978"/>
        <v>9.3907823836435109E-7</v>
      </c>
      <c r="W2254" s="11">
        <f t="shared" si="3979"/>
        <v>1.0648742702949064E-6</v>
      </c>
      <c r="X2254" s="10">
        <f t="shared" si="3980"/>
        <v>93907.813408651797</v>
      </c>
      <c r="Y2254" s="8">
        <f t="shared" si="3981"/>
        <v>1064.874118246554</v>
      </c>
      <c r="Z2254" s="1">
        <f t="shared" si="3982"/>
        <v>1064.874</v>
      </c>
      <c r="AA2254" s="2">
        <f t="shared" si="3983"/>
        <v>93907.8</v>
      </c>
      <c r="AB2254" s="2">
        <f t="shared" si="3977"/>
        <v>93907.823836435113</v>
      </c>
      <c r="AC2254" s="1">
        <f t="shared" si="3984"/>
        <v>9.4093396888474651E-2</v>
      </c>
      <c r="AD2254" s="1" t="b">
        <f t="shared" si="3985"/>
        <v>1</v>
      </c>
      <c r="AF2254" s="1" t="s">
        <v>1160</v>
      </c>
      <c r="AG2254" s="5" t="s">
        <v>1464</v>
      </c>
      <c r="AH2254" s="10">
        <v>19872.43</v>
      </c>
      <c r="AI2254" s="10">
        <v>113780.27</v>
      </c>
      <c r="AJ2254" s="10">
        <f t="shared" si="4001"/>
        <v>93907.839999999997</v>
      </c>
      <c r="AK2254" s="1">
        <f t="shared" si="4002"/>
        <v>1.832877851484227E-4</v>
      </c>
      <c r="AL2254" s="10">
        <f t="shared" si="4003"/>
        <v>-2.65913481998723E-2</v>
      </c>
      <c r="AM2254" s="10">
        <f t="shared" si="3986"/>
        <v>0.35274708557068724</v>
      </c>
      <c r="AN2254" s="10">
        <f t="shared" si="4004"/>
        <v>-7.5383608504806882E-2</v>
      </c>
      <c r="AO2254" s="1">
        <f t="shared" si="3987"/>
        <v>1064.874</v>
      </c>
      <c r="AP2254" s="14">
        <v>234000000</v>
      </c>
      <c r="AQ2254" s="10">
        <v>6.5000000000000002E-2</v>
      </c>
      <c r="AR2254" s="14" cm="1">
        <f t="array" ref="AR2254">SfromgA($AP2254,$AO2254,"")</f>
        <v>0.13945814609795906</v>
      </c>
      <c r="AS2254" s="21">
        <f t="shared" si="4005"/>
        <v>603.21384132797868</v>
      </c>
      <c r="AU2254" s="10"/>
      <c r="AV2254" s="10"/>
      <c r="AW2254" s="14">
        <f t="shared" si="4006"/>
        <v>234000000</v>
      </c>
      <c r="AX2254" s="21">
        <f t="shared" si="4007"/>
        <v>603.21384132797868</v>
      </c>
      <c r="AY2254" s="10">
        <f t="shared" si="4008"/>
        <v>-9.9941404398272145</v>
      </c>
      <c r="AZ2254" s="10">
        <f t="shared" si="4009"/>
        <v>7.0481820045152404</v>
      </c>
      <c r="BA2254" s="10">
        <f t="shared" si="4010"/>
        <v>-0.34981538112445826</v>
      </c>
      <c r="BB2254" s="17" cm="1">
        <f t="array" ref="BB2254">$C2254*EXP(poly_from_str($AO2254,BB$2951))</f>
        <v>10.035004916762379</v>
      </c>
      <c r="BC2254" s="10">
        <f t="shared" si="4011"/>
        <v>-0.35330976033996703</v>
      </c>
      <c r="BD2254" s="10">
        <f t="shared" si="4012"/>
        <v>1.9504908435338411</v>
      </c>
      <c r="BE2254" s="10">
        <f t="shared" si="4013"/>
        <v>-2.2903282637538194</v>
      </c>
      <c r="BF2254" s="21">
        <f>INDEX([1]Pr3_line_class7_opt_lin!$A$2:$A$3624,MATCH($X2254,[1]Pr3_line_class7_opt_lin!$AO$2:$AO$3624,0),1)</f>
        <v>7126</v>
      </c>
    </row>
    <row r="2255" spans="1:58" hidden="1" x14ac:dyDescent="0.25">
      <c r="A2255" s="1" t="s">
        <v>772</v>
      </c>
      <c r="B2255" s="1">
        <v>4.0000000000000001E-3</v>
      </c>
      <c r="C2255">
        <v>50</v>
      </c>
      <c r="E2255" s="2">
        <v>93914.8</v>
      </c>
      <c r="N2255">
        <v>23</v>
      </c>
      <c r="V2255" s="11">
        <f t="shared" si="3978"/>
        <v>9.3914791110025872E-7</v>
      </c>
      <c r="W2255" s="11">
        <f t="shared" si="3979"/>
        <v>1.0647948992065149E-6</v>
      </c>
      <c r="X2255" s="10">
        <f t="shared" si="3980"/>
        <v>93914.794999795267</v>
      </c>
      <c r="Y2255" s="8">
        <f t="shared" si="3981"/>
        <v>1064.794955898248</v>
      </c>
      <c r="Z2255" s="1">
        <f t="shared" si="3982"/>
        <v>1064.7950000000001</v>
      </c>
      <c r="AA2255" s="2">
        <f t="shared" si="3983"/>
        <v>93914.8</v>
      </c>
      <c r="AB2255" s="2">
        <f t="shared" si="3977"/>
        <v>93914.791110025864</v>
      </c>
      <c r="AC2255" s="1">
        <f t="shared" si="3984"/>
        <v>9.4099939946198974E-2</v>
      </c>
      <c r="AD2255" s="1" t="b">
        <f t="shared" si="3985"/>
        <v>1</v>
      </c>
      <c r="AM2255" s="10">
        <f t="shared" si="3986"/>
        <v>0.35279955296559434</v>
      </c>
      <c r="AN2255" s="10"/>
      <c r="AO2255" s="1">
        <f t="shared" si="3987"/>
        <v>1064.7950000000001</v>
      </c>
      <c r="AP2255"/>
      <c r="BB2255" s="17" cm="1">
        <f t="array" ref="BB2255">$C2255*EXP(poly_from_str($AO2255,BB$2951))</f>
        <v>50.177642458852567</v>
      </c>
      <c r="BF2255" s="21">
        <f>INDEX([1]Pr3_line_class7_opt_lin!$A$2:$A$3624,MATCH($X2255,[1]Pr3_line_class7_opt_lin!$AO$2:$AO$3624,0),1)</f>
        <v>35647</v>
      </c>
    </row>
    <row r="2256" spans="1:58" x14ac:dyDescent="0.25">
      <c r="A2256" s="1" t="s">
        <v>773</v>
      </c>
      <c r="B2256" s="1">
        <v>8.0000000000000002E-3</v>
      </c>
      <c r="C2256">
        <v>20</v>
      </c>
      <c r="D2256" t="s">
        <v>111</v>
      </c>
      <c r="E2256" s="2">
        <v>93928.5</v>
      </c>
      <c r="F2256">
        <v>27604</v>
      </c>
      <c r="G2256" t="s">
        <v>4</v>
      </c>
      <c r="H2256" t="s">
        <v>5</v>
      </c>
      <c r="I2256">
        <v>121532</v>
      </c>
      <c r="J2256" t="s">
        <v>6</v>
      </c>
      <c r="K2256" t="s">
        <v>12</v>
      </c>
      <c r="L2256">
        <v>27604.26</v>
      </c>
      <c r="M2256">
        <v>121532.5</v>
      </c>
      <c r="N2256">
        <v>23</v>
      </c>
      <c r="V2256" s="11">
        <f t="shared" si="3978"/>
        <v>9.3928464081755326E-7</v>
      </c>
      <c r="W2256" s="11">
        <f t="shared" si="3979"/>
        <v>1.0646395928818197E-6</v>
      </c>
      <c r="X2256" s="10">
        <f t="shared" si="3980"/>
        <v>93928.479802779228</v>
      </c>
      <c r="Y2256" s="8">
        <f t="shared" si="3981"/>
        <v>1064.639821808775</v>
      </c>
      <c r="Z2256" s="1">
        <f t="shared" si="3982"/>
        <v>1064.6400000000001</v>
      </c>
      <c r="AA2256" s="2">
        <f t="shared" si="3983"/>
        <v>93928.5</v>
      </c>
      <c r="AB2256" s="2">
        <f t="shared" si="3977"/>
        <v>93928.46408175533</v>
      </c>
      <c r="AC2256" s="1">
        <f t="shared" si="3984"/>
        <v>9.4112781823788016E-2</v>
      </c>
      <c r="AD2256" s="1" t="b">
        <f t="shared" si="3985"/>
        <v>1</v>
      </c>
      <c r="AF2256" s="1" t="s">
        <v>1272</v>
      </c>
      <c r="AG2256" s="1" t="s">
        <v>1163</v>
      </c>
      <c r="AH2256" s="10">
        <v>27604.26</v>
      </c>
      <c r="AI2256" s="10">
        <v>121532.5</v>
      </c>
      <c r="AJ2256" s="10">
        <f t="shared" ref="AJ2256:AJ2259" si="4014">AI2256-AH2256</f>
        <v>93928.24</v>
      </c>
      <c r="AK2256" s="1">
        <f t="shared" ref="AK2256:AK2259" si="4015">$A2256-100000000/AJ2256</f>
        <v>-2.5398793800377462E-3</v>
      </c>
      <c r="AL2256" s="10">
        <f t="shared" ref="AL2256:AL2259" si="4016">$X2256-AJ2256</f>
        <v>0.23980277922237292</v>
      </c>
      <c r="AM2256" s="10">
        <f t="shared" si="3986"/>
        <v>0.70580477908025241</v>
      </c>
      <c r="AN2256" s="10">
        <f t="shared" ref="AN2256:AN2259" si="4017">AL2256/AM2256</f>
        <v>0.33975794204009852</v>
      </c>
      <c r="AO2256" s="1">
        <f t="shared" si="3987"/>
        <v>1064.6400000000001</v>
      </c>
      <c r="AP2256" s="14">
        <v>3270000000</v>
      </c>
      <c r="AQ2256" s="10">
        <v>0.439</v>
      </c>
      <c r="AR2256" s="14" cm="1">
        <f t="array" ref="AR2256">SfromgA($AP2256,$AO2256,"")</f>
        <v>1.9475537394640281</v>
      </c>
      <c r="AS2256" s="21">
        <f t="shared" ref="AS2256:AS2259" si="4018">(10^MAX(0.05, -0.312925054856973*((LN($AR2256))^(1/3)) + 0.454808404431693)-1)*100</f>
        <v>51.864352730219984</v>
      </c>
      <c r="AU2256" s="10"/>
      <c r="AV2256" s="10"/>
      <c r="AW2256" s="14">
        <f t="shared" ref="AW2256:AW2259" si="4019">IF($AP2256="",$AT2256,$AP2256)</f>
        <v>3270000000</v>
      </c>
      <c r="AX2256" s="21">
        <f t="shared" ref="AX2256:AX2259" si="4020">IF($AP2256="",$AV2256,$AS2256)</f>
        <v>51.864352730219984</v>
      </c>
      <c r="AY2256" s="10">
        <f t="shared" ref="AY2256:AY2259" si="4021">LN(BB2256*$AO2256/$AW2256)</f>
        <v>-11.93828308638704</v>
      </c>
      <c r="AZ2256" s="10">
        <f t="shared" ref="AZ2256:AZ2259" si="4022">EXP(AY$2950*$AI2256+AY$2951)*$AW2256/$AO2256</f>
        <v>47.730259265596494</v>
      </c>
      <c r="BA2256" s="10">
        <f t="shared" ref="BA2256:BA2259" si="4023">LN(AZ2256/$C2256)</f>
        <v>0.86983328937021143</v>
      </c>
      <c r="BB2256" s="17" cm="1">
        <f t="array" ref="BB2256">$C2256*EXP(poly_from_str($AO2256,BB$2951))</f>
        <v>20.073102656989516</v>
      </c>
      <c r="BC2256" s="10">
        <f t="shared" ref="BC2256:BC2259" si="4024">LN(AZ2256/BB2256)</f>
        <v>0.86618482028578137</v>
      </c>
      <c r="BD2256" s="10">
        <f t="shared" ref="BD2256:BD2259" si="4025">LN($AX2256/100+1)</f>
        <v>0.4178175201691845</v>
      </c>
      <c r="BE2256" s="10">
        <f t="shared" ref="BE2256:BE2259" si="4026">ABS(LN($AZ2256/$BB2256))-BD2256-LN(2)</f>
        <v>-0.24477988044334842</v>
      </c>
      <c r="BF2256" s="21">
        <f>INDEX([1]Pr3_line_class7_opt_lin!$A$2:$A$3624,MATCH($X2256,[1]Pr3_line_class7_opt_lin!$AO$2:$AO$3624,0),1)</f>
        <v>14272</v>
      </c>
    </row>
    <row r="2257" spans="1:58" hidden="1" x14ac:dyDescent="0.25">
      <c r="A2257" s="1" t="s">
        <v>774</v>
      </c>
      <c r="B2257" s="1">
        <v>4.0000000000000001E-3</v>
      </c>
      <c r="C2257">
        <v>100</v>
      </c>
      <c r="E2257" s="2">
        <v>93933.3</v>
      </c>
      <c r="F2257">
        <v>34520</v>
      </c>
      <c r="G2257" t="s">
        <v>4</v>
      </c>
      <c r="H2257" t="s">
        <v>17</v>
      </c>
      <c r="I2257">
        <v>128453</v>
      </c>
      <c r="J2257" t="s">
        <v>6</v>
      </c>
      <c r="K2257" t="s">
        <v>7</v>
      </c>
      <c r="L2257">
        <v>34520.269999999997</v>
      </c>
      <c r="M2257">
        <v>128453.2</v>
      </c>
      <c r="N2257">
        <v>23</v>
      </c>
      <c r="V2257" s="11">
        <f t="shared" si="3978"/>
        <v>9.3933316738447374E-7</v>
      </c>
      <c r="W2257" s="11">
        <f t="shared" si="3979"/>
        <v>1.0645851897037579E-6</v>
      </c>
      <c r="X2257" s="10">
        <f t="shared" si="3980"/>
        <v>93933.309411364855</v>
      </c>
      <c r="Y2257" s="8">
        <f t="shared" si="3981"/>
        <v>1064.5850830408531</v>
      </c>
      <c r="Z2257" s="1">
        <f t="shared" si="3982"/>
        <v>1064.585</v>
      </c>
      <c r="AA2257" s="2">
        <f t="shared" si="3983"/>
        <v>93933.3</v>
      </c>
      <c r="AB2257" s="2">
        <f t="shared" si="3977"/>
        <v>93933.316738447378</v>
      </c>
      <c r="AC2257" s="1">
        <f t="shared" si="3984"/>
        <v>9.4117339967427383E-2</v>
      </c>
      <c r="AD2257" s="1" t="b">
        <f t="shared" si="3985"/>
        <v>1</v>
      </c>
      <c r="AF2257" s="1" t="s">
        <v>1323</v>
      </c>
      <c r="AG2257" s="1" t="s">
        <v>1220</v>
      </c>
      <c r="AH2257" s="10">
        <v>34520.269999999997</v>
      </c>
      <c r="AI2257" s="10">
        <v>128453.2</v>
      </c>
      <c r="AJ2257" s="10">
        <f t="shared" si="4014"/>
        <v>93932.93</v>
      </c>
      <c r="AK2257" s="1">
        <f t="shared" si="4015"/>
        <v>-4.383084292157946E-3</v>
      </c>
      <c r="AL2257" s="10">
        <f t="shared" si="4016"/>
        <v>0.37941136486188043</v>
      </c>
      <c r="AM2257" s="10">
        <f t="shared" si="3986"/>
        <v>0.35293865684750397</v>
      </c>
      <c r="AN2257" s="10">
        <f t="shared" si="4017"/>
        <v>1.075006541507338</v>
      </c>
      <c r="AO2257" s="1">
        <f t="shared" si="3987"/>
        <v>1064.585</v>
      </c>
      <c r="AP2257" s="14">
        <v>6640000000</v>
      </c>
      <c r="AQ2257" s="10">
        <v>0.74199999999999999</v>
      </c>
      <c r="AR2257" s="14" cm="1">
        <f t="array" ref="AR2257">SfromgA($AP2257,$AO2257,"")</f>
        <v>3.9540528270590696</v>
      </c>
      <c r="AS2257" s="21">
        <f t="shared" si="4018"/>
        <v>27.897101114859591</v>
      </c>
      <c r="AU2257" s="10"/>
      <c r="AV2257" s="10"/>
      <c r="AW2257" s="14">
        <f t="shared" si="4019"/>
        <v>6640000000</v>
      </c>
      <c r="AX2257" s="21">
        <f t="shared" si="4020"/>
        <v>27.897101114859591</v>
      </c>
      <c r="AY2257" s="10">
        <f t="shared" si="4021"/>
        <v>-11.037182793747776</v>
      </c>
      <c r="AZ2257" s="10">
        <f t="shared" si="4022"/>
        <v>50.755465248398295</v>
      </c>
      <c r="BA2257" s="10">
        <f t="shared" si="4023"/>
        <v>-0.67815088424069425</v>
      </c>
      <c r="BB2257" s="17" cm="1">
        <f t="array" ref="BB2257">$C2257*EXP(poly_from_str($AO2257,BB$2951))</f>
        <v>100.36912859353644</v>
      </c>
      <c r="BC2257" s="10">
        <f t="shared" si="4024"/>
        <v>-0.68183537409917128</v>
      </c>
      <c r="BD2257" s="10">
        <f t="shared" si="4025"/>
        <v>0.24605585709246106</v>
      </c>
      <c r="BE2257" s="10">
        <f t="shared" si="4026"/>
        <v>-0.25736766355323504</v>
      </c>
      <c r="BF2257" s="21">
        <f>INDEX([1]Pr3_line_class7_opt_lin!$A$2:$A$3624,MATCH($X2257,[1]Pr3_line_class7_opt_lin!$AO$2:$AO$3624,0),1)</f>
        <v>71384</v>
      </c>
    </row>
    <row r="2258" spans="1:58" hidden="1" x14ac:dyDescent="0.25">
      <c r="A2258" s="1" t="s">
        <v>775</v>
      </c>
      <c r="B2258" s="1">
        <v>4.0000000000000001E-3</v>
      </c>
      <c r="C2258">
        <v>40</v>
      </c>
      <c r="E2258" s="2">
        <v>93940.9</v>
      </c>
      <c r="F2258">
        <v>22080</v>
      </c>
      <c r="G2258" t="s">
        <v>4</v>
      </c>
      <c r="H2258" t="s">
        <v>7</v>
      </c>
      <c r="I2258">
        <v>116021</v>
      </c>
      <c r="J2258" t="s">
        <v>6</v>
      </c>
      <c r="K2258" t="s">
        <v>7</v>
      </c>
      <c r="L2258">
        <v>22080.94</v>
      </c>
      <c r="M2258">
        <v>116021.8</v>
      </c>
      <c r="N2258">
        <v>23</v>
      </c>
      <c r="V2258" s="11">
        <f t="shared" si="3978"/>
        <v>9.3940905533964801E-7</v>
      </c>
      <c r="W2258" s="11">
        <f t="shared" si="3979"/>
        <v>1.0644990627085754E-6</v>
      </c>
      <c r="X2258" s="10">
        <f t="shared" si="3980"/>
        <v>93940.903111088381</v>
      </c>
      <c r="Y2258" s="8">
        <f t="shared" si="3981"/>
        <v>1064.4990274550216</v>
      </c>
      <c r="Z2258" s="1">
        <f t="shared" si="3982"/>
        <v>1064.499</v>
      </c>
      <c r="AA2258" s="2">
        <f t="shared" si="3983"/>
        <v>93940.9</v>
      </c>
      <c r="AB2258" s="2">
        <f t="shared" si="3977"/>
        <v>93940.905533964804</v>
      </c>
      <c r="AC2258" s="1">
        <f t="shared" si="3984"/>
        <v>9.412446866270649E-2</v>
      </c>
      <c r="AD2258" s="1" t="b">
        <f t="shared" si="3985"/>
        <v>1</v>
      </c>
      <c r="AF2258" s="1" t="s">
        <v>1321</v>
      </c>
      <c r="AG2258" s="1" t="s">
        <v>1322</v>
      </c>
      <c r="AH2258" s="10">
        <v>22080.94</v>
      </c>
      <c r="AI2258" s="10">
        <v>116021.78</v>
      </c>
      <c r="AJ2258" s="10">
        <f t="shared" si="4014"/>
        <v>93940.84</v>
      </c>
      <c r="AK2258" s="1">
        <f t="shared" si="4015"/>
        <v>-7.4260396218051028E-4</v>
      </c>
      <c r="AL2258" s="10">
        <f t="shared" si="4016"/>
        <v>6.3111088384175673E-2</v>
      </c>
      <c r="AM2258" s="10">
        <f t="shared" si="3986"/>
        <v>0.35299572850702532</v>
      </c>
      <c r="AN2258" s="10">
        <f t="shared" si="4017"/>
        <v>0.17878711635152161</v>
      </c>
      <c r="AO2258" s="1">
        <f t="shared" si="3987"/>
        <v>1064.499</v>
      </c>
      <c r="AP2258" s="14">
        <v>167000000</v>
      </c>
      <c r="AQ2258" s="10">
        <v>6.6000000000000003E-2</v>
      </c>
      <c r="AR2258" s="14" cm="1">
        <f t="array" ref="AR2258">SfromgA($AP2258,$AO2258,"")</f>
        <v>9.9422711775550732E-2</v>
      </c>
      <c r="AS2258" s="21">
        <f t="shared" si="4018"/>
        <v>638.53678266303302</v>
      </c>
      <c r="AU2258" s="10"/>
      <c r="AV2258" s="10"/>
      <c r="AW2258" s="14">
        <f t="shared" si="4019"/>
        <v>167000000</v>
      </c>
      <c r="AX2258" s="21">
        <f t="shared" si="4020"/>
        <v>638.53678266303302</v>
      </c>
      <c r="AY2258" s="10">
        <f t="shared" si="4021"/>
        <v>-8.2706247083259328</v>
      </c>
      <c r="AZ2258" s="10">
        <f t="shared" si="4022"/>
        <v>4.0806939464328371</v>
      </c>
      <c r="BA2258" s="10">
        <f t="shared" si="4023"/>
        <v>-2.2826123952506552</v>
      </c>
      <c r="BB2258" s="17" cm="1">
        <f t="array" ref="BB2258">$C2258*EXP(poly_from_str($AO2258,BB$2951))</f>
        <v>40.149906721115187</v>
      </c>
      <c r="BC2258" s="10">
        <f t="shared" si="4024"/>
        <v>-2.2863530582668949</v>
      </c>
      <c r="BD2258" s="10">
        <f t="shared" si="4025"/>
        <v>1.9995007220050649</v>
      </c>
      <c r="BE2258" s="10">
        <f t="shared" si="4026"/>
        <v>-0.40629484429811524</v>
      </c>
      <c r="BF2258" s="21">
        <f>INDEX([1]Pr3_line_class7_opt_lin!$A$2:$A$3624,MATCH($X2258,[1]Pr3_line_class7_opt_lin!$AO$2:$AO$3624,0),1)</f>
        <v>28568</v>
      </c>
    </row>
    <row r="2259" spans="1:58" hidden="1" x14ac:dyDescent="0.25">
      <c r="A2259" s="1" t="s">
        <v>776</v>
      </c>
      <c r="B2259" s="1">
        <v>4.0000000000000001E-3</v>
      </c>
      <c r="C2259">
        <v>100</v>
      </c>
      <c r="E2259" s="2">
        <v>93950.5</v>
      </c>
      <c r="F2259">
        <v>24250</v>
      </c>
      <c r="G2259" t="s">
        <v>4</v>
      </c>
      <c r="H2259" t="s">
        <v>18</v>
      </c>
      <c r="I2259">
        <v>118201</v>
      </c>
      <c r="J2259" t="s">
        <v>6</v>
      </c>
      <c r="K2259" t="s">
        <v>18</v>
      </c>
      <c r="L2259">
        <v>24250.62</v>
      </c>
      <c r="M2259">
        <v>118201.4</v>
      </c>
      <c r="N2259">
        <v>23</v>
      </c>
      <c r="V2259" s="11">
        <f t="shared" si="3978"/>
        <v>9.3950525653191019E-7</v>
      </c>
      <c r="W2259" s="11">
        <f t="shared" si="3979"/>
        <v>1.0643902906317689E-6</v>
      </c>
      <c r="X2259" s="10">
        <f t="shared" si="3980"/>
        <v>93950.514419146013</v>
      </c>
      <c r="Y2259" s="8">
        <f t="shared" si="3981"/>
        <v>1064.3901272734402</v>
      </c>
      <c r="Z2259" s="1">
        <f t="shared" si="3982"/>
        <v>1064.3900000000001</v>
      </c>
      <c r="AA2259" s="2">
        <f t="shared" si="3983"/>
        <v>93950.5</v>
      </c>
      <c r="AB2259" s="2">
        <f t="shared" si="3977"/>
        <v>93950.525653191027</v>
      </c>
      <c r="AC2259" s="1">
        <f t="shared" si="3984"/>
        <v>9.4133506352554519E-2</v>
      </c>
      <c r="AD2259" s="1" t="b">
        <f t="shared" si="3985"/>
        <v>1</v>
      </c>
      <c r="AF2259" s="1" t="s">
        <v>1320</v>
      </c>
      <c r="AG2259" s="1" t="s">
        <v>1147</v>
      </c>
      <c r="AH2259" s="10">
        <v>24250.62</v>
      </c>
      <c r="AI2259" s="10">
        <v>118201.4</v>
      </c>
      <c r="AJ2259" s="10">
        <f t="shared" si="4014"/>
        <v>93950.78</v>
      </c>
      <c r="AK2259" s="1">
        <f t="shared" si="4015"/>
        <v>2.8815535113153601E-3</v>
      </c>
      <c r="AL2259" s="10">
        <f t="shared" si="4016"/>
        <v>-0.26558085398573894</v>
      </c>
      <c r="AM2259" s="10">
        <f t="shared" si="3986"/>
        <v>0.35306795441520489</v>
      </c>
      <c r="AN2259" s="10">
        <f t="shared" si="4017"/>
        <v>-0.75220888971820454</v>
      </c>
      <c r="AO2259" s="1">
        <f t="shared" si="3987"/>
        <v>1064.3900000000001</v>
      </c>
      <c r="AP2259" s="14">
        <v>1300000000</v>
      </c>
      <c r="AQ2259" s="10">
        <v>0.45</v>
      </c>
      <c r="AR2259" s="14" cm="1">
        <f t="array" ref="AR2259">SfromgA($AP2259,$AO2259,"")</f>
        <v>0.77371153072163268</v>
      </c>
      <c r="AS2259" s="21">
        <f t="shared" si="4018"/>
        <v>350.45064886139585</v>
      </c>
      <c r="AU2259" s="10"/>
      <c r="AV2259" s="10"/>
      <c r="AW2259" s="14">
        <f t="shared" si="4019"/>
        <v>1300000000</v>
      </c>
      <c r="AX2259" s="21">
        <f t="shared" si="4020"/>
        <v>350.45064886139585</v>
      </c>
      <c r="AY2259" s="10">
        <f t="shared" si="4021"/>
        <v>-9.4064911754404861</v>
      </c>
      <c r="AZ2259" s="10">
        <f t="shared" si="4022"/>
        <v>25.913209522050966</v>
      </c>
      <c r="BA2259" s="10">
        <f t="shared" si="4023"/>
        <v>-1.3504173271422659</v>
      </c>
      <c r="BB2259" s="17" cm="1">
        <f t="array" ref="BB2259">$C2259*EXP(poly_from_str($AO2259,BB$2951))</f>
        <v>100.3818869259951</v>
      </c>
      <c r="BC2259" s="10">
        <f t="shared" si="4024"/>
        <v>-1.3542289230324893</v>
      </c>
      <c r="BD2259" s="10">
        <f t="shared" si="4025"/>
        <v>1.5050783375820593</v>
      </c>
      <c r="BE2259" s="10">
        <f t="shared" si="4026"/>
        <v>-0.8439965951095153</v>
      </c>
      <c r="BF2259" s="21">
        <f>INDEX([1]Pr3_line_class7_opt_lin!$A$2:$A$3624,MATCH($X2259,[1]Pr3_line_class7_opt_lin!$AO$2:$AO$3624,0),1)</f>
        <v>71467</v>
      </c>
    </row>
    <row r="2260" spans="1:58" hidden="1" x14ac:dyDescent="0.25">
      <c r="A2260" s="1" t="s">
        <v>777</v>
      </c>
      <c r="B2260" s="1">
        <v>4.0000000000000001E-3</v>
      </c>
      <c r="C2260">
        <v>50</v>
      </c>
      <c r="E2260" s="2">
        <v>93959.4</v>
      </c>
      <c r="N2260">
        <v>23</v>
      </c>
      <c r="V2260" s="11">
        <f t="shared" si="3978"/>
        <v>9.3959441467496142E-7</v>
      </c>
      <c r="W2260" s="11">
        <f t="shared" si="3979"/>
        <v>1.0642894697071289E-6</v>
      </c>
      <c r="X2260" s="10">
        <f t="shared" si="3980"/>
        <v>93959.423304179843</v>
      </c>
      <c r="Y2260" s="8">
        <f t="shared" si="3981"/>
        <v>1064.2892057379352</v>
      </c>
      <c r="Z2260" s="1">
        <f t="shared" si="3982"/>
        <v>1064.289</v>
      </c>
      <c r="AA2260" s="2">
        <f t="shared" si="3983"/>
        <v>93959.4</v>
      </c>
      <c r="AB2260" s="2">
        <f t="shared" si="3977"/>
        <v>93959.441467496144</v>
      </c>
      <c r="AC2260" s="1">
        <f t="shared" si="3984"/>
        <v>9.4141883204419172E-2</v>
      </c>
      <c r="AD2260" s="1" t="b">
        <f t="shared" si="3985"/>
        <v>1</v>
      </c>
      <c r="AM2260" s="10">
        <f t="shared" si="3986"/>
        <v>0.35313490978484224</v>
      </c>
      <c r="AN2260" s="10"/>
      <c r="AO2260" s="1">
        <f t="shared" si="3987"/>
        <v>1064.289</v>
      </c>
      <c r="AP2260"/>
      <c r="BB2260" s="17" cm="1">
        <f t="array" ref="BB2260">$C2260*EXP(poly_from_str($AO2260,BB$2951))</f>
        <v>50.194229271043369</v>
      </c>
      <c r="BF2260" s="21">
        <f>INDEX([1]Pr3_line_class7_opt_lin!$A$2:$A$3624,MATCH($X2260,[1]Pr3_line_class7_opt_lin!$AO$2:$AO$3624,0),1)</f>
        <v>35755</v>
      </c>
    </row>
    <row r="2261" spans="1:58" x14ac:dyDescent="0.25">
      <c r="A2261" s="1" t="s">
        <v>778</v>
      </c>
      <c r="B2261" s="1">
        <v>8.0000000000000002E-3</v>
      </c>
      <c r="C2261">
        <v>10</v>
      </c>
      <c r="D2261" t="s">
        <v>111</v>
      </c>
      <c r="E2261" s="2">
        <v>93973.7</v>
      </c>
      <c r="N2261">
        <v>23</v>
      </c>
      <c r="V2261" s="11">
        <f t="shared" si="3978"/>
        <v>9.39737456149501E-7</v>
      </c>
      <c r="W2261" s="11">
        <f t="shared" si="3979"/>
        <v>1.0641275165285608E-6</v>
      </c>
      <c r="X2261" s="10">
        <f t="shared" si="3980"/>
        <v>93973.725628157335</v>
      </c>
      <c r="Y2261" s="8">
        <f t="shared" si="3981"/>
        <v>1064.1272263237481</v>
      </c>
      <c r="Z2261" s="1">
        <f t="shared" si="3982"/>
        <v>1064.127</v>
      </c>
      <c r="AA2261" s="2">
        <f t="shared" si="3983"/>
        <v>93973.7</v>
      </c>
      <c r="AB2261" s="2">
        <f t="shared" si="3977"/>
        <v>93973.745614950094</v>
      </c>
      <c r="AC2261" s="1">
        <f t="shared" si="3984"/>
        <v>9.4155324324516759E-2</v>
      </c>
      <c r="AD2261" s="1" t="b">
        <f t="shared" si="3985"/>
        <v>1</v>
      </c>
      <c r="AM2261" s="10">
        <f t="shared" si="3986"/>
        <v>0.70648484626365082</v>
      </c>
      <c r="AN2261" s="10"/>
      <c r="AO2261" s="1">
        <f t="shared" si="3987"/>
        <v>1064.127</v>
      </c>
      <c r="AP2261"/>
      <c r="BB2261" s="17" cm="1">
        <f t="array" ref="BB2261">$C2261*EXP(poly_from_str($AO2261,BB$2951))</f>
        <v>10.039894705541991</v>
      </c>
      <c r="BF2261" s="21">
        <f>INDEX([1]Pr3_line_class7_opt_lin!$A$2:$A$3624,MATCH($X2261,[1]Pr3_line_class7_opt_lin!$AO$2:$AO$3624,0),1)</f>
        <v>7158</v>
      </c>
    </row>
    <row r="2262" spans="1:58" x14ac:dyDescent="0.25">
      <c r="A2262" s="1" t="s">
        <v>779</v>
      </c>
      <c r="B2262" s="1">
        <v>8.0000000000000002E-3</v>
      </c>
      <c r="C2262">
        <v>5</v>
      </c>
      <c r="D2262" t="s">
        <v>111</v>
      </c>
      <c r="E2262" s="2">
        <v>93976</v>
      </c>
      <c r="N2262">
        <v>23</v>
      </c>
      <c r="V2262" s="11">
        <f t="shared" si="3978"/>
        <v>9.397595343303555E-7</v>
      </c>
      <c r="W2262" s="11">
        <f t="shared" si="3979"/>
        <v>1.0641014727164382E-6</v>
      </c>
      <c r="X2262" s="10">
        <f t="shared" si="3980"/>
        <v>93975.973838065751</v>
      </c>
      <c r="Y2262" s="8">
        <f t="shared" si="3981"/>
        <v>1064.1017689512271</v>
      </c>
      <c r="Z2262" s="1">
        <f t="shared" si="3982"/>
        <v>1064.1020000000001</v>
      </c>
      <c r="AA2262" s="2">
        <f t="shared" si="3983"/>
        <v>93976</v>
      </c>
      <c r="AB2262" s="2">
        <f t="shared" si="3977"/>
        <v>93975.953433035553</v>
      </c>
      <c r="AC2262" s="1">
        <f t="shared" si="3984"/>
        <v>9.4157399118240337E-2</v>
      </c>
      <c r="AD2262" s="1" t="b">
        <f t="shared" si="3985"/>
        <v>1</v>
      </c>
      <c r="AM2262" s="10">
        <f t="shared" si="3986"/>
        <v>0.70651873598583592</v>
      </c>
      <c r="AN2262" s="10"/>
      <c r="AO2262" s="1">
        <f t="shared" si="3987"/>
        <v>1064.1020000000001</v>
      </c>
      <c r="AP2262"/>
      <c r="BB2262" s="17" cm="1">
        <f t="array" ref="BB2262">$C2262*EXP(poly_from_str($AO2262,BB$2951))</f>
        <v>5.02002799677462</v>
      </c>
      <c r="BF2262" s="21">
        <f>INDEX([1]Pr3_line_class7_opt_lin!$A$2:$A$3624,MATCH($X2262,[1]Pr3_line_class7_opt_lin!$AO$2:$AO$3624,0),1)</f>
        <v>3579</v>
      </c>
    </row>
    <row r="2263" spans="1:58" hidden="1" x14ac:dyDescent="0.25">
      <c r="A2263" s="1" t="s">
        <v>780</v>
      </c>
      <c r="B2263" s="1">
        <v>4.0000000000000001E-3</v>
      </c>
      <c r="C2263">
        <v>20</v>
      </c>
      <c r="E2263" s="2">
        <v>93991.5</v>
      </c>
      <c r="N2263">
        <v>23</v>
      </c>
      <c r="V2263" s="11">
        <f t="shared" si="3978"/>
        <v>9.3991499408793479E-7</v>
      </c>
      <c r="W2263" s="11">
        <f t="shared" si="3979"/>
        <v>1.0639259933079056E-6</v>
      </c>
      <c r="X2263" s="10">
        <f t="shared" si="3980"/>
        <v>93991.499667948534</v>
      </c>
      <c r="Y2263" s="8">
        <f t="shared" si="3981"/>
        <v>1063.9259970665239</v>
      </c>
      <c r="Z2263" s="1">
        <f t="shared" si="3982"/>
        <v>1063.9259999999999</v>
      </c>
      <c r="AA2263" s="2">
        <f t="shared" si="3983"/>
        <v>93991.5</v>
      </c>
      <c r="AB2263" s="2">
        <f t="shared" si="3977"/>
        <v>93991.499408793476</v>
      </c>
      <c r="AC2263" s="1">
        <f t="shared" si="3984"/>
        <v>9.4172009805566129E-2</v>
      </c>
      <c r="AD2263" s="1" t="b">
        <f t="shared" si="3985"/>
        <v>1</v>
      </c>
      <c r="AM2263" s="10">
        <f t="shared" si="3986"/>
        <v>0.3533760806672645</v>
      </c>
      <c r="AN2263" s="10"/>
      <c r="AO2263" s="1">
        <f t="shared" si="3987"/>
        <v>1063.9259999999999</v>
      </c>
      <c r="AP2263"/>
      <c r="BB2263" s="17" cm="1">
        <f t="array" ref="BB2263">$C2263*EXP(poly_from_str($AO2263,BB$2951))</f>
        <v>20.082374267017975</v>
      </c>
      <c r="BF2263" s="21" t="e">
        <f>INDEX([1]Pr3_line_class7_opt_lin!$A$2:$A$3624,MATCH($X2263,[1]Pr3_line_class7_opt_lin!$AO$2:$AO$3624,0),1)</f>
        <v>#N/A</v>
      </c>
    </row>
    <row r="2264" spans="1:58" x14ac:dyDescent="0.25">
      <c r="A2264" s="1" t="s">
        <v>781</v>
      </c>
      <c r="B2264" s="1">
        <v>8.0000000000000002E-3</v>
      </c>
      <c r="C2264">
        <v>60</v>
      </c>
      <c r="D2264" t="s">
        <v>16</v>
      </c>
      <c r="E2264" s="2">
        <v>93997.5</v>
      </c>
      <c r="F2264">
        <v>17113</v>
      </c>
      <c r="G2264" t="s">
        <v>4</v>
      </c>
      <c r="H2264" t="s">
        <v>39</v>
      </c>
      <c r="I2264">
        <v>111110</v>
      </c>
      <c r="J2264" t="s">
        <v>6</v>
      </c>
      <c r="K2264" t="s">
        <v>39</v>
      </c>
      <c r="L2264">
        <v>17113.189999999999</v>
      </c>
      <c r="M2264">
        <v>111110.3</v>
      </c>
      <c r="N2264">
        <v>23</v>
      </c>
      <c r="V2264" s="11">
        <f t="shared" si="3978"/>
        <v>9.3997507186109432E-7</v>
      </c>
      <c r="W2264" s="11">
        <f t="shared" si="3979"/>
        <v>1.0638580813319503E-6</v>
      </c>
      <c r="X2264" s="10">
        <f t="shared" si="3980"/>
        <v>93997.504035630118</v>
      </c>
      <c r="Y2264" s="8">
        <f t="shared" si="3981"/>
        <v>1063.8580356569321</v>
      </c>
      <c r="Z2264" s="1">
        <f t="shared" si="3982"/>
        <v>1063.8579999999999</v>
      </c>
      <c r="AA2264" s="2">
        <f t="shared" si="3983"/>
        <v>93997.5</v>
      </c>
      <c r="AB2264" s="2">
        <f t="shared" si="3977"/>
        <v>93997.507186109433</v>
      </c>
      <c r="AC2264" s="1">
        <f t="shared" si="3984"/>
        <v>9.4177656786013475E-2</v>
      </c>
      <c r="AD2264" s="1" t="b">
        <f t="shared" si="3985"/>
        <v>1</v>
      </c>
      <c r="AF2264" s="1" t="s">
        <v>1170</v>
      </c>
      <c r="AG2264" s="1" t="s">
        <v>1324</v>
      </c>
      <c r="AH2264" s="10">
        <v>17113.189999999999</v>
      </c>
      <c r="AI2264" s="10">
        <v>111109.95</v>
      </c>
      <c r="AJ2264" s="10">
        <f t="shared" ref="AJ2264:AJ2270" si="4027">AI2264-AH2264</f>
        <v>93996.76</v>
      </c>
      <c r="AK2264" s="1">
        <f t="shared" ref="AK2264:AK2270" si="4028">$A2264-100000000/AJ2264</f>
        <v>-8.4566736131819198E-3</v>
      </c>
      <c r="AL2264" s="10">
        <f t="shared" ref="AL2264:AL2270" si="4029">$X2264-AJ2264</f>
        <v>0.74403563012310769</v>
      </c>
      <c r="AM2264" s="10">
        <f t="shared" si="3986"/>
        <v>0.70684245453810568</v>
      </c>
      <c r="AN2264" s="10">
        <f t="shared" ref="AN2264:AN2270" si="4030">AL2264/AM2264</f>
        <v>1.0526187629877246</v>
      </c>
      <c r="AO2264" s="1">
        <f t="shared" si="3987"/>
        <v>1063.8579999999999</v>
      </c>
      <c r="AP2264" s="14">
        <v>39800000</v>
      </c>
      <c r="AQ2264" s="10">
        <v>1.2999999999999999E-2</v>
      </c>
      <c r="AR2264" s="14" cm="1">
        <f t="array" ref="AR2264">SfromgA($AP2264,$AO2264,"")</f>
        <v>2.365197564877939E-2</v>
      </c>
      <c r="AS2264" s="21">
        <f t="shared" ref="AS2264:AS2270" si="4031">(10^MAX(0.05, -0.312925054856973*((LN($AR2264))^(1/3)) + 0.454808404431693)-1)*100</f>
        <v>772.42435337044913</v>
      </c>
      <c r="AU2264" s="10"/>
      <c r="AV2264" s="10"/>
      <c r="AW2264" s="14">
        <f t="shared" ref="AW2264:AW2270" si="4032">IF($AP2264="",$AT2264,$AP2264)</f>
        <v>39800000</v>
      </c>
      <c r="AX2264" s="21">
        <f t="shared" ref="AX2264:AX2270" si="4033">IF($AP2264="",$AV2264,$AS2264)</f>
        <v>772.42435337044913</v>
      </c>
      <c r="AY2264" s="12"/>
      <c r="AZ2264" s="10">
        <f t="shared" ref="AZ2264:AZ2270" si="4034">EXP(AY$2950*$AI2264+AY$2951)*$AW2264/$AO2264</f>
        <v>1.5401519982428937</v>
      </c>
      <c r="BA2264" s="12"/>
      <c r="BB2264" s="17" cm="1">
        <f t="array" ref="BB2264">$C2264*EXP(poly_from_str($AO2264,BB$2951))</f>
        <v>60.249732808644268</v>
      </c>
      <c r="BC2264" s="12"/>
      <c r="BD2264" s="10">
        <f t="shared" ref="BD2264:BD2270" si="4035">LN($AX2264/100+1)</f>
        <v>2.16610576332166</v>
      </c>
      <c r="BE2264" s="10">
        <f t="shared" ref="BE2264:BE2270" si="4036">ABS(LN($AZ2264/$BB2264))-BD2264-LN(2)</f>
        <v>0.80736408205530641</v>
      </c>
      <c r="BF2264" s="21">
        <f>INDEX([1]Pr3_line_class7_opt_lin!$A$2:$A$3624,MATCH($X2264,[1]Pr3_line_class7_opt_lin!$AO$2:$AO$3624,0),1)</f>
        <v>43016</v>
      </c>
    </row>
    <row r="2265" spans="1:58" x14ac:dyDescent="0.25">
      <c r="A2265" s="1" t="s">
        <v>781</v>
      </c>
      <c r="B2265" s="1">
        <v>8.0000000000000002E-3</v>
      </c>
      <c r="C2265">
        <v>60</v>
      </c>
      <c r="D2265" t="s">
        <v>16</v>
      </c>
      <c r="E2265" s="2">
        <v>93997.5</v>
      </c>
      <c r="F2265">
        <v>24470</v>
      </c>
      <c r="G2265" t="s">
        <v>4</v>
      </c>
      <c r="H2265" t="s">
        <v>7</v>
      </c>
      <c r="I2265">
        <v>118468</v>
      </c>
      <c r="J2265" t="s">
        <v>6</v>
      </c>
      <c r="K2265" t="s">
        <v>5</v>
      </c>
      <c r="L2265">
        <v>24470.9</v>
      </c>
      <c r="M2265">
        <v>118468.8</v>
      </c>
      <c r="N2265">
        <v>23</v>
      </c>
      <c r="V2265" s="11">
        <f t="shared" si="3978"/>
        <v>9.3997507186109432E-7</v>
      </c>
      <c r="W2265" s="11">
        <f t="shared" si="3979"/>
        <v>1.0638580813319503E-6</v>
      </c>
      <c r="X2265" s="10">
        <f t="shared" si="3980"/>
        <v>93997.504035630118</v>
      </c>
      <c r="Y2265" s="8">
        <f t="shared" si="3981"/>
        <v>1063.8580356569321</v>
      </c>
      <c r="Z2265" s="1">
        <f t="shared" si="3982"/>
        <v>1063.8579999999999</v>
      </c>
      <c r="AA2265" s="2">
        <f t="shared" si="3983"/>
        <v>93997.5</v>
      </c>
      <c r="AB2265" s="2">
        <f t="shared" si="3977"/>
        <v>93997.507186109433</v>
      </c>
      <c r="AC2265" s="1">
        <f t="shared" si="3984"/>
        <v>9.4177656786013475E-2</v>
      </c>
      <c r="AD2265" s="1" t="b">
        <f t="shared" si="3985"/>
        <v>1</v>
      </c>
      <c r="AF2265" s="1" t="s">
        <v>1328</v>
      </c>
      <c r="AG2265" s="1" t="s">
        <v>1181</v>
      </c>
      <c r="AH2265" s="10">
        <v>24470.9</v>
      </c>
      <c r="AI2265" s="10">
        <v>118468.8</v>
      </c>
      <c r="AJ2265" s="10">
        <f t="shared" si="4027"/>
        <v>93997.9</v>
      </c>
      <c r="AK2265" s="1">
        <f t="shared" si="4028"/>
        <v>4.4458248535192979E-3</v>
      </c>
      <c r="AL2265" s="10">
        <f t="shared" si="4029"/>
        <v>-0.39596436987631023</v>
      </c>
      <c r="AM2265" s="10">
        <f t="shared" si="3986"/>
        <v>0.70684245453810568</v>
      </c>
      <c r="AN2265" s="10">
        <f t="shared" si="4030"/>
        <v>-0.56018758824419745</v>
      </c>
      <c r="AO2265" s="1">
        <f t="shared" si="3987"/>
        <v>1063.8579999999999</v>
      </c>
      <c r="AP2265" s="14">
        <v>29400000</v>
      </c>
      <c r="AQ2265" s="10">
        <v>1.0999999999999999E-2</v>
      </c>
      <c r="AR2265" s="14" cm="1">
        <f t="array" ref="AR2265">SfromgA($AP2265,$AO2265,"")</f>
        <v>1.7471559901359651E-2</v>
      </c>
      <c r="AS2265" s="21">
        <f t="shared" si="4031"/>
        <v>798.44475822782238</v>
      </c>
      <c r="AU2265" s="10"/>
      <c r="AV2265" s="10"/>
      <c r="AW2265" s="14">
        <f t="shared" si="4032"/>
        <v>29400000</v>
      </c>
      <c r="AX2265" s="21">
        <f t="shared" si="4033"/>
        <v>798.44475822782238</v>
      </c>
      <c r="AY2265" s="12"/>
      <c r="AZ2265" s="10">
        <f t="shared" si="4034"/>
        <v>0.57185628332086891</v>
      </c>
      <c r="BA2265" s="12"/>
      <c r="BB2265" s="17" cm="1">
        <f t="array" ref="BB2265">$C2265*EXP(poly_from_str($AO2265,BB$2951))</f>
        <v>60.249732808644268</v>
      </c>
      <c r="BC2265" s="12"/>
      <c r="BD2265" s="10">
        <f t="shared" si="4035"/>
        <v>2.1954950361281873</v>
      </c>
      <c r="BE2265" s="10">
        <f t="shared" si="4036"/>
        <v>1.7687234930686899</v>
      </c>
      <c r="BF2265" s="21">
        <f>INDEX([1]Pr3_line_class7_opt_lin!$A$2:$A$3624,MATCH($X2265,[1]Pr3_line_class7_opt_lin!$AO$2:$AO$3624,0),1)</f>
        <v>43016</v>
      </c>
    </row>
    <row r="2266" spans="1:58" hidden="1" x14ac:dyDescent="0.25">
      <c r="A2266" s="1" t="s">
        <v>782</v>
      </c>
      <c r="B2266" s="1">
        <v>4.0000000000000001E-3</v>
      </c>
      <c r="C2266">
        <v>10</v>
      </c>
      <c r="E2266" s="2">
        <v>94007.4</v>
      </c>
      <c r="F2266">
        <v>23532</v>
      </c>
      <c r="G2266" t="s">
        <v>4</v>
      </c>
      <c r="H2266" t="s">
        <v>17</v>
      </c>
      <c r="I2266">
        <v>117540</v>
      </c>
      <c r="J2266" t="s">
        <v>6</v>
      </c>
      <c r="K2266" t="s">
        <v>18</v>
      </c>
      <c r="L2266">
        <v>23532.86</v>
      </c>
      <c r="M2266">
        <v>117540.5</v>
      </c>
      <c r="N2266">
        <v>23</v>
      </c>
      <c r="V2266" s="11">
        <f t="shared" si="3978"/>
        <v>9.4007404023140852E-7</v>
      </c>
      <c r="W2266" s="11">
        <f t="shared" si="3979"/>
        <v>1.0637460455240759E-6</v>
      </c>
      <c r="X2266" s="10">
        <f t="shared" si="3980"/>
        <v>94007.402258928894</v>
      </c>
      <c r="Y2266" s="8">
        <f t="shared" si="3981"/>
        <v>1063.7460199630389</v>
      </c>
      <c r="Z2266" s="1">
        <f t="shared" si="3982"/>
        <v>1063.7460000000001</v>
      </c>
      <c r="AA2266" s="2">
        <f t="shared" si="3983"/>
        <v>94007.4</v>
      </c>
      <c r="AB2266" s="2">
        <f t="shared" si="3977"/>
        <v>94007.404023140858</v>
      </c>
      <c r="AC2266" s="1">
        <f t="shared" si="3984"/>
        <v>9.41869600558502E-2</v>
      </c>
      <c r="AD2266" s="1" t="b">
        <f t="shared" si="3985"/>
        <v>1</v>
      </c>
      <c r="AF2266" s="1" t="s">
        <v>1251</v>
      </c>
      <c r="AG2266" s="1" t="s">
        <v>1327</v>
      </c>
      <c r="AH2266" s="10">
        <v>23532.86</v>
      </c>
      <c r="AI2266" s="10">
        <v>117540.5</v>
      </c>
      <c r="AJ2266" s="10">
        <f t="shared" si="4027"/>
        <v>94007.64</v>
      </c>
      <c r="AK2266" s="1">
        <f t="shared" si="4028"/>
        <v>2.670202549552414E-3</v>
      </c>
      <c r="AL2266" s="10">
        <f t="shared" si="4029"/>
        <v>-0.23774107110511977</v>
      </c>
      <c r="AM2266" s="10">
        <f t="shared" si="3986"/>
        <v>0.35349566531860044</v>
      </c>
      <c r="AN2266" s="10">
        <f t="shared" si="4030"/>
        <v>-0.67254310145740326</v>
      </c>
      <c r="AO2266" s="1">
        <f t="shared" si="3987"/>
        <v>1063.7460000000001</v>
      </c>
      <c r="AP2266" s="14">
        <v>194000000</v>
      </c>
      <c r="AQ2266" s="10">
        <v>0.11</v>
      </c>
      <c r="AR2266" s="14" cm="1">
        <f t="array" ref="AR2266">SfromgA($AP2266,$AO2266,"")</f>
        <v>0.11525211659042588</v>
      </c>
      <c r="AS2266" s="21">
        <f t="shared" si="4031"/>
        <v>623.35899355192555</v>
      </c>
      <c r="AU2266" s="10"/>
      <c r="AV2266" s="10"/>
      <c r="AW2266" s="14">
        <f t="shared" si="4032"/>
        <v>194000000</v>
      </c>
      <c r="AX2266" s="21">
        <f t="shared" si="4033"/>
        <v>623.35899355192555</v>
      </c>
      <c r="AY2266" s="10">
        <f t="shared" ref="AY2266:AY2270" si="4037">LN(BB2266*$AO2266/$AW2266)</f>
        <v>-9.8070070269411751</v>
      </c>
      <c r="AZ2266" s="10">
        <f t="shared" si="4034"/>
        <v>4.1159721008929413</v>
      </c>
      <c r="BA2266" s="10">
        <f t="shared" ref="BA2266:BA2270" si="4038">LN(AZ2266/$C2266)</f>
        <v>-0.88771005325392671</v>
      </c>
      <c r="BB2266" s="17" cm="1">
        <f t="array" ref="BB2266">$C2266*EXP(poly_from_str($AO2266,BB$2951))</f>
        <v>10.042336140240737</v>
      </c>
      <c r="BC2266" s="10">
        <f t="shared" ref="BC2266:BC2270" si="4039">LN(AZ2266/BB2266)</f>
        <v>-0.89193473074781582</v>
      </c>
      <c r="BD2266" s="10">
        <f t="shared" si="4035"/>
        <v>1.9787354462056619</v>
      </c>
      <c r="BE2266" s="10">
        <f t="shared" si="4036"/>
        <v>-1.7799478960177915</v>
      </c>
      <c r="BF2266" s="21">
        <f>INDEX([1]Pr3_line_class7_opt_lin!$A$2:$A$3624,MATCH($X2266,[1]Pr3_line_class7_opt_lin!$AO$2:$AO$3624,0),1)</f>
        <v>7174</v>
      </c>
    </row>
    <row r="2267" spans="1:58" hidden="1" x14ac:dyDescent="0.25">
      <c r="A2267" s="1" t="s">
        <v>783</v>
      </c>
      <c r="B2267" s="1">
        <v>4.0000000000000001E-3</v>
      </c>
      <c r="C2267">
        <v>20</v>
      </c>
      <c r="E2267" s="2">
        <v>94015.6</v>
      </c>
      <c r="F2267">
        <v>34198</v>
      </c>
      <c r="G2267" t="s">
        <v>4</v>
      </c>
      <c r="H2267" t="s">
        <v>247</v>
      </c>
      <c r="I2267">
        <v>128214</v>
      </c>
      <c r="J2267" t="s">
        <v>6</v>
      </c>
      <c r="K2267" t="s">
        <v>18</v>
      </c>
      <c r="L2267">
        <v>34198.61</v>
      </c>
      <c r="M2267">
        <v>128214.2</v>
      </c>
      <c r="N2267">
        <v>23</v>
      </c>
      <c r="V2267" s="11">
        <f t="shared" si="3978"/>
        <v>9.4015623516315937E-7</v>
      </c>
      <c r="W2267" s="11">
        <f t="shared" si="3979"/>
        <v>1.0636532660537188E-6</v>
      </c>
      <c r="X2267" s="10">
        <f t="shared" si="3980"/>
        <v>94015.613202010616</v>
      </c>
      <c r="Y2267" s="8">
        <f t="shared" si="3981"/>
        <v>1063.6531166917007</v>
      </c>
      <c r="Z2267" s="1">
        <f t="shared" si="3982"/>
        <v>1063.653</v>
      </c>
      <c r="AA2267" s="2">
        <f t="shared" si="3983"/>
        <v>94015.6</v>
      </c>
      <c r="AB2267" s="2">
        <f t="shared" si="3977"/>
        <v>94015.623516315944</v>
      </c>
      <c r="AC2267" s="1">
        <f t="shared" si="3984"/>
        <v>9.4194687325808296E-2</v>
      </c>
      <c r="AD2267" s="1" t="b">
        <f t="shared" si="3985"/>
        <v>1</v>
      </c>
      <c r="AF2267" s="1" t="s">
        <v>1326</v>
      </c>
      <c r="AG2267" s="1" t="s">
        <v>1325</v>
      </c>
      <c r="AH2267" s="10">
        <v>34198.61</v>
      </c>
      <c r="AI2267" s="10">
        <v>128214.2</v>
      </c>
      <c r="AJ2267" s="10">
        <f t="shared" si="4027"/>
        <v>94015.59</v>
      </c>
      <c r="AK2267" s="1">
        <f t="shared" si="4028"/>
        <v>-3.7918955786153674E-4</v>
      </c>
      <c r="AL2267" s="10">
        <f t="shared" si="4029"/>
        <v>2.3202010619570501E-2</v>
      </c>
      <c r="AM2267" s="10">
        <f t="shared" si="3986"/>
        <v>0.35355741017042214</v>
      </c>
      <c r="AN2267" s="10">
        <f t="shared" si="4030"/>
        <v>6.5624450095351256E-2</v>
      </c>
      <c r="AO2267" s="1">
        <f t="shared" si="3987"/>
        <v>1063.653</v>
      </c>
      <c r="AP2267" s="14">
        <v>942000000</v>
      </c>
      <c r="AQ2267" s="10">
        <v>0.22600000000000001</v>
      </c>
      <c r="AR2267" s="14" cm="1">
        <f t="array" ref="AR2267">SfromgA($AP2267,$AO2267,"")</f>
        <v>0.55947949053591817</v>
      </c>
      <c r="AS2267" s="21">
        <f t="shared" si="4031"/>
        <v>419.85957258932291</v>
      </c>
      <c r="AU2267" s="10"/>
      <c r="AV2267" s="10"/>
      <c r="AW2267" s="14">
        <f t="shared" si="4032"/>
        <v>942000000</v>
      </c>
      <c r="AX2267" s="21">
        <f t="shared" si="4033"/>
        <v>419.85957258932291</v>
      </c>
      <c r="AY2267" s="10">
        <f t="shared" si="4037"/>
        <v>-10.694035588698009</v>
      </c>
      <c r="AZ2267" s="10">
        <f t="shared" si="4034"/>
        <v>7.3696775883102701</v>
      </c>
      <c r="BA2267" s="10">
        <f t="shared" si="4038"/>
        <v>-0.99835831480757975</v>
      </c>
      <c r="BB2267" s="17" cm="1">
        <f t="array" ref="BB2267">$C2267*EXP(poly_from_str($AO2267,BB$2951))</f>
        <v>20.085853372347167</v>
      </c>
      <c r="BC2267" s="10">
        <f t="shared" si="4039"/>
        <v>-1.0026417962054177</v>
      </c>
      <c r="BD2267" s="10">
        <f t="shared" si="4035"/>
        <v>1.6483885364037412</v>
      </c>
      <c r="BE2267" s="10">
        <f t="shared" si="4036"/>
        <v>-1.3388939207582689</v>
      </c>
      <c r="BF2267" s="21">
        <f>INDEX([1]Pr3_line_class7_opt_lin!$A$2:$A$3624,MATCH($X2267,[1]Pr3_line_class7_opt_lin!$AO$2:$AO$3624,0),1)</f>
        <v>14356</v>
      </c>
    </row>
    <row r="2268" spans="1:58" hidden="1" x14ac:dyDescent="0.25">
      <c r="A2268" s="1" t="s">
        <v>784</v>
      </c>
      <c r="B2268" s="1">
        <v>4.0000000000000001E-3</v>
      </c>
      <c r="C2268">
        <v>20</v>
      </c>
      <c r="E2268" s="2">
        <v>94041.4</v>
      </c>
      <c r="F2268">
        <v>19872</v>
      </c>
      <c r="G2268" t="s">
        <v>4</v>
      </c>
      <c r="H2268" t="s">
        <v>7</v>
      </c>
      <c r="I2268">
        <v>113914</v>
      </c>
      <c r="J2268" t="s">
        <v>6</v>
      </c>
      <c r="K2268" t="s">
        <v>17</v>
      </c>
      <c r="L2268">
        <v>19872.43</v>
      </c>
      <c r="M2268">
        <v>113914.1</v>
      </c>
      <c r="N2268">
        <v>23</v>
      </c>
      <c r="V2268" s="11">
        <f t="shared" si="3978"/>
        <v>9.4041351863241295E-7</v>
      </c>
      <c r="W2268" s="11">
        <f t="shared" si="3979"/>
        <v>1.0633614556992984E-6</v>
      </c>
      <c r="X2268" s="10">
        <f t="shared" si="3980"/>
        <v>94041.372989115931</v>
      </c>
      <c r="Y2268" s="8">
        <f t="shared" si="3981"/>
        <v>1063.3617611216046</v>
      </c>
      <c r="Z2268" s="1">
        <f t="shared" si="3982"/>
        <v>1063.3620000000001</v>
      </c>
      <c r="AA2268" s="2">
        <f t="shared" si="3983"/>
        <v>94041.4</v>
      </c>
      <c r="AB2268" s="2">
        <f t="shared" si="3977"/>
        <v>94041.351863241303</v>
      </c>
      <c r="AC2268" s="1">
        <f t="shared" si="3984"/>
        <v>9.42188793013298E-2</v>
      </c>
      <c r="AD2268" s="1" t="b">
        <f t="shared" si="3985"/>
        <v>1</v>
      </c>
      <c r="AF2268" s="1" t="s">
        <v>1160</v>
      </c>
      <c r="AG2268" s="1" t="s">
        <v>1330</v>
      </c>
      <c r="AH2268" s="10">
        <v>19872.43</v>
      </c>
      <c r="AI2268" s="10">
        <v>113914.16</v>
      </c>
      <c r="AJ2268" s="10">
        <f t="shared" si="4027"/>
        <v>94041.73000000001</v>
      </c>
      <c r="AK2268" s="1">
        <f t="shared" si="4028"/>
        <v>4.2757216399422759E-3</v>
      </c>
      <c r="AL2268" s="10">
        <f t="shared" si="4029"/>
        <v>-0.3570108840795001</v>
      </c>
      <c r="AM2268" s="10">
        <f t="shared" si="3986"/>
        <v>0.35375121548447275</v>
      </c>
      <c r="AN2268" s="10">
        <f t="shared" si="4030"/>
        <v>-1.0092145792080549</v>
      </c>
      <c r="AO2268" s="1">
        <f t="shared" si="3987"/>
        <v>1063.3620000000001</v>
      </c>
      <c r="AP2268" s="14">
        <v>411000000</v>
      </c>
      <c r="AQ2268" s="10">
        <v>8.5000000000000006E-2</v>
      </c>
      <c r="AR2268" s="14" cm="1">
        <f t="array" ref="AR2268">SfromgA($AP2268,$AO2268,"")</f>
        <v>0.24390381372791012</v>
      </c>
      <c r="AS2268" s="21">
        <f t="shared" si="4031"/>
        <v>539.42130683169273</v>
      </c>
      <c r="AU2268" s="10"/>
      <c r="AV2268" s="10"/>
      <c r="AW2268" s="14">
        <f t="shared" si="4032"/>
        <v>411000000</v>
      </c>
      <c r="AX2268" s="21">
        <f t="shared" si="4033"/>
        <v>539.42130683169273</v>
      </c>
      <c r="AY2268" s="10">
        <f t="shared" si="4037"/>
        <v>-9.8647145366471456</v>
      </c>
      <c r="AZ2268" s="10">
        <f t="shared" si="4034"/>
        <v>12.242912450059048</v>
      </c>
      <c r="BA2268" s="10">
        <f t="shared" si="4038"/>
        <v>-0.49078507950803379</v>
      </c>
      <c r="BB2268" s="17" cm="1">
        <f t="array" ref="BB2268">$C2268*EXP(poly_from_str($AO2268,BB$2951))</f>
        <v>20.089521682713066</v>
      </c>
      <c r="BC2268" s="10">
        <f t="shared" si="4039"/>
        <v>-0.49525117577236988</v>
      </c>
      <c r="BD2268" s="10">
        <f t="shared" si="4035"/>
        <v>1.8553933732474324</v>
      </c>
      <c r="BE2268" s="10">
        <f t="shared" si="4036"/>
        <v>-2.0532893780350077</v>
      </c>
      <c r="BF2268" s="21">
        <f>INDEX([1]Pr3_line_class7_opt_lin!$A$2:$A$3624,MATCH($X2268,[1]Pr3_line_class7_opt_lin!$AO$2:$AO$3624,0),1)</f>
        <v>14381</v>
      </c>
    </row>
    <row r="2269" spans="1:58" hidden="1" x14ac:dyDescent="0.25">
      <c r="A2269" s="1" t="s">
        <v>785</v>
      </c>
      <c r="B2269" s="1">
        <v>4.0000000000000001E-3</v>
      </c>
      <c r="C2269">
        <v>100</v>
      </c>
      <c r="E2269" s="2">
        <v>94050.8</v>
      </c>
      <c r="F2269">
        <v>27380</v>
      </c>
      <c r="G2269" t="s">
        <v>4</v>
      </c>
      <c r="H2269" t="s">
        <v>12</v>
      </c>
      <c r="I2269">
        <v>121431</v>
      </c>
      <c r="J2269" t="s">
        <v>6</v>
      </c>
      <c r="K2269" t="s">
        <v>39</v>
      </c>
      <c r="L2269">
        <v>27380.31</v>
      </c>
      <c r="M2269">
        <v>121431.2</v>
      </c>
      <c r="N2269">
        <v>23</v>
      </c>
      <c r="V2269" s="11">
        <f t="shared" si="3978"/>
        <v>9.4050815655698767E-7</v>
      </c>
      <c r="W2269" s="11">
        <f t="shared" si="3979"/>
        <v>1.0632551769894568E-6</v>
      </c>
      <c r="X2269" s="10">
        <f t="shared" si="3980"/>
        <v>94050.808783304557</v>
      </c>
      <c r="Y2269" s="8">
        <f t="shared" si="3981"/>
        <v>1063.2550776931917</v>
      </c>
      <c r="Z2269" s="1">
        <f t="shared" si="3982"/>
        <v>1063.2550000000001</v>
      </c>
      <c r="AA2269" s="2">
        <f t="shared" si="3983"/>
        <v>94050.8</v>
      </c>
      <c r="AB2269" s="2">
        <f t="shared" si="3977"/>
        <v>94050.815655698767</v>
      </c>
      <c r="AC2269" s="1">
        <f t="shared" si="3984"/>
        <v>9.4227779627511166E-2</v>
      </c>
      <c r="AD2269" s="1" t="b">
        <f t="shared" si="3985"/>
        <v>1</v>
      </c>
      <c r="AF2269" s="1" t="s">
        <v>1315</v>
      </c>
      <c r="AG2269" s="1" t="s">
        <v>1227</v>
      </c>
      <c r="AH2269" s="10">
        <v>27380.31</v>
      </c>
      <c r="AI2269" s="10">
        <v>121431.2</v>
      </c>
      <c r="AJ2269" s="10">
        <f t="shared" si="4027"/>
        <v>94050.89</v>
      </c>
      <c r="AK2269" s="1">
        <f t="shared" si="4028"/>
        <v>8.4046998404119222E-4</v>
      </c>
      <c r="AL2269" s="10">
        <f t="shared" si="4029"/>
        <v>-8.1216695441980846E-2</v>
      </c>
      <c r="AM2269" s="10">
        <f t="shared" si="3986"/>
        <v>0.35382217812283978</v>
      </c>
      <c r="AN2269" s="10">
        <f t="shared" si="4030"/>
        <v>-0.22954099675963241</v>
      </c>
      <c r="AO2269" s="1">
        <f t="shared" si="3987"/>
        <v>1063.2550000000001</v>
      </c>
      <c r="AP2269" s="14">
        <v>3900000000</v>
      </c>
      <c r="AQ2269" s="10">
        <v>0.18099999999999999</v>
      </c>
      <c r="AR2269" s="14" cm="1">
        <f t="array" ref="AR2269">SfromgA($AP2269,$AO2269,"")</f>
        <v>2.3137171619795143</v>
      </c>
      <c r="AS2269" s="21">
        <f t="shared" si="4031"/>
        <v>44.439389573564682</v>
      </c>
      <c r="AU2269" s="10"/>
      <c r="AV2269" s="10"/>
      <c r="AW2269" s="14">
        <f t="shared" si="4032"/>
        <v>3900000000</v>
      </c>
      <c r="AX2269" s="21">
        <f t="shared" si="4033"/>
        <v>44.439389573564682</v>
      </c>
      <c r="AY2269" s="10">
        <f t="shared" si="4037"/>
        <v>-10.505449251713669</v>
      </c>
      <c r="AZ2269" s="10">
        <f t="shared" si="4034"/>
        <v>57.542454478644402</v>
      </c>
      <c r="BA2269" s="10">
        <f t="shared" si="4038"/>
        <v>-0.55264717186372236</v>
      </c>
      <c r="BB2269" s="17" cm="1">
        <f t="array" ref="BB2269">$C2269*EXP(poly_from_str($AO2269,BB$2951))</f>
        <v>100.4543003989218</v>
      </c>
      <c r="BC2269" s="10">
        <f t="shared" si="4039"/>
        <v>-0.55717988755839132</v>
      </c>
      <c r="BD2269" s="10">
        <f t="shared" si="4035"/>
        <v>0.36768978425303211</v>
      </c>
      <c r="BE2269" s="10">
        <f t="shared" si="4036"/>
        <v>-0.50365707725458608</v>
      </c>
      <c r="BF2269" s="21">
        <f>INDEX([1]Pr3_line_class7_opt_lin!$A$2:$A$3624,MATCH($X2269,[1]Pr3_line_class7_opt_lin!$AO$2:$AO$3624,0),1)</f>
        <v>71950</v>
      </c>
    </row>
    <row r="2270" spans="1:58" hidden="1" x14ac:dyDescent="0.25">
      <c r="A2270" s="1" t="s">
        <v>786</v>
      </c>
      <c r="B2270" s="1">
        <v>4.0000000000000001E-3</v>
      </c>
      <c r="C2270">
        <v>70</v>
      </c>
      <c r="E2270" s="2">
        <v>94059</v>
      </c>
      <c r="F2270">
        <v>21611</v>
      </c>
      <c r="G2270" t="s">
        <v>4</v>
      </c>
      <c r="H2270" t="s">
        <v>17</v>
      </c>
      <c r="I2270">
        <v>115670</v>
      </c>
      <c r="J2270" t="s">
        <v>6</v>
      </c>
      <c r="K2270" t="s">
        <v>7</v>
      </c>
      <c r="L2270">
        <v>21611.19</v>
      </c>
      <c r="M2270">
        <v>115670</v>
      </c>
      <c r="N2270">
        <v>23</v>
      </c>
      <c r="V2270" s="11">
        <f t="shared" si="3978"/>
        <v>9.4058954271358207E-7</v>
      </c>
      <c r="W2270" s="11">
        <f t="shared" si="3979"/>
        <v>1.0631624831222957E-6</v>
      </c>
      <c r="X2270" s="10">
        <f t="shared" si="3980"/>
        <v>94058.974348808231</v>
      </c>
      <c r="Y2270" s="8">
        <f t="shared" si="3981"/>
        <v>1063.1627730615057</v>
      </c>
      <c r="Z2270" s="1">
        <f t="shared" si="3982"/>
        <v>1063.163</v>
      </c>
      <c r="AA2270" s="2">
        <f t="shared" si="3983"/>
        <v>94059</v>
      </c>
      <c r="AB2270" s="2">
        <f t="shared" si="3977"/>
        <v>94058.954271358205</v>
      </c>
      <c r="AC2270" s="1">
        <f t="shared" si="3984"/>
        <v>9.4235434393107276E-2</v>
      </c>
      <c r="AD2270" s="1" t="b">
        <f t="shared" si="3985"/>
        <v>1</v>
      </c>
      <c r="AF2270" s="1" t="s">
        <v>1301</v>
      </c>
      <c r="AG2270" s="1" t="s">
        <v>1201</v>
      </c>
      <c r="AH2270" s="10">
        <v>21611.19</v>
      </c>
      <c r="AI2270" s="10">
        <v>115670</v>
      </c>
      <c r="AJ2270" s="10">
        <f t="shared" si="4027"/>
        <v>94058.81</v>
      </c>
      <c r="AK2270" s="1">
        <f t="shared" si="4028"/>
        <v>-1.6307241182857979E-3</v>
      </c>
      <c r="AL2270" s="10">
        <f t="shared" si="4029"/>
        <v>0.16434880823362619</v>
      </c>
      <c r="AM2270" s="10">
        <f t="shared" si="3986"/>
        <v>0.35388364719238724</v>
      </c>
      <c r="AN2270" s="10">
        <f t="shared" si="4030"/>
        <v>0.46441481412753355</v>
      </c>
      <c r="AO2270" s="1">
        <f t="shared" si="3987"/>
        <v>1063.163</v>
      </c>
      <c r="AP2270" s="14">
        <v>677000000</v>
      </c>
      <c r="AQ2270" s="10">
        <v>0.24299999999999999</v>
      </c>
      <c r="AR2270" s="14" cm="1">
        <f t="array" ref="AR2270">SfromgA($AP2270,$AO2270,"")</f>
        <v>0.40153332072696091</v>
      </c>
      <c r="AS2270" s="21">
        <f t="shared" si="4031"/>
        <v>473.22169658022244</v>
      </c>
      <c r="AU2270" s="10"/>
      <c r="AV2270" s="10"/>
      <c r="AW2270" s="14">
        <f t="shared" si="4032"/>
        <v>677000000</v>
      </c>
      <c r="AX2270" s="21">
        <f t="shared" si="4033"/>
        <v>473.22169658022244</v>
      </c>
      <c r="AY2270" s="10">
        <f t="shared" si="4037"/>
        <v>-9.1110931135090514</v>
      </c>
      <c r="AZ2270" s="10">
        <f t="shared" si="4034"/>
        <v>17.117192593716126</v>
      </c>
      <c r="BA2270" s="10">
        <f t="shared" si="4038"/>
        <v>-1.4084118687945195</v>
      </c>
      <c r="BB2270" s="17" cm="1">
        <f t="array" ref="BB2270">$C2270*EXP(poly_from_str($AO2270,BB$2951))</f>
        <v>70.322022277507301</v>
      </c>
      <c r="BC2270" s="10">
        <f t="shared" si="4039"/>
        <v>-1.4130016379211339</v>
      </c>
      <c r="BD2270" s="10">
        <f t="shared" si="4035"/>
        <v>1.746102360924765</v>
      </c>
      <c r="BE2270" s="10">
        <f t="shared" si="4036"/>
        <v>-1.0262479035635765</v>
      </c>
      <c r="BF2270" s="21">
        <f>INDEX([1]Pr3_line_class7_opt_lin!$A$2:$A$3624,MATCH($X2270,[1]Pr3_line_class7_opt_lin!$AO$2:$AO$3624,0),1)</f>
        <v>50393</v>
      </c>
    </row>
    <row r="2271" spans="1:58" hidden="1" x14ac:dyDescent="0.25">
      <c r="A2271" s="1" t="s">
        <v>787</v>
      </c>
      <c r="B2271" s="1">
        <v>4.0000000000000001E-3</v>
      </c>
      <c r="C2271">
        <v>50</v>
      </c>
      <c r="E2271" s="2">
        <v>94064.2</v>
      </c>
      <c r="N2271">
        <v>23</v>
      </c>
      <c r="V2271" s="11">
        <f t="shared" si="3978"/>
        <v>9.4064174342303288E-7</v>
      </c>
      <c r="W2271" s="11">
        <f t="shared" si="3979"/>
        <v>1.0631037100193273E-6</v>
      </c>
      <c r="X2271" s="10">
        <f t="shared" si="3980"/>
        <v>94064.185608877742</v>
      </c>
      <c r="Y2271" s="8">
        <f t="shared" si="3981"/>
        <v>1063.1038726663046</v>
      </c>
      <c r="Z2271" s="1">
        <f t="shared" si="3982"/>
        <v>1063.104</v>
      </c>
      <c r="AA2271" s="2">
        <f t="shared" si="3983"/>
        <v>94064.2</v>
      </c>
      <c r="AB2271" s="2">
        <f t="shared" si="3977"/>
        <v>94064.174342303289</v>
      </c>
      <c r="AC2271" s="1">
        <f t="shared" si="3984"/>
        <v>9.4240344473496135E-2</v>
      </c>
      <c r="AD2271" s="1" t="b">
        <f t="shared" si="3985"/>
        <v>1</v>
      </c>
      <c r="AM2271" s="10">
        <f t="shared" si="3986"/>
        <v>0.3539228523267714</v>
      </c>
      <c r="AN2271" s="10"/>
      <c r="AO2271" s="1">
        <f t="shared" si="3987"/>
        <v>1063.104</v>
      </c>
      <c r="AP2271"/>
      <c r="BB2271" s="17" cm="1">
        <f t="array" ref="BB2271">$C2271*EXP(poly_from_str($AO2271,BB$2951))</f>
        <v>50.231848248321164</v>
      </c>
      <c r="BF2271" s="21">
        <f>INDEX([1]Pr3_line_class7_opt_lin!$A$2:$A$3624,MATCH($X2271,[1]Pr3_line_class7_opt_lin!$AO$2:$AO$3624,0),1)</f>
        <v>36008</v>
      </c>
    </row>
    <row r="2272" spans="1:58" hidden="1" x14ac:dyDescent="0.25">
      <c r="A2272" s="1" t="s">
        <v>788</v>
      </c>
      <c r="B2272" s="1">
        <v>4.0000000000000001E-3</v>
      </c>
      <c r="C2272">
        <v>10</v>
      </c>
      <c r="E2272" s="2">
        <v>94081.2</v>
      </c>
      <c r="N2272">
        <v>23</v>
      </c>
      <c r="V2272" s="11">
        <f t="shared" si="3978"/>
        <v>9.4081254216016199E-7</v>
      </c>
      <c r="W2272" s="11">
        <f t="shared" si="3979"/>
        <v>1.0629116125219491E-6</v>
      </c>
      <c r="X2272" s="10">
        <f t="shared" si="3980"/>
        <v>94081.230399496955</v>
      </c>
      <c r="Y2272" s="8">
        <f t="shared" si="3981"/>
        <v>1062.9112690742902</v>
      </c>
      <c r="Z2272" s="1">
        <f t="shared" si="3982"/>
        <v>1062.9110000000001</v>
      </c>
      <c r="AA2272" s="2">
        <f t="shared" si="3983"/>
        <v>94081.2</v>
      </c>
      <c r="AB2272" s="2">
        <f t="shared" si="3977"/>
        <v>94081.254216016197</v>
      </c>
      <c r="AC2272" s="1">
        <f t="shared" si="3984"/>
        <v>9.4256411974293325E-2</v>
      </c>
      <c r="AD2272" s="1" t="b">
        <f t="shared" si="3985"/>
        <v>1</v>
      </c>
      <c r="AM2272" s="10">
        <f t="shared" si="3986"/>
        <v>0.35405109176591454</v>
      </c>
      <c r="AN2272" s="10"/>
      <c r="AO2272" s="1">
        <f t="shared" si="3987"/>
        <v>1062.9110000000001</v>
      </c>
      <c r="AP2272"/>
      <c r="BB2272" s="17" cm="1">
        <f t="array" ref="BB2272">$C2272*EXP(poly_from_str($AO2272,BB$2951))</f>
        <v>10.047562471081052</v>
      </c>
      <c r="BF2272" s="21">
        <f>INDEX([1]Pr3_line_class7_opt_lin!$A$2:$A$3624,MATCH($X2272,[1]Pr3_line_class7_opt_lin!$AO$2:$AO$3624,0),1)</f>
        <v>7210</v>
      </c>
    </row>
    <row r="2273" spans="1:58" hidden="1" x14ac:dyDescent="0.25">
      <c r="A2273" s="1" t="s">
        <v>789</v>
      </c>
      <c r="B2273" s="1">
        <v>4.0000000000000001E-3</v>
      </c>
      <c r="C2273">
        <v>5</v>
      </c>
      <c r="E2273" s="2">
        <v>94089.4</v>
      </c>
      <c r="N2273">
        <v>23</v>
      </c>
      <c r="V2273" s="11">
        <f t="shared" si="3978"/>
        <v>9.4089398100711417E-7</v>
      </c>
      <c r="W2273" s="11">
        <f t="shared" si="3979"/>
        <v>1.0628189785459363E-6</v>
      </c>
      <c r="X2273" s="10">
        <f t="shared" si="3980"/>
        <v>94089.398935211226</v>
      </c>
      <c r="Y2273" s="8">
        <f t="shared" si="3981"/>
        <v>1062.8189905736217</v>
      </c>
      <c r="Z2273" s="1">
        <f t="shared" si="3982"/>
        <v>1062.819</v>
      </c>
      <c r="AA2273" s="2">
        <f t="shared" si="3983"/>
        <v>94089.4</v>
      </c>
      <c r="AB2273" s="2">
        <f t="shared" si="3977"/>
        <v>94089.39810071142</v>
      </c>
      <c r="AC2273" s="1">
        <f t="shared" si="3984"/>
        <v>9.4264074174770784E-2</v>
      </c>
      <c r="AD2273" s="1" t="b">
        <f t="shared" si="3985"/>
        <v>1</v>
      </c>
      <c r="AM2273" s="10">
        <f t="shared" si="3986"/>
        <v>0.35411260054628307</v>
      </c>
      <c r="AN2273" s="10"/>
      <c r="AO2273" s="1">
        <f t="shared" si="3987"/>
        <v>1062.819</v>
      </c>
      <c r="AP2273"/>
      <c r="BB2273" s="17" cm="1">
        <f t="array" ref="BB2273">$C2273*EXP(poly_from_str($AO2273,BB$2951))</f>
        <v>5.0240639277946713</v>
      </c>
      <c r="BF2273" s="21">
        <f>INDEX([1]Pr3_line_class7_opt_lin!$A$2:$A$3624,MATCH($X2273,[1]Pr3_line_class7_opt_lin!$AO$2:$AO$3624,0),1)</f>
        <v>3607</v>
      </c>
    </row>
    <row r="2274" spans="1:58" hidden="1" x14ac:dyDescent="0.25">
      <c r="A2274" s="1" t="s">
        <v>790</v>
      </c>
      <c r="B2274" s="1">
        <v>4.0000000000000001E-3</v>
      </c>
      <c r="C2274">
        <v>100</v>
      </c>
      <c r="E2274" s="2">
        <v>94102.3</v>
      </c>
      <c r="F2274">
        <v>18921</v>
      </c>
      <c r="G2274" t="s">
        <v>4</v>
      </c>
      <c r="H2274" t="s">
        <v>46</v>
      </c>
      <c r="I2274">
        <v>113023</v>
      </c>
      <c r="J2274" t="s">
        <v>6</v>
      </c>
      <c r="K2274" t="s">
        <v>516</v>
      </c>
      <c r="L2274">
        <v>18921.240000000002</v>
      </c>
      <c r="M2274">
        <v>113023.5</v>
      </c>
      <c r="N2274">
        <v>23</v>
      </c>
      <c r="V2274" s="11">
        <f t="shared" si="3978"/>
        <v>9.4102324986143433E-7</v>
      </c>
      <c r="W2274" s="11">
        <f t="shared" si="3979"/>
        <v>1.0626732821620726E-6</v>
      </c>
      <c r="X2274" s="10">
        <f t="shared" si="3980"/>
        <v>94102.314004479384</v>
      </c>
      <c r="Y2274" s="8">
        <f t="shared" si="3981"/>
        <v>1062.673124013081</v>
      </c>
      <c r="Z2274" s="1">
        <f t="shared" si="3982"/>
        <v>1062.673</v>
      </c>
      <c r="AA2274" s="2">
        <f t="shared" si="3983"/>
        <v>94102.3</v>
      </c>
      <c r="AB2274" s="2">
        <f t="shared" si="3977"/>
        <v>94102.324986143431</v>
      </c>
      <c r="AC2274" s="1">
        <f t="shared" si="3984"/>
        <v>9.427623783898878E-2</v>
      </c>
      <c r="AD2274" s="1" t="b">
        <f t="shared" si="3985"/>
        <v>1</v>
      </c>
      <c r="AF2274" s="1" t="s">
        <v>1297</v>
      </c>
      <c r="AG2274" s="1" t="s">
        <v>1329</v>
      </c>
      <c r="AH2274" s="10">
        <v>18921.240000000002</v>
      </c>
      <c r="AI2274" s="10">
        <v>113023.5</v>
      </c>
      <c r="AJ2274" s="10">
        <f t="shared" ref="AJ2274:AJ2275" si="4040">AI2274-AH2274</f>
        <v>94102.26</v>
      </c>
      <c r="AK2274" s="1">
        <f t="shared" ref="AK2274:AK2275" si="4041">$A2274-100000000/AJ2274</f>
        <v>-7.3387206657571369E-4</v>
      </c>
      <c r="AL2274" s="10">
        <f t="shared" ref="AL2274:AL2275" si="4042">$X2274-AJ2274</f>
        <v>5.4004479388822801E-2</v>
      </c>
      <c r="AM2274" s="10">
        <f t="shared" si="3986"/>
        <v>0.35420980866174262</v>
      </c>
      <c r="AN2274" s="10">
        <f t="shared" ref="AN2274:AN2275" si="4043">AL2274/AM2274</f>
        <v>0.15246466379025403</v>
      </c>
      <c r="AO2274" s="1">
        <f t="shared" si="3987"/>
        <v>1062.673</v>
      </c>
      <c r="AP2274" s="14">
        <v>2580000000</v>
      </c>
      <c r="AQ2274" s="10">
        <v>0.60399999999999998</v>
      </c>
      <c r="AR2274" s="14" cm="1">
        <f t="array" ref="AR2274">SfromgA($AP2274,$AO2274,"")</f>
        <v>1.5281008062021599</v>
      </c>
      <c r="AS2274" s="21">
        <f t="shared" ref="AS2274:AS2275" si="4044">(10^MAX(0.05, -0.312925054856973*((LN($AR2274))^(1/3)) + 0.454808404431693)-1)*100</f>
        <v>65.850382229596931</v>
      </c>
      <c r="AU2274" s="10"/>
      <c r="AV2274" s="10"/>
      <c r="AW2274" s="14">
        <f t="shared" ref="AW2274:AW2275" si="4045">IF($AP2274="",$AT2274,$AP2274)</f>
        <v>2580000000</v>
      </c>
      <c r="AX2274" s="21">
        <f t="shared" ref="AX2274:AX2275" si="4046">IF($AP2274="",$AV2274,$AS2274)</f>
        <v>65.850382229596931</v>
      </c>
      <c r="AY2274" s="10">
        <f t="shared" ref="AY2274:AY2275" si="4047">LN(BB2274*$AO2274/$AW2274)</f>
        <v>-10.092452231373064</v>
      </c>
      <c r="AZ2274" s="10">
        <f t="shared" ref="AZ2274:AZ2275" si="4048">EXP(AY$2950*$AI2274+AY$2951)*$AW2274/$AO2274</f>
        <v>83.57982950717988</v>
      </c>
      <c r="BA2274" s="10">
        <f t="shared" ref="BA2274:BA2275" si="4049">LN(AZ2274/$C2274)</f>
        <v>-0.17936796884621162</v>
      </c>
      <c r="BB2274" s="17" cm="1">
        <f t="array" ref="BB2274">$C2274*EXP(poly_from_str($AO2274,BB$2951))</f>
        <v>100.49020835340185</v>
      </c>
      <c r="BC2274" s="10">
        <f t="shared" ref="BC2274:BC2275" si="4050">LN(AZ2274/BB2274)</f>
        <v>-0.18425807629132171</v>
      </c>
      <c r="BD2274" s="10">
        <f t="shared" ref="BD2274:BD2275" si="4051">LN($AX2274/100+1)</f>
        <v>0.5059158840727811</v>
      </c>
      <c r="BE2274" s="10">
        <f t="shared" ref="BE2274:BE2275" si="4052">ABS(LN($AZ2274/$BB2274))-BD2274-LN(2)</f>
        <v>-1.0148049883414045</v>
      </c>
      <c r="BF2274" s="21">
        <f>INDEX([1]Pr3_line_class7_opt_lin!$A$2:$A$3624,MATCH($X2274,[1]Pr3_line_class7_opt_lin!$AO$2:$AO$3624,0),1)</f>
        <v>72200</v>
      </c>
    </row>
    <row r="2275" spans="1:58" x14ac:dyDescent="0.25">
      <c r="A2275" s="1" t="s">
        <v>791</v>
      </c>
      <c r="B2275" s="1">
        <v>8.0000000000000002E-3</v>
      </c>
      <c r="C2275">
        <v>50</v>
      </c>
      <c r="D2275" t="s">
        <v>111</v>
      </c>
      <c r="E2275" s="2">
        <v>94127.2</v>
      </c>
      <c r="F2275">
        <v>23647</v>
      </c>
      <c r="G2275" t="s">
        <v>4</v>
      </c>
      <c r="H2275" t="s">
        <v>39</v>
      </c>
      <c r="I2275">
        <v>117775</v>
      </c>
      <c r="J2275" t="s">
        <v>6</v>
      </c>
      <c r="K2275" t="s">
        <v>39</v>
      </c>
      <c r="L2275">
        <v>23647.77</v>
      </c>
      <c r="M2275">
        <v>117775.3</v>
      </c>
      <c r="N2275">
        <v>23</v>
      </c>
      <c r="V2275" s="11">
        <f t="shared" si="3978"/>
        <v>9.4127214813364557E-7</v>
      </c>
      <c r="W2275" s="11">
        <f t="shared" si="3979"/>
        <v>1.0623921671950298E-6</v>
      </c>
      <c r="X2275" s="10">
        <f t="shared" si="3980"/>
        <v>94127.208298878977</v>
      </c>
      <c r="Y2275" s="8">
        <f t="shared" si="3981"/>
        <v>1062.3920735274901</v>
      </c>
      <c r="Z2275" s="1">
        <f t="shared" si="3982"/>
        <v>1062.3920000000001</v>
      </c>
      <c r="AA2275" s="2">
        <f t="shared" si="3983"/>
        <v>94127.2</v>
      </c>
      <c r="AB2275" s="2">
        <f t="shared" si="3977"/>
        <v>94127.214813364553</v>
      </c>
      <c r="AC2275" s="1">
        <f t="shared" si="3984"/>
        <v>9.429966284260638E-2</v>
      </c>
      <c r="AD2275" s="1" t="b">
        <f t="shared" si="3985"/>
        <v>1</v>
      </c>
      <c r="AF2275" s="1" t="s">
        <v>1302</v>
      </c>
      <c r="AG2275" s="1" t="s">
        <v>1158</v>
      </c>
      <c r="AH2275" s="10">
        <v>23647.77</v>
      </c>
      <c r="AI2275" s="10">
        <v>117775.3</v>
      </c>
      <c r="AJ2275" s="10">
        <f t="shared" si="4040"/>
        <v>94127.53</v>
      </c>
      <c r="AK2275" s="1">
        <f t="shared" si="4041"/>
        <v>3.5574263979469833E-3</v>
      </c>
      <c r="AL2275" s="10">
        <f t="shared" si="4042"/>
        <v>-0.32170112102176063</v>
      </c>
      <c r="AM2275" s="10">
        <f t="shared" si="3986"/>
        <v>0.70879449393444227</v>
      </c>
      <c r="AN2275" s="10">
        <f t="shared" si="4043"/>
        <v>-0.45387079580151957</v>
      </c>
      <c r="AO2275" s="1">
        <f t="shared" si="3987"/>
        <v>1062.3920000000001</v>
      </c>
      <c r="AP2275" s="14">
        <v>469000000</v>
      </c>
      <c r="AQ2275" s="10">
        <v>0.36599999999999999</v>
      </c>
      <c r="AR2275" s="14" cm="1">
        <f t="array" ref="AR2275">SfromgA($AP2275,$AO2275,"")</f>
        <v>0.27756236404243995</v>
      </c>
      <c r="AS2275" s="21">
        <f t="shared" si="4044"/>
        <v>523.33759145658985</v>
      </c>
      <c r="AU2275" s="10"/>
      <c r="AV2275" s="10"/>
      <c r="AW2275" s="14">
        <f t="shared" si="4045"/>
        <v>469000000</v>
      </c>
      <c r="AX2275" s="21">
        <f t="shared" si="4046"/>
        <v>523.33759145658985</v>
      </c>
      <c r="AY2275" s="10">
        <f t="shared" si="4047"/>
        <v>-9.0807524143174394</v>
      </c>
      <c r="AZ2275" s="10">
        <f t="shared" si="4048"/>
        <v>9.7468595602173149</v>
      </c>
      <c r="BA2275" s="10">
        <f t="shared" si="4049"/>
        <v>-1.6350778686905409</v>
      </c>
      <c r="BB2275" s="17" cm="1">
        <f t="array" ref="BB2275">$C2275*EXP(poly_from_str($AO2275,BB$2951))</f>
        <v>50.253623988848062</v>
      </c>
      <c r="BC2275" s="10">
        <f t="shared" si="4050"/>
        <v>-1.6401375267821729</v>
      </c>
      <c r="BD2275" s="10">
        <f t="shared" si="4051"/>
        <v>1.8299180663828791</v>
      </c>
      <c r="BE2275" s="10">
        <f t="shared" si="4052"/>
        <v>-0.88292772016065146</v>
      </c>
      <c r="BF2275" s="21">
        <f>INDEX([1]Pr3_line_class7_opt_lin!$A$2:$A$3624,MATCH($X2275,[1]Pr3_line_class7_opt_lin!$AO$2:$AO$3624,0),1)</f>
        <v>36160</v>
      </c>
    </row>
    <row r="2276" spans="1:58" x14ac:dyDescent="0.25">
      <c r="A2276" s="1" t="s">
        <v>792</v>
      </c>
      <c r="B2276" s="1">
        <v>8.0000000000000002E-3</v>
      </c>
      <c r="C2276">
        <v>50</v>
      </c>
      <c r="D2276" t="s">
        <v>111</v>
      </c>
      <c r="E2276" s="2">
        <v>94130.4</v>
      </c>
      <c r="N2276">
        <v>23</v>
      </c>
      <c r="V2276" s="11">
        <f t="shared" si="3978"/>
        <v>9.4130404497174208E-7</v>
      </c>
      <c r="W2276" s="11">
        <f t="shared" si="3979"/>
        <v>1.0623560507551229E-6</v>
      </c>
      <c r="X2276" s="10">
        <f t="shared" si="3980"/>
        <v>94130.402519297757</v>
      </c>
      <c r="Y2276" s="8">
        <f t="shared" si="3981"/>
        <v>1062.3560223223194</v>
      </c>
      <c r="Z2276" s="1">
        <f t="shared" si="3982"/>
        <v>1062.356</v>
      </c>
      <c r="AA2276" s="2">
        <f t="shared" si="3983"/>
        <v>94130.4</v>
      </c>
      <c r="AB2276" s="2">
        <f t="shared" si="3977"/>
        <v>94130.404497174211</v>
      </c>
      <c r="AC2276" s="1">
        <f t="shared" si="3984"/>
        <v>9.4302665254008183E-2</v>
      </c>
      <c r="AD2276" s="1" t="b">
        <f t="shared" si="3985"/>
        <v>1</v>
      </c>
      <c r="AM2276" s="10">
        <f t="shared" si="3986"/>
        <v>0.70884261019846451</v>
      </c>
      <c r="AN2276" s="10"/>
      <c r="AO2276" s="1">
        <f t="shared" si="3987"/>
        <v>1062.356</v>
      </c>
      <c r="AP2276"/>
      <c r="BB2276" s="17" cm="1">
        <f t="array" ref="BB2276">$C2276*EXP(poly_from_str($AO2276,BB$2951))</f>
        <v>50.254708493992531</v>
      </c>
      <c r="BF2276" s="21">
        <f>INDEX([1]Pr3_line_class7_opt_lin!$A$2:$A$3624,MATCH($X2276,[1]Pr3_line_class7_opt_lin!$AO$2:$AO$3624,0),1)</f>
        <v>36168</v>
      </c>
    </row>
    <row r="2277" spans="1:58" hidden="1" x14ac:dyDescent="0.25">
      <c r="A2277" s="1" t="s">
        <v>793</v>
      </c>
      <c r="B2277" s="1">
        <v>4.0000000000000001E-3</v>
      </c>
      <c r="C2277">
        <v>80</v>
      </c>
      <c r="E2277" s="2">
        <v>94153.5</v>
      </c>
      <c r="F2277">
        <v>23532</v>
      </c>
      <c r="G2277" t="s">
        <v>4</v>
      </c>
      <c r="H2277" t="s">
        <v>17</v>
      </c>
      <c r="I2277">
        <v>117686</v>
      </c>
      <c r="J2277" t="s">
        <v>6</v>
      </c>
      <c r="K2277" t="s">
        <v>17</v>
      </c>
      <c r="L2277">
        <v>23532.86</v>
      </c>
      <c r="M2277">
        <v>117686.39999999999</v>
      </c>
      <c r="N2277">
        <v>23</v>
      </c>
      <c r="V2277" s="11">
        <f t="shared" si="3978"/>
        <v>9.4153536171434762E-7</v>
      </c>
      <c r="W2277" s="11">
        <f t="shared" si="3979"/>
        <v>1.0620954080305034E-6</v>
      </c>
      <c r="X2277" s="10">
        <f t="shared" si="3980"/>
        <v>94153.520254329662</v>
      </c>
      <c r="Y2277" s="8">
        <f t="shared" si="3981"/>
        <v>1062.0951795522642</v>
      </c>
      <c r="Z2277" s="1">
        <f t="shared" si="3982"/>
        <v>1062.095</v>
      </c>
      <c r="AA2277" s="2">
        <f t="shared" si="3983"/>
        <v>94153.5</v>
      </c>
      <c r="AB2277" s="2">
        <f t="shared" si="3977"/>
        <v>94153.536171434753</v>
      </c>
      <c r="AC2277" s="1">
        <f t="shared" si="3984"/>
        <v>9.4324441867928377E-2</v>
      </c>
      <c r="AD2277" s="1" t="b">
        <f t="shared" si="3985"/>
        <v>1</v>
      </c>
      <c r="AF2277" s="1" t="s">
        <v>1251</v>
      </c>
      <c r="AG2277" s="1" t="s">
        <v>1332</v>
      </c>
      <c r="AH2277" s="10">
        <v>23532.86</v>
      </c>
      <c r="AI2277" s="10">
        <v>117686.39999999999</v>
      </c>
      <c r="AJ2277" s="10">
        <f t="shared" ref="AJ2277:AJ2279" si="4053">AI2277-AH2277</f>
        <v>94153.54</v>
      </c>
      <c r="AK2277" s="1">
        <f t="shared" ref="AK2277:AK2279" si="4054">$A2277-100000000/AJ2277</f>
        <v>4.3187967094127089E-5</v>
      </c>
      <c r="AL2277" s="10">
        <f t="shared" ref="AL2277:AL2279" si="4055">$X2277-AJ2277</f>
        <v>-1.9745670331758447E-2</v>
      </c>
      <c r="AM2277" s="10">
        <f t="shared" si="3986"/>
        <v>0.35459539871668733</v>
      </c>
      <c r="AN2277" s="10">
        <f t="shared" ref="AN2277:AN2279" si="4056">AL2277/AM2277</f>
        <v>-5.5685072065852534E-2</v>
      </c>
      <c r="AO2277" s="1">
        <f t="shared" si="3987"/>
        <v>1062.095</v>
      </c>
      <c r="AP2277" s="14">
        <v>1640000000</v>
      </c>
      <c r="AQ2277" s="10">
        <v>0.252</v>
      </c>
      <c r="AR2277" s="14" cm="1">
        <f t="array" ref="AR2277">SfromgA($AP2277,$AO2277,"")</f>
        <v>0.96976677540673095</v>
      </c>
      <c r="AS2277" s="21">
        <f t="shared" ref="AS2277:AS2279" si="4057">(10^MAX(0.05, -0.312925054856973*((LN($AR2277))^(1/3)) + 0.454808404431693)-1)*100</f>
        <v>257.10143748716507</v>
      </c>
      <c r="AU2277" s="10"/>
      <c r="AV2277" s="10"/>
      <c r="AW2277" s="14">
        <f t="shared" ref="AW2277:AW2279" si="4058">IF($AP2277="",$AT2277,$AP2277)</f>
        <v>1640000000</v>
      </c>
      <c r="AX2277" s="21">
        <f t="shared" ref="AX2277:AX2279" si="4059">IF($AP2277="",$AV2277,$AS2277)</f>
        <v>257.10143748716507</v>
      </c>
      <c r="AY2277" s="10">
        <f t="shared" ref="AY2277:AY2279" si="4060">LN(BB2277*$AO2277/$AW2277)</f>
        <v>-9.8627000564254121</v>
      </c>
      <c r="AZ2277" s="10">
        <f t="shared" ref="AZ2277:AZ2279" si="4061">EXP(AY$2950*$AI2277+AY$2951)*$AW2277/$AO2277</f>
        <v>34.376854700934466</v>
      </c>
      <c r="BA2277" s="10">
        <f t="shared" ref="BA2277:BA2279" si="4062">LN(AZ2277/$C2277)</f>
        <v>-0.84464312520638607</v>
      </c>
      <c r="BB2277" s="17" cm="1">
        <f t="array" ref="BB2277">$C2277*EXP(poly_from_str($AO2277,BB$2951))</f>
        <v>80.420037735180728</v>
      </c>
      <c r="BC2277" s="10">
        <f t="shared" ref="BC2277:BC2279" si="4063">LN(AZ2277/BB2277)</f>
        <v>-0.8498798612278432</v>
      </c>
      <c r="BD2277" s="10">
        <f t="shared" ref="BD2277:BD2279" si="4064">LN($AX2277/100+1)</f>
        <v>1.2728496940513252</v>
      </c>
      <c r="BE2277" s="10">
        <f t="shared" ref="BE2277:BE2279" si="4065">ABS(LN($AZ2277/$BB2277))-BD2277-LN(2)</f>
        <v>-1.1161170133834273</v>
      </c>
      <c r="BF2277" s="21">
        <f>INDEX([1]Pr3_line_class7_opt_lin!$A$2:$A$3624,MATCH($X2277,[1]Pr3_line_class7_opt_lin!$AO$2:$AO$3624,0),1)</f>
        <v>57959</v>
      </c>
    </row>
    <row r="2278" spans="1:58" hidden="1" x14ac:dyDescent="0.25">
      <c r="A2278" s="1" t="s">
        <v>794</v>
      </c>
      <c r="B2278" s="1">
        <v>4.0000000000000001E-3</v>
      </c>
      <c r="C2278">
        <v>40</v>
      </c>
      <c r="E2278" s="2">
        <v>94164.2</v>
      </c>
      <c r="F2278">
        <v>21238</v>
      </c>
      <c r="G2278" t="s">
        <v>4</v>
      </c>
      <c r="H2278" t="s">
        <v>39</v>
      </c>
      <c r="I2278">
        <v>115403</v>
      </c>
      <c r="J2278" t="s">
        <v>6</v>
      </c>
      <c r="K2278" t="s">
        <v>12</v>
      </c>
      <c r="L2278">
        <v>21238.78</v>
      </c>
      <c r="M2278">
        <v>115403.3</v>
      </c>
      <c r="N2278">
        <v>23</v>
      </c>
      <c r="V2278" s="11">
        <f t="shared" si="3978"/>
        <v>9.4164175239530134E-7</v>
      </c>
      <c r="W2278" s="11">
        <f t="shared" si="3979"/>
        <v>1.0619747207537472E-6</v>
      </c>
      <c r="X2278" s="10">
        <f t="shared" si="3980"/>
        <v>94164.186138048084</v>
      </c>
      <c r="Y2278" s="8">
        <f t="shared" si="3981"/>
        <v>1061.9748770875203</v>
      </c>
      <c r="Z2278" s="1">
        <f t="shared" si="3982"/>
        <v>1061.9749999999999</v>
      </c>
      <c r="AA2278" s="2">
        <f t="shared" si="3983"/>
        <v>94164.2</v>
      </c>
      <c r="AB2278" s="2">
        <f t="shared" si="3977"/>
        <v>94164.17523953013</v>
      </c>
      <c r="AC2278" s="1">
        <f t="shared" si="3984"/>
        <v>9.4334459492704692E-2</v>
      </c>
      <c r="AD2278" s="1" t="b">
        <f t="shared" si="3985"/>
        <v>1</v>
      </c>
      <c r="AF2278" s="1" t="s">
        <v>1196</v>
      </c>
      <c r="AG2278" s="1" t="s">
        <v>1172</v>
      </c>
      <c r="AH2278" s="10">
        <v>21238.78</v>
      </c>
      <c r="AI2278" s="10">
        <v>115403.34</v>
      </c>
      <c r="AJ2278" s="10">
        <f t="shared" si="4053"/>
        <v>94164.56</v>
      </c>
      <c r="AK2278" s="1">
        <f t="shared" si="4054"/>
        <v>4.3392758377649443E-3</v>
      </c>
      <c r="AL2278" s="10">
        <f t="shared" si="4055"/>
        <v>-0.37386195191356819</v>
      </c>
      <c r="AM2278" s="10">
        <f t="shared" si="3986"/>
        <v>0.35467576920360655</v>
      </c>
      <c r="AN2278" s="10">
        <f t="shared" si="4056"/>
        <v>-1.0540949914707807</v>
      </c>
      <c r="AO2278" s="1">
        <f t="shared" si="3987"/>
        <v>1061.9749999999999</v>
      </c>
      <c r="AP2278" s="14">
        <v>785000000</v>
      </c>
      <c r="AQ2278" s="10">
        <v>0.217</v>
      </c>
      <c r="AR2278" s="14" cm="1">
        <f t="array" ref="AR2278">SfromgA($AP2278,$AO2278,"")</f>
        <v>0.46402982582096952</v>
      </c>
      <c r="AS2278" s="21">
        <f t="shared" si="4057"/>
        <v>451.25449345818618</v>
      </c>
      <c r="AU2278" s="10"/>
      <c r="AV2278" s="10"/>
      <c r="AW2278" s="14">
        <f t="shared" si="4058"/>
        <v>785000000</v>
      </c>
      <c r="AX2278" s="21">
        <f t="shared" si="4059"/>
        <v>451.25449345818618</v>
      </c>
      <c r="AY2278" s="10">
        <f t="shared" si="4060"/>
        <v>-9.819121497905515</v>
      </c>
      <c r="AZ2278" s="10">
        <f t="shared" si="4061"/>
        <v>20.371567823908119</v>
      </c>
      <c r="BA2278" s="10">
        <f t="shared" si="4062"/>
        <v>-0.674739259536703</v>
      </c>
      <c r="BB2278" s="17" cm="1">
        <f t="array" ref="BB2278">$C2278*EXP(poly_from_str($AO2278,BB$2951))</f>
        <v>40.21287093149644</v>
      </c>
      <c r="BC2278" s="10">
        <f t="shared" si="4063"/>
        <v>-0.68004692222877339</v>
      </c>
      <c r="BD2278" s="10">
        <f t="shared" si="4064"/>
        <v>1.7070263921378122</v>
      </c>
      <c r="BE2278" s="10">
        <f t="shared" si="4065"/>
        <v>-1.7201266504689841</v>
      </c>
      <c r="BF2278" s="21">
        <f>INDEX([1]Pr3_line_class7_opt_lin!$A$2:$A$3624,MATCH($X2278,[1]Pr3_line_class7_opt_lin!$AO$2:$AO$3624,0),1)</f>
        <v>29000</v>
      </c>
    </row>
    <row r="2279" spans="1:58" x14ac:dyDescent="0.25">
      <c r="A2279" s="1" t="s">
        <v>795</v>
      </c>
      <c r="B2279" s="1">
        <v>8.0000000000000002E-3</v>
      </c>
      <c r="C2279">
        <v>20</v>
      </c>
      <c r="D2279" t="s">
        <v>111</v>
      </c>
      <c r="E2279" s="2">
        <v>94170</v>
      </c>
      <c r="F2279">
        <v>21238</v>
      </c>
      <c r="G2279" t="s">
        <v>4</v>
      </c>
      <c r="H2279" t="s">
        <v>39</v>
      </c>
      <c r="I2279">
        <v>115408</v>
      </c>
      <c r="J2279" t="s">
        <v>6</v>
      </c>
      <c r="K2279" t="s">
        <v>39</v>
      </c>
      <c r="L2279">
        <v>21238.78</v>
      </c>
      <c r="M2279">
        <v>115408.4</v>
      </c>
      <c r="N2279">
        <v>23</v>
      </c>
      <c r="V2279" s="11">
        <f t="shared" si="3978"/>
        <v>9.4170027751907171E-7</v>
      </c>
      <c r="W2279" s="11">
        <f t="shared" si="3979"/>
        <v>1.0619093129446745E-6</v>
      </c>
      <c r="X2279" s="10">
        <f t="shared" si="3980"/>
        <v>94170.015534991777</v>
      </c>
      <c r="Y2279" s="8">
        <f t="shared" si="3981"/>
        <v>1061.9091377641528</v>
      </c>
      <c r="Z2279" s="1">
        <f t="shared" si="3982"/>
        <v>1061.9090000000001</v>
      </c>
      <c r="AA2279" s="2">
        <f t="shared" si="3983"/>
        <v>94170</v>
      </c>
      <c r="AB2279" s="2">
        <f t="shared" si="3977"/>
        <v>94170.027751907168</v>
      </c>
      <c r="AC2279" s="1">
        <f t="shared" si="3984"/>
        <v>9.433997063397484E-2</v>
      </c>
      <c r="AD2279" s="1" t="b">
        <f t="shared" si="3985"/>
        <v>1</v>
      </c>
      <c r="AF2279" s="1" t="s">
        <v>1196</v>
      </c>
      <c r="AG2279" s="1" t="s">
        <v>1168</v>
      </c>
      <c r="AH2279" s="10">
        <v>21238.78</v>
      </c>
      <c r="AI2279" s="10">
        <v>115408.39</v>
      </c>
      <c r="AJ2279" s="10">
        <f t="shared" si="4053"/>
        <v>94169.61</v>
      </c>
      <c r="AK2279" s="1">
        <f t="shared" si="4054"/>
        <v>-4.7108033047607023E-3</v>
      </c>
      <c r="AL2279" s="10">
        <f t="shared" si="4055"/>
        <v>0.40553499177622143</v>
      </c>
      <c r="AM2279" s="10">
        <f t="shared" si="3986"/>
        <v>0.70943932107176788</v>
      </c>
      <c r="AN2279" s="10">
        <f t="shared" si="4056"/>
        <v>0.57162745245579216</v>
      </c>
      <c r="AO2279" s="1">
        <f t="shared" si="3987"/>
        <v>1061.9090000000001</v>
      </c>
      <c r="AP2279" s="14">
        <v>696000000</v>
      </c>
      <c r="AQ2279" s="10">
        <v>0.13400000000000001</v>
      </c>
      <c r="AR2279" s="14" cm="1">
        <f t="array" ref="AR2279">SfromgA($AP2279,$AO2279,"")</f>
        <v>0.41134337239173602</v>
      </c>
      <c r="AS2279" s="21">
        <f t="shared" si="4057"/>
        <v>469.6686755368284</v>
      </c>
      <c r="AU2279" s="10"/>
      <c r="AV2279" s="10"/>
      <c r="AW2279" s="14">
        <f t="shared" si="4058"/>
        <v>696000000</v>
      </c>
      <c r="AX2279" s="21">
        <f t="shared" si="4059"/>
        <v>469.6686755368284</v>
      </c>
      <c r="AY2279" s="10">
        <f t="shared" si="4060"/>
        <v>-10.391957913728378</v>
      </c>
      <c r="AZ2279" s="10">
        <f t="shared" si="4061"/>
        <v>18.054522965875751</v>
      </c>
      <c r="BA2279" s="10">
        <f t="shared" si="4062"/>
        <v>-0.10233604033807074</v>
      </c>
      <c r="BB2279" s="17" cm="1">
        <f t="array" ref="BB2279">$C2279*EXP(poly_from_str($AO2279,BB$2951))</f>
        <v>20.107216768272892</v>
      </c>
      <c r="BC2279" s="10">
        <f t="shared" si="4063"/>
        <v>-0.10768256060618141</v>
      </c>
      <c r="BD2279" s="10">
        <f t="shared" si="4064"/>
        <v>1.739884734849009</v>
      </c>
      <c r="BE2279" s="10">
        <f t="shared" si="4065"/>
        <v>-2.325349354802773</v>
      </c>
      <c r="BF2279" s="21">
        <f>INDEX([1]Pr3_line_class7_opt_lin!$A$2:$A$3624,MATCH($X2279,[1]Pr3_line_class7_opt_lin!$AO$2:$AO$3624,0),1)</f>
        <v>14506</v>
      </c>
    </row>
    <row r="2280" spans="1:58" x14ac:dyDescent="0.25">
      <c r="A2280" s="1" t="s">
        <v>796</v>
      </c>
      <c r="B2280" s="1">
        <v>8.0000000000000002E-3</v>
      </c>
      <c r="C2280">
        <v>10</v>
      </c>
      <c r="D2280" t="s">
        <v>111</v>
      </c>
      <c r="E2280" s="2">
        <v>94172</v>
      </c>
      <c r="N2280">
        <v>23</v>
      </c>
      <c r="V2280" s="11">
        <f t="shared" si="3978"/>
        <v>9.4171978751034721E-7</v>
      </c>
      <c r="W2280" s="11">
        <f t="shared" si="3979"/>
        <v>1.0618867603958714E-6</v>
      </c>
      <c r="X2280" s="10">
        <f t="shared" si="3980"/>
        <v>94171.988105671262</v>
      </c>
      <c r="Y2280" s="8">
        <f t="shared" si="3981"/>
        <v>1061.8868945167544</v>
      </c>
      <c r="Z2280" s="1">
        <f t="shared" si="3982"/>
        <v>1061.8869999999999</v>
      </c>
      <c r="AA2280" s="2">
        <f t="shared" si="3983"/>
        <v>94172</v>
      </c>
      <c r="AB2280" s="2">
        <f t="shared" si="3977"/>
        <v>94171.978751034723</v>
      </c>
      <c r="AC2280" s="1">
        <f t="shared" si="3984"/>
        <v>9.4341807909426673E-2</v>
      </c>
      <c r="AD2280" s="1" t="b">
        <f t="shared" si="3985"/>
        <v>1</v>
      </c>
      <c r="AM2280" s="10">
        <f t="shared" si="3986"/>
        <v>0.70946908663539532</v>
      </c>
      <c r="AN2280" s="10"/>
      <c r="AO2280" s="1">
        <f t="shared" si="3987"/>
        <v>1061.8869999999999</v>
      </c>
      <c r="AP2280"/>
      <c r="BB2280" s="17" cm="1">
        <f t="array" ref="BB2280">$C2280*EXP(poly_from_str($AO2280,BB$2951))</f>
        <v>10.053738363448662</v>
      </c>
      <c r="BF2280" s="21" t="e">
        <f>INDEX([1]Pr3_line_class7_opt_lin!$A$2:$A$3624,MATCH($X2280,[1]Pr3_line_class7_opt_lin!$AO$2:$AO$3624,0),1)</f>
        <v>#N/A</v>
      </c>
    </row>
    <row r="2281" spans="1:58" hidden="1" x14ac:dyDescent="0.25">
      <c r="A2281" s="1" t="s">
        <v>797</v>
      </c>
      <c r="B2281" s="1">
        <v>4.0000000000000001E-3</v>
      </c>
      <c r="C2281">
        <v>4</v>
      </c>
      <c r="E2281" s="2">
        <v>94177</v>
      </c>
      <c r="F2281">
        <v>21755</v>
      </c>
      <c r="G2281" t="s">
        <v>4</v>
      </c>
      <c r="H2281" t="s">
        <v>12</v>
      </c>
      <c r="I2281">
        <v>115933</v>
      </c>
      <c r="J2281" t="s">
        <v>6</v>
      </c>
      <c r="K2281" t="s">
        <v>12</v>
      </c>
      <c r="L2281">
        <v>21755.84</v>
      </c>
      <c r="M2281">
        <v>115933.2</v>
      </c>
      <c r="N2281">
        <v>23</v>
      </c>
      <c r="V2281" s="11">
        <f t="shared" si="3978"/>
        <v>9.4177033988491576E-7</v>
      </c>
      <c r="W2281" s="11">
        <f t="shared" si="3979"/>
        <v>1.0618303832145854E-6</v>
      </c>
      <c r="X2281" s="10">
        <f t="shared" si="3980"/>
        <v>94177.019023622139</v>
      </c>
      <c r="Y2281" s="8">
        <f t="shared" si="3981"/>
        <v>1061.8301687263779</v>
      </c>
      <c r="Z2281" s="1">
        <f t="shared" si="3982"/>
        <v>1061.83</v>
      </c>
      <c r="AA2281" s="2">
        <f t="shared" si="3983"/>
        <v>94177</v>
      </c>
      <c r="AB2281" s="2">
        <f t="shared" si="3977"/>
        <v>94177.033988491574</v>
      </c>
      <c r="AC2281" s="1">
        <f t="shared" si="3984"/>
        <v>9.4346568654347485E-2</v>
      </c>
      <c r="AD2281" s="1" t="b">
        <f t="shared" si="3985"/>
        <v>1</v>
      </c>
      <c r="AF2281" s="1" t="s">
        <v>1278</v>
      </c>
      <c r="AG2281" s="1" t="s">
        <v>1177</v>
      </c>
      <c r="AH2281" s="10">
        <v>21755.84</v>
      </c>
      <c r="AI2281" s="10">
        <v>115933.14</v>
      </c>
      <c r="AJ2281" s="10">
        <f t="shared" ref="AJ2281:AJ2288" si="4066">AI2281-AH2281</f>
        <v>94177.3</v>
      </c>
      <c r="AK2281" s="1">
        <f t="shared" ref="AK2281:AK2288" si="4067">$A2281-100000000/AJ2281</f>
        <v>2.9992259280788858E-3</v>
      </c>
      <c r="AL2281" s="10">
        <f t="shared" ref="AL2281:AL2288" si="4068">$X2281-AJ2281</f>
        <v>-0.28097637786413543</v>
      </c>
      <c r="AM2281" s="10">
        <f t="shared" si="3986"/>
        <v>0.35477242119736685</v>
      </c>
      <c r="AN2281" s="10">
        <f t="shared" ref="AN2281:AN2288" si="4069">AL2281/AM2281</f>
        <v>-0.79199047354310204</v>
      </c>
      <c r="AO2281" s="1">
        <f t="shared" si="3987"/>
        <v>1061.83</v>
      </c>
      <c r="AP2281" s="14">
        <v>274000000</v>
      </c>
      <c r="AQ2281" s="10">
        <v>0.16400000000000001</v>
      </c>
      <c r="AR2281" s="14" cm="1">
        <f t="array" ref="AR2281">SfromgA($AP2281,$AO2281,"")</f>
        <v>0.16190076348014584</v>
      </c>
      <c r="AS2281" s="21">
        <f t="shared" ref="AS2281:AS2288" si="4070">(10^MAX(0.05, -0.312925054856973*((LN($AR2281))^(1/3)) + 0.454808404431693)-1)*100</f>
        <v>586.94460525167619</v>
      </c>
      <c r="AU2281" s="10"/>
      <c r="AV2281" s="10"/>
      <c r="AW2281" s="14">
        <f t="shared" ref="AW2281:AW2282" si="4071">IF($AP2281="",$AT2281,$AP2281)</f>
        <v>274000000</v>
      </c>
      <c r="AX2281" s="21">
        <f t="shared" ref="AX2281:AX2282" si="4072">IF($AP2281="",$AV2281,$AS2281)</f>
        <v>586.94460525167619</v>
      </c>
      <c r="AY2281" s="10">
        <f t="shared" ref="AY2281:AY2287" si="4073">LN(BB2281*$AO2281/$AW2281)</f>
        <v>-11.069202299885497</v>
      </c>
      <c r="AZ2281" s="10">
        <f t="shared" ref="AZ2281:AZ2288" si="4074">EXP(AY$2950*$AI2281+AY$2951)*$AW2281/$AO2281</f>
        <v>6.7679450539608892</v>
      </c>
      <c r="BA2281" s="10">
        <f t="shared" ref="BA2281:BA2287" si="4075">LN(AZ2281/$C2281)</f>
        <v>0.52590314264647953</v>
      </c>
      <c r="BB2281" s="17" cm="1">
        <f t="array" ref="BB2281">$C2281*EXP(poly_from_str($AO2281,BB$2951))</f>
        <v>4.0216298299736222</v>
      </c>
      <c r="BC2281" s="10">
        <f t="shared" ref="BC2281:BC2287" si="4076">LN(AZ2281/BB2281)</f>
        <v>0.52051025295841713</v>
      </c>
      <c r="BD2281" s="10">
        <f t="shared" ref="BD2281:BD2288" si="4077">LN($AX2281/100+1)</f>
        <v>1.9270834701618251</v>
      </c>
      <c r="BE2281" s="10">
        <f t="shared" ref="BE2281:BE2288" si="4078">ABS(LN($AZ2281/$BB2281))-BD2281-LN(2)</f>
        <v>-2.0997203977633534</v>
      </c>
      <c r="BF2281" s="21">
        <f>INDEX([1]Pr3_line_class7_opt_lin!$A$2:$A$3624,MATCH($X2281,[1]Pr3_line_class7_opt_lin!$AO$2:$AO$3624,0),1)</f>
        <v>2902</v>
      </c>
    </row>
    <row r="2282" spans="1:58" hidden="1" x14ac:dyDescent="0.25">
      <c r="A2282" s="1" t="s">
        <v>798</v>
      </c>
      <c r="B2282" s="1">
        <v>4.0000000000000001E-3</v>
      </c>
      <c r="C2282">
        <v>10</v>
      </c>
      <c r="E2282" s="2">
        <v>94189</v>
      </c>
      <c r="F2282">
        <v>21611</v>
      </c>
      <c r="G2282" t="s">
        <v>4</v>
      </c>
      <c r="H2282" t="s">
        <v>17</v>
      </c>
      <c r="I2282">
        <v>115800</v>
      </c>
      <c r="J2282" t="s">
        <v>6</v>
      </c>
      <c r="K2282" t="s">
        <v>17</v>
      </c>
      <c r="L2282">
        <v>21611.19</v>
      </c>
      <c r="M2282">
        <v>115800</v>
      </c>
      <c r="N2282">
        <v>23</v>
      </c>
      <c r="V2282" s="11">
        <f t="shared" si="3978"/>
        <v>9.4189009084529937E-7</v>
      </c>
      <c r="W2282" s="11">
        <f t="shared" si="3979"/>
        <v>1.0616951024004926E-6</v>
      </c>
      <c r="X2282" s="10">
        <f t="shared" si="3980"/>
        <v>94189.005083541982</v>
      </c>
      <c r="Y2282" s="8">
        <f t="shared" si="3981"/>
        <v>1061.6950450989889</v>
      </c>
      <c r="Z2282" s="1">
        <f t="shared" si="3982"/>
        <v>1061.6949999999999</v>
      </c>
      <c r="AA2282" s="2">
        <f t="shared" si="3983"/>
        <v>94189</v>
      </c>
      <c r="AB2282" s="2">
        <f t="shared" si="3977"/>
        <v>94189.009084529927</v>
      </c>
      <c r="AC2282" s="1">
        <f t="shared" si="3984"/>
        <v>9.4357847161628317E-2</v>
      </c>
      <c r="AD2282" s="1" t="b">
        <f t="shared" si="3985"/>
        <v>1</v>
      </c>
      <c r="AF2282" s="1" t="s">
        <v>1301</v>
      </c>
      <c r="AG2282" s="1" t="s">
        <v>1331</v>
      </c>
      <c r="AH2282" s="10">
        <v>21611.19</v>
      </c>
      <c r="AI2282" s="10">
        <v>115800.17</v>
      </c>
      <c r="AJ2282" s="10">
        <f t="shared" si="4066"/>
        <v>94188.98</v>
      </c>
      <c r="AK2282" s="1">
        <f t="shared" si="4067"/>
        <v>-3.2783983874651312E-4</v>
      </c>
      <c r="AL2282" s="10">
        <f t="shared" si="4068"/>
        <v>2.5083541986532509E-2</v>
      </c>
      <c r="AM2282" s="10">
        <f t="shared" si="3986"/>
        <v>0.35486274306651161</v>
      </c>
      <c r="AN2282" s="10">
        <f t="shared" si="4069"/>
        <v>7.0685194421300862E-2</v>
      </c>
      <c r="AO2282" s="1">
        <f t="shared" si="3987"/>
        <v>1061.6949999999999</v>
      </c>
      <c r="AP2282" s="14">
        <v>319000000</v>
      </c>
      <c r="AQ2282" s="10">
        <v>8.5999999999999993E-2</v>
      </c>
      <c r="AR2282" s="14" cm="1">
        <f t="array" ref="AR2282">SfromgA($AP2282,$AO2282,"")</f>
        <v>0.18841842066337558</v>
      </c>
      <c r="AS2282" s="21">
        <f t="shared" si="4070"/>
        <v>569.88742244186915</v>
      </c>
      <c r="AU2282" s="10"/>
      <c r="AV2282" s="10"/>
      <c r="AW2282" s="14">
        <f t="shared" si="4071"/>
        <v>319000000</v>
      </c>
      <c r="AX2282" s="21">
        <f t="shared" si="4072"/>
        <v>569.88742244186915</v>
      </c>
      <c r="AY2282" s="10">
        <f t="shared" si="4073"/>
        <v>-10.305022830535638</v>
      </c>
      <c r="AZ2282" s="10">
        <f t="shared" si="4074"/>
        <v>7.979032483972607</v>
      </c>
      <c r="BA2282" s="10">
        <f t="shared" si="4075"/>
        <v>-0.22576793149275667</v>
      </c>
      <c r="BB2282" s="17" cm="1">
        <f t="array" ref="BB2282">$C2282*EXP(poly_from_str($AO2282,BB$2951))</f>
        <v>10.054867681180149</v>
      </c>
      <c r="BC2282" s="10">
        <f t="shared" si="4076"/>
        <v>-0.23123970213203002</v>
      </c>
      <c r="BD2282" s="10">
        <f t="shared" si="4077"/>
        <v>1.9019394860727705</v>
      </c>
      <c r="BE2282" s="10">
        <f t="shared" si="4078"/>
        <v>-2.3638469645006857</v>
      </c>
      <c r="BF2282" s="21">
        <f>INDEX([1]Pr3_line_class7_opt_lin!$A$2:$A$3624,MATCH($X2282,[1]Pr3_line_class7_opt_lin!$AO$2:$AO$3624,0),1)</f>
        <v>7262</v>
      </c>
    </row>
    <row r="2283" spans="1:58" hidden="1" x14ac:dyDescent="0.25">
      <c r="A2283" s="1" t="s">
        <v>799</v>
      </c>
      <c r="B2283" s="1">
        <v>4.0000000000000001E-3</v>
      </c>
      <c r="C2283">
        <v>500</v>
      </c>
      <c r="E2283" s="2">
        <v>94197.5</v>
      </c>
      <c r="F2283">
        <v>16135</v>
      </c>
      <c r="G2283" t="s">
        <v>4</v>
      </c>
      <c r="H2283" t="s">
        <v>7</v>
      </c>
      <c r="I2283">
        <v>110333</v>
      </c>
      <c r="J2283" t="s">
        <v>6</v>
      </c>
      <c r="K2283" t="s">
        <v>7</v>
      </c>
      <c r="L2283">
        <v>16135.97</v>
      </c>
      <c r="M2283">
        <v>110333.5</v>
      </c>
      <c r="N2283">
        <v>23</v>
      </c>
      <c r="V2283" s="11">
        <f t="shared" si="3978"/>
        <v>9.4197526561347557E-7</v>
      </c>
      <c r="W2283" s="11">
        <f t="shared" si="3979"/>
        <v>1.0615992993444625E-6</v>
      </c>
      <c r="X2283" s="10">
        <f t="shared" si="3980"/>
        <v>94197.514860894124</v>
      </c>
      <c r="Y2283" s="8">
        <f t="shared" si="3981"/>
        <v>1061.5991318632416</v>
      </c>
      <c r="Z2283" s="1">
        <f t="shared" si="3982"/>
        <v>1061.5989999999999</v>
      </c>
      <c r="AA2283" s="2">
        <f t="shared" si="3983"/>
        <v>94197.5</v>
      </c>
      <c r="AB2283" s="2">
        <f t="shared" si="3977"/>
        <v>94197.526561347564</v>
      </c>
      <c r="AC2283" s="1">
        <f t="shared" si="3984"/>
        <v>9.4365870051378892E-2</v>
      </c>
      <c r="AD2283" s="1" t="b">
        <f t="shared" si="3985"/>
        <v>1</v>
      </c>
      <c r="AF2283" s="1" t="s">
        <v>1213</v>
      </c>
      <c r="AG2283" s="1" t="s">
        <v>1333</v>
      </c>
      <c r="AH2283" s="10">
        <v>16135.97</v>
      </c>
      <c r="AI2283" s="10">
        <v>110333.55</v>
      </c>
      <c r="AJ2283" s="10">
        <f t="shared" si="4066"/>
        <v>94197.58</v>
      </c>
      <c r="AK2283" s="1">
        <f t="shared" si="4067"/>
        <v>6.0224922981433338E-4</v>
      </c>
      <c r="AL2283" s="10">
        <f t="shared" si="4068"/>
        <v>-6.5139105878188275E-2</v>
      </c>
      <c r="AM2283" s="10">
        <f t="shared" si="3986"/>
        <v>0.35492686033050147</v>
      </c>
      <c r="AN2283" s="10">
        <f t="shared" si="4069"/>
        <v>-0.18352825091212291</v>
      </c>
      <c r="AO2283" s="1">
        <f t="shared" si="3987"/>
        <v>1061.5989999999999</v>
      </c>
      <c r="AP2283" s="14">
        <v>6300000000</v>
      </c>
      <c r="AQ2283" s="10">
        <v>0.75700000000000001</v>
      </c>
      <c r="AR2283" s="14" cm="1">
        <f t="array" ref="AR2283">SfromgA($AP2283,$AO2283,"")</f>
        <v>3.7201068298937958</v>
      </c>
      <c r="AS2283" s="21">
        <f t="shared" si="4070"/>
        <v>29.444662631870266</v>
      </c>
      <c r="AT2283" s="14" cm="1">
        <f t="array" ref="AT2283">INDEX([2]Sheet1!$J$2:$J$216,MATCH($AF2283&amp;$AG2283,[2]Sheet1!$M$2:$M$216&amp;[2]Sheet1!$N$2:$N$216,0),1)</f>
        <v>5523593611.2058296</v>
      </c>
      <c r="AU2283" s="14" cm="1">
        <f t="array" ref="AU2283">SfromgA($AT2283,$AO2283,"")</f>
        <v>3.2616441775562768</v>
      </c>
      <c r="AV2283" s="21">
        <f>(10^MAX(0.05, -0.312925054856973*((LN($AU2283))^(1/3)) + 0.454808404431693)-1)*100</f>
        <v>33.022580372431641</v>
      </c>
      <c r="AW2283" s="14">
        <f>IF($AP2283="",$AT2283,$AP2283)</f>
        <v>6300000000</v>
      </c>
      <c r="AX2283" s="21">
        <f>IF($AP2283="",$AV2283,$AS2283)</f>
        <v>29.444662631870266</v>
      </c>
      <c r="AY2283" s="10">
        <f t="shared" si="4073"/>
        <v>-9.3761482418666748</v>
      </c>
      <c r="AZ2283" s="10">
        <f t="shared" si="4074"/>
        <v>262.70181378020357</v>
      </c>
      <c r="BA2283" s="10">
        <f t="shared" si="4075"/>
        <v>-0.64358849737614066</v>
      </c>
      <c r="BB2283" s="17" cm="1">
        <f t="array" ref="BB2283">$C2283*EXP(poly_from_str($AO2283,BB$2951))</f>
        <v>502.77144715974288</v>
      </c>
      <c r="BC2283" s="10">
        <f t="shared" si="4076"/>
        <v>-0.64911608638799589</v>
      </c>
      <c r="BD2283" s="10">
        <f t="shared" si="4077"/>
        <v>0.25808328824216609</v>
      </c>
      <c r="BE2283" s="10">
        <f t="shared" si="4078"/>
        <v>-0.30211438241411548</v>
      </c>
      <c r="BF2283" s="21">
        <f>INDEX([1]Pr3_line_class7_opt_lin!$A$2:$A$3624,MATCH($X2283,[1]Pr3_line_class7_opt_lin!$AO$2:$AO$3624,0),1)</f>
        <v>363311</v>
      </c>
    </row>
    <row r="2284" spans="1:58" hidden="1" x14ac:dyDescent="0.25">
      <c r="A2284" s="1" t="s">
        <v>800</v>
      </c>
      <c r="B2284" s="1">
        <v>4.0000000000000001E-3</v>
      </c>
      <c r="C2284">
        <v>5</v>
      </c>
      <c r="E2284" s="2">
        <v>94204.6</v>
      </c>
      <c r="F2284">
        <v>21294</v>
      </c>
      <c r="G2284" t="s">
        <v>4</v>
      </c>
      <c r="H2284" t="s">
        <v>7</v>
      </c>
      <c r="I2284">
        <v>115499</v>
      </c>
      <c r="J2284" t="s">
        <v>6</v>
      </c>
      <c r="K2284" t="s">
        <v>5</v>
      </c>
      <c r="L2284">
        <v>21294.89</v>
      </c>
      <c r="M2284">
        <v>115499.8</v>
      </c>
      <c r="N2284">
        <v>23</v>
      </c>
      <c r="V2284" s="11">
        <f t="shared" si="3978"/>
        <v>9.4204625635527962E-7</v>
      </c>
      <c r="W2284" s="11">
        <f t="shared" si="3979"/>
        <v>1.0615192888669979E-6</v>
      </c>
      <c r="X2284" s="10">
        <f t="shared" si="3980"/>
        <v>94204.614340999629</v>
      </c>
      <c r="Y2284" s="8">
        <f t="shared" si="3981"/>
        <v>1061.5191272693116</v>
      </c>
      <c r="Z2284" s="1">
        <f t="shared" si="3982"/>
        <v>1061.519</v>
      </c>
      <c r="AA2284" s="2">
        <f t="shared" si="3983"/>
        <v>94204.6</v>
      </c>
      <c r="AB2284" s="2">
        <f t="shared" si="3977"/>
        <v>94204.625635527962</v>
      </c>
      <c r="AC2284" s="1">
        <f t="shared" si="3984"/>
        <v>9.4372557455649861E-2</v>
      </c>
      <c r="AD2284" s="1" t="b">
        <f t="shared" si="3985"/>
        <v>1</v>
      </c>
      <c r="AF2284" s="1" t="s">
        <v>1209</v>
      </c>
      <c r="AG2284" s="1" t="s">
        <v>1219</v>
      </c>
      <c r="AH2284" s="10">
        <v>21294.89</v>
      </c>
      <c r="AI2284" s="10">
        <v>115499.67</v>
      </c>
      <c r="AJ2284" s="10">
        <f t="shared" si="4066"/>
        <v>94204.78</v>
      </c>
      <c r="AK2284" s="1">
        <f t="shared" si="4067"/>
        <v>1.7394108876942482E-3</v>
      </c>
      <c r="AL2284" s="10">
        <f t="shared" si="4068"/>
        <v>-0.16565900036948733</v>
      </c>
      <c r="AM2284" s="10">
        <f t="shared" si="3986"/>
        <v>0.35498036304578634</v>
      </c>
      <c r="AN2284" s="10">
        <f t="shared" si="4069"/>
        <v>-0.46667088553323771</v>
      </c>
      <c r="AO2284" s="1">
        <f t="shared" si="3987"/>
        <v>1061.519</v>
      </c>
      <c r="AP2284" s="14">
        <v>408000000</v>
      </c>
      <c r="AQ2284" s="10">
        <v>0.22500000000000001</v>
      </c>
      <c r="AR2284" s="14" cm="1">
        <f t="array" ref="AR2284">SfromgA($AP2284,$AO2284,"")</f>
        <v>0.24086674229036184</v>
      </c>
      <c r="AS2284" s="21">
        <f t="shared" si="4070"/>
        <v>540.94828339398839</v>
      </c>
      <c r="AU2284" s="10"/>
      <c r="AV2284" s="10"/>
      <c r="AW2284" s="14">
        <f t="shared" ref="AW2284:AW2288" si="4079">IF($AP2284="",$AT2284,$AP2284)</f>
        <v>408000000</v>
      </c>
      <c r="AX2284" s="21">
        <f t="shared" ref="AX2284:AX2288" si="4080">IF($AP2284="",$AV2284,$AS2284)</f>
        <v>540.94828339398839</v>
      </c>
      <c r="AY2284" s="10">
        <f t="shared" si="4073"/>
        <v>-11.244309709872979</v>
      </c>
      <c r="AZ2284" s="10">
        <f t="shared" si="4074"/>
        <v>10.497620173551576</v>
      </c>
      <c r="BA2284" s="10">
        <f t="shared" si="4075"/>
        <v>0.741710668902408</v>
      </c>
      <c r="BB2284" s="17" cm="1">
        <f t="array" ref="BB2284">$C2284*EXP(poly_from_str($AO2284,BB$2951))</f>
        <v>5.02794746564427</v>
      </c>
      <c r="BC2284" s="10">
        <f t="shared" si="4076"/>
        <v>0.73613673902342003</v>
      </c>
      <c r="BD2284" s="10">
        <f t="shared" si="4077"/>
        <v>1.8577785865450576</v>
      </c>
      <c r="BE2284" s="10">
        <f t="shared" si="4078"/>
        <v>-1.814789028081583</v>
      </c>
      <c r="BF2284" s="21">
        <f>INDEX([1]Pr3_line_class7_opt_lin!$A$2:$A$3624,MATCH($X2284,[1]Pr3_line_class7_opt_lin!$AO$2:$AO$3624,0),1)</f>
        <v>3635</v>
      </c>
    </row>
    <row r="2285" spans="1:58" hidden="1" x14ac:dyDescent="0.25">
      <c r="A2285" s="1" t="s">
        <v>801</v>
      </c>
      <c r="B2285" s="1">
        <v>4.0000000000000001E-3</v>
      </c>
      <c r="C2285">
        <v>200</v>
      </c>
      <c r="E2285" s="2">
        <v>94221.6</v>
      </c>
      <c r="F2285">
        <v>17113</v>
      </c>
      <c r="G2285" t="s">
        <v>4</v>
      </c>
      <c r="H2285" t="s">
        <v>39</v>
      </c>
      <c r="I2285">
        <v>111335</v>
      </c>
      <c r="J2285" t="s">
        <v>6</v>
      </c>
      <c r="K2285" t="s">
        <v>46</v>
      </c>
      <c r="L2285">
        <v>17113.189999999999</v>
      </c>
      <c r="M2285">
        <v>111335.1</v>
      </c>
      <c r="N2285">
        <v>23</v>
      </c>
      <c r="V2285" s="11">
        <f t="shared" si="3978"/>
        <v>9.4221579002909564E-7</v>
      </c>
      <c r="W2285" s="11">
        <f t="shared" si="3979"/>
        <v>1.0613277634852306E-6</v>
      </c>
      <c r="X2285" s="10">
        <f t="shared" si="3980"/>
        <v>94221.588257560434</v>
      </c>
      <c r="Y2285" s="8">
        <f t="shared" si="3981"/>
        <v>1061.3278957540381</v>
      </c>
      <c r="Z2285" s="1">
        <f t="shared" si="3982"/>
        <v>1061.328</v>
      </c>
      <c r="AA2285" s="2">
        <f t="shared" si="3983"/>
        <v>94221.6</v>
      </c>
      <c r="AB2285" s="2">
        <f t="shared" si="3977"/>
        <v>94221.579002909566</v>
      </c>
      <c r="AC2285" s="1">
        <f t="shared" si="3984"/>
        <v>9.4388529749007646E-2</v>
      </c>
      <c r="AD2285" s="1" t="b">
        <f t="shared" si="3985"/>
        <v>1</v>
      </c>
      <c r="AF2285" s="1" t="s">
        <v>1170</v>
      </c>
      <c r="AG2285" s="1" t="s">
        <v>1319</v>
      </c>
      <c r="AH2285" s="10">
        <v>17113.189999999999</v>
      </c>
      <c r="AI2285" s="10">
        <v>111334.87</v>
      </c>
      <c r="AJ2285" s="10">
        <f t="shared" si="4066"/>
        <v>94221.68</v>
      </c>
      <c r="AK2285" s="1">
        <f t="shared" si="4067"/>
        <v>1.1376473014479416E-3</v>
      </c>
      <c r="AL2285" s="10">
        <f t="shared" si="4068"/>
        <v>-9.1742439559311606E-2</v>
      </c>
      <c r="AM2285" s="10">
        <f t="shared" si="3986"/>
        <v>0.3551083171272218</v>
      </c>
      <c r="AN2285" s="10">
        <f t="shared" si="4069"/>
        <v>-0.25835057962453689</v>
      </c>
      <c r="AO2285" s="1">
        <f t="shared" si="3987"/>
        <v>1061.328</v>
      </c>
      <c r="AP2285" s="14">
        <v>2940000000</v>
      </c>
      <c r="AQ2285" s="10">
        <v>0.73099999999999998</v>
      </c>
      <c r="AR2285" s="14" cm="1">
        <f t="array" ref="AR2285">SfromgA($AP2285,$AO2285,"")</f>
        <v>1.7347206813869864</v>
      </c>
      <c r="AS2285" s="21">
        <f t="shared" si="4070"/>
        <v>57.866797321473065</v>
      </c>
      <c r="AU2285" s="10"/>
      <c r="AV2285" s="10"/>
      <c r="AW2285" s="14">
        <f t="shared" si="4079"/>
        <v>2940000000</v>
      </c>
      <c r="AX2285" s="21">
        <f t="shared" si="4080"/>
        <v>57.866797321473065</v>
      </c>
      <c r="AY2285" s="10">
        <f t="shared" si="4073"/>
        <v>-9.5303978911817122</v>
      </c>
      <c r="AZ2285" s="10">
        <f t="shared" si="4074"/>
        <v>111.66858132435362</v>
      </c>
      <c r="BA2285" s="10">
        <f t="shared" si="4075"/>
        <v>-0.58278197734983272</v>
      </c>
      <c r="BB2285" s="17" cm="1">
        <f t="array" ref="BB2285">$C2285*EXP(poly_from_str($AO2285,BB$2951))</f>
        <v>201.14002231468316</v>
      </c>
      <c r="BC2285" s="10">
        <f t="shared" si="4076"/>
        <v>-0.58846590475917604</v>
      </c>
      <c r="BD2285" s="10">
        <f t="shared" si="4077"/>
        <v>0.45658143654082667</v>
      </c>
      <c r="BE2285" s="10">
        <f t="shared" si="4078"/>
        <v>-0.56126271234159586</v>
      </c>
      <c r="BF2285" s="21">
        <f>INDEX([1]Pr3_line_class7_opt_lin!$A$2:$A$3624,MATCH($X2285,[1]Pr3_line_class7_opt_lin!$AO$2:$AO$3624,0),1)</f>
        <v>145559</v>
      </c>
    </row>
    <row r="2286" spans="1:58" x14ac:dyDescent="0.25">
      <c r="A2286" s="1" t="s">
        <v>802</v>
      </c>
      <c r="B2286" s="1">
        <v>8.0000000000000002E-3</v>
      </c>
      <c r="C2286">
        <v>30</v>
      </c>
      <c r="D2286" t="s">
        <v>111</v>
      </c>
      <c r="E2286" s="2">
        <v>94236.3</v>
      </c>
      <c r="F2286">
        <v>23844</v>
      </c>
      <c r="G2286" t="s">
        <v>4</v>
      </c>
      <c r="H2286" t="s">
        <v>5</v>
      </c>
      <c r="I2286">
        <v>118081</v>
      </c>
      <c r="J2286" t="s">
        <v>6</v>
      </c>
      <c r="K2286" t="s">
        <v>5</v>
      </c>
      <c r="L2286">
        <v>23844.58</v>
      </c>
      <c r="M2286">
        <v>118081.1</v>
      </c>
      <c r="N2286">
        <v>23</v>
      </c>
      <c r="V2286" s="11">
        <f t="shared" si="3978"/>
        <v>9.4236318300127598E-7</v>
      </c>
      <c r="W2286" s="11">
        <f t="shared" si="3979"/>
        <v>1.0611622060713335E-6</v>
      </c>
      <c r="X2286" s="10">
        <f t="shared" si="3980"/>
        <v>94236.31023136797</v>
      </c>
      <c r="Y2286" s="8">
        <f t="shared" si="3981"/>
        <v>1061.1620908594689</v>
      </c>
      <c r="Z2286" s="1">
        <f t="shared" si="3982"/>
        <v>1061.162</v>
      </c>
      <c r="AA2286" s="2">
        <f t="shared" si="3983"/>
        <v>94236.3</v>
      </c>
      <c r="AB2286" s="2">
        <f t="shared" si="3977"/>
        <v>94236.31830012759</v>
      </c>
      <c r="AC2286" s="1">
        <f t="shared" si="3984"/>
        <v>9.4402418433814819E-2</v>
      </c>
      <c r="AD2286" s="1" t="b">
        <f t="shared" si="3985"/>
        <v>1</v>
      </c>
      <c r="AF2286" s="1" t="s">
        <v>1268</v>
      </c>
      <c r="AG2286" s="1" t="s">
        <v>1164</v>
      </c>
      <c r="AH2286" s="10">
        <v>23844.58</v>
      </c>
      <c r="AI2286" s="10">
        <v>118081.1</v>
      </c>
      <c r="AJ2286" s="10">
        <f t="shared" si="4066"/>
        <v>94236.52</v>
      </c>
      <c r="AK2286" s="1">
        <f t="shared" si="4067"/>
        <v>2.2712663837864966E-3</v>
      </c>
      <c r="AL2286" s="10">
        <f t="shared" si="4068"/>
        <v>-0.20976863203395624</v>
      </c>
      <c r="AM2286" s="10">
        <f t="shared" si="3986"/>
        <v>0.71043855697810521</v>
      </c>
      <c r="AN2286" s="10">
        <f t="shared" si="4069"/>
        <v>-0.29526639562782209</v>
      </c>
      <c r="AO2286" s="1">
        <f t="shared" si="3987"/>
        <v>1061.162</v>
      </c>
      <c r="AP2286" s="14">
        <v>2850000000</v>
      </c>
      <c r="AQ2286" s="10">
        <v>0.46800000000000003</v>
      </c>
      <c r="AR2286" s="14" cm="1">
        <f t="array" ref="AR2286">SfromgA($AP2286,$AO2286,"")</f>
        <v>1.6808280563197813</v>
      </c>
      <c r="AS2286" s="21">
        <f t="shared" si="4070"/>
        <v>59.693181418940064</v>
      </c>
      <c r="AU2286" s="10"/>
      <c r="AV2286" s="10"/>
      <c r="AW2286" s="14">
        <f t="shared" si="4079"/>
        <v>2850000000</v>
      </c>
      <c r="AX2286" s="21">
        <f t="shared" si="4080"/>
        <v>59.693181418940064</v>
      </c>
      <c r="AY2286" s="10">
        <f t="shared" si="4073"/>
        <v>-11.396488843326983</v>
      </c>
      <c r="AZ2286" s="10">
        <f t="shared" si="4074"/>
        <v>57.626935694786461</v>
      </c>
      <c r="BA2286" s="10">
        <f t="shared" si="4075"/>
        <v>0.65279271032322128</v>
      </c>
      <c r="BB2286" s="17" cm="1">
        <f t="array" ref="BB2286">$C2286*EXP(poly_from_str($AO2286,BB$2951))</f>
        <v>30.173865677066331</v>
      </c>
      <c r="BC2286" s="10">
        <f t="shared" si="4076"/>
        <v>0.64701391718917634</v>
      </c>
      <c r="BD2286" s="10">
        <f t="shared" si="4077"/>
        <v>0.46808417213439207</v>
      </c>
      <c r="BE2286" s="10">
        <f t="shared" si="4078"/>
        <v>-0.51421743550516097</v>
      </c>
      <c r="BF2286" s="21">
        <f>INDEX([1]Pr3_line_class7_opt_lin!$A$2:$A$3624,MATCH($X2286,[1]Pr3_line_class7_opt_lin!$AO$2:$AO$3624,0),1)</f>
        <v>21855</v>
      </c>
    </row>
    <row r="2287" spans="1:58" x14ac:dyDescent="0.25">
      <c r="A2287" s="1" t="s">
        <v>803</v>
      </c>
      <c r="B2287" s="1">
        <v>8.0000000000000002E-3</v>
      </c>
      <c r="C2287">
        <v>30</v>
      </c>
      <c r="D2287" t="s">
        <v>111</v>
      </c>
      <c r="E2287" s="2">
        <v>94240</v>
      </c>
      <c r="F2287">
        <v>19360</v>
      </c>
      <c r="G2287" t="s">
        <v>4</v>
      </c>
      <c r="H2287" t="s">
        <v>39</v>
      </c>
      <c r="I2287">
        <v>113600</v>
      </c>
      <c r="J2287" t="s">
        <v>6</v>
      </c>
      <c r="K2287" t="s">
        <v>39</v>
      </c>
      <c r="L2287">
        <v>19360.099999999999</v>
      </c>
      <c r="M2287">
        <v>113600.3</v>
      </c>
      <c r="N2287">
        <v>23</v>
      </c>
      <c r="V2287" s="11">
        <f t="shared" si="3978"/>
        <v>9.4240048250904713E-7</v>
      </c>
      <c r="W2287" s="11">
        <f t="shared" si="3979"/>
        <v>1.0611205432937182E-6</v>
      </c>
      <c r="X2287" s="10">
        <f t="shared" si="3980"/>
        <v>94240.026974589986</v>
      </c>
      <c r="Y2287" s="8">
        <f t="shared" si="3981"/>
        <v>1061.120239566178</v>
      </c>
      <c r="Z2287" s="1">
        <f t="shared" si="3982"/>
        <v>1061.1199999999999</v>
      </c>
      <c r="AA2287" s="2">
        <f t="shared" si="3983"/>
        <v>94240</v>
      </c>
      <c r="AB2287" s="2">
        <f t="shared" si="3977"/>
        <v>94240.048250904714</v>
      </c>
      <c r="AC2287" s="1">
        <f t="shared" si="3984"/>
        <v>9.4405933471664247E-2</v>
      </c>
      <c r="AD2287" s="1" t="b">
        <f t="shared" si="3985"/>
        <v>1</v>
      </c>
      <c r="AF2287" s="1" t="s">
        <v>1187</v>
      </c>
      <c r="AG2287" s="1" t="s">
        <v>1155</v>
      </c>
      <c r="AH2287" s="10">
        <v>19360.099999999999</v>
      </c>
      <c r="AI2287" s="10">
        <v>113600.13</v>
      </c>
      <c r="AJ2287" s="10">
        <f t="shared" si="4066"/>
        <v>94240.03</v>
      </c>
      <c r="AK2287" s="1">
        <f t="shared" si="4067"/>
        <v>-2.0550078352243872E-4</v>
      </c>
      <c r="AL2287" s="10">
        <f t="shared" si="4068"/>
        <v>-3.0254100129241124E-3</v>
      </c>
      <c r="AM2287" s="10">
        <f t="shared" si="3986"/>
        <v>0.71049457177322084</v>
      </c>
      <c r="AN2287" s="10">
        <f t="shared" si="4069"/>
        <v>-4.2581747040986231E-3</v>
      </c>
      <c r="AO2287" s="1">
        <f t="shared" si="3987"/>
        <v>1061.1199999999999</v>
      </c>
      <c r="AP2287" s="14">
        <v>2040000000</v>
      </c>
      <c r="AQ2287" s="10">
        <v>0.41499999999999998</v>
      </c>
      <c r="AR2287" s="14" cm="1">
        <f t="array" ref="AR2287">SfromgA($AP2287,$AO2287,"")</f>
        <v>1.2029761797809528</v>
      </c>
      <c r="AS2287" s="21">
        <f t="shared" si="4070"/>
        <v>89.046143685416411</v>
      </c>
      <c r="AU2287" s="10"/>
      <c r="AV2287" s="10"/>
      <c r="AW2287" s="14">
        <f t="shared" si="4079"/>
        <v>2040000000</v>
      </c>
      <c r="AX2287" s="21">
        <f t="shared" si="4080"/>
        <v>89.046143685416411</v>
      </c>
      <c r="AY2287" s="10">
        <f t="shared" si="4073"/>
        <v>-11.062135343002375</v>
      </c>
      <c r="AZ2287" s="10">
        <f t="shared" si="4074"/>
        <v>62.710192390297586</v>
      </c>
      <c r="BA2287" s="10">
        <f t="shared" si="4075"/>
        <v>0.73732661082456263</v>
      </c>
      <c r="BB2287" s="17" cm="1">
        <f t="array" ref="BB2287">$C2287*EXP(poly_from_str($AO2287,BB$2951))</f>
        <v>30.174586658129595</v>
      </c>
      <c r="BC2287" s="10">
        <f t="shared" si="4076"/>
        <v>0.73152392375337771</v>
      </c>
      <c r="BD2287" s="10">
        <f t="shared" si="4077"/>
        <v>0.63682094575633308</v>
      </c>
      <c r="BE2287" s="10">
        <f t="shared" si="4078"/>
        <v>-0.59844420256290065</v>
      </c>
      <c r="BF2287" s="21">
        <f>INDEX([1]Pr3_line_class7_opt_lin!$A$2:$A$3624,MATCH($X2287,[1]Pr3_line_class7_opt_lin!$AO$2:$AO$3624,0),1)</f>
        <v>21861</v>
      </c>
    </row>
    <row r="2288" spans="1:58" x14ac:dyDescent="0.25">
      <c r="A2288" s="1" t="s">
        <v>804</v>
      </c>
      <c r="B2288" s="1">
        <v>8.0000000000000002E-3</v>
      </c>
      <c r="C2288">
        <v>5</v>
      </c>
      <c r="D2288" t="s">
        <v>111</v>
      </c>
      <c r="E2288" s="2">
        <v>94244.3</v>
      </c>
      <c r="F2288">
        <v>27138</v>
      </c>
      <c r="G2288" t="s">
        <v>4</v>
      </c>
      <c r="H2288" t="s">
        <v>7</v>
      </c>
      <c r="I2288">
        <v>121382</v>
      </c>
      <c r="J2288" t="s">
        <v>6</v>
      </c>
      <c r="K2288" t="s">
        <v>5</v>
      </c>
      <c r="L2288">
        <v>27138.55</v>
      </c>
      <c r="M2288">
        <v>121382.6</v>
      </c>
      <c r="N2288">
        <v>23</v>
      </c>
      <c r="V2288" s="11">
        <f t="shared" si="3978"/>
        <v>9.4244311413363097E-7</v>
      </c>
      <c r="W2288" s="11">
        <f t="shared" si="3979"/>
        <v>1.0610721285000791E-6</v>
      </c>
      <c r="X2288" s="10">
        <f t="shared" si="3980"/>
        <v>94244.306380110822</v>
      </c>
      <c r="Y2288" s="8">
        <f t="shared" si="3981"/>
        <v>1061.0720566680711</v>
      </c>
      <c r="Z2288" s="1">
        <f t="shared" si="3982"/>
        <v>1061.0719999999999</v>
      </c>
      <c r="AA2288" s="2">
        <f t="shared" si="3983"/>
        <v>94244.3</v>
      </c>
      <c r="AB2288" s="2">
        <f t="shared" si="3977"/>
        <v>94244.311413363102</v>
      </c>
      <c r="AC2288" s="1">
        <f t="shared" si="3984"/>
        <v>9.4409951168894807E-2</v>
      </c>
      <c r="AD2288" s="1" t="b">
        <f t="shared" si="3985"/>
        <v>1</v>
      </c>
      <c r="AF2288" s="1" t="s">
        <v>1221</v>
      </c>
      <c r="AG2288" s="1" t="s">
        <v>1184</v>
      </c>
      <c r="AH2288" s="10">
        <v>27138.55</v>
      </c>
      <c r="AI2288" s="10">
        <v>121382.6</v>
      </c>
      <c r="AJ2288" s="10">
        <f t="shared" si="4066"/>
        <v>94244.05</v>
      </c>
      <c r="AK2288" s="1">
        <f t="shared" si="4067"/>
        <v>-2.9431927002860903E-3</v>
      </c>
      <c r="AL2288" s="10">
        <f t="shared" si="4068"/>
        <v>0.25638011081900913</v>
      </c>
      <c r="AM2288" s="10">
        <f t="shared" si="3986"/>
        <v>0.71055913265075332</v>
      </c>
      <c r="AN2288" s="10">
        <f t="shared" si="4069"/>
        <v>0.36081460224510609</v>
      </c>
      <c r="AO2288" s="1">
        <f t="shared" si="3987"/>
        <v>1061.0719999999999</v>
      </c>
      <c r="AP2288" s="14">
        <v>2080000000</v>
      </c>
      <c r="AQ2288" s="10">
        <v>0.33300000000000002</v>
      </c>
      <c r="AR2288" s="14" cm="1">
        <f t="array" ref="AR2288">SfromgA($AP2288,$AO2288,"")</f>
        <v>1.2263975038595907</v>
      </c>
      <c r="AS2288" s="21">
        <f t="shared" si="4070"/>
        <v>86.454292813538913</v>
      </c>
      <c r="AU2288" s="10"/>
      <c r="AV2288" s="10"/>
      <c r="AW2288" s="14">
        <f t="shared" si="4079"/>
        <v>2080000000</v>
      </c>
      <c r="AX2288" s="21">
        <f t="shared" si="4080"/>
        <v>86.454292813538913</v>
      </c>
      <c r="AY2288" s="10"/>
      <c r="AZ2288" s="10">
        <f t="shared" si="4074"/>
        <v>30.892472073902091</v>
      </c>
      <c r="BA2288" s="10"/>
      <c r="BB2288" s="17" cm="1">
        <f t="array" ref="BB2288">$C2288*EXP(poly_from_str($AO2288,BB$2951))</f>
        <v>5.0292348404203677</v>
      </c>
      <c r="BC2288" s="10"/>
      <c r="BD2288" s="10">
        <f t="shared" si="4077"/>
        <v>0.62301594431129426</v>
      </c>
      <c r="BE2288" s="10">
        <f t="shared" si="4078"/>
        <v>0.4990815538083081</v>
      </c>
      <c r="BF2288" s="21">
        <f>INDEX([1]Pr3_line_class7_opt_lin!$A$2:$A$3624,MATCH($X2288,[1]Pr3_line_class7_opt_lin!$AO$2:$AO$3624,0),1)</f>
        <v>3645</v>
      </c>
    </row>
    <row r="2289" spans="1:58" x14ac:dyDescent="0.25">
      <c r="A2289" s="1" t="s">
        <v>805</v>
      </c>
      <c r="B2289" s="1">
        <v>8.0000000000000002E-3</v>
      </c>
      <c r="C2289">
        <v>5</v>
      </c>
      <c r="D2289" t="s">
        <v>111</v>
      </c>
      <c r="E2289" s="2">
        <v>94246.2</v>
      </c>
      <c r="N2289">
        <v>23</v>
      </c>
      <c r="V2289" s="11">
        <f t="shared" si="3978"/>
        <v>9.4246176668228015E-7</v>
      </c>
      <c r="W2289" s="11">
        <f t="shared" si="3979"/>
        <v>1.0610507373241574E-6</v>
      </c>
      <c r="X2289" s="10">
        <f t="shared" si="3980"/>
        <v>94246.186957915532</v>
      </c>
      <c r="Y2289" s="8">
        <f t="shared" si="3981"/>
        <v>1061.0508841557034</v>
      </c>
      <c r="Z2289" s="1">
        <f t="shared" si="3982"/>
        <v>1061.0509999999999</v>
      </c>
      <c r="AA2289" s="2">
        <f t="shared" si="3983"/>
        <v>94246.2</v>
      </c>
      <c r="AB2289" s="2">
        <f t="shared" si="3977"/>
        <v>94246.176668228014</v>
      </c>
      <c r="AC2289" s="1">
        <f t="shared" si="3984"/>
        <v>9.441170908289423E-2</v>
      </c>
      <c r="AD2289" s="1" t="b">
        <f t="shared" si="3985"/>
        <v>1</v>
      </c>
      <c r="AM2289" s="10">
        <f t="shared" si="3986"/>
        <v>0.7105875212407321</v>
      </c>
      <c r="AN2289" s="10"/>
      <c r="AO2289" s="1">
        <f t="shared" si="3987"/>
        <v>1061.0509999999999</v>
      </c>
      <c r="AP2289"/>
      <c r="BB2289" s="17" cm="1">
        <f t="array" ref="BB2289">$C2289*EXP(poly_from_str($AO2289,BB$2951))</f>
        <v>5.0292947168362279</v>
      </c>
      <c r="BF2289" s="21">
        <f>INDEX([1]Pr3_line_class7_opt_lin!$A$2:$A$3624,MATCH($X2289,[1]Pr3_line_class7_opt_lin!$AO$2:$AO$3624,0),1)</f>
        <v>3645</v>
      </c>
    </row>
    <row r="2290" spans="1:58" hidden="1" x14ac:dyDescent="0.25">
      <c r="A2290" s="1" t="s">
        <v>806</v>
      </c>
      <c r="B2290" s="1">
        <v>4.0000000000000001E-3</v>
      </c>
      <c r="C2290">
        <v>100</v>
      </c>
      <c r="E2290" s="2">
        <v>94251.3</v>
      </c>
      <c r="F2290">
        <v>21418</v>
      </c>
      <c r="G2290" t="s">
        <v>4</v>
      </c>
      <c r="H2290" t="s">
        <v>17</v>
      </c>
      <c r="I2290">
        <v>115670</v>
      </c>
      <c r="J2290" t="s">
        <v>6</v>
      </c>
      <c r="K2290" t="s">
        <v>7</v>
      </c>
      <c r="L2290">
        <v>21418.84</v>
      </c>
      <c r="M2290">
        <v>115670</v>
      </c>
      <c r="N2290">
        <v>23</v>
      </c>
      <c r="V2290" s="11">
        <f t="shared" si="3978"/>
        <v>9.4251328708106465E-7</v>
      </c>
      <c r="W2290" s="11">
        <f t="shared" si="3979"/>
        <v>1.0609933231690173E-6</v>
      </c>
      <c r="X2290" s="10">
        <f t="shared" si="3980"/>
        <v>94251.31604582908</v>
      </c>
      <c r="Y2290" s="8">
        <f t="shared" si="3981"/>
        <v>1060.9931425400539</v>
      </c>
      <c r="Z2290" s="1">
        <f t="shared" si="3982"/>
        <v>1060.9929999999999</v>
      </c>
      <c r="AA2290" s="2">
        <f t="shared" si="3983"/>
        <v>94251.3</v>
      </c>
      <c r="AB2290" s="2">
        <f t="shared" si="3977"/>
        <v>94251.328708106463</v>
      </c>
      <c r="AC2290" s="1">
        <f t="shared" si="3984"/>
        <v>9.4416564816217671E-2</v>
      </c>
      <c r="AD2290" s="1" t="b">
        <f t="shared" si="3985"/>
        <v>1</v>
      </c>
      <c r="AF2290" s="1" t="s">
        <v>1247</v>
      </c>
      <c r="AG2290" s="1" t="s">
        <v>1201</v>
      </c>
      <c r="AH2290" s="10">
        <v>21418.84</v>
      </c>
      <c r="AI2290" s="10">
        <v>115670</v>
      </c>
      <c r="AJ2290" s="10">
        <f>AI2290-AH2290</f>
        <v>94251.16</v>
      </c>
      <c r="AK2290" s="1">
        <f>$A2290-100000000/AJ2290</f>
        <v>-1.8991609229033202E-3</v>
      </c>
      <c r="AL2290" s="10">
        <f>$X2290-AJ2290</f>
        <v>0.15604582907690201</v>
      </c>
      <c r="AM2290" s="10">
        <f t="shared" si="3986"/>
        <v>0.3553324102986542</v>
      </c>
      <c r="AN2290" s="10">
        <f>AL2290/AM2290</f>
        <v>0.43915450590546096</v>
      </c>
      <c r="AO2290" s="1">
        <f t="shared" si="3987"/>
        <v>1060.9929999999999</v>
      </c>
      <c r="AP2290" s="14">
        <v>3360000000</v>
      </c>
      <c r="AQ2290" s="10">
        <v>0.57099999999999995</v>
      </c>
      <c r="AR2290" s="14" cm="1">
        <f t="array" ref="AR2290">SfromgA($AP2290,$AO2290,"")</f>
        <v>1.9806611956571489</v>
      </c>
      <c r="AS2290" s="21">
        <f>(10^MAX(0.05, -0.312925054856973*((LN($AR2290))^(1/3)) + 0.454808404431693)-1)*100</f>
        <v>51.067407597206874</v>
      </c>
      <c r="AU2290" s="10"/>
      <c r="AV2290" s="10"/>
      <c r="AW2290" s="14">
        <f>IF($AP2290="",$AT2290,$AP2290)</f>
        <v>3360000000</v>
      </c>
      <c r="AX2290" s="21">
        <f>IF($AP2290="",$AV2290,$AS2290)</f>
        <v>51.067407597206874</v>
      </c>
      <c r="AY2290" s="10">
        <f>LN(BB2290*$AO2290/$AW2290)</f>
        <v>-10.357201412019425</v>
      </c>
      <c r="AZ2290" s="10">
        <f>EXP(AY$2950*$AI2290+AY$2951)*$AW2290/$AO2290</f>
        <v>85.127617972712287</v>
      </c>
      <c r="BA2290" s="10">
        <f>LN(AZ2290/$C2290)</f>
        <v>-0.16101866753949035</v>
      </c>
      <c r="BB2290" s="17" cm="1">
        <f t="array" ref="BB2290">$C2290*EXP(poly_from_str($AO2290,BB$2951))</f>
        <v>100.58919615966406</v>
      </c>
      <c r="BC2290" s="10">
        <f t="shared" ref="BC2290" si="4081">LN(AZ2290/BB2290)</f>
        <v>-0.16689333941076046</v>
      </c>
      <c r="BD2290" s="10">
        <f t="shared" ref="BD2290" si="4082">LN($AX2290/100+1)</f>
        <v>0.41255595914497944</v>
      </c>
      <c r="BE2290" s="10">
        <f>ABS(LN($AZ2290/$BB2290))-BD2290-LN(2)</f>
        <v>-0.93880980029416428</v>
      </c>
      <c r="BF2290" s="21">
        <f>INDEX([1]Pr3_line_class7_opt_lin!$A$2:$A$3624,MATCH($X2290,[1]Pr3_line_class7_opt_lin!$AO$2:$AO$3624,0),1)</f>
        <v>72924</v>
      </c>
    </row>
    <row r="2291" spans="1:58" hidden="1" x14ac:dyDescent="0.25">
      <c r="A2291" s="1" t="s">
        <v>807</v>
      </c>
      <c r="B2291" s="1">
        <v>4.0000000000000001E-3</v>
      </c>
      <c r="C2291">
        <v>100</v>
      </c>
      <c r="E2291" s="2">
        <v>94263.4</v>
      </c>
      <c r="N2291">
        <v>23</v>
      </c>
      <c r="V2291" s="11">
        <f t="shared" si="3978"/>
        <v>9.4263411562538599E-7</v>
      </c>
      <c r="W2291" s="11">
        <f t="shared" si="3979"/>
        <v>1.0608571301268574E-6</v>
      </c>
      <c r="X2291" s="10">
        <f t="shared" si="3980"/>
        <v>94263.406461189865</v>
      </c>
      <c r="Y2291" s="8">
        <f t="shared" si="3981"/>
        <v>1060.8570574114781</v>
      </c>
      <c r="Z2291" s="1">
        <f t="shared" si="3982"/>
        <v>1060.857</v>
      </c>
      <c r="AA2291" s="2">
        <f t="shared" si="3983"/>
        <v>94263.4</v>
      </c>
      <c r="AB2291" s="2">
        <f t="shared" si="3977"/>
        <v>94263.411562538589</v>
      </c>
      <c r="AC2291" s="1">
        <f t="shared" si="3984"/>
        <v>9.4427953797042677E-2</v>
      </c>
      <c r="AD2291" s="1" t="b">
        <f t="shared" si="3985"/>
        <v>1</v>
      </c>
      <c r="AM2291" s="10">
        <f t="shared" si="3986"/>
        <v>0.35542358677936803</v>
      </c>
      <c r="AN2291" s="10"/>
      <c r="AO2291" s="1">
        <f t="shared" si="3987"/>
        <v>1060.857</v>
      </c>
      <c r="AP2291"/>
      <c r="BB2291" s="17" cm="1">
        <f t="array" ref="BB2291">$C2291*EXP(poly_from_str($AO2291,BB$2951))</f>
        <v>100.59690590679</v>
      </c>
      <c r="BF2291" s="21">
        <f>INDEX([1]Pr3_line_class7_opt_lin!$A$2:$A$3624,MATCH($X2291,[1]Pr3_line_class7_opt_lin!$AO$2:$AO$3624,0),1)</f>
        <v>72983</v>
      </c>
    </row>
    <row r="2292" spans="1:58" hidden="1" x14ac:dyDescent="0.25">
      <c r="A2292" s="1" t="s">
        <v>808</v>
      </c>
      <c r="B2292" s="1">
        <v>4.0000000000000001E-3</v>
      </c>
      <c r="C2292">
        <v>20</v>
      </c>
      <c r="E2292" s="2">
        <v>94274.3</v>
      </c>
      <c r="N2292">
        <v>23</v>
      </c>
      <c r="V2292" s="11">
        <f t="shared" si="3978"/>
        <v>9.427434210650362E-7</v>
      </c>
      <c r="W2292" s="11">
        <f t="shared" si="3979"/>
        <v>1.0607344737643239E-6</v>
      </c>
      <c r="X2292" s="10">
        <f t="shared" si="3980"/>
        <v>94274.323524463791</v>
      </c>
      <c r="Y2292" s="8">
        <f t="shared" si="3981"/>
        <v>1060.7342090770921</v>
      </c>
      <c r="Z2292" s="1">
        <f t="shared" si="3982"/>
        <v>1060.7339999999999</v>
      </c>
      <c r="AA2292" s="2">
        <f t="shared" si="3983"/>
        <v>94274.3</v>
      </c>
      <c r="AB2292" s="2">
        <f t="shared" si="3977"/>
        <v>94274.342106503624</v>
      </c>
      <c r="AC2292" s="1">
        <f t="shared" si="3984"/>
        <v>9.4438257898070421E-2</v>
      </c>
      <c r="AD2292" s="1" t="b">
        <f t="shared" si="3985"/>
        <v>1</v>
      </c>
      <c r="AM2292" s="10">
        <f t="shared" si="3986"/>
        <v>0.35550590440204616</v>
      </c>
      <c r="AN2292" s="10"/>
      <c r="AO2292" s="1">
        <f t="shared" si="3987"/>
        <v>1060.7339999999999</v>
      </c>
      <c r="AP2292"/>
      <c r="BB2292" s="17" cm="1">
        <f t="array" ref="BB2292">$C2292*EXP(poly_from_str($AO2292,BB$2951))</f>
        <v>20.120767898859995</v>
      </c>
      <c r="BF2292" s="21">
        <f>INDEX([1]Pr3_line_class7_opt_lin!$A$2:$A$3624,MATCH($X2292,[1]Pr3_line_class7_opt_lin!$AO$2:$AO$3624,0),1)</f>
        <v>14607</v>
      </c>
    </row>
    <row r="2293" spans="1:58" hidden="1" x14ac:dyDescent="0.25">
      <c r="A2293" s="1" t="s">
        <v>809</v>
      </c>
      <c r="B2293" s="1">
        <v>4.0000000000000001E-3</v>
      </c>
      <c r="C2293">
        <v>200</v>
      </c>
      <c r="E2293" s="2">
        <v>94291</v>
      </c>
      <c r="F2293">
        <v>19308</v>
      </c>
      <c r="G2293" t="s">
        <v>4</v>
      </c>
      <c r="H2293" t="s">
        <v>12</v>
      </c>
      <c r="I2293">
        <v>113600</v>
      </c>
      <c r="J2293" t="s">
        <v>6</v>
      </c>
      <c r="K2293" t="s">
        <v>39</v>
      </c>
      <c r="L2293">
        <v>19308.93</v>
      </c>
      <c r="M2293">
        <v>113600.3</v>
      </c>
      <c r="N2293">
        <v>23</v>
      </c>
      <c r="V2293" s="11">
        <f t="shared" si="3978"/>
        <v>9.42910538533925E-7</v>
      </c>
      <c r="W2293" s="11">
        <f t="shared" si="3979"/>
        <v>1.0605466057205885E-6</v>
      </c>
      <c r="X2293" s="10">
        <f t="shared" si="3980"/>
        <v>94291.030077916759</v>
      </c>
      <c r="Y2293" s="8">
        <f t="shared" si="3981"/>
        <v>1060.5462674165897</v>
      </c>
      <c r="Z2293" s="1">
        <f t="shared" si="3982"/>
        <v>1060.546</v>
      </c>
      <c r="AA2293" s="2">
        <f t="shared" si="3983"/>
        <v>94291</v>
      </c>
      <c r="AB2293" s="2">
        <f t="shared" si="3977"/>
        <v>94291.053853392499</v>
      </c>
      <c r="AC2293" s="1">
        <f t="shared" si="3984"/>
        <v>9.4454014183916829E-2</v>
      </c>
      <c r="AD2293" s="1" t="b">
        <f t="shared" si="3985"/>
        <v>1</v>
      </c>
      <c r="AF2293" s="1" t="s">
        <v>1226</v>
      </c>
      <c r="AG2293" s="1" t="s">
        <v>1155</v>
      </c>
      <c r="AH2293" s="10">
        <v>19308.93</v>
      </c>
      <c r="AI2293" s="10">
        <v>113600.13</v>
      </c>
      <c r="AJ2293" s="10">
        <f t="shared" ref="AJ2293:AJ2294" si="4083">AI2293-AH2293</f>
        <v>94291.200000000012</v>
      </c>
      <c r="AK2293" s="1">
        <f t="shared" ref="AK2293:AK2294" si="4084">$A2293-100000000/AJ2293</f>
        <v>1.6437928461527918E-3</v>
      </c>
      <c r="AL2293" s="10">
        <f t="shared" ref="AL2293:AL2294" si="4085">$X2293-AJ2293</f>
        <v>-0.16992208325245883</v>
      </c>
      <c r="AM2293" s="10">
        <f t="shared" si="3986"/>
        <v>0.35563191035560932</v>
      </c>
      <c r="AN2293" s="10">
        <f t="shared" ref="AN2293:AN2294" si="4086">AL2293/AM2293</f>
        <v>-0.4778032519144515</v>
      </c>
      <c r="AO2293" s="1">
        <f t="shared" si="3987"/>
        <v>1060.546</v>
      </c>
      <c r="AP2293" s="14">
        <v>3990000000</v>
      </c>
      <c r="AQ2293" s="10">
        <v>0.46800000000000003</v>
      </c>
      <c r="AR2293" s="14" cm="1">
        <f t="array" ref="AR2293">SfromgA($AP2293,$AO2293,"")</f>
        <v>2.3490636605822264</v>
      </c>
      <c r="AS2293" s="21">
        <f t="shared" ref="AS2293:AS2294" si="4087">(10^MAX(0.05, -0.312925054856973*((LN($AR2293))^(1/3)) + 0.454808404431693)-1)*100</f>
        <v>43.852773815137169</v>
      </c>
      <c r="AU2293" s="10"/>
      <c r="AV2293" s="10"/>
      <c r="AW2293" s="14">
        <f t="shared" ref="AW2293:AW2294" si="4088">IF($AP2293="",$AT2293,$AP2293)</f>
        <v>3990000000</v>
      </c>
      <c r="AX2293" s="21">
        <f t="shared" ref="AX2293:AX2294" si="4089">IF($AP2293="",$AV2293,$AS2293)</f>
        <v>43.852773815137169</v>
      </c>
      <c r="AY2293" s="10">
        <f t="shared" ref="AY2293:AY2294" si="4090">LN(BB2293*$AO2293/$AW2293)</f>
        <v>-9.8360756956331468</v>
      </c>
      <c r="AZ2293" s="10">
        <f t="shared" ref="AZ2293:AZ2294" si="4091">EXP(AY$2950*$AI2293+AY$2951)*$AW2293/$AO2293</f>
        <v>122.72014261913772</v>
      </c>
      <c r="BA2293" s="10">
        <f t="shared" ref="BA2293:BA2294" si="4092">LN(AZ2293/$C2293)</f>
        <v>-0.48841086677903472</v>
      </c>
      <c r="BB2293" s="17" cm="1">
        <f t="array" ref="BB2293">$C2293*EXP(poly_from_str($AO2293,BB$2951))</f>
        <v>201.22873042513527</v>
      </c>
      <c r="BC2293" s="10">
        <f t="shared" ref="BC2293:BC2294" si="4093">LN(AZ2293/BB2293)</f>
        <v>-0.49453572361585135</v>
      </c>
      <c r="BD2293" s="10">
        <f t="shared" ref="BD2293:BD2294" si="4094">LN($AX2293/100+1)</f>
        <v>0.36362018651481282</v>
      </c>
      <c r="BE2293" s="10">
        <f t="shared" ref="BE2293:BE2294" si="4095">ABS(LN($AZ2293/$BB2293))-BD2293-LN(2)</f>
        <v>-0.56223164345890675</v>
      </c>
      <c r="BF2293" s="21">
        <f>INDEX([1]Pr3_line_class7_opt_lin!$A$2:$A$3624,MATCH($X2293,[1]Pr3_line_class7_opt_lin!$AO$2:$AO$3624,0),1)</f>
        <v>146237</v>
      </c>
    </row>
    <row r="2294" spans="1:58" hidden="1" x14ac:dyDescent="0.25">
      <c r="A2294" s="1" t="s">
        <v>810</v>
      </c>
      <c r="B2294" s="1">
        <v>4.0000000000000001E-3</v>
      </c>
      <c r="C2294">
        <v>10</v>
      </c>
      <c r="E2294" s="2">
        <v>94296.4</v>
      </c>
      <c r="F2294">
        <v>22747</v>
      </c>
      <c r="G2294" t="s">
        <v>4</v>
      </c>
      <c r="H2294" t="s">
        <v>5</v>
      </c>
      <c r="I2294">
        <v>117044</v>
      </c>
      <c r="J2294" t="s">
        <v>6</v>
      </c>
      <c r="K2294" t="s">
        <v>7</v>
      </c>
      <c r="L2294">
        <v>22747.69</v>
      </c>
      <c r="M2294">
        <v>117044.6</v>
      </c>
      <c r="N2294">
        <v>23</v>
      </c>
      <c r="V2294" s="11">
        <f t="shared" si="3978"/>
        <v>9.4296388636907977E-7</v>
      </c>
      <c r="W2294" s="11">
        <f t="shared" si="3979"/>
        <v>1.0604858722072106E-6</v>
      </c>
      <c r="X2294" s="10">
        <f t="shared" si="3980"/>
        <v>94296.393654182888</v>
      </c>
      <c r="Y2294" s="8">
        <f t="shared" si="3981"/>
        <v>1060.4859435741964</v>
      </c>
      <c r="Z2294" s="1">
        <f t="shared" si="3982"/>
        <v>1060.4860000000001</v>
      </c>
      <c r="AA2294" s="2">
        <f t="shared" si="3983"/>
        <v>94296.4</v>
      </c>
      <c r="AB2294" s="2">
        <f t="shared" si="3977"/>
        <v>94296.38863690797</v>
      </c>
      <c r="AC2294" s="1">
        <f t="shared" si="3984"/>
        <v>9.4459044549813936E-2</v>
      </c>
      <c r="AD2294" s="1" t="b">
        <f t="shared" si="3985"/>
        <v>1</v>
      </c>
      <c r="AF2294" s="1" t="s">
        <v>1178</v>
      </c>
      <c r="AG2294" s="1" t="s">
        <v>1189</v>
      </c>
      <c r="AH2294" s="10">
        <v>22747.69</v>
      </c>
      <c r="AI2294" s="10">
        <v>117044.6</v>
      </c>
      <c r="AJ2294" s="10">
        <f t="shared" si="4083"/>
        <v>94296.91</v>
      </c>
      <c r="AK2294" s="1">
        <f t="shared" si="4084"/>
        <v>5.8633762232602749E-3</v>
      </c>
      <c r="AL2294" s="10">
        <f t="shared" si="4085"/>
        <v>-0.51634581711550709</v>
      </c>
      <c r="AM2294" s="10">
        <f t="shared" si="3986"/>
        <v>0.35567239925845318</v>
      </c>
      <c r="AN2294" s="10">
        <f t="shared" si="4086"/>
        <v>-1.4517455337890834</v>
      </c>
      <c r="AO2294" s="1">
        <f t="shared" si="3987"/>
        <v>1060.4860000000001</v>
      </c>
      <c r="AP2294" s="14">
        <v>862000000</v>
      </c>
      <c r="AQ2294" s="10">
        <v>0.35899999999999999</v>
      </c>
      <c r="AR2294" s="14" cm="1">
        <f t="array" ref="AR2294">SfromgA($AP2294,$AO2294,"")</f>
        <v>0.50740582008896618</v>
      </c>
      <c r="AS2294" s="21">
        <f t="shared" si="4087"/>
        <v>436.75241899212421</v>
      </c>
      <c r="AU2294" s="10"/>
      <c r="AV2294" s="10"/>
      <c r="AW2294" s="14">
        <f t="shared" si="4088"/>
        <v>862000000</v>
      </c>
      <c r="AX2294" s="21">
        <f t="shared" si="4089"/>
        <v>436.75241899212421</v>
      </c>
      <c r="AY2294" s="10">
        <f t="shared" si="4090"/>
        <v>-11.299540101211909</v>
      </c>
      <c r="AZ2294" s="10">
        <f t="shared" si="4091"/>
        <v>19.215097267162704</v>
      </c>
      <c r="BA2294" s="10">
        <f t="shared" si="4092"/>
        <v>0.65311119305328558</v>
      </c>
      <c r="BB2294" s="17" cm="1">
        <f t="array" ref="BB2294">$C2294*EXP(poly_from_str($AO2294,BB$2951))</f>
        <v>10.061770616679786</v>
      </c>
      <c r="BC2294" s="10">
        <f t="shared" si="4093"/>
        <v>0.6469531312287391</v>
      </c>
      <c r="BD2294" s="10">
        <f t="shared" si="4094"/>
        <v>1.6803667574995802</v>
      </c>
      <c r="BE2294" s="10">
        <f t="shared" si="4095"/>
        <v>-1.7265608068307863</v>
      </c>
      <c r="BF2294" s="21">
        <f>INDEX([1]Pr3_line_class7_opt_lin!$A$2:$A$3624,MATCH($X2294,[1]Pr3_line_class7_opt_lin!$AO$2:$AO$3624,0),1)</f>
        <v>7314</v>
      </c>
    </row>
    <row r="2295" spans="1:58" hidden="1" x14ac:dyDescent="0.25">
      <c r="A2295" s="1" t="s">
        <v>811</v>
      </c>
      <c r="B2295" s="1">
        <v>4.0000000000000001E-3</v>
      </c>
      <c r="C2295">
        <v>30</v>
      </c>
      <c r="E2295" s="2">
        <v>94317.4</v>
      </c>
      <c r="N2295">
        <v>23</v>
      </c>
      <c r="V2295" s="11">
        <f t="shared" si="3978"/>
        <v>9.4317377976892242E-7</v>
      </c>
      <c r="W2295" s="11">
        <f t="shared" si="3979"/>
        <v>1.060249752431683E-6</v>
      </c>
      <c r="X2295" s="10">
        <f t="shared" si="3980"/>
        <v>94317.387705840854</v>
      </c>
      <c r="Y2295" s="8">
        <f t="shared" si="3981"/>
        <v>1060.2498906339752</v>
      </c>
      <c r="Z2295" s="1">
        <f t="shared" si="3982"/>
        <v>1060.25</v>
      </c>
      <c r="AA2295" s="2">
        <f t="shared" si="3983"/>
        <v>94317.4</v>
      </c>
      <c r="AB2295" s="2">
        <f t="shared" si="3977"/>
        <v>94317.37797689224</v>
      </c>
      <c r="AC2295" s="1">
        <f t="shared" si="3984"/>
        <v>9.4478838942179788E-2</v>
      </c>
      <c r="AD2295" s="1" t="b">
        <f t="shared" si="3985"/>
        <v>1</v>
      </c>
      <c r="AM2295" s="10">
        <f t="shared" si="3986"/>
        <v>0.35583079462390943</v>
      </c>
      <c r="AN2295" s="10"/>
      <c r="AO2295" s="1">
        <f t="shared" si="3987"/>
        <v>1060.25</v>
      </c>
      <c r="AP2295"/>
      <c r="BB2295" s="17" cm="1">
        <f t="array" ref="BB2295">$C2295*EXP(poly_from_str($AO2295,BB$2951))</f>
        <v>30.189228370854533</v>
      </c>
      <c r="BF2295" s="21">
        <f>INDEX([1]Pr3_line_class7_opt_lin!$A$2:$A$3624,MATCH($X2295,[1]Pr3_line_class7_opt_lin!$AO$2:$AO$3624,0),1)</f>
        <v>21974</v>
      </c>
    </row>
    <row r="2296" spans="1:58" hidden="1" x14ac:dyDescent="0.25">
      <c r="A2296" s="1" t="s">
        <v>812</v>
      </c>
      <c r="B2296" s="1">
        <v>4.0000000000000001E-3</v>
      </c>
      <c r="C2296">
        <v>40</v>
      </c>
      <c r="E2296" s="2">
        <v>94325.4</v>
      </c>
      <c r="N2296">
        <v>23</v>
      </c>
      <c r="V2296" s="11">
        <f t="shared" si="3978"/>
        <v>9.4325384847570176E-7</v>
      </c>
      <c r="W2296" s="11">
        <f t="shared" si="3979"/>
        <v>1.0601598296959251E-6</v>
      </c>
      <c r="X2296" s="10">
        <f t="shared" si="3980"/>
        <v>94325.391542590005</v>
      </c>
      <c r="Y2296" s="8">
        <f t="shared" si="3981"/>
        <v>1060.1599247520514</v>
      </c>
      <c r="Z2296" s="1">
        <f t="shared" si="3982"/>
        <v>1060.1600000000001</v>
      </c>
      <c r="AA2296" s="2">
        <f t="shared" si="3983"/>
        <v>94325.4</v>
      </c>
      <c r="AB2296" s="2">
        <f t="shared" si="3977"/>
        <v>94325.384847570167</v>
      </c>
      <c r="AC2296" s="1">
        <f t="shared" si="3984"/>
        <v>9.4486391133211112E-2</v>
      </c>
      <c r="AD2296" s="1" t="b">
        <f t="shared" si="3985"/>
        <v>1</v>
      </c>
      <c r="AM2296" s="10">
        <f t="shared" si="3986"/>
        <v>0.35589118623603982</v>
      </c>
      <c r="AN2296" s="10"/>
      <c r="AO2296" s="1">
        <f t="shared" si="3987"/>
        <v>1060.1600000000001</v>
      </c>
      <c r="AP2296"/>
      <c r="BB2296" s="17" cm="1">
        <f t="array" ref="BB2296">$C2296*EXP(poly_from_str($AO2296,BB$2951))</f>
        <v>40.254281491508401</v>
      </c>
      <c r="BF2296" s="21" t="e">
        <f>INDEX([1]Pr3_line_class7_opt_lin!$A$2:$A$3624,MATCH($X2296,[1]Pr3_line_class7_opt_lin!$AO$2:$AO$3624,0),1)</f>
        <v>#N/A</v>
      </c>
    </row>
    <row r="2297" spans="1:58" hidden="1" x14ac:dyDescent="0.25">
      <c r="A2297" s="1" t="s">
        <v>813</v>
      </c>
      <c r="B2297" s="1">
        <v>4.0000000000000001E-3</v>
      </c>
      <c r="C2297">
        <v>20</v>
      </c>
      <c r="E2297" s="2">
        <v>94332.800000000003</v>
      </c>
      <c r="F2297">
        <v>23442</v>
      </c>
      <c r="G2297" t="s">
        <v>4</v>
      </c>
      <c r="H2297" t="s">
        <v>12</v>
      </c>
      <c r="I2297">
        <v>117775</v>
      </c>
      <c r="J2297" t="s">
        <v>6</v>
      </c>
      <c r="K2297" t="s">
        <v>39</v>
      </c>
      <c r="L2297">
        <v>23442.25</v>
      </c>
      <c r="M2297">
        <v>117775.3</v>
      </c>
      <c r="N2297">
        <v>23</v>
      </c>
      <c r="V2297" s="11">
        <f t="shared" si="3978"/>
        <v>9.4332770166695442E-7</v>
      </c>
      <c r="W2297" s="11">
        <f t="shared" si="3979"/>
        <v>1.0600766647443944E-6</v>
      </c>
      <c r="X2297" s="10">
        <f t="shared" si="3980"/>
        <v>94332.783350687489</v>
      </c>
      <c r="Y2297" s="8">
        <f t="shared" si="3981"/>
        <v>1060.0768518431637</v>
      </c>
      <c r="Z2297" s="1">
        <f t="shared" si="3982"/>
        <v>1060.077</v>
      </c>
      <c r="AA2297" s="2">
        <f t="shared" si="3983"/>
        <v>94332.800000000003</v>
      </c>
      <c r="AB2297" s="2">
        <f t="shared" si="3977"/>
        <v>94332.770166695438</v>
      </c>
      <c r="AC2297" s="1">
        <f t="shared" si="3984"/>
        <v>9.4493357636612929E-2</v>
      </c>
      <c r="AD2297" s="1" t="b">
        <f t="shared" si="3985"/>
        <v>1</v>
      </c>
      <c r="AF2297" s="1" t="s">
        <v>1167</v>
      </c>
      <c r="AG2297" s="1" t="s">
        <v>1158</v>
      </c>
      <c r="AH2297" s="10">
        <v>23442.25</v>
      </c>
      <c r="AI2297" s="10">
        <v>117775.3</v>
      </c>
      <c r="AJ2297" s="10">
        <f>AI2297-AH2297</f>
        <v>94333.05</v>
      </c>
      <c r="AK2297" s="1">
        <f>$A2297-100000000/AJ2297</f>
        <v>3.1446544981008628E-3</v>
      </c>
      <c r="AL2297" s="10">
        <f>$X2297-AJ2297</f>
        <v>-0.26664931251434609</v>
      </c>
      <c r="AM2297" s="10">
        <f t="shared" si="3986"/>
        <v>0.35594697366323391</v>
      </c>
      <c r="AN2297" s="10">
        <f>AL2297/AM2297</f>
        <v>-0.74912650547389259</v>
      </c>
      <c r="AO2297" s="1">
        <f t="shared" si="3987"/>
        <v>1060.077</v>
      </c>
      <c r="AP2297" s="14">
        <v>558000000</v>
      </c>
      <c r="AQ2297" s="10">
        <v>8.7999999999999995E-2</v>
      </c>
      <c r="AR2297" s="14" cm="1">
        <f t="array" ref="AR2297">SfromgA($AP2297,$AO2297,"")</f>
        <v>0.32808002896566907</v>
      </c>
      <c r="AS2297" s="21">
        <f>(10^MAX(0.05, -0.312925054856973*((LN($AR2297))^(1/3)) + 0.454808404431693)-1)*100</f>
        <v>501.5166604554442</v>
      </c>
      <c r="AU2297" s="10"/>
      <c r="AV2297" s="10"/>
      <c r="AW2297" s="14">
        <f>IF($AP2297="",$AT2297,$AP2297)</f>
        <v>558000000</v>
      </c>
      <c r="AX2297" s="21">
        <f>IF($AP2297="",$AV2297,$AS2297)</f>
        <v>501.5166604554442</v>
      </c>
      <c r="AY2297" s="10">
        <f>LN(BB2297*$AO2297/$AW2297)</f>
        <v>-10.171658388211995</v>
      </c>
      <c r="AZ2297" s="10">
        <f>EXP(AY$2950*$AI2297+AY$2951)*$AW2297/$AO2297</f>
        <v>11.621801261033843</v>
      </c>
      <c r="BA2297" s="10">
        <f>LN(AZ2297/$C2297)</f>
        <v>-0.5428495202852982</v>
      </c>
      <c r="BB2297" s="17" cm="1">
        <f t="array" ref="BB2297">$C2297*EXP(poly_from_str($AO2297,BB$2951))</f>
        <v>20.128048823306521</v>
      </c>
      <c r="BC2297" s="10">
        <f t="shared" ref="BC2297" si="4096">LN(AZ2297/BB2297)</f>
        <v>-0.54923155288761771</v>
      </c>
      <c r="BD2297" s="10">
        <f t="shared" ref="BD2297" si="4097">LN($AX2297/100+1)</f>
        <v>1.7942840472233443</v>
      </c>
      <c r="BE2297" s="10">
        <f>ABS(LN($AZ2297/$BB2297))-BD2297-LN(2)</f>
        <v>-1.9381996748956718</v>
      </c>
      <c r="BF2297" s="21">
        <f>INDEX([1]Pr3_line_class7_opt_lin!$A$2:$A$3624,MATCH($X2297,[1]Pr3_line_class7_opt_lin!$AO$2:$AO$3624,0),1)</f>
        <v>14665</v>
      </c>
    </row>
    <row r="2298" spans="1:58" hidden="1" x14ac:dyDescent="0.25">
      <c r="A2298" s="1" t="s">
        <v>814</v>
      </c>
      <c r="B2298" s="1">
        <v>4.0000000000000001E-3</v>
      </c>
      <c r="C2298">
        <v>10</v>
      </c>
      <c r="E2298" s="2">
        <v>94346.2</v>
      </c>
      <c r="N2298">
        <v>23</v>
      </c>
      <c r="V2298" s="11">
        <f t="shared" si="3978"/>
        <v>9.434620907497317E-7</v>
      </c>
      <c r="W2298" s="11">
        <f t="shared" si="3979"/>
        <v>1.0599261019521719E-6</v>
      </c>
      <c r="X2298" s="10">
        <f t="shared" si="3980"/>
        <v>94346.205063269837</v>
      </c>
      <c r="Y2298" s="8">
        <f t="shared" si="3981"/>
        <v>1059.926045069207</v>
      </c>
      <c r="Z2298" s="1">
        <f t="shared" si="3982"/>
        <v>1059.9259999999999</v>
      </c>
      <c r="AA2298" s="2">
        <f t="shared" si="3983"/>
        <v>94346.2</v>
      </c>
      <c r="AB2298" s="2">
        <f t="shared" si="3977"/>
        <v>94346.209074973158</v>
      </c>
      <c r="AC2298" s="1">
        <f t="shared" si="3984"/>
        <v>9.4506035834092755E-2</v>
      </c>
      <c r="AD2298" s="1" t="b">
        <f t="shared" si="3985"/>
        <v>1</v>
      </c>
      <c r="AM2298" s="10">
        <f t="shared" si="3986"/>
        <v>0.35604825242516935</v>
      </c>
      <c r="AN2298" s="10"/>
      <c r="AO2298" s="1">
        <f t="shared" si="3987"/>
        <v>1059.9259999999999</v>
      </c>
      <c r="AP2298"/>
      <c r="BB2298" s="17" cm="1">
        <f t="array" ref="BB2298">$C2298*EXP(poly_from_str($AO2298,BB$2951))</f>
        <v>10.064846080465559</v>
      </c>
      <c r="BF2298" s="21">
        <f>INDEX([1]Pr3_line_class7_opt_lin!$A$2:$A$3624,MATCH($X2298,[1]Pr3_line_class7_opt_lin!$AO$2:$AO$3624,0),1)</f>
        <v>7339</v>
      </c>
    </row>
    <row r="2299" spans="1:58" hidden="1" x14ac:dyDescent="0.25">
      <c r="A2299" s="1" t="s">
        <v>815</v>
      </c>
      <c r="B2299" s="1">
        <v>4.0000000000000001E-3</v>
      </c>
      <c r="C2299">
        <v>20</v>
      </c>
      <c r="E2299" s="2">
        <v>94355.5</v>
      </c>
      <c r="F2299">
        <v>19308</v>
      </c>
      <c r="G2299" t="s">
        <v>4</v>
      </c>
      <c r="H2299" t="s">
        <v>12</v>
      </c>
      <c r="I2299">
        <v>113664</v>
      </c>
      <c r="J2299" t="s">
        <v>6</v>
      </c>
      <c r="K2299" t="s">
        <v>12</v>
      </c>
      <c r="L2299">
        <v>19308.93</v>
      </c>
      <c r="M2299">
        <v>113664.3</v>
      </c>
      <c r="N2299">
        <v>23</v>
      </c>
      <c r="V2299" s="11">
        <f t="shared" si="3978"/>
        <v>9.4355467238838235E-7</v>
      </c>
      <c r="W2299" s="11">
        <f t="shared" si="3979"/>
        <v>1.0598216320193311E-6</v>
      </c>
      <c r="X2299" s="10">
        <f t="shared" si="3980"/>
        <v>94355.481724490834</v>
      </c>
      <c r="Y2299" s="8">
        <f t="shared" si="3981"/>
        <v>1059.8218372938907</v>
      </c>
      <c r="Z2299" s="1">
        <f t="shared" si="3982"/>
        <v>1059.8219999999999</v>
      </c>
      <c r="AA2299" s="2">
        <f t="shared" si="3983"/>
        <v>94355.5</v>
      </c>
      <c r="AB2299" s="2">
        <f t="shared" si="3977"/>
        <v>94355.467238838231</v>
      </c>
      <c r="AC2299" s="1">
        <f t="shared" si="3984"/>
        <v>9.4514770989297378E-2</v>
      </c>
      <c r="AD2299" s="1" t="b">
        <f t="shared" si="3985"/>
        <v>1</v>
      </c>
      <c r="AF2299" s="1" t="s">
        <v>1226</v>
      </c>
      <c r="AG2299" s="5" t="s">
        <v>1463</v>
      </c>
      <c r="AH2299" s="10">
        <v>19308.93</v>
      </c>
      <c r="AI2299" s="10">
        <v>113664.57</v>
      </c>
      <c r="AJ2299" s="10">
        <f>AI2299-AH2299</f>
        <v>94355.640000000014</v>
      </c>
      <c r="AK2299" s="1">
        <f>$A2299-100000000/AJ2299</f>
        <v>1.9404889840188844E-3</v>
      </c>
      <c r="AL2299" s="10">
        <f>$X2299-AJ2299</f>
        <v>-0.15827550918038469</v>
      </c>
      <c r="AM2299" s="10">
        <f t="shared" si="3986"/>
        <v>0.35611829156216807</v>
      </c>
      <c r="AN2299" s="10">
        <f>AL2299/AM2299</f>
        <v>-0.44444644639309216</v>
      </c>
      <c r="AO2299" s="1">
        <f t="shared" si="3987"/>
        <v>1059.8219999999999</v>
      </c>
      <c r="AP2299" s="14">
        <v>660000000</v>
      </c>
      <c r="AQ2299" s="10">
        <v>0.22700000000000001</v>
      </c>
      <c r="AR2299" s="14" cm="1">
        <f t="array" ref="AR2299">SfromgA($AP2299,$AO2299,"")</f>
        <v>0.3877716787211406</v>
      </c>
      <c r="AS2299" s="21">
        <f>(10^MAX(0.05, -0.312925054856973*((LN($AR2299))^(1/3)) + 0.454808404431693)-1)*100</f>
        <v>478.28387791478423</v>
      </c>
      <c r="AU2299" s="10"/>
      <c r="AV2299" s="10"/>
      <c r="AW2299" s="14">
        <f>IF($AP2299="",$AT2299,$AP2299)</f>
        <v>660000000</v>
      </c>
      <c r="AX2299" s="21">
        <f>IF($AP2299="",$AV2299,$AS2299)</f>
        <v>478.28387791478423</v>
      </c>
      <c r="AY2299" s="10">
        <f>LN(BB2299*$AO2299/$AW2299)</f>
        <v>-10.339642296649453</v>
      </c>
      <c r="AZ2299" s="10">
        <f>EXP(AY$2950*$AI2299+AY$2951)*$AW2299/$AO2299</f>
        <v>20.191447561553339</v>
      </c>
      <c r="BA2299" s="10">
        <f>LN(AZ2299/$C2299)</f>
        <v>9.5268531572305498E-3</v>
      </c>
      <c r="BB2299" s="17" cm="1">
        <f t="array" ref="BB2299">$C2299*EXP(poly_from_str($AO2299,BB$2951))</f>
        <v>20.13081745979823</v>
      </c>
      <c r="BC2299" s="10">
        <f t="shared" ref="BC2299" si="4098">LN(AZ2299/BB2299)</f>
        <v>3.0072788528371897E-3</v>
      </c>
      <c r="BD2299" s="10">
        <f t="shared" ref="BD2299" si="4099">LN($AX2299/100+1)</f>
        <v>1.7548947003762385</v>
      </c>
      <c r="BE2299" s="10">
        <f>ABS(LN($AZ2299/$BB2299))-BD2299-LN(2)</f>
        <v>-2.4450346020833464</v>
      </c>
      <c r="BF2299" s="21">
        <f>INDEX([1]Pr3_line_class7_opt_lin!$A$2:$A$3624,MATCH($X2299,[1]Pr3_line_class7_opt_lin!$AO$2:$AO$3624,0),1)</f>
        <v>14687</v>
      </c>
    </row>
    <row r="2300" spans="1:58" hidden="1" x14ac:dyDescent="0.25">
      <c r="A2300" s="1" t="s">
        <v>816</v>
      </c>
      <c r="B2300" s="1">
        <v>4.0000000000000001E-3</v>
      </c>
      <c r="C2300">
        <v>10</v>
      </c>
      <c r="E2300" s="2">
        <v>94365.1</v>
      </c>
      <c r="N2300">
        <v>24</v>
      </c>
      <c r="V2300" s="11">
        <f t="shared" si="3978"/>
        <v>9.4365083409297237E-7</v>
      </c>
      <c r="W2300" s="11">
        <f t="shared" si="3979"/>
        <v>1.0597138136874755E-6</v>
      </c>
      <c r="X2300" s="10">
        <f t="shared" si="3980"/>
        <v>94365.090746697635</v>
      </c>
      <c r="Y2300" s="8">
        <f t="shared" si="3981"/>
        <v>1059.7139176014575</v>
      </c>
      <c r="Z2300" s="1">
        <f t="shared" si="3982"/>
        <v>1059.7139999999999</v>
      </c>
      <c r="AA2300" s="2">
        <f t="shared" si="3983"/>
        <v>94365.1</v>
      </c>
      <c r="AB2300" s="2">
        <f t="shared" si="3977"/>
        <v>94365.083409297236</v>
      </c>
      <c r="AC2300" s="1">
        <f t="shared" si="3984"/>
        <v>9.4523844834218135E-2</v>
      </c>
      <c r="AD2300" s="1" t="b">
        <f t="shared" si="3985"/>
        <v>1</v>
      </c>
      <c r="AM2300" s="10">
        <f t="shared" si="3986"/>
        <v>0.35619082129706703</v>
      </c>
      <c r="AN2300" s="10"/>
      <c r="AO2300" s="1">
        <f t="shared" si="3987"/>
        <v>1059.7139999999999</v>
      </c>
      <c r="AP2300"/>
      <c r="BB2300" s="17" cm="1">
        <f t="array" ref="BB2300">$C2300*EXP(poly_from_str($AO2300,BB$2951))</f>
        <v>10.065990197580357</v>
      </c>
      <c r="BF2300" s="21">
        <f>INDEX([1]Pr3_line_class7_opt_lin!$A$2:$A$3624,MATCH($X2300,[1]Pr3_line_class7_opt_lin!$AO$2:$AO$3624,0),1)</f>
        <v>7348</v>
      </c>
    </row>
    <row r="2301" spans="1:58" x14ac:dyDescent="0.25">
      <c r="A2301" s="1" t="s">
        <v>817</v>
      </c>
      <c r="B2301" s="1">
        <v>8.0000000000000002E-3</v>
      </c>
      <c r="C2301">
        <v>100</v>
      </c>
      <c r="D2301" t="s">
        <v>111</v>
      </c>
      <c r="E2301" s="2">
        <v>94372.5</v>
      </c>
      <c r="F2301">
        <v>22080</v>
      </c>
      <c r="G2301" t="s">
        <v>4</v>
      </c>
      <c r="H2301" t="s">
        <v>7</v>
      </c>
      <c r="I2301">
        <v>116453</v>
      </c>
      <c r="J2301" t="s">
        <v>6</v>
      </c>
      <c r="K2301" t="s">
        <v>5</v>
      </c>
      <c r="L2301">
        <v>22080.94</v>
      </c>
      <c r="M2301">
        <v>116453.2</v>
      </c>
      <c r="N2301">
        <v>24</v>
      </c>
      <c r="V2301" s="11">
        <f t="shared" si="3978"/>
        <v>9.4372474946467206E-7</v>
      </c>
      <c r="W2301" s="11">
        <f t="shared" si="3979"/>
        <v>1.0596307186945351E-6</v>
      </c>
      <c r="X2301" s="10">
        <f t="shared" si="3980"/>
        <v>94372.486028574174</v>
      </c>
      <c r="Y2301" s="8">
        <f t="shared" si="3981"/>
        <v>1059.6308755681389</v>
      </c>
      <c r="Z2301" s="1">
        <f t="shared" si="3982"/>
        <v>1059.6310000000001</v>
      </c>
      <c r="AA2301" s="2">
        <f t="shared" si="3983"/>
        <v>94372.5</v>
      </c>
      <c r="AB2301" s="2">
        <f t="shared" si="3977"/>
        <v>94372.474946467206</v>
      </c>
      <c r="AC2301" s="1">
        <f t="shared" si="3984"/>
        <v>9.4530820137607913E-2</v>
      </c>
      <c r="AD2301" s="1" t="b">
        <f t="shared" si="3985"/>
        <v>1</v>
      </c>
      <c r="AF2301" s="1" t="s">
        <v>1321</v>
      </c>
      <c r="AG2301" s="1" t="s">
        <v>1211</v>
      </c>
      <c r="AH2301" s="10">
        <v>22080.94</v>
      </c>
      <c r="AI2301" s="10">
        <v>116453.2</v>
      </c>
      <c r="AJ2301" s="10">
        <f>AI2301-AH2301</f>
        <v>94372.26</v>
      </c>
      <c r="AK2301" s="1">
        <f>$A2301-100000000/AJ2301</f>
        <v>-2.4134628120009438E-3</v>
      </c>
      <c r="AL2301" s="10">
        <f>$X2301-AJ2301</f>
        <v>0.22602857417950872</v>
      </c>
      <c r="AM2301" s="10">
        <f t="shared" si="3986"/>
        <v>0.71249331135083815</v>
      </c>
      <c r="AN2301" s="10">
        <f>AL2301/AM2301</f>
        <v>0.31723606464596016</v>
      </c>
      <c r="AO2301" s="1">
        <f t="shared" si="3987"/>
        <v>1059.6310000000001</v>
      </c>
      <c r="AP2301" s="14">
        <v>2550000000</v>
      </c>
      <c r="AQ2301" s="10">
        <v>0.41199999999999998</v>
      </c>
      <c r="AR2301" s="14" cm="1">
        <f t="array" ref="AR2301">SfromgA($AP2301,$AO2301,"")</f>
        <v>1.4973988878728401</v>
      </c>
      <c r="AS2301" s="21">
        <f>(10^MAX(0.05, -0.312925054856973*((LN($AR2301))^(1/3)) + 0.454808404431693)-1)*100</f>
        <v>67.312691505348909</v>
      </c>
      <c r="AU2301" s="10"/>
      <c r="AV2301" s="10"/>
      <c r="AW2301" s="14">
        <f>IF($AP2301="",$AT2301,$AP2301)</f>
        <v>2550000000</v>
      </c>
      <c r="AX2301" s="21">
        <f>IF($AP2301="",$AV2301,$AS2301)</f>
        <v>67.312691505348909</v>
      </c>
      <c r="AY2301" s="10">
        <f>LN(BB2301*$AO2301/$AW2301)</f>
        <v>-10.081891456506463</v>
      </c>
      <c r="AZ2301" s="10">
        <f>EXP(AY$2950*$AI2301+AY$2951)*$AW2301/$AO2301</f>
        <v>60.122128359681483</v>
      </c>
      <c r="BA2301" s="10">
        <f>LN(AZ2301/$C2301)</f>
        <v>-0.50879221987230583</v>
      </c>
      <c r="BB2301" s="17" cm="1">
        <f t="array" ref="BB2301">$C2301*EXP(poly_from_str($AO2301,BB$2951))</f>
        <v>100.66435111941452</v>
      </c>
      <c r="BC2301" s="10">
        <f t="shared" ref="BC2301" si="4100">LN(AZ2301/BB2301)</f>
        <v>-0.51541376020140017</v>
      </c>
      <c r="BD2301" s="10">
        <f t="shared" ref="BD2301" si="4101">LN($AX2301/100+1)</f>
        <v>0.51469427988860583</v>
      </c>
      <c r="BE2301" s="10">
        <f>ABS(LN($AZ2301/$BB2301))-BD2301-LN(2)</f>
        <v>-0.69242770024715095</v>
      </c>
      <c r="BF2301" s="21">
        <f>INDEX([1]Pr3_line_class7_opt_lin!$A$2:$A$3624,MATCH($X2301,[1]Pr3_line_class7_opt_lin!$AO$2:$AO$3624,0),1)</f>
        <v>73517</v>
      </c>
    </row>
    <row r="2302" spans="1:58" x14ac:dyDescent="0.25">
      <c r="A2302" s="1" t="s">
        <v>818</v>
      </c>
      <c r="B2302" s="1">
        <v>8.0000000000000002E-3</v>
      </c>
      <c r="C2302">
        <v>100</v>
      </c>
      <c r="D2302" t="s">
        <v>111</v>
      </c>
      <c r="E2302" s="2">
        <v>94376.4</v>
      </c>
      <c r="N2302">
        <v>24</v>
      </c>
      <c r="V2302" s="11">
        <f t="shared" si="3978"/>
        <v>9.4376393821366249E-7</v>
      </c>
      <c r="W2302" s="11">
        <f t="shared" si="3979"/>
        <v>1.0595869306309629E-6</v>
      </c>
      <c r="X2302" s="10">
        <f t="shared" si="3980"/>
        <v>94376.396554657709</v>
      </c>
      <c r="Y2302" s="8">
        <f t="shared" si="3981"/>
        <v>1059.5869693126649</v>
      </c>
      <c r="Z2302" s="1">
        <f t="shared" si="3982"/>
        <v>1059.587</v>
      </c>
      <c r="AA2302" s="2">
        <f t="shared" si="3983"/>
        <v>94376.4</v>
      </c>
      <c r="AB2302" s="2">
        <f t="shared" si="3977"/>
        <v>94376.393821366248</v>
      </c>
      <c r="AC2302" s="1">
        <f t="shared" si="3984"/>
        <v>9.45345185536281E-2</v>
      </c>
      <c r="AD2302" s="1" t="b">
        <f t="shared" si="3985"/>
        <v>1</v>
      </c>
      <c r="AM2302" s="10">
        <f t="shared" si="3986"/>
        <v>0.71255234350742314</v>
      </c>
      <c r="AN2302" s="10"/>
      <c r="AO2302" s="1">
        <f t="shared" si="3987"/>
        <v>1059.587</v>
      </c>
      <c r="AP2302"/>
      <c r="BB2302" s="17" cm="1">
        <f t="array" ref="BB2302">$C2302*EXP(poly_from_str($AO2302,BB$2951))</f>
        <v>100.66670281194764</v>
      </c>
      <c r="BF2302" s="21">
        <f>INDEX([1]Pr3_line_class7_opt_lin!$A$2:$A$3624,MATCH($X2302,[1]Pr3_line_class7_opt_lin!$AO$2:$AO$3624,0),1)</f>
        <v>73536</v>
      </c>
    </row>
    <row r="2303" spans="1:58" hidden="1" x14ac:dyDescent="0.25">
      <c r="A2303" s="1" t="s">
        <v>819</v>
      </c>
      <c r="B2303" s="1">
        <v>4.0000000000000001E-3</v>
      </c>
      <c r="C2303">
        <v>50</v>
      </c>
      <c r="E2303" s="2">
        <v>94392.2</v>
      </c>
      <c r="N2303">
        <v>24</v>
      </c>
      <c r="V2303" s="11">
        <f t="shared" si="3978"/>
        <v>9.4392161674894509E-7</v>
      </c>
      <c r="W2303" s="11">
        <f t="shared" si="3979"/>
        <v>1.0594095698585266E-6</v>
      </c>
      <c r="X2303" s="10">
        <f t="shared" si="3980"/>
        <v>94392.178635401186</v>
      </c>
      <c r="Y2303" s="8">
        <f t="shared" si="3981"/>
        <v>1059.4098096438643</v>
      </c>
      <c r="Z2303" s="1">
        <f t="shared" si="3982"/>
        <v>1059.4100000000001</v>
      </c>
      <c r="AA2303" s="2">
        <f t="shared" si="3983"/>
        <v>94392.2</v>
      </c>
      <c r="AB2303" s="2">
        <f t="shared" si="3977"/>
        <v>94392.161674894509</v>
      </c>
      <c r="AC2303" s="1">
        <f t="shared" si="3984"/>
        <v>9.4549400928297112E-2</v>
      </c>
      <c r="AD2303" s="1" t="b">
        <f t="shared" si="3985"/>
        <v>1</v>
      </c>
      <c r="AM2303" s="10">
        <f t="shared" si="3986"/>
        <v>0.3563953521299591</v>
      </c>
      <c r="AN2303" s="10"/>
      <c r="AO2303" s="1">
        <f t="shared" si="3987"/>
        <v>1059.4100000000001</v>
      </c>
      <c r="AP2303"/>
      <c r="BB2303" s="17" cm="1">
        <f t="array" ref="BB2303">$C2303*EXP(poly_from_str($AO2303,BB$2951))</f>
        <v>50.338057396607496</v>
      </c>
      <c r="BF2303" s="21">
        <f>INDEX([1]Pr3_line_class7_opt_lin!$A$2:$A$3624,MATCH($X2303,[1]Pr3_line_class7_opt_lin!$AO$2:$AO$3624,0),1)</f>
        <v>36807</v>
      </c>
    </row>
    <row r="2304" spans="1:58" x14ac:dyDescent="0.25">
      <c r="A2304" s="1" t="s">
        <v>820</v>
      </c>
      <c r="B2304" s="1">
        <v>8.0000000000000002E-3</v>
      </c>
      <c r="C2304">
        <v>400</v>
      </c>
      <c r="D2304" t="s">
        <v>111</v>
      </c>
      <c r="E2304" s="2">
        <v>94403.7</v>
      </c>
      <c r="F2304">
        <v>26095</v>
      </c>
      <c r="G2304" t="s">
        <v>4</v>
      </c>
      <c r="H2304" t="s">
        <v>12</v>
      </c>
      <c r="I2304">
        <v>120498</v>
      </c>
      <c r="J2304" t="s">
        <v>6</v>
      </c>
      <c r="K2304" t="s">
        <v>39</v>
      </c>
      <c r="L2304">
        <v>26095.23</v>
      </c>
      <c r="M2304">
        <v>120498.7</v>
      </c>
      <c r="N2304">
        <v>24</v>
      </c>
      <c r="V2304" s="11">
        <f t="shared" si="3978"/>
        <v>9.440365682005059E-7</v>
      </c>
      <c r="W2304" s="11">
        <f t="shared" si="3979"/>
        <v>1.0592805154882701E-6</v>
      </c>
      <c r="X2304" s="10">
        <f t="shared" si="3980"/>
        <v>94403.675934224389</v>
      </c>
      <c r="Y2304" s="8">
        <f t="shared" si="3981"/>
        <v>1059.2807855244412</v>
      </c>
      <c r="Z2304" s="1">
        <f t="shared" si="3982"/>
        <v>1059.2809999999999</v>
      </c>
      <c r="AA2304" s="2">
        <f t="shared" si="3983"/>
        <v>94403.7</v>
      </c>
      <c r="AB2304" s="2">
        <f t="shared" si="3977"/>
        <v>94403.656820050586</v>
      </c>
      <c r="AC2304" s="1">
        <f t="shared" si="3984"/>
        <v>9.4560252104989417E-2</v>
      </c>
      <c r="AD2304" s="1" t="b">
        <f t="shared" si="3985"/>
        <v>1</v>
      </c>
      <c r="AF2304" s="1" t="s">
        <v>1334</v>
      </c>
      <c r="AG2304" s="1" t="s">
        <v>1198</v>
      </c>
      <c r="AH2304" s="10">
        <v>26095.23</v>
      </c>
      <c r="AI2304" s="10">
        <v>120498.7</v>
      </c>
      <c r="AJ2304" s="10">
        <f t="shared" ref="AJ2304:AJ2305" si="4102">AI2304-AH2304</f>
        <v>94403.47</v>
      </c>
      <c r="AK2304" s="1">
        <f t="shared" ref="AK2304:AK2305" si="4103">$A2304-100000000/AJ2304</f>
        <v>-2.0962675419013976E-3</v>
      </c>
      <c r="AL2304" s="10">
        <f t="shared" ref="AL2304:AL2305" si="4104">$X2304-AJ2304</f>
        <v>0.20593422438832931</v>
      </c>
      <c r="AM2304" s="10">
        <f t="shared" si="3986"/>
        <v>0.71296435978744077</v>
      </c>
      <c r="AN2304" s="10">
        <f t="shared" ref="AN2304:AN2305" si="4105">AL2304/AM2304</f>
        <v>0.28884224233834832</v>
      </c>
      <c r="AO2304" s="1">
        <f t="shared" si="3987"/>
        <v>1059.2809999999999</v>
      </c>
      <c r="AP2304" s="14">
        <v>8090000000</v>
      </c>
      <c r="AQ2304" s="10">
        <v>0.50600000000000001</v>
      </c>
      <c r="AR2304" s="14" cm="1">
        <f t="array" ref="AR2304">SfromgA($AP2304,$AO2304,"")</f>
        <v>4.7458655350125127</v>
      </c>
      <c r="AS2304" s="21">
        <f t="shared" ref="AS2304:AS2305" si="4106">(10^MAX(0.05, -0.312925054856973*((LN($AR2304))^(1/3)) + 0.454808404431693)-1)*100</f>
        <v>23.622164208662699</v>
      </c>
      <c r="AT2304" s="14" cm="1">
        <f t="array" ref="AT2304">INDEX([2]Sheet1!$J$2:$J$216,MATCH($AF2304&amp;$AG2304,[2]Sheet1!$M$2:$M$216&amp;[2]Sheet1!$N$2:$N$216,0),1)</f>
        <v>6984223737.3737202</v>
      </c>
      <c r="AU2304" s="14" cm="1">
        <f t="array" ref="AU2304">SfromgA($AT2304,$AO2304,"")</f>
        <v>4.0971800647735748</v>
      </c>
      <c r="AV2304" s="21">
        <f>(10^MAX(0.05, -0.312925054856973*((LN($AU2304))^(1/3)) + 0.454808404431693)-1)*100</f>
        <v>27.024149346614081</v>
      </c>
      <c r="AW2304" s="14">
        <f>IF($AP2304="",$AT2304,$AP2304)</f>
        <v>8090000000</v>
      </c>
      <c r="AX2304" s="21">
        <f>IF($AP2304="",$AV2304,$AS2304)</f>
        <v>23.622164208662699</v>
      </c>
      <c r="AY2304" s="10"/>
      <c r="AZ2304" s="10">
        <f t="shared" ref="AZ2304:AZ2305" si="4107">EXP(AY$2950*$AI2304+AY$2951)*$AW2304/$AO2304</f>
        <v>130.7237368775516</v>
      </c>
      <c r="BA2304" s="10"/>
      <c r="BB2304" s="17" cm="1">
        <f t="array" ref="BB2304">$C2304*EXP(poly_from_str($AO2304,BB$2951))</f>
        <v>402.73170274829164</v>
      </c>
      <c r="BC2304" s="10"/>
      <c r="BD2304" s="10">
        <f t="shared" ref="BD2304:BD2305" si="4108">LN($AX2304/100+1)</f>
        <v>0.21205966503577636</v>
      </c>
      <c r="BE2304" s="10">
        <f t="shared" ref="BE2304:BE2305" si="4109">ABS(LN($AZ2304/$BB2304))-BD2304-LN(2)</f>
        <v>0.21997752704911022</v>
      </c>
      <c r="BF2304" s="21">
        <f>INDEX([1]Pr3_line_class7_opt_lin!$A$2:$A$3624,MATCH($X2304,[1]Pr3_line_class7_opt_lin!$AO$2:$AO$3624,0),1)</f>
        <v>294682</v>
      </c>
    </row>
    <row r="2305" spans="1:58" x14ac:dyDescent="0.25">
      <c r="A2305" s="1" t="s">
        <v>821</v>
      </c>
      <c r="B2305" s="1">
        <v>8.0000000000000002E-3</v>
      </c>
      <c r="C2305">
        <v>100</v>
      </c>
      <c r="D2305" t="s">
        <v>111</v>
      </c>
      <c r="E2305" s="2">
        <v>94406.399999999994</v>
      </c>
      <c r="F2305">
        <v>16516</v>
      </c>
      <c r="G2305" t="s">
        <v>4</v>
      </c>
      <c r="H2305" t="s">
        <v>7</v>
      </c>
      <c r="I2305">
        <v>110922</v>
      </c>
      <c r="J2305" t="s">
        <v>6</v>
      </c>
      <c r="K2305" t="s">
        <v>5</v>
      </c>
      <c r="L2305">
        <v>16516.150000000001</v>
      </c>
      <c r="M2305">
        <v>110922.5</v>
      </c>
      <c r="N2305">
        <v>24</v>
      </c>
      <c r="V2305" s="11">
        <f t="shared" si="3978"/>
        <v>9.4406419636535286E-7</v>
      </c>
      <c r="W2305" s="11">
        <f t="shared" si="3979"/>
        <v>1.059250220324046E-6</v>
      </c>
      <c r="X2305" s="10">
        <f t="shared" si="3980"/>
        <v>94406.410943603434</v>
      </c>
      <c r="Y2305" s="8">
        <f t="shared" si="3981"/>
        <v>1059.2500975356224</v>
      </c>
      <c r="Z2305" s="1">
        <f t="shared" si="3982"/>
        <v>1059.25</v>
      </c>
      <c r="AA2305" s="2">
        <f t="shared" si="3983"/>
        <v>94406.399999999994</v>
      </c>
      <c r="AB2305" s="2">
        <f t="shared" ref="AB2305:AB2368" si="4110">100000000/Z2305</f>
        <v>94406.419636535284</v>
      </c>
      <c r="AC2305" s="1">
        <f t="shared" si="3984"/>
        <v>9.4562860342947974E-2</v>
      </c>
      <c r="AD2305" s="1" t="b">
        <f t="shared" si="3985"/>
        <v>1</v>
      </c>
      <c r="AF2305" s="1" t="s">
        <v>1202</v>
      </c>
      <c r="AG2305" s="5" t="s">
        <v>1473</v>
      </c>
      <c r="AH2305" s="10">
        <v>16516.150000000001</v>
      </c>
      <c r="AI2305" s="10">
        <v>110922.18</v>
      </c>
      <c r="AJ2305" s="10">
        <f t="shared" si="4102"/>
        <v>94406.03</v>
      </c>
      <c r="AK2305" s="1">
        <f t="shared" si="4103"/>
        <v>-4.3717811245187477E-3</v>
      </c>
      <c r="AL2305" s="10">
        <f t="shared" si="4104"/>
        <v>0.38094360343529843</v>
      </c>
      <c r="AM2305" s="10">
        <f t="shared" si="3986"/>
        <v>0.71300561718196831</v>
      </c>
      <c r="AN2305" s="10">
        <f t="shared" si="4105"/>
        <v>0.53427854459395752</v>
      </c>
      <c r="AO2305" s="1">
        <f t="shared" si="3987"/>
        <v>1059.25</v>
      </c>
      <c r="AP2305" s="14">
        <v>4680000000</v>
      </c>
      <c r="AQ2305" s="10">
        <v>0.76800000000000002</v>
      </c>
      <c r="AR2305" s="14" cm="1">
        <f t="array" ref="AR2305">SfromgA($AP2305,$AO2305,"")</f>
        <v>2.745204050425623</v>
      </c>
      <c r="AS2305" s="21">
        <f t="shared" si="4106"/>
        <v>38.311632392281346</v>
      </c>
      <c r="AU2305" s="10"/>
      <c r="AV2305" s="10"/>
      <c r="AW2305" s="14">
        <f>IF($AP2305="",$AT2305,$AP2305)</f>
        <v>4680000000</v>
      </c>
      <c r="AX2305" s="21">
        <f>IF($AP2305="",$AV2305,$AS2305)</f>
        <v>38.311632392281346</v>
      </c>
      <c r="AY2305" s="10">
        <f t="shared" ref="AY2305" si="4111">LN(BB2305*$AO2305/$AW2305)</f>
        <v>-10.689255132912226</v>
      </c>
      <c r="AZ2305" s="10">
        <f t="shared" si="4107"/>
        <v>185.1118810246814</v>
      </c>
      <c r="BA2305" s="10">
        <f t="shared" ref="BA2305" si="4112">LN(AZ2305/$C2305)</f>
        <v>0.61579021859078609</v>
      </c>
      <c r="BB2305" s="17" cm="1">
        <f t="array" ref="BB2305">$C2305*EXP(poly_from_str($AO2305,BB$2951))</f>
        <v>100.68455629493984</v>
      </c>
      <c r="BC2305" s="10">
        <f t="shared" ref="BC2305" si="4113">LN(AZ2305/BB2305)</f>
        <v>0.60896798012180509</v>
      </c>
      <c r="BD2305" s="10">
        <f t="shared" si="4108"/>
        <v>0.32433915899577653</v>
      </c>
      <c r="BE2305" s="10">
        <f t="shared" si="4109"/>
        <v>-0.40851835943391673</v>
      </c>
      <c r="BF2305" s="21">
        <f>INDEX([1]Pr3_line_class7_opt_lin!$A$2:$A$3624,MATCH($X2305,[1]Pr3_line_class7_opt_lin!$AO$2:$AO$3624,0),1)</f>
        <v>73684</v>
      </c>
    </row>
    <row r="2306" spans="1:58" hidden="1" x14ac:dyDescent="0.25">
      <c r="A2306" s="1" t="s">
        <v>822</v>
      </c>
      <c r="B2306" s="1">
        <v>4.0000000000000001E-3</v>
      </c>
      <c r="C2306">
        <v>200</v>
      </c>
      <c r="E2306" s="2">
        <v>94414.7</v>
      </c>
      <c r="N2306">
        <v>24</v>
      </c>
      <c r="V2306" s="11">
        <f t="shared" ref="V2306:V2369" si="4114">0.001/$A2306</f>
        <v>9.4414709056353316E-7</v>
      </c>
      <c r="W2306" s="11">
        <f t="shared" ref="W2306:W2369" si="4115">0.1/$E2306</f>
        <v>1.0591571015954083E-6</v>
      </c>
      <c r="X2306" s="10">
        <f t="shared" ref="X2306:X2369" si="4116">($E2306/$W2306^2+(100000000/$A2306)/$V2306^2)/(1/$W2306^2+1/$V2306^2)</f>
        <v>94414.705046395335</v>
      </c>
      <c r="Y2306" s="8">
        <f t="shared" ref="Y2306:Y2369" si="4117">100000000/X2306</f>
        <v>1059.1570449842538</v>
      </c>
      <c r="Z2306" s="1">
        <f t="shared" ref="Z2306:Z2369" si="4118">ROUND($A2306,3)+0</f>
        <v>1059.1569999999999</v>
      </c>
      <c r="AA2306" s="2">
        <f t="shared" ref="AA2306:AA2369" si="4119">ROUND($E2306,1)+0</f>
        <v>94414.7</v>
      </c>
      <c r="AB2306" s="2">
        <f t="shared" si="4110"/>
        <v>94414.709056353313</v>
      </c>
      <c r="AC2306" s="1">
        <f t="shared" ref="AC2306:AC2369" si="4120">0.0005/$Z2306*AB2306+0.05</f>
        <v>9.4570686430979226E-2</v>
      </c>
      <c r="AD2306" s="1" t="b">
        <f t="shared" ref="AD2306:AD2369" si="4121">ABS($E2306-AB2306)&lt;AC2306</f>
        <v>1</v>
      </c>
      <c r="AM2306" s="10">
        <f t="shared" ref="AM2306:AM2369" si="4122">$B2306/$A2306*$E2306</f>
        <v>0.35656545724571526</v>
      </c>
      <c r="AN2306" s="10"/>
      <c r="AO2306" s="1">
        <f t="shared" ref="AO2306:AO2369" si="4123">$A2306+0</f>
        <v>1059.1569999999999</v>
      </c>
      <c r="AP2306"/>
      <c r="BB2306" s="17" cm="1">
        <f t="array" ref="BB2306">$C2306*EXP(poly_from_str($AO2306,BB$2951))</f>
        <v>201.37886778196847</v>
      </c>
      <c r="BF2306" s="21">
        <f>INDEX([1]Pr3_line_class7_opt_lin!$A$2:$A$3624,MATCH($X2306,[1]Pr3_line_class7_opt_lin!$AO$2:$AO$3624,0),1)</f>
        <v>147449</v>
      </c>
    </row>
    <row r="2307" spans="1:58" hidden="1" x14ac:dyDescent="0.25">
      <c r="A2307" s="1" t="s">
        <v>823</v>
      </c>
      <c r="B2307" s="1">
        <v>4.0000000000000001E-3</v>
      </c>
      <c r="C2307">
        <v>60</v>
      </c>
      <c r="E2307" s="2">
        <v>94426.8</v>
      </c>
      <c r="F2307">
        <v>23844</v>
      </c>
      <c r="G2307" t="s">
        <v>4</v>
      </c>
      <c r="H2307" t="s">
        <v>5</v>
      </c>
      <c r="I2307">
        <v>118271</v>
      </c>
      <c r="J2307" t="s">
        <v>6</v>
      </c>
      <c r="K2307" t="s">
        <v>12</v>
      </c>
      <c r="L2307">
        <v>23844.58</v>
      </c>
      <c r="M2307">
        <v>118271.6</v>
      </c>
      <c r="N2307">
        <v>24</v>
      </c>
      <c r="V2307" s="11">
        <f t="shared" si="4114"/>
        <v>9.4426744675748004E-7</v>
      </c>
      <c r="W2307" s="11">
        <f t="shared" si="4115"/>
        <v>1.0590213795236098E-6</v>
      </c>
      <c r="X2307" s="10">
        <f t="shared" si="4116"/>
        <v>94426.769179112496</v>
      </c>
      <c r="Y2307" s="8">
        <f t="shared" si="4117"/>
        <v>1059.0217251880765</v>
      </c>
      <c r="Z2307" s="1">
        <f t="shared" si="4118"/>
        <v>1059.0219999999999</v>
      </c>
      <c r="AA2307" s="2">
        <f t="shared" si="4119"/>
        <v>94426.8</v>
      </c>
      <c r="AB2307" s="2">
        <f t="shared" si="4110"/>
        <v>94426.744675748007</v>
      </c>
      <c r="AC2307" s="1">
        <f t="shared" si="4120"/>
        <v>9.4582050550294533E-2</v>
      </c>
      <c r="AD2307" s="1" t="b">
        <f t="shared" si="4121"/>
        <v>1</v>
      </c>
      <c r="AF2307" s="1" t="s">
        <v>1268</v>
      </c>
      <c r="AG2307" s="1" t="s">
        <v>1212</v>
      </c>
      <c r="AH2307" s="10">
        <v>23844.58</v>
      </c>
      <c r="AI2307" s="10">
        <v>118271.6</v>
      </c>
      <c r="AJ2307" s="10">
        <f t="shared" ref="AJ2307:AJ2309" si="4124">AI2307-AH2307</f>
        <v>94427.02</v>
      </c>
      <c r="AK2307" s="1">
        <f t="shared" ref="AK2307:AK2309" si="4125">$A2307-100000000/AJ2307</f>
        <v>3.0878284626396635E-3</v>
      </c>
      <c r="AL2307" s="10">
        <f t="shared" ref="AL2307:AL2309" si="4126">$X2307-AJ2307</f>
        <v>-0.25082088750787079</v>
      </c>
      <c r="AM2307" s="10">
        <f t="shared" si="4122"/>
        <v>0.35665661336591686</v>
      </c>
      <c r="AN2307" s="10">
        <f t="shared" ref="AN2307:AN2309" si="4127">AL2307/AM2307</f>
        <v>-0.70325595575186373</v>
      </c>
      <c r="AO2307" s="1">
        <f t="shared" si="4123"/>
        <v>1059.0219999999999</v>
      </c>
      <c r="AP2307" s="14">
        <v>632000000</v>
      </c>
      <c r="AQ2307" s="10">
        <v>8.4000000000000005E-2</v>
      </c>
      <c r="AR2307" s="14" cm="1">
        <f t="array" ref="AR2307">SfromgA($AP2307,$AO2307,"")</f>
        <v>0.37048052613253968</v>
      </c>
      <c r="AS2307" s="21">
        <f t="shared" ref="AS2307:AS2309" si="4128">(10^MAX(0.05, -0.312925054856973*((LN($AR2307))^(1/3)) + 0.454808404431693)-1)*100</f>
        <v>484.78579042677319</v>
      </c>
      <c r="AU2307" s="10"/>
      <c r="AV2307" s="10"/>
      <c r="AW2307" s="14">
        <f t="shared" ref="AW2307:AW2309" si="4129">IF($AP2307="",$AT2307,$AP2307)</f>
        <v>632000000</v>
      </c>
      <c r="AX2307" s="21">
        <f t="shared" ref="AX2307:AX2309" si="4130">IF($AP2307="",$AV2307,$AS2307)</f>
        <v>484.78579042677319</v>
      </c>
      <c r="AY2307" s="10">
        <f t="shared" ref="AY2307:AY2309" si="4131">LN(BB2307*$AO2307/$AW2307)</f>
        <v>-9.1980136491940314</v>
      </c>
      <c r="AZ2307" s="10">
        <f t="shared" ref="AZ2307:AZ2309" si="4132">EXP(AY$2950*$AI2307+AY$2951)*$AW2307/$AO2307</f>
        <v>12.578848503414298</v>
      </c>
      <c r="BA2307" s="10">
        <f t="shared" ref="BA2307:BA2309" si="4133">LN(AZ2307/$C2307)</f>
        <v>-1.5623278490491235</v>
      </c>
      <c r="BB2307" s="17" cm="1">
        <f t="array" ref="BB2307">$C2307*EXP(poly_from_str($AO2307,BB$2951))</f>
        <v>60.41788577549314</v>
      </c>
      <c r="BC2307" s="10">
        <f t="shared" ref="BC2307:BC2309" si="4134">LN(AZ2307/BB2307)</f>
        <v>-1.5692684700431068</v>
      </c>
      <c r="BD2307" s="10">
        <f t="shared" ref="BD2307:BD2309" si="4135">LN($AX2307/100+1)</f>
        <v>1.7660754239764396</v>
      </c>
      <c r="BE2307" s="10">
        <f t="shared" ref="BE2307:BE2309" si="4136">ABS(LN($AZ2307/$BB2307))-BD2307-LN(2)</f>
        <v>-0.88995413449327809</v>
      </c>
      <c r="BF2307" s="21">
        <f>INDEX([1]Pr3_line_class7_opt_lin!$A$2:$A$3624,MATCH($X2307,[1]Pr3_line_class7_opt_lin!$AO$2:$AO$3624,0),1)</f>
        <v>44270</v>
      </c>
    </row>
    <row r="2308" spans="1:58" hidden="1" x14ac:dyDescent="0.25">
      <c r="A2308" s="1" t="s">
        <v>824</v>
      </c>
      <c r="B2308" s="1">
        <v>4.0000000000000001E-3</v>
      </c>
      <c r="C2308">
        <v>10</v>
      </c>
      <c r="E2308" s="2">
        <v>94433.3</v>
      </c>
      <c r="F2308">
        <v>21238</v>
      </c>
      <c r="G2308" t="s">
        <v>4</v>
      </c>
      <c r="H2308" t="s">
        <v>39</v>
      </c>
      <c r="I2308">
        <v>115672</v>
      </c>
      <c r="J2308" t="s">
        <v>6</v>
      </c>
      <c r="K2308" t="s">
        <v>46</v>
      </c>
      <c r="L2308">
        <v>21238.78</v>
      </c>
      <c r="M2308">
        <v>115672.2</v>
      </c>
      <c r="N2308">
        <v>24</v>
      </c>
      <c r="V2308" s="11">
        <f t="shared" si="4114"/>
        <v>9.4433343280312154E-7</v>
      </c>
      <c r="W2308" s="11">
        <f t="shared" si="4115"/>
        <v>1.058948485333034E-6</v>
      </c>
      <c r="X2308" s="10">
        <f t="shared" si="4116"/>
        <v>94433.324108301094</v>
      </c>
      <c r="Y2308" s="8">
        <f t="shared" si="4117"/>
        <v>1058.9482149893902</v>
      </c>
      <c r="Z2308" s="1">
        <f t="shared" si="4118"/>
        <v>1058.9480000000001</v>
      </c>
      <c r="AA2308" s="2">
        <f t="shared" si="4119"/>
        <v>94433.3</v>
      </c>
      <c r="AB2308" s="2">
        <f t="shared" si="4110"/>
        <v>94433.343280312154</v>
      </c>
      <c r="AC2308" s="1">
        <f t="shared" si="4120"/>
        <v>9.458828161548638E-2</v>
      </c>
      <c r="AD2308" s="1" t="b">
        <f t="shared" si="4121"/>
        <v>1</v>
      </c>
      <c r="AF2308" s="1" t="s">
        <v>1196</v>
      </c>
      <c r="AG2308" s="1" t="s">
        <v>1182</v>
      </c>
      <c r="AH2308" s="10">
        <v>21238.78</v>
      </c>
      <c r="AI2308" s="10">
        <v>115672.26</v>
      </c>
      <c r="AJ2308" s="10">
        <f t="shared" si="4124"/>
        <v>94433.48</v>
      </c>
      <c r="AK2308" s="1">
        <f t="shared" si="4125"/>
        <v>1.5331325289480446E-3</v>
      </c>
      <c r="AL2308" s="10">
        <f t="shared" si="4126"/>
        <v>-0.15589169890154153</v>
      </c>
      <c r="AM2308" s="10">
        <f t="shared" si="4122"/>
        <v>0.35670608943970805</v>
      </c>
      <c r="AN2308" s="10">
        <f t="shared" si="4127"/>
        <v>-0.43703122407135414</v>
      </c>
      <c r="AO2308" s="1">
        <f t="shared" si="4123"/>
        <v>1058.9480000000001</v>
      </c>
      <c r="AP2308" s="14">
        <v>319000000</v>
      </c>
      <c r="AQ2308" s="10">
        <v>0.03</v>
      </c>
      <c r="AR2308" s="14" cm="1">
        <f t="array" ref="AR2308">SfromgA($AP2308,$AO2308,"")</f>
        <v>0.18695967581517625</v>
      </c>
      <c r="AS2308" s="21">
        <f t="shared" si="4128"/>
        <v>570.77534298044714</v>
      </c>
      <c r="AU2308" s="10"/>
      <c r="AV2308" s="10"/>
      <c r="AW2308" s="14">
        <f t="shared" si="4129"/>
        <v>319000000</v>
      </c>
      <c r="AX2308" s="21">
        <f t="shared" si="4130"/>
        <v>570.77534298044714</v>
      </c>
      <c r="AY2308" s="10">
        <f t="shared" si="4131"/>
        <v>-10.306106559773353</v>
      </c>
      <c r="AZ2308" s="10">
        <f t="shared" si="4132"/>
        <v>8.0959538478000095</v>
      </c>
      <c r="BA2308" s="10">
        <f t="shared" si="4133"/>
        <v>-0.21122068108277234</v>
      </c>
      <c r="BB2308" s="17" cm="1">
        <f t="array" ref="BB2308">$C2308*EXP(poly_from_str($AO2308,BB$2951))</f>
        <v>10.070031748512079</v>
      </c>
      <c r="BC2308" s="10">
        <f t="shared" si="4134"/>
        <v>-0.21819944759596333</v>
      </c>
      <c r="BD2308" s="10">
        <f t="shared" si="4135"/>
        <v>1.9032640856533733</v>
      </c>
      <c r="BE2308" s="10">
        <f t="shared" si="4136"/>
        <v>-2.3782118186173555</v>
      </c>
      <c r="BF2308" s="21">
        <f>INDEX([1]Pr3_line_class7_opt_lin!$A$2:$A$3624,MATCH($X2308,[1]Pr3_line_class7_opt_lin!$AO$2:$AO$3624,0),1)</f>
        <v>7382</v>
      </c>
    </row>
    <row r="2309" spans="1:58" hidden="1" x14ac:dyDescent="0.25">
      <c r="A2309" s="1" t="s">
        <v>825</v>
      </c>
      <c r="B2309" s="1">
        <v>4.0000000000000001E-3</v>
      </c>
      <c r="C2309">
        <v>60</v>
      </c>
      <c r="E2309" s="2">
        <v>94449.3</v>
      </c>
      <c r="F2309">
        <v>22277</v>
      </c>
      <c r="G2309" t="s">
        <v>4</v>
      </c>
      <c r="H2309" t="s">
        <v>18</v>
      </c>
      <c r="I2309">
        <v>116727</v>
      </c>
      <c r="J2309" t="s">
        <v>6</v>
      </c>
      <c r="K2309" t="s">
        <v>17</v>
      </c>
      <c r="L2309">
        <v>22277.66</v>
      </c>
      <c r="M2309">
        <v>116727.1</v>
      </c>
      <c r="N2309">
        <v>24</v>
      </c>
      <c r="V2309" s="11">
        <f t="shared" si="4114"/>
        <v>9.4449308583836518E-7</v>
      </c>
      <c r="W2309" s="11">
        <f t="shared" si="4115"/>
        <v>1.0587690962241118E-6</v>
      </c>
      <c r="X2309" s="10">
        <f t="shared" si="4116"/>
        <v>94449.304779994607</v>
      </c>
      <c r="Y2309" s="8">
        <f t="shared" si="4117"/>
        <v>1058.7690426407573</v>
      </c>
      <c r="Z2309" s="1">
        <f t="shared" si="4118"/>
        <v>1058.769</v>
      </c>
      <c r="AA2309" s="2">
        <f t="shared" si="4119"/>
        <v>94449.3</v>
      </c>
      <c r="AB2309" s="2">
        <f t="shared" si="4110"/>
        <v>94449.308583836508</v>
      </c>
      <c r="AC2309" s="1">
        <f t="shared" si="4120"/>
        <v>9.4603359459823871E-2</v>
      </c>
      <c r="AD2309" s="1" t="b">
        <f t="shared" si="4121"/>
        <v>1</v>
      </c>
      <c r="AF2309" s="1" t="s">
        <v>1335</v>
      </c>
      <c r="AG2309" s="1" t="s">
        <v>1217</v>
      </c>
      <c r="AH2309" s="10">
        <v>22277.66</v>
      </c>
      <c r="AI2309" s="10">
        <v>116727.1</v>
      </c>
      <c r="AJ2309" s="10">
        <f t="shared" si="4124"/>
        <v>94449.44</v>
      </c>
      <c r="AK2309" s="1">
        <f t="shared" si="4125"/>
        <v>1.4731623607531219E-3</v>
      </c>
      <c r="AL2309" s="10">
        <f t="shared" si="4126"/>
        <v>-0.13522000539524015</v>
      </c>
      <c r="AM2309" s="10">
        <f t="shared" si="4122"/>
        <v>0.35682684324909403</v>
      </c>
      <c r="AN2309" s="10">
        <f t="shared" si="4127"/>
        <v>-0.37895132598206921</v>
      </c>
      <c r="AO2309" s="1">
        <f t="shared" si="4123"/>
        <v>1058.769</v>
      </c>
      <c r="AP2309" s="14">
        <v>259000000</v>
      </c>
      <c r="AQ2309" s="10">
        <v>7.4999999999999997E-2</v>
      </c>
      <c r="AR2309" s="14" cm="1">
        <f t="array" ref="AR2309">SfromgA($AP2309,$AO2309,"")</f>
        <v>0.15171788328190794</v>
      </c>
      <c r="AS2309" s="21">
        <f t="shared" si="4128"/>
        <v>594.08557541936432</v>
      </c>
      <c r="AU2309" s="10"/>
      <c r="AV2309" s="10"/>
      <c r="AW2309" s="14">
        <f t="shared" si="4129"/>
        <v>259000000</v>
      </c>
      <c r="AX2309" s="21">
        <f t="shared" si="4130"/>
        <v>594.08557541936432</v>
      </c>
      <c r="AY2309" s="10">
        <f t="shared" si="4131"/>
        <v>-8.3060613895952127</v>
      </c>
      <c r="AZ2309" s="10">
        <f t="shared" si="4132"/>
        <v>5.9570066402938426</v>
      </c>
      <c r="BA2309" s="10">
        <f t="shared" si="4133"/>
        <v>-2.3097764488718164</v>
      </c>
      <c r="BB2309" s="17" cm="1">
        <f t="array" ref="BB2309">$C2309*EXP(poly_from_str($AO2309,BB$2951))</f>
        <v>60.425731871013234</v>
      </c>
      <c r="BC2309" s="10">
        <f t="shared" si="4134"/>
        <v>-2.3168469252223995</v>
      </c>
      <c r="BD2309" s="10">
        <f t="shared" si="4135"/>
        <v>1.9374250744376635</v>
      </c>
      <c r="BE2309" s="10">
        <f t="shared" si="4136"/>
        <v>-0.31372532977520928</v>
      </c>
      <c r="BF2309" s="21">
        <f>INDEX([1]Pr3_line_class7_opt_lin!$A$2:$A$3624,MATCH($X2309,[1]Pr3_line_class7_opt_lin!$AO$2:$AO$3624,0),1)</f>
        <v>44337</v>
      </c>
    </row>
    <row r="2310" spans="1:58" hidden="1" x14ac:dyDescent="0.25">
      <c r="A2310" s="1" t="s">
        <v>826</v>
      </c>
      <c r="B2310" s="1">
        <v>4.0000000000000001E-3</v>
      </c>
      <c r="C2310">
        <v>100</v>
      </c>
      <c r="E2310" s="2">
        <v>94472.4</v>
      </c>
      <c r="N2310">
        <v>24</v>
      </c>
      <c r="V2310" s="11">
        <f t="shared" si="4114"/>
        <v>9.4472418777337962E-7</v>
      </c>
      <c r="W2310" s="11">
        <f t="shared" si="4115"/>
        <v>1.0585102103894896E-6</v>
      </c>
      <c r="X2310" s="10">
        <f t="shared" si="4116"/>
        <v>94472.410451813295</v>
      </c>
      <c r="Y2310" s="8">
        <f t="shared" si="4117"/>
        <v>1058.5100932828016</v>
      </c>
      <c r="Z2310" s="1">
        <f t="shared" si="4118"/>
        <v>1058.51</v>
      </c>
      <c r="AA2310" s="2">
        <f t="shared" si="4119"/>
        <v>94472.4</v>
      </c>
      <c r="AB2310" s="2">
        <f t="shared" si="4110"/>
        <v>94472.418777337953</v>
      </c>
      <c r="AC2310" s="1">
        <f t="shared" si="4120"/>
        <v>9.4625189548203592E-2</v>
      </c>
      <c r="AD2310" s="1" t="b">
        <f t="shared" si="4121"/>
        <v>1</v>
      </c>
      <c r="AM2310" s="10">
        <f t="shared" si="4122"/>
        <v>0.35700144542800727</v>
      </c>
      <c r="AN2310" s="10"/>
      <c r="AO2310" s="1">
        <f t="shared" si="4123"/>
        <v>1058.51</v>
      </c>
      <c r="AP2310"/>
      <c r="BB2310" s="17" cm="1">
        <f t="array" ref="BB2310">$C2310*EXP(poly_from_str($AO2310,BB$2951))</f>
        <v>100.72277634413859</v>
      </c>
      <c r="BF2310" s="21">
        <f>INDEX([1]Pr3_line_class7_opt_lin!$A$2:$A$3624,MATCH($X2310,[1]Pr3_line_class7_opt_lin!$AO$2:$AO$3624,0),1)</f>
        <v>74009</v>
      </c>
    </row>
    <row r="2311" spans="1:58" hidden="1" x14ac:dyDescent="0.25">
      <c r="A2311" s="1" t="s">
        <v>827</v>
      </c>
      <c r="B2311" s="1">
        <v>4.0000000000000001E-3</v>
      </c>
      <c r="C2311">
        <v>3</v>
      </c>
      <c r="E2311" s="2">
        <v>94482.9</v>
      </c>
      <c r="N2311">
        <v>24</v>
      </c>
      <c r="V2311" s="11">
        <f t="shared" si="4114"/>
        <v>9.4482862226035125E-7</v>
      </c>
      <c r="W2311" s="11">
        <f t="shared" si="4115"/>
        <v>1.0583925768578232E-6</v>
      </c>
      <c r="X2311" s="10">
        <f t="shared" si="4116"/>
        <v>94482.878978446286</v>
      </c>
      <c r="Y2311" s="8">
        <f t="shared" si="4117"/>
        <v>1058.3928123402368</v>
      </c>
      <c r="Z2311" s="1">
        <f t="shared" si="4118"/>
        <v>1058.393</v>
      </c>
      <c r="AA2311" s="2">
        <f t="shared" si="4119"/>
        <v>94482.9</v>
      </c>
      <c r="AB2311" s="2">
        <f t="shared" si="4110"/>
        <v>94482.862226035126</v>
      </c>
      <c r="AC2311" s="1">
        <f t="shared" si="4120"/>
        <v>9.4635056272119683E-2</v>
      </c>
      <c r="AD2311" s="1" t="b">
        <f t="shared" si="4121"/>
        <v>1</v>
      </c>
      <c r="AM2311" s="10">
        <f t="shared" si="4122"/>
        <v>0.35708059293665012</v>
      </c>
      <c r="AN2311" s="10"/>
      <c r="AO2311" s="1">
        <f t="shared" si="4123"/>
        <v>1058.393</v>
      </c>
      <c r="AP2311"/>
      <c r="BB2311" s="17" cm="1">
        <f t="array" ref="BB2311">$C2311*EXP(poly_from_str($AO2311,BB$2951))</f>
        <v>3.0218608631681296</v>
      </c>
      <c r="BF2311" s="21" t="e">
        <f>INDEX([1]Pr3_line_class7_opt_lin!$A$2:$A$3624,MATCH($X2311,[1]Pr3_line_class7_opt_lin!$AO$2:$AO$3624,0),1)</f>
        <v>#N/A</v>
      </c>
    </row>
    <row r="2312" spans="1:58" hidden="1" x14ac:dyDescent="0.25">
      <c r="A2312" s="1" t="s">
        <v>828</v>
      </c>
      <c r="B2312" s="1">
        <v>4.0000000000000001E-3</v>
      </c>
      <c r="C2312">
        <v>3</v>
      </c>
      <c r="E2312" s="2">
        <v>94486.9</v>
      </c>
      <c r="F2312">
        <v>21535</v>
      </c>
      <c r="G2312" t="s">
        <v>4</v>
      </c>
      <c r="H2312" t="s">
        <v>5</v>
      </c>
      <c r="I2312">
        <v>116021</v>
      </c>
      <c r="J2312" t="s">
        <v>6</v>
      </c>
      <c r="K2312" t="s">
        <v>7</v>
      </c>
      <c r="L2312">
        <v>21535.17</v>
      </c>
      <c r="M2312">
        <v>116021.8</v>
      </c>
      <c r="N2312">
        <v>24</v>
      </c>
      <c r="V2312" s="11">
        <f t="shared" si="4114"/>
        <v>9.4486879551905431E-7</v>
      </c>
      <c r="W2312" s="11">
        <f t="shared" si="4115"/>
        <v>1.0583477709608424E-6</v>
      </c>
      <c r="X2312" s="10">
        <f t="shared" si="4116"/>
        <v>94486.888621306556</v>
      </c>
      <c r="Y2312" s="8">
        <f t="shared" si="4117"/>
        <v>1058.3478984136034</v>
      </c>
      <c r="Z2312" s="1">
        <f t="shared" si="4118"/>
        <v>1058.348</v>
      </c>
      <c r="AA2312" s="2">
        <f t="shared" si="4119"/>
        <v>94486.9</v>
      </c>
      <c r="AB2312" s="2">
        <f t="shared" si="4110"/>
        <v>94486.879551905426</v>
      </c>
      <c r="AC2312" s="1">
        <f t="shared" si="4120"/>
        <v>9.4638852037281423E-2</v>
      </c>
      <c r="AD2312" s="1" t="b">
        <f t="shared" si="4121"/>
        <v>1</v>
      </c>
      <c r="AF2312" s="1" t="s">
        <v>1206</v>
      </c>
      <c r="AG2312" s="1" t="s">
        <v>1322</v>
      </c>
      <c r="AH2312" s="10">
        <v>21535.17</v>
      </c>
      <c r="AI2312" s="10">
        <v>116021.78</v>
      </c>
      <c r="AJ2312" s="10">
        <f t="shared" ref="AJ2312:AJ2314" si="4137">AI2312-AH2312</f>
        <v>94486.61</v>
      </c>
      <c r="AK2312" s="1">
        <f t="shared" ref="AK2312:AK2314" si="4138">$A2312-100000000/AJ2312</f>
        <v>-3.019260824430603E-3</v>
      </c>
      <c r="AL2312" s="10">
        <f t="shared" ref="AL2312:AL2314" si="4139">$X2312-AJ2312</f>
        <v>0.27862130655557849</v>
      </c>
      <c r="AM2312" s="10">
        <f t="shared" si="4122"/>
        <v>0.35711089358131731</v>
      </c>
      <c r="AN2312" s="10">
        <f t="shared" ref="AN2312:AN2314" si="4140">AL2312/AM2312</f>
        <v>0.7802094855225522</v>
      </c>
      <c r="AO2312" s="1">
        <f t="shared" si="4123"/>
        <v>1058.348</v>
      </c>
      <c r="AP2312" s="14">
        <v>46400000</v>
      </c>
      <c r="AQ2312" s="10">
        <v>1.7000000000000001E-2</v>
      </c>
      <c r="AR2312" s="14" cm="1">
        <f t="array" ref="AR2312">SfromgA($AP2312,$AO2312,"")</f>
        <v>2.7147936254966414E-2</v>
      </c>
      <c r="AS2312" s="21">
        <f t="shared" ref="AS2312:AS2314" si="4141">(10^MAX(0.05, -0.312925054856973*((LN($AR2312))^(1/3)) + 0.454808404431693)-1)*100</f>
        <v>760.37877683321199</v>
      </c>
      <c r="AU2312" s="10"/>
      <c r="AV2312" s="10"/>
      <c r="AW2312" s="14">
        <f t="shared" ref="AW2312:AW2314" si="4142">IF($AP2312="",$AT2312,$AP2312)</f>
        <v>46400000</v>
      </c>
      <c r="AX2312" s="21">
        <f t="shared" ref="AX2312:AX2314" si="4143">IF($AP2312="",$AV2312,$AS2312)</f>
        <v>760.37877683321199</v>
      </c>
      <c r="AY2312" s="10">
        <f t="shared" ref="AY2312:AY2313" si="4144">LN(BB2312*$AO2312/$AW2312)</f>
        <v>-9.5824502034817964</v>
      </c>
      <c r="AZ2312" s="10">
        <f t="shared" ref="AZ2312:AZ2314" si="4145">EXP(AY$2950*$AI2312+AY$2951)*$AW2312/$AO2312</f>
        <v>1.1403871041068701</v>
      </c>
      <c r="BA2312" s="10">
        <f t="shared" ref="BA2312:BA2313" si="4146">LN(AZ2312/$C2312)</f>
        <v>-0.9672445188948281</v>
      </c>
      <c r="BB2312" s="17" cm="1">
        <f t="array" ref="BB2312">$C2312*EXP(poly_from_str($AO2312,BB$2951))</f>
        <v>3.0219288902566817</v>
      </c>
      <c r="BC2312" s="10">
        <f t="shared" ref="BC2312:BC2313" si="4147">LN(AZ2312/BB2312)</f>
        <v>-0.97452756311103128</v>
      </c>
      <c r="BD2312" s="10">
        <f t="shared" ref="BD2312:BD2314" si="4148">LN($AX2312/100+1)</f>
        <v>2.1522025444731914</v>
      </c>
      <c r="BE2312" s="10">
        <f t="shared" ref="BE2312:BE2314" si="4149">ABS(LN($AZ2312/$BB2312))-BD2312-LN(2)</f>
        <v>-1.8708221619221055</v>
      </c>
      <c r="BF2312" s="21">
        <f>INDEX([1]Pr3_line_class7_opt_lin!$A$2:$A$3624,MATCH($X2312,[1]Pr3_line_class7_opt_lin!$AO$2:$AO$3624,0),1)</f>
        <v>2222</v>
      </c>
    </row>
    <row r="2313" spans="1:58" hidden="1" x14ac:dyDescent="0.25">
      <c r="A2313" s="1" t="s">
        <v>829</v>
      </c>
      <c r="B2313" s="1">
        <v>4.0000000000000001E-3</v>
      </c>
      <c r="C2313">
        <v>4</v>
      </c>
      <c r="E2313" s="2">
        <v>94504.6</v>
      </c>
      <c r="F2313">
        <v>21294</v>
      </c>
      <c r="G2313" t="s">
        <v>4</v>
      </c>
      <c r="H2313" t="s">
        <v>7</v>
      </c>
      <c r="I2313">
        <v>115800</v>
      </c>
      <c r="J2313" t="s">
        <v>6</v>
      </c>
      <c r="K2313" t="s">
        <v>17</v>
      </c>
      <c r="L2313">
        <v>21294.89</v>
      </c>
      <c r="M2313">
        <v>115800</v>
      </c>
      <c r="N2313">
        <v>24</v>
      </c>
      <c r="V2313" s="11">
        <f t="shared" si="4114"/>
        <v>9.4504559845012514E-7</v>
      </c>
      <c r="W2313" s="11">
        <f t="shared" si="4115"/>
        <v>1.0581495503922561E-6</v>
      </c>
      <c r="X2313" s="10">
        <f t="shared" si="4116"/>
        <v>94504.577662489217</v>
      </c>
      <c r="Y2313" s="8">
        <f t="shared" si="4117"/>
        <v>1058.149800501061</v>
      </c>
      <c r="Z2313" s="1">
        <f t="shared" si="4118"/>
        <v>1058.1500000000001</v>
      </c>
      <c r="AA2313" s="2">
        <f t="shared" si="4119"/>
        <v>94504.6</v>
      </c>
      <c r="AB2313" s="2">
        <f t="shared" si="4110"/>
        <v>94504.559845012511</v>
      </c>
      <c r="AC2313" s="1">
        <f t="shared" si="4120"/>
        <v>9.4655559157497765E-2</v>
      </c>
      <c r="AD2313" s="1" t="b">
        <f t="shared" si="4121"/>
        <v>1</v>
      </c>
      <c r="AF2313" s="1" t="s">
        <v>1209</v>
      </c>
      <c r="AG2313" s="1" t="s">
        <v>1331</v>
      </c>
      <c r="AH2313" s="10">
        <v>21294.89</v>
      </c>
      <c r="AI2313" s="10">
        <v>115800.17</v>
      </c>
      <c r="AJ2313" s="10">
        <f t="shared" si="4137"/>
        <v>94505.279999999999</v>
      </c>
      <c r="AK2313" s="1">
        <f t="shared" si="4138"/>
        <v>8.0633801626390778E-3</v>
      </c>
      <c r="AL2313" s="10">
        <f t="shared" si="4139"/>
        <v>-0.70233751078194473</v>
      </c>
      <c r="AM2313" s="10">
        <f t="shared" si="4122"/>
        <v>0.35724462505315879</v>
      </c>
      <c r="AN2313" s="10">
        <f t="shared" si="4140"/>
        <v>-1.9659848225216414</v>
      </c>
      <c r="AO2313" s="1">
        <f t="shared" si="4123"/>
        <v>1058.1500000000001</v>
      </c>
      <c r="AP2313" s="14">
        <v>236000000</v>
      </c>
      <c r="AQ2313" s="10">
        <v>0.158</v>
      </c>
      <c r="AR2313" s="14" cm="1">
        <f t="array" ref="AR2313">SfromgA($AP2313,$AO2313,"")</f>
        <v>0.13800253740819615</v>
      </c>
      <c r="AS2313" s="21">
        <f t="shared" si="4141"/>
        <v>604.34043704865496</v>
      </c>
      <c r="AU2313" s="10"/>
      <c r="AV2313" s="10"/>
      <c r="AW2313" s="14">
        <f t="shared" si="4142"/>
        <v>236000000</v>
      </c>
      <c r="AX2313" s="21">
        <f t="shared" si="4143"/>
        <v>604.34043704865496</v>
      </c>
      <c r="AY2313" s="10">
        <f t="shared" si="4144"/>
        <v>-10.921389124286806</v>
      </c>
      <c r="AZ2313" s="10">
        <f t="shared" si="4145"/>
        <v>5.922759375436919</v>
      </c>
      <c r="BA2313" s="10">
        <f t="shared" si="4146"/>
        <v>0.39250808989586367</v>
      </c>
      <c r="BB2313" s="17" cm="1">
        <f t="array" ref="BB2313">$C2313*EXP(poly_from_str($AO2313,BB$2951))</f>
        <v>4.0296352347641342</v>
      </c>
      <c r="BC2313" s="10">
        <f t="shared" si="4147"/>
        <v>0.38512659161913837</v>
      </c>
      <c r="BD2313" s="10">
        <f t="shared" si="4148"/>
        <v>1.9520916286382732</v>
      </c>
      <c r="BE2313" s="10">
        <f t="shared" si="4149"/>
        <v>-2.26011221757908</v>
      </c>
      <c r="BF2313" s="21">
        <f>INDEX([1]Pr3_line_class7_opt_lin!$A$2:$A$3624,MATCH($X2313,[1]Pr3_line_class7_opt_lin!$AO$2:$AO$3624,0),1)</f>
        <v>2967</v>
      </c>
    </row>
    <row r="2314" spans="1:58" hidden="1" x14ac:dyDescent="0.25">
      <c r="A2314" s="1" t="s">
        <v>830</v>
      </c>
      <c r="B2314" s="1">
        <v>4.0000000000000001E-3</v>
      </c>
      <c r="C2314">
        <v>20</v>
      </c>
      <c r="E2314" s="2">
        <v>94516.4</v>
      </c>
      <c r="F2314">
        <v>22527</v>
      </c>
      <c r="G2314" t="s">
        <v>4</v>
      </c>
      <c r="H2314" t="s">
        <v>7</v>
      </c>
      <c r="I2314">
        <v>117044</v>
      </c>
      <c r="J2314" t="s">
        <v>6</v>
      </c>
      <c r="K2314" t="s">
        <v>7</v>
      </c>
      <c r="L2314">
        <v>22527.7</v>
      </c>
      <c r="M2314">
        <v>117044.6</v>
      </c>
      <c r="N2314">
        <v>24</v>
      </c>
      <c r="V2314" s="11">
        <f t="shared" si="4114"/>
        <v>9.4516350383452833E-7</v>
      </c>
      <c r="W2314" s="11">
        <f t="shared" si="4115"/>
        <v>1.0580174445916265E-6</v>
      </c>
      <c r="X2314" s="10">
        <f t="shared" si="4116"/>
        <v>94516.372405304588</v>
      </c>
      <c r="Y2314" s="8">
        <f t="shared" si="4117"/>
        <v>1058.017753486989</v>
      </c>
      <c r="Z2314" s="1">
        <f t="shared" si="4118"/>
        <v>1058.018</v>
      </c>
      <c r="AA2314" s="2">
        <f t="shared" si="4119"/>
        <v>94516.4</v>
      </c>
      <c r="AB2314" s="2">
        <f t="shared" si="4110"/>
        <v>94516.350383452824</v>
      </c>
      <c r="AC2314" s="1">
        <f t="shared" si="4120"/>
        <v>9.4666702449038131E-2</v>
      </c>
      <c r="AD2314" s="1" t="b">
        <f t="shared" si="4121"/>
        <v>1</v>
      </c>
      <c r="AF2314" s="1" t="s">
        <v>1336</v>
      </c>
      <c r="AG2314" s="1" t="s">
        <v>1189</v>
      </c>
      <c r="AH2314" s="10">
        <v>22527.7</v>
      </c>
      <c r="AI2314" s="10">
        <v>117044.6</v>
      </c>
      <c r="AJ2314" s="10">
        <f t="shared" si="4137"/>
        <v>94516.900000000009</v>
      </c>
      <c r="AK2314" s="1">
        <f t="shared" si="4138"/>
        <v>6.1523833305727749E-3</v>
      </c>
      <c r="AL2314" s="10">
        <f t="shared" si="4139"/>
        <v>-0.52759469542070292</v>
      </c>
      <c r="AM2314" s="10">
        <f t="shared" si="4122"/>
        <v>0.35733380717530322</v>
      </c>
      <c r="AN2314" s="10">
        <f t="shared" si="4140"/>
        <v>-1.4764757345276094</v>
      </c>
      <c r="AO2314" s="1">
        <f t="shared" si="4123"/>
        <v>1058.018</v>
      </c>
      <c r="AP2314" s="14">
        <v>1400000</v>
      </c>
      <c r="AQ2314" s="10">
        <v>0</v>
      </c>
      <c r="AR2314" s="14" cm="1">
        <f t="array" ref="AR2314">SfromgA($AP2314,$AO2314,"")</f>
        <v>8.1835278503690078E-4</v>
      </c>
      <c r="AS2314" s="21">
        <f t="shared" si="4141"/>
        <v>1038.889163524881</v>
      </c>
      <c r="AU2314" s="10"/>
      <c r="AV2314" s="10"/>
      <c r="AW2314" s="14">
        <f t="shared" si="4142"/>
        <v>1400000</v>
      </c>
      <c r="AX2314" s="21">
        <f t="shared" si="4143"/>
        <v>1038.889163524881</v>
      </c>
      <c r="AY2314" s="12"/>
      <c r="AZ2314" s="10">
        <f t="shared" si="4145"/>
        <v>3.1280611917898229E-2</v>
      </c>
      <c r="BA2314" s="12"/>
      <c r="BB2314" s="17" cm="1">
        <f t="array" ref="BB2314">$C2314*EXP(poly_from_str($AO2314,BB$2951))</f>
        <v>20.149487789364589</v>
      </c>
      <c r="BC2314" s="12"/>
      <c r="BD2314" s="10">
        <f t="shared" si="4148"/>
        <v>2.4326384623860124</v>
      </c>
      <c r="BE2314" s="10">
        <f t="shared" si="4149"/>
        <v>3.3421500261447097</v>
      </c>
      <c r="BF2314" s="21">
        <f>INDEX([1]Pr3_line_class7_opt_lin!$A$2:$A$3624,MATCH($X2314,[1]Pr3_line_class7_opt_lin!$AO$2:$AO$3624,0),1)</f>
        <v>14845</v>
      </c>
    </row>
    <row r="2315" spans="1:58" x14ac:dyDescent="0.25">
      <c r="A2315" s="1" t="s">
        <v>831</v>
      </c>
      <c r="B2315" s="1">
        <v>8.0000000000000002E-3</v>
      </c>
      <c r="C2315">
        <v>5</v>
      </c>
      <c r="D2315" t="s">
        <v>111</v>
      </c>
      <c r="E2315" s="2">
        <v>94526.6</v>
      </c>
      <c r="N2315">
        <v>24</v>
      </c>
      <c r="V2315" s="11">
        <f t="shared" si="4114"/>
        <v>9.4526624841786066E-7</v>
      </c>
      <c r="W2315" s="11">
        <f t="shared" si="4115"/>
        <v>1.0579032780190973E-6</v>
      </c>
      <c r="X2315" s="10">
        <f t="shared" si="4116"/>
        <v>94526.613813329343</v>
      </c>
      <c r="Y2315" s="8">
        <f t="shared" si="4117"/>
        <v>1057.9031234259535</v>
      </c>
      <c r="Z2315" s="1">
        <f t="shared" si="4118"/>
        <v>1057.903</v>
      </c>
      <c r="AA2315" s="2">
        <f t="shared" si="4119"/>
        <v>94526.6</v>
      </c>
      <c r="AB2315" s="2">
        <f t="shared" si="4110"/>
        <v>94526.624841786062</v>
      </c>
      <c r="AC2315" s="1">
        <f t="shared" si="4120"/>
        <v>9.4676414019898833E-2</v>
      </c>
      <c r="AD2315" s="1" t="b">
        <f t="shared" si="4121"/>
        <v>1</v>
      </c>
      <c r="AM2315" s="10">
        <f t="shared" si="4122"/>
        <v>0.71482243646156607</v>
      </c>
      <c r="AN2315" s="10"/>
      <c r="AO2315" s="1">
        <f t="shared" si="4123"/>
        <v>1057.903</v>
      </c>
      <c r="AP2315"/>
      <c r="BB2315" s="17" cm="1">
        <f t="array" ref="BB2315">$C2315*EXP(poly_from_str($AO2315,BB$2951))</f>
        <v>5.0376558657177375</v>
      </c>
      <c r="BF2315" s="21">
        <f>INDEX([1]Pr3_line_class7_opt_lin!$A$2:$A$3624,MATCH($X2315,[1]Pr3_line_class7_opt_lin!$AO$2:$AO$3624,0),1)</f>
        <v>3714</v>
      </c>
    </row>
    <row r="2316" spans="1:58" x14ac:dyDescent="0.25">
      <c r="A2316" s="1" t="s">
        <v>832</v>
      </c>
      <c r="B2316" s="1">
        <v>8.0000000000000002E-3</v>
      </c>
      <c r="C2316">
        <v>10</v>
      </c>
      <c r="D2316" t="s">
        <v>111</v>
      </c>
      <c r="E2316" s="2">
        <v>94528.2</v>
      </c>
      <c r="F2316">
        <v>18241</v>
      </c>
      <c r="G2316" t="s">
        <v>4</v>
      </c>
      <c r="H2316" t="s">
        <v>12</v>
      </c>
      <c r="I2316">
        <v>112769</v>
      </c>
      <c r="J2316" t="s">
        <v>6</v>
      </c>
      <c r="K2316" t="s">
        <v>39</v>
      </c>
      <c r="L2316">
        <v>18241.54</v>
      </c>
      <c r="M2316">
        <v>112769.7</v>
      </c>
      <c r="N2316">
        <v>24</v>
      </c>
      <c r="V2316" s="11">
        <f t="shared" si="4114"/>
        <v>9.4528233220057004E-7</v>
      </c>
      <c r="W2316" s="11">
        <f t="shared" si="4115"/>
        <v>1.0578853717726563E-6</v>
      </c>
      <c r="X2316" s="10">
        <f t="shared" si="4116"/>
        <v>94528.218471528482</v>
      </c>
      <c r="Y2316" s="8">
        <f t="shared" si="4117"/>
        <v>1057.8851650538575</v>
      </c>
      <c r="Z2316" s="1">
        <f t="shared" si="4118"/>
        <v>1057.885</v>
      </c>
      <c r="AA2316" s="2">
        <f t="shared" si="4119"/>
        <v>94528.2</v>
      </c>
      <c r="AB2316" s="2">
        <f t="shared" si="4110"/>
        <v>94528.233220056994</v>
      </c>
      <c r="AC2316" s="1">
        <f t="shared" si="4120"/>
        <v>9.4677934378527451E-2</v>
      </c>
      <c r="AD2316" s="1" t="b">
        <f t="shared" si="4121"/>
        <v>1</v>
      </c>
      <c r="AF2316" s="1" t="s">
        <v>1153</v>
      </c>
      <c r="AG2316" s="1" t="s">
        <v>1199</v>
      </c>
      <c r="AH2316" s="10">
        <v>18241.54</v>
      </c>
      <c r="AI2316" s="10">
        <v>112769.67</v>
      </c>
      <c r="AJ2316" s="10">
        <f>AI2316-AH2316</f>
        <v>94528.13</v>
      </c>
      <c r="AK2316" s="1">
        <f>$A2316-100000000/AJ2316</f>
        <v>-1.155158258143274E-3</v>
      </c>
      <c r="AL2316" s="10">
        <f>$X2316-AJ2316</f>
        <v>8.8471528477384709E-2</v>
      </c>
      <c r="AM2316" s="10">
        <f t="shared" si="4122"/>
        <v>0.71484669883777541</v>
      </c>
      <c r="AN2316" s="10">
        <f>AL2316/AM2316</f>
        <v>0.12376293913257912</v>
      </c>
      <c r="AO2316" s="1">
        <f t="shared" si="4123"/>
        <v>1057.885</v>
      </c>
      <c r="AP2316" s="14">
        <v>1020000000</v>
      </c>
      <c r="AQ2316" s="10">
        <v>7.2999999999999995E-2</v>
      </c>
      <c r="AR2316" s="14" cm="1">
        <f t="array" ref="AR2316">SfromgA($AP2316,$AO2316,"")</f>
        <v>0.59600363611581975</v>
      </c>
      <c r="AS2316" s="21">
        <f>(10^MAX(0.05, -0.312925054856973*((LN($AR2316))^(1/3)) + 0.454808404431693)-1)*100</f>
        <v>408.20979918767853</v>
      </c>
      <c r="AU2316" s="10"/>
      <c r="AV2316" s="10"/>
      <c r="AW2316" s="14">
        <f>IF($AP2316="",$AT2316,$AP2316)</f>
        <v>1020000000</v>
      </c>
      <c r="AX2316" s="21">
        <f>IF($AP2316="",$AV2316,$AS2316)</f>
        <v>408.20979918767853</v>
      </c>
      <c r="AY2316" s="10">
        <f>LN(BB2316*$AO2316/$AW2316)</f>
        <v>-11.468944712912769</v>
      </c>
      <c r="AZ2316" s="10">
        <f>EXP(AY$2950*$AI2316+AY$2951)*$AW2316/$AO2316</f>
        <v>33.9897251991286</v>
      </c>
      <c r="BA2316" s="10">
        <f>LN(AZ2316/$C2316)</f>
        <v>1.2234731859248571</v>
      </c>
      <c r="BB2316" s="17" cm="1">
        <f t="array" ref="BB2316">$C2316*EXP(poly_from_str($AO2316,BB$2951))</f>
        <v>10.075400314288668</v>
      </c>
      <c r="BC2316" s="10">
        <f t="shared" ref="BC2316" si="4150">LN(AZ2316/BB2316)</f>
        <v>1.215961438447352</v>
      </c>
      <c r="BD2316" s="10">
        <f t="shared" ref="BD2316" si="4151">LN($AX2316/100+1)</f>
        <v>1.6257241668602018</v>
      </c>
      <c r="BE2316" s="10">
        <f>ABS(LN($AZ2316/$BB2316))-BD2316-LN(2)</f>
        <v>-1.1029099089727952</v>
      </c>
      <c r="BF2316" s="21">
        <f>INDEX([1]Pr3_line_class7_opt_lin!$A$2:$A$3624,MATCH($X2316,[1]Pr3_line_class7_opt_lin!$AO$2:$AO$3624,0),1)</f>
        <v>7428</v>
      </c>
    </row>
    <row r="2317" spans="1:58" hidden="1" x14ac:dyDescent="0.25">
      <c r="A2317" s="1" t="s">
        <v>833</v>
      </c>
      <c r="B2317" s="1">
        <v>4.0000000000000001E-3</v>
      </c>
      <c r="C2317">
        <v>100</v>
      </c>
      <c r="E2317" s="2">
        <v>94537.3</v>
      </c>
      <c r="N2317">
        <v>24</v>
      </c>
      <c r="V2317" s="11">
        <f t="shared" si="4114"/>
        <v>9.4537348397544688E-7</v>
      </c>
      <c r="W2317" s="11">
        <f t="shared" si="4115"/>
        <v>1.0577835415227641E-6</v>
      </c>
      <c r="X2317" s="10">
        <f t="shared" si="4116"/>
        <v>94537.326906144997</v>
      </c>
      <c r="Y2317" s="8">
        <f t="shared" si="4117"/>
        <v>1057.7832404683734</v>
      </c>
      <c r="Z2317" s="1">
        <f t="shared" si="4118"/>
        <v>1057.7829999999999</v>
      </c>
      <c r="AA2317" s="2">
        <f t="shared" si="4119"/>
        <v>94537.3</v>
      </c>
      <c r="AB2317" s="2">
        <f t="shared" si="4110"/>
        <v>94537.348397544687</v>
      </c>
      <c r="AC2317" s="1">
        <f t="shared" si="4120"/>
        <v>9.4686551210193731E-2</v>
      </c>
      <c r="AD2317" s="1" t="b">
        <f t="shared" si="4121"/>
        <v>1</v>
      </c>
      <c r="AM2317" s="10">
        <f t="shared" si="4122"/>
        <v>0.35749222666652808</v>
      </c>
      <c r="AN2317" s="10"/>
      <c r="AO2317" s="1">
        <f t="shared" si="4123"/>
        <v>1057.7829999999999</v>
      </c>
      <c r="AP2317"/>
      <c r="BB2317" s="17" cm="1">
        <f t="array" ref="BB2317">$C2317*EXP(poly_from_str($AO2317,BB$2951))</f>
        <v>100.7590077052356</v>
      </c>
      <c r="BF2317" s="21">
        <f>INDEX([1]Pr3_line_class7_opt_lin!$A$2:$A$3624,MATCH($X2317,[1]Pr3_line_class7_opt_lin!$AO$2:$AO$3624,0),1)</f>
        <v>74329</v>
      </c>
    </row>
    <row r="2318" spans="1:58" hidden="1" x14ac:dyDescent="0.25">
      <c r="A2318" s="1" t="s">
        <v>834</v>
      </c>
      <c r="B2318" s="1">
        <v>4.0000000000000001E-3</v>
      </c>
      <c r="C2318">
        <v>100</v>
      </c>
      <c r="E2318" s="2">
        <v>94542.9</v>
      </c>
      <c r="N2318">
        <v>24</v>
      </c>
      <c r="V2318" s="11">
        <f t="shared" si="4114"/>
        <v>9.4542889854697035E-7</v>
      </c>
      <c r="W2318" s="11">
        <f t="shared" si="4115"/>
        <v>1.0577208864970294E-6</v>
      </c>
      <c r="X2318" s="10">
        <f t="shared" si="4116"/>
        <v>94542.894360407663</v>
      </c>
      <c r="Y2318" s="8">
        <f t="shared" si="4117"/>
        <v>1057.7209495912962</v>
      </c>
      <c r="Z2318" s="1">
        <f t="shared" si="4118"/>
        <v>1057.721</v>
      </c>
      <c r="AA2318" s="2">
        <f t="shared" si="4119"/>
        <v>94542.9</v>
      </c>
      <c r="AB2318" s="2">
        <f t="shared" si="4110"/>
        <v>94542.88985469703</v>
      </c>
      <c r="AC2318" s="1">
        <f t="shared" si="4120"/>
        <v>9.4691790110386878E-2</v>
      </c>
      <c r="AD2318" s="1" t="b">
        <f t="shared" si="4121"/>
        <v>1</v>
      </c>
      <c r="AM2318" s="10">
        <f t="shared" si="4122"/>
        <v>0.35753435924974541</v>
      </c>
      <c r="AN2318" s="10"/>
      <c r="AO2318" s="1">
        <f t="shared" si="4123"/>
        <v>1057.721</v>
      </c>
      <c r="AP2318"/>
      <c r="BB2318" s="17" cm="1">
        <f t="array" ref="BB2318">$C2318*EXP(poly_from_str($AO2318,BB$2951))</f>
        <v>100.76203712200093</v>
      </c>
      <c r="BF2318" s="21">
        <f>INDEX([1]Pr3_line_class7_opt_lin!$A$2:$A$3624,MATCH($X2318,[1]Pr3_line_class7_opt_lin!$AO$2:$AO$3624,0),1)</f>
        <v>74357</v>
      </c>
    </row>
    <row r="2319" spans="1:58" x14ac:dyDescent="0.25">
      <c r="A2319" s="1" t="s">
        <v>835</v>
      </c>
      <c r="B2319" s="1">
        <v>8.0000000000000002E-3</v>
      </c>
      <c r="C2319">
        <v>10</v>
      </c>
      <c r="D2319" t="s">
        <v>111</v>
      </c>
      <c r="E2319" s="2">
        <v>94563.5</v>
      </c>
      <c r="N2319">
        <v>24</v>
      </c>
      <c r="V2319" s="11">
        <f t="shared" si="4114"/>
        <v>9.4563541972028108E-7</v>
      </c>
      <c r="W2319" s="11">
        <f t="shared" si="4115"/>
        <v>1.0574904693671448E-6</v>
      </c>
      <c r="X2319" s="10">
        <f t="shared" si="4116"/>
        <v>94563.523322457244</v>
      </c>
      <c r="Y2319" s="8">
        <f t="shared" si="4117"/>
        <v>1057.4902085554133</v>
      </c>
      <c r="Z2319" s="1">
        <f t="shared" si="4118"/>
        <v>1057.49</v>
      </c>
      <c r="AA2319" s="2">
        <f t="shared" si="4119"/>
        <v>94563.5</v>
      </c>
      <c r="AB2319" s="2">
        <f t="shared" si="4110"/>
        <v>94563.541972028106</v>
      </c>
      <c r="AC2319" s="1">
        <f t="shared" si="4120"/>
        <v>9.4711317351477614E-2</v>
      </c>
      <c r="AD2319" s="1" t="b">
        <f t="shared" si="4121"/>
        <v>1</v>
      </c>
      <c r="AM2319" s="10">
        <f t="shared" si="4122"/>
        <v>0.71538076010175045</v>
      </c>
      <c r="AN2319" s="10"/>
      <c r="AO2319" s="1">
        <f t="shared" si="4123"/>
        <v>1057.49</v>
      </c>
      <c r="AP2319"/>
      <c r="BB2319" s="17" cm="1">
        <f t="array" ref="BB2319">$C2319*EXP(poly_from_str($AO2319,BB$2951))</f>
        <v>10.07732404405121</v>
      </c>
      <c r="BF2319" s="21">
        <f>INDEX([1]Pr3_line_class7_opt_lin!$A$2:$A$3624,MATCH($X2319,[1]Pr3_line_class7_opt_lin!$AO$2:$AO$3624,0),1)</f>
        <v>7446</v>
      </c>
    </row>
    <row r="2320" spans="1:58" x14ac:dyDescent="0.25">
      <c r="A2320" s="1" t="s">
        <v>836</v>
      </c>
      <c r="B2320" s="1">
        <v>8.0000000000000002E-3</v>
      </c>
      <c r="C2320">
        <v>20</v>
      </c>
      <c r="D2320" t="s">
        <v>16</v>
      </c>
      <c r="E2320" s="2">
        <v>94566.6</v>
      </c>
      <c r="F2320">
        <v>18990</v>
      </c>
      <c r="G2320" t="s">
        <v>4</v>
      </c>
      <c r="H2320" t="s">
        <v>7</v>
      </c>
      <c r="I2320">
        <v>113556</v>
      </c>
      <c r="J2320" t="s">
        <v>6</v>
      </c>
      <c r="K2320" t="s">
        <v>17</v>
      </c>
      <c r="L2320">
        <v>18990.080000000002</v>
      </c>
      <c r="M2320">
        <v>113556.8</v>
      </c>
      <c r="N2320">
        <v>24</v>
      </c>
      <c r="V2320" s="11">
        <f t="shared" si="4114"/>
        <v>9.456658243936392E-7</v>
      </c>
      <c r="W2320" s="11">
        <f t="shared" si="4115"/>
        <v>1.057455803634687E-6</v>
      </c>
      <c r="X2320" s="10">
        <f t="shared" si="4116"/>
        <v>94566.590242702834</v>
      </c>
      <c r="Y2320" s="8">
        <f t="shared" si="4117"/>
        <v>1057.4559127420418</v>
      </c>
      <c r="Z2320" s="1">
        <f t="shared" si="4118"/>
        <v>1057.4559999999999</v>
      </c>
      <c r="AA2320" s="2">
        <f t="shared" si="4119"/>
        <v>94566.6</v>
      </c>
      <c r="AB2320" s="2">
        <f t="shared" si="4110"/>
        <v>94566.58243936392</v>
      </c>
      <c r="AC2320" s="1">
        <f t="shared" si="4120"/>
        <v>9.4714192571305061E-2</v>
      </c>
      <c r="AD2320" s="1" t="b">
        <f t="shared" si="4121"/>
        <v>1</v>
      </c>
      <c r="AF2320" s="1" t="s">
        <v>1245</v>
      </c>
      <c r="AG2320" s="1" t="s">
        <v>1338</v>
      </c>
      <c r="AH2320" s="10">
        <v>18990.080000000002</v>
      </c>
      <c r="AI2320" s="10">
        <v>113556.8</v>
      </c>
      <c r="AJ2320" s="10">
        <f t="shared" ref="AJ2320:AJ2326" si="4152">AI2320-AH2320</f>
        <v>94566.720000000001</v>
      </c>
      <c r="AK2320" s="1">
        <f t="shared" ref="AK2320:AK2326" si="4153">$A2320-100000000/AJ2320</f>
        <v>1.5382189419597125E-3</v>
      </c>
      <c r="AL2320" s="10">
        <f t="shared" ref="AL2320:AL2326" si="4154">$X2320-AJ2320</f>
        <v>-0.12975729716708884</v>
      </c>
      <c r="AM2320" s="10">
        <f t="shared" si="4122"/>
        <v>0.71542721399282816</v>
      </c>
      <c r="AN2320" s="10">
        <f t="shared" ref="AN2320:AN2326" si="4155">AL2320/AM2320</f>
        <v>-0.18137036812299623</v>
      </c>
      <c r="AO2320" s="1">
        <f t="shared" si="4123"/>
        <v>1057.4559999999999</v>
      </c>
      <c r="AP2320" s="14">
        <v>81000000</v>
      </c>
      <c r="AQ2320" s="10">
        <v>0.52400000000000002</v>
      </c>
      <c r="AR2320" s="14" cm="1">
        <f t="array" ref="AR2320">SfromgA($AP2320,$AO2320,"")</f>
        <v>4.7272143572729922E-2</v>
      </c>
      <c r="AS2320" s="21">
        <f t="shared" ref="AS2320:AS2326" si="4156">(10^MAX(0.05, -0.312925054856973*((LN($AR2320))^(1/3)) + 0.454808404431693)-1)*100</f>
        <v>710.41764096459531</v>
      </c>
      <c r="AU2320" s="10"/>
      <c r="AV2320" s="10"/>
      <c r="AW2320" s="14">
        <f t="shared" ref="AW2320:AW2321" si="4157">IF($AP2320="",$AT2320,$AP2320)</f>
        <v>81000000</v>
      </c>
      <c r="AX2320" s="21">
        <f t="shared" ref="AX2320:AX2321" si="4158">IF($AP2320="",$AV2320,$AS2320)</f>
        <v>710.41764096459531</v>
      </c>
      <c r="AY2320" s="10">
        <f t="shared" ref="AY2320:AY2324" si="4159">LN(BB2320*$AO2320/$AW2320)</f>
        <v>-8.2428872215212259</v>
      </c>
      <c r="AZ2320" s="10">
        <f t="shared" ref="AZ2320:AZ2326" si="4160">EXP(AY$2950*$AI2320+AY$2951)*$AW2320/$AO2320</f>
        <v>2.5087316567993092</v>
      </c>
      <c r="BA2320" s="10">
        <f t="shared" ref="BA2320:BA2324" si="4161">LN(AZ2320/$C2320)</f>
        <v>-2.0759549641416744</v>
      </c>
      <c r="BB2320" s="17" cm="1">
        <f t="array" ref="BB2320">$C2320*EXP(poly_from_str($AO2320,BB$2951))</f>
        <v>20.15497565391458</v>
      </c>
      <c r="BC2320" s="10">
        <f t="shared" ref="BC2320:BC2326" si="4162">LN(AZ2320/BB2320)</f>
        <v>-2.0836738792133676</v>
      </c>
      <c r="BD2320" s="10">
        <f t="shared" ref="BD2320:BD2326" si="4163">LN($AX2320/100+1)</f>
        <v>2.0923795349283565</v>
      </c>
      <c r="BE2320" s="10">
        <f t="shared" ref="BE2320:BE2326" si="4164">ABS(LN($AZ2320/$BB2320))-BD2320-LN(2)</f>
        <v>-0.70185283627493422</v>
      </c>
      <c r="BF2320" s="21">
        <f>INDEX([1]Pr3_line_class7_opt_lin!$A$2:$A$3624,MATCH($X2320,[1]Pr3_line_class7_opt_lin!$AO$2:$AO$3624,0),1)</f>
        <v>14895</v>
      </c>
    </row>
    <row r="2321" spans="1:58" x14ac:dyDescent="0.25">
      <c r="A2321" s="1" t="s">
        <v>836</v>
      </c>
      <c r="B2321" s="1">
        <v>8.0000000000000002E-3</v>
      </c>
      <c r="C2321">
        <v>20</v>
      </c>
      <c r="D2321" t="s">
        <v>16</v>
      </c>
      <c r="E2321" s="2">
        <v>94566.6</v>
      </c>
      <c r="F2321">
        <v>38785</v>
      </c>
      <c r="G2321" t="s">
        <v>4</v>
      </c>
      <c r="H2321" t="s">
        <v>46</v>
      </c>
      <c r="I2321">
        <v>133352</v>
      </c>
      <c r="J2321" t="s">
        <v>6</v>
      </c>
      <c r="K2321" t="s">
        <v>46</v>
      </c>
      <c r="L2321">
        <v>38785.760000000002</v>
      </c>
      <c r="M2321">
        <v>133352.20000000001</v>
      </c>
      <c r="N2321">
        <v>24</v>
      </c>
      <c r="V2321" s="11">
        <f t="shared" si="4114"/>
        <v>9.456658243936392E-7</v>
      </c>
      <c r="W2321" s="11">
        <f t="shared" si="4115"/>
        <v>1.057455803634687E-6</v>
      </c>
      <c r="X2321" s="10">
        <f t="shared" si="4116"/>
        <v>94566.590242702834</v>
      </c>
      <c r="Y2321" s="8">
        <f t="shared" si="4117"/>
        <v>1057.4559127420418</v>
      </c>
      <c r="Z2321" s="1">
        <f t="shared" si="4118"/>
        <v>1057.4559999999999</v>
      </c>
      <c r="AA2321" s="2">
        <f t="shared" si="4119"/>
        <v>94566.6</v>
      </c>
      <c r="AB2321" s="2">
        <f t="shared" si="4110"/>
        <v>94566.58243936392</v>
      </c>
      <c r="AC2321" s="1">
        <f t="shared" si="4120"/>
        <v>9.4714192571305061E-2</v>
      </c>
      <c r="AD2321" s="1" t="b">
        <f t="shared" si="4121"/>
        <v>1</v>
      </c>
      <c r="AF2321" s="1" t="s">
        <v>1339</v>
      </c>
      <c r="AG2321" s="1" t="s">
        <v>1340</v>
      </c>
      <c r="AH2321" s="10">
        <v>38785.760000000002</v>
      </c>
      <c r="AI2321" s="10">
        <v>133352.20000000001</v>
      </c>
      <c r="AJ2321" s="10">
        <f t="shared" si="4152"/>
        <v>94566.44</v>
      </c>
      <c r="AK2321" s="1">
        <f t="shared" si="4153"/>
        <v>-1.5927781569189392E-3</v>
      </c>
      <c r="AL2321" s="10">
        <f t="shared" si="4154"/>
        <v>0.15024270283174701</v>
      </c>
      <c r="AM2321" s="10">
        <f t="shared" si="4122"/>
        <v>0.71542721399282816</v>
      </c>
      <c r="AN2321" s="10">
        <f t="shared" si="4155"/>
        <v>0.2100041763762891</v>
      </c>
      <c r="AO2321" s="1">
        <f t="shared" si="4123"/>
        <v>1057.4559999999999</v>
      </c>
      <c r="AP2321" s="14">
        <v>1310000000</v>
      </c>
      <c r="AQ2321" s="10">
        <v>0.127</v>
      </c>
      <c r="AR2321" s="14" cm="1">
        <f t="array" ref="AR2321">SfromgA($AP2321,$AO2321,"")</f>
        <v>0.76452479111452087</v>
      </c>
      <c r="AS2321" s="21">
        <f t="shared" si="4156"/>
        <v>353.61389707054218</v>
      </c>
      <c r="AU2321" s="10"/>
      <c r="AV2321" s="10"/>
      <c r="AW2321" s="14">
        <f t="shared" si="4157"/>
        <v>1310000000</v>
      </c>
      <c r="AX2321" s="21">
        <f t="shared" si="4158"/>
        <v>353.61389707054218</v>
      </c>
      <c r="AY2321" s="10">
        <f t="shared" si="4159"/>
        <v>-11.026220483043984</v>
      </c>
      <c r="AZ2321" s="10">
        <f t="shared" si="4160"/>
        <v>6.3771047379009556</v>
      </c>
      <c r="BA2321" s="10">
        <f t="shared" si="4161"/>
        <v>-1.1430180820338027</v>
      </c>
      <c r="BB2321" s="17" cm="1">
        <f t="array" ref="BB2321">$C2321*EXP(poly_from_str($AO2321,BB$2951))</f>
        <v>20.15497565391458</v>
      </c>
      <c r="BC2321" s="10">
        <f t="shared" si="4162"/>
        <v>-1.1507369971054964</v>
      </c>
      <c r="BD2321" s="10">
        <f t="shared" si="4163"/>
        <v>1.5120762032368755</v>
      </c>
      <c r="BE2321" s="10">
        <f t="shared" si="4164"/>
        <v>-1.0544863866913246</v>
      </c>
      <c r="BF2321" s="21">
        <f>INDEX([1]Pr3_line_class7_opt_lin!$A$2:$A$3624,MATCH($X2321,[1]Pr3_line_class7_opt_lin!$AO$2:$AO$3624,0),1)</f>
        <v>14895</v>
      </c>
    </row>
    <row r="2322" spans="1:58" hidden="1" x14ac:dyDescent="0.25">
      <c r="A2322" s="1" t="s">
        <v>837</v>
      </c>
      <c r="B2322" s="1">
        <v>4.0000000000000001E-3</v>
      </c>
      <c r="C2322">
        <v>400</v>
      </c>
      <c r="E2322" s="2">
        <v>94579.6</v>
      </c>
      <c r="F2322">
        <v>18063</v>
      </c>
      <c r="G2322" t="s">
        <v>4</v>
      </c>
      <c r="H2322" t="s">
        <v>5</v>
      </c>
      <c r="I2322">
        <v>112643</v>
      </c>
      <c r="J2322" t="s">
        <v>6</v>
      </c>
      <c r="K2322" t="s">
        <v>12</v>
      </c>
      <c r="L2322">
        <v>18063.36</v>
      </c>
      <c r="M2322">
        <v>112643.2</v>
      </c>
      <c r="N2322">
        <v>24</v>
      </c>
      <c r="V2322" s="11">
        <f t="shared" si="4114"/>
        <v>9.4579640786524299E-7</v>
      </c>
      <c r="W2322" s="11">
        <f t="shared" si="4115"/>
        <v>1.057310455954561E-6</v>
      </c>
      <c r="X2322" s="10">
        <f t="shared" si="4116"/>
        <v>94579.622656854801</v>
      </c>
      <c r="Y2322" s="8">
        <f t="shared" si="4117"/>
        <v>1057.3102026724184</v>
      </c>
      <c r="Z2322" s="1">
        <f t="shared" si="4118"/>
        <v>1057.31</v>
      </c>
      <c r="AA2322" s="2">
        <f t="shared" si="4119"/>
        <v>94579.6</v>
      </c>
      <c r="AB2322" s="2">
        <f t="shared" si="4110"/>
        <v>94579.640786524295</v>
      </c>
      <c r="AC2322" s="1">
        <f t="shared" si="4120"/>
        <v>9.4726542256539856E-2</v>
      </c>
      <c r="AD2322" s="1" t="b">
        <f t="shared" si="4121"/>
        <v>1</v>
      </c>
      <c r="AF2322" s="1" t="s">
        <v>1175</v>
      </c>
      <c r="AG2322" s="1" t="s">
        <v>1161</v>
      </c>
      <c r="AH2322" s="10">
        <v>18063.36</v>
      </c>
      <c r="AI2322" s="10">
        <v>112643.09</v>
      </c>
      <c r="AJ2322" s="10">
        <f t="shared" si="4152"/>
        <v>94579.73</v>
      </c>
      <c r="AK2322" s="1">
        <f t="shared" si="4153"/>
        <v>9.9732046169265232E-4</v>
      </c>
      <c r="AL2322" s="10">
        <f t="shared" si="4154"/>
        <v>-0.10734314519504551</v>
      </c>
      <c r="AM2322" s="10">
        <f t="shared" si="4122"/>
        <v>0.35781218374932616</v>
      </c>
      <c r="AN2322" s="10">
        <f t="shared" si="4155"/>
        <v>-0.29999857486755482</v>
      </c>
      <c r="AO2322" s="1">
        <f t="shared" si="4123"/>
        <v>1057.31</v>
      </c>
      <c r="AP2322" s="14">
        <v>5590000000</v>
      </c>
      <c r="AQ2322" s="10">
        <v>0.76</v>
      </c>
      <c r="AR2322" s="14" cm="1">
        <f t="array" ref="AR2322">SfromgA($AP2322,$AO2322,"")</f>
        <v>3.2610104243274192</v>
      </c>
      <c r="AS2322" s="21">
        <f t="shared" si="4156"/>
        <v>33.028133663923612</v>
      </c>
      <c r="AT2322" s="14" cm="1">
        <f t="array" ref="AT2322">INDEX([2]Sheet1!$J$2:$J$216,MATCH($AF2322&amp;$AG2322,[2]Sheet1!$M$2:$M$216&amp;[2]Sheet1!$N$2:$N$216,0),1)</f>
        <v>4849962349.4615335</v>
      </c>
      <c r="AU2322" s="14" cm="1">
        <f t="array" ref="AU2322">SfromgA($AT2322,$AO2322,"")</f>
        <v>2.829298350481138</v>
      </c>
      <c r="AV2322" s="21">
        <f>(10^MAX(0.05, -0.312925054856973*((LN($AU2322))^(1/3)) + 0.454808404431693)-1)*100</f>
        <v>37.329083328047943</v>
      </c>
      <c r="AW2322" s="14">
        <f>IF($AP2322="",$AT2322,$AP2322)</f>
        <v>5590000000</v>
      </c>
      <c r="AX2322" s="21">
        <f>IF($AP2322="",$AV2322,$AS2322)</f>
        <v>33.028133663923612</v>
      </c>
      <c r="AY2322" s="10">
        <f t="shared" si="4159"/>
        <v>-9.4815089716909906</v>
      </c>
      <c r="AZ2322" s="10">
        <f t="shared" si="4160"/>
        <v>188.59669119560036</v>
      </c>
      <c r="BA2322" s="10">
        <f t="shared" si="4161"/>
        <v>-0.75185372109433468</v>
      </c>
      <c r="BB2322" s="17" cm="1">
        <f t="array" ref="BB2322">$C2322*EXP(poly_from_str($AO2322,BB$2951))</f>
        <v>403.12751515515401</v>
      </c>
      <c r="BC2322" s="10">
        <f t="shared" si="4162"/>
        <v>-0.75964210066149429</v>
      </c>
      <c r="BD2322" s="10">
        <f t="shared" si="4163"/>
        <v>0.28539045117176615</v>
      </c>
      <c r="BE2322" s="10">
        <f t="shared" si="4164"/>
        <v>-0.21889553107021714</v>
      </c>
      <c r="BF2322" s="21">
        <f>INDEX([1]Pr3_line_class7_opt_lin!$A$2:$A$3624,MATCH($X2322,[1]Pr3_line_class7_opt_lin!$AO$2:$AO$3624,0),1)</f>
        <v>298154</v>
      </c>
    </row>
    <row r="2323" spans="1:58" hidden="1" x14ac:dyDescent="0.25">
      <c r="A2323" s="1" t="s">
        <v>838</v>
      </c>
      <c r="B2323" s="1">
        <v>4.0000000000000001E-3</v>
      </c>
      <c r="C2323">
        <v>200</v>
      </c>
      <c r="E2323" s="2">
        <v>94587</v>
      </c>
      <c r="F2323">
        <v>38785</v>
      </c>
      <c r="G2323" t="s">
        <v>4</v>
      </c>
      <c r="H2323" t="s">
        <v>46</v>
      </c>
      <c r="I2323">
        <v>133373</v>
      </c>
      <c r="J2323" t="s">
        <v>6</v>
      </c>
      <c r="K2323" t="s">
        <v>516</v>
      </c>
      <c r="L2323">
        <v>38785.760000000002</v>
      </c>
      <c r="M2323">
        <v>133373</v>
      </c>
      <c r="N2323">
        <v>24</v>
      </c>
      <c r="V2323" s="11">
        <f t="shared" si="4114"/>
        <v>9.4586976508378514E-7</v>
      </c>
      <c r="W2323" s="11">
        <f t="shared" si="4115"/>
        <v>1.0572277374269192E-6</v>
      </c>
      <c r="X2323" s="10">
        <f t="shared" si="4116"/>
        <v>94586.986952245934</v>
      </c>
      <c r="Y2323" s="8">
        <f t="shared" si="4117"/>
        <v>1057.2278832656646</v>
      </c>
      <c r="Z2323" s="1">
        <f t="shared" si="4118"/>
        <v>1057.2280000000001</v>
      </c>
      <c r="AA2323" s="2">
        <f t="shared" si="4119"/>
        <v>94587</v>
      </c>
      <c r="AB2323" s="2">
        <f t="shared" si="4110"/>
        <v>94586.976508378502</v>
      </c>
      <c r="AC2323" s="1">
        <f t="shared" si="4120"/>
        <v>9.4733480624982741E-2</v>
      </c>
      <c r="AD2323" s="1" t="b">
        <f t="shared" si="4121"/>
        <v>1</v>
      </c>
      <c r="AF2323" s="1" t="s">
        <v>1339</v>
      </c>
      <c r="AG2323" s="1" t="s">
        <v>1230</v>
      </c>
      <c r="AH2323" s="10">
        <v>38785.760000000002</v>
      </c>
      <c r="AI2323" s="10">
        <v>133373</v>
      </c>
      <c r="AJ2323" s="10">
        <f t="shared" si="4152"/>
        <v>94587.239999999991</v>
      </c>
      <c r="AK2323" s="1">
        <f t="shared" si="4153"/>
        <v>2.9451194473040232E-3</v>
      </c>
      <c r="AL2323" s="10">
        <f t="shared" si="4154"/>
        <v>-0.25304775405675173</v>
      </c>
      <c r="AM2323" s="10">
        <f t="shared" si="4122"/>
        <v>0.35786793387991994</v>
      </c>
      <c r="AN2323" s="10">
        <f t="shared" si="4155"/>
        <v>-0.70709815018425237</v>
      </c>
      <c r="AO2323" s="1">
        <f t="shared" si="4123"/>
        <v>1057.2280000000001</v>
      </c>
      <c r="AP2323" s="14">
        <v>11900000000</v>
      </c>
      <c r="AQ2323" s="10">
        <v>0.51100000000000001</v>
      </c>
      <c r="AR2323" s="14" cm="1">
        <f t="array" ref="AR2323">SfromgA($AP2323,$AO2323,"")</f>
        <v>6.9404286065416434</v>
      </c>
      <c r="AS2323" s="21">
        <f t="shared" si="4156"/>
        <v>16.066562626417991</v>
      </c>
      <c r="AU2323" s="10"/>
      <c r="AV2323" s="10"/>
      <c r="AW2323" s="14">
        <f t="shared" ref="AW2323:AW2326" si="4165">IF($AP2323="",$AT2323,$AP2323)</f>
        <v>11900000000</v>
      </c>
      <c r="AX2323" s="21">
        <f t="shared" ref="AX2323:AX2326" si="4166">IF($AP2323="",$AV2323,$AS2323)</f>
        <v>16.066562626417991</v>
      </c>
      <c r="AY2323" s="10"/>
      <c r="AZ2323" s="10">
        <f t="shared" si="4160"/>
        <v>57.829370515859353</v>
      </c>
      <c r="BA2323" s="10"/>
      <c r="BB2323" s="17" cm="1">
        <f t="array" ref="BB2323">$C2323*EXP(poly_from_str($AO2323,BB$2951))</f>
        <v>201.57157491039462</v>
      </c>
      <c r="BC2323" s="10"/>
      <c r="BD2323" s="10">
        <f t="shared" si="4163"/>
        <v>0.14899365629395334</v>
      </c>
      <c r="BE2323" s="10">
        <f t="shared" si="4164"/>
        <v>0.40650690490245445</v>
      </c>
      <c r="BF2323" s="21">
        <f>INDEX([1]Pr3_line_class7_opt_lin!$A$2:$A$3624,MATCH($X2323,[1]Pr3_line_class7_opt_lin!$AO$2:$AO$3624,0),1)</f>
        <v>149150</v>
      </c>
    </row>
    <row r="2324" spans="1:58" hidden="1" x14ac:dyDescent="0.25">
      <c r="A2324" s="1" t="s">
        <v>839</v>
      </c>
      <c r="B2324" s="1">
        <v>4.0000000000000001E-3</v>
      </c>
      <c r="C2324">
        <v>40</v>
      </c>
      <c r="E2324" s="2">
        <v>94600.2</v>
      </c>
      <c r="F2324">
        <v>23175</v>
      </c>
      <c r="G2324" t="s">
        <v>4</v>
      </c>
      <c r="H2324" t="s">
        <v>39</v>
      </c>
      <c r="I2324">
        <v>117775</v>
      </c>
      <c r="J2324" t="s">
        <v>6</v>
      </c>
      <c r="K2324" t="s">
        <v>39</v>
      </c>
      <c r="L2324">
        <v>23175.09</v>
      </c>
      <c r="M2324">
        <v>117775.3</v>
      </c>
      <c r="N2324">
        <v>24</v>
      </c>
      <c r="V2324" s="11">
        <f t="shared" si="4114"/>
        <v>9.460021947250918E-7</v>
      </c>
      <c r="W2324" s="11">
        <f t="shared" si="4115"/>
        <v>1.0570802175893921E-6</v>
      </c>
      <c r="X2324" s="10">
        <f t="shared" si="4116"/>
        <v>94600.210812763893</v>
      </c>
      <c r="Y2324" s="8">
        <f t="shared" si="4117"/>
        <v>1057.0800967655723</v>
      </c>
      <c r="Z2324" s="1">
        <f t="shared" si="4118"/>
        <v>1057.08</v>
      </c>
      <c r="AA2324" s="2">
        <f t="shared" si="4119"/>
        <v>94600.2</v>
      </c>
      <c r="AB2324" s="2">
        <f t="shared" si="4110"/>
        <v>94600.219472509183</v>
      </c>
      <c r="AC2324" s="1">
        <f t="shared" si="4120"/>
        <v>9.4746007621234529E-2</v>
      </c>
      <c r="AD2324" s="1" t="b">
        <f t="shared" si="4121"/>
        <v>1</v>
      </c>
      <c r="AF2324" s="1" t="s">
        <v>1156</v>
      </c>
      <c r="AG2324" s="1" t="s">
        <v>1158</v>
      </c>
      <c r="AH2324" s="10">
        <v>23175.09</v>
      </c>
      <c r="AI2324" s="10">
        <v>117775.3</v>
      </c>
      <c r="AJ2324" s="10">
        <f t="shared" si="4152"/>
        <v>94600.21</v>
      </c>
      <c r="AK2324" s="1">
        <f t="shared" si="4153"/>
        <v>-1.0584754522824369E-4</v>
      </c>
      <c r="AL2324" s="10">
        <f t="shared" si="4154"/>
        <v>8.1276388664264232E-4</v>
      </c>
      <c r="AM2324" s="10">
        <f t="shared" si="4122"/>
        <v>0.35796798728573048</v>
      </c>
      <c r="AN2324" s="10">
        <f t="shared" si="4155"/>
        <v>2.2704932159028322E-3</v>
      </c>
      <c r="AO2324" s="1">
        <f t="shared" si="4123"/>
        <v>1057.08</v>
      </c>
      <c r="AP2324" s="14">
        <v>1540000000</v>
      </c>
      <c r="AQ2324" s="10">
        <v>0.52700000000000002</v>
      </c>
      <c r="AR2324" s="14" cm="1">
        <f t="array" ref="AR2324">SfromgA($AP2324,$AO2324,"")</f>
        <v>0.89779596426163943</v>
      </c>
      <c r="AS2324" s="21">
        <f t="shared" si="4156"/>
        <v>301.55344823960189</v>
      </c>
      <c r="AU2324" s="10"/>
      <c r="AV2324" s="10"/>
      <c r="AW2324" s="14">
        <f t="shared" si="4165"/>
        <v>1540000000</v>
      </c>
      <c r="AX2324" s="21">
        <f t="shared" si="4166"/>
        <v>301.55344823960189</v>
      </c>
      <c r="AY2324" s="10">
        <f t="shared" si="4159"/>
        <v>-10.495006391850566</v>
      </c>
      <c r="AZ2324" s="10">
        <f t="shared" si="4160"/>
        <v>32.165441901877365</v>
      </c>
      <c r="BA2324" s="10">
        <f t="shared" si="4161"/>
        <v>-0.21798681075130411</v>
      </c>
      <c r="BB2324" s="17" cm="1">
        <f t="array" ref="BB2324">$C2324*EXP(poly_from_str($AO2324,BB$2951))</f>
        <v>40.317119998836262</v>
      </c>
      <c r="BC2324" s="10">
        <f t="shared" si="4162"/>
        <v>-0.22588354924904586</v>
      </c>
      <c r="BD2324" s="10">
        <f t="shared" si="4163"/>
        <v>1.3901704599326365</v>
      </c>
      <c r="BE2324" s="10">
        <f t="shared" si="4164"/>
        <v>-1.8574340912435359</v>
      </c>
      <c r="BF2324" s="21">
        <f>INDEX([1]Pr3_line_class7_opt_lin!$A$2:$A$3624,MATCH($X2324,[1]Pr3_line_class7_opt_lin!$AO$2:$AO$3624,0),1)</f>
        <v>29856</v>
      </c>
    </row>
    <row r="2325" spans="1:58" x14ac:dyDescent="0.25">
      <c r="A2325" s="1" t="s">
        <v>840</v>
      </c>
      <c r="B2325" s="1">
        <v>8.0000000000000002E-3</v>
      </c>
      <c r="C2325">
        <v>10</v>
      </c>
      <c r="D2325" t="s">
        <v>16</v>
      </c>
      <c r="E2325" s="2">
        <v>94623.9</v>
      </c>
      <c r="F2325">
        <v>23647</v>
      </c>
      <c r="G2325" t="s">
        <v>4</v>
      </c>
      <c r="H2325" t="s">
        <v>39</v>
      </c>
      <c r="I2325">
        <v>118271</v>
      </c>
      <c r="J2325" t="s">
        <v>6</v>
      </c>
      <c r="K2325" t="s">
        <v>12</v>
      </c>
      <c r="L2325">
        <v>23647.77</v>
      </c>
      <c r="M2325">
        <v>118271.6</v>
      </c>
      <c r="N2325">
        <v>24</v>
      </c>
      <c r="V2325" s="11">
        <f t="shared" si="4114"/>
        <v>9.4623940803262628E-7</v>
      </c>
      <c r="W2325" s="11">
        <f t="shared" si="4115"/>
        <v>1.0568154557146769E-6</v>
      </c>
      <c r="X2325" s="10">
        <f t="shared" si="4116"/>
        <v>94623.922647279032</v>
      </c>
      <c r="Y2325" s="8">
        <f t="shared" si="4117"/>
        <v>1056.8152027765841</v>
      </c>
      <c r="Z2325" s="1">
        <f t="shared" si="4118"/>
        <v>1056.8150000000001</v>
      </c>
      <c r="AA2325" s="2">
        <f t="shared" si="4119"/>
        <v>94623.9</v>
      </c>
      <c r="AB2325" s="2">
        <f t="shared" si="4110"/>
        <v>94623.940803262623</v>
      </c>
      <c r="AC2325" s="1">
        <f t="shared" si="4120"/>
        <v>9.4768450865696754E-2</v>
      </c>
      <c r="AD2325" s="1" t="b">
        <f t="shared" si="4121"/>
        <v>1</v>
      </c>
      <c r="AF2325" s="1" t="s">
        <v>1302</v>
      </c>
      <c r="AG2325" s="1" t="s">
        <v>1212</v>
      </c>
      <c r="AH2325" s="10">
        <v>23647.77</v>
      </c>
      <c r="AI2325" s="10">
        <v>118271.6</v>
      </c>
      <c r="AJ2325" s="10">
        <f t="shared" si="4152"/>
        <v>94623.83</v>
      </c>
      <c r="AK2325" s="1">
        <f t="shared" si="4153"/>
        <v>-1.2375164901641256E-3</v>
      </c>
      <c r="AL2325" s="10">
        <f t="shared" si="4154"/>
        <v>9.2647279030643404E-2</v>
      </c>
      <c r="AM2325" s="10">
        <f t="shared" si="4122"/>
        <v>0.71629490497390735</v>
      </c>
      <c r="AN2325" s="10">
        <f t="shared" si="4155"/>
        <v>0.12934236776962457</v>
      </c>
      <c r="AO2325" s="1">
        <f t="shared" si="4123"/>
        <v>1056.8150000000001</v>
      </c>
      <c r="AP2325" s="14">
        <v>22000000</v>
      </c>
      <c r="AQ2325" s="10">
        <v>0.09</v>
      </c>
      <c r="AR2325" s="14" cm="1">
        <f t="array" ref="AR2325">SfromgA($AP2325,$AO2325,"")</f>
        <v>1.2816013236260035E-2</v>
      </c>
      <c r="AS2325" s="21">
        <f t="shared" si="4156"/>
        <v>824.50057618361598</v>
      </c>
      <c r="AU2325" s="10"/>
      <c r="AV2325" s="10"/>
      <c r="AW2325" s="14">
        <f t="shared" si="4165"/>
        <v>22000000</v>
      </c>
      <c r="AX2325" s="21">
        <f t="shared" si="4166"/>
        <v>824.50057618361598</v>
      </c>
      <c r="AY2325" s="12"/>
      <c r="AZ2325" s="10">
        <f t="shared" si="4160"/>
        <v>0.43878573737415977</v>
      </c>
      <c r="BA2325" s="12"/>
      <c r="BB2325" s="17" cm="1">
        <f t="array" ref="BB2325">$C2325*EXP(poly_from_str($AO2325,BB$2951))</f>
        <v>10.080522076844421</v>
      </c>
      <c r="BC2325" s="12"/>
      <c r="BD2325" s="10">
        <f t="shared" si="4163"/>
        <v>2.2240834880769857</v>
      </c>
      <c r="BE2325" s="10">
        <f t="shared" si="4164"/>
        <v>0.21711844081731846</v>
      </c>
      <c r="BF2325" s="21">
        <f>INDEX([1]Pr3_line_class7_opt_lin!$A$2:$A$3624,MATCH($X2325,[1]Pr3_line_class7_opt_lin!$AO$2:$AO$3624,0),1)</f>
        <v>7476</v>
      </c>
    </row>
    <row r="2326" spans="1:58" x14ac:dyDescent="0.25">
      <c r="A2326" s="1" t="s">
        <v>840</v>
      </c>
      <c r="B2326" s="1">
        <v>8.0000000000000002E-3</v>
      </c>
      <c r="C2326">
        <v>10</v>
      </c>
      <c r="D2326" t="s">
        <v>16</v>
      </c>
      <c r="E2326" s="2">
        <v>94623.9</v>
      </c>
      <c r="F2326">
        <v>23844</v>
      </c>
      <c r="G2326" t="s">
        <v>4</v>
      </c>
      <c r="H2326" t="s">
        <v>5</v>
      </c>
      <c r="I2326">
        <v>118468</v>
      </c>
      <c r="J2326" t="s">
        <v>6</v>
      </c>
      <c r="K2326" t="s">
        <v>5</v>
      </c>
      <c r="L2326">
        <v>23844.58</v>
      </c>
      <c r="M2326">
        <v>118468.8</v>
      </c>
      <c r="N2326">
        <v>24</v>
      </c>
      <c r="V2326" s="11">
        <f t="shared" si="4114"/>
        <v>9.4623940803262628E-7</v>
      </c>
      <c r="W2326" s="11">
        <f t="shared" si="4115"/>
        <v>1.0568154557146769E-6</v>
      </c>
      <c r="X2326" s="10">
        <f t="shared" si="4116"/>
        <v>94623.922647279032</v>
      </c>
      <c r="Y2326" s="8">
        <f t="shared" si="4117"/>
        <v>1056.8152027765841</v>
      </c>
      <c r="Z2326" s="1">
        <f t="shared" si="4118"/>
        <v>1056.8150000000001</v>
      </c>
      <c r="AA2326" s="2">
        <f t="shared" si="4119"/>
        <v>94623.9</v>
      </c>
      <c r="AB2326" s="2">
        <f t="shared" si="4110"/>
        <v>94623.940803262623</v>
      </c>
      <c r="AC2326" s="1">
        <f t="shared" si="4120"/>
        <v>9.4768450865696754E-2</v>
      </c>
      <c r="AD2326" s="1" t="b">
        <f t="shared" si="4121"/>
        <v>1</v>
      </c>
      <c r="AF2326" s="1" t="s">
        <v>1268</v>
      </c>
      <c r="AG2326" s="1" t="s">
        <v>1181</v>
      </c>
      <c r="AH2326" s="10">
        <v>23844.58</v>
      </c>
      <c r="AI2326" s="10">
        <v>118468.8</v>
      </c>
      <c r="AJ2326" s="10">
        <f t="shared" si="4152"/>
        <v>94624.22</v>
      </c>
      <c r="AK2326" s="1">
        <f t="shared" si="4153"/>
        <v>3.1182217408058932E-3</v>
      </c>
      <c r="AL2326" s="10">
        <f t="shared" si="4154"/>
        <v>-0.29735272096877452</v>
      </c>
      <c r="AM2326" s="10">
        <f t="shared" si="4122"/>
        <v>0.71629490497390735</v>
      </c>
      <c r="AN2326" s="10">
        <f t="shared" si="4155"/>
        <v>-0.41512611482222711</v>
      </c>
      <c r="AO2326" s="1">
        <f t="shared" si="4123"/>
        <v>1056.8150000000001</v>
      </c>
      <c r="AP2326" s="14">
        <v>331000000</v>
      </c>
      <c r="AQ2326" s="10">
        <v>5.3999999999999999E-2</v>
      </c>
      <c r="AR2326" s="14" cm="1">
        <f t="array" ref="AR2326">SfromgA($AP2326,$AO2326,"")</f>
        <v>0.19282274460009416</v>
      </c>
      <c r="AS2326" s="21">
        <f t="shared" si="4156"/>
        <v>567.23831046644796</v>
      </c>
      <c r="AU2326" s="10"/>
      <c r="AV2326" s="10"/>
      <c r="AW2326" s="14">
        <f t="shared" si="4165"/>
        <v>331000000</v>
      </c>
      <c r="AX2326" s="21">
        <f t="shared" si="4166"/>
        <v>567.23831046644796</v>
      </c>
      <c r="AY2326" s="10">
        <f>LN(BB2326*$AO2326/$AW2326)</f>
        <v>-10.344008931801637</v>
      </c>
      <c r="AZ2326" s="10">
        <f t="shared" si="4160"/>
        <v>6.4811527260995847</v>
      </c>
      <c r="BA2326" s="10">
        <f>LN(AZ2326/$C2326)</f>
        <v>-0.43368670862019915</v>
      </c>
      <c r="BB2326" s="17" cm="1">
        <f t="array" ref="BB2326">$C2326*EXP(poly_from_str($AO2326,BB$2951))</f>
        <v>10.080522076844421</v>
      </c>
      <c r="BC2326" s="10">
        <f t="shared" si="4162"/>
        <v>-0.44170667026588761</v>
      </c>
      <c r="BD2326" s="10">
        <f t="shared" si="4163"/>
        <v>1.897977083171855</v>
      </c>
      <c r="BE2326" s="10">
        <f t="shared" si="4164"/>
        <v>-2.1494175934659125</v>
      </c>
      <c r="BF2326" s="21">
        <f>INDEX([1]Pr3_line_class7_opt_lin!$A$2:$A$3624,MATCH($X2326,[1]Pr3_line_class7_opt_lin!$AO$2:$AO$3624,0),1)</f>
        <v>7476</v>
      </c>
    </row>
    <row r="2327" spans="1:58" hidden="1" x14ac:dyDescent="0.25">
      <c r="A2327" s="1" t="s">
        <v>841</v>
      </c>
      <c r="B2327" s="1">
        <v>4.0000000000000001E-3</v>
      </c>
      <c r="C2327">
        <v>8</v>
      </c>
      <c r="E2327" s="2">
        <v>94641.5</v>
      </c>
      <c r="N2327">
        <v>24</v>
      </c>
      <c r="V2327" s="11">
        <f t="shared" si="4114"/>
        <v>9.4641493291337756E-7</v>
      </c>
      <c r="W2327" s="11">
        <f t="shared" si="4115"/>
        <v>1.0566189251015676E-6</v>
      </c>
      <c r="X2327" s="10">
        <f t="shared" si="4116"/>
        <v>94641.496277682003</v>
      </c>
      <c r="Y2327" s="8">
        <f t="shared" si="4117"/>
        <v>1056.6189666591483</v>
      </c>
      <c r="Z2327" s="1">
        <f t="shared" si="4118"/>
        <v>1056.6189999999999</v>
      </c>
      <c r="AA2327" s="2">
        <f t="shared" si="4119"/>
        <v>94641.5</v>
      </c>
      <c r="AB2327" s="2">
        <f t="shared" si="4110"/>
        <v>94641.493291337756</v>
      </c>
      <c r="AC2327" s="1">
        <f t="shared" si="4120"/>
        <v>9.4785061262071646E-2</v>
      </c>
      <c r="AD2327" s="1" t="b">
        <f t="shared" si="4121"/>
        <v>1</v>
      </c>
      <c r="AM2327" s="10">
        <f t="shared" si="4122"/>
        <v>0.35828051549328571</v>
      </c>
      <c r="AN2327" s="10"/>
      <c r="AO2327" s="1">
        <f t="shared" si="4123"/>
        <v>1056.6189999999999</v>
      </c>
      <c r="AP2327"/>
      <c r="BB2327" s="17" cm="1">
        <f t="array" ref="BB2327">$C2327*EXP(poly_from_str($AO2327,BB$2951))</f>
        <v>8.0651436463334711</v>
      </c>
      <c r="BF2327" s="21">
        <f>INDEX([1]Pr3_line_class7_opt_lin!$A$2:$A$3624,MATCH($X2327,[1]Pr3_line_class7_opt_lin!$AO$2:$AO$3624,0),1)</f>
        <v>5988</v>
      </c>
    </row>
    <row r="2328" spans="1:58" hidden="1" x14ac:dyDescent="0.25">
      <c r="A2328" s="1" t="s">
        <v>842</v>
      </c>
      <c r="B2328" s="1">
        <v>4.0000000000000001E-3</v>
      </c>
      <c r="C2328">
        <v>100</v>
      </c>
      <c r="E2328" s="2">
        <v>94650.5</v>
      </c>
      <c r="F2328">
        <v>38701</v>
      </c>
      <c r="G2328" t="s">
        <v>4</v>
      </c>
      <c r="H2328" t="s">
        <v>39</v>
      </c>
      <c r="I2328">
        <v>133352</v>
      </c>
      <c r="J2328" t="s">
        <v>6</v>
      </c>
      <c r="K2328" t="s">
        <v>46</v>
      </c>
      <c r="L2328">
        <v>38701.589999999997</v>
      </c>
      <c r="M2328">
        <v>133352.20000000001</v>
      </c>
      <c r="N2328">
        <v>24</v>
      </c>
      <c r="V2328" s="11">
        <f t="shared" si="4114"/>
        <v>9.4650540738539235E-7</v>
      </c>
      <c r="W2328" s="11">
        <f t="shared" si="4115"/>
        <v>1.0565184547361083E-6</v>
      </c>
      <c r="X2328" s="10">
        <f t="shared" si="4116"/>
        <v>94650.52260004275</v>
      </c>
      <c r="Y2328" s="8">
        <f t="shared" si="4117"/>
        <v>1056.5182024674298</v>
      </c>
      <c r="Z2328" s="1">
        <f t="shared" si="4118"/>
        <v>1056.518</v>
      </c>
      <c r="AA2328" s="2">
        <f t="shared" si="4119"/>
        <v>94650.5</v>
      </c>
      <c r="AB2328" s="2">
        <f t="shared" si="4110"/>
        <v>94650.540738539232</v>
      </c>
      <c r="AC2328" s="1">
        <f t="shared" si="4120"/>
        <v>9.4793624310489377E-2</v>
      </c>
      <c r="AD2328" s="1" t="b">
        <f t="shared" si="4121"/>
        <v>1</v>
      </c>
      <c r="AF2328" s="1" t="s">
        <v>1337</v>
      </c>
      <c r="AG2328" s="1" t="s">
        <v>1340</v>
      </c>
      <c r="AH2328" s="10">
        <v>38701.589999999997</v>
      </c>
      <c r="AI2328" s="10">
        <v>133352.20000000001</v>
      </c>
      <c r="AJ2328" s="10">
        <f t="shared" ref="AJ2328:AJ2329" si="4167">AI2328-AH2328</f>
        <v>94650.610000000015</v>
      </c>
      <c r="AK2328" s="1">
        <f t="shared" ref="AK2328:AK2329" si="4168">$A2328-100000000/AJ2328</f>
        <v>7.7311683480729698E-4</v>
      </c>
      <c r="AL2328" s="10">
        <f t="shared" ref="AL2328:AL2329" si="4169">$X2328-AJ2328</f>
        <v>-8.7399957265006378E-2</v>
      </c>
      <c r="AM2328" s="10">
        <f t="shared" si="4122"/>
        <v>0.35834884024692432</v>
      </c>
      <c r="AN2328" s="10">
        <f t="shared" ref="AN2328:AN2329" si="4170">AL2328/AM2328</f>
        <v>-0.24389630284496652</v>
      </c>
      <c r="AO2328" s="1">
        <f t="shared" si="4123"/>
        <v>1056.518</v>
      </c>
      <c r="AP2328" s="14">
        <v>10000000000</v>
      </c>
      <c r="AQ2328" s="10">
        <v>0.48499999999999999</v>
      </c>
      <c r="AR2328" s="14" cm="1">
        <f t="array" ref="AR2328">SfromgA($AP2328,$AO2328,"")</f>
        <v>5.8205505002897144</v>
      </c>
      <c r="AS2328" s="21">
        <f t="shared" ref="AS2328:AS2329" si="4171">(10^MAX(0.05, -0.312925054856973*((LN($AR2328))^(1/3)) + 0.454808404431693)-1)*100</f>
        <v>19.369879523717913</v>
      </c>
      <c r="AU2328" s="10"/>
      <c r="AV2328" s="10"/>
      <c r="AW2328" s="14">
        <f t="shared" ref="AW2328:AW2329" si="4172">IF($AP2328="",$AT2328,$AP2328)</f>
        <v>10000000000</v>
      </c>
      <c r="AX2328" s="21">
        <f t="shared" ref="AX2328:AX2329" si="4173">IF($AP2328="",$AV2328,$AS2328)</f>
        <v>19.369879523717913</v>
      </c>
      <c r="AY2328" s="10">
        <f>LN(BB2328*$AO2328/$AW2328)</f>
        <v>-11.4497908730552</v>
      </c>
      <c r="AZ2328" s="10">
        <f t="shared" ref="AZ2328:AZ2329" si="4174">EXP(AY$2950*$AI2328+AY$2951)*$AW2328/$AO2328</f>
        <v>48.723408185065132</v>
      </c>
      <c r="BA2328" s="10">
        <f>LN(AZ2328/$C2328)</f>
        <v>-0.7190106104956927</v>
      </c>
      <c r="BB2328" s="17" cm="1">
        <f t="array" ref="BB2328">$C2328*EXP(poly_from_str($AO2328,BB$2951))</f>
        <v>100.81893473467179</v>
      </c>
      <c r="BC2328" s="10">
        <f t="shared" ref="BC2328" si="4175">LN(AZ2328/BB2328)</f>
        <v>-0.72716660709428149</v>
      </c>
      <c r="BD2328" s="10">
        <f t="shared" ref="BD2328:BD2329" si="4176">LN($AX2328/100+1)</f>
        <v>0.17705671785067362</v>
      </c>
      <c r="BE2328" s="10">
        <f t="shared" ref="BE2328:BE2329" si="4177">ABS(LN($AZ2328/$BB2328))-BD2328-LN(2)</f>
        <v>-0.14303729131633747</v>
      </c>
      <c r="BF2328" s="21">
        <f>INDEX([1]Pr3_line_class7_opt_lin!$A$2:$A$3624,MATCH($X2328,[1]Pr3_line_class7_opt_lin!$AO$2:$AO$3624,0),1)</f>
        <v>74890</v>
      </c>
    </row>
    <row r="2329" spans="1:58" hidden="1" x14ac:dyDescent="0.25">
      <c r="A2329" s="1" t="s">
        <v>843</v>
      </c>
      <c r="B2329" s="1">
        <v>4.0000000000000001E-3</v>
      </c>
      <c r="C2329">
        <v>20</v>
      </c>
      <c r="E2329" s="2">
        <v>94668.800000000003</v>
      </c>
      <c r="F2329">
        <v>23532</v>
      </c>
      <c r="G2329" t="s">
        <v>4</v>
      </c>
      <c r="H2329" t="s">
        <v>17</v>
      </c>
      <c r="I2329">
        <v>118201</v>
      </c>
      <c r="J2329" t="s">
        <v>6</v>
      </c>
      <c r="K2329" t="s">
        <v>18</v>
      </c>
      <c r="L2329">
        <v>23532.86</v>
      </c>
      <c r="M2329">
        <v>118201.4</v>
      </c>
      <c r="N2329">
        <v>24</v>
      </c>
      <c r="V2329" s="11">
        <f t="shared" si="4114"/>
        <v>9.4668820066760442E-7</v>
      </c>
      <c r="W2329" s="11">
        <f t="shared" si="4115"/>
        <v>1.0563142239048135E-6</v>
      </c>
      <c r="X2329" s="10">
        <f t="shared" si="4116"/>
        <v>94668.81112837106</v>
      </c>
      <c r="Y2329" s="8">
        <f t="shared" si="4117"/>
        <v>1056.3140997344926</v>
      </c>
      <c r="Z2329" s="1">
        <f t="shared" si="4118"/>
        <v>1056.3140000000001</v>
      </c>
      <c r="AA2329" s="2">
        <f t="shared" si="4119"/>
        <v>94668.800000000003</v>
      </c>
      <c r="AB2329" s="2">
        <f t="shared" si="4110"/>
        <v>94668.82006676044</v>
      </c>
      <c r="AC2329" s="1">
        <f t="shared" si="4120"/>
        <v>9.4810927464163322E-2</v>
      </c>
      <c r="AD2329" s="1" t="b">
        <f t="shared" si="4121"/>
        <v>1</v>
      </c>
      <c r="AF2329" s="1" t="s">
        <v>1251</v>
      </c>
      <c r="AG2329" s="1" t="s">
        <v>1147</v>
      </c>
      <c r="AH2329" s="10">
        <v>23532.86</v>
      </c>
      <c r="AI2329" s="10">
        <v>118201.4</v>
      </c>
      <c r="AJ2329" s="10">
        <f t="shared" si="4167"/>
        <v>94668.54</v>
      </c>
      <c r="AK2329" s="1">
        <f t="shared" si="4168"/>
        <v>-3.1249921039488981E-3</v>
      </c>
      <c r="AL2329" s="10">
        <f t="shared" si="4169"/>
        <v>0.27112837106687948</v>
      </c>
      <c r="AM2329" s="10">
        <f t="shared" si="4122"/>
        <v>0.35848734372544527</v>
      </c>
      <c r="AN2329" s="10">
        <f t="shared" si="4170"/>
        <v>0.75631225428847659</v>
      </c>
      <c r="AO2329" s="1">
        <f t="shared" si="4123"/>
        <v>1056.3140000000001</v>
      </c>
      <c r="AP2329" s="14">
        <v>5280000</v>
      </c>
      <c r="AQ2329" s="10">
        <v>2E-3</v>
      </c>
      <c r="AR2329" s="14" cm="1">
        <f t="array" ref="AR2329">SfromgA($AP2329,$AO2329,"")</f>
        <v>3.0714707926638571E-3</v>
      </c>
      <c r="AS2329" s="21">
        <f t="shared" si="4171"/>
        <v>938.90463722939808</v>
      </c>
      <c r="AU2329" s="10"/>
      <c r="AV2329" s="10"/>
      <c r="AW2329" s="14">
        <f t="shared" si="4172"/>
        <v>5280000</v>
      </c>
      <c r="AX2329" s="21">
        <f t="shared" si="4173"/>
        <v>938.90463722939808</v>
      </c>
      <c r="AY2329" s="12"/>
      <c r="AZ2329" s="10">
        <f t="shared" si="4174"/>
        <v>0.10605216202406043</v>
      </c>
      <c r="BA2329" s="12"/>
      <c r="BB2329" s="17" cm="1">
        <f t="array" ref="BB2329">$C2329*EXP(poly_from_str($AO2329,BB$2951))</f>
        <v>20.165645567120926</v>
      </c>
      <c r="BC2329" s="12"/>
      <c r="BD2329" s="10">
        <f t="shared" si="4176"/>
        <v>2.3407520176739647</v>
      </c>
      <c r="BE2329" s="10">
        <f t="shared" si="4177"/>
        <v>2.2139054551598409</v>
      </c>
      <c r="BF2329" s="21">
        <f>INDEX([1]Pr3_line_class7_opt_lin!$A$2:$A$3624,MATCH($X2329,[1]Pr3_line_class7_opt_lin!$AO$2:$AO$3624,0),1)</f>
        <v>14996</v>
      </c>
    </row>
    <row r="2330" spans="1:58" hidden="1" x14ac:dyDescent="0.25">
      <c r="A2330" s="1" t="s">
        <v>844</v>
      </c>
      <c r="B2330" s="1">
        <v>4.0000000000000001E-3</v>
      </c>
      <c r="C2330">
        <v>50</v>
      </c>
      <c r="E2330" s="2">
        <v>94678</v>
      </c>
      <c r="N2330">
        <v>24</v>
      </c>
      <c r="V2330" s="11">
        <f t="shared" si="4114"/>
        <v>9.4678052018015336E-7</v>
      </c>
      <c r="W2330" s="11">
        <f t="shared" si="4115"/>
        <v>1.0562115803037666E-6</v>
      </c>
      <c r="X2330" s="10">
        <f t="shared" si="4116"/>
        <v>94678.028842491723</v>
      </c>
      <c r="Y2330" s="8">
        <f t="shared" si="4117"/>
        <v>1056.2112585419582</v>
      </c>
      <c r="Z2330" s="1">
        <f t="shared" si="4118"/>
        <v>1056.211</v>
      </c>
      <c r="AA2330" s="2">
        <f t="shared" si="4119"/>
        <v>94678</v>
      </c>
      <c r="AB2330" s="2">
        <f t="shared" si="4110"/>
        <v>94678.05201801534</v>
      </c>
      <c r="AC2330" s="1">
        <f t="shared" si="4120"/>
        <v>9.4819667669630098E-2</v>
      </c>
      <c r="AD2330" s="1" t="b">
        <f t="shared" si="4121"/>
        <v>1</v>
      </c>
      <c r="AM2330" s="10">
        <f t="shared" si="4122"/>
        <v>0.35855714435846625</v>
      </c>
      <c r="AN2330" s="10"/>
      <c r="AO2330" s="1">
        <f t="shared" si="4123"/>
        <v>1056.211</v>
      </c>
      <c r="AP2330"/>
      <c r="BB2330" s="17" cm="1">
        <f t="array" ref="BB2330">$C2330*EXP(poly_from_str($AO2330,BB$2951))</f>
        <v>50.416440381479596</v>
      </c>
      <c r="BF2330" s="21">
        <f>INDEX([1]Pr3_line_class7_opt_lin!$A$2:$A$3624,MATCH($X2330,[1]Pr3_line_class7_opt_lin!$AO$2:$AO$3624,0),1)</f>
        <v>37513</v>
      </c>
    </row>
    <row r="2331" spans="1:58" hidden="1" x14ac:dyDescent="0.25">
      <c r="A2331" s="1" t="s">
        <v>845</v>
      </c>
      <c r="B2331" s="1">
        <v>4.0000000000000001E-3</v>
      </c>
      <c r="C2331">
        <v>80</v>
      </c>
      <c r="E2331" s="2">
        <v>94694.3</v>
      </c>
      <c r="F2331">
        <v>21238</v>
      </c>
      <c r="G2331" t="s">
        <v>4</v>
      </c>
      <c r="H2331" t="s">
        <v>39</v>
      </c>
      <c r="I2331">
        <v>115933</v>
      </c>
      <c r="J2331" t="s">
        <v>6</v>
      </c>
      <c r="K2331" t="s">
        <v>12</v>
      </c>
      <c r="L2331">
        <v>21238.78</v>
      </c>
      <c r="M2331">
        <v>115933.2</v>
      </c>
      <c r="N2331">
        <v>24</v>
      </c>
      <c r="V2331" s="11">
        <f t="shared" si="4114"/>
        <v>9.469427951857429E-7</v>
      </c>
      <c r="W2331" s="11">
        <f t="shared" si="4115"/>
        <v>1.0560297715913207E-6</v>
      </c>
      <c r="X2331" s="10">
        <f t="shared" si="4116"/>
        <v>94694.288647115551</v>
      </c>
      <c r="Y2331" s="8">
        <f t="shared" si="4117"/>
        <v>1056.0298981985759</v>
      </c>
      <c r="Z2331" s="1">
        <f t="shared" si="4118"/>
        <v>1056.03</v>
      </c>
      <c r="AA2331" s="2">
        <f t="shared" si="4119"/>
        <v>94694.3</v>
      </c>
      <c r="AB2331" s="2">
        <f t="shared" si="4110"/>
        <v>94694.279518574287</v>
      </c>
      <c r="AC2331" s="1">
        <f t="shared" si="4120"/>
        <v>9.483503286770939E-2</v>
      </c>
      <c r="AD2331" s="1" t="b">
        <f t="shared" si="4121"/>
        <v>1</v>
      </c>
      <c r="AF2331" s="1" t="s">
        <v>1196</v>
      </c>
      <c r="AG2331" s="1" t="s">
        <v>1177</v>
      </c>
      <c r="AH2331" s="10">
        <v>21238.78</v>
      </c>
      <c r="AI2331" s="10">
        <v>115933.14</v>
      </c>
      <c r="AJ2331" s="10">
        <f>AI2331-AH2331</f>
        <v>94694.36</v>
      </c>
      <c r="AK2331" s="1">
        <f>$A2331-100000000/AJ2331</f>
        <v>8.9752758231043117E-4</v>
      </c>
      <c r="AL2331" s="10">
        <f>$X2331-AJ2331</f>
        <v>-7.1352884449879639E-2</v>
      </c>
      <c r="AM2331" s="10">
        <f t="shared" si="4122"/>
        <v>0.35868034052062919</v>
      </c>
      <c r="AN2331" s="10">
        <f>AL2331/AM2331</f>
        <v>-0.19893168481525916</v>
      </c>
      <c r="AO2331" s="1">
        <f t="shared" si="4123"/>
        <v>1056.03</v>
      </c>
      <c r="AP2331" s="14">
        <v>2320000000</v>
      </c>
      <c r="AQ2331" s="10">
        <v>0.62</v>
      </c>
      <c r="AR2331" s="14" cm="1">
        <f t="array" ref="AR2331">SfromgA($AP2331,$AO2331,"")</f>
        <v>1.3484973973980618</v>
      </c>
      <c r="AS2331" s="21">
        <f>(10^MAX(0.05, -0.312925054856973*((LN($AR2331))^(1/3)) + 0.454808404431693)-1)*100</f>
        <v>76.019666603669677</v>
      </c>
      <c r="AU2331" s="10"/>
      <c r="AV2331" s="10"/>
      <c r="AW2331" s="14">
        <f>IF($AP2331="",$AT2331,$AP2331)</f>
        <v>2320000000</v>
      </c>
      <c r="AX2331" s="21">
        <f>IF($AP2331="",$AV2331,$AS2331)</f>
        <v>76.019666603669677</v>
      </c>
      <c r="AY2331" s="10">
        <f>LN(BB2331*$AO2331/$AW2331)</f>
        <v>-10.212159745835713</v>
      </c>
      <c r="AZ2331" s="10">
        <f>EXP(AY$2950*$AI2331+AY$2951)*$AW2331/$AO2331</f>
        <v>57.619963877317801</v>
      </c>
      <c r="BA2331" s="10">
        <f>LN(AZ2331/$C2331)</f>
        <v>-0.32815753192991715</v>
      </c>
      <c r="BB2331" s="17" cm="1">
        <f t="array" ref="BB2331">$C2331*EXP(poly_from_str($AO2331,BB$2951))</f>
        <v>80.672794851403111</v>
      </c>
      <c r="BC2331" s="10">
        <f t="shared" ref="BC2331" si="4178">LN(AZ2331/BB2331)</f>
        <v>-0.33653230109136612</v>
      </c>
      <c r="BD2331" s="10">
        <f t="shared" ref="BD2331" si="4179">LN($AX2331/100+1)</f>
        <v>0.56542554487368579</v>
      </c>
      <c r="BE2331" s="10">
        <f>ABS(LN($AZ2331/$BB2331))-BD2331-LN(2)</f>
        <v>-0.92204042434226496</v>
      </c>
      <c r="BF2331" s="21">
        <f>INDEX([1]Pr3_line_class7_opt_lin!$A$2:$A$3624,MATCH($X2331,[1]Pr3_line_class7_opt_lin!$AO$2:$AO$3624,0),1)</f>
        <v>60086</v>
      </c>
    </row>
    <row r="2332" spans="1:58" hidden="1" x14ac:dyDescent="0.25">
      <c r="A2332" s="1" t="s">
        <v>846</v>
      </c>
      <c r="B2332" s="1">
        <v>4.0000000000000001E-3</v>
      </c>
      <c r="C2332">
        <v>20</v>
      </c>
      <c r="E2332" s="2">
        <v>94709.8</v>
      </c>
      <c r="N2332">
        <v>24</v>
      </c>
      <c r="V2332" s="11">
        <f t="shared" si="4114"/>
        <v>9.4709794981706807E-7</v>
      </c>
      <c r="W2332" s="11">
        <f t="shared" si="4115"/>
        <v>1.0558569440543641E-6</v>
      </c>
      <c r="X2332" s="10">
        <f t="shared" si="4116"/>
        <v>94709.797219164757</v>
      </c>
      <c r="Y2332" s="8">
        <f t="shared" si="4117"/>
        <v>1055.8569750560584</v>
      </c>
      <c r="Z2332" s="1">
        <f t="shared" si="4118"/>
        <v>1055.857</v>
      </c>
      <c r="AA2332" s="2">
        <f t="shared" si="4119"/>
        <v>94709.8</v>
      </c>
      <c r="AB2332" s="2">
        <f t="shared" si="4110"/>
        <v>94709.7949817068</v>
      </c>
      <c r="AC2332" s="1">
        <f t="shared" si="4120"/>
        <v>9.484972632738467E-2</v>
      </c>
      <c r="AD2332" s="1" t="b">
        <f t="shared" si="4121"/>
        <v>1</v>
      </c>
      <c r="AM2332" s="10">
        <f t="shared" si="4122"/>
        <v>0.35879782963033824</v>
      </c>
      <c r="AN2332" s="10"/>
      <c r="AO2332" s="1">
        <f t="shared" si="4123"/>
        <v>1055.857</v>
      </c>
      <c r="AP2332"/>
      <c r="BB2332" s="17" cm="1">
        <f t="array" ref="BB2332">$C2332*EXP(poly_from_str($AO2332,BB$2951))</f>
        <v>20.169734375882001</v>
      </c>
      <c r="BF2332" s="21">
        <f>INDEX([1]Pr3_line_class7_opt_lin!$A$2:$A$3624,MATCH($X2332,[1]Pr3_line_class7_opt_lin!$AO$2:$AO$3624,0),1)</f>
        <v>15037</v>
      </c>
    </row>
    <row r="2333" spans="1:58" hidden="1" x14ac:dyDescent="0.25">
      <c r="A2333" s="1" t="s">
        <v>847</v>
      </c>
      <c r="B2333" s="1">
        <v>4.0000000000000001E-3</v>
      </c>
      <c r="C2333">
        <v>20</v>
      </c>
      <c r="E2333" s="2">
        <v>94726.8</v>
      </c>
      <c r="F2333">
        <v>21294</v>
      </c>
      <c r="G2333" t="s">
        <v>4</v>
      </c>
      <c r="H2333" t="s">
        <v>7</v>
      </c>
      <c r="I2333">
        <v>116021</v>
      </c>
      <c r="J2333" t="s">
        <v>6</v>
      </c>
      <c r="K2333" t="s">
        <v>7</v>
      </c>
      <c r="L2333">
        <v>21294.89</v>
      </c>
      <c r="M2333">
        <v>116021.8</v>
      </c>
      <c r="N2333">
        <v>24</v>
      </c>
      <c r="V2333" s="11">
        <f t="shared" si="4114"/>
        <v>9.4726751213449699E-7</v>
      </c>
      <c r="W2333" s="11">
        <f t="shared" si="4115"/>
        <v>1.055667456305924E-6</v>
      </c>
      <c r="X2333" s="10">
        <f t="shared" si="4116"/>
        <v>94726.772974080974</v>
      </c>
      <c r="Y2333" s="8">
        <f t="shared" si="4117"/>
        <v>1055.6677574919804</v>
      </c>
      <c r="Z2333" s="1">
        <f t="shared" si="4118"/>
        <v>1055.6679999999999</v>
      </c>
      <c r="AA2333" s="2">
        <f t="shared" si="4119"/>
        <v>94726.8</v>
      </c>
      <c r="AB2333" s="2">
        <f t="shared" si="4110"/>
        <v>94726.751213449694</v>
      </c>
      <c r="AC2333" s="1">
        <f t="shared" si="4120"/>
        <v>9.4865786977273964E-2</v>
      </c>
      <c r="AD2333" s="1" t="b">
        <f t="shared" si="4121"/>
        <v>1</v>
      </c>
      <c r="AF2333" s="1" t="s">
        <v>1209</v>
      </c>
      <c r="AG2333" s="1" t="s">
        <v>1322</v>
      </c>
      <c r="AH2333" s="10">
        <v>21294.89</v>
      </c>
      <c r="AI2333" s="10">
        <v>116021.78</v>
      </c>
      <c r="AJ2333" s="10">
        <f>AI2333-AH2333</f>
        <v>94726.89</v>
      </c>
      <c r="AK2333" s="1">
        <f>$A2333-100000000/AJ2333</f>
        <v>1.5466835234292375E-3</v>
      </c>
      <c r="AL2333" s="10">
        <f>$X2333-AJ2333</f>
        <v>-0.11702591902576387</v>
      </c>
      <c r="AM2333" s="10">
        <f t="shared" si="4122"/>
        <v>0.3589264806738483</v>
      </c>
      <c r="AN2333" s="10">
        <f>AL2333/AM2333</f>
        <v>-0.32604426066881298</v>
      </c>
      <c r="AO2333" s="1">
        <f t="shared" si="4123"/>
        <v>1055.6679999999999</v>
      </c>
      <c r="AP2333" s="14">
        <v>922000000</v>
      </c>
      <c r="AQ2333" s="10">
        <v>0.25700000000000001</v>
      </c>
      <c r="AR2333" s="14" cm="1">
        <f t="array" ref="AR2333">SfromgA($AP2333,$AO2333,"")</f>
        <v>0.53536053402253425</v>
      </c>
      <c r="AS2333" s="21">
        <f>(10^MAX(0.05, -0.312925054856973*((LN($AR2333))^(1/3)) + 0.454808404431693)-1)*100</f>
        <v>427.62958953086292</v>
      </c>
      <c r="AU2333" s="10"/>
      <c r="AV2333" s="10"/>
      <c r="AW2333" s="14">
        <f>IF($AP2333="",$AT2333,$AP2333)</f>
        <v>922000000</v>
      </c>
      <c r="AX2333" s="21">
        <f>IF($AP2333="",$AV2333,$AS2333)</f>
        <v>427.62958953086292</v>
      </c>
      <c r="AY2333" s="10">
        <f>LN(BB2333*$AO2333/$AW2333)</f>
        <v>-10.67586124393779</v>
      </c>
      <c r="AZ2333" s="10">
        <f>EXP(AY$2950*$AI2333+AY$2951)*$AW2333/$AO2333</f>
        <v>22.717805358101671</v>
      </c>
      <c r="BA2333" s="10">
        <f>LN(AZ2333/$C2333)</f>
        <v>0.1274167204793715</v>
      </c>
      <c r="BB2333" s="17" cm="1">
        <f t="array" ref="BB2333">$C2333*EXP(poly_from_str($AO2333,BB$2951))</f>
        <v>20.171395100693722</v>
      </c>
      <c r="BC2333" s="10">
        <f t="shared" ref="BC2333" si="4180">LN(AZ2333/BB2333)</f>
        <v>0.11888347734496131</v>
      </c>
      <c r="BD2333" s="10">
        <f t="shared" ref="BD2333" si="4181">LN($AX2333/100+1)</f>
        <v>1.6632243165479323</v>
      </c>
      <c r="BE2333" s="10">
        <f>ABS(LN($AZ2333/$BB2333))-BD2333-LN(2)</f>
        <v>-2.2374880197629161</v>
      </c>
      <c r="BF2333" s="21">
        <f>INDEX([1]Pr3_line_class7_opt_lin!$A$2:$A$3624,MATCH($X2333,[1]Pr3_line_class7_opt_lin!$AO$2:$AO$3624,0),1)</f>
        <v>15054</v>
      </c>
    </row>
    <row r="2334" spans="1:58" hidden="1" x14ac:dyDescent="0.25">
      <c r="A2334" s="1" t="s">
        <v>848</v>
      </c>
      <c r="B2334" s="1">
        <v>4.0000000000000001E-3</v>
      </c>
      <c r="C2334">
        <v>20</v>
      </c>
      <c r="E2334" s="2">
        <v>94760</v>
      </c>
      <c r="N2334">
        <v>24</v>
      </c>
      <c r="V2334" s="11">
        <f t="shared" si="4114"/>
        <v>9.4760053330958013E-7</v>
      </c>
      <c r="W2334" s="11">
        <f t="shared" si="4115"/>
        <v>1.055297593921486E-6</v>
      </c>
      <c r="X2334" s="10">
        <f t="shared" si="4116"/>
        <v>94760.029524850092</v>
      </c>
      <c r="Y2334" s="8">
        <f t="shared" si="4117"/>
        <v>1055.2972651172061</v>
      </c>
      <c r="Z2334" s="1">
        <f t="shared" si="4118"/>
        <v>1055.297</v>
      </c>
      <c r="AA2334" s="2">
        <f t="shared" si="4119"/>
        <v>94760</v>
      </c>
      <c r="AB2334" s="2">
        <f t="shared" si="4110"/>
        <v>94760.053330958006</v>
      </c>
      <c r="AC2334" s="1">
        <f t="shared" si="4120"/>
        <v>9.4897338536430037E-2</v>
      </c>
      <c r="AD2334" s="1" t="b">
        <f t="shared" si="4121"/>
        <v>1</v>
      </c>
      <c r="AM2334" s="10">
        <f t="shared" si="4122"/>
        <v>0.35917850614566327</v>
      </c>
      <c r="AN2334" s="10"/>
      <c r="AO2334" s="1">
        <f t="shared" si="4123"/>
        <v>1055.297</v>
      </c>
      <c r="AP2334"/>
      <c r="BB2334" s="17" cm="1">
        <f t="array" ref="BB2334">$C2334*EXP(poly_from_str($AO2334,BB$2951))</f>
        <v>20.174603509540677</v>
      </c>
      <c r="BF2334" s="21">
        <f>INDEX([1]Pr3_line_class7_opt_lin!$A$2:$A$3624,MATCH($X2334,[1]Pr3_line_class7_opt_lin!$AO$2:$AO$3624,0),1)</f>
        <v>15087</v>
      </c>
    </row>
    <row r="2335" spans="1:58" hidden="1" x14ac:dyDescent="0.25">
      <c r="A2335" s="1" t="s">
        <v>849</v>
      </c>
      <c r="B2335" s="1">
        <v>4.0000000000000001E-3</v>
      </c>
      <c r="C2335">
        <v>300</v>
      </c>
      <c r="E2335" s="2">
        <v>94773.9</v>
      </c>
      <c r="F2335">
        <v>21535</v>
      </c>
      <c r="G2335" t="s">
        <v>4</v>
      </c>
      <c r="H2335" t="s">
        <v>5</v>
      </c>
      <c r="I2335">
        <v>116309</v>
      </c>
      <c r="J2335" t="s">
        <v>6</v>
      </c>
      <c r="K2335" t="s">
        <v>12</v>
      </c>
      <c r="L2335">
        <v>21535.17</v>
      </c>
      <c r="M2335">
        <v>116309.2</v>
      </c>
      <c r="N2335">
        <v>24</v>
      </c>
      <c r="V2335" s="11">
        <f t="shared" si="4114"/>
        <v>9.4773883729503958E-7</v>
      </c>
      <c r="W2335" s="11">
        <f t="shared" si="4115"/>
        <v>1.0551428188562465E-6</v>
      </c>
      <c r="X2335" s="10">
        <f t="shared" si="4116"/>
        <v>94773.890994752859</v>
      </c>
      <c r="Y2335" s="8">
        <f t="shared" si="4117"/>
        <v>1055.1429191140467</v>
      </c>
      <c r="Z2335" s="1">
        <f t="shared" si="4118"/>
        <v>1055.143</v>
      </c>
      <c r="AA2335" s="2">
        <f t="shared" si="4119"/>
        <v>94773.9</v>
      </c>
      <c r="AB2335" s="2">
        <f t="shared" si="4110"/>
        <v>94773.883729503956</v>
      </c>
      <c r="AC2335" s="1">
        <f t="shared" si="4120"/>
        <v>9.4910445185867678E-2</v>
      </c>
      <c r="AD2335" s="1" t="b">
        <f t="shared" si="4121"/>
        <v>1</v>
      </c>
      <c r="AF2335" s="1" t="s">
        <v>1206</v>
      </c>
      <c r="AG2335" s="1" t="s">
        <v>1148</v>
      </c>
      <c r="AH2335" s="10">
        <v>21535.17</v>
      </c>
      <c r="AI2335" s="10">
        <v>116309.14</v>
      </c>
      <c r="AJ2335" s="10">
        <f>AI2335-AH2335</f>
        <v>94773.97</v>
      </c>
      <c r="AK2335" s="1">
        <f>$A2335-100000000/AJ2335</f>
        <v>9.6047163583534712E-4</v>
      </c>
      <c r="AL2335" s="10">
        <f>$X2335-AJ2335</f>
        <v>-7.9005247142049484E-2</v>
      </c>
      <c r="AM2335" s="10">
        <f t="shared" si="4122"/>
        <v>0.35928362316766538</v>
      </c>
      <c r="AN2335" s="10">
        <f>AL2335/AM2335</f>
        <v>-0.21989659992150667</v>
      </c>
      <c r="AO2335" s="1">
        <f t="shared" si="4123"/>
        <v>1055.143</v>
      </c>
      <c r="AP2335" s="14">
        <v>4500000000</v>
      </c>
      <c r="AQ2335" s="10">
        <v>0.47</v>
      </c>
      <c r="AR2335" s="14" cm="1">
        <f t="array" ref="AR2335">SfromgA($AP2335,$AO2335,"")</f>
        <v>2.6090346084219025</v>
      </c>
      <c r="AS2335" s="21">
        <f>(10^MAX(0.05, -0.312925054856973*((LN($AR2335))^(1/3)) + 0.454808404431693)-1)*100</f>
        <v>40.030269422578698</v>
      </c>
      <c r="AT2335" s="14" cm="1">
        <f t="array" ref="AT2335">INDEX([2]Sheet1!$J$2:$J$216,MATCH($AF2335&amp;$AG2335,[2]Sheet1!$M$2:$M$216&amp;[2]Sheet1!$N$2:$N$216,0),1)</f>
        <v>3958406342.7949877</v>
      </c>
      <c r="AU2335" s="14" cm="1">
        <f t="array" ref="AU2335">SfromgA($AT2335,$AO2335,"")</f>
        <v>2.295026476121977</v>
      </c>
      <c r="AV2335" s="21">
        <f>(10^MAX(0.05, -0.312925054856973*((LN($AU2335))^(1/3)) + 0.454808404431693)-1)*100</f>
        <v>44.757115764034253</v>
      </c>
      <c r="AW2335" s="14">
        <f>IF($AP2335="",$AT2335,$AP2335)</f>
        <v>4500000000</v>
      </c>
      <c r="AX2335" s="21">
        <f>IF($AP2335="",$AV2335,$AS2335)</f>
        <v>40.030269422578698</v>
      </c>
      <c r="AY2335" s="10">
        <f>LN(BB2335*$AO2335/$AW2335)</f>
        <v>-9.5533718725991008</v>
      </c>
      <c r="AZ2335" s="10">
        <f>EXP(AY$2950*$AI2335+AY$2951)*$AW2335/$AO2335</f>
        <v>107.99366837462726</v>
      </c>
      <c r="BA2335" s="10">
        <f>LN(AZ2335/$C2335)</f>
        <v>-1.0217098754114207</v>
      </c>
      <c r="BB2335" s="17" cm="1">
        <f t="array" ref="BB2335">$C2335*EXP(poly_from_str($AO2335,BB$2951))</f>
        <v>302.63872862726635</v>
      </c>
      <c r="BC2335" s="10">
        <f t="shared" ref="BC2335" si="4182">LN(AZ2335/BB2335)</f>
        <v>-1.0304671801303364</v>
      </c>
      <c r="BD2335" s="10">
        <f t="shared" ref="BD2335" si="4183">LN($AX2335/100+1)</f>
        <v>0.33668842341244093</v>
      </c>
      <c r="BE2335" s="10">
        <f>ABS(LN($AZ2335/$BB2335))-BD2335-LN(2)</f>
        <v>6.3157615795017552E-4</v>
      </c>
      <c r="BF2335" s="21">
        <f>INDEX([1]Pr3_line_class7_opt_lin!$A$2:$A$3624,MATCH($X2335,[1]Pr3_line_class7_opt_lin!$AO$2:$AO$3624,0),1)</f>
        <v>226515</v>
      </c>
    </row>
    <row r="2336" spans="1:58" hidden="1" x14ac:dyDescent="0.25">
      <c r="A2336" s="1" t="s">
        <v>850</v>
      </c>
      <c r="B2336" s="1">
        <v>4.0000000000000001E-3</v>
      </c>
      <c r="C2336">
        <v>30</v>
      </c>
      <c r="E2336" s="2">
        <v>94780.3</v>
      </c>
      <c r="N2336">
        <v>24</v>
      </c>
      <c r="V2336" s="11">
        <f t="shared" si="4114"/>
        <v>9.478026144187317E-7</v>
      </c>
      <c r="W2336" s="11">
        <f t="shared" si="4115"/>
        <v>1.0550715707800039E-6</v>
      </c>
      <c r="X2336" s="10">
        <f t="shared" si="4116"/>
        <v>94780.278661765828</v>
      </c>
      <c r="Y2336" s="8">
        <f t="shared" si="4117"/>
        <v>1055.0718083121631</v>
      </c>
      <c r="Z2336" s="1">
        <f t="shared" si="4118"/>
        <v>1055.0719999999999</v>
      </c>
      <c r="AA2336" s="2">
        <f t="shared" si="4119"/>
        <v>94780.3</v>
      </c>
      <c r="AB2336" s="2">
        <f t="shared" si="4110"/>
        <v>94780.261441873168</v>
      </c>
      <c r="AC2336" s="1">
        <f t="shared" si="4120"/>
        <v>9.4916489794949155E-2</v>
      </c>
      <c r="AD2336" s="1" t="b">
        <f t="shared" si="4121"/>
        <v>1</v>
      </c>
      <c r="AM2336" s="10">
        <f t="shared" si="4122"/>
        <v>0.35933206454156685</v>
      </c>
      <c r="AN2336" s="10"/>
      <c r="AO2336" s="1">
        <f t="shared" si="4123"/>
        <v>1055.0719999999999</v>
      </c>
      <c r="AP2336"/>
      <c r="BB2336" s="17" cm="1">
        <f t="array" ref="BB2336">$C2336*EXP(poly_from_str($AO2336,BB$2951))</f>
        <v>30.264774055297117</v>
      </c>
      <c r="BF2336" s="21">
        <f>INDEX([1]Pr3_line_class7_opt_lin!$A$2:$A$3624,MATCH($X2336,[1]Pr3_line_class7_opt_lin!$AO$2:$AO$3624,0),1)</f>
        <v>22661</v>
      </c>
    </row>
    <row r="2337" spans="1:58" hidden="1" x14ac:dyDescent="0.25">
      <c r="A2337" s="1" t="s">
        <v>851</v>
      </c>
      <c r="B2337" s="1">
        <v>4.0000000000000001E-3</v>
      </c>
      <c r="C2337">
        <v>50</v>
      </c>
      <c r="E2337" s="2">
        <v>94821.5</v>
      </c>
      <c r="F2337">
        <v>20848</v>
      </c>
      <c r="G2337" t="s">
        <v>4</v>
      </c>
      <c r="H2337" t="s">
        <v>17</v>
      </c>
      <c r="I2337">
        <v>115670</v>
      </c>
      <c r="J2337" t="s">
        <v>6</v>
      </c>
      <c r="K2337" t="s">
        <v>7</v>
      </c>
      <c r="L2337">
        <v>20848.39</v>
      </c>
      <c r="M2337">
        <v>115670</v>
      </c>
      <c r="N2337">
        <v>24</v>
      </c>
      <c r="V2337" s="11">
        <f t="shared" si="4114"/>
        <v>9.4821512725521114E-7</v>
      </c>
      <c r="W2337" s="11">
        <f t="shared" si="4115"/>
        <v>1.0546131415343566E-6</v>
      </c>
      <c r="X2337" s="10">
        <f t="shared" si="4116"/>
        <v>94821.507036887167</v>
      </c>
      <c r="Y2337" s="8">
        <f t="shared" si="4117"/>
        <v>1054.6130632694787</v>
      </c>
      <c r="Z2337" s="1">
        <f t="shared" si="4118"/>
        <v>1054.6130000000001</v>
      </c>
      <c r="AA2337" s="2">
        <f t="shared" si="4119"/>
        <v>94821.5</v>
      </c>
      <c r="AB2337" s="2">
        <f t="shared" si="4110"/>
        <v>94821.512725521112</v>
      </c>
      <c r="AC2337" s="1">
        <f t="shared" si="4120"/>
        <v>9.495559637778081E-2</v>
      </c>
      <c r="AD2337" s="1" t="b">
        <f t="shared" si="4121"/>
        <v>1</v>
      </c>
      <c r="AF2337" s="1" t="s">
        <v>1271</v>
      </c>
      <c r="AG2337" s="1" t="s">
        <v>1201</v>
      </c>
      <c r="AH2337" s="10">
        <v>20848.39</v>
      </c>
      <c r="AI2337" s="10">
        <v>115670</v>
      </c>
      <c r="AJ2337" s="10">
        <f t="shared" ref="AJ2337:AJ2339" si="4184">AI2337-AH2337</f>
        <v>94821.61</v>
      </c>
      <c r="AK2337" s="1">
        <f t="shared" ref="AK2337:AK2339" si="4185">$A2337-100000000/AJ2337</f>
        <v>1.0818939902037528E-3</v>
      </c>
      <c r="AL2337" s="10">
        <f t="shared" ref="AL2337:AL2339" si="4186">$X2337-AJ2337</f>
        <v>-0.10296311283309478</v>
      </c>
      <c r="AM2337" s="10">
        <f t="shared" si="4122"/>
        <v>0.35964472275612003</v>
      </c>
      <c r="AN2337" s="10">
        <f t="shared" ref="AN2337:AN2339" si="4187">AL2337/AM2337</f>
        <v>-0.28629118215343718</v>
      </c>
      <c r="AO2337" s="1">
        <f t="shared" si="4123"/>
        <v>1054.6130000000001</v>
      </c>
      <c r="AP2337" s="14">
        <v>2450000000</v>
      </c>
      <c r="AQ2337" s="10">
        <v>0.58699999999999997</v>
      </c>
      <c r="AR2337" s="14" cm="1">
        <f t="array" ref="AR2337">SfromgA($AP2337,$AO2337,"")</f>
        <v>1.4183349533056413</v>
      </c>
      <c r="AS2337" s="21">
        <f t="shared" ref="AS2337:AS2339" si="4188">(10^MAX(0.05, -0.312925054856973*((LN($AR2337))^(1/3)) + 0.454808404431693)-1)*100</f>
        <v>71.549429418574334</v>
      </c>
      <c r="AU2337" s="10"/>
      <c r="AV2337" s="10"/>
      <c r="AW2337" s="14">
        <f t="shared" ref="AW2337:AW2339" si="4189">IF($AP2337="",$AT2337,$AP2337)</f>
        <v>2450000000</v>
      </c>
      <c r="AX2337" s="21">
        <f t="shared" ref="AX2337:AX2339" si="4190">IF($AP2337="",$AV2337,$AS2337)</f>
        <v>71.549429418574334</v>
      </c>
      <c r="AY2337" s="10">
        <f t="shared" ref="AY2337:AY2339" si="4191">LN(BB2337*$AO2337/$AW2337)</f>
        <v>-10.737425129439394</v>
      </c>
      <c r="AZ2337" s="10">
        <f t="shared" ref="AZ2337:AZ2339" si="4192">EXP(AY$2950*$AI2337+AY$2951)*$AW2337/$AO2337</f>
        <v>62.447734325890693</v>
      </c>
      <c r="BA2337" s="10">
        <f t="shared" ref="BA2337:BA2339" si="4193">LN(AZ2337/$C2337)</f>
        <v>0.22230695067571579</v>
      </c>
      <c r="BB2337" s="17" cm="1">
        <f t="array" ref="BB2337">$C2337*EXP(poly_from_str($AO2337,BB$2951))</f>
        <v>50.450849145980605</v>
      </c>
      <c r="BC2337" s="10">
        <f t="shared" ref="BC2337:BC2339" si="4194">LN(AZ2337/BB2337)</f>
        <v>0.21333037800920901</v>
      </c>
      <c r="BD2337" s="10">
        <f t="shared" ref="BD2337:BD2339" si="4195">LN($AX2337/100+1)</f>
        <v>0.53970125727512841</v>
      </c>
      <c r="BE2337" s="10">
        <f t="shared" ref="BE2337:BE2339" si="4196">ABS(LN($AZ2337/$BB2337))-BD2337-LN(2)</f>
        <v>-1.0195180598258646</v>
      </c>
      <c r="BF2337" s="21">
        <f>INDEX([1]Pr3_line_class7_opt_lin!$A$2:$A$3624,MATCH($X2337,[1]Pr3_line_class7_opt_lin!$AO$2:$AO$3624,0),1)</f>
        <v>37872</v>
      </c>
    </row>
    <row r="2338" spans="1:58" x14ac:dyDescent="0.25">
      <c r="A2338" s="1" t="s">
        <v>852</v>
      </c>
      <c r="B2338" s="1">
        <v>8.0000000000000002E-3</v>
      </c>
      <c r="C2338">
        <v>50</v>
      </c>
      <c r="D2338" t="s">
        <v>111</v>
      </c>
      <c r="E2338" s="2">
        <v>94826.5</v>
      </c>
      <c r="F2338">
        <v>16516</v>
      </c>
      <c r="G2338" t="s">
        <v>4</v>
      </c>
      <c r="H2338" t="s">
        <v>7</v>
      </c>
      <c r="I2338">
        <v>111342</v>
      </c>
      <c r="J2338" t="s">
        <v>6</v>
      </c>
      <c r="K2338" t="s">
        <v>7</v>
      </c>
      <c r="L2338">
        <v>16516.150000000001</v>
      </c>
      <c r="M2338">
        <v>111342.8</v>
      </c>
      <c r="N2338">
        <v>24</v>
      </c>
      <c r="V2338" s="11">
        <f t="shared" si="4114"/>
        <v>9.4826458099032957E-7</v>
      </c>
      <c r="W2338" s="11">
        <f t="shared" si="4115"/>
        <v>1.0545575340226625E-6</v>
      </c>
      <c r="X2338" s="10">
        <f t="shared" si="4116"/>
        <v>94826.476832011365</v>
      </c>
      <c r="Y2338" s="8">
        <f t="shared" si="4117"/>
        <v>1054.5577916719792</v>
      </c>
      <c r="Z2338" s="1">
        <f t="shared" si="4118"/>
        <v>1054.558</v>
      </c>
      <c r="AA2338" s="2">
        <f t="shared" si="4119"/>
        <v>94826.5</v>
      </c>
      <c r="AB2338" s="2">
        <f t="shared" si="4110"/>
        <v>94826.458099032956</v>
      </c>
      <c r="AC2338" s="1">
        <f t="shared" si="4120"/>
        <v>9.4960285778038278E-2</v>
      </c>
      <c r="AD2338" s="1" t="b">
        <f t="shared" si="4121"/>
        <v>1</v>
      </c>
      <c r="AF2338" s="1" t="s">
        <v>1202</v>
      </c>
      <c r="AG2338" s="5" t="s">
        <v>1474</v>
      </c>
      <c r="AH2338" s="10">
        <v>16516.150000000001</v>
      </c>
      <c r="AI2338" s="10">
        <v>111342.43</v>
      </c>
      <c r="AJ2338" s="10">
        <f t="shared" si="4184"/>
        <v>94826.28</v>
      </c>
      <c r="AK2338" s="1">
        <f t="shared" si="4185"/>
        <v>-1.9806298423645785E-3</v>
      </c>
      <c r="AL2338" s="10">
        <f t="shared" si="4186"/>
        <v>0.19683201136649586</v>
      </c>
      <c r="AM2338" s="10">
        <f t="shared" si="4122"/>
        <v>0.71936489031423589</v>
      </c>
      <c r="AN2338" s="10">
        <f t="shared" si="4187"/>
        <v>0.2736191521392084</v>
      </c>
      <c r="AO2338" s="1">
        <f t="shared" si="4123"/>
        <v>1054.558</v>
      </c>
      <c r="AP2338" s="14">
        <v>2400000000</v>
      </c>
      <c r="AQ2338" s="10">
        <v>0.437</v>
      </c>
      <c r="AR2338" s="14" cm="1">
        <f t="array" ref="AR2338">SfromgA($AP2338,$AO2338,"")</f>
        <v>1.3891719757514942</v>
      </c>
      <c r="AS2338" s="21">
        <f t="shared" si="4188"/>
        <v>73.319151956406529</v>
      </c>
      <c r="AU2338" s="10"/>
      <c r="AV2338" s="10"/>
      <c r="AW2338" s="14">
        <f t="shared" si="4189"/>
        <v>2400000000</v>
      </c>
      <c r="AX2338" s="21">
        <f t="shared" si="4190"/>
        <v>73.319151956406529</v>
      </c>
      <c r="AY2338" s="10">
        <f t="shared" si="4191"/>
        <v>-10.716835639837944</v>
      </c>
      <c r="AZ2338" s="10">
        <f t="shared" si="4192"/>
        <v>91.678427284962737</v>
      </c>
      <c r="BA2338" s="10">
        <f t="shared" si="4193"/>
        <v>0.60626409299501438</v>
      </c>
      <c r="BB2338" s="17" cm="1">
        <f t="array" ref="BB2338">$C2338*EXP(poly_from_str($AO2338,BB$2951))</f>
        <v>50.451977017120008</v>
      </c>
      <c r="BC2338" s="10">
        <f t="shared" si="4194"/>
        <v>0.59726516473783997</v>
      </c>
      <c r="BD2338" s="10">
        <f t="shared" si="4195"/>
        <v>0.54996451793607404</v>
      </c>
      <c r="BE2338" s="10">
        <f t="shared" si="4196"/>
        <v>-0.64584653375817935</v>
      </c>
      <c r="BF2338" s="21">
        <f>INDEX([1]Pr3_line_class7_opt_lin!$A$2:$A$3624,MATCH($X2338,[1]Pr3_line_class7_opt_lin!$AO$2:$AO$3624,0),1)</f>
        <v>37884</v>
      </c>
    </row>
    <row r="2339" spans="1:58" x14ac:dyDescent="0.25">
      <c r="A2339" s="1" t="s">
        <v>853</v>
      </c>
      <c r="B2339" s="1">
        <v>8.0000000000000002E-3</v>
      </c>
      <c r="C2339">
        <v>80</v>
      </c>
      <c r="D2339" t="s">
        <v>111</v>
      </c>
      <c r="E2339" s="2">
        <v>94829.4</v>
      </c>
      <c r="F2339">
        <v>23442</v>
      </c>
      <c r="G2339" t="s">
        <v>4</v>
      </c>
      <c r="H2339" t="s">
        <v>12</v>
      </c>
      <c r="I2339">
        <v>118271</v>
      </c>
      <c r="J2339" t="s">
        <v>6</v>
      </c>
      <c r="K2339" t="s">
        <v>12</v>
      </c>
      <c r="L2339">
        <v>23442.25</v>
      </c>
      <c r="M2339">
        <v>118271.6</v>
      </c>
      <c r="N2339">
        <v>24</v>
      </c>
      <c r="V2339" s="11">
        <f t="shared" si="4114"/>
        <v>9.48294255707546E-7</v>
      </c>
      <c r="W2339" s="11">
        <f t="shared" si="4115"/>
        <v>1.0545252843527431E-6</v>
      </c>
      <c r="X2339" s="10">
        <f t="shared" si="4116"/>
        <v>94829.414137864034</v>
      </c>
      <c r="Y2339" s="8">
        <f t="shared" si="4117"/>
        <v>1054.5251271363852</v>
      </c>
      <c r="Z2339" s="1">
        <f t="shared" si="4118"/>
        <v>1054.5250000000001</v>
      </c>
      <c r="AA2339" s="2">
        <f t="shared" si="4119"/>
        <v>94829.4</v>
      </c>
      <c r="AB2339" s="2">
        <f t="shared" si="4110"/>
        <v>94829.425570754596</v>
      </c>
      <c r="AC2339" s="1">
        <f t="shared" si="4120"/>
        <v>9.4963099770396436E-2</v>
      </c>
      <c r="AD2339" s="1" t="b">
        <f t="shared" si="4121"/>
        <v>1</v>
      </c>
      <c r="AF2339" s="1" t="s">
        <v>1167</v>
      </c>
      <c r="AG2339" s="1" t="s">
        <v>1212</v>
      </c>
      <c r="AH2339" s="10">
        <v>23442.25</v>
      </c>
      <c r="AI2339" s="10">
        <v>118271.6</v>
      </c>
      <c r="AJ2339" s="10">
        <f t="shared" si="4184"/>
        <v>94829.35</v>
      </c>
      <c r="AK2339" s="1">
        <f t="shared" si="4185"/>
        <v>-8.4036482371629972E-4</v>
      </c>
      <c r="AL2339" s="10">
        <f t="shared" si="4186"/>
        <v>6.4137864028452896E-2</v>
      </c>
      <c r="AM2339" s="10">
        <f t="shared" si="4122"/>
        <v>0.71940940233754525</v>
      </c>
      <c r="AN2339" s="10">
        <f t="shared" si="4187"/>
        <v>8.9153497049180283E-2</v>
      </c>
      <c r="AO2339" s="1">
        <f t="shared" si="4123"/>
        <v>1054.5250000000001</v>
      </c>
      <c r="AP2339" s="14">
        <v>5110000000</v>
      </c>
      <c r="AQ2339" s="10">
        <v>0.60499999999999998</v>
      </c>
      <c r="AR2339" s="14" cm="1">
        <f t="array" ref="AR2339">SfromgA($AP2339,$AO2339,"")</f>
        <v>2.9575010028086481</v>
      </c>
      <c r="AS2339" s="21">
        <f t="shared" si="4188"/>
        <v>35.932051588452055</v>
      </c>
      <c r="AU2339" s="10"/>
      <c r="AV2339" s="10"/>
      <c r="AW2339" s="14">
        <f t="shared" si="4189"/>
        <v>5110000000</v>
      </c>
      <c r="AX2339" s="21">
        <f t="shared" si="4190"/>
        <v>35.932051588452055</v>
      </c>
      <c r="AY2339" s="10">
        <f t="shared" si="4191"/>
        <v>-11.002580593299266</v>
      </c>
      <c r="AZ2339" s="10">
        <f t="shared" si="4192"/>
        <v>102.13928432276063</v>
      </c>
      <c r="BA2339" s="10">
        <f t="shared" si="4193"/>
        <v>0.24431077969475767</v>
      </c>
      <c r="BB2339" s="17" cm="1">
        <f t="array" ref="BB2339">$C2339*EXP(poly_from_str($AO2339,BB$2951))</f>
        <v>80.72424309867742</v>
      </c>
      <c r="BC2339" s="10">
        <f t="shared" si="4194"/>
        <v>0.23529847406212723</v>
      </c>
      <c r="BD2339" s="10">
        <f t="shared" si="4195"/>
        <v>0.30698495422281796</v>
      </c>
      <c r="BE2339" s="10">
        <f t="shared" si="4196"/>
        <v>-0.76483366072063608</v>
      </c>
      <c r="BF2339" s="21">
        <f>INDEX([1]Pr3_line_class7_opt_lin!$A$2:$A$3624,MATCH($X2339,[1]Pr3_line_class7_opt_lin!$AO$2:$AO$3624,0),1)</f>
        <v>60626</v>
      </c>
    </row>
    <row r="2340" spans="1:58" hidden="1" x14ac:dyDescent="0.25">
      <c r="A2340" s="1" t="s">
        <v>854</v>
      </c>
      <c r="B2340" s="1">
        <v>4.0000000000000001E-3</v>
      </c>
      <c r="C2340">
        <v>60</v>
      </c>
      <c r="E2340" s="2">
        <v>94837</v>
      </c>
      <c r="N2340">
        <v>24</v>
      </c>
      <c r="V2340" s="11">
        <f t="shared" si="4114"/>
        <v>9.4836979973274938E-7</v>
      </c>
      <c r="W2340" s="11">
        <f t="shared" si="4115"/>
        <v>1.0544407773337412E-6</v>
      </c>
      <c r="X2340" s="10">
        <f t="shared" si="4116"/>
        <v>94836.988928967447</v>
      </c>
      <c r="Y2340" s="8">
        <f t="shared" si="4117"/>
        <v>1054.4409004265165</v>
      </c>
      <c r="Z2340" s="1">
        <f t="shared" si="4118"/>
        <v>1054.441</v>
      </c>
      <c r="AA2340" s="2">
        <f t="shared" si="4119"/>
        <v>94837</v>
      </c>
      <c r="AB2340" s="2">
        <f t="shared" si="4110"/>
        <v>94836.979973274938</v>
      </c>
      <c r="AC2340" s="1">
        <f t="shared" si="4120"/>
        <v>9.4970263852256764E-2</v>
      </c>
      <c r="AD2340" s="1" t="b">
        <f t="shared" si="4121"/>
        <v>1</v>
      </c>
      <c r="AM2340" s="10">
        <f t="shared" si="4122"/>
        <v>0.359762186789019</v>
      </c>
      <c r="AN2340" s="10"/>
      <c r="AO2340" s="1">
        <f t="shared" si="4123"/>
        <v>1054.441</v>
      </c>
      <c r="AP2340"/>
      <c r="BB2340" s="17" cm="1">
        <f t="array" ref="BB2340">$C2340*EXP(poly_from_str($AO2340,BB$2951))</f>
        <v>60.545236573155023</v>
      </c>
      <c r="BF2340" s="21">
        <f>INDEX([1]Pr3_line_class7_opt_lin!$A$2:$A$3624,MATCH($X2340,[1]Pr3_line_class7_opt_lin!$AO$2:$AO$3624,0),1)</f>
        <v>45492</v>
      </c>
    </row>
    <row r="2341" spans="1:58" hidden="1" x14ac:dyDescent="0.25">
      <c r="A2341" s="1" t="s">
        <v>855</v>
      </c>
      <c r="B2341" s="1">
        <v>4.0000000000000001E-3</v>
      </c>
      <c r="C2341">
        <v>5</v>
      </c>
      <c r="E2341" s="2">
        <v>94841.7</v>
      </c>
      <c r="N2341">
        <v>24</v>
      </c>
      <c r="V2341" s="11">
        <f t="shared" si="4114"/>
        <v>9.4841747060854272E-7</v>
      </c>
      <c r="W2341" s="11">
        <f t="shared" si="4115"/>
        <v>1.0543885231918028E-6</v>
      </c>
      <c r="X2341" s="10">
        <f t="shared" si="4116"/>
        <v>94841.726013526029</v>
      </c>
      <c r="Y2341" s="8">
        <f t="shared" si="4117"/>
        <v>1054.3882339903673</v>
      </c>
      <c r="Z2341" s="1">
        <f t="shared" si="4118"/>
        <v>1054.3879999999999</v>
      </c>
      <c r="AA2341" s="2">
        <f t="shared" si="4119"/>
        <v>94841.7</v>
      </c>
      <c r="AB2341" s="2">
        <f t="shared" si="4110"/>
        <v>94841.747060854264</v>
      </c>
      <c r="AC2341" s="1">
        <f t="shared" si="4120"/>
        <v>9.4974784927775308E-2</v>
      </c>
      <c r="AD2341" s="1" t="b">
        <f t="shared" si="4121"/>
        <v>1</v>
      </c>
      <c r="AM2341" s="10">
        <f t="shared" si="4122"/>
        <v>0.35979810088885689</v>
      </c>
      <c r="AN2341" s="10"/>
      <c r="AO2341" s="1">
        <f t="shared" si="4123"/>
        <v>1054.3879999999999</v>
      </c>
      <c r="AP2341"/>
      <c r="BB2341" s="17" cm="1">
        <f t="array" ref="BB2341">$C2341*EXP(poly_from_str($AO2341,BB$2951))</f>
        <v>5.0455439413048797</v>
      </c>
      <c r="BF2341" s="21">
        <f>INDEX([1]Pr3_line_class7_opt_lin!$A$2:$A$3624,MATCH($X2341,[1]Pr3_line_class7_opt_lin!$AO$2:$AO$3624,0),1)</f>
        <v>3792</v>
      </c>
    </row>
    <row r="2342" spans="1:58" hidden="1" x14ac:dyDescent="0.25">
      <c r="A2342" s="1" t="s">
        <v>856</v>
      </c>
      <c r="B2342" s="1">
        <v>4.0000000000000001E-3</v>
      </c>
      <c r="C2342">
        <v>7</v>
      </c>
      <c r="E2342" s="2">
        <v>94853</v>
      </c>
      <c r="N2342">
        <v>24</v>
      </c>
      <c r="V2342" s="11">
        <f t="shared" si="4114"/>
        <v>9.4852992090208999E-7</v>
      </c>
      <c r="W2342" s="11">
        <f t="shared" si="4115"/>
        <v>1.0542629120850158E-6</v>
      </c>
      <c r="X2342" s="10">
        <f t="shared" si="4116"/>
        <v>94852.995628685283</v>
      </c>
      <c r="Y2342" s="8">
        <f t="shared" si="4117"/>
        <v>1054.2629606708822</v>
      </c>
      <c r="Z2342" s="1">
        <f t="shared" si="4118"/>
        <v>1054.2629999999999</v>
      </c>
      <c r="AA2342" s="2">
        <f t="shared" si="4119"/>
        <v>94853</v>
      </c>
      <c r="AB2342" s="2">
        <f t="shared" si="4110"/>
        <v>94852.992090208994</v>
      </c>
      <c r="AC2342" s="1">
        <f t="shared" si="4120"/>
        <v>9.4985450542326252E-2</v>
      </c>
      <c r="AD2342" s="1" t="b">
        <f t="shared" si="4121"/>
        <v>1</v>
      </c>
      <c r="AM2342" s="10">
        <f t="shared" si="4122"/>
        <v>0.35988363434930376</v>
      </c>
      <c r="AN2342" s="10"/>
      <c r="AO2342" s="1">
        <f t="shared" si="4123"/>
        <v>1054.2629999999999</v>
      </c>
      <c r="AP2342"/>
      <c r="BB2342" s="17" cm="1">
        <f t="array" ref="BB2342">$C2342*EXP(poly_from_str($AO2342,BB$2951))</f>
        <v>7.064114734842958</v>
      </c>
      <c r="BF2342" s="21">
        <f>INDEX([1]Pr3_line_class7_opt_lin!$A$2:$A$3624,MATCH($X2342,[1]Pr3_line_class7_opt_lin!$AO$2:$AO$3624,0),1)</f>
        <v>5313</v>
      </c>
    </row>
    <row r="2343" spans="1:58" hidden="1" x14ac:dyDescent="0.25">
      <c r="A2343" s="1" t="s">
        <v>857</v>
      </c>
      <c r="B2343" s="1">
        <v>4.0000000000000001E-3</v>
      </c>
      <c r="C2343">
        <v>400</v>
      </c>
      <c r="E2343" s="2">
        <v>94887.8</v>
      </c>
      <c r="F2343">
        <v>23175</v>
      </c>
      <c r="G2343" t="s">
        <v>4</v>
      </c>
      <c r="H2343" t="s">
        <v>39</v>
      </c>
      <c r="I2343">
        <v>118063</v>
      </c>
      <c r="J2343" t="s">
        <v>6</v>
      </c>
      <c r="K2343" t="s">
        <v>46</v>
      </c>
      <c r="L2343">
        <v>23175.09</v>
      </c>
      <c r="M2343">
        <v>118063</v>
      </c>
      <c r="N2343">
        <v>24</v>
      </c>
      <c r="V2343" s="11">
        <f t="shared" si="4114"/>
        <v>9.4887823614922441E-7</v>
      </c>
      <c r="W2343" s="11">
        <f t="shared" si="4115"/>
        <v>1.0538762622802932E-6</v>
      </c>
      <c r="X2343" s="10">
        <f t="shared" si="4116"/>
        <v>94887.813042122667</v>
      </c>
      <c r="Y2343" s="8">
        <f t="shared" si="4117"/>
        <v>1053.8761174273025</v>
      </c>
      <c r="Z2343" s="1">
        <f t="shared" si="4118"/>
        <v>1053.876</v>
      </c>
      <c r="AA2343" s="2">
        <f t="shared" si="4119"/>
        <v>94887.8</v>
      </c>
      <c r="AB2343" s="2">
        <f t="shared" si="4110"/>
        <v>94887.823614922439</v>
      </c>
      <c r="AC2343" s="1">
        <f t="shared" si="4120"/>
        <v>9.501849535188317E-2</v>
      </c>
      <c r="AD2343" s="1" t="b">
        <f t="shared" si="4121"/>
        <v>1</v>
      </c>
      <c r="AF2343" s="1" t="s">
        <v>1156</v>
      </c>
      <c r="AG2343" s="1" t="s">
        <v>1190</v>
      </c>
      <c r="AH2343" s="10">
        <v>23175.09</v>
      </c>
      <c r="AI2343" s="10">
        <v>118063</v>
      </c>
      <c r="AJ2343" s="10">
        <f>AI2343-AH2343</f>
        <v>94887.91</v>
      </c>
      <c r="AK2343" s="1">
        <f>$A2343-100000000/AJ2343</f>
        <v>9.5943898440964404E-4</v>
      </c>
      <c r="AL2343" s="10">
        <f>$X2343-AJ2343</f>
        <v>-9.6957877336535603E-2</v>
      </c>
      <c r="AM2343" s="10">
        <f t="shared" si="4122"/>
        <v>0.36014787318432151</v>
      </c>
      <c r="AN2343" s="10">
        <f>AL2343/AM2343</f>
        <v>-0.26921685384190275</v>
      </c>
      <c r="AO2343" s="1">
        <f t="shared" si="4123"/>
        <v>1053.876</v>
      </c>
      <c r="AP2343" s="14">
        <v>14200000000</v>
      </c>
      <c r="AQ2343" s="10">
        <v>0.58899999999999997</v>
      </c>
      <c r="AR2343" s="14" cm="1">
        <f t="array" ref="AR2343">SfromgA($AP2343,$AO2343,"")</f>
        <v>8.2033312275052861</v>
      </c>
      <c r="AS2343" s="21">
        <f>(10^MAX(0.05, -0.312925054856973*((LN($AR2343))^(1/3)) + 0.454808404431693)-1)*100</f>
        <v>13.186468523771588</v>
      </c>
      <c r="AT2343" s="14" cm="1">
        <f t="array" ref="AT2343">INDEX([2]Sheet1!$J$2:$J$216,MATCH($AF2343&amp;$AG2343,[2]Sheet1!$M$2:$M$216&amp;[2]Sheet1!$N$2:$N$216,0),1)</f>
        <v>12262075598.988878</v>
      </c>
      <c r="AU2343" s="14" cm="1">
        <f t="array" ref="AU2343">SfromgA($AT2343,$AO2343,"")</f>
        <v>7.0837934982546509</v>
      </c>
      <c r="AV2343" s="21">
        <f>(10^MAX(0.05, -0.312925054856973*((LN($AU2343))^(1/3)) + 0.454808404431693)-1)*100</f>
        <v>15.701664325707632</v>
      </c>
      <c r="AW2343" s="14">
        <f>IF($AP2343="",$AT2343,$AP2343)</f>
        <v>14200000000</v>
      </c>
      <c r="AX2343" s="21">
        <f>IF($AP2343="",$AV2343,$AS2343)</f>
        <v>13.186468523771588</v>
      </c>
      <c r="AY2343" s="10">
        <f>LN(BB2343*$AO2343/$AW2343)</f>
        <v>-10.415543269097743</v>
      </c>
      <c r="AZ2343" s="10">
        <f>EXP(AY$2950*$AI2343+AY$2951)*$AW2343/$AO2343</f>
        <v>289.59827885942411</v>
      </c>
      <c r="BA2343" s="10">
        <f>LN(AZ2343/$C2343)</f>
        <v>-0.32296982977905336</v>
      </c>
      <c r="BB2343" s="17" cm="1">
        <f t="array" ref="BB2343">$C2343*EXP(poly_from_str($AO2343,BB$2951))</f>
        <v>403.72520356595879</v>
      </c>
      <c r="BC2343" s="10">
        <f t="shared" ref="BC2343" si="4197">LN(AZ2343/BB2343)</f>
        <v>-0.33223974000542911</v>
      </c>
      <c r="BD2343" s="10">
        <f t="shared" ref="BD2343" si="4198">LN($AX2343/100+1)</f>
        <v>0.12386643662690816</v>
      </c>
      <c r="BE2343" s="10">
        <f>ABS(LN($AZ2343/$BB2343))-BD2343-LN(2)</f>
        <v>-0.48477387718142434</v>
      </c>
      <c r="BF2343" s="21">
        <f>INDEX([1]Pr3_line_class7_opt_lin!$A$2:$A$3624,MATCH($X2343,[1]Pr3_line_class7_opt_lin!$AO$2:$AO$3624,0),1)</f>
        <v>304303</v>
      </c>
    </row>
    <row r="2344" spans="1:58" hidden="1" x14ac:dyDescent="0.25">
      <c r="A2344" s="1" t="s">
        <v>858</v>
      </c>
      <c r="B2344" s="1">
        <v>4.0000000000000001E-3</v>
      </c>
      <c r="C2344">
        <v>6</v>
      </c>
      <c r="E2344" s="2">
        <v>94914.1</v>
      </c>
      <c r="N2344">
        <v>24</v>
      </c>
      <c r="V2344" s="11">
        <f t="shared" si="4114"/>
        <v>9.4914121702683407E-7</v>
      </c>
      <c r="W2344" s="11">
        <f t="shared" si="4115"/>
        <v>1.0535842409083581E-6</v>
      </c>
      <c r="X2344" s="10">
        <f t="shared" si="4116"/>
        <v>94914.111980076515</v>
      </c>
      <c r="Y2344" s="8">
        <f t="shared" si="4117"/>
        <v>1053.5841079247632</v>
      </c>
      <c r="Z2344" s="1">
        <f t="shared" si="4118"/>
        <v>1053.5840000000001</v>
      </c>
      <c r="AA2344" s="2">
        <f t="shared" si="4119"/>
        <v>94914.1</v>
      </c>
      <c r="AB2344" s="2">
        <f t="shared" si="4110"/>
        <v>94914.121702683406</v>
      </c>
      <c r="AC2344" s="1">
        <f t="shared" si="4120"/>
        <v>9.504345249295898E-2</v>
      </c>
      <c r="AD2344" s="1" t="b">
        <f t="shared" si="4121"/>
        <v>1</v>
      </c>
      <c r="AM2344" s="10">
        <f t="shared" si="4122"/>
        <v>0.36034753754802656</v>
      </c>
      <c r="AN2344" s="10"/>
      <c r="AO2344" s="1">
        <f t="shared" si="4123"/>
        <v>1053.5840000000001</v>
      </c>
      <c r="AP2344"/>
      <c r="BB2344" s="17" cm="1">
        <f t="array" ref="BB2344">$C2344*EXP(poly_from_str($AO2344,BB$2951))</f>
        <v>6.0565593656723209</v>
      </c>
      <c r="BF2344" s="21">
        <f>INDEX([1]Pr3_line_class7_opt_lin!$A$2:$A$3624,MATCH($X2344,[1]Pr3_line_class7_opt_lin!$AO$2:$AO$3624,0),1)</f>
        <v>4572</v>
      </c>
    </row>
    <row r="2345" spans="1:58" x14ac:dyDescent="0.25">
      <c r="A2345" s="1" t="s">
        <v>859</v>
      </c>
      <c r="B2345" s="1">
        <v>8.0000000000000002E-3</v>
      </c>
      <c r="C2345">
        <v>3</v>
      </c>
      <c r="D2345" t="s">
        <v>16</v>
      </c>
      <c r="E2345" s="2">
        <v>94917.9</v>
      </c>
      <c r="F2345">
        <v>18241</v>
      </c>
      <c r="G2345" t="s">
        <v>4</v>
      </c>
      <c r="H2345" t="s">
        <v>12</v>
      </c>
      <c r="I2345">
        <v>113158</v>
      </c>
      <c r="J2345" t="s">
        <v>6</v>
      </c>
      <c r="K2345" t="s">
        <v>5</v>
      </c>
      <c r="L2345">
        <v>18241.54</v>
      </c>
      <c r="M2345">
        <v>113158.8</v>
      </c>
      <c r="N2345">
        <v>24</v>
      </c>
      <c r="V2345" s="11">
        <f t="shared" si="4114"/>
        <v>9.4917905503530009E-7</v>
      </c>
      <c r="W2345" s="11">
        <f t="shared" si="4115"/>
        <v>1.0535420610864759E-6</v>
      </c>
      <c r="X2345" s="10">
        <f t="shared" si="4116"/>
        <v>94917.903037780605</v>
      </c>
      <c r="Y2345" s="8">
        <f t="shared" si="4117"/>
        <v>1053.5420273686045</v>
      </c>
      <c r="Z2345" s="1">
        <f t="shared" si="4118"/>
        <v>1053.5419999999999</v>
      </c>
      <c r="AA2345" s="2">
        <f t="shared" si="4119"/>
        <v>94917.9</v>
      </c>
      <c r="AB2345" s="2">
        <f t="shared" si="4110"/>
        <v>94917.905503530012</v>
      </c>
      <c r="AC2345" s="1">
        <f t="shared" si="4120"/>
        <v>9.5047043925885269E-2</v>
      </c>
      <c r="AD2345" s="1" t="b">
        <f t="shared" si="4121"/>
        <v>1</v>
      </c>
      <c r="AF2345" s="1" t="s">
        <v>1153</v>
      </c>
      <c r="AG2345" s="1" t="s">
        <v>1174</v>
      </c>
      <c r="AH2345" s="10">
        <v>18241.54</v>
      </c>
      <c r="AI2345" s="10">
        <v>113158.53</v>
      </c>
      <c r="AJ2345" s="10">
        <f t="shared" ref="AJ2345:AJ2346" si="4199">AI2345-AH2345</f>
        <v>94916.989999999991</v>
      </c>
      <c r="AK2345" s="1">
        <f t="shared" ref="AK2345:AK2346" si="4200">$A2345-100000000/AJ2345</f>
        <v>-1.0161736270902111E-2</v>
      </c>
      <c r="AL2345" s="10">
        <f t="shared" ref="AL2345:AL2346" si="4201">$X2345-AJ2345</f>
        <v>0.91303778061410412</v>
      </c>
      <c r="AM2345" s="10">
        <f t="shared" si="4122"/>
        <v>0.72075266102348079</v>
      </c>
      <c r="AN2345" s="10">
        <f t="shared" ref="AN2345:AN2346" si="4202">AL2345/AM2345</f>
        <v>1.2667837803298225</v>
      </c>
      <c r="AO2345" s="1">
        <f t="shared" si="4123"/>
        <v>1053.5419999999999</v>
      </c>
      <c r="AP2345" s="14">
        <v>27800000</v>
      </c>
      <c r="AQ2345" s="10">
        <v>1.0999999999999999E-2</v>
      </c>
      <c r="AR2345" s="14" cm="1">
        <f t="array" ref="AR2345">SfromgA($AP2345,$AO2345,"")</f>
        <v>1.6044778161301343E-2</v>
      </c>
      <c r="AS2345" s="21">
        <f t="shared" ref="AS2345:AS2346" si="4203">(10^MAX(0.05, -0.312925054856973*((LN($AR2345))^(1/3)) + 0.454808404431693)-1)*100</f>
        <v>805.66193290618935</v>
      </c>
      <c r="AU2345" s="10"/>
      <c r="AV2345" s="10"/>
      <c r="AW2345" s="14">
        <f t="shared" ref="AW2345:AW2346" si="4204">IF($AP2345="",$AT2345,$AP2345)</f>
        <v>27800000</v>
      </c>
      <c r="AX2345" s="21">
        <f t="shared" ref="AX2345:AX2346" si="4205">IF($AP2345="",$AV2345,$AS2345)</f>
        <v>805.66193290618935</v>
      </c>
      <c r="AY2345" s="10">
        <f t="shared" ref="AY2345:AY2346" si="4206">LN(BB2345*$AO2345/$AW2345)</f>
        <v>-9.0726227748454065</v>
      </c>
      <c r="AZ2345" s="10">
        <f t="shared" ref="AZ2345:AZ2346" si="4207">EXP(AY$2950*$AI2345+AY$2951)*$AW2345/$AO2345</f>
        <v>0.89700046050011262</v>
      </c>
      <c r="BA2345" s="10">
        <f t="shared" ref="BA2345:BA2346" si="4208">LN(AZ2345/$C2345)</f>
        <v>-1.2073111922135304</v>
      </c>
      <c r="BB2345" s="17" cm="1">
        <f t="array" ref="BB2345">$C2345*EXP(poly_from_str($AO2345,BB$2951))</f>
        <v>3.0283281581469312</v>
      </c>
      <c r="BC2345" s="10">
        <f t="shared" ref="BC2345:BC2346" si="4209">LN(AZ2345/BB2345)</f>
        <v>-1.2167096078016733</v>
      </c>
      <c r="BD2345" s="10">
        <f t="shared" ref="BD2345:BD2346" si="4210">LN($AX2345/100+1)</f>
        <v>2.2034959079322571</v>
      </c>
      <c r="BE2345" s="10">
        <f t="shared" ref="BE2345:BE2346" si="4211">ABS(LN($AZ2345/$BB2345))-BD2345-LN(2)</f>
        <v>-1.6799334806905293</v>
      </c>
      <c r="BF2345" s="21">
        <f>INDEX([1]Pr3_line_class7_opt_lin!$A$2:$A$3624,MATCH($X2345,[1]Pr3_line_class7_opt_lin!$AO$2:$AO$3624,0),1)</f>
        <v>2287</v>
      </c>
    </row>
    <row r="2346" spans="1:58" x14ac:dyDescent="0.25">
      <c r="A2346" s="1" t="s">
        <v>859</v>
      </c>
      <c r="B2346" s="1">
        <v>8.0000000000000002E-3</v>
      </c>
      <c r="C2346">
        <v>3</v>
      </c>
      <c r="D2346" t="s">
        <v>16</v>
      </c>
      <c r="E2346" s="2">
        <v>94917.9</v>
      </c>
      <c r="F2346">
        <v>21535</v>
      </c>
      <c r="G2346" t="s">
        <v>4</v>
      </c>
      <c r="H2346" t="s">
        <v>5</v>
      </c>
      <c r="I2346">
        <v>116453</v>
      </c>
      <c r="J2346" t="s">
        <v>6</v>
      </c>
      <c r="K2346" t="s">
        <v>5</v>
      </c>
      <c r="L2346">
        <v>21535.17</v>
      </c>
      <c r="M2346">
        <v>116453.2</v>
      </c>
      <c r="N2346">
        <v>24</v>
      </c>
      <c r="V2346" s="11">
        <f t="shared" si="4114"/>
        <v>9.4917905503530009E-7</v>
      </c>
      <c r="W2346" s="11">
        <f t="shared" si="4115"/>
        <v>1.0535420610864759E-6</v>
      </c>
      <c r="X2346" s="10">
        <f t="shared" si="4116"/>
        <v>94917.903037780605</v>
      </c>
      <c r="Y2346" s="8">
        <f t="shared" si="4117"/>
        <v>1053.5420273686045</v>
      </c>
      <c r="Z2346" s="1">
        <f t="shared" si="4118"/>
        <v>1053.5419999999999</v>
      </c>
      <c r="AA2346" s="2">
        <f t="shared" si="4119"/>
        <v>94917.9</v>
      </c>
      <c r="AB2346" s="2">
        <f t="shared" si="4110"/>
        <v>94917.905503530012</v>
      </c>
      <c r="AC2346" s="1">
        <f t="shared" si="4120"/>
        <v>9.5047043925885269E-2</v>
      </c>
      <c r="AD2346" s="1" t="b">
        <f t="shared" si="4121"/>
        <v>1</v>
      </c>
      <c r="AF2346" s="1" t="s">
        <v>1206</v>
      </c>
      <c r="AG2346" s="1" t="s">
        <v>1211</v>
      </c>
      <c r="AH2346" s="10">
        <v>21535.17</v>
      </c>
      <c r="AI2346" s="10">
        <v>116453.2</v>
      </c>
      <c r="AJ2346" s="10">
        <f t="shared" si="4199"/>
        <v>94918.03</v>
      </c>
      <c r="AK2346" s="1">
        <f t="shared" si="4200"/>
        <v>1.3818476847973216E-3</v>
      </c>
      <c r="AL2346" s="10">
        <f t="shared" si="4201"/>
        <v>-0.12696221939404495</v>
      </c>
      <c r="AM2346" s="10">
        <f t="shared" si="4122"/>
        <v>0.72075266102348079</v>
      </c>
      <c r="AN2346" s="10">
        <f t="shared" si="4202"/>
        <v>-0.17615227283900206</v>
      </c>
      <c r="AO2346" s="1">
        <f t="shared" si="4123"/>
        <v>1053.5419999999999</v>
      </c>
      <c r="AP2346" s="14">
        <v>180000000</v>
      </c>
      <c r="AQ2346" s="10">
        <v>5.1999999999999998E-2</v>
      </c>
      <c r="AR2346" s="14" cm="1">
        <f t="array" ref="AR2346">SfromgA($AP2346,$AO2346,"")</f>
        <v>0.10388705284295832</v>
      </c>
      <c r="AS2346" s="21">
        <f t="shared" si="4203"/>
        <v>634.06111798997836</v>
      </c>
      <c r="AU2346" s="10"/>
      <c r="AV2346" s="10"/>
      <c r="AW2346" s="14">
        <f t="shared" si="4204"/>
        <v>180000000</v>
      </c>
      <c r="AX2346" s="21">
        <f t="shared" si="4205"/>
        <v>634.06111798997836</v>
      </c>
      <c r="AY2346" s="10">
        <f t="shared" si="4206"/>
        <v>-10.940543605039027</v>
      </c>
      <c r="AZ2346" s="10">
        <f t="shared" si="4207"/>
        <v>4.2684428670186287</v>
      </c>
      <c r="BA2346" s="10">
        <f t="shared" si="4208"/>
        <v>0.35263680391930585</v>
      </c>
      <c r="BB2346" s="17" cm="1">
        <f t="array" ref="BB2346">$C2346*EXP(poly_from_str($AO2346,BB$2951))</f>
        <v>3.0283281581469312</v>
      </c>
      <c r="BC2346" s="10">
        <f t="shared" si="4209"/>
        <v>0.34323838833116316</v>
      </c>
      <c r="BD2346" s="10">
        <f t="shared" si="4210"/>
        <v>1.9934221061762381</v>
      </c>
      <c r="BE2346" s="10">
        <f t="shared" si="4211"/>
        <v>-2.3433308984050201</v>
      </c>
      <c r="BF2346" s="21">
        <f>INDEX([1]Pr3_line_class7_opt_lin!$A$2:$A$3624,MATCH($X2346,[1]Pr3_line_class7_opt_lin!$AO$2:$AO$3624,0),1)</f>
        <v>2287</v>
      </c>
    </row>
    <row r="2347" spans="1:58" hidden="1" x14ac:dyDescent="0.25">
      <c r="A2347" s="1" t="s">
        <v>860</v>
      </c>
      <c r="B2347" s="1">
        <v>4.0000000000000001E-3</v>
      </c>
      <c r="C2347">
        <v>1</v>
      </c>
      <c r="E2347" s="2">
        <v>94929.600000000006</v>
      </c>
      <c r="N2347">
        <v>24</v>
      </c>
      <c r="V2347" s="11">
        <f t="shared" si="4114"/>
        <v>9.49296191803397E-7</v>
      </c>
      <c r="W2347" s="11">
        <f t="shared" si="4115"/>
        <v>1.0534122128398308E-6</v>
      </c>
      <c r="X2347" s="10">
        <f t="shared" si="4116"/>
        <v>94929.610584622133</v>
      </c>
      <c r="Y2347" s="8">
        <f t="shared" si="4117"/>
        <v>1053.4120953846959</v>
      </c>
      <c r="Z2347" s="1">
        <f t="shared" si="4118"/>
        <v>1053.412</v>
      </c>
      <c r="AA2347" s="2">
        <f t="shared" si="4119"/>
        <v>94929.600000000006</v>
      </c>
      <c r="AB2347" s="2">
        <f t="shared" si="4110"/>
        <v>94929.619180339694</v>
      </c>
      <c r="AC2347" s="1">
        <f t="shared" si="4120"/>
        <v>9.5058162988621603E-2</v>
      </c>
      <c r="AD2347" s="1" t="b">
        <f t="shared" si="4121"/>
        <v>1</v>
      </c>
      <c r="AM2347" s="10">
        <f t="shared" si="4122"/>
        <v>0.36046523107767903</v>
      </c>
      <c r="AN2347" s="10"/>
      <c r="AO2347" s="1">
        <f t="shared" si="4123"/>
        <v>1053.412</v>
      </c>
      <c r="AP2347"/>
      <c r="BB2347" s="17" cm="1">
        <f t="array" ref="BB2347">$C2347*EXP(poly_from_str($AO2347,BB$2951))</f>
        <v>1.0094924555735461</v>
      </c>
      <c r="BF2347" s="21" t="e">
        <f>INDEX([1]Pr3_line_class7_opt_lin!$A$2:$A$3624,MATCH($X2347,[1]Pr3_line_class7_opt_lin!$AO$2:$AO$3624,0),1)</f>
        <v>#N/A</v>
      </c>
    </row>
    <row r="2348" spans="1:58" hidden="1" x14ac:dyDescent="0.25">
      <c r="A2348" s="1" t="s">
        <v>861</v>
      </c>
      <c r="B2348" s="1">
        <v>4.0000000000000001E-3</v>
      </c>
      <c r="C2348">
        <v>40</v>
      </c>
      <c r="E2348" s="2">
        <v>94935.8</v>
      </c>
      <c r="F2348">
        <v>26446</v>
      </c>
      <c r="G2348" t="s">
        <v>4</v>
      </c>
      <c r="H2348" t="s">
        <v>7</v>
      </c>
      <c r="I2348">
        <v>121382</v>
      </c>
      <c r="J2348" t="s">
        <v>6</v>
      </c>
      <c r="K2348" t="s">
        <v>5</v>
      </c>
      <c r="L2348">
        <v>26446.97</v>
      </c>
      <c r="M2348">
        <v>121382.6</v>
      </c>
      <c r="N2348">
        <v>24</v>
      </c>
      <c r="V2348" s="11">
        <f t="shared" si="4114"/>
        <v>9.4935747486101404E-7</v>
      </c>
      <c r="W2348" s="11">
        <f t="shared" si="4115"/>
        <v>1.053343417340982E-6</v>
      </c>
      <c r="X2348" s="10">
        <f t="shared" si="4116"/>
        <v>94935.771023710622</v>
      </c>
      <c r="Y2348" s="8">
        <f t="shared" si="4117"/>
        <v>1053.3437388423861</v>
      </c>
      <c r="Z2348" s="1">
        <f t="shared" si="4118"/>
        <v>1053.3440000000001</v>
      </c>
      <c r="AA2348" s="2">
        <f t="shared" si="4119"/>
        <v>94935.8</v>
      </c>
      <c r="AB2348" s="2">
        <f t="shared" si="4110"/>
        <v>94935.747486101405</v>
      </c>
      <c r="AC2348" s="1">
        <f t="shared" si="4120"/>
        <v>9.5063980753724048E-2</v>
      </c>
      <c r="AD2348" s="1" t="b">
        <f t="shared" si="4121"/>
        <v>1</v>
      </c>
      <c r="AF2348" s="1" t="s">
        <v>1225</v>
      </c>
      <c r="AG2348" s="1" t="s">
        <v>1184</v>
      </c>
      <c r="AH2348" s="10">
        <v>26446.97</v>
      </c>
      <c r="AI2348" s="10">
        <v>121382.6</v>
      </c>
      <c r="AJ2348" s="10">
        <f>AI2348-AH2348</f>
        <v>94935.63</v>
      </c>
      <c r="AK2348" s="1">
        <f>$A2348-100000000/AJ2348</f>
        <v>-1.3035493627739925E-3</v>
      </c>
      <c r="AL2348" s="10">
        <f>$X2348-AJ2348</f>
        <v>0.14102371061744634</v>
      </c>
      <c r="AM2348" s="10">
        <f t="shared" si="4122"/>
        <v>0.36051204544764104</v>
      </c>
      <c r="AN2348" s="10">
        <f>AL2348/AM2348</f>
        <v>0.39117614070936202</v>
      </c>
      <c r="AO2348" s="1">
        <f t="shared" si="4123"/>
        <v>1053.3440000000001</v>
      </c>
      <c r="AP2348" s="14">
        <v>1480000000</v>
      </c>
      <c r="AQ2348" s="10">
        <v>0.46500000000000002</v>
      </c>
      <c r="AR2348" s="14" cm="1">
        <f t="array" ref="AR2348">SfromgA($AP2348,$AO2348,"")</f>
        <v>0.85370092637815276</v>
      </c>
      <c r="AS2348" s="21">
        <f>(10^MAX(0.05, -0.312925054856973*((LN($AR2348))^(1/3)) + 0.454808404431693)-1)*100</f>
        <v>320.76698148291217</v>
      </c>
      <c r="AU2348" s="10"/>
      <c r="AV2348" s="10"/>
      <c r="AW2348" s="14">
        <f>IF($AP2348="",$AT2348,$AP2348)</f>
        <v>1480000000</v>
      </c>
      <c r="AX2348" s="21">
        <f>IF($AP2348="",$AV2348,$AS2348)</f>
        <v>320.76698148291217</v>
      </c>
      <c r="AY2348" s="10">
        <f>LN(BB2348*$AO2348/$AW2348)</f>
        <v>-10.457230035805575</v>
      </c>
      <c r="AZ2348" s="10">
        <f>EXP(AY$2950*$AI2348+AY$2951)*$AW2348/$AO2348</f>
        <v>22.142449952626681</v>
      </c>
      <c r="BA2348" s="10">
        <f>LN(AZ2348/$C2348)</f>
        <v>-0.59138287565530145</v>
      </c>
      <c r="BB2348" s="17" cm="1">
        <f t="array" ref="BB2348">$C2348*EXP(poly_from_str($AO2348,BB$2951))</f>
        <v>40.380732160173814</v>
      </c>
      <c r="BC2348" s="10">
        <f t="shared" ref="BC2348" si="4212">LN(AZ2348/BB2348)</f>
        <v>-0.60085616601437308</v>
      </c>
      <c r="BD2348" s="10">
        <f t="shared" ref="BD2348" si="4213">LN($AX2348/100+1)</f>
        <v>1.4369090062990684</v>
      </c>
      <c r="BE2348" s="10">
        <f>ABS(LN($AZ2348/$BB2348))-BD2348-LN(2)</f>
        <v>-1.5292000208446406</v>
      </c>
      <c r="BF2348" s="21">
        <f>INDEX([1]Pr3_line_class7_opt_lin!$A$2:$A$3624,MATCH($X2348,[1]Pr3_line_class7_opt_lin!$AO$2:$AO$3624,0),1)</f>
        <v>30527</v>
      </c>
    </row>
    <row r="2349" spans="1:58" hidden="1" x14ac:dyDescent="0.25">
      <c r="A2349" s="1" t="s">
        <v>862</v>
      </c>
      <c r="B2349" s="1">
        <v>4.0000000000000001E-3</v>
      </c>
      <c r="C2349">
        <v>2</v>
      </c>
      <c r="E2349" s="2">
        <v>94943.3</v>
      </c>
      <c r="N2349">
        <v>24</v>
      </c>
      <c r="V2349" s="11">
        <f t="shared" si="4114"/>
        <v>9.4943318838653329E-7</v>
      </c>
      <c r="W2349" s="11">
        <f t="shared" si="4115"/>
        <v>1.0532602089878907E-6</v>
      </c>
      <c r="X2349" s="10">
        <f t="shared" si="4116"/>
        <v>94943.310393374006</v>
      </c>
      <c r="Y2349" s="8">
        <f t="shared" si="4117"/>
        <v>1053.2600936882741</v>
      </c>
      <c r="Z2349" s="1">
        <f t="shared" si="4118"/>
        <v>1053.26</v>
      </c>
      <c r="AA2349" s="2">
        <f t="shared" si="4119"/>
        <v>94943.3</v>
      </c>
      <c r="AB2349" s="2">
        <f t="shared" si="4110"/>
        <v>94943.318838653329</v>
      </c>
      <c r="AC2349" s="1">
        <f t="shared" si="4120"/>
        <v>9.507116896049092E-2</v>
      </c>
      <c r="AD2349" s="1" t="b">
        <f t="shared" si="4121"/>
        <v>1</v>
      </c>
      <c r="AM2349" s="10">
        <f t="shared" si="4122"/>
        <v>0.36056928013975659</v>
      </c>
      <c r="AN2349" s="10"/>
      <c r="AO2349" s="1">
        <f t="shared" si="4123"/>
        <v>1053.26</v>
      </c>
      <c r="AP2349"/>
      <c r="BB2349" s="17" cm="1">
        <f t="array" ref="BB2349">$C2349*EXP(poly_from_str($AO2349,BB$2951))</f>
        <v>2.0191001512670268</v>
      </c>
      <c r="BF2349" s="21" t="e">
        <f>INDEX([1]Pr3_line_class7_opt_lin!$A$2:$A$3624,MATCH($X2349,[1]Pr3_line_class7_opt_lin!$AO$2:$AO$3624,0),1)</f>
        <v>#N/A</v>
      </c>
    </row>
    <row r="2350" spans="1:58" hidden="1" x14ac:dyDescent="0.25">
      <c r="A2350" s="1" t="s">
        <v>863</v>
      </c>
      <c r="B2350" s="1">
        <v>4.0000000000000001E-3</v>
      </c>
      <c r="C2350">
        <v>1</v>
      </c>
      <c r="E2350" s="2">
        <v>94950.8</v>
      </c>
      <c r="N2350">
        <v>24</v>
      </c>
      <c r="V2350" s="11">
        <f t="shared" si="4114"/>
        <v>9.4950801242336297E-7</v>
      </c>
      <c r="W2350" s="11">
        <f t="shared" si="4115"/>
        <v>1.053177013779768E-6</v>
      </c>
      <c r="X2350" s="10">
        <f t="shared" si="4116"/>
        <v>94950.800685305832</v>
      </c>
      <c r="Y2350" s="8">
        <f t="shared" si="4117"/>
        <v>1053.1770061784805</v>
      </c>
      <c r="Z2350" s="1">
        <f t="shared" si="4118"/>
        <v>1053.1769999999999</v>
      </c>
      <c r="AA2350" s="2">
        <f t="shared" si="4119"/>
        <v>94950.8</v>
      </c>
      <c r="AB2350" s="2">
        <f t="shared" si="4110"/>
        <v>94950.801242336296</v>
      </c>
      <c r="AC2350" s="1">
        <f t="shared" si="4120"/>
        <v>9.5078273282808268E-2</v>
      </c>
      <c r="AD2350" s="1" t="b">
        <f t="shared" si="4121"/>
        <v>1</v>
      </c>
      <c r="AM2350" s="10">
        <f t="shared" si="4122"/>
        <v>0.36062618154403303</v>
      </c>
      <c r="AN2350" s="10"/>
      <c r="AO2350" s="1">
        <f t="shared" si="4123"/>
        <v>1053.1769999999999</v>
      </c>
      <c r="AP2350"/>
      <c r="BB2350" s="17" cm="1">
        <f t="array" ref="BB2350">$C2350*EXP(poly_from_str($AO2350,BB$2951))</f>
        <v>1.0095812966356645</v>
      </c>
      <c r="BF2350" s="21">
        <f>INDEX([1]Pr3_line_class7_opt_lin!$A$2:$A$3624,MATCH($X2350,[1]Pr3_line_class7_opt_lin!$AO$2:$AO$3624,0),1)</f>
        <v>764</v>
      </c>
    </row>
    <row r="2351" spans="1:58" hidden="1" x14ac:dyDescent="0.25">
      <c r="A2351" s="1" t="s">
        <v>864</v>
      </c>
      <c r="B2351" s="1">
        <v>4.0000000000000001E-3</v>
      </c>
      <c r="C2351">
        <v>1</v>
      </c>
      <c r="E2351" s="2">
        <v>94957.3</v>
      </c>
      <c r="N2351">
        <v>24</v>
      </c>
      <c r="V2351" s="11">
        <f t="shared" si="4114"/>
        <v>9.4957292957492365E-7</v>
      </c>
      <c r="W2351" s="11">
        <f t="shared" si="4115"/>
        <v>1.0531049218964735E-6</v>
      </c>
      <c r="X2351" s="10">
        <f t="shared" si="4116"/>
        <v>94957.296115641642</v>
      </c>
      <c r="Y2351" s="8">
        <f t="shared" si="4117"/>
        <v>1053.1049649751737</v>
      </c>
      <c r="Z2351" s="1">
        <f t="shared" si="4118"/>
        <v>1053.105</v>
      </c>
      <c r="AA2351" s="2">
        <f t="shared" si="4119"/>
        <v>94957.3</v>
      </c>
      <c r="AB2351" s="2">
        <f t="shared" si="4110"/>
        <v>94957.292957492362</v>
      </c>
      <c r="AC2351" s="1">
        <f t="shared" si="4120"/>
        <v>9.5084437429075144E-2</v>
      </c>
      <c r="AD2351" s="1" t="b">
        <f t="shared" si="4121"/>
        <v>1</v>
      </c>
      <c r="AM2351" s="10">
        <f t="shared" si="4122"/>
        <v>0.36067552618209958</v>
      </c>
      <c r="AN2351" s="10"/>
      <c r="AO2351" s="1">
        <f t="shared" si="4123"/>
        <v>1053.105</v>
      </c>
      <c r="AP2351"/>
      <c r="BB2351" s="17" cm="1">
        <f t="array" ref="BB2351">$C2351*EXP(poly_from_str($AO2351,BB$2951))</f>
        <v>1.0096082411020186</v>
      </c>
      <c r="BF2351" s="21" t="e">
        <f>INDEX([1]Pr3_line_class7_opt_lin!$A$2:$A$3624,MATCH($X2351,[1]Pr3_line_class7_opt_lin!$AO$2:$AO$3624,0),1)</f>
        <v>#N/A</v>
      </c>
    </row>
    <row r="2352" spans="1:58" hidden="1" x14ac:dyDescent="0.25">
      <c r="A2352" s="1" t="s">
        <v>865</v>
      </c>
      <c r="B2352" s="1">
        <v>4.0000000000000001E-3</v>
      </c>
      <c r="C2352">
        <v>100</v>
      </c>
      <c r="E2352" s="2">
        <v>94964.9</v>
      </c>
      <c r="N2352">
        <v>24</v>
      </c>
      <c r="V2352" s="11">
        <f t="shared" si="4114"/>
        <v>9.4964867747176935E-7</v>
      </c>
      <c r="W2352" s="11">
        <f t="shared" si="4115"/>
        <v>1.0530206423636525E-6</v>
      </c>
      <c r="X2352" s="10">
        <f t="shared" si="4116"/>
        <v>94964.882213215329</v>
      </c>
      <c r="Y2352" s="8">
        <f t="shared" si="4117"/>
        <v>1053.020839592891</v>
      </c>
      <c r="Z2352" s="1">
        <f t="shared" si="4118"/>
        <v>1053.021</v>
      </c>
      <c r="AA2352" s="2">
        <f t="shared" si="4119"/>
        <v>94964.9</v>
      </c>
      <c r="AB2352" s="2">
        <f t="shared" si="4110"/>
        <v>94964.867747176933</v>
      </c>
      <c r="AC2352" s="1">
        <f t="shared" si="4120"/>
        <v>9.509163053119403E-2</v>
      </c>
      <c r="AD2352" s="1" t="b">
        <f t="shared" si="4121"/>
        <v>1</v>
      </c>
      <c r="AM2352" s="10">
        <f t="shared" si="4122"/>
        <v>0.36073316676495532</v>
      </c>
      <c r="AN2352" s="10"/>
      <c r="AO2352" s="1">
        <f t="shared" si="4123"/>
        <v>1053.021</v>
      </c>
      <c r="AP2352"/>
      <c r="BB2352" s="17" cm="1">
        <f t="array" ref="BB2352">$C2352*EXP(poly_from_str($AO2352,BB$2951))</f>
        <v>100.96395133053953</v>
      </c>
      <c r="BF2352" s="21">
        <f>INDEX([1]Pr3_line_class7_opt_lin!$A$2:$A$3624,MATCH($X2352,[1]Pr3_line_class7_opt_lin!$AO$2:$AO$3624,0),1)</f>
        <v>76463</v>
      </c>
    </row>
    <row r="2353" spans="1:58" x14ac:dyDescent="0.25">
      <c r="A2353" s="1" t="s">
        <v>866</v>
      </c>
      <c r="B2353" s="1">
        <v>8.0000000000000002E-3</v>
      </c>
      <c r="C2353">
        <v>100</v>
      </c>
      <c r="D2353" t="s">
        <v>111</v>
      </c>
      <c r="E2353" s="2">
        <v>94979.4</v>
      </c>
      <c r="N2353">
        <v>24</v>
      </c>
      <c r="V2353" s="11">
        <f t="shared" si="4114"/>
        <v>9.4979389472484482E-7</v>
      </c>
      <c r="W2353" s="11">
        <f t="shared" si="4115"/>
        <v>1.0528598833010107E-6</v>
      </c>
      <c r="X2353" s="10">
        <f t="shared" si="4116"/>
        <v>94979.394195877961</v>
      </c>
      <c r="Y2353" s="8">
        <f t="shared" si="4117"/>
        <v>1052.8599476405161</v>
      </c>
      <c r="Z2353" s="1">
        <f t="shared" si="4118"/>
        <v>1052.8599999999999</v>
      </c>
      <c r="AA2353" s="2">
        <f t="shared" si="4119"/>
        <v>94979.4</v>
      </c>
      <c r="AB2353" s="2">
        <f t="shared" si="4110"/>
        <v>94979.389472484487</v>
      </c>
      <c r="AC2353" s="1">
        <f t="shared" si="4120"/>
        <v>9.5105422122829492E-2</v>
      </c>
      <c r="AD2353" s="1" t="b">
        <f t="shared" si="4121"/>
        <v>1</v>
      </c>
      <c r="AM2353" s="10">
        <f t="shared" si="4122"/>
        <v>0.72168683395703137</v>
      </c>
      <c r="AN2353" s="10"/>
      <c r="AO2353" s="1">
        <f t="shared" si="4123"/>
        <v>1052.8599999999999</v>
      </c>
      <c r="AP2353"/>
      <c r="BB2353" s="17" cm="1">
        <f t="array" ref="BB2353">$C2353*EXP(poly_from_str($AO2353,BB$2951))</f>
        <v>100.96989609611397</v>
      </c>
      <c r="BF2353" s="21">
        <f>INDEX([1]Pr3_line_class7_opt_lin!$A$2:$A$3624,MATCH($X2353,[1]Pr3_line_class7_opt_lin!$AO$2:$AO$3624,0),1)</f>
        <v>76537</v>
      </c>
    </row>
    <row r="2354" spans="1:58" hidden="1" x14ac:dyDescent="0.25">
      <c r="A2354" s="1" t="s">
        <v>867</v>
      </c>
      <c r="B2354" s="1">
        <v>4.0000000000000001E-3</v>
      </c>
      <c r="C2354">
        <v>40</v>
      </c>
      <c r="E2354" s="2">
        <v>94983.4</v>
      </c>
      <c r="N2354">
        <v>24</v>
      </c>
      <c r="V2354" s="11">
        <f t="shared" si="4114"/>
        <v>9.49834491339884E-7</v>
      </c>
      <c r="W2354" s="11">
        <f t="shared" si="4115"/>
        <v>1.0528155446109532E-6</v>
      </c>
      <c r="X2354" s="10">
        <f t="shared" si="4116"/>
        <v>94983.427086918018</v>
      </c>
      <c r="Y2354" s="8">
        <f t="shared" si="4117"/>
        <v>1052.8152443740673</v>
      </c>
      <c r="Z2354" s="1">
        <f t="shared" si="4118"/>
        <v>1052.8150000000001</v>
      </c>
      <c r="AA2354" s="2">
        <f t="shared" si="4119"/>
        <v>94983.4</v>
      </c>
      <c r="AB2354" s="2">
        <f t="shared" si="4110"/>
        <v>94983.449133988397</v>
      </c>
      <c r="AC2354" s="1">
        <f t="shared" si="4120"/>
        <v>9.5109278046944801E-2</v>
      </c>
      <c r="AD2354" s="1" t="b">
        <f t="shared" si="4121"/>
        <v>1</v>
      </c>
      <c r="AM2354" s="10">
        <f t="shared" si="4122"/>
        <v>0.36087403769893095</v>
      </c>
      <c r="AN2354" s="10"/>
      <c r="AO2354" s="1">
        <f t="shared" si="4123"/>
        <v>1052.8150000000001</v>
      </c>
      <c r="AP2354"/>
      <c r="BB2354" s="17" cm="1">
        <f t="array" ref="BB2354">$C2354*EXP(poly_from_str($AO2354,BB$2951))</f>
        <v>40.38861845701863</v>
      </c>
      <c r="BF2354" s="21">
        <f>INDEX([1]Pr3_line_class7_opt_lin!$A$2:$A$3624,MATCH($X2354,[1]Pr3_line_class7_opt_lin!$AO$2:$AO$3624,0),1)</f>
        <v>30623</v>
      </c>
    </row>
    <row r="2355" spans="1:58" hidden="1" x14ac:dyDescent="0.25">
      <c r="A2355" s="1" t="s">
        <v>868</v>
      </c>
      <c r="B2355" s="1">
        <v>4.0000000000000001E-3</v>
      </c>
      <c r="C2355">
        <v>1000</v>
      </c>
      <c r="E2355" s="2">
        <v>94999.9</v>
      </c>
      <c r="F2355">
        <v>21238</v>
      </c>
      <c r="G2355" t="s">
        <v>4</v>
      </c>
      <c r="H2355" t="s">
        <v>39</v>
      </c>
      <c r="I2355">
        <v>116238</v>
      </c>
      <c r="J2355" t="s">
        <v>6</v>
      </c>
      <c r="K2355" t="s">
        <v>46</v>
      </c>
      <c r="L2355">
        <v>21238.78</v>
      </c>
      <c r="M2355">
        <v>116238.8</v>
      </c>
      <c r="N2355">
        <v>24</v>
      </c>
      <c r="V2355" s="11">
        <f t="shared" si="4114"/>
        <v>9.499987175017314E-7</v>
      </c>
      <c r="W2355" s="11">
        <f t="shared" si="4115"/>
        <v>1.0526326869817759E-6</v>
      </c>
      <c r="X2355" s="10">
        <f t="shared" si="4116"/>
        <v>94999.884431088169</v>
      </c>
      <c r="Y2355" s="8">
        <f t="shared" si="4117"/>
        <v>1052.6328594908855</v>
      </c>
      <c r="Z2355" s="1">
        <f t="shared" si="4118"/>
        <v>1052.633</v>
      </c>
      <c r="AA2355" s="2">
        <f t="shared" si="4119"/>
        <v>94999.9</v>
      </c>
      <c r="AB2355" s="2">
        <f t="shared" si="4110"/>
        <v>94999.87175017313</v>
      </c>
      <c r="AC2355" s="1">
        <f t="shared" si="4120"/>
        <v>9.5124878162746729E-2</v>
      </c>
      <c r="AD2355" s="1" t="b">
        <f t="shared" si="4121"/>
        <v>1</v>
      </c>
      <c r="AF2355" s="1" t="s">
        <v>1196</v>
      </c>
      <c r="AG2355" s="1" t="s">
        <v>1341</v>
      </c>
      <c r="AH2355" s="10">
        <v>21238.78</v>
      </c>
      <c r="AI2355" s="10">
        <v>116238.71</v>
      </c>
      <c r="AJ2355" s="10">
        <f t="shared" ref="AJ2355:AJ2357" si="4214">AI2355-AH2355</f>
        <v>94999.930000000008</v>
      </c>
      <c r="AK2355" s="1">
        <f t="shared" ref="AK2355:AK2357" si="4215">$A2355-100000000/AJ2355</f>
        <v>6.4542879158580035E-4</v>
      </c>
      <c r="AL2355" s="10">
        <f t="shared" ref="AL2355:AL2357" si="4216">$X2355-AJ2355</f>
        <v>-4.5568911838927306E-2</v>
      </c>
      <c r="AM2355" s="10">
        <f t="shared" si="4122"/>
        <v>0.3609991326511709</v>
      </c>
      <c r="AN2355" s="10">
        <f t="shared" ref="AN2355:AN2357" si="4217">AL2355/AM2355</f>
        <v>-0.1262299759677262</v>
      </c>
      <c r="AO2355" s="1">
        <f t="shared" si="4123"/>
        <v>1052.633</v>
      </c>
      <c r="AP2355" s="14">
        <v>12700000000</v>
      </c>
      <c r="AQ2355" s="10">
        <v>0.745</v>
      </c>
      <c r="AR2355" s="14" cm="1">
        <f t="array" ref="AR2355">SfromgA($AP2355,$AO2355,"")</f>
        <v>7.3108525336368348</v>
      </c>
      <c r="AS2355" s="21">
        <f t="shared" ref="AS2355:AS2357" si="4218">(10^MAX(0.05, -0.312925054856973*((LN($AR2355))^(1/3)) + 0.454808404431693)-1)*100</f>
        <v>15.145759121985304</v>
      </c>
      <c r="AT2355" s="14" cm="1">
        <f t="array" ref="AT2355">INDEX([2]Sheet1!$J$2:$J$216,MATCH($AF2355&amp;$AG2355,[2]Sheet1!$M$2:$M$216&amp;[2]Sheet1!$N$2:$N$216,0),1)</f>
        <v>10954405115.475964</v>
      </c>
      <c r="AU2355" s="14" cm="1">
        <f t="array" ref="AU2355">SfromgA($AT2355,$AO2355,"")</f>
        <v>6.305987432516674</v>
      </c>
      <c r="AV2355" s="21">
        <f>(10^MAX(0.05, -0.312925054856973*((LN($AU2355))^(1/3)) + 0.454808404431693)-1)*100</f>
        <v>17.828555277566394</v>
      </c>
      <c r="AW2355" s="14">
        <f>IF($AP2355="",$AT2355,$AP2355)</f>
        <v>12700000000</v>
      </c>
      <c r="AX2355" s="21">
        <f>IF($AP2355="",$AV2355,$AS2355)</f>
        <v>15.145759121985304</v>
      </c>
      <c r="AY2355" s="10"/>
      <c r="AZ2355" s="10">
        <f t="shared" ref="AZ2355:AZ2357" si="4219">EXP(AY$2950*$AI2355+AY$2951)*$AW2355/$AO2355</f>
        <v>307.52684202500018</v>
      </c>
      <c r="BA2355" s="10"/>
      <c r="BB2355" s="17" cm="1">
        <f t="array" ref="BB2355">$C2355*EXP(poly_from_str($AO2355,BB$2951))</f>
        <v>1009.7816825230967</v>
      </c>
      <c r="BC2355" s="10"/>
      <c r="BD2355" s="10">
        <f t="shared" ref="BD2355:BD2357" si="4220">LN($AX2355/100+1)</f>
        <v>0.14102861043830231</v>
      </c>
      <c r="BE2355" s="10">
        <f t="shared" ref="BE2355:BE2357" si="4221">ABS(LN($AZ2355/$BB2355))-BD2355-LN(2)</f>
        <v>0.35475126497913922</v>
      </c>
      <c r="BF2355" s="21">
        <f>INDEX([1]Pr3_line_class7_opt_lin!$A$2:$A$3624,MATCH($X2355,[1]Pr3_line_class7_opt_lin!$AO$2:$AO$3624,0),1)</f>
        <v>766400</v>
      </c>
    </row>
    <row r="2356" spans="1:58" hidden="1" x14ac:dyDescent="0.25">
      <c r="A2356" s="1" t="s">
        <v>869</v>
      </c>
      <c r="B2356" s="1">
        <v>4.0000000000000001E-3</v>
      </c>
      <c r="C2356">
        <v>100</v>
      </c>
      <c r="E2356" s="2">
        <v>95005.5</v>
      </c>
      <c r="F2356">
        <v>15525</v>
      </c>
      <c r="G2356" t="s">
        <v>4</v>
      </c>
      <c r="H2356" t="s">
        <v>12</v>
      </c>
      <c r="I2356">
        <v>110530</v>
      </c>
      <c r="J2356" t="s">
        <v>6</v>
      </c>
      <c r="K2356" t="s">
        <v>39</v>
      </c>
      <c r="L2356">
        <v>15525.5</v>
      </c>
      <c r="M2356">
        <v>110530.9</v>
      </c>
      <c r="N2356">
        <v>24</v>
      </c>
      <c r="V2356" s="11">
        <f t="shared" si="4114"/>
        <v>9.5005467564658358E-7</v>
      </c>
      <c r="W2356" s="11">
        <f t="shared" si="4115"/>
        <v>1.0525706406471206E-6</v>
      </c>
      <c r="X2356" s="10">
        <f t="shared" si="4116"/>
        <v>95005.482126278206</v>
      </c>
      <c r="Y2356" s="8">
        <f t="shared" si="4117"/>
        <v>1052.5708386710069</v>
      </c>
      <c r="Z2356" s="1">
        <f t="shared" si="4118"/>
        <v>1052.5709999999999</v>
      </c>
      <c r="AA2356" s="2">
        <f t="shared" si="4119"/>
        <v>95005.5</v>
      </c>
      <c r="AB2356" s="2">
        <f t="shared" si="4110"/>
        <v>95005.467564658349</v>
      </c>
      <c r="AC2356" s="1">
        <f t="shared" si="4120"/>
        <v>9.5130194335896756E-2</v>
      </c>
      <c r="AD2356" s="1" t="b">
        <f t="shared" si="4121"/>
        <v>1</v>
      </c>
      <c r="AF2356" s="1" t="s">
        <v>1154</v>
      </c>
      <c r="AG2356" s="1" t="s">
        <v>1344</v>
      </c>
      <c r="AH2356" s="10">
        <v>15525.5</v>
      </c>
      <c r="AI2356" s="10">
        <v>110530.96</v>
      </c>
      <c r="AJ2356" s="10">
        <f t="shared" si="4214"/>
        <v>95005.46</v>
      </c>
      <c r="AK2356" s="1">
        <f t="shared" si="4215"/>
        <v>-8.3809288526026648E-5</v>
      </c>
      <c r="AL2356" s="10">
        <f t="shared" si="4216"/>
        <v>2.2126278199721128E-2</v>
      </c>
      <c r="AM2356" s="10">
        <f t="shared" si="4122"/>
        <v>0.36104167794856601</v>
      </c>
      <c r="AN2356" s="10">
        <f t="shared" si="4217"/>
        <v>6.1284553975713675E-2</v>
      </c>
      <c r="AO2356" s="1">
        <f t="shared" si="4123"/>
        <v>1052.5709999999999</v>
      </c>
      <c r="AP2356" s="14">
        <v>2370000000</v>
      </c>
      <c r="AQ2356" s="10">
        <v>0.39200000000000002</v>
      </c>
      <c r="AR2356" s="14" cm="1">
        <f t="array" ref="AR2356">SfromgA($AP2356,$AO2356,"")</f>
        <v>1.3640676423358562</v>
      </c>
      <c r="AS2356" s="21">
        <f t="shared" si="4218"/>
        <v>74.951083056992601</v>
      </c>
      <c r="AU2356" s="10"/>
      <c r="AV2356" s="10"/>
      <c r="AW2356" s="14">
        <f t="shared" ref="AW2356:AW2357" si="4222">IF($AP2356="",$AT2356,$AP2356)</f>
        <v>2370000000</v>
      </c>
      <c r="AX2356" s="21">
        <f t="shared" ref="AX2356:AX2357" si="4223">IF($AP2356="",$AV2356,$AS2356)</f>
        <v>74.951083056992601</v>
      </c>
      <c r="AY2356" s="10">
        <f t="shared" ref="AY2356:AY2357" si="4224">LN(BB2356*$AO2356/$AW2356)</f>
        <v>-10.012238279206633</v>
      </c>
      <c r="AZ2356" s="10">
        <f t="shared" si="4219"/>
        <v>97.851138537954157</v>
      </c>
      <c r="BA2356" s="10">
        <f t="shared" ref="BA2356:BA2357" si="4225">LN(AZ2356/$C2356)</f>
        <v>-2.1722856669966793E-2</v>
      </c>
      <c r="BB2356" s="17" cm="1">
        <f t="array" ref="BB2356">$C2356*EXP(poly_from_str($AO2356,BB$2951))</f>
        <v>100.98040530852347</v>
      </c>
      <c r="BC2356" s="10">
        <f t="shared" ref="BC2356:BC2357" si="4226">LN(AZ2356/BB2356)</f>
        <v>-3.1479161855070006E-2</v>
      </c>
      <c r="BD2356" s="10">
        <f t="shared" si="4220"/>
        <v>0.55933622347230583</v>
      </c>
      <c r="BE2356" s="10">
        <f t="shared" si="4221"/>
        <v>-1.2210042421771812</v>
      </c>
      <c r="BF2356" s="21">
        <f>INDEX([1]Pr3_line_class7_opt_lin!$A$2:$A$3624,MATCH($X2356,[1]Pr3_line_class7_opt_lin!$AO$2:$AO$3624,0),1)</f>
        <v>76668</v>
      </c>
    </row>
    <row r="2357" spans="1:58" hidden="1" x14ac:dyDescent="0.25">
      <c r="A2357" s="1" t="s">
        <v>870</v>
      </c>
      <c r="B2357" s="1">
        <v>4.0000000000000001E-3</v>
      </c>
      <c r="C2357">
        <v>3</v>
      </c>
      <c r="E2357" s="2">
        <v>95015.8</v>
      </c>
      <c r="F2357">
        <v>17627</v>
      </c>
      <c r="G2357" t="s">
        <v>4</v>
      </c>
      <c r="H2357" t="s">
        <v>5</v>
      </c>
      <c r="I2357">
        <v>112643</v>
      </c>
      <c r="J2357" t="s">
        <v>6</v>
      </c>
      <c r="K2357" t="s">
        <v>12</v>
      </c>
      <c r="L2357">
        <v>17627</v>
      </c>
      <c r="M2357">
        <v>112643.2</v>
      </c>
      <c r="N2357">
        <v>24</v>
      </c>
      <c r="V2357" s="11">
        <f t="shared" si="4114"/>
        <v>9.5015848643553756E-7</v>
      </c>
      <c r="W2357" s="11">
        <f t="shared" si="4115"/>
        <v>1.05245653880723E-6</v>
      </c>
      <c r="X2357" s="10">
        <f t="shared" si="4116"/>
        <v>95015.826800131341</v>
      </c>
      <c r="Y2357" s="8">
        <f t="shared" si="4117"/>
        <v>1052.4562419517015</v>
      </c>
      <c r="Z2357" s="1">
        <f t="shared" si="4118"/>
        <v>1052.4559999999999</v>
      </c>
      <c r="AA2357" s="2">
        <f t="shared" si="4119"/>
        <v>95015.8</v>
      </c>
      <c r="AB2357" s="2">
        <f t="shared" si="4110"/>
        <v>95015.848643553749</v>
      </c>
      <c r="AC2357" s="1">
        <f t="shared" si="4120"/>
        <v>9.5140057467273581E-2</v>
      </c>
      <c r="AD2357" s="1" t="b">
        <f t="shared" si="4121"/>
        <v>1</v>
      </c>
      <c r="AF2357" s="1" t="s">
        <v>1176</v>
      </c>
      <c r="AG2357" s="1" t="s">
        <v>1161</v>
      </c>
      <c r="AH2357" s="10">
        <v>17627</v>
      </c>
      <c r="AI2357" s="10">
        <v>112643.09</v>
      </c>
      <c r="AJ2357" s="10">
        <f t="shared" si="4214"/>
        <v>95016.09</v>
      </c>
      <c r="AK2357" s="1">
        <f t="shared" si="4215"/>
        <v>2.6734107873380708E-3</v>
      </c>
      <c r="AL2357" s="10">
        <f t="shared" si="4216"/>
        <v>-0.26319986865564715</v>
      </c>
      <c r="AM2357" s="10">
        <f t="shared" si="4122"/>
        <v>0.361120274861847</v>
      </c>
      <c r="AN2357" s="10">
        <f t="shared" si="4217"/>
        <v>-0.72884267923294799</v>
      </c>
      <c r="AO2357" s="1">
        <f t="shared" si="4123"/>
        <v>1052.4559999999999</v>
      </c>
      <c r="AP2357" s="14">
        <v>60000000</v>
      </c>
      <c r="AQ2357" s="10">
        <v>1.6E-2</v>
      </c>
      <c r="AR2357" s="14" cm="1">
        <f t="array" ref="AR2357">SfromgA($AP2357,$AO2357,"")</f>
        <v>3.4522040310939896E-2</v>
      </c>
      <c r="AS2357" s="21">
        <f t="shared" si="4218"/>
        <v>739.04583809227267</v>
      </c>
      <c r="AU2357" s="10"/>
      <c r="AV2357" s="10"/>
      <c r="AW2357" s="14">
        <f t="shared" si="4222"/>
        <v>60000000</v>
      </c>
      <c r="AX2357" s="21">
        <f t="shared" si="4223"/>
        <v>739.04583809227267</v>
      </c>
      <c r="AY2357" s="10">
        <f t="shared" si="4224"/>
        <v>-9.8425639276811001</v>
      </c>
      <c r="AZ2357" s="10">
        <f t="shared" si="4219"/>
        <v>2.033629826875007</v>
      </c>
      <c r="BA2357" s="10">
        <f t="shared" si="4225"/>
        <v>-0.38879000029124061</v>
      </c>
      <c r="BB2357" s="17" cm="1">
        <f t="array" ref="BB2357">$C2357*EXP(poly_from_str($AO2357,BB$2951))</f>
        <v>3.029535880536057</v>
      </c>
      <c r="BC2357" s="10">
        <f t="shared" si="4226"/>
        <v>-0.39858714467138473</v>
      </c>
      <c r="BD2357" s="10">
        <f t="shared" si="4220"/>
        <v>2.1270951531849009</v>
      </c>
      <c r="BE2357" s="10">
        <f t="shared" si="4221"/>
        <v>-2.4216551890734617</v>
      </c>
      <c r="BF2357" s="21">
        <f>INDEX([1]Pr3_line_class7_opt_lin!$A$2:$A$3624,MATCH($X2357,[1]Pr3_line_class7_opt_lin!$AO$2:$AO$3624,0),1)</f>
        <v>2302</v>
      </c>
    </row>
    <row r="2358" spans="1:58" hidden="1" x14ac:dyDescent="0.25">
      <c r="A2358" s="1" t="s">
        <v>871</v>
      </c>
      <c r="B2358" s="1">
        <v>4.0000000000000001E-3</v>
      </c>
      <c r="C2358">
        <v>3</v>
      </c>
      <c r="E2358" s="2">
        <v>95033.4</v>
      </c>
      <c r="N2358">
        <v>24</v>
      </c>
      <c r="V2358" s="11">
        <f t="shared" si="4114"/>
        <v>9.5033366214878055E-7</v>
      </c>
      <c r="W2358" s="11">
        <f t="shared" si="4115"/>
        <v>1.0522616259125739E-6</v>
      </c>
      <c r="X2358" s="10">
        <f t="shared" si="4116"/>
        <v>95033.381392289361</v>
      </c>
      <c r="Y2358" s="8">
        <f t="shared" si="4117"/>
        <v>1052.2618319473331</v>
      </c>
      <c r="Z2358" s="1">
        <f t="shared" si="4118"/>
        <v>1052.2619999999999</v>
      </c>
      <c r="AA2358" s="2">
        <f t="shared" si="4119"/>
        <v>95033.4</v>
      </c>
      <c r="AB2358" s="2">
        <f t="shared" si="4110"/>
        <v>95033.366214878042</v>
      </c>
      <c r="AC2358" s="1">
        <f t="shared" si="4120"/>
        <v>9.5156703470655635E-2</v>
      </c>
      <c r="AD2358" s="1" t="b">
        <f t="shared" si="4121"/>
        <v>1</v>
      </c>
      <c r="AM2358" s="10">
        <f t="shared" si="4122"/>
        <v>0.36125375619379968</v>
      </c>
      <c r="AN2358" s="10"/>
      <c r="AO2358" s="1">
        <f t="shared" si="4123"/>
        <v>1052.2619999999999</v>
      </c>
      <c r="AP2358"/>
      <c r="BB2358" s="17" cm="1">
        <f t="array" ref="BB2358">$C2358*EXP(poly_from_str($AO2358,BB$2951))</f>
        <v>3.0297423542255384</v>
      </c>
      <c r="BF2358" s="21">
        <f>INDEX([1]Pr3_line_class7_opt_lin!$A$2:$A$3624,MATCH($X2358,[1]Pr3_line_class7_opt_lin!$AO$2:$AO$3624,0),1)</f>
        <v>2304</v>
      </c>
    </row>
    <row r="2359" spans="1:58" x14ac:dyDescent="0.25">
      <c r="A2359" s="1" t="s">
        <v>872</v>
      </c>
      <c r="B2359" s="1">
        <v>8.0000000000000002E-3</v>
      </c>
      <c r="C2359">
        <v>5</v>
      </c>
      <c r="D2359" t="s">
        <v>111</v>
      </c>
      <c r="E2359" s="2">
        <v>95038.8</v>
      </c>
      <c r="N2359">
        <v>24</v>
      </c>
      <c r="V2359" s="11">
        <f t="shared" si="4114"/>
        <v>9.503878532829248E-7</v>
      </c>
      <c r="W2359" s="11">
        <f t="shared" si="4115"/>
        <v>1.0522018375652891E-6</v>
      </c>
      <c r="X2359" s="10">
        <f t="shared" si="4116"/>
        <v>95038.791920142728</v>
      </c>
      <c r="Y2359" s="8">
        <f t="shared" si="4117"/>
        <v>1052.2019270197161</v>
      </c>
      <c r="Z2359" s="1">
        <f t="shared" si="4118"/>
        <v>1052.202</v>
      </c>
      <c r="AA2359" s="2">
        <f t="shared" si="4119"/>
        <v>95038.8</v>
      </c>
      <c r="AB2359" s="2">
        <f t="shared" si="4110"/>
        <v>95038.785328292477</v>
      </c>
      <c r="AC2359" s="1">
        <f t="shared" si="4120"/>
        <v>9.5161853583386302E-2</v>
      </c>
      <c r="AD2359" s="1" t="b">
        <f t="shared" si="4121"/>
        <v>1</v>
      </c>
      <c r="AM2359" s="10">
        <f t="shared" si="4122"/>
        <v>0.72258976888468185</v>
      </c>
      <c r="AN2359" s="10"/>
      <c r="AO2359" s="1">
        <f t="shared" si="4123"/>
        <v>1052.202</v>
      </c>
      <c r="AP2359"/>
      <c r="BB2359" s="17" cm="1">
        <f t="array" ref="BB2359">$C2359*EXP(poly_from_str($AO2359,BB$2951))</f>
        <v>5.0496760714059192</v>
      </c>
      <c r="BF2359" s="21">
        <f>INDEX([1]Pr3_line_class7_opt_lin!$A$2:$A$3624,MATCH($X2359,[1]Pr3_line_class7_opt_lin!$AO$2:$AO$3624,0),1)</f>
        <v>3842</v>
      </c>
    </row>
    <row r="2360" spans="1:58" x14ac:dyDescent="0.25">
      <c r="A2360" s="1" t="s">
        <v>873</v>
      </c>
      <c r="B2360" s="1">
        <v>8.0000000000000002E-3</v>
      </c>
      <c r="C2360">
        <v>5</v>
      </c>
      <c r="D2360" t="s">
        <v>111</v>
      </c>
      <c r="E2360" s="2">
        <v>95045</v>
      </c>
      <c r="N2360">
        <v>24</v>
      </c>
      <c r="V2360" s="11">
        <f t="shared" si="4114"/>
        <v>9.5045018072810185E-7</v>
      </c>
      <c r="W2360" s="11">
        <f t="shared" si="4115"/>
        <v>1.0521332000631281E-6</v>
      </c>
      <c r="X2360" s="10">
        <f t="shared" si="4116"/>
        <v>95045.009951708867</v>
      </c>
      <c r="Y2360" s="8">
        <f t="shared" si="4117"/>
        <v>1052.1330898992876</v>
      </c>
      <c r="Z2360" s="1">
        <f t="shared" si="4118"/>
        <v>1052.133</v>
      </c>
      <c r="AA2360" s="2">
        <f t="shared" si="4119"/>
        <v>95045</v>
      </c>
      <c r="AB2360" s="2">
        <f t="shared" si="4110"/>
        <v>95045.018072810184</v>
      </c>
      <c r="AC2360" s="1">
        <f t="shared" si="4120"/>
        <v>9.516777730230408E-2</v>
      </c>
      <c r="AD2360" s="1" t="b">
        <f t="shared" si="4121"/>
        <v>1</v>
      </c>
      <c r="AM2360" s="10">
        <f t="shared" si="4122"/>
        <v>0.7226842994184195</v>
      </c>
      <c r="AN2360" s="10"/>
      <c r="AO2360" s="1">
        <f t="shared" si="4123"/>
        <v>1052.133</v>
      </c>
      <c r="AP2360"/>
      <c r="BB2360" s="17" cm="1">
        <f t="array" ref="BB2360">$C2360*EXP(poly_from_str($AO2360,BB$2951))</f>
        <v>5.0497968204307568</v>
      </c>
      <c r="BF2360" s="21">
        <f>INDEX([1]Pr3_line_class7_opt_lin!$A$2:$A$3624,MATCH($X2360,[1]Pr3_line_class7_opt_lin!$AO$2:$AO$3624,0),1)</f>
        <v>3843</v>
      </c>
    </row>
    <row r="2361" spans="1:58" hidden="1" x14ac:dyDescent="0.25">
      <c r="A2361" s="1" t="s">
        <v>874</v>
      </c>
      <c r="B2361" s="1">
        <v>4.0000000000000001E-3</v>
      </c>
      <c r="C2361">
        <v>30</v>
      </c>
      <c r="E2361" s="2">
        <v>95063.4</v>
      </c>
      <c r="N2361">
        <v>24</v>
      </c>
      <c r="V2361" s="11">
        <f t="shared" si="4114"/>
        <v>9.5063450099769083E-7</v>
      </c>
      <c r="W2361" s="11">
        <f t="shared" si="4115"/>
        <v>1.0519295543816022E-6</v>
      </c>
      <c r="X2361" s="10">
        <f t="shared" si="4116"/>
        <v>95063.427577597613</v>
      </c>
      <c r="Y2361" s="8">
        <f t="shared" si="4117"/>
        <v>1051.9292492201882</v>
      </c>
      <c r="Z2361" s="1">
        <f t="shared" si="4118"/>
        <v>1051.9290000000001</v>
      </c>
      <c r="AA2361" s="2">
        <f t="shared" si="4119"/>
        <v>95063.4</v>
      </c>
      <c r="AB2361" s="2">
        <f t="shared" si="4110"/>
        <v>95063.450099769077</v>
      </c>
      <c r="AC2361" s="1">
        <f t="shared" si="4120"/>
        <v>9.5185297724356438E-2</v>
      </c>
      <c r="AD2361" s="1" t="b">
        <f t="shared" si="4121"/>
        <v>1</v>
      </c>
      <c r="AM2361" s="10">
        <f t="shared" si="4122"/>
        <v>0.36148219128857551</v>
      </c>
      <c r="AN2361" s="10"/>
      <c r="AO2361" s="1">
        <f t="shared" si="4123"/>
        <v>1051.9290000000001</v>
      </c>
      <c r="AP2361"/>
      <c r="BB2361" s="17" cm="1">
        <f t="array" ref="BB2361">$C2361*EXP(poly_from_str($AO2361,BB$2951))</f>
        <v>30.300902099200584</v>
      </c>
      <c r="BF2361" s="21">
        <f>INDEX([1]Pr3_line_class7_opt_lin!$A$2:$A$3624,MATCH($X2361,[1]Pr3_line_class7_opt_lin!$AO$2:$AO$3624,0),1)</f>
        <v>23088</v>
      </c>
    </row>
    <row r="2362" spans="1:58" hidden="1" x14ac:dyDescent="0.25">
      <c r="A2362" s="1" t="s">
        <v>875</v>
      </c>
      <c r="B2362" s="1">
        <v>4.0000000000000001E-3</v>
      </c>
      <c r="C2362">
        <v>5</v>
      </c>
      <c r="E2362" s="2">
        <v>95070.5</v>
      </c>
      <c r="F2362">
        <v>21238</v>
      </c>
      <c r="G2362" t="s">
        <v>4</v>
      </c>
      <c r="H2362" t="s">
        <v>39</v>
      </c>
      <c r="I2362">
        <v>116309</v>
      </c>
      <c r="J2362" t="s">
        <v>6</v>
      </c>
      <c r="K2362" t="s">
        <v>12</v>
      </c>
      <c r="L2362">
        <v>21238.78</v>
      </c>
      <c r="M2362">
        <v>116309.2</v>
      </c>
      <c r="N2362">
        <v>24</v>
      </c>
      <c r="V2362" s="11">
        <f t="shared" si="4114"/>
        <v>9.5070499528925664E-7</v>
      </c>
      <c r="W2362" s="11">
        <f t="shared" si="4115"/>
        <v>1.0518509947880783E-6</v>
      </c>
      <c r="X2362" s="10">
        <f t="shared" si="4116"/>
        <v>95070.499740730142</v>
      </c>
      <c r="Y2362" s="8">
        <f t="shared" si="4117"/>
        <v>1051.8509976566154</v>
      </c>
      <c r="Z2362" s="1">
        <f t="shared" si="4118"/>
        <v>1051.8510000000001</v>
      </c>
      <c r="AA2362" s="2">
        <f t="shared" si="4119"/>
        <v>95070.5</v>
      </c>
      <c r="AB2362" s="2">
        <f t="shared" si="4110"/>
        <v>95070.499528925662</v>
      </c>
      <c r="AC2362" s="1">
        <f t="shared" si="4120"/>
        <v>9.5191999403397273E-2</v>
      </c>
      <c r="AD2362" s="1" t="b">
        <f t="shared" si="4121"/>
        <v>1</v>
      </c>
      <c r="AF2362" s="1" t="s">
        <v>1196</v>
      </c>
      <c r="AG2362" s="1" t="s">
        <v>1148</v>
      </c>
      <c r="AH2362" s="10">
        <v>21238.78</v>
      </c>
      <c r="AI2362" s="10">
        <v>116309.14</v>
      </c>
      <c r="AJ2362" s="10">
        <f t="shared" ref="AJ2362:AJ2363" si="4227">AI2362-AH2362</f>
        <v>95070.36</v>
      </c>
      <c r="AK2362" s="1">
        <f t="shared" ref="AK2362:AK2363" si="4228">$A2362-100000000/AJ2362</f>
        <v>-1.5437370805102546E-3</v>
      </c>
      <c r="AL2362" s="10">
        <f t="shared" ref="AL2362:AL2363" si="4229">$X2362-AJ2362</f>
        <v>0.1397407301410567</v>
      </c>
      <c r="AM2362" s="10">
        <f t="shared" si="4122"/>
        <v>0.36153599701858907</v>
      </c>
      <c r="AN2362" s="10">
        <f t="shared" ref="AN2362:AN2363" si="4230">AL2362/AM2362</f>
        <v>0.38651954796598487</v>
      </c>
      <c r="AO2362" s="1">
        <f t="shared" si="4123"/>
        <v>1051.8510000000001</v>
      </c>
      <c r="AP2362" s="14">
        <v>352000000</v>
      </c>
      <c r="AQ2362" s="10">
        <v>0.35699999999999998</v>
      </c>
      <c r="AR2362" s="14" cm="1">
        <f t="array" ref="AR2362">SfromgA($AP2362,$AO2362,"")</f>
        <v>0.20218023448601796</v>
      </c>
      <c r="AS2362" s="21">
        <f t="shared" ref="AS2362:AS2363" si="4231">(10^MAX(0.05, -0.312925054856973*((LN($AR2362))^(1/3)) + 0.454808404431693)-1)*100</f>
        <v>561.76022758881265</v>
      </c>
      <c r="AU2362" s="10"/>
      <c r="AV2362" s="10"/>
      <c r="AW2362" s="14">
        <f t="shared" ref="AW2362:AW2363" si="4232">IF($AP2362="",$AT2362,$AP2362)</f>
        <v>352000000</v>
      </c>
      <c r="AX2362" s="21">
        <f t="shared" ref="AX2362:AX2363" si="4233">IF($AP2362="",$AV2362,$AS2362)</f>
        <v>561.76022758881265</v>
      </c>
      <c r="AY2362" s="10">
        <f t="shared" ref="AY2362:AY2363" si="4234">LN(BB2362*$AO2362/$AW2362)</f>
        <v>-11.10139047562553</v>
      </c>
      <c r="AZ2362" s="10">
        <f t="shared" ref="AZ2362:AZ2363" si="4235">EXP(AY$2950*$AI2362+AY$2951)*$AW2362/$AO2362</f>
        <v>8.4739430578185786</v>
      </c>
      <c r="BA2362" s="10">
        <f t="shared" ref="BA2362:BA2363" si="4236">LN(AZ2362/$C2362)</f>
        <v>0.52755802011334729</v>
      </c>
      <c r="BB2362" s="17" cm="1">
        <f t="array" ref="BB2362">$C2362*EXP(poly_from_str($AO2362,BB$2951))</f>
        <v>5.0502841531326919</v>
      </c>
      <c r="BC2362" s="10">
        <f t="shared" ref="BC2362:BC2363" si="4237">LN(AZ2362/BB2362)</f>
        <v>0.51755142289609313</v>
      </c>
      <c r="BD2362" s="10">
        <f t="shared" ref="BD2362:BD2363" si="4238">LN($AX2362/100+1)</f>
        <v>1.8897331103662336</v>
      </c>
      <c r="BE2362" s="10">
        <f t="shared" ref="BE2362:BE2363" si="4239">ABS(LN($AZ2362/$BB2362))-BD2362-LN(2)</f>
        <v>-2.0653288680300856</v>
      </c>
      <c r="BF2362" s="21">
        <f>INDEX([1]Pr3_line_class7_opt_lin!$A$2:$A$3624,MATCH($X2362,[1]Pr3_line_class7_opt_lin!$AO$2:$AO$3624,0),1)</f>
        <v>3850</v>
      </c>
    </row>
    <row r="2363" spans="1:58" hidden="1" x14ac:dyDescent="0.25">
      <c r="A2363" s="1" t="s">
        <v>876</v>
      </c>
      <c r="B2363" s="1">
        <v>4.0000000000000001E-3</v>
      </c>
      <c r="C2363">
        <v>200</v>
      </c>
      <c r="E2363" s="2">
        <v>95075.8</v>
      </c>
      <c r="F2363">
        <v>19649</v>
      </c>
      <c r="G2363" t="s">
        <v>4</v>
      </c>
      <c r="H2363" t="s">
        <v>516</v>
      </c>
      <c r="I2363">
        <v>114725</v>
      </c>
      <c r="J2363" t="s">
        <v>6</v>
      </c>
      <c r="K2363" t="s">
        <v>516</v>
      </c>
      <c r="L2363">
        <v>19649.669999999998</v>
      </c>
      <c r="M2363">
        <v>114725.6</v>
      </c>
      <c r="N2363">
        <v>24</v>
      </c>
      <c r="V2363" s="11">
        <f t="shared" si="4114"/>
        <v>9.5075832483989244E-7</v>
      </c>
      <c r="W2363" s="11">
        <f t="shared" si="4115"/>
        <v>1.0517923593595847E-6</v>
      </c>
      <c r="X2363" s="10">
        <f t="shared" si="4116"/>
        <v>95075.817876737507</v>
      </c>
      <c r="Y2363" s="8">
        <f t="shared" si="4117"/>
        <v>1051.7921615951443</v>
      </c>
      <c r="Z2363" s="1">
        <f t="shared" si="4118"/>
        <v>1051.7919999999999</v>
      </c>
      <c r="AA2363" s="2">
        <f t="shared" si="4119"/>
        <v>95075.8</v>
      </c>
      <c r="AB2363" s="2">
        <f t="shared" si="4110"/>
        <v>95075.83248398923</v>
      </c>
      <c r="AC2363" s="1">
        <f t="shared" si="4120"/>
        <v>9.5197069612617924E-2</v>
      </c>
      <c r="AD2363" s="1" t="b">
        <f t="shared" si="4121"/>
        <v>1</v>
      </c>
      <c r="AF2363" s="1" t="s">
        <v>1342</v>
      </c>
      <c r="AG2363" s="1" t="s">
        <v>1343</v>
      </c>
      <c r="AH2363" s="10">
        <v>19649.669999999998</v>
      </c>
      <c r="AI2363" s="10">
        <v>114725.6</v>
      </c>
      <c r="AJ2363" s="10">
        <f t="shared" si="4227"/>
        <v>95075.930000000008</v>
      </c>
      <c r="AK2363" s="1">
        <f t="shared" si="4228"/>
        <v>1.0787857663672185E-3</v>
      </c>
      <c r="AL2363" s="10">
        <f t="shared" si="4229"/>
        <v>-0.11212326250097249</v>
      </c>
      <c r="AM2363" s="10">
        <f t="shared" si="4122"/>
        <v>0.36157643336325057</v>
      </c>
      <c r="AN2363" s="10">
        <f t="shared" si="4230"/>
        <v>-0.31009560401391006</v>
      </c>
      <c r="AO2363" s="1">
        <f t="shared" si="4123"/>
        <v>1051.7919999999999</v>
      </c>
      <c r="AP2363" s="14">
        <v>7280000000</v>
      </c>
      <c r="AQ2363" s="10">
        <v>0.75600000000000001</v>
      </c>
      <c r="AR2363" s="14" cm="1">
        <f t="array" ref="AR2363">SfromgA($AP2363,$AO2363,"")</f>
        <v>4.1807512556520532</v>
      </c>
      <c r="AS2363" s="21">
        <f t="shared" si="4231"/>
        <v>26.537556843099374</v>
      </c>
      <c r="AU2363" s="10"/>
      <c r="AV2363" s="10"/>
      <c r="AW2363" s="14">
        <f t="shared" si="4232"/>
        <v>7280000000</v>
      </c>
      <c r="AX2363" s="21">
        <f t="shared" si="4233"/>
        <v>26.537556843099374</v>
      </c>
      <c r="AY2363" s="10">
        <f t="shared" si="4234"/>
        <v>-10.441802139661787</v>
      </c>
      <c r="AZ2363" s="10">
        <f t="shared" si="4235"/>
        <v>203.22832524124502</v>
      </c>
      <c r="BA2363" s="10">
        <f t="shared" si="4236"/>
        <v>1.6012735313857086E-2</v>
      </c>
      <c r="BB2363" s="17" cm="1">
        <f t="array" ref="BB2363">$C2363*EXP(poly_from_str($AO2363,BB$2951))</f>
        <v>202.01539439541028</v>
      </c>
      <c r="BC2363" s="10">
        <f t="shared" si="4237"/>
        <v>5.9861974862455026E-3</v>
      </c>
      <c r="BD2363" s="10">
        <f t="shared" si="4238"/>
        <v>0.23536897015607425</v>
      </c>
      <c r="BE2363" s="10">
        <f t="shared" si="4239"/>
        <v>-0.92252995322977405</v>
      </c>
      <c r="BF2363" s="21">
        <f>INDEX([1]Pr3_line_class7_opt_lin!$A$2:$A$3624,MATCH($X2363,[1]Pr3_line_class7_opt_lin!$AO$2:$AO$3624,0),1)</f>
        <v>154048</v>
      </c>
    </row>
    <row r="2364" spans="1:58" hidden="1" x14ac:dyDescent="0.25">
      <c r="A2364" s="1" t="s">
        <v>877</v>
      </c>
      <c r="B2364" s="1">
        <v>4.0000000000000001E-3</v>
      </c>
      <c r="C2364">
        <v>40</v>
      </c>
      <c r="E2364" s="2">
        <v>95081.2</v>
      </c>
      <c r="N2364">
        <v>24</v>
      </c>
      <c r="V2364" s="11">
        <f t="shared" si="4114"/>
        <v>9.5081256441755126E-7</v>
      </c>
      <c r="W2364" s="11">
        <f t="shared" si="4115"/>
        <v>1.0517326243253136E-6</v>
      </c>
      <c r="X2364" s="10">
        <f t="shared" si="4116"/>
        <v>95081.23105810456</v>
      </c>
      <c r="Y2364" s="8">
        <f t="shared" si="4117"/>
        <v>1051.732280778838</v>
      </c>
      <c r="Z2364" s="1">
        <f t="shared" si="4118"/>
        <v>1051.732</v>
      </c>
      <c r="AA2364" s="2">
        <f t="shared" si="4119"/>
        <v>95081.2</v>
      </c>
      <c r="AB2364" s="2">
        <f t="shared" si="4110"/>
        <v>95081.256441755133</v>
      </c>
      <c r="AC2364" s="1">
        <f t="shared" si="4120"/>
        <v>9.5202226632714007E-2</v>
      </c>
      <c r="AD2364" s="1" t="b">
        <f t="shared" si="4121"/>
        <v>1</v>
      </c>
      <c r="AM2364" s="10">
        <f t="shared" si="4122"/>
        <v>0.36161759839959229</v>
      </c>
      <c r="AN2364" s="10"/>
      <c r="AO2364" s="1">
        <f t="shared" si="4123"/>
        <v>1051.732</v>
      </c>
      <c r="AP2364"/>
      <c r="BB2364" s="17" cm="1">
        <f t="array" ref="BB2364">$C2364*EXP(poly_from_str($AO2364,BB$2951))</f>
        <v>40.403894630577895</v>
      </c>
      <c r="BF2364" s="21">
        <f>INDEX([1]Pr3_line_class7_opt_lin!$A$2:$A$3624,MATCH($X2364,[1]Pr3_line_class7_opt_lin!$AO$2:$AO$3624,0),1)</f>
        <v>30821</v>
      </c>
    </row>
    <row r="2365" spans="1:58" hidden="1" x14ac:dyDescent="0.25">
      <c r="A2365" s="1" t="s">
        <v>878</v>
      </c>
      <c r="B2365" s="1">
        <v>4.0000000000000001E-3</v>
      </c>
      <c r="C2365">
        <v>200</v>
      </c>
      <c r="E2365" s="2">
        <v>95096.1</v>
      </c>
      <c r="F2365">
        <v>19700</v>
      </c>
      <c r="G2365" t="s">
        <v>4</v>
      </c>
      <c r="H2365" t="s">
        <v>12</v>
      </c>
      <c r="I2365">
        <v>114797</v>
      </c>
      <c r="J2365" t="s">
        <v>6</v>
      </c>
      <c r="K2365" t="s">
        <v>39</v>
      </c>
      <c r="L2365">
        <v>19700.900000000001</v>
      </c>
      <c r="M2365">
        <v>114797.2</v>
      </c>
      <c r="N2365">
        <v>24</v>
      </c>
      <c r="V2365" s="11">
        <f t="shared" si="4114"/>
        <v>9.5096085084369251E-7</v>
      </c>
      <c r="W2365" s="11">
        <f t="shared" si="4115"/>
        <v>1.0515678350636881E-6</v>
      </c>
      <c r="X2365" s="10">
        <f t="shared" si="4116"/>
        <v>95096.091794710432</v>
      </c>
      <c r="Y2365" s="8">
        <f t="shared" si="4117"/>
        <v>1051.5679257973707</v>
      </c>
      <c r="Z2365" s="1">
        <f t="shared" si="4118"/>
        <v>1051.568</v>
      </c>
      <c r="AA2365" s="2">
        <f t="shared" si="4119"/>
        <v>95096.1</v>
      </c>
      <c r="AB2365" s="2">
        <f t="shared" si="4110"/>
        <v>95096.085084369246</v>
      </c>
      <c r="AC2365" s="1">
        <f t="shared" si="4120"/>
        <v>9.5216326991867981E-2</v>
      </c>
      <c r="AD2365" s="1" t="b">
        <f t="shared" si="4121"/>
        <v>1</v>
      </c>
      <c r="AF2365" s="1" t="s">
        <v>1157</v>
      </c>
      <c r="AG2365" s="1" t="s">
        <v>1197</v>
      </c>
      <c r="AH2365" s="10">
        <v>19700.900000000001</v>
      </c>
      <c r="AI2365" s="10">
        <v>114797.12</v>
      </c>
      <c r="AJ2365" s="10">
        <f>AI2365-AH2365</f>
        <v>95096.22</v>
      </c>
      <c r="AK2365" s="1">
        <f>$A2365-100000000/AJ2365</f>
        <v>1.4918885315182706E-3</v>
      </c>
      <c r="AL2365" s="10">
        <f>$X2365-AJ2365</f>
        <v>-0.12820528956945054</v>
      </c>
      <c r="AM2365" s="10">
        <f t="shared" si="4122"/>
        <v>0.36173067267166747</v>
      </c>
      <c r="AN2365" s="10">
        <f>AL2365/AM2365</f>
        <v>-0.35442194775066477</v>
      </c>
      <c r="AO2365" s="1">
        <f t="shared" si="4123"/>
        <v>1051.568</v>
      </c>
      <c r="AP2365" s="14">
        <v>5610000000</v>
      </c>
      <c r="AQ2365" s="10">
        <v>0.623</v>
      </c>
      <c r="AR2365" s="14" cm="1">
        <f t="array" ref="AR2365">SfromgA($AP2365,$AO2365,"")</f>
        <v>3.2196473544528628</v>
      </c>
      <c r="AS2365" s="21">
        <f>(10^MAX(0.05, -0.312925054856973*((LN($AR2365))^(1/3)) + 0.454808404431693)-1)*100</f>
        <v>33.394786367832594</v>
      </c>
      <c r="AU2365" s="10"/>
      <c r="AV2365" s="10"/>
      <c r="AW2365" s="14">
        <f>IF($AP2365="",$AT2365,$AP2365)</f>
        <v>5610000000</v>
      </c>
      <c r="AX2365" s="21">
        <f>IF($AP2365="",$AV2365,$AS2365)</f>
        <v>33.394786367832594</v>
      </c>
      <c r="AY2365" s="10">
        <f>LN(BB2365*$AO2365/$AW2365)</f>
        <v>-10.181360068201334</v>
      </c>
      <c r="AZ2365" s="10">
        <f>EXP(AY$2950*$AI2365+AY$2951)*$AW2365/$AO2365</f>
        <v>155.59827764215137</v>
      </c>
      <c r="BA2365" s="10">
        <f>LN(AZ2365/$C2365)</f>
        <v>-0.25103982400285346</v>
      </c>
      <c r="BB2365" s="17" cm="1">
        <f t="array" ref="BB2365">$C2365*EXP(poly_from_str($AO2365,BB$2951))</f>
        <v>202.03053022494078</v>
      </c>
      <c r="BC2365" s="10">
        <f t="shared" ref="BC2365" si="4240">LN(AZ2365/BB2365)</f>
        <v>-0.26114128316299329</v>
      </c>
      <c r="BD2365" s="10">
        <f t="shared" ref="BD2365" si="4241">LN($AX2365/100+1)</f>
        <v>0.28814286402977779</v>
      </c>
      <c r="BE2365" s="10">
        <f>ABS(LN($AZ2365/$BB2365))-BD2365-LN(2)</f>
        <v>-0.72014876142672979</v>
      </c>
      <c r="BF2365" s="21">
        <f>INDEX([1]Pr3_line_class7_opt_lin!$A$2:$A$3624,MATCH($X2365,[1]Pr3_line_class7_opt_lin!$AO$2:$AO$3624,0),1)</f>
        <v>154253</v>
      </c>
    </row>
    <row r="2366" spans="1:58" hidden="1" x14ac:dyDescent="0.25">
      <c r="A2366" s="1" t="s">
        <v>879</v>
      </c>
      <c r="B2366" s="1">
        <v>4.0000000000000001E-3</v>
      </c>
      <c r="C2366">
        <v>30</v>
      </c>
      <c r="E2366" s="2">
        <v>95109.2</v>
      </c>
      <c r="N2366">
        <v>24</v>
      </c>
      <c r="V2366" s="11">
        <f t="shared" si="4114"/>
        <v>9.5109199627552379E-7</v>
      </c>
      <c r="W2366" s="11">
        <f t="shared" si="4115"/>
        <v>1.0514229958826277E-6</v>
      </c>
      <c r="X2366" s="10">
        <f t="shared" si="4116"/>
        <v>95109.199795162349</v>
      </c>
      <c r="Y2366" s="8">
        <f t="shared" si="4117"/>
        <v>1051.422998147088</v>
      </c>
      <c r="Z2366" s="1">
        <f t="shared" si="4118"/>
        <v>1051.423</v>
      </c>
      <c r="AA2366" s="2">
        <f t="shared" si="4119"/>
        <v>95109.2</v>
      </c>
      <c r="AB2366" s="2">
        <f t="shared" si="4110"/>
        <v>95109.199627552371</v>
      </c>
      <c r="AC2366" s="1">
        <f t="shared" si="4120"/>
        <v>9.5228799268968045E-2</v>
      </c>
      <c r="AD2366" s="1" t="b">
        <f t="shared" si="4121"/>
        <v>1</v>
      </c>
      <c r="AM2366" s="10">
        <f t="shared" si="4122"/>
        <v>0.36183039556867219</v>
      </c>
      <c r="AN2366" s="10"/>
      <c r="AO2366" s="1">
        <f t="shared" si="4123"/>
        <v>1051.423</v>
      </c>
      <c r="AP2366"/>
      <c r="BB2366" s="17" cm="1">
        <f t="array" ref="BB2366">$C2366*EXP(poly_from_str($AO2366,BB$2951))</f>
        <v>30.3060291966693</v>
      </c>
      <c r="BF2366" s="21">
        <f>INDEX([1]Pr3_line_class7_opt_lin!$A$2:$A$3624,MATCH($X2366,[1]Pr3_line_class7_opt_lin!$AO$2:$AO$3624,0),1)</f>
        <v>23158</v>
      </c>
    </row>
    <row r="2367" spans="1:58" hidden="1" x14ac:dyDescent="0.25">
      <c r="A2367" s="1" t="s">
        <v>880</v>
      </c>
      <c r="B2367" s="1">
        <v>4.0000000000000001E-3</v>
      </c>
      <c r="C2367">
        <v>5</v>
      </c>
      <c r="E2367" s="2">
        <v>95116.1</v>
      </c>
      <c r="F2367">
        <v>21611</v>
      </c>
      <c r="G2367" t="s">
        <v>4</v>
      </c>
      <c r="H2367" t="s">
        <v>17</v>
      </c>
      <c r="I2367">
        <v>116727</v>
      </c>
      <c r="J2367" t="s">
        <v>6</v>
      </c>
      <c r="K2367" t="s">
        <v>17</v>
      </c>
      <c r="L2367">
        <v>21611.19</v>
      </c>
      <c r="M2367">
        <v>116727.1</v>
      </c>
      <c r="N2367">
        <v>24</v>
      </c>
      <c r="V2367" s="11">
        <f t="shared" si="4114"/>
        <v>9.5116074902006665E-7</v>
      </c>
      <c r="W2367" s="11">
        <f t="shared" si="4115"/>
        <v>1.0513467225842944E-6</v>
      </c>
      <c r="X2367" s="10">
        <f t="shared" si="4116"/>
        <v>95116.086198479243</v>
      </c>
      <c r="Y2367" s="8">
        <f t="shared" si="4117"/>
        <v>1051.3468751366563</v>
      </c>
      <c r="Z2367" s="1">
        <f t="shared" si="4118"/>
        <v>1051.347</v>
      </c>
      <c r="AA2367" s="2">
        <f t="shared" si="4119"/>
        <v>95116.1</v>
      </c>
      <c r="AB2367" s="2">
        <f t="shared" si="4110"/>
        <v>95116.074902006672</v>
      </c>
      <c r="AC2367" s="1">
        <f t="shared" si="4120"/>
        <v>9.5235338523820712E-2</v>
      </c>
      <c r="AD2367" s="1" t="b">
        <f t="shared" si="4121"/>
        <v>1</v>
      </c>
      <c r="AF2367" s="1" t="s">
        <v>1301</v>
      </c>
      <c r="AG2367" s="1" t="s">
        <v>1217</v>
      </c>
      <c r="AH2367" s="10">
        <v>21611.19</v>
      </c>
      <c r="AI2367" s="10">
        <v>116727.1</v>
      </c>
      <c r="AJ2367" s="10">
        <f t="shared" ref="AJ2367:AJ2368" si="4242">AI2367-AH2367</f>
        <v>95115.91</v>
      </c>
      <c r="AK2367" s="1">
        <f t="shared" ref="AK2367:AK2368" si="4243">$A2367-100000000/AJ2367</f>
        <v>-1.8227153584575717E-3</v>
      </c>
      <c r="AL2367" s="10">
        <f t="shared" ref="AL2367:AL2368" si="4244">$X2367-AJ2367</f>
        <v>0.17619847923924681</v>
      </c>
      <c r="AM2367" s="10">
        <f t="shared" si="4122"/>
        <v>0.36188280367947029</v>
      </c>
      <c r="AN2367" s="10">
        <f t="shared" ref="AN2367:AN2368" si="4245">AL2367/AM2367</f>
        <v>0.48689376076380442</v>
      </c>
      <c r="AO2367" s="1">
        <f t="shared" si="4123"/>
        <v>1051.347</v>
      </c>
      <c r="BB2367" s="17" cm="1">
        <f t="array" ref="BB2367">$C2367*EXP(poly_from_str($AO2367,BB$2951))</f>
        <v>5.0511304568439392</v>
      </c>
      <c r="BF2367" s="21">
        <f>INDEX([1]Pr3_line_class7_opt_lin!$A$2:$A$3624,MATCH($X2367,[1]Pr3_line_class7_opt_lin!$AO$2:$AO$3624,0),1)</f>
        <v>3861</v>
      </c>
    </row>
    <row r="2368" spans="1:58" hidden="1" x14ac:dyDescent="0.25">
      <c r="A2368" s="1" t="s">
        <v>881</v>
      </c>
      <c r="B2368" s="1">
        <v>4.0000000000000001E-3</v>
      </c>
      <c r="C2368">
        <v>20</v>
      </c>
      <c r="E2368" s="2">
        <v>95119.2</v>
      </c>
      <c r="F2368">
        <v>22527</v>
      </c>
      <c r="G2368" t="s">
        <v>4</v>
      </c>
      <c r="H2368" t="s">
        <v>7</v>
      </c>
      <c r="I2368">
        <v>117647</v>
      </c>
      <c r="J2368" t="s">
        <v>6</v>
      </c>
      <c r="K2368" t="s">
        <v>7</v>
      </c>
      <c r="L2368">
        <v>22527.7</v>
      </c>
      <c r="M2368">
        <v>117647.2</v>
      </c>
      <c r="N2368">
        <v>24</v>
      </c>
      <c r="V2368" s="11">
        <f t="shared" si="4114"/>
        <v>9.5119151004505782E-7</v>
      </c>
      <c r="W2368" s="11">
        <f t="shared" si="4115"/>
        <v>1.051312458473158E-6</v>
      </c>
      <c r="X2368" s="10">
        <f t="shared" si="4116"/>
        <v>95119.173058690547</v>
      </c>
      <c r="Y2368" s="8">
        <f t="shared" si="4117"/>
        <v>1051.3127562441894</v>
      </c>
      <c r="Z2368" s="1">
        <f t="shared" si="4118"/>
        <v>1051.3130000000001</v>
      </c>
      <c r="AA2368" s="2">
        <f t="shared" si="4119"/>
        <v>95119.2</v>
      </c>
      <c r="AB2368" s="2">
        <f t="shared" si="4110"/>
        <v>95119.15100450578</v>
      </c>
      <c r="AC2368" s="1">
        <f t="shared" si="4120"/>
        <v>9.5238264439089865E-2</v>
      </c>
      <c r="AD2368" s="1" t="b">
        <f t="shared" si="4121"/>
        <v>1</v>
      </c>
      <c r="AF2368" s="1" t="s">
        <v>1336</v>
      </c>
      <c r="AG2368" s="1" t="s">
        <v>1203</v>
      </c>
      <c r="AH2368" s="10">
        <v>22527.7</v>
      </c>
      <c r="AI2368" s="10">
        <v>117647.2</v>
      </c>
      <c r="AJ2368" s="10">
        <f t="shared" si="4242"/>
        <v>95119.5</v>
      </c>
      <c r="AK2368" s="1">
        <f t="shared" si="4243"/>
        <v>3.8572900405142718E-3</v>
      </c>
      <c r="AL2368" s="10">
        <f t="shared" si="4244"/>
        <v>-0.32694130945310462</v>
      </c>
      <c r="AM2368" s="10">
        <f t="shared" si="4122"/>
        <v>0.36190630192911144</v>
      </c>
      <c r="AN2368" s="10">
        <f t="shared" si="4245"/>
        <v>-0.9033866161223808</v>
      </c>
      <c r="AO2368" s="1">
        <f t="shared" si="4123"/>
        <v>1051.3130000000001</v>
      </c>
      <c r="AP2368" s="14">
        <v>1400000000</v>
      </c>
      <c r="AQ2368" s="10">
        <v>0.34399999999999997</v>
      </c>
      <c r="AR2368" s="14" cm="1">
        <f t="array" ref="AR2368">SfromgA($AP2368,$AO2368,"")</f>
        <v>0.80289268233482214</v>
      </c>
      <c r="AS2368" s="21">
        <f>(10^MAX(0.05, -0.312925054856973*((LN($AR2368))^(1/3)) + 0.454808404431693)-1)*100</f>
        <v>340.13096753887623</v>
      </c>
      <c r="AU2368" s="10"/>
      <c r="AV2368" s="10"/>
      <c r="AW2368" s="14">
        <f>IF($AP2368="",$AT2368,$AP2368)</f>
        <v>1400000000</v>
      </c>
      <c r="AX2368" s="21">
        <f>IF($AP2368="",$AV2368,$AS2368)</f>
        <v>340.13096753887623</v>
      </c>
      <c r="AY2368" s="10">
        <f>LN(BB2368*$AO2368/$AW2368)</f>
        <v>-11.096025426104278</v>
      </c>
      <c r="AZ2368" s="10">
        <f>EXP(AY$2950*$AI2368+AY$2951)*$AW2368/$AO2368</f>
        <v>29.75589548950764</v>
      </c>
      <c r="BA2368" s="10">
        <f>LN(AZ2368/$C2368)</f>
        <v>0.39729500651956251</v>
      </c>
      <c r="BB2368" s="17" cm="1">
        <f t="array" ref="BB2368">$C2368*EXP(poly_from_str($AO2368,BB$2951))</f>
        <v>20.204745636512868</v>
      </c>
      <c r="BC2368" s="10">
        <f t="shared" ref="BC2368" si="4246">LN(AZ2368/BB2368)</f>
        <v>0.38710977075807579</v>
      </c>
      <c r="BD2368" s="10">
        <f t="shared" ref="BD2368" si="4247">LN($AX2368/100+1)</f>
        <v>1.4819021501316476</v>
      </c>
      <c r="BE2368" s="10">
        <f>ABS(LN($AZ2368/$BB2368))-BD2368-LN(2)</f>
        <v>-1.7879395599335171</v>
      </c>
      <c r="BF2368" s="21">
        <f>INDEX([1]Pr3_line_class7_opt_lin!$A$2:$A$3624,MATCH($X2368,[1]Pr3_line_class7_opt_lin!$AO$2:$AO$3624,0),1)</f>
        <v>15449</v>
      </c>
    </row>
    <row r="2369" spans="1:58" hidden="1" x14ac:dyDescent="0.25">
      <c r="A2369" s="1" t="s">
        <v>882</v>
      </c>
      <c r="B2369" s="1">
        <v>4.0000000000000001E-3</v>
      </c>
      <c r="C2369">
        <v>10</v>
      </c>
      <c r="E2369" s="2">
        <v>95139.1</v>
      </c>
      <c r="N2369">
        <v>24</v>
      </c>
      <c r="V2369" s="11">
        <f t="shared" si="4114"/>
        <v>9.5139060007059311E-7</v>
      </c>
      <c r="W2369" s="11">
        <f t="shared" si="4115"/>
        <v>1.051092558159579E-6</v>
      </c>
      <c r="X2369" s="10">
        <f t="shared" si="4116"/>
        <v>95139.078017238586</v>
      </c>
      <c r="Y2369" s="8">
        <f t="shared" si="4117"/>
        <v>1051.0928010242085</v>
      </c>
      <c r="Z2369" s="1">
        <f t="shared" si="4118"/>
        <v>1051.0930000000001</v>
      </c>
      <c r="AA2369" s="2">
        <f t="shared" si="4119"/>
        <v>95139.1</v>
      </c>
      <c r="AB2369" s="2">
        <f t="shared" ref="AB2369:AB2432" si="4248">100000000/Z2369</f>
        <v>95139.060007059306</v>
      </c>
      <c r="AC2369" s="1">
        <f t="shared" si="4120"/>
        <v>9.5257203695134157E-2</v>
      </c>
      <c r="AD2369" s="1" t="b">
        <f t="shared" si="4121"/>
        <v>1</v>
      </c>
      <c r="AM2369" s="10">
        <f t="shared" si="4122"/>
        <v>0.36205778175670467</v>
      </c>
      <c r="AN2369" s="10"/>
      <c r="AO2369" s="1">
        <f t="shared" si="4123"/>
        <v>1051.0930000000001</v>
      </c>
      <c r="AP2369"/>
      <c r="BB2369" s="17" cm="1">
        <f t="array" ref="BB2369">$C2369*EXP(poly_from_str($AO2369,BB$2951))</f>
        <v>10.103089942007706</v>
      </c>
      <c r="BF2369" s="21">
        <f>INDEX([1]Pr3_line_class7_opt_lin!$A$2:$A$3624,MATCH($X2369,[1]Pr3_line_class7_opt_lin!$AO$2:$AO$3624,0),1)</f>
        <v>7734</v>
      </c>
    </row>
    <row r="2370" spans="1:58" hidden="1" x14ac:dyDescent="0.25">
      <c r="A2370" s="1" t="s">
        <v>883</v>
      </c>
      <c r="B2370" s="1">
        <v>4.0000000000000001E-3</v>
      </c>
      <c r="C2370">
        <v>5</v>
      </c>
      <c r="E2370" s="2">
        <v>95151</v>
      </c>
      <c r="F2370">
        <v>23050</v>
      </c>
      <c r="G2370" t="s">
        <v>4</v>
      </c>
      <c r="H2370" t="s">
        <v>18</v>
      </c>
      <c r="I2370">
        <v>118201</v>
      </c>
      <c r="J2370" t="s">
        <v>6</v>
      </c>
      <c r="K2370" t="s">
        <v>18</v>
      </c>
      <c r="L2370">
        <v>23050.61</v>
      </c>
      <c r="M2370">
        <v>118201.4</v>
      </c>
      <c r="N2370">
        <v>24</v>
      </c>
      <c r="V2370" s="11">
        <f t="shared" ref="V2370:V2433" si="4249">0.001/$A2370</f>
        <v>9.5151009409483317E-7</v>
      </c>
      <c r="W2370" s="11">
        <f t="shared" ref="W2370:W2433" si="4250">0.1/$E2370</f>
        <v>1.0509611039295437E-6</v>
      </c>
      <c r="X2370" s="10">
        <f t="shared" ref="X2370:X2433" si="4251">($E2370/$W2370^2+(100000000/$A2370)/$V2370^2)/(1/$W2370^2+1/$V2370^2)</f>
        <v>95151.005170905759</v>
      </c>
      <c r="Y2370" s="8">
        <f t="shared" ref="Y2370:Y2433" si="4252">100000000/X2370</f>
        <v>1050.9610468158976</v>
      </c>
      <c r="Z2370" s="1">
        <f t="shared" ref="Z2370:Z2433" si="4253">ROUND($A2370,3)+0</f>
        <v>1050.961</v>
      </c>
      <c r="AA2370" s="2">
        <f t="shared" ref="AA2370:AA2433" si="4254">ROUND($E2370,1)+0</f>
        <v>95151</v>
      </c>
      <c r="AB2370" s="2">
        <f t="shared" si="4248"/>
        <v>95151.009409483318</v>
      </c>
      <c r="AC2370" s="1">
        <f t="shared" ref="AC2370:AC2433" si="4255">0.0005/$Z2370*AB2370+0.05</f>
        <v>9.5268572958217917E-2</v>
      </c>
      <c r="AD2370" s="1" t="b">
        <f t="shared" ref="AD2370:AD2433" si="4256">ABS($E2370-AB2370)&lt;AC2370</f>
        <v>1</v>
      </c>
      <c r="AF2370" s="1" t="s">
        <v>1252</v>
      </c>
      <c r="AG2370" s="1" t="s">
        <v>1147</v>
      </c>
      <c r="AH2370" s="10">
        <v>23050.61</v>
      </c>
      <c r="AI2370" s="10">
        <v>118201.4</v>
      </c>
      <c r="AJ2370" s="10">
        <f t="shared" ref="AJ2370:AJ2373" si="4257">AI2370-AH2370</f>
        <v>95150.79</v>
      </c>
      <c r="AK2370" s="1">
        <f t="shared" ref="AK2370:AK2373" si="4258">$A2370-100000000/AJ2370</f>
        <v>-2.4234250709014304E-3</v>
      </c>
      <c r="AL2370" s="10">
        <f t="shared" ref="AL2370:AL2373" si="4259">$X2370-AJ2370</f>
        <v>0.21517090576526243</v>
      </c>
      <c r="AM2370" s="10">
        <f t="shared" ref="AM2370:AM2433" si="4260">$B2370/$A2370*$E2370</f>
        <v>0.36214854785286987</v>
      </c>
      <c r="AN2370" s="10">
        <f t="shared" ref="AN2370:AN2373" si="4261">AL2370/AM2370</f>
        <v>0.59415095557052999</v>
      </c>
      <c r="AO2370" s="1">
        <f t="shared" ref="AO2370:AO2433" si="4262">$A2370+0</f>
        <v>1050.961</v>
      </c>
      <c r="AP2370" s="14">
        <v>248000000</v>
      </c>
      <c r="AQ2370" s="10">
        <v>4.2999999999999997E-2</v>
      </c>
      <c r="AR2370" s="14" cm="1">
        <f t="array" ref="AR2370">SfromgA($AP2370,$AO2370,"")</f>
        <v>0.14208389077136729</v>
      </c>
      <c r="AS2370" s="21">
        <f t="shared" ref="AS2370:AS2373" si="4263">(10^MAX(0.05, -0.312925054856973*((LN($AR2370))^(1/3)) + 0.454808404431693)-1)*100</f>
        <v>601.20558343497555</v>
      </c>
      <c r="AU2370" s="10"/>
      <c r="AV2370" s="10"/>
      <c r="AW2370" s="14">
        <f t="shared" ref="AW2370:AW2373" si="4264">IF($AP2370="",$AT2370,$AP2370)</f>
        <v>248000000</v>
      </c>
      <c r="AX2370" s="21">
        <f t="shared" ref="AX2370:AX2373" si="4265">IF($AP2370="",$AV2370,$AS2370)</f>
        <v>601.20558343497555</v>
      </c>
      <c r="AY2370" s="10">
        <f t="shared" ref="AY2370:AY2371" si="4266">LN(BB2370*$AO2370/$AW2370)</f>
        <v>-10.75174289587628</v>
      </c>
      <c r="AZ2370" s="10">
        <f t="shared" ref="AZ2370:AZ2373" si="4267">EXP(AY$2950*$AI2370+AY$2951)*$AW2370/$AO2370</f>
        <v>5.0066095174779637</v>
      </c>
      <c r="BA2370" s="10">
        <f t="shared" ref="BA2370:BA2371" si="4268">LN(AZ2370/$C2370)</f>
        <v>1.3210305503817263E-3</v>
      </c>
      <c r="BB2370" s="17" cm="1">
        <f t="array" ref="BB2370">$C2370*EXP(poly_from_str($AO2370,BB$2951))</f>
        <v>5.0517572122355929</v>
      </c>
      <c r="BC2370" s="10">
        <f t="shared" ref="BC2370:BC2373" si="4269">LN(AZ2370/BB2370)</f>
        <v>-8.9772025966938455E-3</v>
      </c>
      <c r="BD2370" s="10">
        <f t="shared" ref="BD2370:BD2373" si="4270">LN($AX2370/100+1)</f>
        <v>1.9476309297126477</v>
      </c>
      <c r="BE2370" s="10">
        <f t="shared" ref="BE2370:BE2373" si="4271">ABS(LN($AZ2370/$BB2370))-BD2370-LN(2)</f>
        <v>-2.631800907675899</v>
      </c>
      <c r="BF2370" s="21">
        <f>INDEX([1]Pr3_line_class7_opt_lin!$A$2:$A$3624,MATCH($X2370,[1]Pr3_line_class7_opt_lin!$AO$2:$AO$3624,0),1)</f>
        <v>3870</v>
      </c>
    </row>
    <row r="2371" spans="1:58" x14ac:dyDescent="0.25">
      <c r="A2371" s="1" t="s">
        <v>884</v>
      </c>
      <c r="B2371" s="1">
        <v>8.0000000000000002E-3</v>
      </c>
      <c r="C2371">
        <v>10</v>
      </c>
      <c r="D2371" t="s">
        <v>16</v>
      </c>
      <c r="E2371" s="2">
        <v>95158.2</v>
      </c>
      <c r="F2371">
        <v>21294</v>
      </c>
      <c r="G2371" t="s">
        <v>4</v>
      </c>
      <c r="H2371" t="s">
        <v>7</v>
      </c>
      <c r="I2371">
        <v>116453</v>
      </c>
      <c r="J2371" t="s">
        <v>6</v>
      </c>
      <c r="K2371" t="s">
        <v>5</v>
      </c>
      <c r="L2371">
        <v>21294.89</v>
      </c>
      <c r="M2371">
        <v>116453.2</v>
      </c>
      <c r="N2371">
        <v>24</v>
      </c>
      <c r="V2371" s="11">
        <f t="shared" si="4249"/>
        <v>9.5158252932539455E-7</v>
      </c>
      <c r="W2371" s="11">
        <f t="shared" si="4250"/>
        <v>1.0508815845612886E-6</v>
      </c>
      <c r="X2371" s="10">
        <f t="shared" si="4251"/>
        <v>95158.229084672654</v>
      </c>
      <c r="Y2371" s="8">
        <f t="shared" si="4252"/>
        <v>1050.8812633641919</v>
      </c>
      <c r="Z2371" s="1">
        <f t="shared" si="4253"/>
        <v>1050.8810000000001</v>
      </c>
      <c r="AA2371" s="2">
        <f t="shared" si="4254"/>
        <v>95158.2</v>
      </c>
      <c r="AB2371" s="2">
        <f t="shared" si="4248"/>
        <v>95158.252932539457</v>
      </c>
      <c r="AC2371" s="1">
        <f t="shared" si="4255"/>
        <v>9.527546550586577E-2</v>
      </c>
      <c r="AD2371" s="1" t="b">
        <f t="shared" si="4256"/>
        <v>1</v>
      </c>
      <c r="AF2371" s="1" t="s">
        <v>1209</v>
      </c>
      <c r="AG2371" s="1" t="s">
        <v>1211</v>
      </c>
      <c r="AH2371" s="10">
        <v>21294.89</v>
      </c>
      <c r="AI2371" s="10">
        <v>116453.2</v>
      </c>
      <c r="AJ2371" s="10">
        <f t="shared" si="4257"/>
        <v>95158.31</v>
      </c>
      <c r="AK2371" s="1">
        <f t="shared" si="4258"/>
        <v>6.3022462268236268E-4</v>
      </c>
      <c r="AL2371" s="10">
        <f t="shared" si="4259"/>
        <v>-8.0915327343973331E-2</v>
      </c>
      <c r="AM2371" s="10">
        <f t="shared" si="4260"/>
        <v>0.72440704513641407</v>
      </c>
      <c r="AN2371" s="10">
        <f t="shared" si="4261"/>
        <v>-0.11169870294226095</v>
      </c>
      <c r="AO2371" s="1">
        <f t="shared" si="4262"/>
        <v>1050.8810000000001</v>
      </c>
      <c r="AP2371" s="14">
        <v>567000000</v>
      </c>
      <c r="AQ2371" s="10">
        <v>0.159</v>
      </c>
      <c r="AR2371" s="14" cm="1">
        <f t="array" ref="AR2371">SfromgA($AP2371,$AO2371,"")</f>
        <v>0.32477084771511244</v>
      </c>
      <c r="AS2371" s="21">
        <f t="shared" si="4263"/>
        <v>502.87658521628691</v>
      </c>
      <c r="AU2371" s="10"/>
      <c r="AV2371" s="10"/>
      <c r="AW2371" s="14">
        <f t="shared" si="4264"/>
        <v>567000000</v>
      </c>
      <c r="AX2371" s="21">
        <f t="shared" si="4265"/>
        <v>502.87658521628691</v>
      </c>
      <c r="AY2371" s="10">
        <f t="shared" si="4266"/>
        <v>-10.885577143539104</v>
      </c>
      <c r="AZ2371" s="10">
        <f t="shared" si="4267"/>
        <v>13.479641443954455</v>
      </c>
      <c r="BA2371" s="10">
        <f t="shared" si="4268"/>
        <v>0.29859541302318166</v>
      </c>
      <c r="BB2371" s="17" cm="1">
        <f t="array" ref="BB2371">$C2371*EXP(poly_from_str($AO2371,BB$2951))</f>
        <v>10.103769572195864</v>
      </c>
      <c r="BC2371" s="10">
        <f t="shared" si="4269"/>
        <v>0.2882719268312402</v>
      </c>
      <c r="BD2371" s="10">
        <f t="shared" si="4270"/>
        <v>1.7965423218253909</v>
      </c>
      <c r="BE2371" s="10">
        <f t="shared" si="4271"/>
        <v>-2.2014175755540961</v>
      </c>
      <c r="BF2371" s="21">
        <f>INDEX([1]Pr3_line_class7_opt_lin!$A$2:$A$3624,MATCH($X2371,[1]Pr3_line_class7_opt_lin!$AO$2:$AO$3624,0),1)</f>
        <v>7744</v>
      </c>
    </row>
    <row r="2372" spans="1:58" x14ac:dyDescent="0.25">
      <c r="A2372" s="1" t="s">
        <v>884</v>
      </c>
      <c r="B2372" s="1">
        <v>8.0000000000000002E-3</v>
      </c>
      <c r="C2372">
        <v>10</v>
      </c>
      <c r="D2372" t="s">
        <v>16</v>
      </c>
      <c r="E2372" s="2">
        <v>95158.2</v>
      </c>
      <c r="F2372">
        <v>22527</v>
      </c>
      <c r="G2372" t="s">
        <v>4</v>
      </c>
      <c r="H2372" t="s">
        <v>7</v>
      </c>
      <c r="I2372">
        <v>117686</v>
      </c>
      <c r="J2372" t="s">
        <v>6</v>
      </c>
      <c r="K2372" t="s">
        <v>17</v>
      </c>
      <c r="L2372">
        <v>22527.7</v>
      </c>
      <c r="M2372">
        <v>117686.39999999999</v>
      </c>
      <c r="N2372">
        <v>24</v>
      </c>
      <c r="V2372" s="11">
        <f t="shared" si="4249"/>
        <v>9.5158252932539455E-7</v>
      </c>
      <c r="W2372" s="11">
        <f t="shared" si="4250"/>
        <v>1.0508815845612886E-6</v>
      </c>
      <c r="X2372" s="10">
        <f t="shared" si="4251"/>
        <v>95158.229084672654</v>
      </c>
      <c r="Y2372" s="8">
        <f t="shared" si="4252"/>
        <v>1050.8812633641919</v>
      </c>
      <c r="Z2372" s="1">
        <f t="shared" si="4253"/>
        <v>1050.8810000000001</v>
      </c>
      <c r="AA2372" s="2">
        <f t="shared" si="4254"/>
        <v>95158.2</v>
      </c>
      <c r="AB2372" s="2">
        <f t="shared" si="4248"/>
        <v>95158.252932539457</v>
      </c>
      <c r="AC2372" s="1">
        <f t="shared" si="4255"/>
        <v>9.527546550586577E-2</v>
      </c>
      <c r="AD2372" s="1" t="b">
        <f t="shared" si="4256"/>
        <v>1</v>
      </c>
      <c r="AF2372" s="1" t="s">
        <v>1336</v>
      </c>
      <c r="AG2372" s="1" t="s">
        <v>1332</v>
      </c>
      <c r="AH2372" s="10">
        <v>22527.7</v>
      </c>
      <c r="AI2372" s="10">
        <v>117686.39999999999</v>
      </c>
      <c r="AJ2372" s="10">
        <f t="shared" si="4257"/>
        <v>95158.7</v>
      </c>
      <c r="AK2372" s="1">
        <f t="shared" si="4258"/>
        <v>4.9371702220923908E-3</v>
      </c>
      <c r="AL2372" s="10">
        <f t="shared" si="4259"/>
        <v>-0.47091532734339125</v>
      </c>
      <c r="AM2372" s="10">
        <f t="shared" si="4260"/>
        <v>0.72440704513641407</v>
      </c>
      <c r="AN2372" s="10">
        <f t="shared" si="4261"/>
        <v>-0.65007005454331623</v>
      </c>
      <c r="AO2372" s="1">
        <f t="shared" si="4262"/>
        <v>1050.8810000000001</v>
      </c>
      <c r="AP2372" s="14">
        <v>8370000</v>
      </c>
      <c r="AQ2372" s="10">
        <v>4.0000000000000001E-3</v>
      </c>
      <c r="AR2372" s="14" cm="1">
        <f t="array" ref="AR2372">SfromgA($AP2372,$AO2372,"")</f>
        <v>4.7942363234135645E-3</v>
      </c>
      <c r="AS2372" s="21">
        <f t="shared" si="4263"/>
        <v>904.1028059229676</v>
      </c>
      <c r="AU2372" s="10"/>
      <c r="AV2372" s="10"/>
      <c r="AW2372" s="14">
        <f t="shared" si="4264"/>
        <v>8370000</v>
      </c>
      <c r="AX2372" s="21">
        <f t="shared" si="4265"/>
        <v>904.1028059229676</v>
      </c>
      <c r="AY2372" s="12"/>
      <c r="AZ2372" s="10">
        <f t="shared" si="4267"/>
        <v>0.17731993881587751</v>
      </c>
      <c r="BA2372" s="12"/>
      <c r="BB2372" s="17" cm="1">
        <f t="array" ref="BB2372">$C2372*EXP(poly_from_str($AO2372,BB$2951))</f>
        <v>10.103769572195864</v>
      </c>
      <c r="BC2372" s="12"/>
      <c r="BD2372" s="10">
        <f t="shared" si="4270"/>
        <v>2.3066795053590532</v>
      </c>
      <c r="BE2372" s="10">
        <f t="shared" si="4271"/>
        <v>1.042881507421523</v>
      </c>
      <c r="BF2372" s="21">
        <f>INDEX([1]Pr3_line_class7_opt_lin!$A$2:$A$3624,MATCH($X2372,[1]Pr3_line_class7_opt_lin!$AO$2:$AO$3624,0),1)</f>
        <v>7744</v>
      </c>
    </row>
    <row r="2373" spans="1:58" hidden="1" x14ac:dyDescent="0.25">
      <c r="A2373" s="1" t="s">
        <v>885</v>
      </c>
      <c r="B2373" s="1">
        <v>4.0000000000000001E-3</v>
      </c>
      <c r="C2373">
        <v>1</v>
      </c>
      <c r="E2373" s="2">
        <v>95168.3</v>
      </c>
      <c r="F2373">
        <v>23442</v>
      </c>
      <c r="G2373" t="s">
        <v>4</v>
      </c>
      <c r="H2373" t="s">
        <v>12</v>
      </c>
      <c r="I2373">
        <v>118610</v>
      </c>
      <c r="J2373" t="s">
        <v>6</v>
      </c>
      <c r="K2373" t="s">
        <v>39</v>
      </c>
      <c r="L2373">
        <v>23442.25</v>
      </c>
      <c r="M2373">
        <v>118610.9</v>
      </c>
      <c r="N2373">
        <v>24</v>
      </c>
      <c r="V2373" s="11">
        <f t="shared" si="4249"/>
        <v>9.5168305147653625E-7</v>
      </c>
      <c r="W2373" s="11">
        <f t="shared" si="4250"/>
        <v>1.0507700568361524E-6</v>
      </c>
      <c r="X2373" s="10">
        <f t="shared" si="4251"/>
        <v>95168.302827924999</v>
      </c>
      <c r="Y2373" s="8">
        <f t="shared" si="4252"/>
        <v>1050.7700256125324</v>
      </c>
      <c r="Z2373" s="1">
        <f t="shared" si="4253"/>
        <v>1050.77</v>
      </c>
      <c r="AA2373" s="2">
        <f t="shared" si="4254"/>
        <v>95168.3</v>
      </c>
      <c r="AB2373" s="2">
        <f t="shared" si="4248"/>
        <v>95168.30514765362</v>
      </c>
      <c r="AC2373" s="1">
        <f t="shared" si="4255"/>
        <v>9.5285031523384578E-2</v>
      </c>
      <c r="AD2373" s="1" t="b">
        <f t="shared" si="4256"/>
        <v>1</v>
      </c>
      <c r="AF2373" s="1" t="s">
        <v>1167</v>
      </c>
      <c r="AG2373" s="1" t="s">
        <v>1214</v>
      </c>
      <c r="AH2373" s="10">
        <v>23442.25</v>
      </c>
      <c r="AI2373" s="10">
        <v>118610.9</v>
      </c>
      <c r="AJ2373" s="10">
        <f t="shared" si="4257"/>
        <v>95168.65</v>
      </c>
      <c r="AK2373" s="1">
        <f t="shared" si="4258"/>
        <v>3.8075616287187586E-3</v>
      </c>
      <c r="AL2373" s="10">
        <f t="shared" si="4259"/>
        <v>-0.34717207499488723</v>
      </c>
      <c r="AM2373" s="10">
        <f t="shared" si="4260"/>
        <v>0.36228023259133779</v>
      </c>
      <c r="AN2373" s="10">
        <f t="shared" si="4261"/>
        <v>-0.95829704124791981</v>
      </c>
      <c r="AO2373" s="1">
        <f t="shared" si="4262"/>
        <v>1050.77</v>
      </c>
      <c r="AP2373" s="14">
        <v>158000000</v>
      </c>
      <c r="AQ2373" s="10">
        <v>1.9E-2</v>
      </c>
      <c r="AR2373" s="14" cm="1">
        <f t="array" ref="AR2373">SfromgA($AP2373,$AO2373,"")</f>
        <v>9.0471843908722163E-2</v>
      </c>
      <c r="AS2373" s="21">
        <f t="shared" si="4263"/>
        <v>648.05082702460322</v>
      </c>
      <c r="AU2373" s="10"/>
      <c r="AV2373" s="10"/>
      <c r="AW2373" s="14">
        <f t="shared" si="4264"/>
        <v>158000000</v>
      </c>
      <c r="AX2373" s="21">
        <f t="shared" si="4265"/>
        <v>648.05082702460322</v>
      </c>
      <c r="AY2373" s="10">
        <f>LN(BB2373*$AO2373/$AW2373)</f>
        <v>-11.91046882114072</v>
      </c>
      <c r="AZ2373" s="10">
        <f t="shared" si="4267"/>
        <v>3.0704635090006147</v>
      </c>
      <c r="BA2373" s="10">
        <f>LN(AZ2373/$C2373)</f>
        <v>1.1218285303332463</v>
      </c>
      <c r="BB2373" s="17" cm="1">
        <f t="array" ref="BB2373">$C2373*EXP(poly_from_str($AO2373,BB$2951))</f>
        <v>1.010412094630083</v>
      </c>
      <c r="BC2373" s="10">
        <f t="shared" si="4269"/>
        <v>1.1114702682101232</v>
      </c>
      <c r="BD2373" s="10">
        <f t="shared" si="4270"/>
        <v>2.012300740245502</v>
      </c>
      <c r="BE2373" s="10">
        <f t="shared" si="4271"/>
        <v>-1.5939776525953242</v>
      </c>
      <c r="BF2373" s="21">
        <f>INDEX([1]Pr3_line_class7_opt_lin!$A$2:$A$3624,MATCH($X2373,[1]Pr3_line_class7_opt_lin!$AO$2:$AO$3624,0),1)</f>
        <v>775</v>
      </c>
    </row>
    <row r="2374" spans="1:58" hidden="1" x14ac:dyDescent="0.25">
      <c r="A2374" s="1" t="s">
        <v>886</v>
      </c>
      <c r="B2374" s="1">
        <v>4.0000000000000001E-3</v>
      </c>
      <c r="C2374">
        <v>7</v>
      </c>
      <c r="E2374" s="2">
        <v>95179</v>
      </c>
      <c r="N2374">
        <v>24</v>
      </c>
      <c r="V2374" s="11">
        <f t="shared" si="4249"/>
        <v>9.5178993615393104E-7</v>
      </c>
      <c r="W2374" s="11">
        <f t="shared" si="4250"/>
        <v>1.0506519295222686E-6</v>
      </c>
      <c r="X2374" s="10">
        <f t="shared" si="4251"/>
        <v>95178.996493250394</v>
      </c>
      <c r="Y2374" s="8">
        <f t="shared" si="4252"/>
        <v>1050.6519682322084</v>
      </c>
      <c r="Z2374" s="1">
        <f t="shared" si="4253"/>
        <v>1050.652</v>
      </c>
      <c r="AA2374" s="2">
        <f t="shared" si="4254"/>
        <v>95179</v>
      </c>
      <c r="AB2374" s="2">
        <f t="shared" si="4248"/>
        <v>95178.993615393105</v>
      </c>
      <c r="AC2374" s="1">
        <f t="shared" si="4255"/>
        <v>9.5295204128195213E-2</v>
      </c>
      <c r="AD2374" s="1" t="b">
        <f t="shared" si="4256"/>
        <v>1</v>
      </c>
      <c r="AM2374" s="10">
        <f t="shared" si="4260"/>
        <v>0.36236165733278003</v>
      </c>
      <c r="AN2374" s="10"/>
      <c r="AO2374" s="1">
        <f t="shared" si="4262"/>
        <v>1050.652</v>
      </c>
      <c r="AP2374"/>
      <c r="BB2374" s="17" cm="1">
        <f t="array" ref="BB2374">$C2374*EXP(poly_from_str($AO2374,BB$2951))</f>
        <v>7.0731437767724055</v>
      </c>
      <c r="BF2374" s="21">
        <f>INDEX([1]Pr3_line_class7_opt_lin!$A$2:$A$3624,MATCH($X2374,[1]Pr3_line_class7_opt_lin!$AO$2:$AO$3624,0),1)</f>
        <v>5428</v>
      </c>
    </row>
    <row r="2375" spans="1:58" hidden="1" x14ac:dyDescent="0.25">
      <c r="A2375" s="1" t="s">
        <v>887</v>
      </c>
      <c r="B2375" s="1">
        <v>4.0000000000000001E-3</v>
      </c>
      <c r="C2375">
        <v>3</v>
      </c>
      <c r="E2375" s="2">
        <v>95184.2</v>
      </c>
      <c r="F2375">
        <v>20315</v>
      </c>
      <c r="G2375" t="s">
        <v>4</v>
      </c>
      <c r="H2375" t="s">
        <v>5</v>
      </c>
      <c r="I2375">
        <v>115499</v>
      </c>
      <c r="J2375" t="s">
        <v>6</v>
      </c>
      <c r="K2375" t="s">
        <v>5</v>
      </c>
      <c r="L2375">
        <v>20315.650000000001</v>
      </c>
      <c r="M2375">
        <v>115499.8</v>
      </c>
      <c r="N2375">
        <v>24</v>
      </c>
      <c r="V2375" s="11">
        <f t="shared" si="4249"/>
        <v>9.5184157548817577E-7</v>
      </c>
      <c r="W2375" s="11">
        <f t="shared" si="4250"/>
        <v>1.0505945314453451E-6</v>
      </c>
      <c r="X2375" s="10">
        <f t="shared" si="4251"/>
        <v>95184.176685948318</v>
      </c>
      <c r="Y2375" s="8">
        <f t="shared" si="4252"/>
        <v>1050.5947887739899</v>
      </c>
      <c r="Z2375" s="1">
        <f t="shared" si="4253"/>
        <v>1050.595</v>
      </c>
      <c r="AA2375" s="2">
        <f t="shared" si="4254"/>
        <v>95184.2</v>
      </c>
      <c r="AB2375" s="2">
        <f t="shared" si="4248"/>
        <v>95184.157548817573</v>
      </c>
      <c r="AC2375" s="1">
        <f t="shared" si="4255"/>
        <v>9.5300119241390632E-2</v>
      </c>
      <c r="AD2375" s="1" t="b">
        <f t="shared" si="4256"/>
        <v>1</v>
      </c>
      <c r="AF2375" s="1" t="s">
        <v>1261</v>
      </c>
      <c r="AG2375" s="1" t="s">
        <v>1219</v>
      </c>
      <c r="AH2375" s="10">
        <v>20315.650000000001</v>
      </c>
      <c r="AI2375" s="10">
        <v>115499.67</v>
      </c>
      <c r="AJ2375" s="10">
        <f>AI2375-AH2375</f>
        <v>95184.01999999999</v>
      </c>
      <c r="AK2375" s="1">
        <f>$A2375-100000000/AJ2375</f>
        <v>-1.518197067298388E-3</v>
      </c>
      <c r="AL2375" s="10">
        <f>$X2375-AJ2375</f>
        <v>0.15668594832823146</v>
      </c>
      <c r="AM2375" s="10">
        <f t="shared" si="4260"/>
        <v>0.36240111555832649</v>
      </c>
      <c r="AN2375" s="10">
        <f>AL2375/AM2375</f>
        <v>0.43235503866161168</v>
      </c>
      <c r="AO2375" s="1">
        <f t="shared" si="4262"/>
        <v>1050.595</v>
      </c>
      <c r="AP2375" s="14">
        <v>27300000</v>
      </c>
      <c r="AQ2375" s="10">
        <v>6.3E-2</v>
      </c>
      <c r="AR2375" s="14" cm="1">
        <f t="array" ref="AR2375">SfromgA($AP2375,$AO2375,"")</f>
        <v>1.5624351319675789E-2</v>
      </c>
      <c r="AS2375" s="21">
        <f>(10^MAX(0.05, -0.312925054856973*((LN($AR2375))^(1/3)) + 0.454808404431693)-1)*100</f>
        <v>807.90281996591466</v>
      </c>
      <c r="AU2375" s="10"/>
      <c r="AV2375" s="10"/>
      <c r="AW2375" s="14">
        <f>IF($AP2375="",$AT2375,$AP2375)</f>
        <v>27300000</v>
      </c>
      <c r="AX2375" s="21">
        <f>IF($AP2375="",$AV2375,$AS2375)</f>
        <v>807.90281996591466</v>
      </c>
      <c r="AY2375" s="10">
        <f>LN(BB2375*$AO2375/$AW2375)</f>
        <v>-9.0562605532137148</v>
      </c>
      <c r="AZ2375" s="10">
        <f>EXP(AY$2950*$AI2375+AY$2951)*$AW2375/$AO2375</f>
        <v>0.70971793678243034</v>
      </c>
      <c r="BA2375" s="10">
        <f>LN(AZ2375/$C2375)</f>
        <v>-1.4414999486857893</v>
      </c>
      <c r="BB2375" s="17" cm="1">
        <f t="array" ref="BB2375">$C2375*EXP(poly_from_str($AO2375,BB$2951))</f>
        <v>3.0314006020444202</v>
      </c>
      <c r="BC2375" s="10">
        <f t="shared" ref="BC2375" si="4272">LN(AZ2375/BB2375)</f>
        <v>-1.4519124176358438</v>
      </c>
      <c r="BD2375" s="10">
        <f t="shared" ref="BD2375" si="4273">LN($AX2375/100+1)</f>
        <v>2.2059671604162037</v>
      </c>
      <c r="BE2375" s="10">
        <f>ABS(LN($AZ2375/$BB2375))-BD2375-LN(2)</f>
        <v>-1.4472019233403053</v>
      </c>
      <c r="BF2375" s="21">
        <f>INDEX([1]Pr3_line_class7_opt_lin!$A$2:$A$3624,MATCH($X2375,[1]Pr3_line_class7_opt_lin!$AO$2:$AO$3624,0),1)</f>
        <v>2327</v>
      </c>
    </row>
    <row r="2376" spans="1:58" hidden="1" x14ac:dyDescent="0.25">
      <c r="A2376" s="1" t="s">
        <v>888</v>
      </c>
      <c r="B2376" s="1">
        <v>4.0000000000000001E-3</v>
      </c>
      <c r="C2376">
        <v>20</v>
      </c>
      <c r="E2376" s="2">
        <v>95198.8</v>
      </c>
      <c r="N2376">
        <v>24</v>
      </c>
      <c r="V2376" s="11">
        <f t="shared" si="4249"/>
        <v>9.5198837051006588E-7</v>
      </c>
      <c r="W2376" s="11">
        <f t="shared" si="4250"/>
        <v>1.0504334088244811E-6</v>
      </c>
      <c r="X2376" s="10">
        <f t="shared" si="4251"/>
        <v>95198.820342649458</v>
      </c>
      <c r="Y2376" s="8">
        <f t="shared" si="4252"/>
        <v>1050.4331843616301</v>
      </c>
      <c r="Z2376" s="1">
        <f t="shared" si="4253"/>
        <v>1050.433</v>
      </c>
      <c r="AA2376" s="2">
        <f t="shared" si="4254"/>
        <v>95198.8</v>
      </c>
      <c r="AB2376" s="2">
        <f t="shared" si="4248"/>
        <v>95198.837051006587</v>
      </c>
      <c r="AC2376" s="1">
        <f t="shared" si="4255"/>
        <v>9.5314092879320522E-2</v>
      </c>
      <c r="AD2376" s="1" t="b">
        <f t="shared" si="4256"/>
        <v>1</v>
      </c>
      <c r="AM2376" s="10">
        <f t="shared" si="4260"/>
        <v>0.36251260194605467</v>
      </c>
      <c r="AN2376" s="10"/>
      <c r="AO2376" s="1">
        <f t="shared" si="4262"/>
        <v>1050.433</v>
      </c>
      <c r="AP2376"/>
      <c r="BB2376" s="17" cm="1">
        <f t="array" ref="BB2376">$C2376*EXP(poly_from_str($AO2376,BB$2951))</f>
        <v>20.210337807584441</v>
      </c>
      <c r="BF2376" s="21">
        <f>INDEX([1]Pr3_line_class7_opt_lin!$A$2:$A$3624,MATCH($X2376,[1]Pr3_line_class7_opt_lin!$AO$2:$AO$3624,0),1)</f>
        <v>15530</v>
      </c>
    </row>
    <row r="2377" spans="1:58" hidden="1" x14ac:dyDescent="0.25">
      <c r="A2377" s="1" t="s">
        <v>889</v>
      </c>
      <c r="B2377" s="1">
        <v>4.0000000000000001E-3</v>
      </c>
      <c r="C2377">
        <v>100</v>
      </c>
      <c r="E2377" s="2">
        <v>95208.8</v>
      </c>
      <c r="N2377">
        <v>24</v>
      </c>
      <c r="V2377" s="11">
        <f t="shared" si="4249"/>
        <v>9.5208807195500804E-7</v>
      </c>
      <c r="W2377" s="11">
        <f t="shared" si="4250"/>
        <v>1.0503230793792172E-6</v>
      </c>
      <c r="X2377" s="10">
        <f t="shared" si="4251"/>
        <v>95208.803949902358</v>
      </c>
      <c r="Y2377" s="8">
        <f t="shared" si="4252"/>
        <v>1050.3230358047424</v>
      </c>
      <c r="Z2377" s="1">
        <f t="shared" si="4253"/>
        <v>1050.3230000000001</v>
      </c>
      <c r="AA2377" s="2">
        <f t="shared" si="4254"/>
        <v>95208.8</v>
      </c>
      <c r="AB2377" s="2">
        <f t="shared" si="4248"/>
        <v>95208.807195500805</v>
      </c>
      <c r="AC2377" s="1">
        <f t="shared" si="4255"/>
        <v>9.5323584837950226E-2</v>
      </c>
      <c r="AD2377" s="1" t="b">
        <f t="shared" si="4256"/>
        <v>1</v>
      </c>
      <c r="AM2377" s="10">
        <f t="shared" si="4260"/>
        <v>0.36258865130059986</v>
      </c>
      <c r="AN2377" s="10"/>
      <c r="AO2377" s="1">
        <f t="shared" si="4262"/>
        <v>1050.3230000000001</v>
      </c>
      <c r="AP2377"/>
      <c r="BB2377" s="17" cm="1">
        <f t="array" ref="BB2377">$C2377*EXP(poly_from_str($AO2377,BB$2951))</f>
        <v>101.05504834433437</v>
      </c>
      <c r="BF2377" s="21">
        <f>INDEX([1]Pr3_line_class7_opt_lin!$A$2:$A$3624,MATCH($X2377,[1]Pr3_line_class7_opt_lin!$AO$2:$AO$3624,0),1)</f>
        <v>77700</v>
      </c>
    </row>
    <row r="2378" spans="1:58" hidden="1" x14ac:dyDescent="0.25">
      <c r="A2378" s="1" t="s">
        <v>890</v>
      </c>
      <c r="B2378" s="1">
        <v>4.0000000000000001E-3</v>
      </c>
      <c r="C2378">
        <v>70</v>
      </c>
      <c r="E2378" s="2">
        <v>95228.4</v>
      </c>
      <c r="F2378">
        <v>18063</v>
      </c>
      <c r="G2378" t="s">
        <v>4</v>
      </c>
      <c r="H2378" t="s">
        <v>5</v>
      </c>
      <c r="I2378">
        <v>113291</v>
      </c>
      <c r="J2378" t="s">
        <v>6</v>
      </c>
      <c r="K2378" t="s">
        <v>7</v>
      </c>
      <c r="L2378">
        <v>18063.36</v>
      </c>
      <c r="M2378">
        <v>113291.8</v>
      </c>
      <c r="N2378">
        <v>24</v>
      </c>
      <c r="V2378" s="11">
        <f t="shared" si="4249"/>
        <v>9.522839101158263E-7</v>
      </c>
      <c r="W2378" s="11">
        <f t="shared" si="4250"/>
        <v>1.05010690088251E-6</v>
      </c>
      <c r="X2378" s="10">
        <f t="shared" si="4251"/>
        <v>95228.395067724807</v>
      </c>
      <c r="Y2378" s="8">
        <f t="shared" si="4252"/>
        <v>1050.1069552719198</v>
      </c>
      <c r="Z2378" s="1">
        <f t="shared" si="4253"/>
        <v>1050.107</v>
      </c>
      <c r="AA2378" s="2">
        <f t="shared" si="4254"/>
        <v>95228.4</v>
      </c>
      <c r="AB2378" s="2">
        <f t="shared" si="4248"/>
        <v>95228.391011582629</v>
      </c>
      <c r="AC2378" s="1">
        <f t="shared" si="4255"/>
        <v>9.534223227327436E-2</v>
      </c>
      <c r="AD2378" s="1" t="b">
        <f t="shared" si="4256"/>
        <v>1</v>
      </c>
      <c r="AF2378" s="1" t="s">
        <v>1175</v>
      </c>
      <c r="AG2378" s="1" t="s">
        <v>1166</v>
      </c>
      <c r="AH2378" s="10">
        <v>18063.36</v>
      </c>
      <c r="AI2378" s="10">
        <v>113291.67</v>
      </c>
      <c r="AJ2378" s="10">
        <f>AI2378-AH2378</f>
        <v>95228.31</v>
      </c>
      <c r="AK2378" s="1">
        <f>$A2378-100000000/AJ2378</f>
        <v>-8.9333550090486824E-4</v>
      </c>
      <c r="AL2378" s="10">
        <f>$X2378-AJ2378</f>
        <v>8.506772480905056E-2</v>
      </c>
      <c r="AM2378" s="10">
        <f t="shared" si="4260"/>
        <v>0.36273789242429577</v>
      </c>
      <c r="AN2378" s="10">
        <f>AL2378/AM2378</f>
        <v>0.23451568359874173</v>
      </c>
      <c r="AO2378" s="1">
        <f t="shared" si="4262"/>
        <v>1050.107</v>
      </c>
      <c r="AP2378" s="14">
        <v>1630000000</v>
      </c>
      <c r="AQ2378" s="10">
        <v>0.311</v>
      </c>
      <c r="AR2378" s="14" cm="1">
        <f t="array" ref="AR2378">SfromgA($AP2378,$AO2378,"")</f>
        <v>0.93158315031651373</v>
      </c>
      <c r="AS2378" s="21">
        <f>(10^MAX(0.05, -0.312925054856973*((LN($AR2378))^(1/3)) + 0.454808404431693)-1)*100</f>
        <v>283.97745800276249</v>
      </c>
      <c r="AU2378" s="10"/>
      <c r="AV2378" s="10"/>
      <c r="AW2378" s="14">
        <f>IF($AP2378="",$AT2378,$AP2378)</f>
        <v>1630000000</v>
      </c>
      <c r="AX2378" s="21">
        <f>IF($AP2378="",$AV2378,$AS2378)</f>
        <v>283.97745800276249</v>
      </c>
      <c r="AY2378" s="10">
        <f>LN(BB2378*$AO2378/$AW2378)</f>
        <v>-9.9961436469651037</v>
      </c>
      <c r="AZ2378" s="10">
        <f>EXP(AY$2950*$AI2378+AY$2951)*$AW2378/$AO2378</f>
        <v>52.113327448670226</v>
      </c>
      <c r="BA2378" s="10">
        <f>LN(AZ2378/$C2378)</f>
        <v>-0.29507452084578017</v>
      </c>
      <c r="BB2378" s="17" cm="1">
        <f t="array" ref="BB2378">$C2378*EXP(poly_from_str($AO2378,BB$2951))</f>
        <v>70.743089870499986</v>
      </c>
      <c r="BC2378" s="10">
        <f t="shared" ref="BC2378" si="4274">LN(AZ2378/BB2378)</f>
        <v>-0.30563414087486296</v>
      </c>
      <c r="BD2378" s="10">
        <f t="shared" ref="BD2378" si="4275">LN($AX2378/100+1)</f>
        <v>1.345413661758734</v>
      </c>
      <c r="BE2378" s="10">
        <f>ABS(LN($AZ2378/$BB2378))-BD2378-LN(2)</f>
        <v>-1.7329267014438163</v>
      </c>
      <c r="BF2378" s="21">
        <f>INDEX([1]Pr3_line_class7_opt_lin!$A$2:$A$3624,MATCH($X2378,[1]Pr3_line_class7_opt_lin!$AO$2:$AO$3624,0),1)</f>
        <v>54460</v>
      </c>
    </row>
    <row r="2379" spans="1:58" hidden="1" x14ac:dyDescent="0.25">
      <c r="A2379" s="1" t="s">
        <v>891</v>
      </c>
      <c r="B2379" s="1">
        <v>4.0000000000000001E-3</v>
      </c>
      <c r="C2379">
        <v>20</v>
      </c>
      <c r="E2379" s="2">
        <v>95233</v>
      </c>
      <c r="N2379">
        <v>24</v>
      </c>
      <c r="V2379" s="11">
        <f t="shared" si="4249"/>
        <v>9.5233016143900892E-7</v>
      </c>
      <c r="W2379" s="11">
        <f t="shared" si="4250"/>
        <v>1.0500561780055233E-6</v>
      </c>
      <c r="X2379" s="10">
        <f t="shared" si="4251"/>
        <v>95233.008857977678</v>
      </c>
      <c r="Y2379" s="8">
        <f t="shared" si="4252"/>
        <v>1050.0560803358781</v>
      </c>
      <c r="Z2379" s="1">
        <f t="shared" si="4253"/>
        <v>1050.056</v>
      </c>
      <c r="AA2379" s="2">
        <f t="shared" si="4254"/>
        <v>95233</v>
      </c>
      <c r="AB2379" s="2">
        <f t="shared" si="4248"/>
        <v>95233.016143900895</v>
      </c>
      <c r="AC2379" s="1">
        <f t="shared" si="4255"/>
        <v>9.5346636819322442E-2</v>
      </c>
      <c r="AD2379" s="1" t="b">
        <f t="shared" si="4256"/>
        <v>1</v>
      </c>
      <c r="AM2379" s="10">
        <f t="shared" si="4260"/>
        <v>0.36277303305728453</v>
      </c>
      <c r="AN2379" s="10"/>
      <c r="AO2379" s="1">
        <f t="shared" si="4262"/>
        <v>1050.056</v>
      </c>
      <c r="AP2379"/>
      <c r="BB2379" s="17" cm="1">
        <f t="array" ref="BB2379">$C2379*EXP(poly_from_str($AO2379,BB$2951))</f>
        <v>20.212615344989381</v>
      </c>
      <c r="BF2379" s="21">
        <f>INDEX([1]Pr3_line_class7_opt_lin!$A$2:$A$3624,MATCH($X2379,[1]Pr3_line_class7_opt_lin!$AO$2:$AO$3624,0),1)</f>
        <v>15565</v>
      </c>
    </row>
    <row r="2380" spans="1:58" hidden="1" x14ac:dyDescent="0.25">
      <c r="A2380" s="1" t="s">
        <v>892</v>
      </c>
      <c r="B2380" s="1">
        <v>4.0000000000000001E-3</v>
      </c>
      <c r="C2380">
        <v>1</v>
      </c>
      <c r="E2380" s="2">
        <v>95245.9</v>
      </c>
      <c r="N2380">
        <v>24</v>
      </c>
      <c r="V2380" s="11">
        <f t="shared" si="4249"/>
        <v>9.5245896330556596E-7</v>
      </c>
      <c r="W2380" s="11">
        <f t="shared" si="4250"/>
        <v>1.0499139595510149E-6</v>
      </c>
      <c r="X2380" s="10">
        <f t="shared" si="4251"/>
        <v>95245.89798710942</v>
      </c>
      <c r="Y2380" s="8">
        <f t="shared" si="4252"/>
        <v>1049.9139817394971</v>
      </c>
      <c r="Z2380" s="1">
        <f t="shared" si="4253"/>
        <v>1049.914</v>
      </c>
      <c r="AA2380" s="2">
        <f t="shared" si="4254"/>
        <v>95245.9</v>
      </c>
      <c r="AB2380" s="2">
        <f t="shared" si="4248"/>
        <v>95245.896330556599</v>
      </c>
      <c r="AC2380" s="1">
        <f t="shared" si="4255"/>
        <v>9.5358903839055681E-2</v>
      </c>
      <c r="AD2380" s="1" t="b">
        <f t="shared" si="4256"/>
        <v>1</v>
      </c>
      <c r="AM2380" s="10">
        <f t="shared" si="4260"/>
        <v>0.36287124469242238</v>
      </c>
      <c r="AN2380" s="10"/>
      <c r="AO2380" s="1">
        <f t="shared" si="4262"/>
        <v>1049.914</v>
      </c>
      <c r="AP2380"/>
      <c r="BB2380" s="17" cm="1">
        <f t="array" ref="BB2380">$C2380*EXP(poly_from_str($AO2380,BB$2951))</f>
        <v>1.0106727403681932</v>
      </c>
      <c r="BF2380" s="21" t="e">
        <f>INDEX([1]Pr3_line_class7_opt_lin!$A$2:$A$3624,MATCH($X2380,[1]Pr3_line_class7_opt_lin!$AO$2:$AO$3624,0),1)</f>
        <v>#N/A</v>
      </c>
    </row>
    <row r="2381" spans="1:58" hidden="1" x14ac:dyDescent="0.25">
      <c r="A2381" s="1" t="s">
        <v>893</v>
      </c>
      <c r="B2381" s="1">
        <v>4.0000000000000001E-3</v>
      </c>
      <c r="C2381">
        <v>20</v>
      </c>
      <c r="E2381" s="2">
        <v>95279.3</v>
      </c>
      <c r="N2381">
        <v>24</v>
      </c>
      <c r="V2381" s="11">
        <f t="shared" si="4249"/>
        <v>9.5279292189194185E-7</v>
      </c>
      <c r="W2381" s="11">
        <f t="shared" si="4250"/>
        <v>1.0495459139603252E-6</v>
      </c>
      <c r="X2381" s="10">
        <f t="shared" si="4251"/>
        <v>95279.295718058172</v>
      </c>
      <c r="Y2381" s="8">
        <f t="shared" si="4252"/>
        <v>1049.545961127913</v>
      </c>
      <c r="Z2381" s="1">
        <f t="shared" si="4253"/>
        <v>1049.546</v>
      </c>
      <c r="AA2381" s="2">
        <f t="shared" si="4254"/>
        <v>95279.3</v>
      </c>
      <c r="AB2381" s="2">
        <f t="shared" si="4248"/>
        <v>95279.292189194181</v>
      </c>
      <c r="AC2381" s="1">
        <f t="shared" si="4255"/>
        <v>9.5390717600369199E-2</v>
      </c>
      <c r="AD2381" s="1" t="b">
        <f t="shared" si="4256"/>
        <v>1</v>
      </c>
      <c r="AM2381" s="10">
        <f t="shared" si="4260"/>
        <v>0.3631257705712756</v>
      </c>
      <c r="AN2381" s="10"/>
      <c r="AO2381" s="1">
        <f t="shared" si="4262"/>
        <v>1049.546</v>
      </c>
      <c r="AP2381"/>
      <c r="BB2381" s="17" cm="1">
        <f t="array" ref="BB2381">$C2381*EXP(poly_from_str($AO2381,BB$2951))</f>
        <v>20.215583471393721</v>
      </c>
      <c r="BF2381" s="21" t="e">
        <f>INDEX([1]Pr3_line_class7_opt_lin!$A$2:$A$3624,MATCH($X2381,[1]Pr3_line_class7_opt_lin!$AO$2:$AO$3624,0),1)</f>
        <v>#N/A</v>
      </c>
    </row>
    <row r="2382" spans="1:58" x14ac:dyDescent="0.25">
      <c r="A2382" s="1" t="s">
        <v>894</v>
      </c>
      <c r="B2382" s="1">
        <v>8.0000000000000002E-3</v>
      </c>
      <c r="C2382">
        <v>100</v>
      </c>
      <c r="D2382" t="s">
        <v>16</v>
      </c>
      <c r="E2382" s="2">
        <v>95287.5</v>
      </c>
      <c r="F2382">
        <v>15045</v>
      </c>
      <c r="G2382" t="s">
        <v>4</v>
      </c>
      <c r="H2382" t="s">
        <v>17</v>
      </c>
      <c r="I2382">
        <v>110333</v>
      </c>
      <c r="J2382" t="s">
        <v>6</v>
      </c>
      <c r="K2382" t="s">
        <v>7</v>
      </c>
      <c r="L2382">
        <v>15045.8</v>
      </c>
      <c r="M2382">
        <v>110333.5</v>
      </c>
      <c r="N2382">
        <v>24</v>
      </c>
      <c r="V2382" s="11">
        <f t="shared" si="4249"/>
        <v>9.5287463219039205E-7</v>
      </c>
      <c r="W2382" s="11">
        <f t="shared" si="4250"/>
        <v>1.0494555949101404E-6</v>
      </c>
      <c r="X2382" s="10">
        <f t="shared" si="4251"/>
        <v>95287.479839534295</v>
      </c>
      <c r="Y2382" s="8">
        <f t="shared" si="4252"/>
        <v>1049.4558169488969</v>
      </c>
      <c r="Z2382" s="1">
        <f t="shared" si="4253"/>
        <v>1049.4559999999999</v>
      </c>
      <c r="AA2382" s="2">
        <f t="shared" si="4254"/>
        <v>95287.5</v>
      </c>
      <c r="AB2382" s="2">
        <f t="shared" si="4248"/>
        <v>95287.4632190392</v>
      </c>
      <c r="AC2382" s="1">
        <f t="shared" si="4255"/>
        <v>9.5398503233598747E-2</v>
      </c>
      <c r="AD2382" s="1" t="b">
        <f t="shared" si="4256"/>
        <v>1</v>
      </c>
      <c r="AF2382" s="1" t="s">
        <v>1165</v>
      </c>
      <c r="AG2382" s="1" t="s">
        <v>1333</v>
      </c>
      <c r="AH2382" s="10">
        <v>15045.8</v>
      </c>
      <c r="AI2382" s="10">
        <v>110333.55</v>
      </c>
      <c r="AJ2382" s="10">
        <f t="shared" ref="AJ2382:AJ2391" si="4276">AI2382-AH2382</f>
        <v>95287.75</v>
      </c>
      <c r="AK2382" s="1">
        <f t="shared" ref="AK2382:AK2391" si="4277">$A2382-100000000/AJ2382</f>
        <v>3.15847524984747E-3</v>
      </c>
      <c r="AL2382" s="10">
        <f t="shared" ref="AL2382:AL2391" si="4278">$X2382-AJ2382</f>
        <v>-0.27016046570497565</v>
      </c>
      <c r="AM2382" s="10">
        <f t="shared" si="4260"/>
        <v>0.72637633211873587</v>
      </c>
      <c r="AN2382" s="10">
        <f t="shared" ref="AN2382:AN2391" si="4279">AL2382/AM2382</f>
        <v>-0.3719290590277855</v>
      </c>
      <c r="AO2382" s="1">
        <f t="shared" si="4262"/>
        <v>1049.4559999999999</v>
      </c>
      <c r="AP2382" s="14">
        <v>2600000000</v>
      </c>
      <c r="AQ2382" s="10">
        <v>0.74</v>
      </c>
      <c r="AR2382" s="14" cm="1">
        <f t="array" ref="AR2382">SfromgA($AP2382,$AO2382,"")</f>
        <v>1.483198960609919</v>
      </c>
      <c r="AS2382" s="21">
        <f t="shared" ref="AS2382:AS2391" si="4280">(10^MAX(0.05, -0.312925054856973*((LN($AR2382))^(1/3)) + 0.454808404431693)-1)*100</f>
        <v>68.020721479563392</v>
      </c>
      <c r="AU2382" s="10"/>
      <c r="AV2382" s="10"/>
      <c r="AW2382" s="14">
        <f t="shared" ref="AW2382:AW2384" si="4281">IF($AP2382="",$AT2382,$AP2382)</f>
        <v>2600000000</v>
      </c>
      <c r="AX2382" s="21">
        <f t="shared" ref="AX2382:AX2384" si="4282">IF($AP2382="",$AV2382,$AS2382)</f>
        <v>68.020721479563392</v>
      </c>
      <c r="AY2382" s="10">
        <f t="shared" ref="AY2382:AY2391" si="4283">LN(BB2382*$AO2382/$AW2382)</f>
        <v>-10.106833146984489</v>
      </c>
      <c r="AZ2382" s="10">
        <f t="shared" ref="AZ2382:AZ2391" si="4284">EXP(AY$2950*$AI2382+AY$2951)*$AW2382/$AO2382</f>
        <v>109.67108390591279</v>
      </c>
      <c r="BA2382" s="10">
        <f t="shared" ref="BA2382:BA2391" si="4285">LN(AZ2382/$C2382)</f>
        <v>9.2315554075323047E-2</v>
      </c>
      <c r="BB2382" s="17" cm="1">
        <f t="array" ref="BB2382">$C2382*EXP(poly_from_str($AO2382,BB$2951))</f>
        <v>101.08046889236668</v>
      </c>
      <c r="BC2382" s="10">
        <f t="shared" ref="BC2382:BC2391" si="4286">LN(AZ2382/BB2382)</f>
        <v>8.1568818729816514E-2</v>
      </c>
      <c r="BD2382" s="10">
        <f t="shared" ref="BD2382:BD2391" si="4287">LN($AX2382/100+1)</f>
        <v>0.51891712794940947</v>
      </c>
      <c r="BE2382" s="10">
        <f t="shared" ref="BE2382:BE2391" si="4288">ABS(LN($AZ2382/$BB2382))-BD2382-LN(2)</f>
        <v>-1.1304954897795383</v>
      </c>
      <c r="BF2382" s="21">
        <f>INDEX([1]Pr3_line_class7_opt_lin!$A$2:$A$3624,MATCH($X2382,[1]Pr3_line_class7_opt_lin!$AO$2:$AO$3624,0),1)</f>
        <v>78101</v>
      </c>
    </row>
    <row r="2383" spans="1:58" x14ac:dyDescent="0.25">
      <c r="A2383" s="1" t="s">
        <v>894</v>
      </c>
      <c r="B2383" s="1">
        <v>8.0000000000000002E-3</v>
      </c>
      <c r="C2383">
        <v>100</v>
      </c>
      <c r="D2383" t="s">
        <v>16</v>
      </c>
      <c r="E2383" s="2">
        <v>95287.5</v>
      </c>
      <c r="F2383">
        <v>26095</v>
      </c>
      <c r="G2383" t="s">
        <v>4</v>
      </c>
      <c r="H2383" t="s">
        <v>12</v>
      </c>
      <c r="I2383">
        <v>121382</v>
      </c>
      <c r="J2383" t="s">
        <v>6</v>
      </c>
      <c r="K2383" t="s">
        <v>5</v>
      </c>
      <c r="L2383">
        <v>26095.23</v>
      </c>
      <c r="M2383">
        <v>121382.6</v>
      </c>
      <c r="N2383">
        <v>24</v>
      </c>
      <c r="V2383" s="11">
        <f t="shared" si="4249"/>
        <v>9.5287463219039205E-7</v>
      </c>
      <c r="W2383" s="11">
        <f t="shared" si="4250"/>
        <v>1.0494555949101404E-6</v>
      </c>
      <c r="X2383" s="10">
        <f t="shared" si="4251"/>
        <v>95287.479839534295</v>
      </c>
      <c r="Y2383" s="8">
        <f t="shared" si="4252"/>
        <v>1049.4558169488969</v>
      </c>
      <c r="Z2383" s="1">
        <f t="shared" si="4253"/>
        <v>1049.4559999999999</v>
      </c>
      <c r="AA2383" s="2">
        <f t="shared" si="4254"/>
        <v>95287.5</v>
      </c>
      <c r="AB2383" s="2">
        <f t="shared" si="4248"/>
        <v>95287.4632190392</v>
      </c>
      <c r="AC2383" s="1">
        <f t="shared" si="4255"/>
        <v>9.5398503233598747E-2</v>
      </c>
      <c r="AD2383" s="1" t="b">
        <f t="shared" si="4256"/>
        <v>1</v>
      </c>
      <c r="AF2383" s="1" t="s">
        <v>1334</v>
      </c>
      <c r="AG2383" s="1" t="s">
        <v>1184</v>
      </c>
      <c r="AH2383" s="10">
        <v>26095.23</v>
      </c>
      <c r="AI2383" s="10">
        <v>121382.6</v>
      </c>
      <c r="AJ2383" s="10">
        <f t="shared" si="4276"/>
        <v>95287.37000000001</v>
      </c>
      <c r="AK2383" s="1">
        <f t="shared" si="4277"/>
        <v>-1.026676253104597E-3</v>
      </c>
      <c r="AL2383" s="10">
        <f t="shared" si="4278"/>
        <v>0.10983953428512905</v>
      </c>
      <c r="AM2383" s="10">
        <f t="shared" si="4260"/>
        <v>0.72637633211873587</v>
      </c>
      <c r="AN2383" s="10">
        <f t="shared" si="4279"/>
        <v>0.15121573959429932</v>
      </c>
      <c r="AO2383" s="1">
        <f t="shared" si="4262"/>
        <v>1049.4559999999999</v>
      </c>
      <c r="AP2383" s="14">
        <v>503000000</v>
      </c>
      <c r="AQ2383" s="10">
        <v>0.37</v>
      </c>
      <c r="AR2383" s="14" cm="1">
        <f t="array" ref="AR2383">SfromgA($AP2383,$AO2383,"")</f>
        <v>0.28694195276414969</v>
      </c>
      <c r="AS2383" s="21">
        <f t="shared" si="4280"/>
        <v>519.09827415072971</v>
      </c>
      <c r="AU2383" s="10"/>
      <c r="AV2383" s="10"/>
      <c r="AW2383" s="14">
        <f t="shared" si="4281"/>
        <v>503000000</v>
      </c>
      <c r="AX2383" s="21">
        <f t="shared" si="4282"/>
        <v>519.09827415072971</v>
      </c>
      <c r="AY2383" s="10"/>
      <c r="AZ2383" s="10">
        <f t="shared" si="4284"/>
        <v>7.5533208375361758</v>
      </c>
      <c r="BA2383" s="10"/>
      <c r="BB2383" s="17" cm="1">
        <f t="array" ref="BB2383">$C2383*EXP(poly_from_str($AO2383,BB$2951))</f>
        <v>101.08046889236668</v>
      </c>
      <c r="BC2383" s="10"/>
      <c r="BD2383" s="10">
        <f t="shared" si="4287"/>
        <v>1.8230938368587299</v>
      </c>
      <c r="BE2383" s="10">
        <f t="shared" si="4288"/>
        <v>7.7688591326617762E-2</v>
      </c>
      <c r="BF2383" s="21">
        <f>INDEX([1]Pr3_line_class7_opt_lin!$A$2:$A$3624,MATCH($X2383,[1]Pr3_line_class7_opt_lin!$AO$2:$AO$3624,0),1)</f>
        <v>78101</v>
      </c>
    </row>
    <row r="2384" spans="1:58" hidden="1" x14ac:dyDescent="0.25">
      <c r="A2384" s="1" t="s">
        <v>895</v>
      </c>
      <c r="B2384" s="1">
        <v>4.0000000000000001E-3</v>
      </c>
      <c r="C2384">
        <v>20</v>
      </c>
      <c r="E2384" s="2">
        <v>95308.2</v>
      </c>
      <c r="F2384">
        <v>21418</v>
      </c>
      <c r="G2384" t="s">
        <v>4</v>
      </c>
      <c r="H2384" t="s">
        <v>17</v>
      </c>
      <c r="I2384">
        <v>116727</v>
      </c>
      <c r="J2384" t="s">
        <v>6</v>
      </c>
      <c r="K2384" t="s">
        <v>17</v>
      </c>
      <c r="L2384">
        <v>21418.84</v>
      </c>
      <c r="M2384">
        <v>116727.1</v>
      </c>
      <c r="N2384">
        <v>24</v>
      </c>
      <c r="V2384" s="11">
        <f t="shared" si="4249"/>
        <v>9.5308169435051294E-7</v>
      </c>
      <c r="W2384" s="11">
        <f t="shared" si="4250"/>
        <v>1.0492276635168853E-6</v>
      </c>
      <c r="X2384" s="10">
        <f t="shared" si="4251"/>
        <v>95308.183253248164</v>
      </c>
      <c r="Y2384" s="8">
        <f t="shared" si="4252"/>
        <v>1049.2278478783398</v>
      </c>
      <c r="Z2384" s="1">
        <f t="shared" si="4253"/>
        <v>1049.2280000000001</v>
      </c>
      <c r="AA2384" s="2">
        <f t="shared" si="4254"/>
        <v>95308.2</v>
      </c>
      <c r="AB2384" s="2">
        <f t="shared" si="4248"/>
        <v>95308.169435051284</v>
      </c>
      <c r="AC2384" s="1">
        <f t="shared" si="4255"/>
        <v>9.5418235805302232E-2</v>
      </c>
      <c r="AD2384" s="1" t="b">
        <f t="shared" si="4256"/>
        <v>1</v>
      </c>
      <c r="AF2384" s="1" t="s">
        <v>1247</v>
      </c>
      <c r="AG2384" s="1" t="s">
        <v>1217</v>
      </c>
      <c r="AH2384" s="10">
        <v>21418.84</v>
      </c>
      <c r="AI2384" s="10">
        <v>116727.1</v>
      </c>
      <c r="AJ2384" s="10">
        <f t="shared" si="4276"/>
        <v>95308.260000000009</v>
      </c>
      <c r="AK2384" s="1">
        <f t="shared" si="4277"/>
        <v>9.9700991313511622E-4</v>
      </c>
      <c r="AL2384" s="10">
        <f t="shared" si="4278"/>
        <v>-7.6746751845348626E-2</v>
      </c>
      <c r="AM2384" s="10">
        <f t="shared" si="4260"/>
        <v>0.36334600296599023</v>
      </c>
      <c r="AN2384" s="10">
        <f t="shared" si="4279"/>
        <v>-0.2112222267999801</v>
      </c>
      <c r="AO2384" s="1">
        <f t="shared" si="4262"/>
        <v>1049.2280000000001</v>
      </c>
      <c r="AP2384" s="14">
        <v>1590000000</v>
      </c>
      <c r="AQ2384" s="10">
        <v>0.27300000000000002</v>
      </c>
      <c r="AR2384" s="14" cm="1">
        <f t="array" ref="AR2384">SfromgA($AP2384,$AO2384,"")</f>
        <v>0.90644216532039212</v>
      </c>
      <c r="AS2384" s="21">
        <f t="shared" si="4280"/>
        <v>297.36748726590184</v>
      </c>
      <c r="AU2384" s="10"/>
      <c r="AV2384" s="10"/>
      <c r="AW2384" s="14">
        <f t="shared" si="4281"/>
        <v>1590000000</v>
      </c>
      <c r="AX2384" s="21">
        <f t="shared" si="4282"/>
        <v>297.36748726590184</v>
      </c>
      <c r="AY2384" s="10">
        <f t="shared" si="4283"/>
        <v>-11.224647859160878</v>
      </c>
      <c r="AZ2384" s="10">
        <f t="shared" si="4284"/>
        <v>36.902585034369238</v>
      </c>
      <c r="BA2384" s="10">
        <f t="shared" si="4285"/>
        <v>0.61254933017070201</v>
      </c>
      <c r="BB2384" s="17" cm="1">
        <f t="array" ref="BB2384">$C2384*EXP(poly_from_str($AO2384,BB$2951))</f>
        <v>20.21736845311279</v>
      </c>
      <c r="BC2384" s="10">
        <f t="shared" si="4286"/>
        <v>0.60173954434326671</v>
      </c>
      <c r="BD2384" s="10">
        <f t="shared" si="4287"/>
        <v>1.379691327158908</v>
      </c>
      <c r="BE2384" s="10">
        <f t="shared" si="4288"/>
        <v>-1.4710989633755864</v>
      </c>
      <c r="BF2384" s="21">
        <f>INDEX([1]Pr3_line_class7_opt_lin!$A$2:$A$3624,MATCH($X2384,[1]Pr3_line_class7_opt_lin!$AO$2:$AO$3624,0),1)</f>
        <v>15641</v>
      </c>
    </row>
    <row r="2385" spans="1:58" hidden="1" x14ac:dyDescent="0.25">
      <c r="A2385" s="1" t="s">
        <v>896</v>
      </c>
      <c r="B2385" s="1">
        <v>4.0000000000000001E-3</v>
      </c>
      <c r="C2385">
        <v>2000</v>
      </c>
      <c r="E2385" s="2">
        <v>95321.1</v>
      </c>
      <c r="F2385">
        <v>19649</v>
      </c>
      <c r="G2385" t="s">
        <v>4</v>
      </c>
      <c r="H2385" t="s">
        <v>516</v>
      </c>
      <c r="I2385">
        <v>114970</v>
      </c>
      <c r="J2385" t="s">
        <v>6</v>
      </c>
      <c r="K2385" t="s">
        <v>622</v>
      </c>
      <c r="L2385">
        <v>19649.669999999998</v>
      </c>
      <c r="M2385">
        <v>114970.7</v>
      </c>
      <c r="N2385">
        <v>24</v>
      </c>
      <c r="V2385" s="11">
        <f t="shared" si="4249"/>
        <v>9.5321069959946088E-7</v>
      </c>
      <c r="W2385" s="11">
        <f t="shared" si="4250"/>
        <v>1.0490856693848476E-6</v>
      </c>
      <c r="X2385" s="10">
        <f t="shared" si="4251"/>
        <v>95321.083544870256</v>
      </c>
      <c r="Y2385" s="8">
        <f t="shared" si="4252"/>
        <v>1049.0858504868679</v>
      </c>
      <c r="Z2385" s="1">
        <f t="shared" si="4253"/>
        <v>1049.086</v>
      </c>
      <c r="AA2385" s="2">
        <f t="shared" si="4254"/>
        <v>95321.1</v>
      </c>
      <c r="AB2385" s="2">
        <f t="shared" si="4248"/>
        <v>95321.069959946079</v>
      </c>
      <c r="AC2385" s="1">
        <f t="shared" si="4255"/>
        <v>9.5430531891544684E-2</v>
      </c>
      <c r="AD2385" s="1" t="b">
        <f t="shared" si="4256"/>
        <v>1</v>
      </c>
      <c r="AF2385" s="1" t="s">
        <v>1342</v>
      </c>
      <c r="AG2385" s="1" t="s">
        <v>1345</v>
      </c>
      <c r="AH2385" s="10">
        <v>19649.669999999998</v>
      </c>
      <c r="AI2385" s="10">
        <v>114970.95</v>
      </c>
      <c r="AJ2385" s="10">
        <f t="shared" si="4276"/>
        <v>95321.279999999999</v>
      </c>
      <c r="AK2385" s="1">
        <f t="shared" si="4277"/>
        <v>2.3116567465422122E-3</v>
      </c>
      <c r="AL2385" s="10">
        <f t="shared" si="4278"/>
        <v>-0.19645512974238954</v>
      </c>
      <c r="AM2385" s="10">
        <f t="shared" si="4260"/>
        <v>0.3634443696703607</v>
      </c>
      <c r="AN2385" s="10">
        <f t="shared" si="4279"/>
        <v>-0.54053700135889238</v>
      </c>
      <c r="AO2385" s="1">
        <f t="shared" si="4262"/>
        <v>1049.086</v>
      </c>
      <c r="AP2385" s="14">
        <v>30800000000</v>
      </c>
      <c r="AQ2385" s="10">
        <v>0.73199999999999998</v>
      </c>
      <c r="AR2385" s="14" cm="1">
        <f t="array" ref="AR2385">SfromgA($AP2385,$AO2385,"")</f>
        <v>17.551625780180945</v>
      </c>
      <c r="AS2385" s="21">
        <f t="shared" si="4280"/>
        <v>12.201845430196357</v>
      </c>
      <c r="AT2385" s="14" cm="1">
        <f t="array" ref="AT2385">INDEX([2]Sheet1!$J$2:$J$216,MATCH($AF2385&amp;$AG2385,[2]Sheet1!$M$2:$M$216&amp;[2]Sheet1!$N$2:$N$216,0),1)</f>
        <v>26455864554.638405</v>
      </c>
      <c r="AU2385" s="14" cm="1">
        <f t="array" ref="AU2385">SfromgA($AT2385,$AO2385,"")</f>
        <v>15.076085530979439</v>
      </c>
      <c r="AV2385" s="21">
        <f>(10^MAX(0.05, -0.312925054856973*((LN($AU2385))^(1/3)) + 0.454808404431693)-1)*100</f>
        <v>12.201845430196357</v>
      </c>
      <c r="AW2385" s="14">
        <f>IF($AP2385="",$AT2385,$AP2385)</f>
        <v>30800000000</v>
      </c>
      <c r="AX2385" s="21">
        <f>IF($AP2385="",$AV2385,$AS2385)</f>
        <v>12.201845430196357</v>
      </c>
      <c r="AY2385" s="10"/>
      <c r="AZ2385" s="10">
        <f t="shared" si="4284"/>
        <v>842.48481710761484</v>
      </c>
      <c r="BA2385" s="10"/>
      <c r="BB2385" s="17" cm="1">
        <f t="array" ref="BB2385">$C2385*EXP(poly_from_str($AO2385,BB$2951))</f>
        <v>2021.8149209205646</v>
      </c>
      <c r="BC2385" s="10"/>
      <c r="BD2385" s="10">
        <f t="shared" si="4287"/>
        <v>0.1151292546497024</v>
      </c>
      <c r="BE2385" s="10">
        <f t="shared" si="4288"/>
        <v>6.7118786674282727E-2</v>
      </c>
      <c r="BF2385" s="21">
        <f>INDEX([1]Pr3_line_class7_opt_lin!$A$2:$A$3624,MATCH($X2385,[1]Pr3_line_class7_opt_lin!$AO$2:$AO$3624,0),1)</f>
        <v>1565462</v>
      </c>
    </row>
    <row r="2386" spans="1:58" hidden="1" x14ac:dyDescent="0.25">
      <c r="A2386" s="1" t="s">
        <v>897</v>
      </c>
      <c r="B2386" s="1">
        <v>4.0000000000000001E-3</v>
      </c>
      <c r="C2386">
        <v>5</v>
      </c>
      <c r="E2386" s="2">
        <v>95333.3</v>
      </c>
      <c r="F2386">
        <v>22747</v>
      </c>
      <c r="G2386" t="s">
        <v>4</v>
      </c>
      <c r="H2386" t="s">
        <v>5</v>
      </c>
      <c r="I2386">
        <v>118081</v>
      </c>
      <c r="J2386" t="s">
        <v>6</v>
      </c>
      <c r="K2386" t="s">
        <v>5</v>
      </c>
      <c r="L2386">
        <v>22747.69</v>
      </c>
      <c r="M2386">
        <v>118081.1</v>
      </c>
      <c r="N2386">
        <v>24</v>
      </c>
      <c r="V2386" s="11">
        <f t="shared" si="4249"/>
        <v>9.533333778222243E-7</v>
      </c>
      <c r="W2386" s="11">
        <f t="shared" si="4250"/>
        <v>1.0489514157172782E-6</v>
      </c>
      <c r="X2386" s="10">
        <f t="shared" si="4251"/>
        <v>95333.320691275745</v>
      </c>
      <c r="Y2386" s="8">
        <f t="shared" si="4252"/>
        <v>1048.9511880514126</v>
      </c>
      <c r="Z2386" s="1">
        <f t="shared" si="4253"/>
        <v>1048.951</v>
      </c>
      <c r="AA2386" s="2">
        <f t="shared" si="4254"/>
        <v>95333.3</v>
      </c>
      <c r="AB2386" s="2">
        <f t="shared" si="4248"/>
        <v>95333.337782222428</v>
      </c>
      <c r="AC2386" s="1">
        <f t="shared" si="4255"/>
        <v>9.5442226463496593E-2</v>
      </c>
      <c r="AD2386" s="1" t="b">
        <f t="shared" si="4256"/>
        <v>1</v>
      </c>
      <c r="AF2386" s="1" t="s">
        <v>1178</v>
      </c>
      <c r="AG2386" s="1" t="s">
        <v>1164</v>
      </c>
      <c r="AH2386" s="10">
        <v>22747.69</v>
      </c>
      <c r="AI2386" s="10">
        <v>118081.1</v>
      </c>
      <c r="AJ2386" s="10">
        <f t="shared" si="4276"/>
        <v>95333.41</v>
      </c>
      <c r="AK2386" s="1">
        <f t="shared" si="4277"/>
        <v>7.9461030509264674E-4</v>
      </c>
      <c r="AL2386" s="10">
        <f t="shared" si="4278"/>
        <v>-8.9308724258444272E-2</v>
      </c>
      <c r="AM2386" s="10">
        <f t="shared" si="4260"/>
        <v>0.36353766763175782</v>
      </c>
      <c r="AN2386" s="10">
        <f t="shared" si="4279"/>
        <v>-0.24566566881566929</v>
      </c>
      <c r="AO2386" s="1">
        <f t="shared" si="4262"/>
        <v>1048.951</v>
      </c>
      <c r="AP2386" s="14">
        <v>67700000</v>
      </c>
      <c r="AQ2386" s="10">
        <v>1.9E-2</v>
      </c>
      <c r="AR2386" s="14" cm="1">
        <f t="array" ref="AR2386">SfromgA($AP2386,$AO2386,"")</f>
        <v>3.8564493569550128E-2</v>
      </c>
      <c r="AS2386" s="21">
        <f t="shared" si="4280"/>
        <v>729.05951669166666</v>
      </c>
      <c r="AU2386" s="10"/>
      <c r="AV2386" s="10"/>
      <c r="AW2386" s="14">
        <f t="shared" ref="AW2386:AW2391" si="4289">IF($AP2386="",$AT2386,$AP2386)</f>
        <v>67700000</v>
      </c>
      <c r="AX2386" s="21">
        <f t="shared" ref="AX2386:AX2391" si="4290">IF($AP2386="",$AV2386,$AS2386)</f>
        <v>729.05951669166666</v>
      </c>
      <c r="AY2386" s="10">
        <f t="shared" si="4283"/>
        <v>-9.4547282757615143</v>
      </c>
      <c r="AZ2386" s="10">
        <f t="shared" si="4284"/>
        <v>1.3848279603816531</v>
      </c>
      <c r="BA2386" s="10">
        <f t="shared" si="4285"/>
        <v>-1.2838619968412222</v>
      </c>
      <c r="BB2386" s="17" cm="1">
        <f t="array" ref="BB2386">$C2386*EXP(poly_from_str($AO2386,BB$2951))</f>
        <v>5.0547205344514081</v>
      </c>
      <c r="BC2386" s="10">
        <f t="shared" si="4286"/>
        <v>-1.2947466503762926</v>
      </c>
      <c r="BD2386" s="10">
        <f t="shared" si="4287"/>
        <v>2.1151217599256324</v>
      </c>
      <c r="BE2386" s="10">
        <f t="shared" si="4288"/>
        <v>-1.5135222901092851</v>
      </c>
      <c r="BF2386" s="21">
        <f>INDEX([1]Pr3_line_class7_opt_lin!$A$2:$A$3624,MATCH($X2386,[1]Pr3_line_class7_opt_lin!$AO$2:$AO$3624,0),1)</f>
        <v>3917</v>
      </c>
    </row>
    <row r="2387" spans="1:58" hidden="1" x14ac:dyDescent="0.25">
      <c r="A2387" s="1" t="s">
        <v>898</v>
      </c>
      <c r="B2387" s="1">
        <v>4.0000000000000001E-3</v>
      </c>
      <c r="C2387">
        <v>15</v>
      </c>
      <c r="E2387" s="2">
        <v>95335.9</v>
      </c>
      <c r="F2387">
        <v>26095</v>
      </c>
      <c r="G2387" t="s">
        <v>4</v>
      </c>
      <c r="H2387" t="s">
        <v>12</v>
      </c>
      <c r="I2387">
        <v>121431</v>
      </c>
      <c r="J2387" t="s">
        <v>6</v>
      </c>
      <c r="K2387" t="s">
        <v>39</v>
      </c>
      <c r="L2387">
        <v>26095.23</v>
      </c>
      <c r="M2387">
        <v>121431.2</v>
      </c>
      <c r="N2387">
        <v>24</v>
      </c>
      <c r="V2387" s="11">
        <f t="shared" si="4249"/>
        <v>9.5335882614834457E-7</v>
      </c>
      <c r="W2387" s="11">
        <f t="shared" si="4250"/>
        <v>1.0489228087215835E-6</v>
      </c>
      <c r="X2387" s="10">
        <f t="shared" si="4251"/>
        <v>95335.890479551803</v>
      </c>
      <c r="Y2387" s="8">
        <f t="shared" si="4252"/>
        <v>1048.9229134692835</v>
      </c>
      <c r="Z2387" s="1">
        <f t="shared" si="4253"/>
        <v>1048.923</v>
      </c>
      <c r="AA2387" s="2">
        <f t="shared" si="4254"/>
        <v>95335.9</v>
      </c>
      <c r="AB2387" s="2">
        <f t="shared" si="4248"/>
        <v>95335.882614834452</v>
      </c>
      <c r="AC2387" s="1">
        <f t="shared" si="4255"/>
        <v>9.5444652569747476E-2</v>
      </c>
      <c r="AD2387" s="1" t="b">
        <f t="shared" si="4256"/>
        <v>1</v>
      </c>
      <c r="AF2387" s="1" t="s">
        <v>1334</v>
      </c>
      <c r="AG2387" s="1" t="s">
        <v>1227</v>
      </c>
      <c r="AH2387" s="10">
        <v>26095.23</v>
      </c>
      <c r="AI2387" s="10">
        <v>121431.2</v>
      </c>
      <c r="AJ2387" s="10">
        <f t="shared" si="4276"/>
        <v>95335.97</v>
      </c>
      <c r="AK2387" s="1">
        <f t="shared" si="4277"/>
        <v>9.6144519216068147E-4</v>
      </c>
      <c r="AL2387" s="10">
        <f t="shared" si="4278"/>
        <v>-7.9520448198309168E-2</v>
      </c>
      <c r="AM2387" s="10">
        <f t="shared" si="4260"/>
        <v>0.36355728685518385</v>
      </c>
      <c r="AN2387" s="10">
        <f t="shared" si="4279"/>
        <v>-0.21872879756082192</v>
      </c>
      <c r="AO2387" s="1">
        <f t="shared" si="4262"/>
        <v>1048.923</v>
      </c>
      <c r="AP2387" s="14">
        <v>1760000000</v>
      </c>
      <c r="AQ2387" s="10">
        <v>0.192</v>
      </c>
      <c r="AR2387" s="14" cm="1">
        <f t="array" ref="AR2387">SfromgA($AP2387,$AO2387,"")</f>
        <v>1.0024826221073051</v>
      </c>
      <c r="AS2387" s="21">
        <f t="shared" si="4280"/>
        <v>158.49615407802267</v>
      </c>
      <c r="AU2387" s="10"/>
      <c r="AV2387" s="10"/>
      <c r="AW2387" s="14">
        <f t="shared" si="4289"/>
        <v>1760000000</v>
      </c>
      <c r="AX2387" s="21">
        <f t="shared" si="4290"/>
        <v>158.49615407802267</v>
      </c>
      <c r="AY2387" s="10">
        <f t="shared" si="4283"/>
        <v>-11.61411812684914</v>
      </c>
      <c r="AZ2387" s="10">
        <f t="shared" si="4284"/>
        <v>26.322689983715478</v>
      </c>
      <c r="BA2387" s="10">
        <f t="shared" si="4285"/>
        <v>0.56238110316123624</v>
      </c>
      <c r="BB2387" s="17" cm="1">
        <f t="array" ref="BB2387">$C2387*EXP(poly_from_str($AO2387,BB$2951))</f>
        <v>15.164274759494635</v>
      </c>
      <c r="BC2387" s="10">
        <f t="shared" si="4286"/>
        <v>0.55148898757708043</v>
      </c>
      <c r="BD2387" s="10">
        <f t="shared" si="4287"/>
        <v>0.94971063000841127</v>
      </c>
      <c r="BE2387" s="10">
        <f t="shared" si="4288"/>
        <v>-1.0913688229912761</v>
      </c>
      <c r="BF2387" s="21">
        <f>INDEX([1]Pr3_line_class7_opt_lin!$A$2:$A$3624,MATCH($X2387,[1]Pr3_line_class7_opt_lin!$AO$2:$AO$3624,0),1)</f>
        <v>11752</v>
      </c>
    </row>
    <row r="2388" spans="1:58" x14ac:dyDescent="0.25">
      <c r="A2388" s="1" t="s">
        <v>899</v>
      </c>
      <c r="B2388" s="1">
        <v>8.0000000000000002E-3</v>
      </c>
      <c r="C2388">
        <v>100</v>
      </c>
      <c r="D2388" t="s">
        <v>111</v>
      </c>
      <c r="E2388" s="2">
        <v>95355.9</v>
      </c>
      <c r="F2388">
        <v>15525</v>
      </c>
      <c r="G2388" t="s">
        <v>4</v>
      </c>
      <c r="H2388" t="s">
        <v>12</v>
      </c>
      <c r="I2388">
        <v>110881</v>
      </c>
      <c r="J2388" t="s">
        <v>6</v>
      </c>
      <c r="K2388" t="s">
        <v>12</v>
      </c>
      <c r="L2388">
        <v>15525.5</v>
      </c>
      <c r="M2388">
        <v>110881.1</v>
      </c>
      <c r="N2388">
        <v>24</v>
      </c>
      <c r="V2388" s="11">
        <f t="shared" si="4249"/>
        <v>9.5355882456710814E-7</v>
      </c>
      <c r="W2388" s="11">
        <f t="shared" si="4250"/>
        <v>1.0487028070628038E-6</v>
      </c>
      <c r="X2388" s="10">
        <f t="shared" si="4251"/>
        <v>95355.890396606977</v>
      </c>
      <c r="Y2388" s="8">
        <f t="shared" si="4252"/>
        <v>1048.7029126787775</v>
      </c>
      <c r="Z2388" s="1">
        <f t="shared" si="4253"/>
        <v>1048.703</v>
      </c>
      <c r="AA2388" s="2">
        <f t="shared" si="4254"/>
        <v>95355.9</v>
      </c>
      <c r="AB2388" s="2">
        <f t="shared" si="4248"/>
        <v>95355.882456710809</v>
      </c>
      <c r="AC2388" s="1">
        <f t="shared" si="4255"/>
        <v>9.5463721595490242E-2</v>
      </c>
      <c r="AD2388" s="1" t="b">
        <f t="shared" si="4256"/>
        <v>1</v>
      </c>
      <c r="AF2388" s="1" t="s">
        <v>1154</v>
      </c>
      <c r="AG2388" s="1" t="s">
        <v>1149</v>
      </c>
      <c r="AH2388" s="10">
        <v>15525.5</v>
      </c>
      <c r="AI2388" s="10">
        <v>110880.92</v>
      </c>
      <c r="AJ2388" s="10">
        <f t="shared" si="4276"/>
        <v>95355.42</v>
      </c>
      <c r="AK2388" s="1">
        <f t="shared" si="4277"/>
        <v>-5.0860217490935611E-3</v>
      </c>
      <c r="AL2388" s="10">
        <f t="shared" si="4278"/>
        <v>0.47039660697919317</v>
      </c>
      <c r="AM2388" s="10">
        <f t="shared" si="4260"/>
        <v>0.72741967935630958</v>
      </c>
      <c r="AN2388" s="10">
        <f t="shared" si="4279"/>
        <v>0.64666467010549533</v>
      </c>
      <c r="AO2388" s="1">
        <f t="shared" si="4262"/>
        <v>1048.703</v>
      </c>
      <c r="AP2388" s="14">
        <v>2990000000</v>
      </c>
      <c r="AQ2388" s="10">
        <v>0.34300000000000003</v>
      </c>
      <c r="AR2388" s="14" cm="1">
        <f t="array" ref="AR2388">SfromgA($AP2388,$AO2388,"")</f>
        <v>1.7020098901350385</v>
      </c>
      <c r="AS2388" s="21">
        <f t="shared" si="4280"/>
        <v>58.957302546056532</v>
      </c>
      <c r="AU2388" s="10"/>
      <c r="AV2388" s="10"/>
      <c r="AW2388" s="14">
        <f t="shared" si="4289"/>
        <v>2990000000</v>
      </c>
      <c r="AX2388" s="21">
        <f t="shared" si="4290"/>
        <v>58.957302546056532</v>
      </c>
      <c r="AY2388" s="10">
        <f t="shared" si="4283"/>
        <v>-10.247109526838154</v>
      </c>
      <c r="AZ2388" s="10">
        <f t="shared" si="4284"/>
        <v>119.91695398358192</v>
      </c>
      <c r="BA2388" s="10">
        <f t="shared" si="4285"/>
        <v>0.1816292670799019</v>
      </c>
      <c r="BB2388" s="17" cm="1">
        <f t="array" ref="BB2388">$C2388*EXP(poly_from_str($AO2388,BB$2951))</f>
        <v>101.10102414449733</v>
      </c>
      <c r="BC2388" s="10">
        <f t="shared" si="4286"/>
        <v>0.17067919707806556</v>
      </c>
      <c r="BD2388" s="10">
        <f t="shared" si="4287"/>
        <v>0.46346544272331858</v>
      </c>
      <c r="BE2388" s="10">
        <f t="shared" si="4288"/>
        <v>-0.9859334262051983</v>
      </c>
      <c r="BF2388" s="21">
        <f>INDEX([1]Pr3_line_class7_opt_lin!$A$2:$A$3624,MATCH($X2388,[1]Pr3_line_class7_opt_lin!$AO$2:$AO$3624,0),1)</f>
        <v>78451</v>
      </c>
    </row>
    <row r="2389" spans="1:58" x14ac:dyDescent="0.25">
      <c r="A2389" s="1" t="s">
        <v>900</v>
      </c>
      <c r="B2389" s="1">
        <v>8.0000000000000002E-3</v>
      </c>
      <c r="C2389">
        <v>20</v>
      </c>
      <c r="D2389" t="s">
        <v>616</v>
      </c>
      <c r="E2389" s="2">
        <v>95358.7</v>
      </c>
      <c r="F2389">
        <v>16135</v>
      </c>
      <c r="G2389" t="s">
        <v>4</v>
      </c>
      <c r="H2389" t="s">
        <v>7</v>
      </c>
      <c r="I2389">
        <v>111494</v>
      </c>
      <c r="J2389" t="s">
        <v>6</v>
      </c>
      <c r="K2389" t="s">
        <v>17</v>
      </c>
      <c r="L2389">
        <v>16135.97</v>
      </c>
      <c r="M2389">
        <v>111494.8</v>
      </c>
      <c r="N2389">
        <v>24</v>
      </c>
      <c r="V2389" s="11">
        <f t="shared" si="4249"/>
        <v>9.5358701290775385E-7</v>
      </c>
      <c r="W2389" s="11">
        <f t="shared" si="4250"/>
        <v>1.0486720141948245E-6</v>
      </c>
      <c r="X2389" s="10">
        <f t="shared" si="4251"/>
        <v>95358.700706547213</v>
      </c>
      <c r="Y2389" s="8">
        <f t="shared" si="4252"/>
        <v>1048.6720064248329</v>
      </c>
      <c r="Z2389" s="1">
        <f t="shared" si="4253"/>
        <v>1048.672</v>
      </c>
      <c r="AA2389" s="2">
        <f t="shared" si="4254"/>
        <v>95358.7</v>
      </c>
      <c r="AB2389" s="2">
        <f t="shared" si="4248"/>
        <v>95358.701290775381</v>
      </c>
      <c r="AC2389" s="1">
        <f t="shared" si="4255"/>
        <v>9.5466409559316637E-2</v>
      </c>
      <c r="AD2389" s="1" t="b">
        <f t="shared" si="4256"/>
        <v>1</v>
      </c>
      <c r="AF2389" s="1" t="s">
        <v>1213</v>
      </c>
      <c r="AG2389" s="1" t="s">
        <v>1346</v>
      </c>
      <c r="AH2389" s="10">
        <v>16135.97</v>
      </c>
      <c r="AI2389" s="10">
        <v>111494.56</v>
      </c>
      <c r="AJ2389" s="10">
        <f t="shared" si="4276"/>
        <v>95358.59</v>
      </c>
      <c r="AK2389" s="1">
        <f t="shared" si="4277"/>
        <v>-1.223880512497999E-3</v>
      </c>
      <c r="AL2389" s="10">
        <f t="shared" si="4278"/>
        <v>0.11070654721697792</v>
      </c>
      <c r="AM2389" s="10">
        <f t="shared" si="4260"/>
        <v>0.72746254310213299</v>
      </c>
      <c r="AN2389" s="10">
        <f t="shared" si="4279"/>
        <v>0.15218178347010114</v>
      </c>
      <c r="AO2389" s="1">
        <f t="shared" si="4262"/>
        <v>1048.672</v>
      </c>
      <c r="AP2389" s="14">
        <v>42500000</v>
      </c>
      <c r="AQ2389" s="10">
        <v>1.6E-2</v>
      </c>
      <c r="AR2389" s="14" cm="1">
        <f t="array" ref="AR2389">SfromgA($AP2389,$AO2389,"")</f>
        <v>2.4190302924772672E-2</v>
      </c>
      <c r="AS2389" s="21">
        <f t="shared" si="4280"/>
        <v>770.46694184820785</v>
      </c>
      <c r="AU2389" s="10"/>
      <c r="AV2389" s="10"/>
      <c r="AW2389" s="14">
        <f t="shared" si="4289"/>
        <v>42500000</v>
      </c>
      <c r="AX2389" s="21">
        <f t="shared" si="4290"/>
        <v>770.46694184820785</v>
      </c>
      <c r="AY2389" s="10">
        <f t="shared" si="4283"/>
        <v>-7.6030443396763108</v>
      </c>
      <c r="AZ2389" s="10">
        <f t="shared" si="4284"/>
        <v>1.6095324966791635</v>
      </c>
      <c r="BA2389" s="10">
        <f t="shared" si="4285"/>
        <v>-2.5197885114579641</v>
      </c>
      <c r="BB2389" s="17" cm="1">
        <f t="array" ref="BB2389">$C2389*EXP(poly_from_str($AO2389,BB$2951))</f>
        <v>20.220368004630448</v>
      </c>
      <c r="BC2389" s="10">
        <f t="shared" si="4286"/>
        <v>-2.5307466513618593</v>
      </c>
      <c r="BD2389" s="10">
        <f t="shared" si="4287"/>
        <v>2.163859596448737</v>
      </c>
      <c r="BE2389" s="10">
        <f t="shared" si="4288"/>
        <v>-0.32626012564682305</v>
      </c>
      <c r="BF2389" s="21">
        <f>INDEX([1]Pr3_line_class7_opt_lin!$A$2:$A$3624,MATCH($X2389,[1]Pr3_line_class7_opt_lin!$AO$2:$AO$3624,0),1)</f>
        <v>15693</v>
      </c>
    </row>
    <row r="2390" spans="1:58" x14ac:dyDescent="0.25">
      <c r="A2390" s="1" t="s">
        <v>900</v>
      </c>
      <c r="B2390" s="1">
        <v>8.0000000000000002E-3</v>
      </c>
      <c r="C2390">
        <v>20</v>
      </c>
      <c r="D2390" t="s">
        <v>616</v>
      </c>
      <c r="E2390" s="2">
        <v>95358.7</v>
      </c>
      <c r="F2390">
        <v>18241</v>
      </c>
      <c r="G2390" t="s">
        <v>4</v>
      </c>
      <c r="H2390" t="s">
        <v>12</v>
      </c>
      <c r="I2390">
        <v>113600</v>
      </c>
      <c r="J2390" t="s">
        <v>6</v>
      </c>
      <c r="K2390" t="s">
        <v>39</v>
      </c>
      <c r="L2390">
        <v>18241.54</v>
      </c>
      <c r="M2390">
        <v>113600.3</v>
      </c>
      <c r="N2390">
        <v>24</v>
      </c>
      <c r="V2390" s="11">
        <f t="shared" si="4249"/>
        <v>9.5358701290775385E-7</v>
      </c>
      <c r="W2390" s="11">
        <f t="shared" si="4250"/>
        <v>1.0486720141948245E-6</v>
      </c>
      <c r="X2390" s="10">
        <f t="shared" si="4251"/>
        <v>95358.700706547213</v>
      </c>
      <c r="Y2390" s="8">
        <f t="shared" si="4252"/>
        <v>1048.6720064248329</v>
      </c>
      <c r="Z2390" s="1">
        <f t="shared" si="4253"/>
        <v>1048.672</v>
      </c>
      <c r="AA2390" s="2">
        <f t="shared" si="4254"/>
        <v>95358.7</v>
      </c>
      <c r="AB2390" s="2">
        <f t="shared" si="4248"/>
        <v>95358.701290775381</v>
      </c>
      <c r="AC2390" s="1">
        <f t="shared" si="4255"/>
        <v>9.5466409559316637E-2</v>
      </c>
      <c r="AD2390" s="1" t="b">
        <f t="shared" si="4256"/>
        <v>1</v>
      </c>
      <c r="AF2390" s="1" t="s">
        <v>1153</v>
      </c>
      <c r="AG2390" s="1" t="s">
        <v>1155</v>
      </c>
      <c r="AH2390" s="10">
        <v>18241.54</v>
      </c>
      <c r="AI2390" s="10">
        <v>113600.13</v>
      </c>
      <c r="AJ2390" s="10">
        <f t="shared" si="4276"/>
        <v>95358.59</v>
      </c>
      <c r="AK2390" s="1">
        <f t="shared" si="4277"/>
        <v>-1.223880512497999E-3</v>
      </c>
      <c r="AL2390" s="10">
        <f t="shared" si="4278"/>
        <v>0.11070654721697792</v>
      </c>
      <c r="AM2390" s="10">
        <f t="shared" si="4260"/>
        <v>0.72746254310213299</v>
      </c>
      <c r="AN2390" s="10">
        <f t="shared" si="4279"/>
        <v>0.15218178347010114</v>
      </c>
      <c r="AO2390" s="1">
        <f t="shared" si="4262"/>
        <v>1048.672</v>
      </c>
      <c r="AP2390" s="14">
        <v>6640000000</v>
      </c>
      <c r="AQ2390" s="10">
        <v>0.47699999999999998</v>
      </c>
      <c r="AR2390" s="14" cm="1">
        <f t="array" ref="AR2390">SfromgA($AP2390,$AO2390,"")</f>
        <v>3.7793790922468364</v>
      </c>
      <c r="AS2390" s="21">
        <f t="shared" si="4280"/>
        <v>29.037234663074685</v>
      </c>
      <c r="AU2390" s="10"/>
      <c r="AV2390" s="10"/>
      <c r="AW2390" s="14">
        <f t="shared" si="4289"/>
        <v>6640000000</v>
      </c>
      <c r="AX2390" s="21">
        <f t="shared" si="4290"/>
        <v>29.037234663074685</v>
      </c>
      <c r="AY2390" s="10"/>
      <c r="AZ2390" s="10">
        <f t="shared" si="4284"/>
        <v>206.538430752642</v>
      </c>
      <c r="BA2390" s="10"/>
      <c r="BB2390" s="17" cm="1">
        <f t="array" ref="BB2390">$C2390*EXP(poly_from_str($AO2390,BB$2951))</f>
        <v>20.220368004630448</v>
      </c>
      <c r="BC2390" s="10"/>
      <c r="BD2390" s="10">
        <f t="shared" si="4287"/>
        <v>0.25493081752386804</v>
      </c>
      <c r="BE2390" s="10">
        <f t="shared" si="4288"/>
        <v>1.375718088883608</v>
      </c>
      <c r="BF2390" s="21">
        <f>INDEX([1]Pr3_line_class7_opt_lin!$A$2:$A$3624,MATCH($X2390,[1]Pr3_line_class7_opt_lin!$AO$2:$AO$3624,0),1)</f>
        <v>15693</v>
      </c>
    </row>
    <row r="2391" spans="1:58" x14ac:dyDescent="0.25">
      <c r="A2391" s="1" t="s">
        <v>901</v>
      </c>
      <c r="B2391" s="1">
        <v>8.0000000000000002E-3</v>
      </c>
      <c r="C2391">
        <v>200</v>
      </c>
      <c r="D2391" t="s">
        <v>111</v>
      </c>
      <c r="E2391" s="2">
        <v>95361.3</v>
      </c>
      <c r="F2391">
        <v>17534</v>
      </c>
      <c r="G2391" t="s">
        <v>4</v>
      </c>
      <c r="H2391" t="s">
        <v>46</v>
      </c>
      <c r="I2391">
        <v>112896</v>
      </c>
      <c r="J2391" t="s">
        <v>6</v>
      </c>
      <c r="K2391" t="s">
        <v>46</v>
      </c>
      <c r="L2391">
        <v>17534.759999999998</v>
      </c>
      <c r="M2391">
        <v>112896.3</v>
      </c>
      <c r="N2391">
        <v>24</v>
      </c>
      <c r="V2391" s="11">
        <f t="shared" si="4249"/>
        <v>9.5361338415456924E-7</v>
      </c>
      <c r="W2391" s="11">
        <f t="shared" si="4250"/>
        <v>1.048643422436565E-6</v>
      </c>
      <c r="X2391" s="10">
        <f t="shared" si="4251"/>
        <v>95361.321026884441</v>
      </c>
      <c r="Y2391" s="8">
        <f t="shared" si="4252"/>
        <v>1048.6431912138446</v>
      </c>
      <c r="Z2391" s="1">
        <f t="shared" si="4253"/>
        <v>1048.643</v>
      </c>
      <c r="AA2391" s="2">
        <f t="shared" si="4254"/>
        <v>95361.3</v>
      </c>
      <c r="AB2391" s="2">
        <f t="shared" si="4248"/>
        <v>95361.338415456921</v>
      </c>
      <c r="AC2391" s="1">
        <f t="shared" si="4255"/>
        <v>9.5468924321936502E-2</v>
      </c>
      <c r="AD2391" s="1" t="b">
        <f t="shared" si="4256"/>
        <v>1</v>
      </c>
      <c r="AF2391" s="1" t="s">
        <v>1193</v>
      </c>
      <c r="AG2391" s="1" t="s">
        <v>1347</v>
      </c>
      <c r="AH2391" s="10">
        <v>17534.759999999998</v>
      </c>
      <c r="AI2391" s="10">
        <v>112896.3</v>
      </c>
      <c r="AJ2391" s="10">
        <f t="shared" si="4276"/>
        <v>95361.540000000008</v>
      </c>
      <c r="AK2391" s="1">
        <f t="shared" si="4277"/>
        <v>2.2167240588260029E-3</v>
      </c>
      <c r="AL2391" s="10">
        <f t="shared" si="4278"/>
        <v>-0.21897311556676868</v>
      </c>
      <c r="AM2391" s="10">
        <f t="shared" si="4260"/>
        <v>0.72750249608303297</v>
      </c>
      <c r="AN2391" s="10">
        <f t="shared" si="4279"/>
        <v>-0.30099294056824288</v>
      </c>
      <c r="AO2391" s="1">
        <f t="shared" si="4262"/>
        <v>1048.643</v>
      </c>
      <c r="AP2391" s="14">
        <v>5710000000</v>
      </c>
      <c r="AQ2391" s="10">
        <v>0.74</v>
      </c>
      <c r="AR2391" s="14" cm="1">
        <f t="array" ref="AR2391">SfromgA($AP2391,$AO2391,"")</f>
        <v>3.2497687234401162</v>
      </c>
      <c r="AS2391" s="21">
        <f t="shared" si="4280"/>
        <v>33.126959772260214</v>
      </c>
      <c r="AU2391" s="10"/>
      <c r="AV2391" s="10"/>
      <c r="AW2391" s="14">
        <f t="shared" si="4289"/>
        <v>5710000000</v>
      </c>
      <c r="AX2391" s="21">
        <f t="shared" si="4290"/>
        <v>33.126959772260214</v>
      </c>
      <c r="AY2391" s="10">
        <f t="shared" si="4283"/>
        <v>-10.200949600102117</v>
      </c>
      <c r="AZ2391" s="10">
        <f t="shared" si="4284"/>
        <v>189.69404482930236</v>
      </c>
      <c r="BA2391" s="10">
        <f t="shared" si="4285"/>
        <v>-5.2904882670714172E-2</v>
      </c>
      <c r="BB2391" s="17" cm="1">
        <f t="array" ref="BB2391">$C2391*EXP(poly_from_str($AO2391,BB$2951))</f>
        <v>202.20520218180536</v>
      </c>
      <c r="BC2391" s="10">
        <f t="shared" si="4286"/>
        <v>-6.3870550280195476E-2</v>
      </c>
      <c r="BD2391" s="10">
        <f t="shared" si="4287"/>
        <v>0.28613307166121443</v>
      </c>
      <c r="BE2391" s="10">
        <f t="shared" si="4288"/>
        <v>-0.91540970194096427</v>
      </c>
      <c r="BF2391" s="21">
        <f>INDEX([1]Pr3_line_class7_opt_lin!$A$2:$A$3624,MATCH($X2391,[1]Pr3_line_class7_opt_lin!$AO$2:$AO$3624,0),1)</f>
        <v>156959</v>
      </c>
    </row>
    <row r="2392" spans="1:58" hidden="1" x14ac:dyDescent="0.25">
      <c r="A2392" s="1" t="s">
        <v>902</v>
      </c>
      <c r="B2392" s="1">
        <v>4.0000000000000001E-3</v>
      </c>
      <c r="C2392">
        <v>3</v>
      </c>
      <c r="E2392" s="2">
        <v>95382.2</v>
      </c>
      <c r="N2392">
        <v>24</v>
      </c>
      <c r="V2392" s="11">
        <f t="shared" si="4249"/>
        <v>9.5382258709115595E-7</v>
      </c>
      <c r="W2392" s="11">
        <f t="shared" si="4250"/>
        <v>1.0484136453132767E-6</v>
      </c>
      <c r="X2392" s="10">
        <f t="shared" si="4251"/>
        <v>95382.232121958805</v>
      </c>
      <c r="Y2392" s="8">
        <f t="shared" si="4252"/>
        <v>1048.4132922380845</v>
      </c>
      <c r="Z2392" s="1">
        <f t="shared" si="4253"/>
        <v>1048.413</v>
      </c>
      <c r="AA2392" s="2">
        <f t="shared" si="4254"/>
        <v>95382.2</v>
      </c>
      <c r="AB2392" s="2">
        <f t="shared" si="4248"/>
        <v>95382.258709115587</v>
      </c>
      <c r="AC2392" s="1">
        <f t="shared" si="4255"/>
        <v>9.5488876382263291E-2</v>
      </c>
      <c r="AD2392" s="1" t="b">
        <f t="shared" si="4256"/>
        <v>1</v>
      </c>
      <c r="AM2392" s="10">
        <f t="shared" si="4260"/>
        <v>0.36391078706578422</v>
      </c>
      <c r="AN2392" s="10"/>
      <c r="AO2392" s="1">
        <f t="shared" si="4262"/>
        <v>1048.413</v>
      </c>
      <c r="AP2392"/>
      <c r="BB2392" s="17" cm="1">
        <f t="array" ref="BB2392">$C2392*EXP(poly_from_str($AO2392,BB$2951))</f>
        <v>3.0332568817884638</v>
      </c>
      <c r="BF2392" s="21">
        <f>INDEX([1]Pr3_line_class7_opt_lin!$A$2:$A$3624,MATCH($X2392,[1]Pr3_line_class7_opt_lin!$AO$2:$AO$3624,0),1)</f>
        <v>2358</v>
      </c>
    </row>
    <row r="2393" spans="1:58" hidden="1" x14ac:dyDescent="0.25">
      <c r="A2393" s="1" t="s">
        <v>903</v>
      </c>
      <c r="B2393" s="1">
        <v>4.0000000000000001E-3</v>
      </c>
      <c r="C2393">
        <v>4</v>
      </c>
      <c r="E2393" s="2">
        <v>95390.9</v>
      </c>
      <c r="N2393">
        <v>24</v>
      </c>
      <c r="V2393" s="11">
        <f t="shared" si="4249"/>
        <v>9.5390902378858333E-7</v>
      </c>
      <c r="W2393" s="11">
        <f t="shared" si="4250"/>
        <v>1.048318026142955E-6</v>
      </c>
      <c r="X2393" s="10">
        <f t="shared" si="4251"/>
        <v>95390.901301348262</v>
      </c>
      <c r="Y2393" s="8">
        <f t="shared" si="4252"/>
        <v>1048.3180118415191</v>
      </c>
      <c r="Z2393" s="1">
        <f t="shared" si="4253"/>
        <v>1048.318</v>
      </c>
      <c r="AA2393" s="2">
        <f t="shared" si="4254"/>
        <v>95390.9</v>
      </c>
      <c r="AB2393" s="2">
        <f t="shared" si="4248"/>
        <v>95390.902378858329</v>
      </c>
      <c r="AC2393" s="1">
        <f t="shared" si="4255"/>
        <v>9.5497121283264402E-2</v>
      </c>
      <c r="AD2393" s="1" t="b">
        <f t="shared" si="4256"/>
        <v>1</v>
      </c>
      <c r="AM2393" s="10">
        <f t="shared" si="4260"/>
        <v>0.36397696118925749</v>
      </c>
      <c r="AN2393" s="10"/>
      <c r="AO2393" s="1">
        <f t="shared" si="4262"/>
        <v>1048.318</v>
      </c>
      <c r="AP2393"/>
      <c r="BB2393" s="17" cm="1">
        <f t="array" ref="BB2393">$C2393*EXP(poly_from_str($AO2393,BB$2951))</f>
        <v>4.0444394626436386</v>
      </c>
      <c r="BF2393" s="21" t="e">
        <f>INDEX([1]Pr3_line_class7_opt_lin!$A$2:$A$3624,MATCH($X2393,[1]Pr3_line_class7_opt_lin!$AO$2:$AO$3624,0),1)</f>
        <v>#N/A</v>
      </c>
    </row>
    <row r="2394" spans="1:58" hidden="1" x14ac:dyDescent="0.25">
      <c r="A2394" s="1" t="s">
        <v>904</v>
      </c>
      <c r="B2394" s="1">
        <v>4.0000000000000001E-3</v>
      </c>
      <c r="C2394">
        <v>40</v>
      </c>
      <c r="E2394" s="2">
        <v>95396.6</v>
      </c>
      <c r="F2394">
        <v>15525</v>
      </c>
      <c r="G2394" t="s">
        <v>4</v>
      </c>
      <c r="H2394" t="s">
        <v>12</v>
      </c>
      <c r="I2394">
        <v>110922</v>
      </c>
      <c r="J2394" t="s">
        <v>6</v>
      </c>
      <c r="K2394" t="s">
        <v>5</v>
      </c>
      <c r="L2394">
        <v>15525.5</v>
      </c>
      <c r="M2394">
        <v>110922.5</v>
      </c>
      <c r="N2394">
        <v>24</v>
      </c>
      <c r="V2394" s="11">
        <f t="shared" si="4249"/>
        <v>9.5396635360670822E-7</v>
      </c>
      <c r="W2394" s="11">
        <f t="shared" si="4250"/>
        <v>1.0482553885568248E-6</v>
      </c>
      <c r="X2394" s="10">
        <f t="shared" si="4251"/>
        <v>95396.619341862592</v>
      </c>
      <c r="Y2394" s="8">
        <f t="shared" si="4252"/>
        <v>1048.2551760208689</v>
      </c>
      <c r="Z2394" s="1">
        <f t="shared" si="4253"/>
        <v>1048.2550000000001</v>
      </c>
      <c r="AA2394" s="2">
        <f t="shared" si="4254"/>
        <v>95396.6</v>
      </c>
      <c r="AB2394" s="2">
        <f t="shared" si="4248"/>
        <v>95396.635360670814</v>
      </c>
      <c r="AC2394" s="1">
        <f t="shared" si="4255"/>
        <v>9.5502590190683953E-2</v>
      </c>
      <c r="AD2394" s="1" t="b">
        <f t="shared" si="4256"/>
        <v>1</v>
      </c>
      <c r="AF2394" s="1" t="s">
        <v>1154</v>
      </c>
      <c r="AG2394" s="5" t="s">
        <v>1473</v>
      </c>
      <c r="AH2394" s="10">
        <v>15525.5</v>
      </c>
      <c r="AI2394" s="10">
        <v>110922.18</v>
      </c>
      <c r="AJ2394" s="10">
        <f t="shared" ref="AJ2394:AJ2399" si="4291">AI2394-AH2394</f>
        <v>95396.68</v>
      </c>
      <c r="AK2394" s="1">
        <f t="shared" ref="AK2394:AK2399" si="4292">$A2394-100000000/AJ2394</f>
        <v>4.905139255697577E-4</v>
      </c>
      <c r="AL2394" s="10">
        <f t="shared" ref="AL2394:AL2399" si="4293">$X2394-AJ2394</f>
        <v>-6.0658137401333079E-2</v>
      </c>
      <c r="AM2394" s="10">
        <f t="shared" si="4260"/>
        <v>0.36402058659391084</v>
      </c>
      <c r="AN2394" s="10">
        <f t="shared" ref="AN2394:AN2399" si="4294">AL2394/AM2394</f>
        <v>-0.16663381038117292</v>
      </c>
      <c r="AO2394" s="1">
        <f t="shared" si="4262"/>
        <v>1048.2550000000001</v>
      </c>
      <c r="AP2394" s="14">
        <v>883000000</v>
      </c>
      <c r="AQ2394" s="10">
        <v>0.28100000000000003</v>
      </c>
      <c r="AR2394" s="14" cm="1">
        <f t="array" ref="AR2394">SfromgA($AP2394,$AO2394,"")</f>
        <v>0.50198979828564838</v>
      </c>
      <c r="AS2394" s="21">
        <f t="shared" ref="AS2394:AS2399" si="4295">(10^MAX(0.05, -0.312925054856973*((LN($AR2394))^(1/3)) + 0.454808404431693)-1)*100</f>
        <v>438.53780154737399</v>
      </c>
      <c r="AU2394" s="10"/>
      <c r="AV2394" s="10"/>
      <c r="AW2394" s="14">
        <f t="shared" ref="AW2394:AW2399" si="4296">IF($AP2394="",$AT2394,$AP2394)</f>
        <v>883000000</v>
      </c>
      <c r="AX2394" s="21">
        <f t="shared" ref="AX2394:AX2399" si="4297">IF($AP2394="",$AV2394,$AS2394)</f>
        <v>438.53780154737399</v>
      </c>
      <c r="AY2394" s="10">
        <f t="shared" ref="AY2394:AY2397" si="4298">LN(BB2394*$AO2394/$AW2394)</f>
        <v>-9.9440097700038272</v>
      </c>
      <c r="AZ2394" s="10">
        <f t="shared" ref="AZ2394:AZ2399" si="4299">EXP(AY$2950*$AI2394+AY$2951)*$AW2394/$AO2394</f>
        <v>35.292357881185417</v>
      </c>
      <c r="BA2394" s="10">
        <f t="shared" ref="BA2394:BA2397" si="4300">LN(AZ2394/$C2394)</f>
        <v>-0.12521300423013859</v>
      </c>
      <c r="BB2394" s="17" cm="1">
        <f t="array" ref="BB2394">$C2394*EXP(poly_from_str($AO2394,BB$2951))</f>
        <v>40.445032606791365</v>
      </c>
      <c r="BC2394" s="10">
        <f t="shared" ref="BC2394:BC2399" si="4301">LN(AZ2394/BB2394)</f>
        <v>-0.13627738278659349</v>
      </c>
      <c r="BD2394" s="10">
        <f t="shared" ref="BD2394:BD2399" si="4302">LN($AX2394/100+1)</f>
        <v>1.6836875060041592</v>
      </c>
      <c r="BE2394" s="10">
        <f t="shared" ref="BE2394:BE2399" si="4303">ABS(LN($AZ2394/$BB2394))-BD2394-LN(2)</f>
        <v>-2.2405573037775111</v>
      </c>
      <c r="BF2394" s="21">
        <f>INDEX([1]Pr3_line_class7_opt_lin!$A$2:$A$3624,MATCH($X2394,[1]Pr3_line_class7_opt_lin!$AO$2:$AO$3624,0),1)</f>
        <v>31464</v>
      </c>
    </row>
    <row r="2395" spans="1:58" hidden="1" x14ac:dyDescent="0.25">
      <c r="A2395" s="1" t="s">
        <v>905</v>
      </c>
      <c r="B2395" s="1">
        <v>4.0000000000000001E-3</v>
      </c>
      <c r="C2395">
        <v>7</v>
      </c>
      <c r="E2395" s="2">
        <v>95408.7</v>
      </c>
      <c r="F2395">
        <v>22277</v>
      </c>
      <c r="G2395" t="s">
        <v>4</v>
      </c>
      <c r="H2395" t="s">
        <v>18</v>
      </c>
      <c r="I2395">
        <v>117686</v>
      </c>
      <c r="J2395" t="s">
        <v>6</v>
      </c>
      <c r="K2395" t="s">
        <v>17</v>
      </c>
      <c r="L2395">
        <v>22277.66</v>
      </c>
      <c r="M2395">
        <v>117686.39999999999</v>
      </c>
      <c r="N2395">
        <v>24</v>
      </c>
      <c r="V2395" s="11">
        <f t="shared" si="4249"/>
        <v>9.5408740585542519E-7</v>
      </c>
      <c r="W2395" s="11">
        <f t="shared" si="4250"/>
        <v>1.0481224458566148E-6</v>
      </c>
      <c r="X2395" s="10">
        <f t="shared" si="4251"/>
        <v>95408.722194701477</v>
      </c>
      <c r="Y2395" s="8">
        <f t="shared" si="4252"/>
        <v>1048.1222020344121</v>
      </c>
      <c r="Z2395" s="1">
        <f t="shared" si="4253"/>
        <v>1048.1220000000001</v>
      </c>
      <c r="AA2395" s="2">
        <f t="shared" si="4254"/>
        <v>95408.7</v>
      </c>
      <c r="AB2395" s="2">
        <f t="shared" si="4248"/>
        <v>95408.740585542517</v>
      </c>
      <c r="AC2395" s="1">
        <f t="shared" si="4255"/>
        <v>9.5514138900596735E-2</v>
      </c>
      <c r="AD2395" s="1" t="b">
        <f t="shared" si="4256"/>
        <v>1</v>
      </c>
      <c r="AF2395" s="1" t="s">
        <v>1335</v>
      </c>
      <c r="AG2395" s="1" t="s">
        <v>1332</v>
      </c>
      <c r="AH2395" s="10">
        <v>22277.66</v>
      </c>
      <c r="AI2395" s="10">
        <v>117686.39999999999</v>
      </c>
      <c r="AJ2395" s="10">
        <f t="shared" si="4291"/>
        <v>95408.739999999991</v>
      </c>
      <c r="AK2395" s="1">
        <f t="shared" si="4292"/>
        <v>-6.4325345192628447E-6</v>
      </c>
      <c r="AL2395" s="10">
        <f t="shared" si="4293"/>
        <v>-1.7805298513849266E-2</v>
      </c>
      <c r="AM2395" s="10">
        <f t="shared" si="4260"/>
        <v>0.36411295631615404</v>
      </c>
      <c r="AN2395" s="10">
        <f t="shared" si="4294"/>
        <v>-4.8900480482735639E-2</v>
      </c>
      <c r="AO2395" s="1">
        <f t="shared" si="4262"/>
        <v>1048.1220000000001</v>
      </c>
      <c r="AP2395" s="14">
        <v>459000000</v>
      </c>
      <c r="AQ2395" s="10">
        <v>9.9000000000000005E-2</v>
      </c>
      <c r="AR2395" s="14" cm="1">
        <f t="array" ref="AR2395">SfromgA($AP2395,$AO2395,"")</f>
        <v>0.26084442324554502</v>
      </c>
      <c r="AS2395" s="21">
        <f t="shared" si="4295"/>
        <v>531.14411922960824</v>
      </c>
      <c r="AU2395" s="10"/>
      <c r="AV2395" s="10"/>
      <c r="AW2395" s="14">
        <f t="shared" si="4296"/>
        <v>459000000</v>
      </c>
      <c r="AX2395" s="21">
        <f t="shared" si="4297"/>
        <v>531.14411922960824</v>
      </c>
      <c r="AY2395" s="10">
        <f t="shared" si="4298"/>
        <v>-11.032797992110936</v>
      </c>
      <c r="AZ2395" s="10">
        <f t="shared" si="4299"/>
        <v>9.7495933851429228</v>
      </c>
      <c r="BA2395" s="10">
        <f t="shared" si="4300"/>
        <v>0.33131543099689742</v>
      </c>
      <c r="BB2395" s="17" cm="1">
        <f t="array" ref="BB2395">$C2395*EXP(poly_from_str($AO2395,BB$2951))</f>
        <v>7.0781141242652179</v>
      </c>
      <c r="BC2395" s="10">
        <f t="shared" si="4301"/>
        <v>0.32021807445768036</v>
      </c>
      <c r="BD2395" s="10">
        <f t="shared" si="4302"/>
        <v>1.8423640486194157</v>
      </c>
      <c r="BE2395" s="10">
        <f t="shared" si="4303"/>
        <v>-2.2152931547216808</v>
      </c>
      <c r="BF2395" s="21">
        <f>INDEX([1]Pr3_line_class7_opt_lin!$A$2:$A$3624,MATCH($X2395,[1]Pr3_line_class7_opt_lin!$AO$2:$AO$3624,0),1)</f>
        <v>5511</v>
      </c>
    </row>
    <row r="2396" spans="1:58" hidden="1" x14ac:dyDescent="0.25">
      <c r="A2396" s="1" t="s">
        <v>906</v>
      </c>
      <c r="B2396" s="1">
        <v>4.0000000000000001E-3</v>
      </c>
      <c r="C2396">
        <v>3</v>
      </c>
      <c r="E2396" s="2">
        <v>95422.9</v>
      </c>
      <c r="F2396">
        <v>18241</v>
      </c>
      <c r="G2396" t="s">
        <v>4</v>
      </c>
      <c r="H2396" t="s">
        <v>12</v>
      </c>
      <c r="I2396">
        <v>113664</v>
      </c>
      <c r="J2396" t="s">
        <v>6</v>
      </c>
      <c r="K2396" t="s">
        <v>12</v>
      </c>
      <c r="L2396">
        <v>18241.54</v>
      </c>
      <c r="M2396">
        <v>113664.3</v>
      </c>
      <c r="N2396">
        <v>24</v>
      </c>
      <c r="V2396" s="11">
        <f t="shared" si="4249"/>
        <v>9.5422943110749784E-7</v>
      </c>
      <c r="W2396" s="11">
        <f t="shared" si="4250"/>
        <v>1.0479664734565812E-6</v>
      </c>
      <c r="X2396" s="10">
        <f t="shared" si="4251"/>
        <v>95422.923569281804</v>
      </c>
      <c r="Y2396" s="8">
        <f t="shared" si="4252"/>
        <v>1047.9662146108426</v>
      </c>
      <c r="Z2396" s="1">
        <f t="shared" si="4253"/>
        <v>1047.9659999999999</v>
      </c>
      <c r="AA2396" s="2">
        <f t="shared" si="4254"/>
        <v>95422.9</v>
      </c>
      <c r="AB2396" s="2">
        <f t="shared" si="4248"/>
        <v>95422.94311074978</v>
      </c>
      <c r="AC2396" s="1">
        <f t="shared" si="4255"/>
        <v>9.5527690359586942E-2</v>
      </c>
      <c r="AD2396" s="1" t="b">
        <f t="shared" si="4256"/>
        <v>1</v>
      </c>
      <c r="AF2396" s="1" t="s">
        <v>1153</v>
      </c>
      <c r="AG2396" s="5" t="s">
        <v>1463</v>
      </c>
      <c r="AH2396" s="10">
        <v>18241.54</v>
      </c>
      <c r="AI2396" s="10">
        <v>113664.57</v>
      </c>
      <c r="AJ2396" s="10">
        <f t="shared" si="4291"/>
        <v>95423.03</v>
      </c>
      <c r="AK2396" s="1">
        <f t="shared" si="4292"/>
        <v>9.5424532196375367E-4</v>
      </c>
      <c r="AL2396" s="10">
        <f t="shared" si="4293"/>
        <v>-0.10643071819504257</v>
      </c>
      <c r="AM2396" s="10">
        <f t="shared" si="4260"/>
        <v>0.36422135832651059</v>
      </c>
      <c r="AN2396" s="10">
        <f t="shared" si="4294"/>
        <v>-0.29221437942041684</v>
      </c>
      <c r="AO2396" s="1">
        <f t="shared" si="4262"/>
        <v>1047.9659999999999</v>
      </c>
      <c r="AP2396" s="14">
        <v>139000000</v>
      </c>
      <c r="AQ2396" s="10">
        <v>2.9000000000000001E-2</v>
      </c>
      <c r="AR2396" s="14" cm="1">
        <f t="array" ref="AR2396">SfromgA($AP2396,$AO2396,"")</f>
        <v>7.8956836284974879E-2</v>
      </c>
      <c r="AS2396" s="21">
        <f t="shared" si="4295"/>
        <v>661.55616515406598</v>
      </c>
      <c r="AU2396" s="10"/>
      <c r="AV2396" s="10"/>
      <c r="AW2396" s="14">
        <f t="shared" si="4296"/>
        <v>139000000</v>
      </c>
      <c r="AX2396" s="21">
        <f t="shared" si="4297"/>
        <v>661.55616515406598</v>
      </c>
      <c r="AY2396" s="10">
        <f t="shared" si="4298"/>
        <v>-10.685630301904457</v>
      </c>
      <c r="AZ2396" s="10">
        <f t="shared" si="4299"/>
        <v>4.3005505599095901</v>
      </c>
      <c r="BA2396" s="10">
        <f t="shared" si="4300"/>
        <v>0.36013076302362268</v>
      </c>
      <c r="BB2396" s="17" cm="1">
        <f t="array" ref="BB2396">$C2396*EXP(poly_from_str($AO2396,BB$2951))</f>
        <v>3.0335931274031394</v>
      </c>
      <c r="BC2396" s="10">
        <f t="shared" si="4301"/>
        <v>0.34899528410784159</v>
      </c>
      <c r="BD2396" s="10">
        <f t="shared" si="4302"/>
        <v>2.0301937395748477</v>
      </c>
      <c r="BE2396" s="10">
        <f t="shared" si="4303"/>
        <v>-2.3743456360269515</v>
      </c>
      <c r="BF2396" s="21">
        <f>INDEX([1]Pr3_line_class7_opt_lin!$A$2:$A$3624,MATCH($X2396,[1]Pr3_line_class7_opt_lin!$AO$2:$AO$3624,0),1)</f>
        <v>2364</v>
      </c>
    </row>
    <row r="2397" spans="1:58" hidden="1" x14ac:dyDescent="0.25">
      <c r="A2397" s="1" t="s">
        <v>907</v>
      </c>
      <c r="B2397" s="1">
        <v>4.0000000000000001E-3</v>
      </c>
      <c r="C2397">
        <v>8</v>
      </c>
      <c r="E2397" s="2">
        <v>95426.8</v>
      </c>
      <c r="F2397">
        <v>15454</v>
      </c>
      <c r="G2397" t="s">
        <v>4</v>
      </c>
      <c r="H2397" t="s">
        <v>39</v>
      </c>
      <c r="I2397">
        <v>110881</v>
      </c>
      <c r="J2397" t="s">
        <v>6</v>
      </c>
      <c r="K2397" t="s">
        <v>12</v>
      </c>
      <c r="L2397">
        <v>15454.16</v>
      </c>
      <c r="M2397">
        <v>110881.1</v>
      </c>
      <c r="N2397">
        <v>24</v>
      </c>
      <c r="V2397" s="11">
        <f t="shared" si="4249"/>
        <v>9.5426767590016083E-7</v>
      </c>
      <c r="W2397" s="11">
        <f t="shared" si="4250"/>
        <v>1.0479236440915968E-6</v>
      </c>
      <c r="X2397" s="10">
        <f t="shared" si="4251"/>
        <v>95426.78228228481</v>
      </c>
      <c r="Y2397" s="8">
        <f t="shared" si="4252"/>
        <v>1047.9238386576528</v>
      </c>
      <c r="Z2397" s="1">
        <f t="shared" si="4253"/>
        <v>1047.924</v>
      </c>
      <c r="AA2397" s="2">
        <f t="shared" si="4254"/>
        <v>95426.8</v>
      </c>
      <c r="AB2397" s="2">
        <f t="shared" si="4248"/>
        <v>95426.767590016068</v>
      </c>
      <c r="AC2397" s="1">
        <f t="shared" si="4255"/>
        <v>9.553133986339471E-2</v>
      </c>
      <c r="AD2397" s="1" t="b">
        <f t="shared" si="4256"/>
        <v>1</v>
      </c>
      <c r="AF2397" s="1" t="s">
        <v>1162</v>
      </c>
      <c r="AG2397" s="1" t="s">
        <v>1149</v>
      </c>
      <c r="AH2397" s="10">
        <v>15454.16</v>
      </c>
      <c r="AI2397" s="10">
        <v>110880.92</v>
      </c>
      <c r="AJ2397" s="10">
        <f t="shared" si="4291"/>
        <v>95426.76</v>
      </c>
      <c r="AK2397" s="1">
        <f t="shared" si="4292"/>
        <v>-8.3349366605034447E-5</v>
      </c>
      <c r="AL2397" s="10">
        <f t="shared" si="4293"/>
        <v>2.2282284815446474E-2</v>
      </c>
      <c r="AM2397" s="10">
        <f t="shared" si="4260"/>
        <v>0.36425084261835788</v>
      </c>
      <c r="AN2397" s="10">
        <f t="shared" si="4294"/>
        <v>6.1172912203233072E-2</v>
      </c>
      <c r="AO2397" s="1">
        <f t="shared" si="4262"/>
        <v>1047.924</v>
      </c>
      <c r="AP2397" s="14">
        <v>22700000</v>
      </c>
      <c r="AQ2397" s="10">
        <v>4.1000000000000002E-2</v>
      </c>
      <c r="AR2397" s="14" cm="1">
        <f t="array" ref="AR2397">SfromgA($AP2397,$AO2397,"")</f>
        <v>1.2892839542712645E-2</v>
      </c>
      <c r="AS2397" s="21">
        <f t="shared" si="4295"/>
        <v>824.00300723225519</v>
      </c>
      <c r="AU2397" s="10"/>
      <c r="AV2397" s="10"/>
      <c r="AW2397" s="14">
        <f t="shared" si="4296"/>
        <v>22700000</v>
      </c>
      <c r="AX2397" s="21">
        <f t="shared" si="4297"/>
        <v>824.00300723225519</v>
      </c>
      <c r="AY2397" s="10">
        <f t="shared" si="4298"/>
        <v>-7.8927219580024675</v>
      </c>
      <c r="AZ2397" s="10">
        <f t="shared" si="4299"/>
        <v>0.91108307901339747</v>
      </c>
      <c r="BA2397" s="10">
        <f t="shared" si="4300"/>
        <v>-2.1725627321556749</v>
      </c>
      <c r="BB2397" s="17" cm="1">
        <f t="array" ref="BB2397">$C2397*EXP(poly_from_str($AO2397,BB$2951))</f>
        <v>8.0896638691932043</v>
      </c>
      <c r="BC2397" s="10">
        <f t="shared" si="4301"/>
        <v>-2.1837083717576204</v>
      </c>
      <c r="BD2397" s="10">
        <f t="shared" si="4302"/>
        <v>2.2235451402286595</v>
      </c>
      <c r="BE2397" s="10">
        <f t="shared" si="4303"/>
        <v>-0.73298394903098429</v>
      </c>
      <c r="BF2397" s="21">
        <f>INDEX([1]Pr3_line_class7_opt_lin!$A$2:$A$3624,MATCH($X2397,[1]Pr3_line_class7_opt_lin!$AO$2:$AO$3624,0),1)</f>
        <v>6305</v>
      </c>
    </row>
    <row r="2398" spans="1:58" x14ac:dyDescent="0.25">
      <c r="A2398" s="1" t="s">
        <v>908</v>
      </c>
      <c r="B2398" s="1">
        <v>8.0000000000000002E-3</v>
      </c>
      <c r="C2398">
        <v>100</v>
      </c>
      <c r="D2398" t="s">
        <v>16</v>
      </c>
      <c r="E2398" s="2">
        <v>95437.1</v>
      </c>
      <c r="F2398">
        <v>19360</v>
      </c>
      <c r="G2398" t="s">
        <v>4</v>
      </c>
      <c r="H2398" t="s">
        <v>39</v>
      </c>
      <c r="I2398">
        <v>114797</v>
      </c>
      <c r="J2398" t="s">
        <v>6</v>
      </c>
      <c r="K2398" t="s">
        <v>39</v>
      </c>
      <c r="L2398">
        <v>19360.099999999999</v>
      </c>
      <c r="M2398">
        <v>114797.2</v>
      </c>
      <c r="N2398">
        <v>24</v>
      </c>
      <c r="V2398" s="11">
        <f t="shared" si="4249"/>
        <v>9.5437058782547622E-7</v>
      </c>
      <c r="W2398" s="11">
        <f t="shared" si="4250"/>
        <v>1.0478105474705329E-6</v>
      </c>
      <c r="X2398" s="10">
        <f t="shared" si="4251"/>
        <v>95437.077471873534</v>
      </c>
      <c r="Y2398" s="8">
        <f t="shared" si="4252"/>
        <v>1047.810794808456</v>
      </c>
      <c r="Z2398" s="1">
        <f t="shared" si="4253"/>
        <v>1047.8109999999999</v>
      </c>
      <c r="AA2398" s="2">
        <f t="shared" si="4254"/>
        <v>95437.1</v>
      </c>
      <c r="AB2398" s="2">
        <f t="shared" si="4248"/>
        <v>95437.058782547625</v>
      </c>
      <c r="AC2398" s="1">
        <f t="shared" si="4255"/>
        <v>9.5541160945317255E-2</v>
      </c>
      <c r="AD2398" s="1" t="b">
        <f t="shared" si="4256"/>
        <v>1</v>
      </c>
      <c r="AF2398" s="1" t="s">
        <v>1187</v>
      </c>
      <c r="AG2398" s="1" t="s">
        <v>1197</v>
      </c>
      <c r="AH2398" s="10">
        <v>19360.099999999999</v>
      </c>
      <c r="AI2398" s="10">
        <v>114797.12</v>
      </c>
      <c r="AJ2398" s="10">
        <f t="shared" si="4291"/>
        <v>95437.01999999999</v>
      </c>
      <c r="AK2398" s="1">
        <f t="shared" si="4292"/>
        <v>-4.2579682417454023E-4</v>
      </c>
      <c r="AL2398" s="10">
        <f t="shared" si="4293"/>
        <v>5.7471873544272967E-2</v>
      </c>
      <c r="AM2398" s="10">
        <f t="shared" si="4260"/>
        <v>0.72865888981887006</v>
      </c>
      <c r="AN2398" s="10">
        <f t="shared" si="4294"/>
        <v>7.8873495331346771E-2</v>
      </c>
      <c r="AO2398" s="1">
        <f t="shared" si="4262"/>
        <v>1047.8109999999999</v>
      </c>
      <c r="AP2398" s="14">
        <v>251000000</v>
      </c>
      <c r="AQ2398" s="10">
        <v>2.5000000000000001E-2</v>
      </c>
      <c r="AR2398" s="14" cm="1">
        <f t="array" ref="AR2398">SfromgA($AP2398,$AO2398,"")</f>
        <v>0.1425134788288199</v>
      </c>
      <c r="AS2398" s="21">
        <f t="shared" si="4295"/>
        <v>600.8798967083784</v>
      </c>
      <c r="AU2398" s="10"/>
      <c r="AV2398" s="10"/>
      <c r="AW2398" s="14">
        <f t="shared" si="4296"/>
        <v>251000000</v>
      </c>
      <c r="AX2398" s="21">
        <f t="shared" si="4297"/>
        <v>600.8798967083784</v>
      </c>
      <c r="AY2398" s="12"/>
      <c r="AZ2398" s="10">
        <f t="shared" si="4299"/>
        <v>6.9866671546246204</v>
      </c>
      <c r="BA2398" s="12"/>
      <c r="BB2398" s="17" cm="1">
        <f t="array" ref="BB2398">$C2398*EXP(poly_from_str($AO2398,BB$2951))</f>
        <v>101.12354080655874</v>
      </c>
      <c r="BC2398" s="12"/>
      <c r="BD2398" s="10">
        <f t="shared" si="4302"/>
        <v>1.9471663549958171</v>
      </c>
      <c r="BE2398" s="10">
        <f t="shared" si="4303"/>
        <v>3.2025769491349165E-2</v>
      </c>
      <c r="BF2398" s="21">
        <f>INDEX([1]Pr3_line_class7_opt_lin!$A$2:$A$3624,MATCH($X2398,[1]Pr3_line_class7_opt_lin!$AO$2:$AO$3624,0),1)</f>
        <v>78869</v>
      </c>
    </row>
    <row r="2399" spans="1:58" x14ac:dyDescent="0.25">
      <c r="A2399" s="1" t="s">
        <v>908</v>
      </c>
      <c r="B2399" s="1">
        <v>8.0000000000000002E-3</v>
      </c>
      <c r="C2399">
        <v>100</v>
      </c>
      <c r="D2399" t="s">
        <v>16</v>
      </c>
      <c r="E2399" s="2">
        <v>95437.1</v>
      </c>
      <c r="F2399">
        <v>23442</v>
      </c>
      <c r="G2399" t="s">
        <v>4</v>
      </c>
      <c r="H2399" t="s">
        <v>12</v>
      </c>
      <c r="I2399">
        <v>118879</v>
      </c>
      <c r="J2399" t="s">
        <v>6</v>
      </c>
      <c r="K2399" t="s">
        <v>12</v>
      </c>
      <c r="L2399">
        <v>23442.25</v>
      </c>
      <c r="M2399">
        <v>118879.3</v>
      </c>
      <c r="N2399">
        <v>24</v>
      </c>
      <c r="V2399" s="11">
        <f t="shared" si="4249"/>
        <v>9.5437058782547622E-7</v>
      </c>
      <c r="W2399" s="11">
        <f t="shared" si="4250"/>
        <v>1.0478105474705329E-6</v>
      </c>
      <c r="X2399" s="10">
        <f t="shared" si="4251"/>
        <v>95437.077471873534</v>
      </c>
      <c r="Y2399" s="8">
        <f t="shared" si="4252"/>
        <v>1047.810794808456</v>
      </c>
      <c r="Z2399" s="1">
        <f t="shared" si="4253"/>
        <v>1047.8109999999999</v>
      </c>
      <c r="AA2399" s="2">
        <f t="shared" si="4254"/>
        <v>95437.1</v>
      </c>
      <c r="AB2399" s="2">
        <f t="shared" si="4248"/>
        <v>95437.058782547625</v>
      </c>
      <c r="AC2399" s="1">
        <f t="shared" si="4255"/>
        <v>9.5541160945317255E-2</v>
      </c>
      <c r="AD2399" s="1" t="b">
        <f t="shared" si="4256"/>
        <v>1</v>
      </c>
      <c r="AF2399" s="1" t="s">
        <v>1167</v>
      </c>
      <c r="AG2399" s="1" t="s">
        <v>1195</v>
      </c>
      <c r="AH2399" s="10">
        <v>23442.25</v>
      </c>
      <c r="AI2399" s="10">
        <v>118879.3</v>
      </c>
      <c r="AJ2399" s="10">
        <f t="shared" si="4291"/>
        <v>95437.05</v>
      </c>
      <c r="AK2399" s="1">
        <f t="shared" si="4292"/>
        <v>-9.6424292223673547E-5</v>
      </c>
      <c r="AL2399" s="10">
        <f t="shared" si="4293"/>
        <v>2.7471873530885205E-2</v>
      </c>
      <c r="AM2399" s="10">
        <f t="shared" si="4260"/>
        <v>0.72865888981887006</v>
      </c>
      <c r="AN2399" s="10">
        <f t="shared" si="4294"/>
        <v>3.7701967154636869E-2</v>
      </c>
      <c r="AO2399" s="1">
        <f t="shared" si="4262"/>
        <v>1047.8109999999999</v>
      </c>
      <c r="AP2399" s="14">
        <v>1280000000</v>
      </c>
      <c r="AQ2399" s="10">
        <v>0.187</v>
      </c>
      <c r="AR2399" s="14" cm="1">
        <f t="array" ref="AR2399">SfromgA($AP2399,$AO2399,"")</f>
        <v>0.72676196374856361</v>
      </c>
      <c r="AS2399" s="21">
        <f t="shared" si="4295"/>
        <v>366.2918799826864</v>
      </c>
      <c r="AU2399" s="10"/>
      <c r="AV2399" s="10"/>
      <c r="AW2399" s="14">
        <f t="shared" si="4296"/>
        <v>1280000000</v>
      </c>
      <c r="AX2399" s="21">
        <f t="shared" si="4297"/>
        <v>366.2918799826864</v>
      </c>
      <c r="AY2399" s="10">
        <f>LN(BB2399*$AO2399/$AW2399)</f>
        <v>-9.3993244640990952</v>
      </c>
      <c r="AZ2399" s="10">
        <f t="shared" si="4299"/>
        <v>24.326830503125603</v>
      </c>
      <c r="BA2399" s="10">
        <f>LN(AZ2399/$C2399)</f>
        <v>-1.4135903088202524</v>
      </c>
      <c r="BB2399" s="17" cm="1">
        <f t="array" ref="BB2399">$C2399*EXP(poly_from_str($AO2399,BB$2951))</f>
        <v>101.12354080655874</v>
      </c>
      <c r="BC2399" s="10">
        <f t="shared" si="4301"/>
        <v>-1.4247630685053121</v>
      </c>
      <c r="BD2399" s="10">
        <f t="shared" si="4302"/>
        <v>1.5396416039552545</v>
      </c>
      <c r="BE2399" s="10">
        <f t="shared" si="4303"/>
        <v>-0.80802571600988771</v>
      </c>
      <c r="BF2399" s="21">
        <f>INDEX([1]Pr3_line_class7_opt_lin!$A$2:$A$3624,MATCH($X2399,[1]Pr3_line_class7_opt_lin!$AO$2:$AO$3624,0),1)</f>
        <v>78869</v>
      </c>
    </row>
    <row r="2400" spans="1:58" hidden="1" x14ac:dyDescent="0.25">
      <c r="A2400" s="1">
        <v>1047.752</v>
      </c>
      <c r="B2400" s="1">
        <v>4.0000000000000001E-3</v>
      </c>
      <c r="C2400">
        <v>1</v>
      </c>
      <c r="E2400" s="2">
        <v>95442.4</v>
      </c>
      <c r="N2400">
        <v>25</v>
      </c>
      <c r="V2400" s="11">
        <f t="shared" si="4249"/>
        <v>9.544243294214662E-7</v>
      </c>
      <c r="W2400" s="11">
        <f t="shared" si="4250"/>
        <v>1.0477523616338231E-6</v>
      </c>
      <c r="X2400" s="10">
        <f t="shared" si="4251"/>
        <v>95442.418003285784</v>
      </c>
      <c r="Y2400" s="8">
        <f t="shared" si="4252"/>
        <v>1047.7521639964875</v>
      </c>
      <c r="Z2400" s="1">
        <f t="shared" si="4253"/>
        <v>1047.752</v>
      </c>
      <c r="AA2400" s="2">
        <f t="shared" si="4254"/>
        <v>95442.4</v>
      </c>
      <c r="AB2400" s="2">
        <f t="shared" si="4248"/>
        <v>95442.432942146625</v>
      </c>
      <c r="AC2400" s="1">
        <f t="shared" si="4255"/>
        <v>9.5546290029580774E-2</v>
      </c>
      <c r="AD2400" s="1" t="b">
        <f t="shared" si="4256"/>
        <v>1</v>
      </c>
      <c r="AM2400" s="10">
        <f t="shared" si="4260"/>
        <v>0.36437019447350139</v>
      </c>
      <c r="AN2400" s="10"/>
      <c r="AO2400" s="1">
        <f t="shared" si="4262"/>
        <v>1047.752</v>
      </c>
      <c r="AP2400"/>
      <c r="BB2400" s="17" cm="1">
        <f t="array" ref="BB2400">$C2400*EXP(poly_from_str($AO2400,BB$2951))</f>
        <v>1.0112496001617699</v>
      </c>
      <c r="BF2400" s="21">
        <f>INDEX([1]Pr3_line_class7_opt_lin!$A$2:$A$3624,MATCH($X2400,[1]Pr3_line_class7_opt_lin!$AO$2:$AO$3624,0),1)</f>
        <v>789</v>
      </c>
    </row>
    <row r="2401" spans="1:58" hidden="1" x14ac:dyDescent="0.25">
      <c r="A2401" s="1">
        <v>1047.625</v>
      </c>
      <c r="B2401" s="1">
        <v>4.0000000000000001E-3</v>
      </c>
      <c r="C2401">
        <v>10</v>
      </c>
      <c r="E2401" s="2">
        <v>95454</v>
      </c>
      <c r="N2401">
        <v>25</v>
      </c>
      <c r="V2401" s="11">
        <f t="shared" si="4249"/>
        <v>9.5454003102255096E-7</v>
      </c>
      <c r="W2401" s="11">
        <f t="shared" si="4250"/>
        <v>1.0476250340478136E-6</v>
      </c>
      <c r="X2401" s="10">
        <f t="shared" si="4251"/>
        <v>95454.001695047045</v>
      </c>
      <c r="Y2401" s="8">
        <f t="shared" si="4252"/>
        <v>1047.625015444364</v>
      </c>
      <c r="Z2401" s="1">
        <f t="shared" si="4253"/>
        <v>1047.625</v>
      </c>
      <c r="AA2401" s="2">
        <f t="shared" si="4254"/>
        <v>95454</v>
      </c>
      <c r="AB2401" s="2">
        <f t="shared" si="4248"/>
        <v>95454.003102255097</v>
      </c>
      <c r="AC2401" s="1">
        <f t="shared" si="4255"/>
        <v>9.5557333541226641E-2</v>
      </c>
      <c r="AD2401" s="1" t="b">
        <f t="shared" si="4256"/>
        <v>1</v>
      </c>
      <c r="AM2401" s="10">
        <f t="shared" si="4260"/>
        <v>0.36445865648490633</v>
      </c>
      <c r="AN2401" s="10"/>
      <c r="AO2401" s="1">
        <f t="shared" si="4262"/>
        <v>1047.625</v>
      </c>
      <c r="AP2401"/>
      <c r="BB2401" s="17" cm="1">
        <f t="array" ref="BB2401">$C2401*EXP(poly_from_str($AO2401,BB$2951))</f>
        <v>10.112798539613198</v>
      </c>
      <c r="BF2401" s="21">
        <f>INDEX([1]Pr3_line_class7_opt_lin!$A$2:$A$3624,MATCH($X2401,[1]Pr3_line_class7_opt_lin!$AO$2:$AO$3624,0),1)</f>
        <v>7896</v>
      </c>
    </row>
    <row r="2402" spans="1:58" x14ac:dyDescent="0.25">
      <c r="A2402" s="1">
        <v>1047.375</v>
      </c>
      <c r="B2402" s="1">
        <v>8.0000000000000002E-3</v>
      </c>
      <c r="C2402">
        <v>10</v>
      </c>
      <c r="D2402" t="s">
        <v>111</v>
      </c>
      <c r="E2402" s="2">
        <v>95476.800000000003</v>
      </c>
      <c r="F2402">
        <v>16516</v>
      </c>
      <c r="G2402" t="s">
        <v>4</v>
      </c>
      <c r="H2402" t="s">
        <v>7</v>
      </c>
      <c r="I2402">
        <v>111993</v>
      </c>
      <c r="J2402" t="s">
        <v>6</v>
      </c>
      <c r="K2402" t="s">
        <v>5</v>
      </c>
      <c r="L2402">
        <v>16516.150000000001</v>
      </c>
      <c r="M2402">
        <v>111993</v>
      </c>
      <c r="N2402">
        <v>25</v>
      </c>
      <c r="V2402" s="11">
        <f t="shared" si="4249"/>
        <v>9.5476787206110525E-7</v>
      </c>
      <c r="W2402" s="11">
        <f t="shared" si="4250"/>
        <v>1.0473748596517689E-6</v>
      </c>
      <c r="X2402" s="10">
        <f t="shared" si="4251"/>
        <v>95476.793012550799</v>
      </c>
      <c r="Y2402" s="8">
        <f t="shared" si="4252"/>
        <v>1047.3749363036798</v>
      </c>
      <c r="Z2402" s="1">
        <f t="shared" si="4253"/>
        <v>1047.375</v>
      </c>
      <c r="AA2402" s="2">
        <f t="shared" si="4254"/>
        <v>95476.800000000003</v>
      </c>
      <c r="AB2402" s="2">
        <f t="shared" si="4248"/>
        <v>95476.787206110515</v>
      </c>
      <c r="AC2402" s="1">
        <f t="shared" si="4255"/>
        <v>9.557908447600455E-2</v>
      </c>
      <c r="AD2402" s="1" t="b">
        <f t="shared" si="4256"/>
        <v>1</v>
      </c>
      <c r="AF2402" s="1" t="s">
        <v>1202</v>
      </c>
      <c r="AG2402" s="1" t="s">
        <v>1180</v>
      </c>
      <c r="AH2402" s="10">
        <v>16516.150000000001</v>
      </c>
      <c r="AI2402" s="10">
        <v>111992.97</v>
      </c>
      <c r="AJ2402" s="10">
        <f>AI2402-AH2402</f>
        <v>95476.82</v>
      </c>
      <c r="AK2402" s="1">
        <f>$A2402-100000000/AJ2402</f>
        <v>3.5974700472252152E-4</v>
      </c>
      <c r="AL2402" s="10">
        <f>$X2402-AJ2402</f>
        <v>-2.6987449207808822E-2</v>
      </c>
      <c r="AM2402" s="10">
        <f t="shared" si="4260"/>
        <v>0.72926544933762993</v>
      </c>
      <c r="AN2402" s="10">
        <f>AL2402/AM2402</f>
        <v>-3.7006345538953912E-2</v>
      </c>
      <c r="AO2402" s="1">
        <f t="shared" si="4262"/>
        <v>1047.375</v>
      </c>
      <c r="AP2402" s="14">
        <v>437000000</v>
      </c>
      <c r="AQ2402" s="10">
        <v>0.20399999999999999</v>
      </c>
      <c r="AR2402" s="14" cm="1">
        <f t="array" ref="AR2402">SfromgA($AP2402,$AO2402,"")</f>
        <v>0.24781147185925903</v>
      </c>
      <c r="AS2402" s="21">
        <f>(10^MAX(0.05, -0.312925054856973*((LN($AR2402))^(1/3)) + 0.454808404431693)-1)*100</f>
        <v>537.47657520322809</v>
      </c>
      <c r="AU2402" s="10"/>
      <c r="AV2402" s="10"/>
      <c r="AW2402" s="14">
        <f>IF($AP2402="",$AT2402,$AP2402)</f>
        <v>437000000</v>
      </c>
      <c r="AX2402" s="21">
        <f>IF($AP2402="",$AV2402,$AS2402)</f>
        <v>537.47657520322809</v>
      </c>
      <c r="AY2402" s="10">
        <f>LN(BB2402*$AO2402/$AW2402)</f>
        <v>-10.627541912713124</v>
      </c>
      <c r="AZ2402" s="10">
        <f>EXP(AY$2950*$AI2402+AY$2951)*$AW2402/$AO2402</f>
        <v>15.815983401989074</v>
      </c>
      <c r="BA2402" s="10">
        <f>LN(AZ2402/$C2402)</f>
        <v>0.45843594342942717</v>
      </c>
      <c r="BB2402" s="17" cm="1">
        <f t="array" ref="BB2402">$C2402*EXP(poly_from_str($AO2402,BB$2951))</f>
        <v>10.113382303840275</v>
      </c>
      <c r="BC2402" s="10">
        <f t="shared" ref="BC2402" si="4304">LN(AZ2402/BB2402)</f>
        <v>0.44716150901018309</v>
      </c>
      <c r="BD2402" s="10">
        <f t="shared" ref="BD2402" si="4305">LN($AX2402/100+1)</f>
        <v>1.8523473455901338</v>
      </c>
      <c r="BE2402" s="10">
        <f>ABS(LN($AZ2402/$BB2402))-BD2402-LN(2)</f>
        <v>-2.098333017139896</v>
      </c>
      <c r="BF2402" s="21">
        <f>INDEX([1]Pr3_line_class7_opt_lin!$A$2:$A$3624,MATCH($X2402,[1]Pr3_line_class7_opt_lin!$AO$2:$AO$3624,0),1)</f>
        <v>7907</v>
      </c>
    </row>
    <row r="2403" spans="1:58" x14ac:dyDescent="0.25">
      <c r="A2403" s="1">
        <v>1047.3520000000001</v>
      </c>
      <c r="B2403" s="1">
        <v>8.0000000000000002E-3</v>
      </c>
      <c r="C2403">
        <v>10</v>
      </c>
      <c r="D2403" t="s">
        <v>111</v>
      </c>
      <c r="E2403" s="2">
        <v>95478.9</v>
      </c>
      <c r="N2403">
        <v>25</v>
      </c>
      <c r="V2403" s="11">
        <f t="shared" si="4249"/>
        <v>9.5478883890038873E-7</v>
      </c>
      <c r="W2403" s="11">
        <f t="shared" si="4250"/>
        <v>1.0473518232824217E-6</v>
      </c>
      <c r="X2403" s="10">
        <f t="shared" si="4251"/>
        <v>95478.89120181209</v>
      </c>
      <c r="Y2403" s="8">
        <f t="shared" si="4252"/>
        <v>1047.3519197937869</v>
      </c>
      <c r="Z2403" s="1">
        <f t="shared" si="4253"/>
        <v>1047.3520000000001</v>
      </c>
      <c r="AA2403" s="2">
        <f t="shared" si="4254"/>
        <v>95478.9</v>
      </c>
      <c r="AB2403" s="2">
        <f t="shared" si="4248"/>
        <v>95478.883890038866</v>
      </c>
      <c r="AC2403" s="1">
        <f t="shared" si="4255"/>
        <v>9.5581086344437627E-2</v>
      </c>
      <c r="AD2403" s="1" t="b">
        <f t="shared" si="4256"/>
        <v>1</v>
      </c>
      <c r="AM2403" s="10">
        <f t="shared" si="4260"/>
        <v>0.72929750456389053</v>
      </c>
      <c r="AN2403" s="10"/>
      <c r="AO2403" s="1">
        <f t="shared" si="4262"/>
        <v>1047.3520000000001</v>
      </c>
      <c r="AP2403"/>
      <c r="BB2403" s="17" cm="1">
        <f t="array" ref="BB2403">$C2403*EXP(poly_from_str($AO2403,BB$2951))</f>
        <v>10.113435225084228</v>
      </c>
      <c r="BF2403" s="21" t="e">
        <f>INDEX([1]Pr3_line_class7_opt_lin!$A$2:$A$3624,MATCH($X2403,[1]Pr3_line_class7_opt_lin!$AO$2:$AO$3624,0),1)</f>
        <v>#N/A</v>
      </c>
    </row>
    <row r="2404" spans="1:58" hidden="1" x14ac:dyDescent="0.25">
      <c r="A2404" s="1">
        <v>1047.2439999999999</v>
      </c>
      <c r="B2404" s="1">
        <v>4.0000000000000001E-3</v>
      </c>
      <c r="C2404">
        <v>3000</v>
      </c>
      <c r="E2404" s="2">
        <v>95488.7</v>
      </c>
      <c r="F2404">
        <v>17534</v>
      </c>
      <c r="G2404" t="s">
        <v>4</v>
      </c>
      <c r="H2404" t="s">
        <v>46</v>
      </c>
      <c r="I2404">
        <v>113023</v>
      </c>
      <c r="J2404" t="s">
        <v>6</v>
      </c>
      <c r="K2404" t="s">
        <v>516</v>
      </c>
      <c r="L2404">
        <v>17534.759999999998</v>
      </c>
      <c r="M2404">
        <v>113023.5</v>
      </c>
      <c r="N2404">
        <v>25</v>
      </c>
      <c r="V2404" s="11">
        <f t="shared" si="4249"/>
        <v>9.548873042003583E-7</v>
      </c>
      <c r="W2404" s="11">
        <f t="shared" si="4250"/>
        <v>1.047244333622722E-6</v>
      </c>
      <c r="X2404" s="10">
        <f t="shared" si="4251"/>
        <v>95488.716610294709</v>
      </c>
      <c r="Y2404" s="8">
        <f t="shared" si="4252"/>
        <v>1047.244151454214</v>
      </c>
      <c r="Z2404" s="1">
        <f t="shared" si="4253"/>
        <v>1047.2439999999999</v>
      </c>
      <c r="AA2404" s="2">
        <f t="shared" si="4254"/>
        <v>95488.7</v>
      </c>
      <c r="AB2404" s="2">
        <f t="shared" si="4248"/>
        <v>95488.730420035834</v>
      </c>
      <c r="AC2404" s="1">
        <f t="shared" si="4255"/>
        <v>9.5590488186151387E-2</v>
      </c>
      <c r="AD2404" s="1" t="b">
        <f t="shared" si="4256"/>
        <v>1</v>
      </c>
      <c r="AF2404" s="1" t="s">
        <v>1193</v>
      </c>
      <c r="AG2404" s="1" t="s">
        <v>1329</v>
      </c>
      <c r="AH2404" s="10">
        <v>17534.759999999998</v>
      </c>
      <c r="AI2404" s="10">
        <v>113023.5</v>
      </c>
      <c r="AJ2404" s="10">
        <f>AI2404-AH2404</f>
        <v>95488.74</v>
      </c>
      <c r="AK2404" s="1">
        <f>$A2404-100000000/AJ2404</f>
        <v>1.0506537205401401E-4</v>
      </c>
      <c r="AL2404" s="10">
        <f>$X2404-AJ2404</f>
        <v>-2.3389705296722241E-2</v>
      </c>
      <c r="AM2404" s="10">
        <f t="shared" si="4260"/>
        <v>0.364723789298387</v>
      </c>
      <c r="AN2404" s="10">
        <f>AL2404/AM2404</f>
        <v>-6.4129914151518946E-2</v>
      </c>
      <c r="AO2404" s="1">
        <f t="shared" si="4262"/>
        <v>1047.2439999999999</v>
      </c>
      <c r="AP2404" s="14">
        <v>23500000000</v>
      </c>
      <c r="AQ2404" s="10">
        <v>0.73299999999999998</v>
      </c>
      <c r="AR2404" s="14" cm="1">
        <f t="array" ref="AR2404">SfromgA($AP2404,$AO2404,"")</f>
        <v>13.321246499380578</v>
      </c>
      <c r="AS2404" s="21">
        <f>(10^MAX(0.05, -0.312925054856973*((LN($AR2404))^(1/3)) + 0.454808404431693)-1)*100</f>
        <v>12.201845430196357</v>
      </c>
      <c r="AT2404" s="14" cm="1">
        <f t="array" ref="AT2404">INDEX([2]Sheet1!$J$2:$J$216,MATCH($AF2404&amp;$AG2404,[2]Sheet1!$M$2:$M$216&amp;[2]Sheet1!$N$2:$N$216,0),1)</f>
        <v>20139401164.909946</v>
      </c>
      <c r="AU2404" s="14" cm="1">
        <f t="array" ref="AU2404">SfromgA($AT2404,$AO2404,"")</f>
        <v>11.4162522241565</v>
      </c>
      <c r="AV2404" s="21">
        <f>(10^MAX(0.05, -0.312925054856973*((LN($AU2404))^(1/3)) + 0.454808404431693)-1)*100</f>
        <v>12.201845430196357</v>
      </c>
      <c r="AW2404" s="14">
        <f>IF($AP2404="",$AT2404,$AP2404)</f>
        <v>23500000000</v>
      </c>
      <c r="AX2404" s="21">
        <f>IF($AP2404="",$AV2404,$AS2404)</f>
        <v>12.201845430196357</v>
      </c>
      <c r="AY2404" s="10"/>
      <c r="AZ2404" s="10">
        <f>EXP(AY$2950*$AI2404+AY$2951)*$AW2404/$AO2404</f>
        <v>772.50518437343783</v>
      </c>
      <c r="BA2404" s="10"/>
      <c r="BB2404" s="17" cm="1">
        <f t="array" ref="BB2404">$C2404*EXP(poly_from_str($AO2404,BB$2951))</f>
        <v>3034.1045867268977</v>
      </c>
      <c r="BC2404" s="10"/>
      <c r="BD2404" s="10">
        <f t="shared" ref="BD2404" si="4306">LN($AX2404/100+1)</f>
        <v>0.1151292546497024</v>
      </c>
      <c r="BE2404" s="10">
        <f>ABS(LN($AZ2404/$BB2404))-BD2404-LN(2)</f>
        <v>0.5597564757568595</v>
      </c>
      <c r="BF2404" s="21">
        <f>INDEX([1]Pr3_line_class7_opt_lin!$A$2:$A$3624,MATCH($X2404,[1]Pr3_line_class7_opt_lin!$AO$2:$AO$3624,0),1)</f>
        <v>2374041</v>
      </c>
    </row>
    <row r="2405" spans="1:58" hidden="1" x14ac:dyDescent="0.25">
      <c r="A2405" s="1">
        <v>1047.105</v>
      </c>
      <c r="B2405" s="1">
        <v>4.0000000000000001E-3</v>
      </c>
      <c r="C2405">
        <v>3</v>
      </c>
      <c r="E2405" s="2">
        <v>95501.4</v>
      </c>
      <c r="N2405">
        <v>25</v>
      </c>
      <c r="V2405" s="11">
        <f t="shared" si="4249"/>
        <v>9.5501406258207145E-7</v>
      </c>
      <c r="W2405" s="11">
        <f t="shared" si="4250"/>
        <v>1.0471050686167953E-6</v>
      </c>
      <c r="X2405" s="10">
        <f t="shared" si="4251"/>
        <v>95501.403416353118</v>
      </c>
      <c r="Y2405" s="8">
        <f t="shared" si="4252"/>
        <v>1047.1050311589092</v>
      </c>
      <c r="Z2405" s="1">
        <f t="shared" si="4253"/>
        <v>1047.105</v>
      </c>
      <c r="AA2405" s="2">
        <f t="shared" si="4254"/>
        <v>95501.4</v>
      </c>
      <c r="AB2405" s="2">
        <f t="shared" si="4248"/>
        <v>95501.406258207149</v>
      </c>
      <c r="AC2405" s="1">
        <f t="shared" si="4255"/>
        <v>9.5602592986475637E-2</v>
      </c>
      <c r="AD2405" s="1" t="b">
        <f t="shared" si="4256"/>
        <v>1</v>
      </c>
      <c r="AM2405" s="10">
        <f t="shared" si="4260"/>
        <v>0.36482071998510174</v>
      </c>
      <c r="AN2405" s="10"/>
      <c r="AO2405" s="1">
        <f t="shared" si="4262"/>
        <v>1047.105</v>
      </c>
      <c r="AP2405"/>
      <c r="BB2405" s="17" cm="1">
        <f t="array" ref="BB2405">$C2405*EXP(poly_from_str($AO2405,BB$2951))</f>
        <v>3.0341985641911391</v>
      </c>
      <c r="BF2405" s="21">
        <f>INDEX([1]Pr3_line_class7_opt_lin!$A$2:$A$3624,MATCH($X2405,[1]Pr3_line_class7_opt_lin!$AO$2:$AO$3624,0),1)</f>
        <v>2376</v>
      </c>
    </row>
    <row r="2406" spans="1:58" hidden="1" x14ac:dyDescent="0.25">
      <c r="A2406" s="1">
        <v>1047.048</v>
      </c>
      <c r="B2406" s="1">
        <v>4.0000000000000001E-3</v>
      </c>
      <c r="C2406">
        <v>1</v>
      </c>
      <c r="E2406" s="2">
        <v>95506.6</v>
      </c>
      <c r="N2406">
        <v>25</v>
      </c>
      <c r="V2406" s="11">
        <f t="shared" si="4249"/>
        <v>9.5506605236818178E-7</v>
      </c>
      <c r="W2406" s="11">
        <f t="shared" si="4250"/>
        <v>1.0470480574117392E-6</v>
      </c>
      <c r="X2406" s="10">
        <f t="shared" si="4251"/>
        <v>95506.602858494545</v>
      </c>
      <c r="Y2406" s="8">
        <f t="shared" si="4252"/>
        <v>1047.0480260737888</v>
      </c>
      <c r="Z2406" s="1">
        <f t="shared" si="4253"/>
        <v>1047.048</v>
      </c>
      <c r="AA2406" s="2">
        <f t="shared" si="4254"/>
        <v>95506.6</v>
      </c>
      <c r="AB2406" s="2">
        <f t="shared" si="4248"/>
        <v>95506.605236818184</v>
      </c>
      <c r="AC2406" s="1">
        <f t="shared" si="4255"/>
        <v>9.5607558219307137E-2</v>
      </c>
      <c r="AD2406" s="1" t="b">
        <f t="shared" si="4256"/>
        <v>1</v>
      </c>
      <c r="AM2406" s="10">
        <f t="shared" si="4260"/>
        <v>0.36486044574842796</v>
      </c>
      <c r="AN2406" s="10"/>
      <c r="AO2406" s="1">
        <f t="shared" si="4262"/>
        <v>1047.048</v>
      </c>
      <c r="AP2406"/>
      <c r="BB2406" s="17" cm="1">
        <f t="array" ref="BB2406">$C2406*EXP(poly_from_str($AO2406,BB$2951))</f>
        <v>1.011412227523516</v>
      </c>
      <c r="BF2406" s="21" t="e">
        <f>INDEX([1]Pr3_line_class7_opt_lin!$A$2:$A$3624,MATCH($X2406,[1]Pr3_line_class7_opt_lin!$AO$2:$AO$3624,0),1)</f>
        <v>#N/A</v>
      </c>
    </row>
    <row r="2407" spans="1:58" hidden="1" x14ac:dyDescent="0.25">
      <c r="A2407" s="1">
        <v>1046.941</v>
      </c>
      <c r="B2407" s="1">
        <v>4.0000000000000001E-3</v>
      </c>
      <c r="C2407">
        <v>3</v>
      </c>
      <c r="E2407" s="2">
        <v>95516.4</v>
      </c>
      <c r="N2407">
        <v>25</v>
      </c>
      <c r="V2407" s="11">
        <f t="shared" si="4249"/>
        <v>9.5516366251775406E-7</v>
      </c>
      <c r="W2407" s="11">
        <f t="shared" si="4250"/>
        <v>1.0469406300907489E-6</v>
      </c>
      <c r="X2407" s="10">
        <f t="shared" si="4251"/>
        <v>95516.381582104543</v>
      </c>
      <c r="Y2407" s="8">
        <f t="shared" si="4252"/>
        <v>1046.9408319665188</v>
      </c>
      <c r="Z2407" s="1">
        <f t="shared" si="4253"/>
        <v>1046.941</v>
      </c>
      <c r="AA2407" s="2">
        <f t="shared" si="4254"/>
        <v>95516.4</v>
      </c>
      <c r="AB2407" s="2">
        <f t="shared" si="4248"/>
        <v>95516.366251775413</v>
      </c>
      <c r="AC2407" s="1">
        <f t="shared" si="4255"/>
        <v>9.5616881109716501E-2</v>
      </c>
      <c r="AD2407" s="1" t="b">
        <f t="shared" si="4256"/>
        <v>1</v>
      </c>
      <c r="AM2407" s="10">
        <f t="shared" si="4260"/>
        <v>0.36493517781804319</v>
      </c>
      <c r="AN2407" s="10"/>
      <c r="AO2407" s="1">
        <f t="shared" si="4262"/>
        <v>1046.941</v>
      </c>
      <c r="AP2407"/>
      <c r="BB2407" s="17" cm="1">
        <f t="array" ref="BB2407">$C2407*EXP(poly_from_str($AO2407,BB$2951))</f>
        <v>3.0343075797294277</v>
      </c>
      <c r="BF2407" s="21">
        <f>INDEX([1]Pr3_line_class7_opt_lin!$A$2:$A$3624,MATCH($X2407,[1]Pr3_line_class7_opt_lin!$AO$2:$AO$3624,0),1)</f>
        <v>2378</v>
      </c>
    </row>
    <row r="2408" spans="1:58" hidden="1" x14ac:dyDescent="0.25">
      <c r="A2408" s="1">
        <v>1046.779</v>
      </c>
      <c r="B2408" s="1">
        <v>4.0000000000000001E-3</v>
      </c>
      <c r="C2408">
        <v>300</v>
      </c>
      <c r="E2408" s="2">
        <v>95531.1</v>
      </c>
      <c r="N2408">
        <v>25</v>
      </c>
      <c r="V2408" s="11">
        <f t="shared" si="4249"/>
        <v>9.553114840859437E-7</v>
      </c>
      <c r="W2408" s="11">
        <f t="shared" si="4250"/>
        <v>1.0467795304356383E-6</v>
      </c>
      <c r="X2408" s="10">
        <f t="shared" si="4251"/>
        <v>95531.126411298159</v>
      </c>
      <c r="Y2408" s="8">
        <f t="shared" si="4252"/>
        <v>1046.7792410346092</v>
      </c>
      <c r="Z2408" s="1">
        <f t="shared" si="4253"/>
        <v>1046.779</v>
      </c>
      <c r="AA2408" s="2">
        <f t="shared" si="4254"/>
        <v>95531.1</v>
      </c>
      <c r="AB2408" s="2">
        <f t="shared" si="4248"/>
        <v>95531.148408594367</v>
      </c>
      <c r="AC2408" s="1">
        <f t="shared" si="4255"/>
        <v>9.5631001581324412E-2</v>
      </c>
      <c r="AD2408" s="1" t="b">
        <f t="shared" si="4256"/>
        <v>1</v>
      </c>
      <c r="AM2408" s="10">
        <f t="shared" si="4260"/>
        <v>0.36504782766945082</v>
      </c>
      <c r="AN2408" s="10"/>
      <c r="AO2408" s="1">
        <f t="shared" si="4262"/>
        <v>1046.779</v>
      </c>
      <c r="AP2408"/>
      <c r="BB2408" s="17" cm="1">
        <f t="array" ref="BB2408">$C2408*EXP(poly_from_str($AO2408,BB$2951))</f>
        <v>303.44132842040472</v>
      </c>
      <c r="BF2408" s="21">
        <f>INDEX([1]Pr3_line_class7_opt_lin!$A$2:$A$3624,MATCH($X2408,[1]Pr3_line_class7_opt_lin!$AO$2:$AO$3624,0),1)</f>
        <v>238061</v>
      </c>
    </row>
    <row r="2409" spans="1:58" hidden="1" x14ac:dyDescent="0.25">
      <c r="A2409" s="1">
        <v>1046.7</v>
      </c>
      <c r="B2409" s="1">
        <v>4.0000000000000001E-3</v>
      </c>
      <c r="C2409">
        <v>20</v>
      </c>
      <c r="E2409" s="2">
        <v>95538.4</v>
      </c>
      <c r="N2409">
        <v>25</v>
      </c>
      <c r="V2409" s="11">
        <f t="shared" si="4249"/>
        <v>9.5538358650998367E-7</v>
      </c>
      <c r="W2409" s="11">
        <f t="shared" si="4250"/>
        <v>1.0466995469884361E-6</v>
      </c>
      <c r="X2409" s="10">
        <f t="shared" si="4251"/>
        <v>95538.377443466859</v>
      </c>
      <c r="Y2409" s="8">
        <f t="shared" si="4252"/>
        <v>1046.699794113347</v>
      </c>
      <c r="Z2409" s="1">
        <f t="shared" si="4253"/>
        <v>1046.7</v>
      </c>
      <c r="AA2409" s="2">
        <f t="shared" si="4254"/>
        <v>95538.4</v>
      </c>
      <c r="AB2409" s="2">
        <f t="shared" si="4248"/>
        <v>95538.358650998372</v>
      </c>
      <c r="AC2409" s="1">
        <f t="shared" si="4255"/>
        <v>9.5637889868633974E-2</v>
      </c>
      <c r="AD2409" s="1" t="b">
        <f t="shared" si="4256"/>
        <v>1</v>
      </c>
      <c r="AM2409" s="10">
        <f t="shared" si="4260"/>
        <v>0.36510327696570166</v>
      </c>
      <c r="AN2409" s="10"/>
      <c r="AO2409" s="1">
        <f t="shared" si="4262"/>
        <v>1046.7</v>
      </c>
      <c r="AP2409"/>
      <c r="BB2409" s="17" cm="1">
        <f t="array" ref="BB2409">$C2409*EXP(poly_from_str($AO2409,BB$2951))</f>
        <v>20.229760780041239</v>
      </c>
      <c r="BF2409" s="21">
        <f>INDEX([1]Pr3_line_class7_opt_lin!$A$2:$A$3624,MATCH($X2409,[1]Pr3_line_class7_opt_lin!$AO$2:$AO$3624,0),1)</f>
        <v>15878</v>
      </c>
    </row>
    <row r="2410" spans="1:58" hidden="1" x14ac:dyDescent="0.25">
      <c r="A2410" s="1">
        <v>1046.5940000000001</v>
      </c>
      <c r="B2410" s="1">
        <v>4.0000000000000001E-3</v>
      </c>
      <c r="C2410">
        <v>1</v>
      </c>
      <c r="E2410" s="2">
        <v>95548</v>
      </c>
      <c r="F2410">
        <v>19872</v>
      </c>
      <c r="G2410" t="s">
        <v>4</v>
      </c>
      <c r="H2410" t="s">
        <v>7</v>
      </c>
      <c r="I2410">
        <v>115420</v>
      </c>
      <c r="J2410" t="s">
        <v>6</v>
      </c>
      <c r="K2410" t="s">
        <v>7</v>
      </c>
      <c r="L2410">
        <v>19872.43</v>
      </c>
      <c r="M2410">
        <v>115420.8</v>
      </c>
      <c r="N2410">
        <v>25</v>
      </c>
      <c r="V2410" s="11">
        <f t="shared" si="4249"/>
        <v>9.554803486356695E-7</v>
      </c>
      <c r="W2410" s="11">
        <f t="shared" si="4250"/>
        <v>1.046594381881358E-6</v>
      </c>
      <c r="X2410" s="10">
        <f t="shared" si="4251"/>
        <v>95548.019015138299</v>
      </c>
      <c r="Y2410" s="8">
        <f t="shared" si="4252"/>
        <v>1046.5941735972187</v>
      </c>
      <c r="Z2410" s="1">
        <f t="shared" si="4253"/>
        <v>1046.5940000000001</v>
      </c>
      <c r="AA2410" s="2">
        <f t="shared" si="4254"/>
        <v>95548</v>
      </c>
      <c r="AB2410" s="2">
        <f t="shared" si="4248"/>
        <v>95548.034863566951</v>
      </c>
      <c r="AC2410" s="1">
        <f t="shared" si="4255"/>
        <v>9.5647134831447031E-2</v>
      </c>
      <c r="AD2410" s="1" t="b">
        <f t="shared" si="4256"/>
        <v>1</v>
      </c>
      <c r="AF2410" s="1" t="s">
        <v>1160</v>
      </c>
      <c r="AG2410" s="1" t="s">
        <v>1318</v>
      </c>
      <c r="AH2410" s="10">
        <v>19872.43</v>
      </c>
      <c r="AI2410" s="10">
        <v>115420.8</v>
      </c>
      <c r="AJ2410" s="10">
        <f>AI2410-AH2410</f>
        <v>95548.37</v>
      </c>
      <c r="AK2410" s="1">
        <f>$A2410-100000000/AJ2410</f>
        <v>3.6709342084577656E-3</v>
      </c>
      <c r="AL2410" s="10">
        <f>$X2410-AJ2410</f>
        <v>-0.35098486169590615</v>
      </c>
      <c r="AM2410" s="10">
        <f t="shared" si="4260"/>
        <v>0.36517694540576379</v>
      </c>
      <c r="AN2410" s="10">
        <f>AL2410/AM2410</f>
        <v>-0.96113641923893034</v>
      </c>
      <c r="AO2410" s="1">
        <f t="shared" si="4262"/>
        <v>1046.5940000000001</v>
      </c>
      <c r="AP2410" s="14">
        <v>359000000</v>
      </c>
      <c r="AQ2410" s="10">
        <v>5.1999999999999998E-2</v>
      </c>
      <c r="AR2410" s="14" cm="1">
        <f t="array" ref="AR2410">SfromgA($AP2410,$AO2410,"")</f>
        <v>0.20312460343553015</v>
      </c>
      <c r="AS2410" s="21">
        <f>(10^MAX(0.05, -0.312925054856973*((LN($AR2410))^(1/3)) + 0.454808404431693)-1)*100</f>
        <v>561.21817064358288</v>
      </c>
      <c r="AU2410" s="10"/>
      <c r="AV2410" s="10"/>
      <c r="AW2410" s="14">
        <f>IF($AP2410="",$AT2410,$AP2410)</f>
        <v>359000000</v>
      </c>
      <c r="AX2410" s="21">
        <f>IF($AP2410="",$AV2410,$AS2410)</f>
        <v>561.21817064358288</v>
      </c>
      <c r="AY2410" s="10">
        <f>LN(BB2410*$AO2410/$AW2410)</f>
        <v>-12.734091798475395</v>
      </c>
      <c r="AZ2410" s="10">
        <f>EXP(AY$2950*$AI2410+AY$2951)*$AW2410/$AO2410</f>
        <v>9.4379243037467457</v>
      </c>
      <c r="BA2410" s="10">
        <f>LN(AZ2410/$C2410)</f>
        <v>2.2447360729019059</v>
      </c>
      <c r="BB2410" s="17" cm="1">
        <f t="array" ref="BB2410">$C2410*EXP(poly_from_str($AO2410,BB$2951))</f>
        <v>1.0115105290405551</v>
      </c>
      <c r="BC2410" s="10">
        <f t="shared" ref="BC2410" si="4307">LN(AZ2410/BB2410)</f>
        <v>2.2332912859971965</v>
      </c>
      <c r="BD2410" s="10">
        <f t="shared" ref="BD2410" si="4308">LN($AX2410/100+1)</f>
        <v>1.8889136608933073</v>
      </c>
      <c r="BE2410" s="10">
        <f>ABS(LN($AZ2410/$BB2410))-BD2410-LN(2)</f>
        <v>-0.34876955545605604</v>
      </c>
      <c r="BF2410" s="21">
        <f>INDEX([1]Pr3_line_class7_opt_lin!$A$2:$A$3624,MATCH($X2410,[1]Pr3_line_class7_opt_lin!$AO$2:$AO$3624,0),1)</f>
        <v>794</v>
      </c>
    </row>
    <row r="2411" spans="1:58" hidden="1" x14ac:dyDescent="0.25">
      <c r="A2411" s="1">
        <v>1046.5429999999999</v>
      </c>
      <c r="B2411" s="1">
        <v>4.0000000000000001E-3</v>
      </c>
      <c r="C2411">
        <v>1</v>
      </c>
      <c r="E2411" s="2">
        <v>95552.7</v>
      </c>
      <c r="N2411">
        <v>25</v>
      </c>
      <c r="V2411" s="11">
        <f t="shared" si="4249"/>
        <v>9.5552691098215757E-7</v>
      </c>
      <c r="W2411" s="11">
        <f t="shared" si="4250"/>
        <v>1.0465429025030167E-6</v>
      </c>
      <c r="X2411" s="10">
        <f t="shared" si="4251"/>
        <v>95552.695145258971</v>
      </c>
      <c r="Y2411" s="8">
        <f t="shared" si="4252"/>
        <v>1046.5429556746699</v>
      </c>
      <c r="Z2411" s="1">
        <f t="shared" si="4253"/>
        <v>1046.5429999999999</v>
      </c>
      <c r="AA2411" s="2">
        <f t="shared" si="4254"/>
        <v>95552.7</v>
      </c>
      <c r="AB2411" s="2">
        <f t="shared" si="4248"/>
        <v>95552.691098215757</v>
      </c>
      <c r="AC2411" s="1">
        <f t="shared" si="4255"/>
        <v>9.5651583880555197E-2</v>
      </c>
      <c r="AD2411" s="1" t="b">
        <f t="shared" si="4256"/>
        <v>1</v>
      </c>
      <c r="AM2411" s="10">
        <f t="shared" si="4260"/>
        <v>0.36521270506801923</v>
      </c>
      <c r="AN2411" s="10"/>
      <c r="AO2411" s="1">
        <f t="shared" si="4262"/>
        <v>1046.5429999999999</v>
      </c>
      <c r="AP2411"/>
      <c r="BB2411" s="17" cm="1">
        <f t="array" ref="BB2411">$C2411*EXP(poly_from_str($AO2411,BB$2951))</f>
        <v>1.0115212495524215</v>
      </c>
      <c r="BF2411" s="21">
        <f>INDEX([1]Pr3_line_class7_opt_lin!$A$2:$A$3624,MATCH($X2411,[1]Pr3_line_class7_opt_lin!$AO$2:$AO$3624,0),1)</f>
        <v>795</v>
      </c>
    </row>
    <row r="2412" spans="1:58" hidden="1" x14ac:dyDescent="0.25">
      <c r="A2412" s="1">
        <v>1046.1949999999999</v>
      </c>
      <c r="B2412" s="1">
        <v>4.0000000000000001E-3</v>
      </c>
      <c r="C2412">
        <v>500</v>
      </c>
      <c r="E2412" s="2">
        <v>95584.5</v>
      </c>
      <c r="F2412">
        <v>15525</v>
      </c>
      <c r="G2412" t="s">
        <v>4</v>
      </c>
      <c r="H2412" t="s">
        <v>12</v>
      </c>
      <c r="I2412">
        <v>111110</v>
      </c>
      <c r="J2412" t="s">
        <v>6</v>
      </c>
      <c r="K2412" t="s">
        <v>39</v>
      </c>
      <c r="L2412">
        <v>15525.5</v>
      </c>
      <c r="M2412">
        <v>111110.3</v>
      </c>
      <c r="N2412">
        <v>25</v>
      </c>
      <c r="V2412" s="11">
        <f t="shared" si="4249"/>
        <v>9.5584475169542976E-7</v>
      </c>
      <c r="W2412" s="11">
        <f t="shared" si="4250"/>
        <v>1.0461947282247646E-6</v>
      </c>
      <c r="X2412" s="10">
        <f t="shared" si="4251"/>
        <v>95584.486466476112</v>
      </c>
      <c r="Y2412" s="8">
        <f t="shared" si="4252"/>
        <v>1046.1948763523726</v>
      </c>
      <c r="Z2412" s="1">
        <f t="shared" si="4253"/>
        <v>1046.1949999999999</v>
      </c>
      <c r="AA2412" s="2">
        <f t="shared" si="4254"/>
        <v>95584.5</v>
      </c>
      <c r="AB2412" s="2">
        <f t="shared" si="4248"/>
        <v>95584.475169542973</v>
      </c>
      <c r="AC2412" s="1">
        <f t="shared" si="4255"/>
        <v>9.5681959467184885E-2</v>
      </c>
      <c r="AD2412" s="1" t="b">
        <f t="shared" si="4256"/>
        <v>1</v>
      </c>
      <c r="AF2412" s="1" t="s">
        <v>1154</v>
      </c>
      <c r="AG2412" s="1" t="s">
        <v>1324</v>
      </c>
      <c r="AH2412" s="10">
        <v>15525.5</v>
      </c>
      <c r="AI2412" s="10">
        <v>111109.95</v>
      </c>
      <c r="AJ2412" s="10">
        <f>AI2412-AH2412</f>
        <v>95584.45</v>
      </c>
      <c r="AK2412" s="1">
        <f>$A2412-100000000/AJ2412</f>
        <v>-2.7548675552679924E-4</v>
      </c>
      <c r="AL2412" s="10">
        <f>$X2412-AJ2412</f>
        <v>3.6466476114583202E-2</v>
      </c>
      <c r="AM2412" s="10">
        <f t="shared" si="4260"/>
        <v>0.3654557706737272</v>
      </c>
      <c r="AN2412" s="10">
        <f>AL2412/AM2412</f>
        <v>9.978355533244504E-2</v>
      </c>
      <c r="AO2412" s="1">
        <f t="shared" si="4262"/>
        <v>1046.1949999999999</v>
      </c>
      <c r="AP2412" s="14">
        <v>13300000000</v>
      </c>
      <c r="AQ2412" s="10">
        <v>0.65600000000000003</v>
      </c>
      <c r="AR2412" s="14" cm="1">
        <f t="array" ref="AR2412">SfromgA($AP2412,$AO2412,"")</f>
        <v>7.5166256421554039</v>
      </c>
      <c r="AS2412" s="21">
        <f>(10^MAX(0.05, -0.312925054856973*((LN($AR2412))^(1/3)) + 0.454808404431693)-1)*100</f>
        <v>14.663700358033015</v>
      </c>
      <c r="AT2412" s="14" cm="1">
        <f t="array" ref="AT2412">INDEX([2]Sheet1!$J$2:$J$216,MATCH($AF2412&amp;$AG2412,[2]Sheet1!$M$2:$M$216&amp;[2]Sheet1!$N$2:$N$216,0),1)</f>
        <v>11612259125.171646</v>
      </c>
      <c r="AU2412" s="14" cm="1">
        <f t="array" ref="AU2412">SfromgA($AT2412,$AO2412,"")</f>
        <v>6.5627823085427268</v>
      </c>
      <c r="AV2412" s="21">
        <f>(10^MAX(0.05, -0.312925054856973*((LN($AU2412))^(1/3)) + 0.454808404431693)-1)*100</f>
        <v>17.084415505235029</v>
      </c>
      <c r="AW2412" s="14">
        <f>IF($AP2412="",$AT2412,$AP2412)</f>
        <v>13300000000</v>
      </c>
      <c r="AX2412" s="21">
        <f>IF($AP2412="",$AV2412,$AS2412)</f>
        <v>14.663700358033015</v>
      </c>
      <c r="AY2412" s="10">
        <f>LN(BB2412*$AO2412/$AW2412)</f>
        <v>-10.131980738049299</v>
      </c>
      <c r="AZ2412" s="10">
        <f>EXP(AY$2950*$AI2412+AY$2951)*$AW2412/$AO2412</f>
        <v>523.36319274988773</v>
      </c>
      <c r="BA2412" s="10">
        <f>LN(AZ2412/$C2412)</f>
        <v>4.5667565834385242E-2</v>
      </c>
      <c r="BB2412" s="17" cm="1">
        <f t="array" ref="BB2412">$C2412*EXP(poly_from_str($AO2412,BB$2951))</f>
        <v>505.79633203504739</v>
      </c>
      <c r="BC2412" s="10">
        <f t="shared" ref="BC2412" si="4309">LN(AZ2412/BB2412)</f>
        <v>3.4141581855928409E-2</v>
      </c>
      <c r="BD2412" s="10">
        <f t="shared" ref="BD2412" si="4310">LN($AX2412/100+1)</f>
        <v>0.1368333134119474</v>
      </c>
      <c r="BE2412" s="10">
        <f>ABS(LN($AZ2412/$BB2412))-BD2412-LN(2)</f>
        <v>-0.79583891211596425</v>
      </c>
      <c r="BF2412" s="21">
        <f>INDEX([1]Pr3_line_class7_opt_lin!$A$2:$A$3624,MATCH($X2412,[1]Pr3_line_class7_opt_lin!$AO$2:$AO$3624,0),1)</f>
        <v>398149</v>
      </c>
    </row>
    <row r="2413" spans="1:58" hidden="1" x14ac:dyDescent="0.25">
      <c r="A2413" s="1">
        <v>1046.1130000000001</v>
      </c>
      <c r="B2413" s="1">
        <v>4.0000000000000001E-3</v>
      </c>
      <c r="C2413">
        <v>10</v>
      </c>
      <c r="E2413" s="2">
        <v>95592</v>
      </c>
      <c r="N2413">
        <v>25</v>
      </c>
      <c r="V2413" s="11">
        <f t="shared" si="4249"/>
        <v>9.5591967598146654E-7</v>
      </c>
      <c r="W2413" s="11">
        <f t="shared" si="4250"/>
        <v>1.0461126454096578E-6</v>
      </c>
      <c r="X2413" s="10">
        <f t="shared" si="4251"/>
        <v>95591.98234230357</v>
      </c>
      <c r="Y2413" s="8">
        <f t="shared" si="4252"/>
        <v>1046.1128386469886</v>
      </c>
      <c r="Z2413" s="1">
        <f t="shared" si="4253"/>
        <v>1046.1130000000001</v>
      </c>
      <c r="AA2413" s="2">
        <f t="shared" si="4254"/>
        <v>95592</v>
      </c>
      <c r="AB2413" s="2">
        <f t="shared" si="4248"/>
        <v>95591.967598146657</v>
      </c>
      <c r="AC2413" s="1">
        <f t="shared" si="4255"/>
        <v>9.5689121346425599E-2</v>
      </c>
      <c r="AD2413" s="1" t="b">
        <f t="shared" si="4256"/>
        <v>1</v>
      </c>
      <c r="AM2413" s="10">
        <f t="shared" si="4260"/>
        <v>0.36551309466568138</v>
      </c>
      <c r="AN2413" s="10"/>
      <c r="AO2413" s="1">
        <f t="shared" si="4262"/>
        <v>1046.1130000000001</v>
      </c>
      <c r="AP2413"/>
      <c r="BB2413" s="17" cm="1">
        <f t="array" ref="BB2413">$C2413*EXP(poly_from_str($AO2413,BB$2951))</f>
        <v>10.116090504395675</v>
      </c>
      <c r="BF2413" s="21">
        <f>INDEX([1]Pr3_line_class7_opt_lin!$A$2:$A$3624,MATCH($X2413,[1]Pr3_line_class7_opt_lin!$AO$2:$AO$3624,0),1)</f>
        <v>7967</v>
      </c>
    </row>
    <row r="2414" spans="1:58" hidden="1" x14ac:dyDescent="0.25">
      <c r="A2414" s="1">
        <v>1046.0139999999999</v>
      </c>
      <c r="B2414" s="1">
        <v>4.0000000000000001E-3</v>
      </c>
      <c r="C2414">
        <v>30</v>
      </c>
      <c r="E2414" s="2">
        <v>95601</v>
      </c>
      <c r="F2414">
        <v>18063</v>
      </c>
      <c r="G2414" t="s">
        <v>4</v>
      </c>
      <c r="H2414" t="s">
        <v>5</v>
      </c>
      <c r="I2414">
        <v>113664</v>
      </c>
      <c r="J2414" t="s">
        <v>6</v>
      </c>
      <c r="K2414" t="s">
        <v>12</v>
      </c>
      <c r="L2414">
        <v>18063.36</v>
      </c>
      <c r="M2414">
        <v>113664.3</v>
      </c>
      <c r="N2414">
        <v>25</v>
      </c>
      <c r="V2414" s="11">
        <f t="shared" si="4249"/>
        <v>9.5601014900374188E-7</v>
      </c>
      <c r="W2414" s="11">
        <f t="shared" si="4250"/>
        <v>1.0460141630317676E-6</v>
      </c>
      <c r="X2414" s="10">
        <f t="shared" si="4251"/>
        <v>95601.008118704718</v>
      </c>
      <c r="Y2414" s="8">
        <f t="shared" si="4252"/>
        <v>1046.0140742013223</v>
      </c>
      <c r="Z2414" s="1">
        <f t="shared" si="4253"/>
        <v>1046.0139999999999</v>
      </c>
      <c r="AA2414" s="2">
        <f t="shared" si="4254"/>
        <v>95601</v>
      </c>
      <c r="AB2414" s="2">
        <f t="shared" si="4248"/>
        <v>95601.014900374197</v>
      </c>
      <c r="AC2414" s="1">
        <f t="shared" si="4255"/>
        <v>9.5697770249907846E-2</v>
      </c>
      <c r="AD2414" s="1" t="b">
        <f t="shared" si="4256"/>
        <v>1</v>
      </c>
      <c r="AF2414" s="1" t="s">
        <v>1175</v>
      </c>
      <c r="AG2414" s="5" t="s">
        <v>1463</v>
      </c>
      <c r="AH2414" s="10">
        <v>18063.36</v>
      </c>
      <c r="AI2414" s="10">
        <v>113664.57</v>
      </c>
      <c r="AJ2414" s="10">
        <f>AI2414-AH2414</f>
        <v>95601.21</v>
      </c>
      <c r="AK2414" s="1">
        <f>$A2414-100000000/AJ2414</f>
        <v>2.1346690068639873E-3</v>
      </c>
      <c r="AL2414" s="10">
        <f>$X2414-AJ2414</f>
        <v>-0.20188129528833088</v>
      </c>
      <c r="AM2414" s="10">
        <f t="shared" si="4260"/>
        <v>0.3655821050196269</v>
      </c>
      <c r="AN2414" s="10">
        <f>AL2414/AM2414</f>
        <v>-0.55221875610539672</v>
      </c>
      <c r="AO2414" s="1">
        <f t="shared" si="4262"/>
        <v>1046.0139999999999</v>
      </c>
      <c r="AP2414" s="14">
        <v>391000000</v>
      </c>
      <c r="AQ2414" s="10">
        <v>9.2999999999999999E-2</v>
      </c>
      <c r="AR2414" s="14" cm="1">
        <f t="array" ref="AR2414">SfromgA($AP2414,$AO2414,"")</f>
        <v>0.22086281796961954</v>
      </c>
      <c r="AS2414" s="21">
        <f>(10^MAX(0.05, -0.312925054856973*((LN($AR2414))^(1/3)) + 0.454808404431693)-1)*100</f>
        <v>551.37239643717942</v>
      </c>
      <c r="AU2414" s="10"/>
      <c r="AV2414" s="10"/>
      <c r="AW2414" s="14">
        <f>IF($AP2414="",$AT2414,$AP2414)</f>
        <v>391000000</v>
      </c>
      <c r="AX2414" s="21">
        <f>IF($AP2414="",$AV2414,$AS2414)</f>
        <v>551.37239643717942</v>
      </c>
      <c r="AY2414" s="10">
        <f>LN(BB2414*$AO2414/$AW2414)</f>
        <v>-9.4187171903359026</v>
      </c>
      <c r="AZ2414" s="10">
        <f>EXP(AY$2950*$AI2414+AY$2951)*$AW2414/$AO2414</f>
        <v>12.119807180276469</v>
      </c>
      <c r="BA2414" s="10">
        <f>LN(AZ2414/$C2414)</f>
        <v>-0.90635631036565301</v>
      </c>
      <c r="BB2414" s="17" cm="1">
        <f t="array" ref="BB2414">$C2414*EXP(poly_from_str($AO2414,BB$2951))</f>
        <v>30.348858292464243</v>
      </c>
      <c r="BC2414" s="10">
        <f t="shared" ref="BC2414" si="4311">LN(AZ2414/BB2414)</f>
        <v>-0.91791782746071182</v>
      </c>
      <c r="BD2414" s="10">
        <f t="shared" ref="BD2414" si="4312">LN($AX2414/100+1)</f>
        <v>1.8739113302072841</v>
      </c>
      <c r="BE2414" s="10">
        <f>ABS(LN($AZ2414/$BB2414))-BD2414-LN(2)</f>
        <v>-1.6491406833065176</v>
      </c>
      <c r="BF2414" s="21">
        <f>INDEX([1]Pr3_line_class7_opt_lin!$A$2:$A$3624,MATCH($X2414,[1]Pr3_line_class7_opt_lin!$AO$2:$AO$3624,0),1)</f>
        <v>23915</v>
      </c>
    </row>
    <row r="2415" spans="1:58" hidden="1" x14ac:dyDescent="0.25">
      <c r="A2415" s="1">
        <v>1045.9000000000001</v>
      </c>
      <c r="B2415" s="1">
        <v>4.0000000000000001E-3</v>
      </c>
      <c r="C2415">
        <v>10</v>
      </c>
      <c r="E2415" s="2">
        <v>95611.4</v>
      </c>
      <c r="N2415">
        <v>25</v>
      </c>
      <c r="V2415" s="11">
        <f t="shared" si="4249"/>
        <v>9.5611435127641259E-7</v>
      </c>
      <c r="W2415" s="11">
        <f t="shared" si="4250"/>
        <v>1.0459003842638013E-6</v>
      </c>
      <c r="X2415" s="10">
        <f t="shared" si="4251"/>
        <v>95611.419136057113</v>
      </c>
      <c r="Y2415" s="8">
        <f t="shared" si="4252"/>
        <v>1045.9001749330573</v>
      </c>
      <c r="Z2415" s="1">
        <f t="shared" si="4253"/>
        <v>1045.9000000000001</v>
      </c>
      <c r="AA2415" s="2">
        <f t="shared" si="4254"/>
        <v>95611.4</v>
      </c>
      <c r="AB2415" s="2">
        <f t="shared" si="4248"/>
        <v>95611.435127641264</v>
      </c>
      <c r="AC2415" s="1">
        <f t="shared" si="4255"/>
        <v>9.5707732635835763E-2</v>
      </c>
      <c r="AD2415" s="1" t="b">
        <f t="shared" si="4256"/>
        <v>1</v>
      </c>
      <c r="AM2415" s="10">
        <f t="shared" si="4260"/>
        <v>0.36566172674251834</v>
      </c>
      <c r="AN2415" s="10"/>
      <c r="AO2415" s="1">
        <f t="shared" si="4262"/>
        <v>1045.9000000000001</v>
      </c>
      <c r="AP2415"/>
      <c r="BB2415" s="17" cm="1">
        <f t="array" ref="BB2415">$C2415*EXP(poly_from_str($AO2415,BB$2951))</f>
        <v>10.116508287126898</v>
      </c>
      <c r="BF2415" s="21">
        <f>INDEX([1]Pr3_line_class7_opt_lin!$A$2:$A$3624,MATCH($X2415,[1]Pr3_line_class7_opt_lin!$AO$2:$AO$3624,0),1)</f>
        <v>7977</v>
      </c>
    </row>
    <row r="2416" spans="1:58" hidden="1" x14ac:dyDescent="0.25">
      <c r="A2416" s="1">
        <v>1045.8579999999999</v>
      </c>
      <c r="B2416" s="1">
        <v>4.0000000000000001E-3</v>
      </c>
      <c r="C2416">
        <v>100</v>
      </c>
      <c r="E2416" s="2">
        <v>95615.3</v>
      </c>
      <c r="N2416">
        <v>25</v>
      </c>
      <c r="V2416" s="11">
        <f t="shared" si="4249"/>
        <v>9.5615274731368897E-7</v>
      </c>
      <c r="W2416" s="11">
        <f t="shared" si="4250"/>
        <v>1.045857723606996E-6</v>
      </c>
      <c r="X2416" s="10">
        <f t="shared" si="4251"/>
        <v>95615.286235730237</v>
      </c>
      <c r="Y2416" s="8">
        <f t="shared" si="4252"/>
        <v>1045.85787416313</v>
      </c>
      <c r="Z2416" s="1">
        <f t="shared" si="4253"/>
        <v>1045.8579999999999</v>
      </c>
      <c r="AA2416" s="2">
        <f t="shared" si="4254"/>
        <v>95615.3</v>
      </c>
      <c r="AB2416" s="2">
        <f t="shared" si="4248"/>
        <v>95615.274731368889</v>
      </c>
      <c r="AC2416" s="1">
        <f t="shared" si="4255"/>
        <v>9.5711403809775747E-2</v>
      </c>
      <c r="AD2416" s="1" t="b">
        <f t="shared" si="4256"/>
        <v>1</v>
      </c>
      <c r="AM2416" s="10">
        <f t="shared" si="4260"/>
        <v>0.36569132712089025</v>
      </c>
      <c r="AN2416" s="10"/>
      <c r="AO2416" s="1">
        <f t="shared" si="4262"/>
        <v>1045.8579999999999</v>
      </c>
      <c r="AP2416"/>
      <c r="BB2416" s="17" cm="1">
        <f t="array" ref="BB2416">$C2416*EXP(poly_from_str($AO2416,BB$2951))</f>
        <v>101.16589326477173</v>
      </c>
      <c r="BF2416" s="21">
        <f>INDEX([1]Pr3_line_class7_opt_lin!$A$2:$A$3624,MATCH($X2416,[1]Pr3_line_class7_opt_lin!$AO$2:$AO$3624,0),1)</f>
        <v>79790</v>
      </c>
    </row>
    <row r="2417" spans="1:58" hidden="1" x14ac:dyDescent="0.25">
      <c r="A2417" s="1">
        <v>1045.7650000000001</v>
      </c>
      <c r="B2417" s="1">
        <v>4.0000000000000001E-3</v>
      </c>
      <c r="C2417">
        <v>5</v>
      </c>
      <c r="E2417" s="2">
        <v>95623.8</v>
      </c>
      <c r="F2417">
        <v>19700</v>
      </c>
      <c r="G2417" t="s">
        <v>4</v>
      </c>
      <c r="H2417" t="s">
        <v>12</v>
      </c>
      <c r="I2417">
        <v>115324</v>
      </c>
      <c r="J2417" t="s">
        <v>6</v>
      </c>
      <c r="K2417" t="s">
        <v>5</v>
      </c>
      <c r="L2417">
        <v>19700.900000000001</v>
      </c>
      <c r="M2417">
        <v>115324.3</v>
      </c>
      <c r="N2417">
        <v>25</v>
      </c>
      <c r="V2417" s="11">
        <f t="shared" si="4249"/>
        <v>9.5623777808589875E-7</v>
      </c>
      <c r="W2417" s="11">
        <f t="shared" si="4250"/>
        <v>1.0457647573093728E-6</v>
      </c>
      <c r="X2417" s="10">
        <f t="shared" si="4251"/>
        <v>95623.787913904162</v>
      </c>
      <c r="Y2417" s="8">
        <f t="shared" si="4252"/>
        <v>1045.7648894858255</v>
      </c>
      <c r="Z2417" s="1">
        <f t="shared" si="4253"/>
        <v>1045.7650000000001</v>
      </c>
      <c r="AA2417" s="2">
        <f t="shared" si="4254"/>
        <v>95623.8</v>
      </c>
      <c r="AB2417" s="2">
        <f t="shared" si="4248"/>
        <v>95623.777808589875</v>
      </c>
      <c r="AC2417" s="1">
        <f t="shared" si="4255"/>
        <v>9.571953441193283E-2</v>
      </c>
      <c r="AD2417" s="1" t="b">
        <f t="shared" si="4256"/>
        <v>1</v>
      </c>
      <c r="AF2417" s="1" t="s">
        <v>1157</v>
      </c>
      <c r="AG2417" s="1" t="s">
        <v>1216</v>
      </c>
      <c r="AH2417" s="10">
        <v>19700.900000000001</v>
      </c>
      <c r="AI2417" s="10">
        <v>115324.47</v>
      </c>
      <c r="AJ2417" s="10">
        <f>AI2417-AH2417</f>
        <v>95623.57</v>
      </c>
      <c r="AK2417" s="1">
        <f>$A2417-100000000/AJ2417</f>
        <v>-2.2726504562342598E-3</v>
      </c>
      <c r="AL2417" s="10">
        <f>$X2417-AJ2417</f>
        <v>0.2179139041545568</v>
      </c>
      <c r="AM2417" s="10">
        <f t="shared" si="4260"/>
        <v>0.36575636017652147</v>
      </c>
      <c r="AN2417" s="10">
        <f>AL2417/AM2417</f>
        <v>0.59578978763181889</v>
      </c>
      <c r="AO2417" s="1">
        <f t="shared" si="4262"/>
        <v>1045.7650000000001</v>
      </c>
      <c r="AP2417" s="14">
        <v>310000000</v>
      </c>
      <c r="AQ2417" s="10">
        <v>5.5E-2</v>
      </c>
      <c r="AR2417" s="14" cm="1">
        <f t="array" ref="AR2417">SfromgA($AP2417,$AO2417,"")</f>
        <v>0.17498360582126335</v>
      </c>
      <c r="AS2417" s="21">
        <f>(10^MAX(0.05, -0.312925054856973*((LN($AR2417))^(1/3)) + 0.454808404431693)-1)*100</f>
        <v>578.27595770398887</v>
      </c>
      <c r="AU2417" s="10"/>
      <c r="AV2417" s="10"/>
      <c r="AW2417" s="14">
        <f>IF($AP2417="",$AT2417,$AP2417)</f>
        <v>310000000</v>
      </c>
      <c r="AX2417" s="21">
        <f>IF($AP2417="",$AV2417,$AS2417)</f>
        <v>578.27595770398887</v>
      </c>
      <c r="AY2417" s="10">
        <f>LN(BB2417*$AO2417/$AW2417)</f>
        <v>-10.978531915885293</v>
      </c>
      <c r="AZ2417" s="10">
        <f>EXP(AY$2950*$AI2417+AY$2951)*$AW2417/$AO2417</f>
        <v>8.2299746927865236</v>
      </c>
      <c r="BA2417" s="10">
        <f>LN(AZ2417/$C2417)</f>
        <v>0.49834502725458812</v>
      </c>
      <c r="BB2417" s="17" cm="1">
        <f t="array" ref="BB2417">$C2417*EXP(poly_from_str($AO2417,BB$2951))</f>
        <v>5.0583835997026325</v>
      </c>
      <c r="BC2417" s="10">
        <f t="shared" ref="BC2417" si="4313">LN(AZ2417/BB2417)</f>
        <v>0.48673595412236431</v>
      </c>
      <c r="BD2417" s="10">
        <f t="shared" ref="BD2417" si="4314">LN($AX2417/100+1)</f>
        <v>1.9143840364057676</v>
      </c>
      <c r="BE2417" s="10">
        <f>ABS(LN($AZ2417/$BB2417))-BD2417-LN(2)</f>
        <v>-2.1207952628433486</v>
      </c>
      <c r="BF2417" s="21">
        <f>INDEX([1]Pr3_line_class7_opt_lin!$A$2:$A$3624,MATCH($X2417,[1]Pr3_line_class7_opt_lin!$AO$2:$AO$3624,0),1)</f>
        <v>3992</v>
      </c>
    </row>
    <row r="2418" spans="1:58" hidden="1" x14ac:dyDescent="0.25">
      <c r="A2418" s="1">
        <v>1045.7070000000001</v>
      </c>
      <c r="B2418" s="1">
        <v>4.0000000000000001E-3</v>
      </c>
      <c r="C2418">
        <v>20</v>
      </c>
      <c r="E2418" s="2">
        <v>95629.1</v>
      </c>
      <c r="N2418">
        <v>25</v>
      </c>
      <c r="V2418" s="11">
        <f t="shared" si="4249"/>
        <v>9.5629081568737707E-7</v>
      </c>
      <c r="W2418" s="11">
        <f t="shared" si="4250"/>
        <v>1.0457067984536087E-6</v>
      </c>
      <c r="X2418" s="10">
        <f t="shared" si="4251"/>
        <v>95629.089962805228</v>
      </c>
      <c r="Y2418" s="8">
        <f t="shared" si="4252"/>
        <v>1045.706908210617</v>
      </c>
      <c r="Z2418" s="1">
        <f t="shared" si="4253"/>
        <v>1045.7070000000001</v>
      </c>
      <c r="AA2418" s="2">
        <f t="shared" si="4254"/>
        <v>95629.1</v>
      </c>
      <c r="AB2418" s="2">
        <f t="shared" si="4248"/>
        <v>95629.081568737689</v>
      </c>
      <c r="AC2418" s="1">
        <f t="shared" si="4255"/>
        <v>9.5724606208401453E-2</v>
      </c>
      <c r="AD2418" s="1" t="b">
        <f t="shared" si="4256"/>
        <v>1</v>
      </c>
      <c r="AM2418" s="10">
        <f t="shared" si="4260"/>
        <v>0.36579692016979903</v>
      </c>
      <c r="AN2418" s="10"/>
      <c r="AO2418" s="1">
        <f t="shared" si="4262"/>
        <v>1045.7070000000001</v>
      </c>
      <c r="AP2418"/>
      <c r="BB2418" s="17" cm="1">
        <f t="array" ref="BB2418">$C2418*EXP(poly_from_str($AO2418,BB$2951))</f>
        <v>20.233754069485673</v>
      </c>
      <c r="BF2418" s="21">
        <f>INDEX([1]Pr3_line_class7_opt_lin!$A$2:$A$3624,MATCH($X2418,[1]Pr3_line_class7_opt_lin!$AO$2:$AO$3624,0),1)</f>
        <v>15972</v>
      </c>
    </row>
    <row r="2419" spans="1:58" x14ac:dyDescent="0.25">
      <c r="A2419" s="1">
        <v>1045.511</v>
      </c>
      <c r="B2419" s="1">
        <v>8.0000000000000002E-3</v>
      </c>
      <c r="C2419">
        <v>10</v>
      </c>
      <c r="D2419" t="s">
        <v>113</v>
      </c>
      <c r="E2419" s="2">
        <v>95647</v>
      </c>
      <c r="N2419">
        <v>25</v>
      </c>
      <c r="V2419" s="11">
        <f t="shared" si="4249"/>
        <v>9.5647008974558857E-7</v>
      </c>
      <c r="W2419" s="11">
        <f t="shared" si="4250"/>
        <v>1.0455110981003065E-6</v>
      </c>
      <c r="X2419" s="10">
        <f t="shared" si="4251"/>
        <v>95647.004885647868</v>
      </c>
      <c r="Y2419" s="8">
        <f t="shared" si="4252"/>
        <v>1045.5110446956119</v>
      </c>
      <c r="Z2419" s="1">
        <f t="shared" si="4253"/>
        <v>1045.511</v>
      </c>
      <c r="AA2419" s="2">
        <f t="shared" si="4254"/>
        <v>95647</v>
      </c>
      <c r="AB2419" s="2">
        <f t="shared" si="4248"/>
        <v>95647.008974558848</v>
      </c>
      <c r="AC2419" s="1">
        <f t="shared" si="4255"/>
        <v>9.5741751628896712E-2</v>
      </c>
      <c r="AD2419" s="1" t="b">
        <f t="shared" si="4256"/>
        <v>1</v>
      </c>
      <c r="AM2419" s="10">
        <f t="shared" si="4260"/>
        <v>0.7318679573911705</v>
      </c>
      <c r="AN2419" s="10"/>
      <c r="AO2419" s="1">
        <f t="shared" si="4262"/>
        <v>1045.511</v>
      </c>
      <c r="AP2419"/>
      <c r="BB2419" s="17" cm="1">
        <f t="array" ref="BB2419">$C2419*EXP(poly_from_str($AO2419,BB$2951))</f>
        <v>10.117241970982597</v>
      </c>
      <c r="BF2419" s="21">
        <f>INDEX([1]Pr3_line_class7_opt_lin!$A$2:$A$3624,MATCH($X2419,[1]Pr3_line_class7_opt_lin!$AO$2:$AO$3624,0),1)</f>
        <v>7995</v>
      </c>
    </row>
    <row r="2420" spans="1:58" x14ac:dyDescent="0.25">
      <c r="A2420" s="1">
        <f>$Q2420</f>
        <v>1045.4469999999999</v>
      </c>
      <c r="B2420" s="1">
        <v>8.0000000000000002E-3</v>
      </c>
      <c r="C2420">
        <v>20</v>
      </c>
      <c r="D2420" t="s">
        <v>111</v>
      </c>
      <c r="E2420" s="6">
        <f>ROUND($R2420,1)</f>
        <v>95652.9</v>
      </c>
      <c r="N2420">
        <v>25</v>
      </c>
      <c r="O2420" t="s">
        <v>909</v>
      </c>
      <c r="P2420" s="4" t="s">
        <v>1076</v>
      </c>
      <c r="Q2420">
        <f>RIGHT($O2420,8)+0</f>
        <v>1045.4469999999999</v>
      </c>
      <c r="R2420" s="2">
        <f>100000000/Q2420</f>
        <v>95652.864277194356</v>
      </c>
      <c r="V2420" s="11">
        <f t="shared" si="4249"/>
        <v>9.5652864277194369E-7</v>
      </c>
      <c r="W2420" s="11">
        <f t="shared" si="4250"/>
        <v>1.0454466095643729E-6</v>
      </c>
      <c r="X2420" s="10">
        <f t="shared" si="4251"/>
        <v>95652.880555088326</v>
      </c>
      <c r="Y2420" s="8">
        <f t="shared" si="4252"/>
        <v>1045.4468220892531</v>
      </c>
      <c r="Z2420" s="1">
        <f t="shared" si="4253"/>
        <v>1045.4469999999999</v>
      </c>
      <c r="AA2420" s="2">
        <f t="shared" si="4254"/>
        <v>95652.9</v>
      </c>
      <c r="AB2420" s="2">
        <f t="shared" si="4248"/>
        <v>95652.864277194356</v>
      </c>
      <c r="AC2420" s="1">
        <f t="shared" si="4255"/>
        <v>9.5747352222156829E-2</v>
      </c>
      <c r="AD2420" s="1" t="b">
        <f t="shared" si="4256"/>
        <v>1</v>
      </c>
      <c r="AM2420" s="10">
        <f t="shared" si="4260"/>
        <v>0.73195790891360357</v>
      </c>
      <c r="AN2420" s="10"/>
      <c r="AO2420" s="1">
        <f t="shared" si="4262"/>
        <v>1045.4469999999999</v>
      </c>
      <c r="AP2420"/>
      <c r="BB2420" s="17" cm="1">
        <f t="array" ref="BB2420">$C2420*EXP(poly_from_str($AO2420,BB$2951))</f>
        <v>20.234718101778363</v>
      </c>
      <c r="BF2420" s="21">
        <f>INDEX([1]Pr3_line_class7_opt_lin!$A$2:$A$3624,MATCH($X2420,[1]Pr3_line_class7_opt_lin!$AO$2:$AO$3624,0),1)</f>
        <v>15997</v>
      </c>
    </row>
    <row r="2421" spans="1:58" x14ac:dyDescent="0.25">
      <c r="A2421" s="1">
        <v>1045.4110000000001</v>
      </c>
      <c r="B2421" s="1">
        <v>8.0000000000000002E-3</v>
      </c>
      <c r="C2421">
        <v>300</v>
      </c>
      <c r="D2421" t="s">
        <v>111</v>
      </c>
      <c r="E2421" s="2">
        <v>95656.2</v>
      </c>
      <c r="F2421">
        <v>15454</v>
      </c>
      <c r="G2421" t="s">
        <v>4</v>
      </c>
      <c r="H2421" t="s">
        <v>39</v>
      </c>
      <c r="I2421">
        <v>111110</v>
      </c>
      <c r="J2421" t="s">
        <v>6</v>
      </c>
      <c r="K2421" t="s">
        <v>39</v>
      </c>
      <c r="L2421">
        <v>15454.16</v>
      </c>
      <c r="M2421">
        <v>111110.3</v>
      </c>
      <c r="N2421">
        <v>25</v>
      </c>
      <c r="V2421" s="11">
        <f t="shared" si="4249"/>
        <v>9.5656158199980672E-7</v>
      </c>
      <c r="W2421" s="11">
        <f t="shared" si="4250"/>
        <v>1.04541054317441E-6</v>
      </c>
      <c r="X2421" s="10">
        <f t="shared" si="4251"/>
        <v>95656.177248522174</v>
      </c>
      <c r="Y2421" s="8">
        <f t="shared" si="4252"/>
        <v>1045.4107918215489</v>
      </c>
      <c r="Z2421" s="1">
        <f t="shared" si="4253"/>
        <v>1045.4110000000001</v>
      </c>
      <c r="AA2421" s="2">
        <f t="shared" si="4254"/>
        <v>95656.2</v>
      </c>
      <c r="AB2421" s="2">
        <f t="shared" si="4248"/>
        <v>95656.158199980666</v>
      </c>
      <c r="AC2421" s="1">
        <f t="shared" si="4255"/>
        <v>9.5750503007898641E-2</v>
      </c>
      <c r="AD2421" s="1" t="b">
        <f t="shared" si="4256"/>
        <v>1</v>
      </c>
      <c r="AF2421" s="1" t="s">
        <v>1162</v>
      </c>
      <c r="AG2421" s="1" t="s">
        <v>1324</v>
      </c>
      <c r="AH2421" s="10">
        <v>15454.16</v>
      </c>
      <c r="AI2421" s="10">
        <v>111109.95</v>
      </c>
      <c r="AJ2421" s="10">
        <f t="shared" ref="AJ2421:AJ2422" si="4315">AI2421-AH2421</f>
        <v>95655.79</v>
      </c>
      <c r="AK2421" s="1">
        <f t="shared" ref="AK2421:AK2422" si="4316">$A2421-100000000/AJ2421</f>
        <v>-4.0240147511667601E-3</v>
      </c>
      <c r="AL2421" s="10">
        <f t="shared" ref="AL2421:AL2422" si="4317">$X2421-AJ2421</f>
        <v>0.38724852218001615</v>
      </c>
      <c r="AM2421" s="10">
        <f t="shared" si="4260"/>
        <v>0.73200836800071922</v>
      </c>
      <c r="AN2421" s="10">
        <f t="shared" ref="AN2421:AN2422" si="4318">AL2421/AM2421</f>
        <v>0.52902198814704759</v>
      </c>
      <c r="AO2421" s="1">
        <f t="shared" si="4262"/>
        <v>1045.4110000000001</v>
      </c>
      <c r="AP2421" s="14">
        <v>3440000000</v>
      </c>
      <c r="AQ2421" s="10">
        <v>0.64300000000000002</v>
      </c>
      <c r="AR2421" s="14" cm="1">
        <f t="array" ref="AR2421">SfromgA($AP2421,$AO2421,"")</f>
        <v>1.9397823304458244</v>
      </c>
      <c r="AS2421" s="21">
        <f t="shared" ref="AS2421:AS2422" si="4319">(10^MAX(0.05, -0.312925054856973*((LN($AR2421))^(1/3)) + 0.454808404431693)-1)*100</f>
        <v>52.055975661522183</v>
      </c>
      <c r="AT2421" s="14" cm="1">
        <f t="array" ref="AT2421">INDEX([2]Sheet1!$J$2:$J$216,MATCH($AF2421&amp;$AG2421,[2]Sheet1!$M$2:$M$216&amp;[2]Sheet1!$N$2:$N$216,0),1)</f>
        <v>2989267311.3070726</v>
      </c>
      <c r="AU2421" s="14" cm="1">
        <f t="array" ref="AU2421">SfromgA($AT2421,$AO2421,"")</f>
        <v>1.685618578910685</v>
      </c>
      <c r="AV2421" s="21">
        <f>(10^MAX(0.05, -0.312925054856973*((LN($AU2421))^(1/3)) + 0.454808404431693)-1)*100</f>
        <v>59.524615347990384</v>
      </c>
      <c r="AW2421" s="14">
        <f>IF($AP2421="",$AT2421,$AP2421)</f>
        <v>3440000000</v>
      </c>
      <c r="AX2421" s="21">
        <f>IF($AP2421="",$AV2421,$AS2421)</f>
        <v>52.055975661522183</v>
      </c>
      <c r="AY2421" s="10">
        <f t="shared" ref="AY2421:AY2422" si="4320">LN(BB2421*$AO2421/$AW2421)</f>
        <v>-9.2911154069191095</v>
      </c>
      <c r="AZ2421" s="10">
        <f t="shared" ref="AZ2421:AZ2422" si="4321">EXP(AY$2950*$AI2421+AY$2951)*$AW2421/$AO2421</f>
        <v>135.46763607374771</v>
      </c>
      <c r="BA2421" s="10">
        <f t="shared" ref="BA2421:BA2422" si="4322">LN(AZ2421/$C2421)</f>
        <v>-0.79504971102943456</v>
      </c>
      <c r="BB2421" s="17" cm="1">
        <f t="array" ref="BB2421">$C2421*EXP(poly_from_str($AO2421,BB$2951))</f>
        <v>303.52273373024207</v>
      </c>
      <c r="BC2421" s="10">
        <f t="shared" ref="BC2421:BC2422" si="4323">LN(AZ2421/BB2421)</f>
        <v>-0.80672374927425994</v>
      </c>
      <c r="BD2421" s="10">
        <f t="shared" ref="BD2421:BD2422" si="4324">LN($AX2421/100+1)</f>
        <v>0.41907852799783807</v>
      </c>
      <c r="BE2421" s="10">
        <f t="shared" ref="BE2421:BE2422" si="4325">ABS(LN($AZ2421/$BB2421))-BD2421-LN(2)</f>
        <v>-0.30550195928352342</v>
      </c>
      <c r="BF2421" s="21">
        <f>INDEX([1]Pr3_line_class7_opt_lin!$A$2:$A$3624,MATCH($X2421,[1]Pr3_line_class7_opt_lin!$AO$2:$AO$3624,0),1)</f>
        <v>240006</v>
      </c>
    </row>
    <row r="2422" spans="1:58" hidden="1" x14ac:dyDescent="0.25">
      <c r="A2422" s="1">
        <v>1045.248</v>
      </c>
      <c r="B2422" s="1">
        <v>4.0000000000000001E-3</v>
      </c>
      <c r="C2422">
        <v>8</v>
      </c>
      <c r="E2422" s="2">
        <v>95671.1</v>
      </c>
      <c r="F2422">
        <v>14859</v>
      </c>
      <c r="G2422" t="s">
        <v>4</v>
      </c>
      <c r="H2422" t="s">
        <v>12</v>
      </c>
      <c r="I2422">
        <v>110530</v>
      </c>
      <c r="J2422" t="s">
        <v>6</v>
      </c>
      <c r="K2422" t="s">
        <v>39</v>
      </c>
      <c r="L2422">
        <v>14859.96</v>
      </c>
      <c r="M2422">
        <v>110530.9</v>
      </c>
      <c r="N2422">
        <v>25</v>
      </c>
      <c r="V2422" s="11">
        <f t="shared" si="4249"/>
        <v>9.5671075189811414E-7</v>
      </c>
      <c r="W2422" s="11">
        <f t="shared" si="4250"/>
        <v>1.045247728937997E-6</v>
      </c>
      <c r="X2422" s="10">
        <f t="shared" si="4251"/>
        <v>95671.086499812474</v>
      </c>
      <c r="Y2422" s="8">
        <f t="shared" si="4252"/>
        <v>1045.2478764333466</v>
      </c>
      <c r="Z2422" s="1">
        <f t="shared" si="4253"/>
        <v>1045.248</v>
      </c>
      <c r="AA2422" s="2">
        <f t="shared" si="4254"/>
        <v>95671.1</v>
      </c>
      <c r="AB2422" s="2">
        <f t="shared" si="4248"/>
        <v>95671.07518981141</v>
      </c>
      <c r="AC2422" s="1">
        <f t="shared" si="4255"/>
        <v>9.576477313987275E-2</v>
      </c>
      <c r="AD2422" s="1" t="b">
        <f t="shared" si="4256"/>
        <v>1</v>
      </c>
      <c r="AF2422" s="1" t="s">
        <v>1173</v>
      </c>
      <c r="AG2422" s="1" t="s">
        <v>1344</v>
      </c>
      <c r="AH2422" s="10">
        <v>14859.96</v>
      </c>
      <c r="AI2422" s="10">
        <v>110530.96</v>
      </c>
      <c r="AJ2422" s="10">
        <f t="shared" si="4315"/>
        <v>95671</v>
      </c>
      <c r="AK2422" s="1">
        <f t="shared" si="4316"/>
        <v>-8.214819538352458E-4</v>
      </c>
      <c r="AL2422" s="10">
        <f t="shared" si="4317"/>
        <v>8.6499812474357896E-2</v>
      </c>
      <c r="AM2422" s="10">
        <f t="shared" si="4260"/>
        <v>0.36611828006367869</v>
      </c>
      <c r="AN2422" s="10">
        <f t="shared" si="4318"/>
        <v>0.23626193278115762</v>
      </c>
      <c r="AO2422" s="1">
        <f t="shared" si="4262"/>
        <v>1045.248</v>
      </c>
      <c r="AP2422" s="14">
        <v>205000000</v>
      </c>
      <c r="AQ2422" s="10">
        <v>3.4000000000000002E-2</v>
      </c>
      <c r="AR2422" s="14" cm="1">
        <f t="array" ref="AR2422">SfromgA($AP2422,$AO2422,"")</f>
        <v>0.11554343023656617</v>
      </c>
      <c r="AS2422" s="21">
        <f t="shared" si="4319"/>
        <v>623.09651811708204</v>
      </c>
      <c r="AU2422" s="10"/>
      <c r="AV2422" s="10"/>
      <c r="AW2422" s="14">
        <f>IF($AP2422="",$AT2422,$AP2422)</f>
        <v>205000000</v>
      </c>
      <c r="AX2422" s="21">
        <f>IF($AP2422="",$AV2422,$AS2422)</f>
        <v>623.09651811708204</v>
      </c>
      <c r="AY2422" s="10">
        <f t="shared" si="4320"/>
        <v>-10.095366631117171</v>
      </c>
      <c r="AZ2422" s="10">
        <f t="shared" si="4321"/>
        <v>8.5232151887256666</v>
      </c>
      <c r="BA2422" s="10">
        <f t="shared" si="4322"/>
        <v>6.3352097544141339E-2</v>
      </c>
      <c r="BB2422" s="17" cm="1">
        <f t="array" ref="BB2422">$C2422*EXP(poly_from_str($AO2422,BB$2951))</f>
        <v>8.094173235427732</v>
      </c>
      <c r="BC2422" s="10">
        <f t="shared" si="4323"/>
        <v>5.1649190055467288E-2</v>
      </c>
      <c r="BD2422" s="10">
        <f t="shared" si="4324"/>
        <v>1.9783725239649057</v>
      </c>
      <c r="BE2422" s="10">
        <f t="shared" si="4325"/>
        <v>-2.6198705144693837</v>
      </c>
      <c r="BF2422" s="21">
        <f>INDEX([1]Pr3_line_class7_opt_lin!$A$2:$A$3624,MATCH($X2422,[1]Pr3_line_class7_opt_lin!$AO$2:$AO$3624,0),1)</f>
        <v>6406</v>
      </c>
    </row>
    <row r="2423" spans="1:58" hidden="1" x14ac:dyDescent="0.25">
      <c r="A2423" s="1">
        <v>1045.181</v>
      </c>
      <c r="B2423" s="1">
        <v>4.0000000000000001E-3</v>
      </c>
      <c r="C2423">
        <v>1</v>
      </c>
      <c r="E2423" s="2">
        <v>95677.2</v>
      </c>
      <c r="N2423">
        <v>25</v>
      </c>
      <c r="V2423" s="11">
        <f t="shared" si="4249"/>
        <v>9.567720806252696E-7</v>
      </c>
      <c r="W2423" s="11">
        <f t="shared" si="4250"/>
        <v>1.04518108807532E-6</v>
      </c>
      <c r="X2423" s="10">
        <f t="shared" si="4251"/>
        <v>95677.204386622732</v>
      </c>
      <c r="Y2423" s="8">
        <f t="shared" si="4252"/>
        <v>1045.1810401557016</v>
      </c>
      <c r="Z2423" s="1">
        <f t="shared" si="4253"/>
        <v>1045.181</v>
      </c>
      <c r="AA2423" s="2">
        <f t="shared" si="4254"/>
        <v>95677.2</v>
      </c>
      <c r="AB2423" s="2">
        <f t="shared" si="4248"/>
        <v>95677.208062526959</v>
      </c>
      <c r="AC2423" s="1">
        <f t="shared" si="4255"/>
        <v>9.5770640713200378E-2</v>
      </c>
      <c r="AD2423" s="1" t="b">
        <f t="shared" si="4256"/>
        <v>1</v>
      </c>
      <c r="AM2423" s="10">
        <f t="shared" si="4260"/>
        <v>0.36616509484960019</v>
      </c>
      <c r="AN2423" s="10"/>
      <c r="AO2423" s="1">
        <f t="shared" si="4262"/>
        <v>1045.181</v>
      </c>
      <c r="AP2423"/>
      <c r="BB2423" s="17" cm="1">
        <f t="array" ref="BB2423">$C2423*EXP(poly_from_str($AO2423,BB$2951))</f>
        <v>1.0117834675159958</v>
      </c>
      <c r="BF2423" s="21">
        <f>INDEX([1]Pr3_line_class7_opt_lin!$A$2:$A$3624,MATCH($X2423,[1]Pr3_line_class7_opt_lin!$AO$2:$AO$3624,0),1)</f>
        <v>801</v>
      </c>
    </row>
    <row r="2424" spans="1:58" hidden="1" x14ac:dyDescent="0.25">
      <c r="A2424" s="1">
        <v>1045.049</v>
      </c>
      <c r="B2424" s="1">
        <v>4.0000000000000001E-3</v>
      </c>
      <c r="C2424">
        <v>1</v>
      </c>
      <c r="E2424" s="2">
        <v>95689.3</v>
      </c>
      <c r="N2424">
        <v>25</v>
      </c>
      <c r="V2424" s="11">
        <f t="shared" si="4249"/>
        <v>9.5689293037934103E-7</v>
      </c>
      <c r="W2424" s="11">
        <f t="shared" si="4250"/>
        <v>1.0450489239653754E-6</v>
      </c>
      <c r="X2424" s="10">
        <f t="shared" si="4251"/>
        <v>95689.296212984118</v>
      </c>
      <c r="Y2424" s="8">
        <f t="shared" si="4252"/>
        <v>1045.0489653244097</v>
      </c>
      <c r="Z2424" s="1">
        <f t="shared" si="4253"/>
        <v>1045.049</v>
      </c>
      <c r="AA2424" s="2">
        <f t="shared" si="4254"/>
        <v>95689.3</v>
      </c>
      <c r="AB2424" s="2">
        <f t="shared" si="4248"/>
        <v>95689.293037934112</v>
      </c>
      <c r="AC2424" s="1">
        <f t="shared" si="4255"/>
        <v>9.5782204010498126E-2</v>
      </c>
      <c r="AD2424" s="1" t="b">
        <f t="shared" si="4256"/>
        <v>1</v>
      </c>
      <c r="AM2424" s="10">
        <f t="shared" si="4260"/>
        <v>0.3662576587317915</v>
      </c>
      <c r="AN2424" s="10"/>
      <c r="AO2424" s="1">
        <f t="shared" si="4262"/>
        <v>1045.049</v>
      </c>
      <c r="AP2424"/>
      <c r="BB2424" s="17" cm="1">
        <f t="array" ref="BB2424">$C2424*EXP(poly_from_str($AO2424,BB$2951))</f>
        <v>1.0118064121768362</v>
      </c>
      <c r="BF2424" s="21" t="e">
        <f>INDEX([1]Pr3_line_class7_opt_lin!$A$2:$A$3624,MATCH($X2424,[1]Pr3_line_class7_opt_lin!$AO$2:$AO$3624,0),1)</f>
        <v>#N/A</v>
      </c>
    </row>
    <row r="2425" spans="1:58" hidden="1" x14ac:dyDescent="0.25">
      <c r="A2425" s="1">
        <v>1044.9929999999999</v>
      </c>
      <c r="B2425" s="1">
        <v>4.0000000000000001E-3</v>
      </c>
      <c r="C2425">
        <v>4</v>
      </c>
      <c r="E2425" s="2">
        <v>95694.399999999994</v>
      </c>
      <c r="N2425">
        <v>25</v>
      </c>
      <c r="V2425" s="11">
        <f t="shared" si="4249"/>
        <v>9.5694420919565981E-7</v>
      </c>
      <c r="W2425" s="11">
        <f t="shared" si="4250"/>
        <v>1.0449932284438797E-6</v>
      </c>
      <c r="X2425" s="10">
        <f t="shared" si="4251"/>
        <v>95694.411378088946</v>
      </c>
      <c r="Y2425" s="8">
        <f t="shared" si="4252"/>
        <v>1044.993104193929</v>
      </c>
      <c r="Z2425" s="1">
        <f t="shared" si="4253"/>
        <v>1044.9929999999999</v>
      </c>
      <c r="AA2425" s="2">
        <f t="shared" si="4254"/>
        <v>95694.399999999994</v>
      </c>
      <c r="AB2425" s="2">
        <f t="shared" si="4248"/>
        <v>95694.420919565979</v>
      </c>
      <c r="AC2425" s="1">
        <f t="shared" si="4255"/>
        <v>9.5787110975655343E-2</v>
      </c>
      <c r="AD2425" s="1" t="b">
        <f t="shared" si="4256"/>
        <v>1</v>
      </c>
      <c r="AM2425" s="10">
        <f t="shared" si="4260"/>
        <v>0.36629680772981255</v>
      </c>
      <c r="AN2425" s="10"/>
      <c r="AO2425" s="1">
        <f t="shared" si="4262"/>
        <v>1044.9929999999999</v>
      </c>
      <c r="AP2425"/>
      <c r="BB2425" s="17" cm="1">
        <f t="array" ref="BB2425">$C2425*EXP(poly_from_str($AO2425,BB$2951))</f>
        <v>4.0472640578211259</v>
      </c>
      <c r="BF2425" s="21">
        <f>INDEX([1]Pr3_line_class7_opt_lin!$A$2:$A$3624,MATCH($X2425,[1]Pr3_line_class7_opt_lin!$AO$2:$AO$3624,0),1)</f>
        <v>3208</v>
      </c>
    </row>
    <row r="2426" spans="1:58" x14ac:dyDescent="0.25">
      <c r="A2426" s="1">
        <v>1044.9090000000001</v>
      </c>
      <c r="B2426" s="1">
        <v>8.0000000000000002E-3</v>
      </c>
      <c r="C2426">
        <v>30</v>
      </c>
      <c r="D2426" t="s">
        <v>16</v>
      </c>
      <c r="E2426" s="2">
        <v>95702.1</v>
      </c>
      <c r="F2426">
        <v>18211</v>
      </c>
      <c r="G2426" t="s">
        <v>4</v>
      </c>
      <c r="H2426" t="s">
        <v>17</v>
      </c>
      <c r="I2426">
        <v>113914</v>
      </c>
      <c r="J2426" t="s">
        <v>6</v>
      </c>
      <c r="K2426" t="s">
        <v>17</v>
      </c>
      <c r="L2426">
        <v>18211.759999999998</v>
      </c>
      <c r="M2426">
        <v>113914.1</v>
      </c>
      <c r="N2426">
        <v>25</v>
      </c>
      <c r="V2426" s="11">
        <f t="shared" si="4249"/>
        <v>9.5702113772586893E-7</v>
      </c>
      <c r="W2426" s="11">
        <f t="shared" si="4250"/>
        <v>1.0449091503739207E-6</v>
      </c>
      <c r="X2426" s="10">
        <f t="shared" si="4251"/>
        <v>95702.10748976942</v>
      </c>
      <c r="Y2426" s="8">
        <f t="shared" si="4252"/>
        <v>1044.9090685979932</v>
      </c>
      <c r="Z2426" s="1">
        <f t="shared" si="4253"/>
        <v>1044.9090000000001</v>
      </c>
      <c r="AA2426" s="2">
        <f t="shared" si="4254"/>
        <v>95702.1</v>
      </c>
      <c r="AB2426" s="2">
        <f t="shared" si="4248"/>
        <v>95702.11377258689</v>
      </c>
      <c r="AC2426" s="1">
        <f t="shared" si="4255"/>
        <v>9.5794472902705832E-2</v>
      </c>
      <c r="AD2426" s="1" t="b">
        <f t="shared" si="4256"/>
        <v>1</v>
      </c>
      <c r="AF2426" s="1" t="s">
        <v>1188</v>
      </c>
      <c r="AG2426" s="1" t="s">
        <v>1330</v>
      </c>
      <c r="AH2426" s="10">
        <v>18211.759999999998</v>
      </c>
      <c r="AI2426" s="10">
        <v>113914.16</v>
      </c>
      <c r="AJ2426" s="10">
        <f t="shared" ref="AJ2426:AJ2428" si="4326">AI2426-AH2426</f>
        <v>95702.400000000009</v>
      </c>
      <c r="AK2426" s="1">
        <f t="shared" ref="AK2426:AK2428" si="4327">$A2426-100000000/AJ2426</f>
        <v>3.1251212092229252E-3</v>
      </c>
      <c r="AL2426" s="10">
        <f t="shared" ref="AL2426:AL2428" si="4328">$X2426-AJ2426</f>
        <v>-0.29251023058895953</v>
      </c>
      <c r="AM2426" s="10">
        <f t="shared" si="4260"/>
        <v>0.73271146099803908</v>
      </c>
      <c r="AN2426" s="10">
        <f t="shared" ref="AN2426:AN2428" si="4329">AL2426/AM2426</f>
        <v>-0.39921612552712937</v>
      </c>
      <c r="AO2426" s="1">
        <f t="shared" si="4262"/>
        <v>1044.9090000000001</v>
      </c>
      <c r="AP2426" s="14">
        <v>546000000</v>
      </c>
      <c r="AQ2426" s="10">
        <v>0.11</v>
      </c>
      <c r="AR2426" s="14" cm="1">
        <f t="array" ref="AR2426">SfromgA($AP2426,$AO2426,"")</f>
        <v>0.30744073673460182</v>
      </c>
      <c r="AS2426" s="21">
        <f t="shared" ref="AS2426:AS2428" si="4330">(10^MAX(0.05, -0.312925054856973*((LN($AR2426))^(1/3)) + 0.454808404431693)-1)*100</f>
        <v>510.14617421524753</v>
      </c>
      <c r="AU2426" s="10"/>
      <c r="AV2426" s="10"/>
      <c r="AW2426" s="14">
        <f t="shared" ref="AW2426:AW2428" si="4331">IF($AP2426="",$AT2426,$AP2426)</f>
        <v>546000000</v>
      </c>
      <c r="AX2426" s="21">
        <f t="shared" ref="AX2426:AX2428" si="4332">IF($AP2426="",$AV2426,$AS2426)</f>
        <v>510.14617421524753</v>
      </c>
      <c r="AY2426" s="10">
        <f t="shared" ref="AY2426:AY2428" si="4333">LN(BB2426*$AO2426/$AW2426)</f>
        <v>-9.7534862327587568</v>
      </c>
      <c r="AZ2426" s="10">
        <f t="shared" ref="AZ2426:AZ2428" si="4334">EXP(AY$2950*$AI2426+AY$2951)*$AW2426/$AO2426</f>
        <v>16.551533266316589</v>
      </c>
      <c r="BA2426" s="10">
        <f t="shared" ref="BA2426:BA2428" si="4335">LN(AZ2426/$C2426)</f>
        <v>-0.5947186396398908</v>
      </c>
      <c r="BB2426" s="17" cm="1">
        <f t="array" ref="BB2426">$C2426*EXP(poly_from_str($AO2426,BB$2951))</f>
        <v>30.354908118608552</v>
      </c>
      <c r="BC2426" s="10">
        <f t="shared" ref="BC2426:BC2428" si="4336">LN(AZ2426/BB2426)</f>
        <v>-0.60647947966075866</v>
      </c>
      <c r="BD2426" s="10">
        <f t="shared" ref="BD2426:BD2428" si="4337">LN($AX2426/100+1)</f>
        <v>1.8085283723336778</v>
      </c>
      <c r="BE2426" s="10">
        <f t="shared" ref="BE2426:BE2428" si="4338">ABS(LN($AZ2426/$BB2426))-BD2426-LN(2)</f>
        <v>-1.8951960732328645</v>
      </c>
      <c r="BF2426" s="21">
        <f>INDEX([1]Pr3_line_class7_opt_lin!$A$2:$A$3624,MATCH($X2426,[1]Pr3_line_class7_opt_lin!$AO$2:$AO$3624,0),1)</f>
        <v>24072</v>
      </c>
    </row>
    <row r="2427" spans="1:58" x14ac:dyDescent="0.25">
      <c r="A2427" s="1">
        <v>1044.9090000000001</v>
      </c>
      <c r="B2427" s="1">
        <v>8.0000000000000002E-3</v>
      </c>
      <c r="C2427">
        <v>30</v>
      </c>
      <c r="D2427" t="s">
        <v>16</v>
      </c>
      <c r="E2427" s="2">
        <v>95702.1</v>
      </c>
      <c r="F2427">
        <v>19700</v>
      </c>
      <c r="G2427" t="s">
        <v>4</v>
      </c>
      <c r="H2427" t="s">
        <v>12</v>
      </c>
      <c r="I2427">
        <v>115403</v>
      </c>
      <c r="J2427" t="s">
        <v>6</v>
      </c>
      <c r="K2427" t="s">
        <v>12</v>
      </c>
      <c r="L2427">
        <v>19700.900000000001</v>
      </c>
      <c r="M2427">
        <v>115403.3</v>
      </c>
      <c r="N2427">
        <v>25</v>
      </c>
      <c r="V2427" s="11">
        <f t="shared" si="4249"/>
        <v>9.5702113772586893E-7</v>
      </c>
      <c r="W2427" s="11">
        <f t="shared" si="4250"/>
        <v>1.0449091503739207E-6</v>
      </c>
      <c r="X2427" s="10">
        <f t="shared" si="4251"/>
        <v>95702.10748976942</v>
      </c>
      <c r="Y2427" s="8">
        <f t="shared" si="4252"/>
        <v>1044.9090685979932</v>
      </c>
      <c r="Z2427" s="1">
        <f t="shared" si="4253"/>
        <v>1044.9090000000001</v>
      </c>
      <c r="AA2427" s="2">
        <f t="shared" si="4254"/>
        <v>95702.1</v>
      </c>
      <c r="AB2427" s="2">
        <f t="shared" si="4248"/>
        <v>95702.11377258689</v>
      </c>
      <c r="AC2427" s="1">
        <f t="shared" si="4255"/>
        <v>9.5794472902705832E-2</v>
      </c>
      <c r="AD2427" s="1" t="b">
        <f t="shared" si="4256"/>
        <v>1</v>
      </c>
      <c r="AF2427" s="1" t="s">
        <v>1157</v>
      </c>
      <c r="AG2427" s="1" t="s">
        <v>1172</v>
      </c>
      <c r="AH2427" s="10">
        <v>19700.900000000001</v>
      </c>
      <c r="AI2427" s="10">
        <v>115403.34</v>
      </c>
      <c r="AJ2427" s="10">
        <f t="shared" si="4326"/>
        <v>95702.44</v>
      </c>
      <c r="AK2427" s="1">
        <f t="shared" si="4327"/>
        <v>3.5618523415905656E-3</v>
      </c>
      <c r="AL2427" s="10">
        <f t="shared" si="4328"/>
        <v>-0.33251023058255669</v>
      </c>
      <c r="AM2427" s="10">
        <f t="shared" si="4260"/>
        <v>0.73271146099803908</v>
      </c>
      <c r="AN2427" s="10">
        <f t="shared" si="4329"/>
        <v>-0.45380787428879399</v>
      </c>
      <c r="AO2427" s="1">
        <f t="shared" si="4262"/>
        <v>1044.9090000000001</v>
      </c>
      <c r="AP2427" s="14">
        <v>532000000</v>
      </c>
      <c r="AQ2427" s="10">
        <v>4.3999999999999997E-2</v>
      </c>
      <c r="AR2427" s="14" cm="1">
        <f t="array" ref="AR2427">SfromgA($AP2427,$AO2427,"")</f>
        <v>0.29955764092089404</v>
      </c>
      <c r="AS2427" s="21">
        <f t="shared" si="4330"/>
        <v>513.54074208224711</v>
      </c>
      <c r="AU2427" s="10"/>
      <c r="AV2427" s="10"/>
      <c r="AW2427" s="14">
        <f t="shared" si="4331"/>
        <v>532000000</v>
      </c>
      <c r="AX2427" s="21">
        <f t="shared" si="4332"/>
        <v>513.54074208224711</v>
      </c>
      <c r="AY2427" s="10">
        <f t="shared" si="4333"/>
        <v>-9.7275107463554971</v>
      </c>
      <c r="AZ2427" s="10">
        <f t="shared" si="4334"/>
        <v>14.031440306596954</v>
      </c>
      <c r="BA2427" s="10">
        <f t="shared" si="4335"/>
        <v>-0.75989683375792449</v>
      </c>
      <c r="BB2427" s="17" cm="1">
        <f t="array" ref="BB2427">$C2427*EXP(poly_from_str($AO2427,BB$2951))</f>
        <v>30.354908118608552</v>
      </c>
      <c r="BC2427" s="10">
        <f t="shared" si="4336"/>
        <v>-0.77165767377879224</v>
      </c>
      <c r="BD2427" s="10">
        <f t="shared" si="4337"/>
        <v>1.8140764852198938</v>
      </c>
      <c r="BE2427" s="10">
        <f t="shared" si="4338"/>
        <v>-1.7355659920010469</v>
      </c>
      <c r="BF2427" s="21">
        <f>INDEX([1]Pr3_line_class7_opt_lin!$A$2:$A$3624,MATCH($X2427,[1]Pr3_line_class7_opt_lin!$AO$2:$AO$3624,0),1)</f>
        <v>24072</v>
      </c>
    </row>
    <row r="2428" spans="1:58" hidden="1" x14ac:dyDescent="0.25">
      <c r="A2428" s="1">
        <v>1044.8510000000001</v>
      </c>
      <c r="B2428" s="1">
        <v>4.0000000000000001E-3</v>
      </c>
      <c r="C2428">
        <v>10</v>
      </c>
      <c r="E2428" s="2">
        <v>95707.4</v>
      </c>
      <c r="F2428">
        <v>19700</v>
      </c>
      <c r="G2428" t="s">
        <v>4</v>
      </c>
      <c r="H2428" t="s">
        <v>12</v>
      </c>
      <c r="I2428">
        <v>115408</v>
      </c>
      <c r="J2428" t="s">
        <v>6</v>
      </c>
      <c r="K2428" t="s">
        <v>39</v>
      </c>
      <c r="L2428">
        <v>19700.900000000001</v>
      </c>
      <c r="M2428">
        <v>115408.4</v>
      </c>
      <c r="N2428">
        <v>25</v>
      </c>
      <c r="V2428" s="11">
        <f t="shared" si="4249"/>
        <v>9.5707426226323172E-7</v>
      </c>
      <c r="W2428" s="11">
        <f t="shared" si="4250"/>
        <v>1.0448512863164187E-6</v>
      </c>
      <c r="X2428" s="10">
        <f t="shared" si="4251"/>
        <v>95707.414260882259</v>
      </c>
      <c r="Y2428" s="8">
        <f t="shared" si="4252"/>
        <v>1044.8511306283635</v>
      </c>
      <c r="Z2428" s="1">
        <f t="shared" si="4253"/>
        <v>1044.8510000000001</v>
      </c>
      <c r="AA2428" s="2">
        <f t="shared" si="4254"/>
        <v>95707.4</v>
      </c>
      <c r="AB2428" s="2">
        <f t="shared" si="4248"/>
        <v>95707.426226323165</v>
      </c>
      <c r="AC2428" s="1">
        <f t="shared" si="4255"/>
        <v>9.579955717433547E-2</v>
      </c>
      <c r="AD2428" s="1" t="b">
        <f t="shared" si="4256"/>
        <v>1</v>
      </c>
      <c r="AF2428" s="1" t="s">
        <v>1157</v>
      </c>
      <c r="AG2428" s="1" t="s">
        <v>1168</v>
      </c>
      <c r="AH2428" s="10">
        <v>19700.900000000001</v>
      </c>
      <c r="AI2428" s="10">
        <v>115408.39</v>
      </c>
      <c r="AJ2428" s="10">
        <f t="shared" si="4326"/>
        <v>95707.489999999991</v>
      </c>
      <c r="AK2428" s="1">
        <f t="shared" si="4327"/>
        <v>6.9622544697267585E-4</v>
      </c>
      <c r="AL2428" s="10">
        <f t="shared" si="4328"/>
        <v>-7.5739117732155137E-2</v>
      </c>
      <c r="AM2428" s="10">
        <f t="shared" si="4260"/>
        <v>0.36639635699252809</v>
      </c>
      <c r="AN2428" s="10">
        <f t="shared" si="4329"/>
        <v>-0.2067136211556265</v>
      </c>
      <c r="AO2428" s="1">
        <f t="shared" si="4262"/>
        <v>1044.8510000000001</v>
      </c>
      <c r="AP2428" s="14">
        <v>310000000</v>
      </c>
      <c r="AQ2428" s="10">
        <v>5.3999999999999999E-2</v>
      </c>
      <c r="AR2428" s="14" cm="1">
        <f t="array" ref="AR2428">SfromgA($AP2428,$AO2428,"")</f>
        <v>0.17452519899077673</v>
      </c>
      <c r="AS2428" s="21">
        <f t="shared" si="4330"/>
        <v>578.57091944875879</v>
      </c>
      <c r="AU2428" s="10"/>
      <c r="AV2428" s="10"/>
      <c r="AW2428" s="14">
        <f t="shared" si="4331"/>
        <v>310000000</v>
      </c>
      <c r="AX2428" s="21">
        <f t="shared" si="4332"/>
        <v>578.57091944875879</v>
      </c>
      <c r="AY2428" s="10">
        <f t="shared" si="4333"/>
        <v>-10.286097725446359</v>
      </c>
      <c r="AZ2428" s="10">
        <f t="shared" si="4334"/>
        <v>8.1728101603663017</v>
      </c>
      <c r="BA2428" s="10">
        <f t="shared" si="4335"/>
        <v>-0.20177228238596728</v>
      </c>
      <c r="BB2428" s="17" cm="1">
        <f t="array" ref="BB2428">$C2428*EXP(poly_from_str($AO2428,BB$2951))</f>
        <v>10.118400110324144</v>
      </c>
      <c r="BC2428" s="10">
        <f t="shared" si="4336"/>
        <v>-0.21354274888820179</v>
      </c>
      <c r="BD2428" s="10">
        <f t="shared" si="4337"/>
        <v>1.9148188116989611</v>
      </c>
      <c r="BE2428" s="10">
        <f t="shared" si="4338"/>
        <v>-2.3944232433707047</v>
      </c>
      <c r="BF2428" s="21">
        <f>INDEX([1]Pr3_line_class7_opt_lin!$A$2:$A$3624,MATCH($X2428,[1]Pr3_line_class7_opt_lin!$AO$2:$AO$3624,0),1)</f>
        <v>8027</v>
      </c>
    </row>
    <row r="2429" spans="1:58" hidden="1" x14ac:dyDescent="0.25">
      <c r="A2429" s="1">
        <v>1044.6079999999999</v>
      </c>
      <c r="B2429" s="1">
        <v>4.0000000000000001E-3</v>
      </c>
      <c r="C2429">
        <v>30</v>
      </c>
      <c r="E2429" s="2">
        <v>95729.7</v>
      </c>
      <c r="N2429">
        <v>25</v>
      </c>
      <c r="V2429" s="11">
        <f t="shared" si="4249"/>
        <v>9.5729689988971939E-7</v>
      </c>
      <c r="W2429" s="11">
        <f t="shared" si="4250"/>
        <v>1.0446078907590853E-6</v>
      </c>
      <c r="X2429" s="10">
        <f t="shared" si="4251"/>
        <v>95729.694558694377</v>
      </c>
      <c r="Y2429" s="8">
        <f t="shared" si="4252"/>
        <v>1044.6079501349227</v>
      </c>
      <c r="Z2429" s="1">
        <f t="shared" si="4253"/>
        <v>1044.6079999999999</v>
      </c>
      <c r="AA2429" s="2">
        <f t="shared" si="4254"/>
        <v>95729.7</v>
      </c>
      <c r="AB2429" s="2">
        <f t="shared" si="4248"/>
        <v>95729.68998897195</v>
      </c>
      <c r="AC2429" s="1">
        <f t="shared" si="4255"/>
        <v>9.5820867726923387E-2</v>
      </c>
      <c r="AD2429" s="1" t="b">
        <f t="shared" si="4256"/>
        <v>1</v>
      </c>
      <c r="AM2429" s="10">
        <f t="shared" si="4260"/>
        <v>0.36656698014949146</v>
      </c>
      <c r="AN2429" s="10"/>
      <c r="AO2429" s="1">
        <f t="shared" si="4262"/>
        <v>1044.6079999999999</v>
      </c>
      <c r="AP2429"/>
      <c r="BB2429" s="17" cm="1">
        <f t="array" ref="BB2429">$C2429*EXP(poly_from_str($AO2429,BB$2951))</f>
        <v>30.356397121586216</v>
      </c>
      <c r="BF2429" s="21" t="e">
        <f>INDEX([1]Pr3_line_class7_opt_lin!$A$2:$A$3624,MATCH($X2429,[1]Pr3_line_class7_opt_lin!$AO$2:$AO$3624,0),1)</f>
        <v>#N/A</v>
      </c>
    </row>
    <row r="2430" spans="1:58" hidden="1" x14ac:dyDescent="0.25">
      <c r="A2430" s="1">
        <v>1044.239</v>
      </c>
      <c r="B2430" s="1">
        <v>4.0000000000000001E-3</v>
      </c>
      <c r="C2430">
        <v>50</v>
      </c>
      <c r="E2430" s="2">
        <v>95763.5</v>
      </c>
      <c r="N2430">
        <v>25</v>
      </c>
      <c r="V2430" s="11">
        <f t="shared" si="4249"/>
        <v>9.5763517738755206E-7</v>
      </c>
      <c r="W2430" s="11">
        <f t="shared" si="4250"/>
        <v>1.044239193429647E-6</v>
      </c>
      <c r="X2430" s="10">
        <f t="shared" si="4251"/>
        <v>95763.509635348571</v>
      </c>
      <c r="Y2430" s="8">
        <f t="shared" si="4252"/>
        <v>1044.2390883623968</v>
      </c>
      <c r="Z2430" s="1">
        <f t="shared" si="4253"/>
        <v>1044.239</v>
      </c>
      <c r="AA2430" s="2">
        <f t="shared" si="4254"/>
        <v>95763.5</v>
      </c>
      <c r="AB2430" s="2">
        <f t="shared" si="4248"/>
        <v>95763.51773875521</v>
      </c>
      <c r="AC2430" s="1">
        <f t="shared" si="4255"/>
        <v>9.5853256648504415E-2</v>
      </c>
      <c r="AD2430" s="1" t="b">
        <f t="shared" si="4256"/>
        <v>1</v>
      </c>
      <c r="AM2430" s="10">
        <f t="shared" si="4260"/>
        <v>0.36682598523901139</v>
      </c>
      <c r="AN2430" s="10"/>
      <c r="AO2430" s="1">
        <f t="shared" si="4262"/>
        <v>1044.239</v>
      </c>
      <c r="AP2430"/>
      <c r="BB2430" s="17" cm="1">
        <f t="array" ref="BB2430">$C2430*EXP(poly_from_str($AO2430,BB$2951))</f>
        <v>50.596882703182878</v>
      </c>
      <c r="BF2430" s="21">
        <f>INDEX([1]Pr3_line_class7_opt_lin!$A$2:$A$3624,MATCH($X2430,[1]Pr3_line_class7_opt_lin!$AO$2:$AO$3624,0),1)</f>
        <v>40280</v>
      </c>
    </row>
    <row r="2431" spans="1:58" hidden="1" x14ac:dyDescent="0.25">
      <c r="A2431" s="1">
        <v>1044.203</v>
      </c>
      <c r="B2431" s="1">
        <v>4.0000000000000001E-3</v>
      </c>
      <c r="C2431">
        <v>50</v>
      </c>
      <c r="E2431" s="2">
        <v>95766.8</v>
      </c>
      <c r="N2431">
        <v>25</v>
      </c>
      <c r="V2431" s="11">
        <f t="shared" si="4249"/>
        <v>9.5766819287054338E-7</v>
      </c>
      <c r="W2431" s="11">
        <f t="shared" si="4250"/>
        <v>1.0442032102983497E-6</v>
      </c>
      <c r="X2431" s="10">
        <f t="shared" si="4251"/>
        <v>95766.810475694874</v>
      </c>
      <c r="Y2431" s="8">
        <f t="shared" si="4252"/>
        <v>1044.2030960755396</v>
      </c>
      <c r="Z2431" s="1">
        <f t="shared" si="4253"/>
        <v>1044.203</v>
      </c>
      <c r="AA2431" s="2">
        <f t="shared" si="4254"/>
        <v>95766.8</v>
      </c>
      <c r="AB2431" s="2">
        <f t="shared" si="4248"/>
        <v>95766.819287054343</v>
      </c>
      <c r="AC2431" s="1">
        <f t="shared" si="4255"/>
        <v>9.5856418381796621E-2</v>
      </c>
      <c r="AD2431" s="1" t="b">
        <f t="shared" si="4256"/>
        <v>1</v>
      </c>
      <c r="AM2431" s="10">
        <f t="shared" si="4260"/>
        <v>0.36685127317197902</v>
      </c>
      <c r="AN2431" s="10"/>
      <c r="AO2431" s="1">
        <f t="shared" si="4262"/>
        <v>1044.203</v>
      </c>
      <c r="AP2431"/>
      <c r="BB2431" s="17" cm="1">
        <f t="array" ref="BB2431">$C2431*EXP(poly_from_str($AO2431,BB$2951))</f>
        <v>50.597155279602227</v>
      </c>
      <c r="BF2431" s="21">
        <f>INDEX([1]Pr3_line_class7_opt_lin!$A$2:$A$3624,MATCH($X2431,[1]Pr3_line_class7_opt_lin!$AO$2:$AO$3624,0),1)</f>
        <v>40289</v>
      </c>
    </row>
    <row r="2432" spans="1:58" hidden="1" x14ac:dyDescent="0.25">
      <c r="A2432" s="1">
        <v>1044.117</v>
      </c>
      <c r="B2432" s="1">
        <v>4.0000000000000001E-3</v>
      </c>
      <c r="C2432">
        <v>3</v>
      </c>
      <c r="E2432" s="2">
        <v>95774.7</v>
      </c>
      <c r="F2432">
        <v>14558</v>
      </c>
      <c r="G2432" t="s">
        <v>4</v>
      </c>
      <c r="H2432" t="s">
        <v>5</v>
      </c>
      <c r="I2432">
        <v>110333</v>
      </c>
      <c r="J2432" t="s">
        <v>6</v>
      </c>
      <c r="K2432" t="s">
        <v>7</v>
      </c>
      <c r="L2432">
        <v>14558.82</v>
      </c>
      <c r="M2432">
        <v>110333.5</v>
      </c>
      <c r="N2432">
        <v>25</v>
      </c>
      <c r="V2432" s="11">
        <f t="shared" si="4249"/>
        <v>9.5774707240663641E-7</v>
      </c>
      <c r="W2432" s="11">
        <f t="shared" si="4250"/>
        <v>1.0441170789362954E-6</v>
      </c>
      <c r="X2432" s="10">
        <f t="shared" si="4251"/>
        <v>95774.703932148303</v>
      </c>
      <c r="Y2432" s="8">
        <f t="shared" si="4252"/>
        <v>1044.117036068784</v>
      </c>
      <c r="Z2432" s="1">
        <f t="shared" si="4253"/>
        <v>1044.117</v>
      </c>
      <c r="AA2432" s="2">
        <f t="shared" si="4254"/>
        <v>95774.7</v>
      </c>
      <c r="AB2432" s="2">
        <f t="shared" si="4248"/>
        <v>95774.707240663643</v>
      </c>
      <c r="AC2432" s="1">
        <f t="shared" si="4255"/>
        <v>9.5863972735174149E-2</v>
      </c>
      <c r="AD2432" s="1" t="b">
        <f t="shared" si="4256"/>
        <v>1</v>
      </c>
      <c r="AF2432" s="1" t="s">
        <v>1159</v>
      </c>
      <c r="AG2432" s="1" t="s">
        <v>1333</v>
      </c>
      <c r="AH2432" s="10">
        <v>14558.82</v>
      </c>
      <c r="AI2432" s="10">
        <v>110333.55</v>
      </c>
      <c r="AJ2432" s="10">
        <f t="shared" ref="AJ2432:AJ2437" si="4339">AI2432-AH2432</f>
        <v>95774.73000000001</v>
      </c>
      <c r="AK2432" s="1">
        <f t="shared" ref="AK2432:AK2437" si="4340">$A2432-100000000/AJ2432</f>
        <v>2.4811774460431479E-4</v>
      </c>
      <c r="AL2432" s="10">
        <f t="shared" ref="AL2432:AL2437" si="4341">$X2432-AJ2432</f>
        <v>-2.6067851707921363E-2</v>
      </c>
      <c r="AM2432" s="10">
        <f t="shared" si="4260"/>
        <v>0.36691175414249549</v>
      </c>
      <c r="AN2432" s="10">
        <f t="shared" ref="AN2432:AN2437" si="4342">AL2432/AM2432</f>
        <v>-7.1046651990869542E-2</v>
      </c>
      <c r="AO2432" s="1">
        <f t="shared" si="4262"/>
        <v>1044.117</v>
      </c>
      <c r="AP2432" s="14">
        <v>200000000</v>
      </c>
      <c r="AQ2432" s="10">
        <v>7.4999999999999997E-2</v>
      </c>
      <c r="AR2432" s="14" cm="1">
        <f t="array" ref="AR2432">SfromgA($AP2432,$AO2432,"")</f>
        <v>0.11235977379231241</v>
      </c>
      <c r="AS2432" s="21">
        <f t="shared" ref="AS2432:AS2437" si="4343">(10^MAX(0.05, -0.312925054856973*((LN($AR2432))^(1/3)) + 0.454808404431693)-1)*100</f>
        <v>625.99555516928922</v>
      </c>
      <c r="AU2432" s="10"/>
      <c r="AV2432" s="10"/>
      <c r="AW2432" s="14">
        <f>IF($AP2432="",$AT2432,$AP2432)</f>
        <v>200000000</v>
      </c>
      <c r="AX2432" s="21">
        <f>IF($AP2432="",$AV2432,$AS2432)</f>
        <v>625.99555516928922</v>
      </c>
      <c r="AY2432" s="10">
        <f t="shared" ref="AY2432:AY2437" si="4344">LN(BB2432*$AO2432/$AW2432)</f>
        <v>-11.052403715761507</v>
      </c>
      <c r="AZ2432" s="10">
        <f t="shared" ref="AZ2432:AZ2437" si="4345">EXP(AY$2950*$AI2432+AY$2951)*$AW2432/$AO2432</f>
        <v>8.4793751769760863</v>
      </c>
      <c r="BA2432" s="10">
        <f t="shared" ref="BA2432:BA2437" si="4346">LN(AZ2432/$C2432)</f>
        <v>1.0390244764606857</v>
      </c>
      <c r="BB2432" s="17" cm="1">
        <f t="array" ref="BB2432">$C2432*EXP(poly_from_str($AO2432,BB$2951))</f>
        <v>3.0358679917869225</v>
      </c>
      <c r="BC2432" s="10">
        <f t="shared" ref="BC2432:BC2437" si="4347">LN(AZ2432/BB2432)</f>
        <v>1.027139387506836</v>
      </c>
      <c r="BD2432" s="10">
        <f t="shared" ref="BD2432:BD2437" si="4348">LN($AX2432/100+1)</f>
        <v>1.982373706461612</v>
      </c>
      <c r="BE2432" s="10">
        <f t="shared" ref="BE2432:BE2437" si="4349">ABS(LN($AZ2432/$BB2432))-BD2432-LN(2)</f>
        <v>-1.6483814995147212</v>
      </c>
      <c r="BF2432" s="21">
        <f>INDEX([1]Pr3_line_class7_opt_lin!$A$2:$A$3624,MATCH($X2432,[1]Pr3_line_class7_opt_lin!$AO$2:$AO$3624,0),1)</f>
        <v>2419</v>
      </c>
    </row>
    <row r="2433" spans="1:58" hidden="1" x14ac:dyDescent="0.25">
      <c r="A2433" s="1">
        <v>1044.029</v>
      </c>
      <c r="B2433" s="1">
        <v>4.0000000000000001E-3</v>
      </c>
      <c r="C2433">
        <v>500</v>
      </c>
      <c r="E2433" s="2">
        <v>95782.8</v>
      </c>
      <c r="F2433">
        <v>17113</v>
      </c>
      <c r="G2433" t="s">
        <v>4</v>
      </c>
      <c r="H2433" t="s">
        <v>39</v>
      </c>
      <c r="I2433">
        <v>112896</v>
      </c>
      <c r="J2433" t="s">
        <v>6</v>
      </c>
      <c r="K2433" t="s">
        <v>46</v>
      </c>
      <c r="L2433">
        <v>17113.189999999999</v>
      </c>
      <c r="M2433">
        <v>112896.3</v>
      </c>
      <c r="N2433">
        <v>25</v>
      </c>
      <c r="V2433" s="11">
        <f t="shared" si="4249"/>
        <v>9.5782779980249585E-7</v>
      </c>
      <c r="W2433" s="11">
        <f t="shared" si="4250"/>
        <v>1.0440287817854564E-6</v>
      </c>
      <c r="X2433" s="10">
        <f t="shared" si="4251"/>
        <v>95782.789129659432</v>
      </c>
      <c r="Y2433" s="8">
        <f t="shared" si="4252"/>
        <v>1044.0289002717577</v>
      </c>
      <c r="Z2433" s="1">
        <f t="shared" si="4253"/>
        <v>1044.029</v>
      </c>
      <c r="AA2433" s="2">
        <f t="shared" si="4254"/>
        <v>95782.8</v>
      </c>
      <c r="AB2433" s="2">
        <f t="shared" ref="AB2433:AB2496" si="4350">100000000/Z2433</f>
        <v>95782.779980249587</v>
      </c>
      <c r="AC2433" s="1">
        <f t="shared" si="4255"/>
        <v>9.5871704703724497E-2</v>
      </c>
      <c r="AD2433" s="1" t="b">
        <f t="shared" si="4256"/>
        <v>1</v>
      </c>
      <c r="AF2433" s="1" t="s">
        <v>1170</v>
      </c>
      <c r="AG2433" s="1" t="s">
        <v>1347</v>
      </c>
      <c r="AH2433" s="10">
        <v>17113.189999999999</v>
      </c>
      <c r="AI2433" s="10">
        <v>112896.3</v>
      </c>
      <c r="AJ2433" s="10">
        <f t="shared" si="4339"/>
        <v>95783.11</v>
      </c>
      <c r="AK2433" s="1">
        <f t="shared" si="4340"/>
        <v>3.5971915090158291E-3</v>
      </c>
      <c r="AL2433" s="10">
        <f t="shared" si="4341"/>
        <v>-0.32087034056894481</v>
      </c>
      <c r="AM2433" s="10">
        <f t="shared" si="4260"/>
        <v>0.36697371433169002</v>
      </c>
      <c r="AN2433" s="10">
        <f t="shared" si="4342"/>
        <v>-0.87436873006911175</v>
      </c>
      <c r="AO2433" s="1">
        <f t="shared" si="4262"/>
        <v>1044.029</v>
      </c>
      <c r="AP2433" s="14">
        <v>14900000000</v>
      </c>
      <c r="AQ2433" s="10">
        <v>0.71099999999999997</v>
      </c>
      <c r="AR2433" s="14" cm="1">
        <f t="array" ref="AR2433">SfromgA($AP2433,$AO2433,"")</f>
        <v>8.3686868082830834</v>
      </c>
      <c r="AS2433" s="21">
        <f t="shared" si="4343"/>
        <v>12.857632319516309</v>
      </c>
      <c r="AT2433" s="14" cm="1">
        <f t="array" ref="AT2433">INDEX([2]Sheet1!$J$2:$J$216,MATCH($AF2433&amp;$AG2433,[2]Sheet1!$M$2:$M$216&amp;[2]Sheet1!$N$2:$N$216,0),1)</f>
        <v>12785570039.582006</v>
      </c>
      <c r="AU2433" s="14" cm="1">
        <f t="array" ref="AU2433">SfromgA($AT2433,$AO2433,"")</f>
        <v>7.1811027735992852</v>
      </c>
      <c r="AV2433" s="21">
        <f>(10^MAX(0.05, -0.312925054856973*((LN($AU2433))^(1/3)) + 0.454808404431693)-1)*100</f>
        <v>15.460216411354356</v>
      </c>
      <c r="AW2433" s="14">
        <f>IF($AP2433="",$AT2433,$AP2433)</f>
        <v>14900000000</v>
      </c>
      <c r="AX2433" s="21">
        <f>IF($AP2433="",$AV2433,$AS2433)</f>
        <v>12.857632319516309</v>
      </c>
      <c r="AY2433" s="10">
        <f t="shared" si="4344"/>
        <v>-10.247278470688642</v>
      </c>
      <c r="AZ2433" s="10">
        <f t="shared" si="4345"/>
        <v>497.18607563385376</v>
      </c>
      <c r="BA2433" s="10">
        <f t="shared" si="4346"/>
        <v>-5.6437447412466119E-3</v>
      </c>
      <c r="BB2433" s="17" cm="1">
        <f t="array" ref="BB2433">$C2433*EXP(poly_from_str($AO2433,BB$2951))</f>
        <v>505.98449846555116</v>
      </c>
      <c r="BC2433" s="10">
        <f t="shared" si="4347"/>
        <v>-1.7541679693670865E-2</v>
      </c>
      <c r="BD2433" s="10">
        <f t="shared" si="4348"/>
        <v>0.12095694741663007</v>
      </c>
      <c r="BE2433" s="10">
        <f t="shared" si="4349"/>
        <v>-0.79656244828290446</v>
      </c>
      <c r="BF2433" s="21">
        <f>INDEX([1]Pr3_line_class7_opt_lin!$A$2:$A$3624,MATCH($X2433,[1]Pr3_line_class7_opt_lin!$AO$2:$AO$3624,0),1)</f>
        <v>403309</v>
      </c>
    </row>
    <row r="2434" spans="1:58" hidden="1" x14ac:dyDescent="0.25">
      <c r="A2434" s="1">
        <v>1043.97</v>
      </c>
      <c r="B2434" s="1">
        <v>4.0000000000000001E-3</v>
      </c>
      <c r="C2434">
        <v>3</v>
      </c>
      <c r="E2434" s="2">
        <v>95788.2</v>
      </c>
      <c r="F2434">
        <v>21535</v>
      </c>
      <c r="G2434" t="s">
        <v>4</v>
      </c>
      <c r="H2434" t="s">
        <v>5</v>
      </c>
      <c r="I2434">
        <v>117323</v>
      </c>
      <c r="J2434" t="s">
        <v>6</v>
      </c>
      <c r="K2434" t="s">
        <v>12</v>
      </c>
      <c r="L2434">
        <v>21535.17</v>
      </c>
      <c r="M2434">
        <v>117323.1</v>
      </c>
      <c r="N2434">
        <v>25</v>
      </c>
      <c r="V2434" s="11">
        <f t="shared" ref="V2434:V2497" si="4351">0.001/$A2434</f>
        <v>9.5788193147312652E-7</v>
      </c>
      <c r="W2434" s="11">
        <f t="shared" ref="W2434:W2497" si="4352">0.1/$E2434</f>
        <v>1.0439699253143917E-6</v>
      </c>
      <c r="X2434" s="10">
        <f t="shared" ref="X2434:X2497" si="4353">($E2434/$W2434^2+(100000000/$A2434)/$V2434^2)/(1/$W2434^2+1/$V2434^2)</f>
        <v>95788.196279506126</v>
      </c>
      <c r="Y2434" s="8">
        <f t="shared" ref="Y2434:Y2497" si="4354">100000000/X2434</f>
        <v>1043.9699658630589</v>
      </c>
      <c r="Z2434" s="1">
        <f t="shared" ref="Z2434:Z2497" si="4355">ROUND($A2434,3)+0</f>
        <v>1043.97</v>
      </c>
      <c r="AA2434" s="2">
        <f t="shared" ref="AA2434:AA2497" si="4356">ROUND($E2434,1)+0</f>
        <v>95788.2</v>
      </c>
      <c r="AB2434" s="2">
        <f t="shared" si="4350"/>
        <v>95788.193147312661</v>
      </c>
      <c r="AC2434" s="1">
        <f t="shared" ref="AC2434:AC2497" si="4357">0.0005/$Z2434*AB2434+0.05</f>
        <v>9.5876889732134374E-2</v>
      </c>
      <c r="AD2434" s="1" t="b">
        <f t="shared" ref="AD2434:AD2497" si="4358">ABS($E2434-AB2434)&lt;AC2434</f>
        <v>1</v>
      </c>
      <c r="AF2434" s="1" t="s">
        <v>1206</v>
      </c>
      <c r="AG2434" s="1" t="s">
        <v>1200</v>
      </c>
      <c r="AH2434" s="10">
        <v>21535.17</v>
      </c>
      <c r="AI2434" s="10">
        <v>117323.1</v>
      </c>
      <c r="AJ2434" s="10">
        <f t="shared" si="4339"/>
        <v>95787.930000000008</v>
      </c>
      <c r="AK2434" s="1">
        <f t="shared" si="4340"/>
        <v>-2.8679803394879855E-3</v>
      </c>
      <c r="AL2434" s="10">
        <f t="shared" si="4341"/>
        <v>0.2662795061187353</v>
      </c>
      <c r="AM2434" s="10">
        <f t="shared" ref="AM2434:AM2497" si="4359">$B2434/$A2434*$E2434</f>
        <v>0.36701514411333652</v>
      </c>
      <c r="AN2434" s="10">
        <f t="shared" si="4342"/>
        <v>0.72552729877682254</v>
      </c>
      <c r="AO2434" s="1">
        <f t="shared" ref="AO2434:AO2497" si="4360">$A2434+0</f>
        <v>1043.97</v>
      </c>
      <c r="AP2434" s="14">
        <v>799000000</v>
      </c>
      <c r="AQ2434" s="10">
        <v>0.104</v>
      </c>
      <c r="AR2434" s="14" cm="1">
        <f t="array" ref="AR2434">SfromgA($AP2434,$AO2434,"")</f>
        <v>0.4486877322771553</v>
      </c>
      <c r="AS2434" s="21">
        <f t="shared" si="4343"/>
        <v>456.51265756214264</v>
      </c>
      <c r="AU2434" s="10"/>
      <c r="AV2434" s="10"/>
      <c r="AW2434" s="14">
        <f t="shared" ref="AW2434:AW2435" si="4361">IF($AP2434="",$AT2434,$AP2434)</f>
        <v>799000000</v>
      </c>
      <c r="AX2434" s="21">
        <f t="shared" ref="AX2434:AX2435" si="4362">IF($AP2434="",$AV2434,$AS2434)</f>
        <v>456.51265756214264</v>
      </c>
      <c r="AY2434" s="10">
        <f t="shared" si="4344"/>
        <v>-12.43756674250799</v>
      </c>
      <c r="AZ2434" s="10">
        <f t="shared" si="4345"/>
        <v>17.627592203778633</v>
      </c>
      <c r="BA2434" s="10">
        <f t="shared" si="4346"/>
        <v>1.7708531246073931</v>
      </c>
      <c r="BB2434" s="17" cm="1">
        <f t="array" ref="BB2434">$C2434*EXP(poly_from_str($AO2434,BB$2951))</f>
        <v>3.0359328119129181</v>
      </c>
      <c r="BC2434" s="10">
        <f t="shared" si="4347"/>
        <v>1.7589466844504673</v>
      </c>
      <c r="BD2434" s="10">
        <f t="shared" si="4348"/>
        <v>1.7165197294142953</v>
      </c>
      <c r="BE2434" s="10">
        <f t="shared" si="4349"/>
        <v>-0.65072022552377329</v>
      </c>
      <c r="BF2434" s="21">
        <f>INDEX([1]Pr3_line_class7_opt_lin!$A$2:$A$3624,MATCH($X2434,[1]Pr3_line_class7_opt_lin!$AO$2:$AO$3624,0),1)</f>
        <v>2421</v>
      </c>
    </row>
    <row r="2435" spans="1:58" hidden="1" x14ac:dyDescent="0.25">
      <c r="A2435" s="1">
        <v>1043.8530000000001</v>
      </c>
      <c r="B2435" s="1">
        <v>4.0000000000000001E-3</v>
      </c>
      <c r="C2435">
        <v>50</v>
      </c>
      <c r="E2435" s="2">
        <v>95798.9</v>
      </c>
      <c r="F2435">
        <v>19700</v>
      </c>
      <c r="G2435" t="s">
        <v>4</v>
      </c>
      <c r="H2435" t="s">
        <v>12</v>
      </c>
      <c r="I2435">
        <v>115499</v>
      </c>
      <c r="J2435" t="s">
        <v>6</v>
      </c>
      <c r="K2435" t="s">
        <v>5</v>
      </c>
      <c r="L2435">
        <v>19700.900000000001</v>
      </c>
      <c r="M2435">
        <v>115499.8</v>
      </c>
      <c r="N2435">
        <v>25</v>
      </c>
      <c r="V2435" s="11">
        <f t="shared" si="4351"/>
        <v>9.5798929542761294E-7</v>
      </c>
      <c r="W2435" s="11">
        <f t="shared" si="4352"/>
        <v>1.043853321906619E-6</v>
      </c>
      <c r="X2435" s="10">
        <f t="shared" si="4353"/>
        <v>95798.916036216397</v>
      </c>
      <c r="Y2435" s="8">
        <f t="shared" si="4354"/>
        <v>1043.8531471712624</v>
      </c>
      <c r="Z2435" s="1">
        <f t="shared" si="4355"/>
        <v>1043.8530000000001</v>
      </c>
      <c r="AA2435" s="2">
        <f t="shared" si="4356"/>
        <v>95798.9</v>
      </c>
      <c r="AB2435" s="2">
        <f t="shared" si="4350"/>
        <v>95798.929542761281</v>
      </c>
      <c r="AC2435" s="1">
        <f t="shared" si="4357"/>
        <v>9.5887174507694711E-2</v>
      </c>
      <c r="AD2435" s="1" t="b">
        <f t="shared" si="4358"/>
        <v>1</v>
      </c>
      <c r="AF2435" s="1" t="s">
        <v>1157</v>
      </c>
      <c r="AG2435" s="1" t="s">
        <v>1219</v>
      </c>
      <c r="AH2435" s="10">
        <v>19700.900000000001</v>
      </c>
      <c r="AI2435" s="10">
        <v>115499.67</v>
      </c>
      <c r="AJ2435" s="10">
        <f t="shared" si="4339"/>
        <v>95798.76999999999</v>
      </c>
      <c r="AK2435" s="1">
        <f t="shared" si="4340"/>
        <v>-1.7384272262006562E-3</v>
      </c>
      <c r="AL2435" s="10">
        <f t="shared" si="4341"/>
        <v>0.14603621640708297</v>
      </c>
      <c r="AM2435" s="10">
        <f t="shared" si="4359"/>
        <v>0.36709728285496135</v>
      </c>
      <c r="AN2435" s="10">
        <f t="shared" si="4342"/>
        <v>0.3978133950525079</v>
      </c>
      <c r="AO2435" s="1">
        <f t="shared" si="4360"/>
        <v>1043.8530000000001</v>
      </c>
      <c r="AP2435" s="14">
        <v>3250000000</v>
      </c>
      <c r="AQ2435" s="10">
        <v>0.57899999999999996</v>
      </c>
      <c r="AR2435" s="14" cm="1">
        <f t="array" ref="AR2435">SfromgA($AP2435,$AO2435,"")</f>
        <v>1.8244617046930089</v>
      </c>
      <c r="AS2435" s="21">
        <f t="shared" si="4343"/>
        <v>55.127541606842456</v>
      </c>
      <c r="AU2435" s="10"/>
      <c r="AV2435" s="10"/>
      <c r="AW2435" s="14">
        <f t="shared" si="4361"/>
        <v>3250000000</v>
      </c>
      <c r="AX2435" s="21">
        <f t="shared" si="4362"/>
        <v>55.127541606842456</v>
      </c>
      <c r="AY2435" s="10">
        <f t="shared" si="4344"/>
        <v>-11.027300822642415</v>
      </c>
      <c r="AZ2435" s="10">
        <f t="shared" si="4345"/>
        <v>85.03593301450735</v>
      </c>
      <c r="BA2435" s="10">
        <f t="shared" si="4346"/>
        <v>0.53105090307936709</v>
      </c>
      <c r="BB2435" s="17" cm="1">
        <f t="array" ref="BB2435">$C2435*EXP(poly_from_str($AO2435,BB$2951))</f>
        <v>50.599720710085364</v>
      </c>
      <c r="BC2435" s="10">
        <f t="shared" si="4347"/>
        <v>0.51912785179285648</v>
      </c>
      <c r="BD2435" s="10">
        <f t="shared" si="4348"/>
        <v>0.43907744165285412</v>
      </c>
      <c r="BE2435" s="10">
        <f t="shared" si="4349"/>
        <v>-0.61309677041994293</v>
      </c>
      <c r="BF2435" s="21">
        <f>INDEX([1]Pr3_line_class7_opt_lin!$A$2:$A$3624,MATCH($X2435,[1]Pr3_line_class7_opt_lin!$AO$2:$AO$3624,0),1)</f>
        <v>40373</v>
      </c>
    </row>
    <row r="2436" spans="1:58" hidden="1" x14ac:dyDescent="0.25">
      <c r="A2436" s="1">
        <v>1043.797</v>
      </c>
      <c r="B2436" s="1">
        <v>4.0000000000000001E-3</v>
      </c>
      <c r="C2436">
        <v>500</v>
      </c>
      <c r="E2436" s="2">
        <v>95804.1</v>
      </c>
      <c r="F2436">
        <v>18921</v>
      </c>
      <c r="G2436" t="s">
        <v>4</v>
      </c>
      <c r="H2436" t="s">
        <v>46</v>
      </c>
      <c r="I2436">
        <v>114725</v>
      </c>
      <c r="J2436" t="s">
        <v>6</v>
      </c>
      <c r="K2436" t="s">
        <v>516</v>
      </c>
      <c r="L2436">
        <v>18921.240000000002</v>
      </c>
      <c r="M2436">
        <v>114725.6</v>
      </c>
      <c r="N2436">
        <v>25</v>
      </c>
      <c r="V2436" s="11">
        <f t="shared" si="4351"/>
        <v>9.580406918203443E-7</v>
      </c>
      <c r="W2436" s="11">
        <f t="shared" si="4352"/>
        <v>1.0437966642346203E-6</v>
      </c>
      <c r="X2436" s="10">
        <f t="shared" si="4353"/>
        <v>95804.083273236072</v>
      </c>
      <c r="Y2436" s="8">
        <f t="shared" si="4354"/>
        <v>1043.7968464746648</v>
      </c>
      <c r="Z2436" s="1">
        <f t="shared" si="4355"/>
        <v>1043.797</v>
      </c>
      <c r="AA2436" s="2">
        <f t="shared" si="4356"/>
        <v>95804.1</v>
      </c>
      <c r="AB2436" s="2">
        <f t="shared" si="4350"/>
        <v>95804.069182034436</v>
      </c>
      <c r="AC2436" s="1">
        <f t="shared" si="4357"/>
        <v>9.5892098359180195E-2</v>
      </c>
      <c r="AD2436" s="1" t="b">
        <f t="shared" si="4358"/>
        <v>1</v>
      </c>
      <c r="AF2436" s="1" t="s">
        <v>1297</v>
      </c>
      <c r="AG2436" s="1" t="s">
        <v>1343</v>
      </c>
      <c r="AH2436" s="10">
        <v>18921.240000000002</v>
      </c>
      <c r="AI2436" s="10">
        <v>114725.6</v>
      </c>
      <c r="AJ2436" s="10">
        <f t="shared" si="4339"/>
        <v>95804.36</v>
      </c>
      <c r="AK2436" s="1">
        <f t="shared" si="4340"/>
        <v>3.1684875302744331E-3</v>
      </c>
      <c r="AL2436" s="10">
        <f t="shared" si="4341"/>
        <v>-0.27672676392830908</v>
      </c>
      <c r="AM2436" s="10">
        <f t="shared" si="4359"/>
        <v>0.3671369049729018</v>
      </c>
      <c r="AN2436" s="10">
        <f t="shared" si="4342"/>
        <v>-0.75374270518714037</v>
      </c>
      <c r="AO2436" s="1">
        <f t="shared" si="4360"/>
        <v>1043.797</v>
      </c>
      <c r="AP2436" s="14">
        <v>19000000000</v>
      </c>
      <c r="AQ2436" s="10">
        <v>0.745</v>
      </c>
      <c r="AR2436" s="14" cm="1">
        <f t="array" ref="AR2436">SfromgA($AP2436,$AO2436,"")</f>
        <v>10.66436728113065</v>
      </c>
      <c r="AS2436" s="21">
        <f t="shared" si="4343"/>
        <v>12.201845430196357</v>
      </c>
      <c r="AT2436" s="14" cm="1">
        <f t="array" ref="AT2436">INDEX([2]Sheet1!$J$2:$J$216,MATCH($AF2436&amp;$AG2436,[2]Sheet1!$M$2:$M$216&amp;[2]Sheet1!$N$2:$N$216,0),1)</f>
        <v>16478314045.018242</v>
      </c>
      <c r="AU2436" s="14" cm="1">
        <f t="array" ref="AU2436">SfromgA($AT2436,$AO2436,"")</f>
        <v>9.2489891131520103</v>
      </c>
      <c r="AV2436" s="21">
        <f>(10^MAX(0.05, -0.312925054856973*((LN($AU2436))^(1/3)) + 0.454808404431693)-1)*100</f>
        <v>12.201845430196357</v>
      </c>
      <c r="AW2436" s="14">
        <f>IF($AP2436="",$AT2436,$AP2436)</f>
        <v>19000000000</v>
      </c>
      <c r="AX2436" s="21">
        <f>IF($AP2436="",$AV2436,$AS2436)</f>
        <v>12.201845430196357</v>
      </c>
      <c r="AY2436" s="10">
        <f t="shared" si="4344"/>
        <v>-10.49054553071557</v>
      </c>
      <c r="AZ2436" s="10">
        <f t="shared" si="4345"/>
        <v>534.4662411807027</v>
      </c>
      <c r="BA2436" s="10">
        <f t="shared" si="4346"/>
        <v>6.6660470423751339E-2</v>
      </c>
      <c r="BB2436" s="17" cm="1">
        <f t="array" ref="BB2436">$C2436*EXP(poly_from_str($AO2436,BB$2951))</f>
        <v>506.0011693766856</v>
      </c>
      <c r="BC2436" s="10">
        <f t="shared" si="4347"/>
        <v>5.4729588540030114E-2</v>
      </c>
      <c r="BD2436" s="10">
        <f t="shared" si="4348"/>
        <v>0.1151292546497024</v>
      </c>
      <c r="BE2436" s="10">
        <f t="shared" si="4349"/>
        <v>-0.75354684666961758</v>
      </c>
      <c r="BF2436" s="21">
        <f>INDEX([1]Pr3_line_class7_opt_lin!$A$2:$A$3624,MATCH($X2436,[1]Pr3_line_class7_opt_lin!$AO$2:$AO$3624,0),1)</f>
        <v>403865</v>
      </c>
    </row>
    <row r="2437" spans="1:58" hidden="1" x14ac:dyDescent="0.25">
      <c r="A2437" s="1">
        <v>1043.6389999999999</v>
      </c>
      <c r="B2437" s="1">
        <v>4.0000000000000001E-3</v>
      </c>
      <c r="C2437">
        <v>10</v>
      </c>
      <c r="E2437" s="2">
        <v>95818.6</v>
      </c>
      <c r="F2437">
        <v>21755</v>
      </c>
      <c r="G2437" t="s">
        <v>4</v>
      </c>
      <c r="H2437" t="s">
        <v>12</v>
      </c>
      <c r="I2437">
        <v>117574</v>
      </c>
      <c r="J2437" t="s">
        <v>6</v>
      </c>
      <c r="K2437" t="s">
        <v>12</v>
      </c>
      <c r="L2437">
        <v>21755.84</v>
      </c>
      <c r="M2437">
        <v>117574.5</v>
      </c>
      <c r="N2437">
        <v>25</v>
      </c>
      <c r="V2437" s="11">
        <f t="shared" si="4351"/>
        <v>9.5818573280607584E-7</v>
      </c>
      <c r="W2437" s="11">
        <f t="shared" si="4352"/>
        <v>1.0436387089771714E-6</v>
      </c>
      <c r="X2437" s="10">
        <f t="shared" si="4353"/>
        <v>95818.585501793103</v>
      </c>
      <c r="Y2437" s="8">
        <f t="shared" si="4354"/>
        <v>1043.6388668890197</v>
      </c>
      <c r="Z2437" s="1">
        <f t="shared" si="4355"/>
        <v>1043.6389999999999</v>
      </c>
      <c r="AA2437" s="2">
        <f t="shared" si="4356"/>
        <v>95818.6</v>
      </c>
      <c r="AB2437" s="2">
        <f t="shared" si="4350"/>
        <v>95818.573280607583</v>
      </c>
      <c r="AC2437" s="1">
        <f t="shared" si="4357"/>
        <v>9.5905994927655835E-2</v>
      </c>
      <c r="AD2437" s="1" t="b">
        <f t="shared" si="4358"/>
        <v>1</v>
      </c>
      <c r="AF2437" s="1" t="s">
        <v>1278</v>
      </c>
      <c r="AG2437" s="1" t="s">
        <v>1208</v>
      </c>
      <c r="AH2437" s="10">
        <v>21755.84</v>
      </c>
      <c r="AI2437" s="10">
        <v>117574.5</v>
      </c>
      <c r="AJ2437" s="10">
        <f t="shared" si="4339"/>
        <v>95818.66</v>
      </c>
      <c r="AK2437" s="1">
        <f t="shared" si="4340"/>
        <v>9.445314722142939E-4</v>
      </c>
      <c r="AL2437" s="10">
        <f t="shared" si="4341"/>
        <v>-7.4498206900898367E-2</v>
      </c>
      <c r="AM2437" s="10">
        <f t="shared" si="4359"/>
        <v>0.36724806182980907</v>
      </c>
      <c r="AN2437" s="10">
        <f t="shared" si="4342"/>
        <v>-0.2028552758854926</v>
      </c>
      <c r="AO2437" s="1">
        <f t="shared" si="4360"/>
        <v>1043.6389999999999</v>
      </c>
      <c r="AP2437" s="14">
        <v>69000000</v>
      </c>
      <c r="AQ2437" s="10">
        <v>2.5999999999999999E-2</v>
      </c>
      <c r="AR2437" s="14" cm="1">
        <f t="array" ref="AR2437">SfromgA($AP2437,$AO2437,"")</f>
        <v>3.8710907321935391E-2</v>
      </c>
      <c r="AS2437" s="21">
        <f t="shared" si="4343"/>
        <v>728.71593353180617</v>
      </c>
      <c r="AU2437" s="10"/>
      <c r="AV2437" s="10"/>
      <c r="AW2437" s="14">
        <f>IF($AP2437="",$AT2437,$AP2437)</f>
        <v>69000000</v>
      </c>
      <c r="AX2437" s="21">
        <f>IF($AP2437="",$AV2437,$AS2437)</f>
        <v>728.71593353180617</v>
      </c>
      <c r="AY2437" s="10">
        <f t="shared" si="4344"/>
        <v>-8.7846104899204995</v>
      </c>
      <c r="AZ2437" s="10">
        <f t="shared" si="4345"/>
        <v>1.4873978666031629</v>
      </c>
      <c r="BA2437" s="10">
        <f t="shared" si="4346"/>
        <v>-1.9055568980207971</v>
      </c>
      <c r="BB2437" s="17" cm="1">
        <f t="array" ref="BB2437">$C2437*EXP(poly_from_str($AO2437,BB$2951))</f>
        <v>10.120242736953509</v>
      </c>
      <c r="BC2437" s="10">
        <f t="shared" si="4347"/>
        <v>-1.9175094544633857</v>
      </c>
      <c r="BD2437" s="10">
        <f t="shared" si="4348"/>
        <v>2.1147072488231382</v>
      </c>
      <c r="BE2437" s="10">
        <f t="shared" si="4349"/>
        <v>-0.89034497491969777</v>
      </c>
      <c r="BF2437" s="21">
        <f>INDEX([1]Pr3_line_class7_opt_lin!$A$2:$A$3624,MATCH($X2437,[1]Pr3_line_class7_opt_lin!$AO$2:$AO$3624,0),1)</f>
        <v>8085</v>
      </c>
    </row>
    <row r="2438" spans="1:58" hidden="1" x14ac:dyDescent="0.25">
      <c r="A2438" s="1">
        <v>1043.501</v>
      </c>
      <c r="B2438" s="1">
        <v>4.0000000000000001E-3</v>
      </c>
      <c r="C2438">
        <v>50</v>
      </c>
      <c r="E2438" s="2">
        <v>95831.2</v>
      </c>
      <c r="N2438">
        <v>25</v>
      </c>
      <c r="V2438" s="11">
        <f t="shared" si="4351"/>
        <v>9.5831245010785806E-7</v>
      </c>
      <c r="W2438" s="11">
        <f t="shared" si="4352"/>
        <v>1.0435014901201281E-6</v>
      </c>
      <c r="X2438" s="10">
        <f t="shared" si="4353"/>
        <v>95831.224417405785</v>
      </c>
      <c r="Y2438" s="8">
        <f t="shared" si="4354"/>
        <v>1043.501224240197</v>
      </c>
      <c r="Z2438" s="1">
        <f t="shared" si="4355"/>
        <v>1043.501</v>
      </c>
      <c r="AA2438" s="2">
        <f t="shared" si="4356"/>
        <v>95831.2</v>
      </c>
      <c r="AB2438" s="2">
        <f t="shared" si="4350"/>
        <v>95831.245010785802</v>
      </c>
      <c r="AC2438" s="1">
        <f t="shared" si="4357"/>
        <v>9.5918137601586295E-2</v>
      </c>
      <c r="AD2438" s="1" t="b">
        <f t="shared" si="4358"/>
        <v>1</v>
      </c>
      <c r="AM2438" s="10">
        <f t="shared" si="4359"/>
        <v>0.36734492827510468</v>
      </c>
      <c r="AN2438" s="10"/>
      <c r="AO2438" s="1">
        <f t="shared" si="4360"/>
        <v>1043.501</v>
      </c>
      <c r="AP2438"/>
      <c r="BB2438" s="17" cm="1">
        <f t="array" ref="BB2438">$C2438*EXP(poly_from_str($AO2438,BB$2951))</f>
        <v>50.602146013628236</v>
      </c>
      <c r="BF2438" s="21">
        <f>INDEX([1]Pr3_line_class7_opt_lin!$A$2:$A$3624,MATCH($X2438,[1]Pr3_line_class7_opt_lin!$AO$2:$AO$3624,0),1)</f>
        <v>40458</v>
      </c>
    </row>
    <row r="2439" spans="1:58" hidden="1" x14ac:dyDescent="0.25">
      <c r="A2439" s="1">
        <v>1043.2940000000001</v>
      </c>
      <c r="B2439" s="1">
        <v>4.0000000000000001E-3</v>
      </c>
      <c r="C2439">
        <v>5</v>
      </c>
      <c r="E2439" s="2">
        <v>95850.2</v>
      </c>
      <c r="N2439">
        <v>25</v>
      </c>
      <c r="V2439" s="11">
        <f t="shared" si="4351"/>
        <v>9.5850258891549256E-7</v>
      </c>
      <c r="W2439" s="11">
        <f t="shared" si="4352"/>
        <v>1.043294641012747E-6</v>
      </c>
      <c r="X2439" s="10">
        <f t="shared" si="4353"/>
        <v>95850.231935833013</v>
      </c>
      <c r="Y2439" s="8">
        <f t="shared" si="4354"/>
        <v>1043.2942934029106</v>
      </c>
      <c r="Z2439" s="1">
        <f t="shared" si="4355"/>
        <v>1043.2940000000001</v>
      </c>
      <c r="AA2439" s="2">
        <f t="shared" si="4356"/>
        <v>95850.2</v>
      </c>
      <c r="AB2439" s="2">
        <f t="shared" si="4350"/>
        <v>95850.258891549252</v>
      </c>
      <c r="AC2439" s="1">
        <f t="shared" si="4357"/>
        <v>9.5936360647885077E-2</v>
      </c>
      <c r="AD2439" s="1" t="b">
        <f t="shared" si="4358"/>
        <v>1</v>
      </c>
      <c r="AM2439" s="10">
        <f t="shared" si="4359"/>
        <v>0.36749065939227099</v>
      </c>
      <c r="AN2439" s="10"/>
      <c r="AO2439" s="1">
        <f t="shared" si="4360"/>
        <v>1043.2940000000001</v>
      </c>
      <c r="AP2439"/>
      <c r="BB2439" s="17" cm="1">
        <f t="array" ref="BB2439">$C2439*EXP(poly_from_str($AO2439,BB$2951))</f>
        <v>5.0603499765535069</v>
      </c>
      <c r="BF2439" s="21">
        <f>INDEX([1]Pr3_line_class7_opt_lin!$A$2:$A$3624,MATCH($X2439,[1]Pr3_line_class7_opt_lin!$AO$2:$AO$3624,0),1)</f>
        <v>4051</v>
      </c>
    </row>
    <row r="2440" spans="1:58" hidden="1" x14ac:dyDescent="0.25">
      <c r="A2440" s="1">
        <v>1043.223</v>
      </c>
      <c r="B2440" s="1">
        <v>4.0000000000000001E-3</v>
      </c>
      <c r="C2440">
        <v>200</v>
      </c>
      <c r="E2440" s="2">
        <v>95856.8</v>
      </c>
      <c r="F2440">
        <v>16135</v>
      </c>
      <c r="G2440" t="s">
        <v>4</v>
      </c>
      <c r="H2440" t="s">
        <v>7</v>
      </c>
      <c r="I2440">
        <v>111993</v>
      </c>
      <c r="J2440" t="s">
        <v>6</v>
      </c>
      <c r="K2440" t="s">
        <v>5</v>
      </c>
      <c r="L2440">
        <v>16135.97</v>
      </c>
      <c r="M2440">
        <v>111993</v>
      </c>
      <c r="N2440">
        <v>25</v>
      </c>
      <c r="V2440" s="11">
        <f t="shared" si="4351"/>
        <v>9.5856782298703159E-7</v>
      </c>
      <c r="W2440" s="11">
        <f t="shared" si="4352"/>
        <v>1.0432228073543036E-6</v>
      </c>
      <c r="X2440" s="10">
        <f t="shared" si="4353"/>
        <v>95856.790402106679</v>
      </c>
      <c r="Y2440" s="8">
        <f t="shared" si="4354"/>
        <v>1043.222911809514</v>
      </c>
      <c r="Z2440" s="1">
        <f t="shared" si="4355"/>
        <v>1043.223</v>
      </c>
      <c r="AA2440" s="2">
        <f t="shared" si="4356"/>
        <v>95856.8</v>
      </c>
      <c r="AB2440" s="2">
        <f t="shared" si="4350"/>
        <v>95856.782298703154</v>
      </c>
      <c r="AC2440" s="1">
        <f t="shared" si="4357"/>
        <v>9.5942613563304857E-2</v>
      </c>
      <c r="AD2440" s="1" t="b">
        <f t="shared" si="4358"/>
        <v>1</v>
      </c>
      <c r="AF2440" s="1" t="s">
        <v>1213</v>
      </c>
      <c r="AG2440" s="1" t="s">
        <v>1180</v>
      </c>
      <c r="AH2440" s="10">
        <v>16135.97</v>
      </c>
      <c r="AI2440" s="10">
        <v>111992.97</v>
      </c>
      <c r="AJ2440" s="10">
        <f>AI2440-AH2440</f>
        <v>95857</v>
      </c>
      <c r="AK2440" s="1">
        <f>$A2440-100000000/AJ2440</f>
        <v>2.3692688066603296E-3</v>
      </c>
      <c r="AL2440" s="10">
        <f>$X2440-AJ2440</f>
        <v>-0.20959789332118817</v>
      </c>
      <c r="AM2440" s="10">
        <f t="shared" si="4359"/>
        <v>0.3675409763780132</v>
      </c>
      <c r="AN2440" s="10">
        <f>AL2440/AM2440</f>
        <v>-0.5702708182001951</v>
      </c>
      <c r="AO2440" s="1">
        <f t="shared" si="4360"/>
        <v>1043.223</v>
      </c>
      <c r="AP2440" s="14">
        <v>5940000000</v>
      </c>
      <c r="AQ2440" s="10">
        <v>0.69</v>
      </c>
      <c r="AR2440" s="14" cm="1">
        <f t="array" ref="AR2440">SfromgA($AP2440,$AO2440,"")</f>
        <v>3.3285207226434199</v>
      </c>
      <c r="AS2440" s="21">
        <f>(10^MAX(0.05, -0.312925054856973*((LN($AR2440))^(1/3)) + 0.454808404431693)-1)*100</f>
        <v>32.447134727375236</v>
      </c>
      <c r="AU2440" s="10"/>
      <c r="AV2440" s="10"/>
      <c r="AW2440" s="14">
        <f>IF($AP2440="",$AT2440,$AP2440)</f>
        <v>5940000000</v>
      </c>
      <c r="AX2440" s="21">
        <f>IF($AP2440="",$AV2440,$AS2440)</f>
        <v>32.447134727375236</v>
      </c>
      <c r="AY2440" s="10">
        <f>LN(BB2440*$AO2440/$AW2440)</f>
        <v>-10.244580700062645</v>
      </c>
      <c r="AZ2440" s="10">
        <f>EXP(AY$2950*$AI2440+AY$2951)*$AW2440/$AO2440</f>
        <v>215.83718021628573</v>
      </c>
      <c r="BA2440" s="10">
        <f>LN(AZ2440/$C2440)</f>
        <v>7.6206961594630043E-2</v>
      </c>
      <c r="BB2440" s="17" cm="1">
        <f t="array" ref="BB2440">$C2440*EXP(poly_from_str($AO2440,BB$2951))</f>
        <v>202.41580691762528</v>
      </c>
      <c r="BC2440" s="10">
        <f t="shared" ref="BC2440" si="4363">LN(AZ2440/BB2440)</f>
        <v>6.4200296359703715E-2</v>
      </c>
      <c r="BD2440" s="10">
        <f t="shared" ref="BD2440" si="4364">LN($AX2440/100+1)</f>
        <v>0.28101339663359448</v>
      </c>
      <c r="BE2440" s="10">
        <f>ABS(LN($AZ2440/$BB2440))-BD2440-LN(2)</f>
        <v>-0.90996028083383607</v>
      </c>
      <c r="BF2440" s="21">
        <f>INDEX([1]Pr3_line_class7_opt_lin!$A$2:$A$3624,MATCH($X2440,[1]Pr3_line_class7_opt_lin!$AO$2:$AO$3624,0),1)</f>
        <v>162098</v>
      </c>
    </row>
    <row r="2441" spans="1:58" hidden="1" x14ac:dyDescent="0.25">
      <c r="A2441" s="1">
        <v>1043.1099999999999</v>
      </c>
      <c r="B2441" s="1">
        <v>4.0000000000000001E-3</v>
      </c>
      <c r="C2441">
        <v>10</v>
      </c>
      <c r="E2441" s="2">
        <v>95867.199999999997</v>
      </c>
      <c r="N2441">
        <v>25</v>
      </c>
      <c r="V2441" s="11">
        <f t="shared" si="4351"/>
        <v>9.5867166454161123E-7</v>
      </c>
      <c r="W2441" s="11">
        <f t="shared" si="4352"/>
        <v>1.0431096349950765E-6</v>
      </c>
      <c r="X2441" s="10">
        <f t="shared" si="4353"/>
        <v>95867.181814582786</v>
      </c>
      <c r="Y2441" s="8">
        <f t="shared" si="4354"/>
        <v>1043.1098328665853</v>
      </c>
      <c r="Z2441" s="1">
        <f t="shared" si="4355"/>
        <v>1043.1099999999999</v>
      </c>
      <c r="AA2441" s="2">
        <f t="shared" si="4356"/>
        <v>95867.199999999997</v>
      </c>
      <c r="AB2441" s="2">
        <f t="shared" si="4350"/>
        <v>95867.166454161124</v>
      </c>
      <c r="AC2441" s="1">
        <f t="shared" si="4357"/>
        <v>9.595256801974919E-2</v>
      </c>
      <c r="AD2441" s="1" t="b">
        <f t="shared" si="4358"/>
        <v>1</v>
      </c>
      <c r="AM2441" s="10">
        <f t="shared" si="4359"/>
        <v>0.36762067279577421</v>
      </c>
      <c r="AN2441" s="10"/>
      <c r="AO2441" s="1">
        <f t="shared" si="4360"/>
        <v>1043.1099999999999</v>
      </c>
      <c r="AP2441"/>
      <c r="BB2441" s="17" cm="1">
        <f t="array" ref="BB2441">$C2441*EXP(poly_from_str($AO2441,BB$2951))</f>
        <v>10.120931604937052</v>
      </c>
      <c r="BF2441" s="21">
        <f>INDEX([1]Pr3_line_class7_opt_lin!$A$2:$A$3624,MATCH($X2441,[1]Pr3_line_class7_opt_lin!$AO$2:$AO$3624,0),1)</f>
        <v>8110</v>
      </c>
    </row>
    <row r="2442" spans="1:58" hidden="1" x14ac:dyDescent="0.25">
      <c r="A2442" s="1">
        <v>1042.9639999999999</v>
      </c>
      <c r="B2442" s="1">
        <v>4.0000000000000001E-3</v>
      </c>
      <c r="C2442">
        <v>1000</v>
      </c>
      <c r="E2442" s="2">
        <v>95880.6</v>
      </c>
      <c r="F2442">
        <v>15454</v>
      </c>
      <c r="G2442" t="s">
        <v>4</v>
      </c>
      <c r="H2442" t="s">
        <v>39</v>
      </c>
      <c r="I2442">
        <v>111335</v>
      </c>
      <c r="J2442" t="s">
        <v>6</v>
      </c>
      <c r="K2442" t="s">
        <v>46</v>
      </c>
      <c r="L2442">
        <v>15454.16</v>
      </c>
      <c r="M2442">
        <v>111335.1</v>
      </c>
      <c r="N2442">
        <v>25</v>
      </c>
      <c r="V2442" s="11">
        <f t="shared" si="4351"/>
        <v>9.5880586482371405E-7</v>
      </c>
      <c r="W2442" s="11">
        <f t="shared" si="4352"/>
        <v>1.0429638529587841E-6</v>
      </c>
      <c r="X2442" s="10">
        <f t="shared" si="4353"/>
        <v>95880.592673883089</v>
      </c>
      <c r="Y2442" s="8">
        <f t="shared" si="4354"/>
        <v>1042.9639326503559</v>
      </c>
      <c r="Z2442" s="1">
        <f t="shared" si="4355"/>
        <v>1042.9639999999999</v>
      </c>
      <c r="AA2442" s="2">
        <f t="shared" si="4356"/>
        <v>95880.6</v>
      </c>
      <c r="AB2442" s="2">
        <f t="shared" si="4350"/>
        <v>95880.586482371407</v>
      </c>
      <c r="AC2442" s="1">
        <f t="shared" si="4357"/>
        <v>9.5965434321017506E-2</v>
      </c>
      <c r="AD2442" s="1" t="b">
        <f t="shared" si="4358"/>
        <v>1</v>
      </c>
      <c r="AF2442" s="1" t="s">
        <v>1162</v>
      </c>
      <c r="AG2442" s="1" t="s">
        <v>1319</v>
      </c>
      <c r="AH2442" s="10">
        <v>15454.16</v>
      </c>
      <c r="AI2442" s="10">
        <v>111334.87</v>
      </c>
      <c r="AJ2442" s="10">
        <f>AI2442-AH2442</f>
        <v>95880.709999999992</v>
      </c>
      <c r="AK2442" s="1">
        <f>$A2442-100000000/AJ2442</f>
        <v>1.343590801297978E-3</v>
      </c>
      <c r="AL2442" s="10">
        <f>$X2442-AJ2442</f>
        <v>-0.11732611690240446</v>
      </c>
      <c r="AM2442" s="10">
        <f t="shared" si="4359"/>
        <v>0.36772352641126643</v>
      </c>
      <c r="AN2442" s="10">
        <f>AL2442/AM2442</f>
        <v>-0.31906067595790844</v>
      </c>
      <c r="AO2442" s="1">
        <f t="shared" si="4360"/>
        <v>1042.9639999999999</v>
      </c>
      <c r="AP2442" s="14">
        <v>17100000000</v>
      </c>
      <c r="AQ2442" s="10">
        <v>0.69699999999999995</v>
      </c>
      <c r="AR2442" s="14" cm="1">
        <f t="array" ref="AR2442">SfromgA($AP2442,$AO2442,"")</f>
        <v>9.5749700614825528</v>
      </c>
      <c r="AS2442" s="21">
        <f>(10^MAX(0.05, -0.312925054856973*((LN($AR2442))^(1/3)) + 0.454808404431693)-1)*100</f>
        <v>12.201845430196357</v>
      </c>
      <c r="AT2442" s="14" cm="1">
        <f t="array" ref="AT2442">INDEX([2]Sheet1!$J$2:$J$216,MATCH($AF2442&amp;$AG2442,[2]Sheet1!$M$2:$M$216&amp;[2]Sheet1!$N$2:$N$216,0),1)</f>
        <v>14709730299.056355</v>
      </c>
      <c r="AU2442" s="14" cm="1">
        <f t="array" ref="AU2442">SfromgA($AT2442,$AO2442,"")</f>
        <v>8.2365629956694377</v>
      </c>
      <c r="AV2442" s="21">
        <f>(10^MAX(0.05, -0.312925054856973*((LN($AU2442))^(1/3)) + 0.454808404431693)-1)*100</f>
        <v>13.119607974085357</v>
      </c>
      <c r="AW2442" s="14">
        <f>IF($AP2442="",$AT2442,$AP2442)</f>
        <v>17100000000</v>
      </c>
      <c r="AX2442" s="21">
        <f>IF($AP2442="",$AV2442,$AS2442)</f>
        <v>12.201845430196357</v>
      </c>
      <c r="AY2442" s="10">
        <f>LN(BB2442*$AO2442/$AW2442)</f>
        <v>-9.6927288957109106</v>
      </c>
      <c r="AZ2442" s="10">
        <f>EXP(AY$2950*$AI2442+AY$2951)*$AW2442/$AO2442</f>
        <v>660.93702693686555</v>
      </c>
      <c r="BA2442" s="10">
        <f>LN(AZ2442/$C2442)</f>
        <v>-0.41409671305333656</v>
      </c>
      <c r="BB2442" s="17" cm="1">
        <f t="array" ref="BB2442">$C2442*EXP(poly_from_str($AO2442,BB$2951))</f>
        <v>1012.1109377872879</v>
      </c>
      <c r="BC2442" s="10">
        <f t="shared" ref="BC2442" si="4365">LN(AZ2442/BB2442)</f>
        <v>-0.42613490022997741</v>
      </c>
      <c r="BD2442" s="10">
        <f t="shared" ref="BD2442" si="4366">LN($AX2442/100+1)</f>
        <v>0.1151292546497024</v>
      </c>
      <c r="BE2442" s="10">
        <f>ABS(LN($AZ2442/$BB2442))-BD2442-LN(2)</f>
        <v>-0.38214153497967029</v>
      </c>
      <c r="BF2442" s="21">
        <f>INDEX([1]Pr3_line_class7_opt_lin!$A$2:$A$3624,MATCH($X2442,[1]Pr3_line_class7_opt_lin!$AO$2:$AO$3624,0),1)</f>
        <v>811740</v>
      </c>
    </row>
    <row r="2443" spans="1:58" hidden="1" x14ac:dyDescent="0.25">
      <c r="A2443" s="1">
        <v>1042.819</v>
      </c>
      <c r="B2443" s="1">
        <v>4.0000000000000001E-3</v>
      </c>
      <c r="C2443">
        <v>10</v>
      </c>
      <c r="E2443" s="2">
        <v>95893.9</v>
      </c>
      <c r="N2443">
        <v>25</v>
      </c>
      <c r="V2443" s="11">
        <f t="shared" si="4351"/>
        <v>9.5893918311806748E-7</v>
      </c>
      <c r="W2443" s="11">
        <f t="shared" si="4352"/>
        <v>1.0428191991357115E-6</v>
      </c>
      <c r="X2443" s="10">
        <f t="shared" si="4353"/>
        <v>95893.909921881102</v>
      </c>
      <c r="Y2443" s="8">
        <f t="shared" si="4354"/>
        <v>1042.8190912380555</v>
      </c>
      <c r="Z2443" s="1">
        <f t="shared" si="4355"/>
        <v>1042.819</v>
      </c>
      <c r="AA2443" s="2">
        <f t="shared" si="4356"/>
        <v>95893.9</v>
      </c>
      <c r="AB2443" s="2">
        <f t="shared" si="4350"/>
        <v>95893.918311806745</v>
      </c>
      <c r="AC2443" s="1">
        <f t="shared" si="4357"/>
        <v>9.5978217845957337E-2</v>
      </c>
      <c r="AD2443" s="1" t="b">
        <f t="shared" si="4358"/>
        <v>1</v>
      </c>
      <c r="AM2443" s="10">
        <f t="shared" si="4359"/>
        <v>0.36782567252802256</v>
      </c>
      <c r="AN2443" s="10"/>
      <c r="AO2443" s="1">
        <f t="shared" si="4360"/>
        <v>1042.819</v>
      </c>
      <c r="AP2443"/>
      <c r="BB2443" s="17" cm="1">
        <f t="array" ref="BB2443">$C2443*EXP(poly_from_str($AO2443,BB$2951))</f>
        <v>10.121280645147561</v>
      </c>
      <c r="BF2443" s="21">
        <f>INDEX([1]Pr3_line_class7_opt_lin!$A$2:$A$3624,MATCH($X2443,[1]Pr3_line_class7_opt_lin!$AO$2:$AO$3624,0),1)</f>
        <v>8124</v>
      </c>
    </row>
    <row r="2444" spans="1:58" hidden="1" x14ac:dyDescent="0.25">
      <c r="A2444" s="1">
        <v>1042.6510000000001</v>
      </c>
      <c r="B2444" s="1">
        <v>4.0000000000000001E-3</v>
      </c>
      <c r="C2444">
        <v>7</v>
      </c>
      <c r="E2444" s="2">
        <v>95909.4</v>
      </c>
      <c r="N2444">
        <v>25</v>
      </c>
      <c r="V2444" s="11">
        <f t="shared" si="4351"/>
        <v>9.5909369482214082E-7</v>
      </c>
      <c r="W2444" s="11">
        <f t="shared" si="4352"/>
        <v>1.0426506682348134E-6</v>
      </c>
      <c r="X2444" s="10">
        <f t="shared" si="4353"/>
        <v>95909.383469446926</v>
      </c>
      <c r="Y2444" s="8">
        <f t="shared" si="4354"/>
        <v>1042.6508479418617</v>
      </c>
      <c r="Z2444" s="1">
        <f t="shared" si="4355"/>
        <v>1042.6510000000001</v>
      </c>
      <c r="AA2444" s="2">
        <f t="shared" si="4356"/>
        <v>95909.4</v>
      </c>
      <c r="AB2444" s="2">
        <f t="shared" si="4350"/>
        <v>95909.369482214082</v>
      </c>
      <c r="AC2444" s="1">
        <f t="shared" si="4357"/>
        <v>9.599303577237929E-2</v>
      </c>
      <c r="AD2444" s="1" t="b">
        <f t="shared" si="4358"/>
        <v>1</v>
      </c>
      <c r="AM2444" s="10">
        <f t="shared" si="4359"/>
        <v>0.36794440325669853</v>
      </c>
      <c r="AN2444" s="10"/>
      <c r="AO2444" s="1">
        <f t="shared" si="4360"/>
        <v>1042.6510000000001</v>
      </c>
      <c r="AP2444"/>
      <c r="BB2444" s="17" cm="1">
        <f t="array" ref="BB2444">$C2444*EXP(poly_from_str($AO2444,BB$2951))</f>
        <v>7.0850307420027461</v>
      </c>
      <c r="BF2444" s="21">
        <f>INDEX([1]Pr3_line_class7_opt_lin!$A$2:$A$3624,MATCH($X2444,[1]Pr3_line_class7_opt_lin!$AO$2:$AO$3624,0),1)</f>
        <v>5693</v>
      </c>
    </row>
    <row r="2445" spans="1:58" hidden="1" x14ac:dyDescent="0.25">
      <c r="A2445" s="1">
        <v>1042.4780000000001</v>
      </c>
      <c r="B2445" s="1">
        <v>4.0000000000000001E-3</v>
      </c>
      <c r="C2445">
        <v>100</v>
      </c>
      <c r="E2445" s="2">
        <v>95925.3</v>
      </c>
      <c r="F2445">
        <v>32288</v>
      </c>
      <c r="G2445" t="s">
        <v>4</v>
      </c>
      <c r="H2445" t="s">
        <v>18</v>
      </c>
      <c r="I2445">
        <v>128214</v>
      </c>
      <c r="J2445" t="s">
        <v>6</v>
      </c>
      <c r="K2445" t="s">
        <v>18</v>
      </c>
      <c r="L2445">
        <v>32288.92</v>
      </c>
      <c r="M2445">
        <v>128214.2</v>
      </c>
      <c r="N2445">
        <v>25</v>
      </c>
      <c r="V2445" s="11">
        <f t="shared" si="4351"/>
        <v>9.5925285713463489E-7</v>
      </c>
      <c r="W2445" s="11">
        <f t="shared" si="4352"/>
        <v>1.0424778447396047E-6</v>
      </c>
      <c r="X2445" s="10">
        <f t="shared" si="4353"/>
        <v>95925.292263772324</v>
      </c>
      <c r="Y2445" s="8">
        <f t="shared" si="4354"/>
        <v>1042.4779288138438</v>
      </c>
      <c r="Z2445" s="1">
        <f t="shared" si="4355"/>
        <v>1042.4780000000001</v>
      </c>
      <c r="AA2445" s="2">
        <f t="shared" si="4356"/>
        <v>95925.3</v>
      </c>
      <c r="AB2445" s="2">
        <f t="shared" si="4350"/>
        <v>95925.285713463498</v>
      </c>
      <c r="AC2445" s="1">
        <f t="shared" si="4357"/>
        <v>9.6008302196048029E-2</v>
      </c>
      <c r="AD2445" s="1" t="b">
        <f t="shared" si="4358"/>
        <v>1</v>
      </c>
      <c r="AF2445" s="1" t="s">
        <v>1290</v>
      </c>
      <c r="AG2445" s="1" t="s">
        <v>1325</v>
      </c>
      <c r="AH2445" s="10">
        <v>32288.92</v>
      </c>
      <c r="AI2445" s="10">
        <v>128214.2</v>
      </c>
      <c r="AJ2445" s="10">
        <f t="shared" ref="AJ2445:AJ2446" si="4367">AI2445-AH2445</f>
        <v>95925.28</v>
      </c>
      <c r="AK2445" s="1">
        <f t="shared" ref="AK2445:AK2446" si="4368">$A2445-100000000/AJ2445</f>
        <v>-6.2091661220620153E-5</v>
      </c>
      <c r="AL2445" s="10">
        <f t="shared" ref="AL2445:AL2446" si="4369">$X2445-AJ2445</f>
        <v>1.2263772325241007E-2</v>
      </c>
      <c r="AM2445" s="10">
        <f t="shared" si="4359"/>
        <v>0.368066472385988</v>
      </c>
      <c r="AN2445" s="10">
        <f t="shared" ref="AN2445:AN2446" si="4370">AL2445/AM2445</f>
        <v>3.3319449733471236E-2</v>
      </c>
      <c r="AO2445" s="1">
        <f t="shared" si="4360"/>
        <v>1042.4780000000001</v>
      </c>
      <c r="AP2445" s="14">
        <v>2800000000</v>
      </c>
      <c r="AQ2445" s="10">
        <v>0.72199999999999998</v>
      </c>
      <c r="AR2445" s="14" cm="1">
        <f t="array" ref="AR2445">SfromgA($AP2445,$AO2445,"")</f>
        <v>1.5656406437209245</v>
      </c>
      <c r="AS2445" s="21">
        <f t="shared" ref="AS2445:AS2446" si="4371">(10^MAX(0.05, -0.312925054856973*((LN($AR2445))^(1/3)) + 0.454808404431693)-1)*100</f>
        <v>64.17771408572996</v>
      </c>
      <c r="AU2445" s="10"/>
      <c r="AV2445" s="10"/>
      <c r="AW2445" s="14">
        <f t="shared" ref="AW2445:AW2446" si="4372">IF($AP2445="",$AT2445,$AP2445)</f>
        <v>2800000000</v>
      </c>
      <c r="AX2445" s="21">
        <f t="shared" ref="AX2445:AX2446" si="4373">IF($AP2445="",$AV2445,$AS2445)</f>
        <v>64.17771408572996</v>
      </c>
      <c r="AY2445" s="10"/>
      <c r="AZ2445" s="10">
        <f t="shared" ref="AZ2445:AZ2446" si="4374">EXP(AY$2950*$AI2445+AY$2951)*$AW2445/$AO2445</f>
        <v>22.350574353920241</v>
      </c>
      <c r="BA2445" s="10"/>
      <c r="BB2445" s="17" cm="1">
        <f t="array" ref="BB2445">$C2445*EXP(poly_from_str($AO2445,BB$2951))</f>
        <v>101.21662647600702</v>
      </c>
      <c r="BC2445" s="10"/>
      <c r="BD2445" s="10">
        <f t="shared" ref="BD2445:BD2446" si="4375">LN($AX2445/100+1)</f>
        <v>0.49577927761503626</v>
      </c>
      <c r="BE2445" s="10">
        <f t="shared" ref="BE2445:BE2446" si="4376">ABS(LN($AZ2445/$BB2445))-BD2445-LN(2)</f>
        <v>0.32148455953353794</v>
      </c>
      <c r="BF2445" s="21">
        <f>INDEX([1]Pr3_line_class7_opt_lin!$A$2:$A$3624,MATCH($X2445,[1]Pr3_line_class7_opt_lin!$AO$2:$AO$3624,0),1)</f>
        <v>81409</v>
      </c>
    </row>
    <row r="2446" spans="1:58" hidden="1" x14ac:dyDescent="0.25">
      <c r="A2446" s="1">
        <v>1042.306</v>
      </c>
      <c r="B2446" s="1">
        <v>4.0000000000000001E-3</v>
      </c>
      <c r="C2446">
        <v>2</v>
      </c>
      <c r="E2446" s="2">
        <v>95941.1</v>
      </c>
      <c r="F2446">
        <v>22527</v>
      </c>
      <c r="G2446" t="s">
        <v>4</v>
      </c>
      <c r="H2446" t="s">
        <v>7</v>
      </c>
      <c r="I2446">
        <v>118468</v>
      </c>
      <c r="J2446" t="s">
        <v>6</v>
      </c>
      <c r="K2446" t="s">
        <v>5</v>
      </c>
      <c r="L2446">
        <v>22527.7</v>
      </c>
      <c r="M2446">
        <v>118468.8</v>
      </c>
      <c r="N2446">
        <v>25</v>
      </c>
      <c r="V2446" s="11">
        <f t="shared" si="4351"/>
        <v>9.5941115181146411E-7</v>
      </c>
      <c r="W2446" s="11">
        <f t="shared" si="4352"/>
        <v>1.0423061649282737E-6</v>
      </c>
      <c r="X2446" s="10">
        <f t="shared" si="4353"/>
        <v>95941.10821817776</v>
      </c>
      <c r="Y2446" s="8">
        <f t="shared" si="4354"/>
        <v>1042.3060756458221</v>
      </c>
      <c r="Z2446" s="1">
        <f t="shared" si="4355"/>
        <v>1042.306</v>
      </c>
      <c r="AA2446" s="2">
        <f t="shared" si="4356"/>
        <v>95941.1</v>
      </c>
      <c r="AB2446" s="2">
        <f t="shared" si="4350"/>
        <v>95941.115181146422</v>
      </c>
      <c r="AC2446" s="1">
        <f t="shared" si="4357"/>
        <v>9.6023487911010022E-2</v>
      </c>
      <c r="AD2446" s="1" t="b">
        <f t="shared" si="4358"/>
        <v>1</v>
      </c>
      <c r="AF2446" s="1" t="s">
        <v>1336</v>
      </c>
      <c r="AG2446" s="1" t="s">
        <v>1181</v>
      </c>
      <c r="AH2446" s="10">
        <v>22527.7</v>
      </c>
      <c r="AI2446" s="10">
        <v>118468.8</v>
      </c>
      <c r="AJ2446" s="10">
        <f t="shared" si="4367"/>
        <v>95941.1</v>
      </c>
      <c r="AK2446" s="1">
        <f t="shared" si="4368"/>
        <v>-1.6492827353431494E-4</v>
      </c>
      <c r="AL2446" s="10">
        <f t="shared" si="4369"/>
        <v>8.2181777543155476E-3</v>
      </c>
      <c r="AM2446" s="10">
        <f t="shared" si="4359"/>
        <v>0.36818784502823548</v>
      </c>
      <c r="AN2446" s="10">
        <f t="shared" si="4370"/>
        <v>2.2320611245831089E-2</v>
      </c>
      <c r="AO2446" s="1">
        <f t="shared" si="4360"/>
        <v>1042.306</v>
      </c>
      <c r="AP2446" s="14">
        <v>593000000</v>
      </c>
      <c r="AQ2446" s="10">
        <v>0.1</v>
      </c>
      <c r="AR2446" s="14" cm="1">
        <f t="array" ref="AR2446">SfromgA($AP2446,$AO2446,"")</f>
        <v>0.33141622532713561</v>
      </c>
      <c r="AS2446" s="21">
        <f t="shared" si="4371"/>
        <v>500.15428800725755</v>
      </c>
      <c r="AU2446" s="10"/>
      <c r="AV2446" s="10"/>
      <c r="AW2446" s="14">
        <f t="shared" si="4372"/>
        <v>593000000</v>
      </c>
      <c r="AX2446" s="21">
        <f t="shared" si="4373"/>
        <v>500.15428800725755</v>
      </c>
      <c r="AY2446" s="10">
        <f t="shared" ref="AY2446" si="4377">LN(BB2446*$AO2446/$AW2446)</f>
        <v>-12.546256136841958</v>
      </c>
      <c r="AZ2446" s="10">
        <f t="shared" si="4374"/>
        <v>11.772879157481789</v>
      </c>
      <c r="BA2446" s="10">
        <f t="shared" ref="BA2446" si="4378">LN(AZ2446/$C2446)</f>
        <v>1.7726513291057737</v>
      </c>
      <c r="BB2446" s="17" cm="1">
        <f t="array" ref="BB2446">$C2446*EXP(poly_from_str($AO2446,BB$2951))</f>
        <v>2.0243688539012159</v>
      </c>
      <c r="BC2446" s="10">
        <f t="shared" ref="BC2446" si="4379">LN(AZ2446/BB2446)</f>
        <v>1.7605405347744334</v>
      </c>
      <c r="BD2446" s="10">
        <f t="shared" si="4375"/>
        <v>1.7920165828502772</v>
      </c>
      <c r="BE2446" s="10">
        <f t="shared" si="4376"/>
        <v>-0.7246232286357891</v>
      </c>
      <c r="BF2446" s="21">
        <f>INDEX([1]Pr3_line_class7_opt_lin!$A$2:$A$3624,MATCH($X2446,[1]Pr3_line_class7_opt_lin!$AO$2:$AO$3624,0),1)</f>
        <v>1630</v>
      </c>
    </row>
    <row r="2447" spans="1:58" hidden="1" x14ac:dyDescent="0.25">
      <c r="A2447" s="1">
        <v>1042.25</v>
      </c>
      <c r="B2447" s="1">
        <v>4.0000000000000001E-3</v>
      </c>
      <c r="C2447">
        <v>20</v>
      </c>
      <c r="E2447" s="2">
        <v>95946.3</v>
      </c>
      <c r="N2447">
        <v>25</v>
      </c>
      <c r="V2447" s="11">
        <f t="shared" si="4351"/>
        <v>9.5946270088750301E-7</v>
      </c>
      <c r="W2447" s="11">
        <f t="shared" si="4352"/>
        <v>1.0422496750786638E-6</v>
      </c>
      <c r="X2447" s="10">
        <f t="shared" si="4353"/>
        <v>95946.283809415763</v>
      </c>
      <c r="Y2447" s="8">
        <f t="shared" si="4354"/>
        <v>1042.2498509544819</v>
      </c>
      <c r="Z2447" s="1">
        <f t="shared" si="4355"/>
        <v>1042.25</v>
      </c>
      <c r="AA2447" s="2">
        <f t="shared" si="4356"/>
        <v>95946.3</v>
      </c>
      <c r="AB2447" s="2">
        <f t="shared" si="4350"/>
        <v>95946.270088750302</v>
      </c>
      <c r="AC2447" s="1">
        <f t="shared" si="4357"/>
        <v>9.6028433719717116E-2</v>
      </c>
      <c r="AD2447" s="1" t="b">
        <f t="shared" si="4358"/>
        <v>1</v>
      </c>
      <c r="AM2447" s="10">
        <f t="shared" si="4359"/>
        <v>0.36822758455265053</v>
      </c>
      <c r="AN2447" s="10"/>
      <c r="AO2447" s="1">
        <f t="shared" si="4360"/>
        <v>1042.25</v>
      </c>
      <c r="AP2447"/>
      <c r="BB2447" s="17" cm="1">
        <f t="array" ref="BB2447">$C2447*EXP(poly_from_str($AO2447,BB$2951))</f>
        <v>20.24380360351018</v>
      </c>
      <c r="BF2447" s="21">
        <f>INDEX([1]Pr3_line_class7_opt_lin!$A$2:$A$3624,MATCH($X2447,[1]Pr3_line_class7_opt_lin!$AO$2:$AO$3624,0),1)</f>
        <v>16304</v>
      </c>
    </row>
    <row r="2448" spans="1:58" hidden="1" x14ac:dyDescent="0.25">
      <c r="A2448" s="1">
        <v>1042.0309999999999</v>
      </c>
      <c r="B2448" s="1">
        <v>4.0000000000000001E-3</v>
      </c>
      <c r="C2448">
        <v>3</v>
      </c>
      <c r="E2448" s="2">
        <v>95966.399999999994</v>
      </c>
      <c r="N2448">
        <v>25</v>
      </c>
      <c r="V2448" s="11">
        <f t="shared" si="4351"/>
        <v>9.5966434779771429E-7</v>
      </c>
      <c r="W2448" s="11">
        <f t="shared" si="4352"/>
        <v>1.0420313776488439E-6</v>
      </c>
      <c r="X2448" s="10">
        <f t="shared" si="4353"/>
        <v>95966.418818606413</v>
      </c>
      <c r="Y2448" s="8">
        <f t="shared" si="4354"/>
        <v>1042.0311733109243</v>
      </c>
      <c r="Z2448" s="1">
        <f t="shared" si="4355"/>
        <v>1042.0309999999999</v>
      </c>
      <c r="AA2448" s="2">
        <f t="shared" si="4356"/>
        <v>95966.399999999994</v>
      </c>
      <c r="AB2448" s="2">
        <f t="shared" si="4350"/>
        <v>95966.434779771429</v>
      </c>
      <c r="AC2448" s="1">
        <f t="shared" si="4357"/>
        <v>9.6047783021700611E-2</v>
      </c>
      <c r="AD2448" s="1" t="b">
        <f t="shared" si="4358"/>
        <v>1</v>
      </c>
      <c r="AM2448" s="10">
        <f t="shared" si="4359"/>
        <v>0.36838213066597825</v>
      </c>
      <c r="AN2448" s="10"/>
      <c r="AO2448" s="1">
        <f t="shared" si="4360"/>
        <v>1042.0309999999999</v>
      </c>
      <c r="AP2448"/>
      <c r="BB2448" s="17" cm="1">
        <f t="array" ref="BB2448">$C2448*EXP(poly_from_str($AO2448,BB$2951))</f>
        <v>3.0366357733257221</v>
      </c>
      <c r="BF2448" s="21">
        <f>INDEX([1]Pr3_line_class7_opt_lin!$A$2:$A$3624,MATCH($X2448,[1]Pr3_line_class7_opt_lin!$AO$2:$AO$3624,0),1)</f>
        <v>2449</v>
      </c>
    </row>
    <row r="2449" spans="1:58" hidden="1" x14ac:dyDescent="0.25">
      <c r="A2449" s="1">
        <v>1041.963</v>
      </c>
      <c r="B2449" s="1">
        <v>4.0000000000000001E-3</v>
      </c>
      <c r="C2449">
        <v>60</v>
      </c>
      <c r="E2449" s="2">
        <v>95972.7</v>
      </c>
      <c r="F2449">
        <v>25409</v>
      </c>
      <c r="G2449" t="s">
        <v>4</v>
      </c>
      <c r="H2449" t="s">
        <v>7</v>
      </c>
      <c r="I2449">
        <v>121382</v>
      </c>
      <c r="J2449" t="s">
        <v>6</v>
      </c>
      <c r="K2449" t="s">
        <v>5</v>
      </c>
      <c r="L2449">
        <v>25409.74</v>
      </c>
      <c r="M2449">
        <v>121382.6</v>
      </c>
      <c r="N2449">
        <v>25</v>
      </c>
      <c r="V2449" s="11">
        <f t="shared" si="4351"/>
        <v>9.5972697686962027E-7</v>
      </c>
      <c r="W2449" s="11">
        <f t="shared" si="4352"/>
        <v>1.0419629748876504E-6</v>
      </c>
      <c r="X2449" s="10">
        <f t="shared" si="4353"/>
        <v>95972.698748613926</v>
      </c>
      <c r="Y2449" s="8">
        <f t="shared" si="4354"/>
        <v>1041.9629884737844</v>
      </c>
      <c r="Z2449" s="1">
        <f t="shared" si="4355"/>
        <v>1041.963</v>
      </c>
      <c r="AA2449" s="2">
        <f t="shared" si="4356"/>
        <v>95972.7</v>
      </c>
      <c r="AB2449" s="2">
        <f t="shared" si="4350"/>
        <v>95972.697686962012</v>
      </c>
      <c r="AC2449" s="1">
        <f t="shared" si="4357"/>
        <v>9.6053793506565024E-2</v>
      </c>
      <c r="AD2449" s="1" t="b">
        <f t="shared" si="4358"/>
        <v>1</v>
      </c>
      <c r="AF2449" s="1" t="s">
        <v>1267</v>
      </c>
      <c r="AG2449" s="1" t="s">
        <v>1184</v>
      </c>
      <c r="AH2449" s="10">
        <v>25409.74</v>
      </c>
      <c r="AI2449" s="10">
        <v>121382.6</v>
      </c>
      <c r="AJ2449" s="10">
        <f>AI2449-AH2449</f>
        <v>95972.86</v>
      </c>
      <c r="AK2449" s="1">
        <f>$A2449-100000000/AJ2449</f>
        <v>1.762208399213705E-3</v>
      </c>
      <c r="AL2449" s="10">
        <f>$X2449-AJ2449</f>
        <v>-0.16125138607458211</v>
      </c>
      <c r="AM2449" s="10">
        <f t="shared" si="4359"/>
        <v>0.36843035693206</v>
      </c>
      <c r="AN2449" s="10">
        <f>AL2449/AM2449</f>
        <v>-0.43767128044858017</v>
      </c>
      <c r="AO2449" s="1">
        <f t="shared" si="4360"/>
        <v>1041.963</v>
      </c>
      <c r="AP2449" s="14">
        <v>815000000</v>
      </c>
      <c r="AQ2449" s="10">
        <v>8.7999999999999995E-2</v>
      </c>
      <c r="AR2449" s="14" cm="1">
        <f t="array" ref="AR2449">SfromgA($AP2449,$AO2449,"")</f>
        <v>0.45503820453492783</v>
      </c>
      <c r="AS2449" s="21">
        <f>(10^MAX(0.05, -0.312925054856973*((LN($AR2449))^(1/3)) + 0.454808404431693)-1)*100</f>
        <v>454.32686775053196</v>
      </c>
      <c r="AU2449" s="10"/>
      <c r="AV2449" s="10"/>
      <c r="AW2449" s="14">
        <f>IF($AP2449="",$AT2449,$AP2449)</f>
        <v>815000000</v>
      </c>
      <c r="AX2449" s="21">
        <f>IF($AP2449="",$AV2449,$AS2449)</f>
        <v>454.32686775053196</v>
      </c>
      <c r="AY2449" s="10">
        <f>LN(BB2449*$AO2449/$AW2449)</f>
        <v>-9.4633480070239937</v>
      </c>
      <c r="AZ2449" s="10">
        <f>EXP(AY$2950*$AI2449+AY$2951)*$AW2449/$AO2449</f>
        <v>12.326491864046305</v>
      </c>
      <c r="BA2449" s="10">
        <f>LN(AZ2449/$C2449)</f>
        <v>-1.5825938058825402</v>
      </c>
      <c r="BB2449" s="17" cm="1">
        <f t="array" ref="BB2449">$C2449*EXP(poly_from_str($AO2449,BB$2951))</f>
        <v>60.733105886075499</v>
      </c>
      <c r="BC2449" s="10">
        <f t="shared" ref="BC2449" si="4380">LN(AZ2449/BB2449)</f>
        <v>-1.5947381947959529</v>
      </c>
      <c r="BD2449" s="10">
        <f t="shared" ref="BD2449" si="4381">LN($AX2449/100+1)</f>
        <v>1.7125843407595023</v>
      </c>
      <c r="BE2449" s="10">
        <f>ABS(LN($AZ2449/$BB2449))-BD2449-LN(2)</f>
        <v>-0.81099332652349465</v>
      </c>
      <c r="BF2449" s="21">
        <f>INDEX([1]Pr3_line_class7_opt_lin!$A$2:$A$3624,MATCH($X2449,[1]Pr3_line_class7_opt_lin!$AO$2:$AO$3624,0),1)</f>
        <v>48995</v>
      </c>
    </row>
    <row r="2450" spans="1:58" hidden="1" x14ac:dyDescent="0.25">
      <c r="A2450" s="1">
        <v>1041.8720000000001</v>
      </c>
      <c r="B2450" s="1">
        <v>4.0000000000000001E-3</v>
      </c>
      <c r="C2450">
        <v>100</v>
      </c>
      <c r="E2450" s="2">
        <v>95981.1</v>
      </c>
      <c r="N2450">
        <v>25</v>
      </c>
      <c r="V2450" s="11">
        <f t="shared" si="4351"/>
        <v>9.5981080209469099E-7</v>
      </c>
      <c r="W2450" s="11">
        <f t="shared" si="4352"/>
        <v>1.0418717851743729E-6</v>
      </c>
      <c r="X2450" s="10">
        <f t="shared" si="4353"/>
        <v>95981.089294763209</v>
      </c>
      <c r="Y2450" s="8">
        <f t="shared" si="4354"/>
        <v>1041.8719013793905</v>
      </c>
      <c r="Z2450" s="1">
        <f t="shared" si="4355"/>
        <v>1041.8720000000001</v>
      </c>
      <c r="AA2450" s="2">
        <f t="shared" si="4356"/>
        <v>95981.1</v>
      </c>
      <c r="AB2450" s="2">
        <f t="shared" si="4350"/>
        <v>95981.080209469103</v>
      </c>
      <c r="AC2450" s="1">
        <f t="shared" si="4357"/>
        <v>9.6061838790882703E-2</v>
      </c>
      <c r="AD2450" s="1" t="b">
        <f t="shared" si="4358"/>
        <v>1</v>
      </c>
      <c r="AM2450" s="10">
        <f t="shared" si="4359"/>
        <v>0.36849478630772298</v>
      </c>
      <c r="AN2450" s="10"/>
      <c r="AO2450" s="1">
        <f t="shared" si="4360"/>
        <v>1041.8720000000001</v>
      </c>
      <c r="AP2450"/>
      <c r="BB2450" s="17" cm="1">
        <f t="array" ref="BB2450">$C2450*EXP(poly_from_str($AO2450,BB$2951))</f>
        <v>101.22269579326118</v>
      </c>
      <c r="BF2450" s="21">
        <f>INDEX([1]Pr3_line_class7_opt_lin!$A$2:$A$3624,MATCH($X2450,[1]Pr3_line_class7_opt_lin!$AO$2:$AO$3624,0),1)</f>
        <v>81703</v>
      </c>
    </row>
    <row r="2451" spans="1:58" hidden="1" x14ac:dyDescent="0.25">
      <c r="A2451" s="1">
        <v>1041.74</v>
      </c>
      <c r="B2451" s="1">
        <v>4.0000000000000001E-3</v>
      </c>
      <c r="C2451">
        <v>100</v>
      </c>
      <c r="E2451" s="2">
        <v>95993.2</v>
      </c>
      <c r="F2451">
        <v>20315</v>
      </c>
      <c r="G2451" t="s">
        <v>4</v>
      </c>
      <c r="H2451" t="s">
        <v>5</v>
      </c>
      <c r="I2451">
        <v>116309</v>
      </c>
      <c r="J2451" t="s">
        <v>6</v>
      </c>
      <c r="K2451" t="s">
        <v>12</v>
      </c>
      <c r="L2451">
        <v>20315.650000000001</v>
      </c>
      <c r="M2451">
        <v>116309.2</v>
      </c>
      <c r="N2451">
        <v>25</v>
      </c>
      <c r="V2451" s="11">
        <f t="shared" si="4351"/>
        <v>9.5993242075757863E-7</v>
      </c>
      <c r="W2451" s="11">
        <f t="shared" si="4352"/>
        <v>1.041740456615677E-6</v>
      </c>
      <c r="X2451" s="10">
        <f t="shared" si="4353"/>
        <v>95993.222754640534</v>
      </c>
      <c r="Y2451" s="8">
        <f t="shared" si="4354"/>
        <v>1041.740209677102</v>
      </c>
      <c r="Z2451" s="1">
        <f t="shared" si="4355"/>
        <v>1041.74</v>
      </c>
      <c r="AA2451" s="2">
        <f t="shared" si="4356"/>
        <v>95993.2</v>
      </c>
      <c r="AB2451" s="2">
        <f t="shared" si="4350"/>
        <v>95993.242075757866</v>
      </c>
      <c r="AC2451" s="1">
        <f t="shared" si="4357"/>
        <v>9.6073512621075247E-2</v>
      </c>
      <c r="AD2451" s="1" t="b">
        <f t="shared" si="4358"/>
        <v>1</v>
      </c>
      <c r="AF2451" s="1" t="s">
        <v>1261</v>
      </c>
      <c r="AG2451" s="1" t="s">
        <v>1148</v>
      </c>
      <c r="AH2451" s="10">
        <v>20315.650000000001</v>
      </c>
      <c r="AI2451" s="10">
        <v>116309.14</v>
      </c>
      <c r="AJ2451" s="10">
        <f t="shared" ref="AJ2451:AJ2461" si="4382">AI2451-AH2451</f>
        <v>95993.489999999991</v>
      </c>
      <c r="AK2451" s="1">
        <f t="shared" ref="AK2451:AK2461" si="4383">$A2451-100000000/AJ2451</f>
        <v>2.6905220342996472E-3</v>
      </c>
      <c r="AL2451" s="10">
        <f t="shared" ref="AL2451:AL2461" si="4384">$X2451-AJ2451</f>
        <v>-0.26724535945686512</v>
      </c>
      <c r="AM2451" s="10">
        <f t="shared" si="4359"/>
        <v>0.36858793940906559</v>
      </c>
      <c r="AN2451" s="10">
        <f t="shared" ref="AN2451:AN2461" si="4385">AL2451/AM2451</f>
        <v>-0.7250518285685722</v>
      </c>
      <c r="AO2451" s="1">
        <f t="shared" si="4360"/>
        <v>1041.74</v>
      </c>
      <c r="AP2451" s="14">
        <v>4110000000</v>
      </c>
      <c r="AQ2451" s="10">
        <v>0.39300000000000002</v>
      </c>
      <c r="AR2451" s="14" cm="1">
        <f t="array" ref="AR2451">SfromgA($AP2451,$AO2451,"")</f>
        <v>2.2932595060750094</v>
      </c>
      <c r="AS2451" s="21">
        <f t="shared" ref="AS2451:AS2461" si="4386">(10^MAX(0.05, -0.312925054856973*((LN($AR2451))^(1/3)) + 0.454808404431693)-1)*100</f>
        <v>44.787430343281407</v>
      </c>
      <c r="AU2451" s="10"/>
      <c r="AV2451" s="10"/>
      <c r="AW2451" s="14">
        <f t="shared" ref="AW2451:AW2453" si="4387">IF($AP2451="",$AT2451,$AP2451)</f>
        <v>4110000000</v>
      </c>
      <c r="AX2451" s="21">
        <f t="shared" ref="AX2451:AX2453" si="4388">IF($AP2451="",$AV2451,$AS2451)</f>
        <v>44.787430343281407</v>
      </c>
      <c r="AY2451" s="10">
        <f t="shared" ref="AY2451:AY2452" si="4389">LN(BB2451*$AO2451/$AW2451)</f>
        <v>-10.570706341923756</v>
      </c>
      <c r="AZ2451" s="10">
        <f t="shared" ref="AZ2451:AZ2461" si="4390">EXP(AY$2950*$AI2451+AY$2951)*$AW2451/$AO2451</f>
        <v>99.903242411631055</v>
      </c>
      <c r="BA2451" s="10">
        <f t="shared" ref="BA2451:BA2452" si="4391">LN(AZ2451/$C2451)</f>
        <v>-9.6804428740326833E-4</v>
      </c>
      <c r="BB2451" s="17" cm="1">
        <f t="array" ref="BB2451">$C2451*EXP(poly_from_str($AO2451,BB$2951))</f>
        <v>101.2238957008085</v>
      </c>
      <c r="BC2451" s="10">
        <f t="shared" ref="BC2451:BC2461" si="4392">LN(AZ2451/BB2451)</f>
        <v>-1.3132710805680537E-2</v>
      </c>
      <c r="BD2451" s="10">
        <f t="shared" ref="BD2451:BD2461" si="4393">LN($AX2451/100+1)</f>
        <v>0.37009648317403981</v>
      </c>
      <c r="BE2451" s="10">
        <f t="shared" ref="BE2451:BE2461" si="4394">ABS(LN($AZ2451/$BB2451))-BD2451-LN(2)</f>
        <v>-1.0501109529283046</v>
      </c>
      <c r="BF2451" s="21">
        <f>INDEX([1]Pr3_line_class7_opt_lin!$A$2:$A$3624,MATCH($X2451,[1]Pr3_line_class7_opt_lin!$AO$2:$AO$3624,0),1)</f>
        <v>81767</v>
      </c>
    </row>
    <row r="2452" spans="1:58" hidden="1" x14ac:dyDescent="0.25">
      <c r="A2452" s="1">
        <v>1041.625</v>
      </c>
      <c r="B2452" s="1">
        <v>4.0000000000000001E-3</v>
      </c>
      <c r="C2452">
        <v>100</v>
      </c>
      <c r="E2452" s="2">
        <v>96003.8</v>
      </c>
      <c r="F2452">
        <v>17627</v>
      </c>
      <c r="G2452" t="s">
        <v>4</v>
      </c>
      <c r="H2452" t="s">
        <v>5</v>
      </c>
      <c r="I2452">
        <v>113630</v>
      </c>
      <c r="J2452" t="s">
        <v>6</v>
      </c>
      <c r="K2452" t="s">
        <v>7</v>
      </c>
      <c r="L2452">
        <v>17627</v>
      </c>
      <c r="M2452">
        <v>113630.9</v>
      </c>
      <c r="N2452">
        <v>25</v>
      </c>
      <c r="V2452" s="11">
        <f t="shared" si="4351"/>
        <v>9.6003840153606151E-7</v>
      </c>
      <c r="W2452" s="11">
        <f t="shared" si="4352"/>
        <v>1.0416254356598384E-6</v>
      </c>
      <c r="X2452" s="10">
        <f t="shared" si="4353"/>
        <v>96003.821710733813</v>
      </c>
      <c r="Y2452" s="8">
        <f t="shared" si="4354"/>
        <v>1041.6252001020016</v>
      </c>
      <c r="Z2452" s="1">
        <f t="shared" si="4355"/>
        <v>1041.625</v>
      </c>
      <c r="AA2452" s="2">
        <f t="shared" si="4356"/>
        <v>96003.8</v>
      </c>
      <c r="AB2452" s="2">
        <f t="shared" si="4350"/>
        <v>96003.840153606143</v>
      </c>
      <c r="AC2452" s="1">
        <f t="shared" si="4357"/>
        <v>9.6083686621195805E-2</v>
      </c>
      <c r="AD2452" s="1" t="b">
        <f t="shared" si="4358"/>
        <v>1</v>
      </c>
      <c r="AF2452" s="1" t="s">
        <v>1176</v>
      </c>
      <c r="AG2452" s="1" t="s">
        <v>1316</v>
      </c>
      <c r="AH2452" s="10">
        <v>17627</v>
      </c>
      <c r="AI2452" s="10">
        <v>113630.9</v>
      </c>
      <c r="AJ2452" s="10">
        <f t="shared" si="4382"/>
        <v>96003.9</v>
      </c>
      <c r="AK2452" s="1">
        <f t="shared" si="4383"/>
        <v>6.4932257964755991E-4</v>
      </c>
      <c r="AL2452" s="10">
        <f t="shared" si="4384"/>
        <v>-7.828926618094556E-2</v>
      </c>
      <c r="AM2452" s="10">
        <f t="shared" si="4359"/>
        <v>0.36866933877355096</v>
      </c>
      <c r="AN2452" s="10">
        <f t="shared" si="4385"/>
        <v>-0.21235632570202279</v>
      </c>
      <c r="AO2452" s="1">
        <f t="shared" si="4360"/>
        <v>1041.625</v>
      </c>
      <c r="AP2452" s="14">
        <v>3270000000</v>
      </c>
      <c r="AQ2452" s="10">
        <v>0.65500000000000003</v>
      </c>
      <c r="AR2452" s="14" cm="1">
        <f t="array" ref="AR2452">SfromgA($AP2452,$AO2452,"")</f>
        <v>1.8239599461717309</v>
      </c>
      <c r="AS2452" s="21">
        <f t="shared" si="4386"/>
        <v>55.14192990885973</v>
      </c>
      <c r="AU2452" s="10"/>
      <c r="AV2452" s="10"/>
      <c r="AW2452" s="14">
        <f t="shared" si="4387"/>
        <v>3270000000</v>
      </c>
      <c r="AX2452" s="21">
        <f t="shared" si="4388"/>
        <v>55.14192990885973</v>
      </c>
      <c r="AY2452" s="10">
        <f t="shared" si="4389"/>
        <v>-10.342173721163654</v>
      </c>
      <c r="AZ2452" s="10">
        <f t="shared" si="4390"/>
        <v>102.10797899535591</v>
      </c>
      <c r="BA2452" s="10">
        <f t="shared" si="4391"/>
        <v>2.0860684957235476E-2</v>
      </c>
      <c r="BB2452" s="17" cm="1">
        <f t="array" ref="BB2452">$C2452*EXP(poly_from_str($AO2452,BB$2951))</f>
        <v>101.2249054631138</v>
      </c>
      <c r="BC2452" s="10">
        <f t="shared" si="4392"/>
        <v>8.6860429557792194E-3</v>
      </c>
      <c r="BD2452" s="10">
        <f t="shared" si="4393"/>
        <v>0.43917018878622371</v>
      </c>
      <c r="BE2452" s="10">
        <f t="shared" si="4394"/>
        <v>-1.1236313263903899</v>
      </c>
      <c r="BF2452" s="21">
        <f>INDEX([1]Pr3_line_class7_opt_lin!$A$2:$A$3624,MATCH($X2452,[1]Pr3_line_class7_opt_lin!$AO$2:$AO$3624,0),1)</f>
        <v>81823</v>
      </c>
    </row>
    <row r="2453" spans="1:58" hidden="1" x14ac:dyDescent="0.25">
      <c r="A2453" s="1">
        <v>1041.5630000000001</v>
      </c>
      <c r="B2453" s="1">
        <v>4.0000000000000001E-3</v>
      </c>
      <c r="C2453">
        <v>20</v>
      </c>
      <c r="E2453" s="2">
        <v>96009.600000000006</v>
      </c>
      <c r="F2453">
        <v>21238</v>
      </c>
      <c r="G2453" t="s">
        <v>4</v>
      </c>
      <c r="H2453" t="s">
        <v>39</v>
      </c>
      <c r="I2453">
        <v>117248</v>
      </c>
      <c r="J2453" t="s">
        <v>6</v>
      </c>
      <c r="K2453" t="s">
        <v>39</v>
      </c>
      <c r="L2453">
        <v>21238.78</v>
      </c>
      <c r="M2453">
        <v>117248.2</v>
      </c>
      <c r="N2453">
        <v>25</v>
      </c>
      <c r="V2453" s="11">
        <f t="shared" si="4351"/>
        <v>9.6009554870900752E-7</v>
      </c>
      <c r="W2453" s="11">
        <f t="shared" si="4352"/>
        <v>1.0415625104156252E-6</v>
      </c>
      <c r="X2453" s="10">
        <f t="shared" si="4353"/>
        <v>96009.575601745251</v>
      </c>
      <c r="Y2453" s="8">
        <f t="shared" si="4354"/>
        <v>1041.5627751007601</v>
      </c>
      <c r="Z2453" s="1">
        <f t="shared" si="4355"/>
        <v>1041.5630000000001</v>
      </c>
      <c r="AA2453" s="2">
        <f t="shared" si="4356"/>
        <v>96009.600000000006</v>
      </c>
      <c r="AB2453" s="2">
        <f t="shared" si="4350"/>
        <v>96009.554870900742</v>
      </c>
      <c r="AC2453" s="1">
        <f t="shared" si="4357"/>
        <v>9.6089173132542505E-2</v>
      </c>
      <c r="AD2453" s="1" t="b">
        <f t="shared" si="4358"/>
        <v>1</v>
      </c>
      <c r="AF2453" s="1" t="s">
        <v>1196</v>
      </c>
      <c r="AG2453" s="1" t="s">
        <v>1192</v>
      </c>
      <c r="AH2453" s="10">
        <v>21238.78</v>
      </c>
      <c r="AI2453" s="10">
        <v>117248.2</v>
      </c>
      <c r="AJ2453" s="10">
        <f t="shared" si="4382"/>
        <v>96009.42</v>
      </c>
      <c r="AK2453" s="1">
        <f t="shared" si="4383"/>
        <v>-1.4631537196692079E-3</v>
      </c>
      <c r="AL2453" s="10">
        <f t="shared" si="4384"/>
        <v>0.15560174525307957</v>
      </c>
      <c r="AM2453" s="10">
        <f t="shared" si="4359"/>
        <v>0.36871355837332936</v>
      </c>
      <c r="AN2453" s="10">
        <f t="shared" si="4385"/>
        <v>0.42201253986849568</v>
      </c>
      <c r="AO2453" s="1">
        <f t="shared" si="4360"/>
        <v>1041.5630000000001</v>
      </c>
      <c r="AP2453" s="14">
        <v>725000</v>
      </c>
      <c r="AQ2453" s="10">
        <v>1E-3</v>
      </c>
      <c r="AR2453" s="14" cm="1">
        <f t="array" ref="AR2453">SfromgA($AP2453,$AO2453,"")</f>
        <v>4.043225819649216E-4</v>
      </c>
      <c r="AS2453" s="21">
        <f t="shared" si="4386"/>
        <v>1090.5605393910496</v>
      </c>
      <c r="AU2453" s="10"/>
      <c r="AV2453" s="10"/>
      <c r="AW2453" s="14">
        <f t="shared" si="4387"/>
        <v>725000</v>
      </c>
      <c r="AX2453" s="21">
        <f t="shared" si="4388"/>
        <v>1090.5605393910496</v>
      </c>
      <c r="AY2453" s="12"/>
      <c r="AZ2453" s="10">
        <f t="shared" si="4390"/>
        <v>1.6144602197556829E-2</v>
      </c>
      <c r="BA2453" s="12"/>
      <c r="BB2453" s="17" cm="1">
        <f t="array" ref="BB2453">$C2453*EXP(poly_from_str($AO2453,BB$2951))</f>
        <v>20.245087219619215</v>
      </c>
      <c r="BC2453" s="12"/>
      <c r="BD2453" s="10">
        <f t="shared" si="4393"/>
        <v>2.4770093307173435</v>
      </c>
      <c r="BE2453" s="10">
        <f t="shared" si="4394"/>
        <v>3.963925160836963</v>
      </c>
      <c r="BF2453" s="21">
        <f>INDEX([1]Pr3_line_class7_opt_lin!$A$2:$A$3624,MATCH($X2453,[1]Pr3_line_class7_opt_lin!$AO$2:$AO$3624,0),1)</f>
        <v>16371</v>
      </c>
    </row>
    <row r="2454" spans="1:58" hidden="1" x14ac:dyDescent="0.25">
      <c r="A2454" s="1">
        <v>1041.4590000000001</v>
      </c>
      <c r="B2454" s="1">
        <v>4.0000000000000001E-3</v>
      </c>
      <c r="C2454">
        <v>400</v>
      </c>
      <c r="E2454" s="2">
        <v>96019.1</v>
      </c>
      <c r="F2454">
        <v>21755</v>
      </c>
      <c r="G2454" t="s">
        <v>4</v>
      </c>
      <c r="H2454" t="s">
        <v>12</v>
      </c>
      <c r="I2454">
        <v>117775</v>
      </c>
      <c r="J2454" t="s">
        <v>6</v>
      </c>
      <c r="K2454" t="s">
        <v>39</v>
      </c>
      <c r="L2454">
        <v>21755.84</v>
      </c>
      <c r="M2454">
        <v>117775.3</v>
      </c>
      <c r="N2454">
        <v>25</v>
      </c>
      <c r="V2454" s="11">
        <f t="shared" si="4351"/>
        <v>9.6019142376224119E-7</v>
      </c>
      <c r="W2454" s="11">
        <f t="shared" si="4352"/>
        <v>1.0414594596283448E-6</v>
      </c>
      <c r="X2454" s="10">
        <f t="shared" si="4353"/>
        <v>96019.122905776734</v>
      </c>
      <c r="Y2454" s="8">
        <f t="shared" si="4354"/>
        <v>1041.4592111836898</v>
      </c>
      <c r="Z2454" s="1">
        <f t="shared" si="4355"/>
        <v>1041.4590000000001</v>
      </c>
      <c r="AA2454" s="2">
        <f t="shared" si="4356"/>
        <v>96019.1</v>
      </c>
      <c r="AB2454" s="2">
        <f t="shared" si="4350"/>
        <v>96019.142376224117</v>
      </c>
      <c r="AC2454" s="1">
        <f t="shared" si="4357"/>
        <v>9.6098378513328003E-2</v>
      </c>
      <c r="AD2454" s="1" t="b">
        <f t="shared" si="4358"/>
        <v>1</v>
      </c>
      <c r="AF2454" s="1" t="s">
        <v>1278</v>
      </c>
      <c r="AG2454" s="1" t="s">
        <v>1158</v>
      </c>
      <c r="AH2454" s="10">
        <v>21755.84</v>
      </c>
      <c r="AI2454" s="10">
        <v>117775.3</v>
      </c>
      <c r="AJ2454" s="10">
        <f t="shared" si="4382"/>
        <v>96019.46</v>
      </c>
      <c r="AK2454" s="1">
        <f t="shared" si="4383"/>
        <v>3.445053117502539E-3</v>
      </c>
      <c r="AL2454" s="10">
        <f t="shared" si="4384"/>
        <v>-0.33709422327228822</v>
      </c>
      <c r="AM2454" s="10">
        <f t="shared" si="4359"/>
        <v>0.36878686534947608</v>
      </c>
      <c r="AN2454" s="10">
        <f t="shared" si="4385"/>
        <v>-0.91406244350065247</v>
      </c>
      <c r="AO2454" s="1">
        <f t="shared" si="4360"/>
        <v>1041.4590000000001</v>
      </c>
      <c r="AP2454" s="14">
        <v>16300000000</v>
      </c>
      <c r="AQ2454" s="10">
        <v>0.68400000000000005</v>
      </c>
      <c r="AR2454" s="14" cm="1">
        <f t="array" ref="AR2454">SfromgA($AP2454,$AO2454,"")</f>
        <v>9.0875642933339122</v>
      </c>
      <c r="AS2454" s="21">
        <f t="shared" si="4386"/>
        <v>12.201845430196357</v>
      </c>
      <c r="AT2454" s="14" cm="1">
        <f t="array" ref="AT2454">INDEX([2]Sheet1!$J$2:$J$216,MATCH($AF2454&amp;$AG2454,[2]Sheet1!$M$2:$M$216&amp;[2]Sheet1!$N$2:$N$216,0),1)</f>
        <v>14088369901.09268</v>
      </c>
      <c r="AU2454" s="14" cm="1">
        <f t="array" ref="AU2454">SfromgA($AT2454,$AO2454,"")</f>
        <v>7.8545378689846661</v>
      </c>
      <c r="AV2454" s="21">
        <f>(10^MAX(0.05, -0.312925054856973*((LN($AU2454))^(1/3)) + 0.454808404431693)-1)*100</f>
        <v>13.913030898883093</v>
      </c>
      <c r="AW2454" s="14">
        <f>IF($AP2454="",$AT2454,$AP2454)</f>
        <v>16300000000</v>
      </c>
      <c r="AX2454" s="21">
        <f>IF($AP2454="",$AV2454,$AS2454)</f>
        <v>12.201845430196357</v>
      </c>
      <c r="AY2454" s="10">
        <f t="shared" ref="AY2454:AY2461" si="4395">LN(BB2454*$AO2454/$AW2454)</f>
        <v>-10.562400040546972</v>
      </c>
      <c r="AZ2454" s="10">
        <f t="shared" si="4390"/>
        <v>345.55890130799349</v>
      </c>
      <c r="BA2454" s="10">
        <f t="shared" ref="BA2454:BA2461" si="4396">LN(AZ2454/$C2454)</f>
        <v>-0.14630143707601229</v>
      </c>
      <c r="BB2454" s="17" cm="1">
        <f t="array" ref="BB2454">$C2454*EXP(poly_from_str($AO2454,BB$2951))</f>
        <v>404.9052182012004</v>
      </c>
      <c r="BC2454" s="10">
        <f t="shared" si="4392"/>
        <v>-0.15848990055264017</v>
      </c>
      <c r="BD2454" s="10">
        <f t="shared" si="4393"/>
        <v>0.1151292546497024</v>
      </c>
      <c r="BE2454" s="10">
        <f t="shared" si="4394"/>
        <v>-0.64978653465700753</v>
      </c>
      <c r="BF2454" s="21">
        <f>INDEX([1]Pr3_line_class7_opt_lin!$A$2:$A$3624,MATCH($X2454,[1]Pr3_line_class7_opt_lin!$AO$2:$AO$3624,0),1)</f>
        <v>327613</v>
      </c>
    </row>
    <row r="2455" spans="1:58" hidden="1" x14ac:dyDescent="0.25">
      <c r="A2455" s="1">
        <v>1041.26</v>
      </c>
      <c r="B2455" s="1">
        <v>4.0000000000000001E-3</v>
      </c>
      <c r="C2455">
        <v>200</v>
      </c>
      <c r="E2455" s="2">
        <v>96037.5</v>
      </c>
      <c r="F2455">
        <v>17627</v>
      </c>
      <c r="G2455" t="s">
        <v>4</v>
      </c>
      <c r="H2455" t="s">
        <v>5</v>
      </c>
      <c r="I2455">
        <v>113664</v>
      </c>
      <c r="J2455" t="s">
        <v>6</v>
      </c>
      <c r="K2455" t="s">
        <v>12</v>
      </c>
      <c r="L2455">
        <v>17627</v>
      </c>
      <c r="M2455">
        <v>113664.3</v>
      </c>
      <c r="N2455">
        <v>25</v>
      </c>
      <c r="V2455" s="11">
        <f t="shared" si="4351"/>
        <v>9.6037493037281759E-7</v>
      </c>
      <c r="W2455" s="11">
        <f t="shared" si="4352"/>
        <v>1.0412599245086556E-6</v>
      </c>
      <c r="X2455" s="10">
        <f t="shared" si="4353"/>
        <v>96037.496237739848</v>
      </c>
      <c r="Y2455" s="8">
        <f t="shared" si="4354"/>
        <v>1041.2599652999179</v>
      </c>
      <c r="Z2455" s="1">
        <f t="shared" si="4355"/>
        <v>1041.26</v>
      </c>
      <c r="AA2455" s="2">
        <f t="shared" si="4356"/>
        <v>96037.5</v>
      </c>
      <c r="AB2455" s="2">
        <f t="shared" si="4350"/>
        <v>96037.493037281762</v>
      </c>
      <c r="AC2455" s="1">
        <f t="shared" si="4357"/>
        <v>9.6116000344429714E-2</v>
      </c>
      <c r="AD2455" s="1" t="b">
        <f t="shared" si="4358"/>
        <v>1</v>
      </c>
      <c r="AF2455" s="1" t="s">
        <v>1176</v>
      </c>
      <c r="AG2455" s="5" t="s">
        <v>1463</v>
      </c>
      <c r="AH2455" s="10">
        <v>17627</v>
      </c>
      <c r="AI2455" s="10">
        <v>113664.57</v>
      </c>
      <c r="AJ2455" s="10">
        <f t="shared" si="4382"/>
        <v>96037.57</v>
      </c>
      <c r="AK2455" s="1">
        <f t="shared" si="4383"/>
        <v>8.344463526555046E-4</v>
      </c>
      <c r="AL2455" s="10">
        <f t="shared" si="4384"/>
        <v>-7.3762260159128346E-2</v>
      </c>
      <c r="AM2455" s="10">
        <f t="shared" si="4359"/>
        <v>0.36892802950271786</v>
      </c>
      <c r="AN2455" s="10">
        <f t="shared" si="4385"/>
        <v>-0.19993672006584404</v>
      </c>
      <c r="AO2455" s="1">
        <f t="shared" si="4360"/>
        <v>1041.26</v>
      </c>
      <c r="AP2455" s="14">
        <v>5960000000</v>
      </c>
      <c r="AQ2455" s="10">
        <v>0.53</v>
      </c>
      <c r="AR2455" s="14" cm="1">
        <f t="array" ref="AR2455">SfromgA($AP2455,$AO2455,"")</f>
        <v>3.3209105320409398</v>
      </c>
      <c r="AS2455" s="21">
        <f t="shared" si="4386"/>
        <v>32.511581795353607</v>
      </c>
      <c r="AU2455" s="10"/>
      <c r="AV2455" s="10"/>
      <c r="AW2455" s="14">
        <f t="shared" ref="AW2455:AW2461" si="4397">IF($AP2455="",$AT2455,$AP2455)</f>
        <v>5960000000</v>
      </c>
      <c r="AX2455" s="21">
        <f t="shared" ref="AX2455:AX2461" si="4398">IF($AP2455="",$AV2455,$AS2455)</f>
        <v>32.511581795353607</v>
      </c>
      <c r="AY2455" s="10">
        <f t="shared" si="4395"/>
        <v>-10.249628021511862</v>
      </c>
      <c r="AZ2455" s="10">
        <f t="shared" si="4390"/>
        <v>185.58527927409079</v>
      </c>
      <c r="BA2455" s="10">
        <f t="shared" si="4396"/>
        <v>-7.4802863597454763E-2</v>
      </c>
      <c r="BB2455" s="17" cm="1">
        <f t="array" ref="BB2455">$C2455*EXP(poly_from_str($AO2455,BB$2951))</f>
        <v>202.45578139803661</v>
      </c>
      <c r="BC2455" s="10">
        <f t="shared" si="4392"/>
        <v>-8.700699628475296E-2</v>
      </c>
      <c r="BD2455" s="10">
        <f t="shared" si="4393"/>
        <v>0.28149986539442728</v>
      </c>
      <c r="BE2455" s="10">
        <f t="shared" si="4394"/>
        <v>-0.88764004966961962</v>
      </c>
      <c r="BF2455" s="21">
        <f>INDEX([1]Pr3_line_class7_opt_lin!$A$2:$A$3624,MATCH($X2455,[1]Pr3_line_class7_opt_lin!$AO$2:$AO$3624,0),1)</f>
        <v>164001</v>
      </c>
    </row>
    <row r="2456" spans="1:58" hidden="1" x14ac:dyDescent="0.25">
      <c r="A2456" s="1">
        <v>1041.2049999999999</v>
      </c>
      <c r="B2456" s="1">
        <v>4.0000000000000001E-3</v>
      </c>
      <c r="C2456">
        <v>20</v>
      </c>
      <c r="E2456" s="2">
        <v>96042.6</v>
      </c>
      <c r="F2456">
        <v>19360</v>
      </c>
      <c r="G2456" t="s">
        <v>4</v>
      </c>
      <c r="H2456" t="s">
        <v>39</v>
      </c>
      <c r="I2456">
        <v>115403</v>
      </c>
      <c r="J2456" t="s">
        <v>6</v>
      </c>
      <c r="K2456" t="s">
        <v>12</v>
      </c>
      <c r="L2456">
        <v>19360.099999999999</v>
      </c>
      <c r="M2456">
        <v>115403.3</v>
      </c>
      <c r="N2456">
        <v>25</v>
      </c>
      <c r="V2456" s="11">
        <f t="shared" si="4351"/>
        <v>9.6042566065280137E-7</v>
      </c>
      <c r="W2456" s="11">
        <f t="shared" si="4352"/>
        <v>1.0412046321111673E-6</v>
      </c>
      <c r="X2456" s="10">
        <f t="shared" si="4353"/>
        <v>96042.581665377322</v>
      </c>
      <c r="Y2456" s="8">
        <f t="shared" si="4354"/>
        <v>1041.2048308781489</v>
      </c>
      <c r="Z2456" s="1">
        <f t="shared" si="4355"/>
        <v>1041.2049999999999</v>
      </c>
      <c r="AA2456" s="2">
        <f t="shared" si="4356"/>
        <v>96042.6</v>
      </c>
      <c r="AB2456" s="2">
        <f t="shared" si="4350"/>
        <v>96042.566065280145</v>
      </c>
      <c r="AC2456" s="1">
        <f t="shared" si="4357"/>
        <v>9.6120872482018505E-2</v>
      </c>
      <c r="AD2456" s="1" t="b">
        <f t="shared" si="4358"/>
        <v>1</v>
      </c>
      <c r="AF2456" s="1" t="s">
        <v>1187</v>
      </c>
      <c r="AG2456" s="1" t="s">
        <v>1172</v>
      </c>
      <c r="AH2456" s="10">
        <v>19360.099999999999</v>
      </c>
      <c r="AI2456" s="10">
        <v>115403.34</v>
      </c>
      <c r="AJ2456" s="10">
        <f t="shared" si="4382"/>
        <v>96043.239999999991</v>
      </c>
      <c r="AK2456" s="1">
        <f t="shared" si="4383"/>
        <v>7.3061279481407837E-3</v>
      </c>
      <c r="AL2456" s="10">
        <f t="shared" si="4384"/>
        <v>-0.65833462266891729</v>
      </c>
      <c r="AM2456" s="10">
        <f t="shared" si="4359"/>
        <v>0.36896711022325096</v>
      </c>
      <c r="AN2456" s="10">
        <f t="shared" si="4385"/>
        <v>-1.7842637038043274</v>
      </c>
      <c r="AO2456" s="1">
        <f t="shared" si="4360"/>
        <v>1041.2049999999999</v>
      </c>
      <c r="AP2456" s="14">
        <v>1550000000</v>
      </c>
      <c r="AQ2456" s="10">
        <v>0.46200000000000002</v>
      </c>
      <c r="AR2456" s="14" cm="1">
        <f t="array" ref="AR2456">SfromgA($AP2456,$AO2456,"")</f>
        <v>0.86352276834832908</v>
      </c>
      <c r="AS2456" s="21">
        <f t="shared" si="4386"/>
        <v>316.73448605257988</v>
      </c>
      <c r="AU2456" s="10"/>
      <c r="AV2456" s="10"/>
      <c r="AW2456" s="14">
        <f t="shared" si="4397"/>
        <v>1550000000</v>
      </c>
      <c r="AX2456" s="21">
        <f t="shared" si="4398"/>
        <v>316.73448605257988</v>
      </c>
      <c r="AY2456" s="10">
        <f t="shared" si="4395"/>
        <v>-11.205446228770178</v>
      </c>
      <c r="AZ2456" s="10">
        <f t="shared" si="4390"/>
        <v>41.026507101851614</v>
      </c>
      <c r="BA2456" s="10">
        <f t="shared" si="4396"/>
        <v>0.71848609892904247</v>
      </c>
      <c r="BB2456" s="17" cm="1">
        <f t="array" ref="BB2456">$C2456*EXP(poly_from_str($AO2456,BB$2951))</f>
        <v>20.24566231311287</v>
      </c>
      <c r="BC2456" s="10">
        <f t="shared" si="4392"/>
        <v>0.70627780863588829</v>
      </c>
      <c r="BD2456" s="10">
        <f t="shared" si="4393"/>
        <v>1.4272791089213037</v>
      </c>
      <c r="BE2456" s="10">
        <f t="shared" si="4394"/>
        <v>-1.4141484808453608</v>
      </c>
      <c r="BF2456" s="21">
        <f>INDEX([1]Pr3_line_class7_opt_lin!$A$2:$A$3624,MATCH($X2456,[1]Pr3_line_class7_opt_lin!$AO$2:$AO$3624,0),1)</f>
        <v>16405</v>
      </c>
    </row>
    <row r="2457" spans="1:58" hidden="1" x14ac:dyDescent="0.25">
      <c r="A2457" s="1">
        <v>1041.145</v>
      </c>
      <c r="B2457" s="1">
        <v>4.0000000000000001E-3</v>
      </c>
      <c r="C2457">
        <v>100</v>
      </c>
      <c r="E2457" s="2">
        <v>96048.1</v>
      </c>
      <c r="F2457">
        <v>19360</v>
      </c>
      <c r="G2457" t="s">
        <v>4</v>
      </c>
      <c r="H2457" t="s">
        <v>39</v>
      </c>
      <c r="I2457">
        <v>115408</v>
      </c>
      <c r="J2457" t="s">
        <v>6</v>
      </c>
      <c r="K2457" t="s">
        <v>39</v>
      </c>
      <c r="L2457">
        <v>19360.099999999999</v>
      </c>
      <c r="M2457">
        <v>115408.4</v>
      </c>
      <c r="N2457">
        <v>25</v>
      </c>
      <c r="V2457" s="11">
        <f t="shared" si="4351"/>
        <v>9.604810088892517E-7</v>
      </c>
      <c r="W2457" s="11">
        <f t="shared" si="4352"/>
        <v>1.0411450096357971E-6</v>
      </c>
      <c r="X2457" s="10">
        <f t="shared" si="4353"/>
        <v>96048.100480227527</v>
      </c>
      <c r="Y2457" s="8">
        <f t="shared" si="4354"/>
        <v>1041.1450044302126</v>
      </c>
      <c r="Z2457" s="1">
        <f t="shared" si="4355"/>
        <v>1041.145</v>
      </c>
      <c r="AA2457" s="2">
        <f t="shared" si="4356"/>
        <v>96048.1</v>
      </c>
      <c r="AB2457" s="2">
        <f t="shared" si="4350"/>
        <v>96048.100888925183</v>
      </c>
      <c r="AC2457" s="1">
        <f t="shared" si="4357"/>
        <v>9.6126188421845754E-2</v>
      </c>
      <c r="AD2457" s="1" t="b">
        <f t="shared" si="4358"/>
        <v>1</v>
      </c>
      <c r="AF2457" s="1" t="s">
        <v>1187</v>
      </c>
      <c r="AG2457" s="1" t="s">
        <v>1168</v>
      </c>
      <c r="AH2457" s="10">
        <v>19360.099999999999</v>
      </c>
      <c r="AI2457" s="10">
        <v>115408.39</v>
      </c>
      <c r="AJ2457" s="10">
        <f t="shared" si="4382"/>
        <v>96048.290000000008</v>
      </c>
      <c r="AK2457" s="1">
        <f t="shared" si="4383"/>
        <v>2.0499276979535352E-3</v>
      </c>
      <c r="AL2457" s="10">
        <f t="shared" si="4384"/>
        <v>-0.18951977248070762</v>
      </c>
      <c r="AM2457" s="10">
        <f t="shared" si="4359"/>
        <v>0.36900950395958299</v>
      </c>
      <c r="AN2457" s="10">
        <f t="shared" si="4385"/>
        <v>-0.51359049142936275</v>
      </c>
      <c r="AO2457" s="1">
        <f t="shared" si="4360"/>
        <v>1041.145</v>
      </c>
      <c r="AP2457" s="14">
        <v>4230000000</v>
      </c>
      <c r="AQ2457" s="10">
        <v>0.67600000000000005</v>
      </c>
      <c r="AR2457" s="14" cm="1">
        <f t="array" ref="AR2457">SfromgA($AP2457,$AO2457,"")</f>
        <v>2.3561741160315695</v>
      </c>
      <c r="AS2457" s="21">
        <f t="shared" si="4386"/>
        <v>43.736948971700109</v>
      </c>
      <c r="AU2457" s="10"/>
      <c r="AV2457" s="10"/>
      <c r="AW2457" s="14">
        <f t="shared" si="4397"/>
        <v>4230000000</v>
      </c>
      <c r="AX2457" s="21">
        <f t="shared" si="4398"/>
        <v>43.736948971700109</v>
      </c>
      <c r="AY2457" s="10">
        <f t="shared" si="4395"/>
        <v>-10.600008555580292</v>
      </c>
      <c r="AZ2457" s="10">
        <f t="shared" si="4390"/>
        <v>111.91627058025108</v>
      </c>
      <c r="BA2457" s="10">
        <f t="shared" si="4396"/>
        <v>0.11258082162175664</v>
      </c>
      <c r="BB2457" s="17" cm="1">
        <f t="array" ref="BB2457">$C2457*EXP(poly_from_str($AO2457,BB$2951))</f>
        <v>101.22876204094204</v>
      </c>
      <c r="BC2457" s="10">
        <f t="shared" si="4392"/>
        <v>0.10036808124573145</v>
      </c>
      <c r="BD2457" s="10">
        <f t="shared" si="4393"/>
        <v>0.36281469980564229</v>
      </c>
      <c r="BE2457" s="10">
        <f t="shared" si="4394"/>
        <v>-0.9555937991198562</v>
      </c>
      <c r="BF2457" s="21">
        <f>INDEX([1]Pr3_line_class7_opt_lin!$A$2:$A$3624,MATCH($X2457,[1]Pr3_line_class7_opt_lin!$AO$2:$AO$3624,0),1)</f>
        <v>82056</v>
      </c>
    </row>
    <row r="2458" spans="1:58" hidden="1" x14ac:dyDescent="0.25">
      <c r="A2458" s="1">
        <v>1041.002</v>
      </c>
      <c r="B2458" s="1">
        <v>4.0000000000000001E-3</v>
      </c>
      <c r="C2458">
        <v>60</v>
      </c>
      <c r="E2458" s="2">
        <v>96061.3</v>
      </c>
      <c r="F2458">
        <v>25033</v>
      </c>
      <c r="G2458" t="s">
        <v>4</v>
      </c>
      <c r="H2458" t="s">
        <v>5</v>
      </c>
      <c r="I2458">
        <v>121095</v>
      </c>
      <c r="J2458" t="s">
        <v>6</v>
      </c>
      <c r="K2458" t="s">
        <v>12</v>
      </c>
      <c r="L2458">
        <v>25033.91</v>
      </c>
      <c r="M2458">
        <v>121095.2</v>
      </c>
      <c r="N2458">
        <v>25</v>
      </c>
      <c r="V2458" s="11">
        <f t="shared" si="4351"/>
        <v>9.6061294790980234E-7</v>
      </c>
      <c r="W2458" s="11">
        <f t="shared" si="4352"/>
        <v>1.0410019435506286E-6</v>
      </c>
      <c r="X2458" s="10">
        <f t="shared" si="4353"/>
        <v>96061.297186622003</v>
      </c>
      <c r="Y2458" s="8">
        <f t="shared" si="4354"/>
        <v>1041.0019740387861</v>
      </c>
      <c r="Z2458" s="1">
        <f t="shared" si="4355"/>
        <v>1041.002</v>
      </c>
      <c r="AA2458" s="2">
        <f t="shared" si="4356"/>
        <v>96061.3</v>
      </c>
      <c r="AB2458" s="2">
        <f t="shared" si="4350"/>
        <v>96061.294790980231</v>
      </c>
      <c r="AC2458" s="1">
        <f t="shared" si="4357"/>
        <v>9.6138861784598031E-2</v>
      </c>
      <c r="AD2458" s="1" t="b">
        <f t="shared" si="4358"/>
        <v>1</v>
      </c>
      <c r="AF2458" s="1" t="s">
        <v>1236</v>
      </c>
      <c r="AG2458" s="1" t="s">
        <v>1317</v>
      </c>
      <c r="AH2458" s="10">
        <v>25033.91</v>
      </c>
      <c r="AI2458" s="10">
        <v>121095.2</v>
      </c>
      <c r="AJ2458" s="10">
        <f t="shared" si="4382"/>
        <v>96061.29</v>
      </c>
      <c r="AK2458" s="1">
        <f t="shared" si="4383"/>
        <v>-5.191914465285663E-5</v>
      </c>
      <c r="AL2458" s="10">
        <f t="shared" si="4384"/>
        <v>7.1866220096126199E-3</v>
      </c>
      <c r="AM2458" s="10">
        <f t="shared" si="4359"/>
        <v>0.36911091429219162</v>
      </c>
      <c r="AN2458" s="10">
        <f t="shared" si="4385"/>
        <v>1.9470088072019522E-2</v>
      </c>
      <c r="AO2458" s="1">
        <f t="shared" si="4360"/>
        <v>1041.002</v>
      </c>
      <c r="AP2458" s="14">
        <v>945000000</v>
      </c>
      <c r="AQ2458" s="10">
        <v>0.11899999999999999</v>
      </c>
      <c r="AR2458" s="14" cm="1">
        <f t="array" ref="AR2458">SfromgA($AP2458,$AO2458,"")</f>
        <v>0.52616246090230301</v>
      </c>
      <c r="AS2458" s="21">
        <f t="shared" si="4386"/>
        <v>430.61560000054226</v>
      </c>
      <c r="AU2458" s="10"/>
      <c r="AV2458" s="10"/>
      <c r="AW2458" s="14">
        <f t="shared" si="4397"/>
        <v>945000000</v>
      </c>
      <c r="AX2458" s="21">
        <f t="shared" si="4398"/>
        <v>430.61560000054226</v>
      </c>
      <c r="AY2458" s="10">
        <f t="shared" si="4395"/>
        <v>-9.612188946639467</v>
      </c>
      <c r="AZ2458" s="10">
        <f t="shared" si="4390"/>
        <v>14.695411746505457</v>
      </c>
      <c r="BA2458" s="10">
        <f t="shared" si="4396"/>
        <v>-1.4068092432469601</v>
      </c>
      <c r="BB2458" s="17" cm="1">
        <f t="array" ref="BB2458">$C2458*EXP(poly_from_str($AO2458,BB$2951))</f>
        <v>60.737879564632436</v>
      </c>
      <c r="BC2458" s="10">
        <f t="shared" si="4392"/>
        <v>-1.4190322300006994</v>
      </c>
      <c r="BD2458" s="10">
        <f t="shared" si="4393"/>
        <v>1.6688676559628557</v>
      </c>
      <c r="BE2458" s="10">
        <f t="shared" si="4394"/>
        <v>-0.94298260652210153</v>
      </c>
      <c r="BF2458" s="21">
        <f>INDEX([1]Pr3_line_class7_opt_lin!$A$2:$A$3624,MATCH($X2458,[1]Pr3_line_class7_opt_lin!$AO$2:$AO$3624,0),1)</f>
        <v>49276</v>
      </c>
    </row>
    <row r="2459" spans="1:58" hidden="1" x14ac:dyDescent="0.25">
      <c r="A2459" s="1">
        <v>1040.8489999999999</v>
      </c>
      <c r="B2459" s="1">
        <v>4.0000000000000001E-3</v>
      </c>
      <c r="C2459">
        <v>10</v>
      </c>
      <c r="E2459" s="2">
        <v>96075.4</v>
      </c>
      <c r="F2459">
        <v>21611</v>
      </c>
      <c r="G2459" t="s">
        <v>4</v>
      </c>
      <c r="H2459" t="s">
        <v>17</v>
      </c>
      <c r="I2459">
        <v>117686</v>
      </c>
      <c r="J2459" t="s">
        <v>6</v>
      </c>
      <c r="K2459" t="s">
        <v>17</v>
      </c>
      <c r="L2459">
        <v>21611.19</v>
      </c>
      <c r="M2459">
        <v>117686.39999999999</v>
      </c>
      <c r="N2459">
        <v>25</v>
      </c>
      <c r="V2459" s="11">
        <f t="shared" si="4351"/>
        <v>9.607541535803946E-7</v>
      </c>
      <c r="W2459" s="11">
        <f t="shared" si="4352"/>
        <v>1.0408491663839028E-6</v>
      </c>
      <c r="X2459" s="10">
        <f t="shared" si="4353"/>
        <v>96075.408292595748</v>
      </c>
      <c r="Y2459" s="8">
        <f t="shared" si="4354"/>
        <v>1040.8490765446656</v>
      </c>
      <c r="Z2459" s="1">
        <f t="shared" si="4355"/>
        <v>1040.8489999999999</v>
      </c>
      <c r="AA2459" s="2">
        <f t="shared" si="4356"/>
        <v>96075.4</v>
      </c>
      <c r="AB2459" s="2">
        <f t="shared" si="4350"/>
        <v>96075.415358039449</v>
      </c>
      <c r="AC2459" s="1">
        <f t="shared" si="4357"/>
        <v>9.6152427181099023E-2</v>
      </c>
      <c r="AD2459" s="1" t="b">
        <f t="shared" si="4358"/>
        <v>1</v>
      </c>
      <c r="AF2459" s="1" t="s">
        <v>1301</v>
      </c>
      <c r="AG2459" s="1" t="s">
        <v>1332</v>
      </c>
      <c r="AH2459" s="10">
        <v>21611.19</v>
      </c>
      <c r="AI2459" s="10">
        <v>117686.39999999999</v>
      </c>
      <c r="AJ2459" s="10">
        <f t="shared" si="4382"/>
        <v>96075.209999999992</v>
      </c>
      <c r="AK2459" s="1">
        <f t="shared" si="4383"/>
        <v>-2.2247852491545927E-3</v>
      </c>
      <c r="AL2459" s="10">
        <f t="shared" si="4384"/>
        <v>0.1982925957563566</v>
      </c>
      <c r="AM2459" s="10">
        <f t="shared" si="4359"/>
        <v>0.36921935842759135</v>
      </c>
      <c r="AN2459" s="10">
        <f t="shared" si="4385"/>
        <v>0.53705904425172313</v>
      </c>
      <c r="AO2459" s="1">
        <f t="shared" si="4360"/>
        <v>1040.8489999999999</v>
      </c>
      <c r="AP2459" s="14">
        <v>960000000</v>
      </c>
      <c r="AQ2459" s="10">
        <v>0.161</v>
      </c>
      <c r="AR2459" s="14" cm="1">
        <f t="array" ref="AR2459">SfromgA($AP2459,$AO2459,"")</f>
        <v>0.53427860189364307</v>
      </c>
      <c r="AS2459" s="21">
        <f t="shared" si="4386"/>
        <v>427.98009810598865</v>
      </c>
      <c r="AU2459" s="10"/>
      <c r="AV2459" s="10"/>
      <c r="AW2459" s="14">
        <f t="shared" si="4397"/>
        <v>960000000</v>
      </c>
      <c r="AX2459" s="21">
        <f t="shared" si="4398"/>
        <v>427.98009810598865</v>
      </c>
      <c r="AY2459" s="10">
        <f t="shared" si="4395"/>
        <v>-11.41983335560384</v>
      </c>
      <c r="AZ2459" s="10">
        <f t="shared" si="4390"/>
        <v>20.533792004696164</v>
      </c>
      <c r="BA2459" s="10">
        <f t="shared" si="4396"/>
        <v>0.71948682651887874</v>
      </c>
      <c r="BB2459" s="17" cm="1">
        <f t="array" ref="BB2459">$C2459*EXP(poly_from_str($AO2459,BB$2951))</f>
        <v>10.12308522534633</v>
      </c>
      <c r="BC2459" s="10">
        <f t="shared" si="4392"/>
        <v>0.70725343795058448</v>
      </c>
      <c r="BD2459" s="10">
        <f t="shared" si="4393"/>
        <v>1.6638884040266897</v>
      </c>
      <c r="BE2459" s="10">
        <f t="shared" si="4394"/>
        <v>-1.6497821466360505</v>
      </c>
      <c r="BF2459" s="21">
        <f>INDEX([1]Pr3_line_class7_opt_lin!$A$2:$A$3624,MATCH($X2459,[1]Pr3_line_class7_opt_lin!$AO$2:$AO$3624,0),1)</f>
        <v>8220</v>
      </c>
    </row>
    <row r="2460" spans="1:58" hidden="1" x14ac:dyDescent="0.25">
      <c r="A2460" s="1">
        <v>1040.646</v>
      </c>
      <c r="B2460" s="1">
        <v>4.0000000000000001E-3</v>
      </c>
      <c r="C2460">
        <v>50</v>
      </c>
      <c r="E2460" s="2">
        <v>96094.2</v>
      </c>
      <c r="F2460">
        <v>19308</v>
      </c>
      <c r="G2460" t="s">
        <v>4</v>
      </c>
      <c r="H2460" t="s">
        <v>12</v>
      </c>
      <c r="I2460">
        <v>115403</v>
      </c>
      <c r="J2460" t="s">
        <v>6</v>
      </c>
      <c r="K2460" t="s">
        <v>12</v>
      </c>
      <c r="L2460">
        <v>19308.93</v>
      </c>
      <c r="M2460">
        <v>115403.3</v>
      </c>
      <c r="N2460">
        <v>25</v>
      </c>
      <c r="V2460" s="11">
        <f t="shared" si="4351"/>
        <v>9.6094156898695622E-7</v>
      </c>
      <c r="W2460" s="11">
        <f t="shared" si="4352"/>
        <v>1.0406455332371778E-6</v>
      </c>
      <c r="X2460" s="10">
        <f t="shared" si="4353"/>
        <v>96094.176735754576</v>
      </c>
      <c r="Y2460" s="8">
        <f t="shared" si="4354"/>
        <v>1040.6457851757852</v>
      </c>
      <c r="Z2460" s="1">
        <f t="shared" si="4355"/>
        <v>1040.646</v>
      </c>
      <c r="AA2460" s="2">
        <f t="shared" si="4356"/>
        <v>96094.2</v>
      </c>
      <c r="AB2460" s="2">
        <f t="shared" si="4350"/>
        <v>96094.156898695626</v>
      </c>
      <c r="AC2460" s="1">
        <f t="shared" si="4357"/>
        <v>9.6170434950355654E-2</v>
      </c>
      <c r="AD2460" s="1" t="b">
        <f t="shared" si="4358"/>
        <v>1</v>
      </c>
      <c r="AF2460" s="1" t="s">
        <v>1226</v>
      </c>
      <c r="AG2460" s="1" t="s">
        <v>1172</v>
      </c>
      <c r="AH2460" s="10">
        <v>19308.93</v>
      </c>
      <c r="AI2460" s="10">
        <v>115403.34</v>
      </c>
      <c r="AJ2460" s="10">
        <f t="shared" si="4382"/>
        <v>96094.41</v>
      </c>
      <c r="AK2460" s="1">
        <f t="shared" si="4383"/>
        <v>2.7409384167640383E-3</v>
      </c>
      <c r="AL2460" s="10">
        <f t="shared" si="4384"/>
        <v>-0.23326424542756286</v>
      </c>
      <c r="AM2460" s="10">
        <f t="shared" si="4359"/>
        <v>0.36936364527418547</v>
      </c>
      <c r="AN2460" s="10">
        <f t="shared" si="4385"/>
        <v>-0.63153006099018349</v>
      </c>
      <c r="AO2460" s="1">
        <f t="shared" si="4360"/>
        <v>1040.646</v>
      </c>
      <c r="AP2460" s="14">
        <v>2960000000</v>
      </c>
      <c r="AQ2460" s="10">
        <v>0.39900000000000002</v>
      </c>
      <c r="AR2460" s="14" cm="1">
        <f t="array" ref="AR2460">SfromgA($AP2460,$AO2460,"")</f>
        <v>1.6463953419022526</v>
      </c>
      <c r="AS2460" s="21">
        <f t="shared" si="4386"/>
        <v>60.943558493082506</v>
      </c>
      <c r="AU2460" s="10"/>
      <c r="AV2460" s="10"/>
      <c r="AW2460" s="14">
        <f t="shared" si="4397"/>
        <v>2960000000</v>
      </c>
      <c r="AX2460" s="21">
        <f t="shared" si="4398"/>
        <v>60.943558493082506</v>
      </c>
      <c r="AY2460" s="10">
        <f t="shared" si="4395"/>
        <v>-10.936588852400442</v>
      </c>
      <c r="AZ2460" s="10">
        <f t="shared" si="4390"/>
        <v>78.389479790171833</v>
      </c>
      <c r="BA2460" s="10">
        <f t="shared" si="4396"/>
        <v>0.44966672657457335</v>
      </c>
      <c r="BB2460" s="17" cm="1">
        <f t="array" ref="BB2460">$C2460*EXP(poly_from_str($AO2460,BB$2951))</f>
        <v>50.616079360482843</v>
      </c>
      <c r="BC2460" s="10">
        <f t="shared" si="4392"/>
        <v>0.4374204322661529</v>
      </c>
      <c r="BD2460" s="10">
        <f t="shared" si="4393"/>
        <v>0.47588354916696968</v>
      </c>
      <c r="BE2460" s="10">
        <f t="shared" si="4394"/>
        <v>-0.73161029746076212</v>
      </c>
      <c r="BF2460" s="21">
        <f>INDEX([1]Pr3_line_class7_opt_lin!$A$2:$A$3624,MATCH($X2460,[1]Pr3_line_class7_opt_lin!$AO$2:$AO$3624,0),1)</f>
        <v>41150</v>
      </c>
    </row>
    <row r="2461" spans="1:58" hidden="1" x14ac:dyDescent="0.25">
      <c r="A2461" s="1">
        <v>1040.5909999999999</v>
      </c>
      <c r="B2461" s="1">
        <v>4.0000000000000001E-3</v>
      </c>
      <c r="C2461">
        <v>100</v>
      </c>
      <c r="E2461" s="2">
        <v>96099.199999999997</v>
      </c>
      <c r="F2461">
        <v>19308</v>
      </c>
      <c r="G2461" t="s">
        <v>4</v>
      </c>
      <c r="H2461" t="s">
        <v>12</v>
      </c>
      <c r="I2461">
        <v>115408</v>
      </c>
      <c r="J2461" t="s">
        <v>6</v>
      </c>
      <c r="K2461" t="s">
        <v>39</v>
      </c>
      <c r="L2461">
        <v>19308.93</v>
      </c>
      <c r="M2461">
        <v>115408.4</v>
      </c>
      <c r="N2461">
        <v>25</v>
      </c>
      <c r="V2461" s="11">
        <f t="shared" si="4351"/>
        <v>9.6099235914975258E-7</v>
      </c>
      <c r="W2461" s="11">
        <f t="shared" si="4352"/>
        <v>1.0405913888981386E-6</v>
      </c>
      <c r="X2461" s="10">
        <f t="shared" si="4353"/>
        <v>96099.219383499978</v>
      </c>
      <c r="Y2461" s="8">
        <f t="shared" si="4354"/>
        <v>1040.591179007743</v>
      </c>
      <c r="Z2461" s="1">
        <f t="shared" si="4355"/>
        <v>1040.5909999999999</v>
      </c>
      <c r="AA2461" s="2">
        <f t="shared" si="4356"/>
        <v>96099.199999999997</v>
      </c>
      <c r="AB2461" s="2">
        <f t="shared" si="4350"/>
        <v>96099.235914975245</v>
      </c>
      <c r="AC2461" s="1">
        <f t="shared" si="4357"/>
        <v>9.6175315717210358E-2</v>
      </c>
      <c r="AD2461" s="1" t="b">
        <f t="shared" si="4358"/>
        <v>1</v>
      </c>
      <c r="AF2461" s="1" t="s">
        <v>1226</v>
      </c>
      <c r="AG2461" s="1" t="s">
        <v>1168</v>
      </c>
      <c r="AH2461" s="10">
        <v>19308.93</v>
      </c>
      <c r="AI2461" s="10">
        <v>115408.39</v>
      </c>
      <c r="AJ2461" s="10">
        <f t="shared" si="4382"/>
        <v>96099.459999999992</v>
      </c>
      <c r="AK2461" s="1">
        <f t="shared" si="4383"/>
        <v>2.4264533847144776E-3</v>
      </c>
      <c r="AL2461" s="10">
        <f t="shared" si="4384"/>
        <v>-0.24061650001385715</v>
      </c>
      <c r="AM2461" s="10">
        <f t="shared" si="4359"/>
        <v>0.3694023876816156</v>
      </c>
      <c r="AN2461" s="10">
        <f t="shared" si="4385"/>
        <v>-0.65136693220630237</v>
      </c>
      <c r="AO2461" s="1">
        <f t="shared" si="4360"/>
        <v>1040.5909999999999</v>
      </c>
      <c r="AP2461" s="14">
        <v>7090000000</v>
      </c>
      <c r="AQ2461" s="10">
        <v>0.499</v>
      </c>
      <c r="AR2461" s="14" cm="1">
        <f t="array" ref="AR2461">SfromgA($AP2461,$AO2461,"")</f>
        <v>3.9429365757571828</v>
      </c>
      <c r="AS2461" s="21">
        <f t="shared" si="4386"/>
        <v>27.967116071712759</v>
      </c>
      <c r="AU2461" s="10"/>
      <c r="AV2461" s="10"/>
      <c r="AW2461" s="14">
        <f t="shared" si="4397"/>
        <v>7090000000</v>
      </c>
      <c r="AX2461" s="21">
        <f t="shared" si="4398"/>
        <v>27.967116071712759</v>
      </c>
      <c r="AY2461" s="10">
        <f t="shared" si="4395"/>
        <v>-11.116987276408656</v>
      </c>
      <c r="AZ2461" s="10">
        <f t="shared" si="4390"/>
        <v>187.6852960830802</v>
      </c>
      <c r="BA2461" s="10">
        <f t="shared" si="4396"/>
        <v>0.62959641720542303</v>
      </c>
      <c r="BB2461" s="17" cm="1">
        <f t="array" ref="BB2461">$C2461*EXP(poly_from_str($AO2461,BB$2951))</f>
        <v>101.23249489559552</v>
      </c>
      <c r="BC2461" s="10">
        <f t="shared" si="4392"/>
        <v>0.6173468020740952</v>
      </c>
      <c r="BD2461" s="10">
        <f t="shared" si="4393"/>
        <v>0.24660313923586197</v>
      </c>
      <c r="BE2461" s="10">
        <f t="shared" si="4394"/>
        <v>-0.32240351772171205</v>
      </c>
      <c r="BF2461" s="21">
        <f>INDEX([1]Pr3_line_class7_opt_lin!$A$2:$A$3624,MATCH($X2461,[1]Pr3_line_class7_opt_lin!$AO$2:$AO$3624,0),1)</f>
        <v>82327</v>
      </c>
    </row>
    <row r="2462" spans="1:58" hidden="1" x14ac:dyDescent="0.25">
      <c r="A2462" s="1">
        <v>1040.4369999999999</v>
      </c>
      <c r="B2462" s="1">
        <v>4.0000000000000001E-3</v>
      </c>
      <c r="C2462">
        <v>6</v>
      </c>
      <c r="E2462" s="2">
        <v>96113.5</v>
      </c>
      <c r="N2462">
        <v>25</v>
      </c>
      <c r="V2462" s="11">
        <f t="shared" si="4351"/>
        <v>9.6113460017281202E-7</v>
      </c>
      <c r="W2462" s="11">
        <f t="shared" si="4352"/>
        <v>1.0404365671835904E-6</v>
      </c>
      <c r="X2462" s="10">
        <f t="shared" si="4353"/>
        <v>96113.478427013673</v>
      </c>
      <c r="Y2462" s="8">
        <f t="shared" si="4354"/>
        <v>1040.4368007129995</v>
      </c>
      <c r="Z2462" s="1">
        <f t="shared" si="4355"/>
        <v>1040.4369999999999</v>
      </c>
      <c r="AA2462" s="2">
        <f t="shared" si="4356"/>
        <v>96113.5</v>
      </c>
      <c r="AB2462" s="2">
        <f t="shared" si="4350"/>
        <v>96113.460017281206</v>
      </c>
      <c r="AC2462" s="1">
        <f t="shared" si="4357"/>
        <v>9.6188985982467556E-2</v>
      </c>
      <c r="AD2462" s="1" t="b">
        <f t="shared" si="4358"/>
        <v>1</v>
      </c>
      <c r="AM2462" s="10">
        <f t="shared" si="4359"/>
        <v>0.36951204157483825</v>
      </c>
      <c r="AN2462" s="10"/>
      <c r="AO2462" s="1">
        <f t="shared" si="4360"/>
        <v>1040.4369999999999</v>
      </c>
      <c r="AP2462"/>
      <c r="BB2462" s="17" cm="1">
        <f t="array" ref="BB2462">$C2462*EXP(poly_from_str($AO2462,BB$2951))</f>
        <v>6.0740037493196386</v>
      </c>
      <c r="BF2462" s="21">
        <f>INDEX([1]Pr3_line_class7_opt_lin!$A$2:$A$3624,MATCH($X2462,[1]Pr3_line_class7_opt_lin!$AO$2:$AO$3624,0),1)</f>
        <v>4944</v>
      </c>
    </row>
    <row r="2463" spans="1:58" hidden="1" x14ac:dyDescent="0.25">
      <c r="A2463" s="1">
        <v>1040.3869999999999</v>
      </c>
      <c r="B2463" s="1">
        <v>4.0000000000000001E-3</v>
      </c>
      <c r="C2463">
        <v>3</v>
      </c>
      <c r="E2463" s="2">
        <v>96118.1</v>
      </c>
      <c r="N2463">
        <v>25</v>
      </c>
      <c r="V2463" s="11">
        <f t="shared" si="4351"/>
        <v>9.6118079137859291E-7</v>
      </c>
      <c r="W2463" s="11">
        <f t="shared" si="4352"/>
        <v>1.0403867741871717E-6</v>
      </c>
      <c r="X2463" s="10">
        <f t="shared" si="4353"/>
        <v>96118.088744664274</v>
      </c>
      <c r="Y2463" s="8">
        <f t="shared" si="4354"/>
        <v>1040.3868960154623</v>
      </c>
      <c r="Z2463" s="1">
        <f t="shared" si="4355"/>
        <v>1040.3869999999999</v>
      </c>
      <c r="AA2463" s="2">
        <f t="shared" si="4356"/>
        <v>96118.1</v>
      </c>
      <c r="AB2463" s="2">
        <f t="shared" si="4350"/>
        <v>96118.079137859284</v>
      </c>
      <c r="AC2463" s="1">
        <f t="shared" si="4357"/>
        <v>9.6193425685758907E-2</v>
      </c>
      <c r="AD2463" s="1" t="b">
        <f t="shared" si="4358"/>
        <v>1</v>
      </c>
      <c r="AM2463" s="10">
        <f t="shared" si="4359"/>
        <v>0.36954748569522694</v>
      </c>
      <c r="AN2463" s="10"/>
      <c r="AO2463" s="1">
        <f t="shared" si="4360"/>
        <v>1040.3869999999999</v>
      </c>
      <c r="AP2463"/>
      <c r="BB2463" s="17" cm="1">
        <f t="array" ref="BB2463">$C2463*EXP(poly_from_str($AO2463,BB$2951))</f>
        <v>3.0370102661746445</v>
      </c>
      <c r="BF2463" s="21" t="e">
        <f>INDEX([1]Pr3_line_class7_opt_lin!$A$2:$A$3624,MATCH($X2463,[1]Pr3_line_class7_opt_lin!$AO$2:$AO$3624,0),1)</f>
        <v>#N/A</v>
      </c>
    </row>
    <row r="2464" spans="1:58" hidden="1" x14ac:dyDescent="0.25">
      <c r="A2464" s="1">
        <v>1040.2470000000001</v>
      </c>
      <c r="B2464" s="1">
        <v>4.0000000000000001E-3</v>
      </c>
      <c r="C2464">
        <v>20</v>
      </c>
      <c r="E2464" s="2">
        <v>96131</v>
      </c>
      <c r="F2464">
        <v>22747</v>
      </c>
      <c r="G2464" t="s">
        <v>4</v>
      </c>
      <c r="H2464" t="s">
        <v>5</v>
      </c>
      <c r="I2464">
        <v>118879</v>
      </c>
      <c r="J2464" t="s">
        <v>6</v>
      </c>
      <c r="K2464" t="s">
        <v>12</v>
      </c>
      <c r="L2464">
        <v>22747.69</v>
      </c>
      <c r="M2464">
        <v>118879.3</v>
      </c>
      <c r="N2464">
        <v>25</v>
      </c>
      <c r="V2464" s="11">
        <f t="shared" si="4351"/>
        <v>9.6131015037774682E-7</v>
      </c>
      <c r="W2464" s="11">
        <f t="shared" si="4352"/>
        <v>1.0402471627258638E-6</v>
      </c>
      <c r="X2464" s="10">
        <f t="shared" si="4353"/>
        <v>96131.008111023097</v>
      </c>
      <c r="Y2464" s="8">
        <f t="shared" si="4354"/>
        <v>1040.2470749553418</v>
      </c>
      <c r="Z2464" s="1">
        <f t="shared" si="4355"/>
        <v>1040.2470000000001</v>
      </c>
      <c r="AA2464" s="2">
        <f t="shared" si="4356"/>
        <v>96131</v>
      </c>
      <c r="AB2464" s="2">
        <f t="shared" si="4350"/>
        <v>96131.015037774676</v>
      </c>
      <c r="AC2464" s="1">
        <f t="shared" si="4357"/>
        <v>9.620586026096431E-2</v>
      </c>
      <c r="AD2464" s="1" t="b">
        <f t="shared" si="4358"/>
        <v>1</v>
      </c>
      <c r="AF2464" s="1" t="s">
        <v>1178</v>
      </c>
      <c r="AG2464" s="1" t="s">
        <v>1195</v>
      </c>
      <c r="AH2464" s="10">
        <v>22747.69</v>
      </c>
      <c r="AI2464" s="10">
        <v>118879.3</v>
      </c>
      <c r="AJ2464" s="10">
        <f t="shared" ref="AJ2464:AJ2465" si="4399">AI2464-AH2464</f>
        <v>96131.61</v>
      </c>
      <c r="AK2464" s="1">
        <f t="shared" ref="AK2464:AK2465" si="4400">$A2464-100000000/AJ2464</f>
        <v>6.4381286240404734E-3</v>
      </c>
      <c r="AL2464" s="10">
        <f t="shared" ref="AL2464:AL2465" si="4401">$X2464-AJ2464</f>
        <v>-0.60188897690386511</v>
      </c>
      <c r="AM2464" s="10">
        <f t="shared" si="4359"/>
        <v>0.3696468242638527</v>
      </c>
      <c r="AN2464" s="10">
        <f t="shared" ref="AN2464:AN2465" si="4402">AL2464/AM2464</f>
        <v>-1.6282812062636272</v>
      </c>
      <c r="AO2464" s="1">
        <f t="shared" si="4360"/>
        <v>1040.2470000000001</v>
      </c>
      <c r="AP2464" s="14">
        <v>1130000000</v>
      </c>
      <c r="AQ2464" s="10">
        <v>0.19</v>
      </c>
      <c r="AR2464" s="14" cm="1">
        <f t="array" ref="AR2464">SfromgA($AP2464,$AO2464,"")</f>
        <v>0.62779986701181478</v>
      </c>
      <c r="AS2464" s="21">
        <f t="shared" ref="AS2464:AS2465" si="4403">(10^MAX(0.05, -0.312925054856973*((LN($AR2464))^(1/3)) + 0.454808404431693)-1)*100</f>
        <v>398.11992399524587</v>
      </c>
      <c r="AU2464" s="10"/>
      <c r="AV2464" s="10"/>
      <c r="AW2464" s="14">
        <f t="shared" ref="AW2464:AW2465" si="4404">IF($AP2464="",$AT2464,$AP2464)</f>
        <v>1130000000</v>
      </c>
      <c r="AX2464" s="21">
        <f t="shared" ref="AX2464:AX2465" si="4405">IF($AP2464="",$AV2464,$AS2464)</f>
        <v>398.11992399524587</v>
      </c>
      <c r="AY2464" s="10">
        <f t="shared" ref="AY2464:AY2465" si="4406">LN(BB2464*$AO2464/$AW2464)</f>
        <v>-10.890269047336067</v>
      </c>
      <c r="AZ2464" s="10">
        <f t="shared" ref="AZ2464:AZ2465" si="4407">EXP(AY$2950*$AI2464+AY$2951)*$AW2464/$AO2464</f>
        <v>21.632189784186252</v>
      </c>
      <c r="BA2464" s="10">
        <f t="shared" ref="BA2464:BA2465" si="4408">LN(AZ2464/$C2464)</f>
        <v>7.8450199575504004E-2</v>
      </c>
      <c r="BB2464" s="17" cm="1">
        <f t="array" ref="BB2464">$C2464*EXP(poly_from_str($AO2464,BB$2951))</f>
        <v>20.246885077715486</v>
      </c>
      <c r="BC2464" s="10">
        <f t="shared" ref="BC2464:BC2465" si="4409">LN(AZ2464/BB2464)</f>
        <v>6.6181514731659619E-2</v>
      </c>
      <c r="BD2464" s="10">
        <f t="shared" ref="BD2464:BD2465" si="4410">LN($AX2464/100+1)</f>
        <v>1.6056706732816235</v>
      </c>
      <c r="BE2464" s="10">
        <f t="shared" ref="BE2464:BE2465" si="4411">ABS(LN($AZ2464/$BB2464))-BD2464-LN(2)</f>
        <v>-2.2326363391099093</v>
      </c>
      <c r="BF2464" s="21">
        <f>INDEX([1]Pr3_line_class7_opt_lin!$A$2:$A$3624,MATCH($X2464,[1]Pr3_line_class7_opt_lin!$AO$2:$AO$3624,0),1)</f>
        <v>16499</v>
      </c>
    </row>
    <row r="2465" spans="1:58" hidden="1" x14ac:dyDescent="0.25">
      <c r="A2465" s="1">
        <v>1040.18</v>
      </c>
      <c r="B2465" s="1">
        <v>4.0000000000000001E-3</v>
      </c>
      <c r="C2465">
        <v>100</v>
      </c>
      <c r="E2465" s="2">
        <v>96137.2</v>
      </c>
      <c r="F2465">
        <v>20315</v>
      </c>
      <c r="G2465" t="s">
        <v>4</v>
      </c>
      <c r="H2465" t="s">
        <v>5</v>
      </c>
      <c r="I2465">
        <v>116453</v>
      </c>
      <c r="J2465" t="s">
        <v>6</v>
      </c>
      <c r="K2465" t="s">
        <v>5</v>
      </c>
      <c r="L2465">
        <v>20315.650000000001</v>
      </c>
      <c r="M2465">
        <v>116453.2</v>
      </c>
      <c r="N2465">
        <v>25</v>
      </c>
      <c r="V2465" s="11">
        <f t="shared" si="4351"/>
        <v>9.6137207021861595E-7</v>
      </c>
      <c r="W2465" s="11">
        <f t="shared" si="4352"/>
        <v>1.0401800759747529E-6</v>
      </c>
      <c r="X2465" s="10">
        <f t="shared" si="4353"/>
        <v>96137.203786977741</v>
      </c>
      <c r="Y2465" s="8">
        <f t="shared" si="4354"/>
        <v>1040.1800350006174</v>
      </c>
      <c r="Z2465" s="1">
        <f t="shared" si="4355"/>
        <v>1040.18</v>
      </c>
      <c r="AA2465" s="2">
        <f t="shared" si="4356"/>
        <v>96137.2</v>
      </c>
      <c r="AB2465" s="2">
        <f t="shared" si="4350"/>
        <v>96137.207021861599</v>
      </c>
      <c r="AC2465" s="1">
        <f t="shared" si="4357"/>
        <v>9.6211812869821375E-2</v>
      </c>
      <c r="AD2465" s="1" t="b">
        <f t="shared" si="4358"/>
        <v>1</v>
      </c>
      <c r="AF2465" s="1" t="s">
        <v>1261</v>
      </c>
      <c r="AG2465" s="1" t="s">
        <v>1211</v>
      </c>
      <c r="AH2465" s="10">
        <v>20315.650000000001</v>
      </c>
      <c r="AI2465" s="10">
        <v>116453.2</v>
      </c>
      <c r="AJ2465" s="10">
        <f t="shared" si="4399"/>
        <v>96137.549999999988</v>
      </c>
      <c r="AK2465" s="1">
        <f t="shared" si="4400"/>
        <v>3.7109225270341994E-3</v>
      </c>
      <c r="AL2465" s="10">
        <f t="shared" si="4401"/>
        <v>-0.34621302224695683</v>
      </c>
      <c r="AM2465" s="10">
        <f t="shared" si="4359"/>
        <v>0.36969447595608451</v>
      </c>
      <c r="AN2465" s="10">
        <f t="shared" si="4402"/>
        <v>-0.93648416398865253</v>
      </c>
      <c r="AO2465" s="1">
        <f t="shared" si="4360"/>
        <v>1040.18</v>
      </c>
      <c r="AP2465" s="14">
        <v>2230000000</v>
      </c>
      <c r="AQ2465" s="10">
        <v>0.51</v>
      </c>
      <c r="AR2465" s="14" cm="1">
        <f t="array" ref="AR2465">SfromgA($AP2465,$AO2465,"")</f>
        <v>1.2386931056631347</v>
      </c>
      <c r="AS2465" s="21">
        <f t="shared" si="4403"/>
        <v>85.19023352537684</v>
      </c>
      <c r="AU2465" s="10"/>
      <c r="AV2465" s="10"/>
      <c r="AW2465" s="14">
        <f t="shared" si="4404"/>
        <v>2230000000</v>
      </c>
      <c r="AX2465" s="21">
        <f t="shared" si="4405"/>
        <v>85.19023352537684</v>
      </c>
      <c r="AY2465" s="10">
        <f t="shared" si="4406"/>
        <v>-9.9606761245130429</v>
      </c>
      <c r="AZ2465" s="10">
        <f t="shared" si="4407"/>
        <v>53.56056938895258</v>
      </c>
      <c r="BA2465" s="10">
        <f t="shared" si="4408"/>
        <v>-0.62435703435992806</v>
      </c>
      <c r="BB2465" s="17" cm="1">
        <f t="array" ref="BB2465">$C2465*EXP(poly_from_str($AO2465,BB$2951))</f>
        <v>101.23476685196383</v>
      </c>
      <c r="BC2465" s="10">
        <f t="shared" si="4409"/>
        <v>-0.63662909219481989</v>
      </c>
      <c r="BD2465" s="10">
        <f t="shared" si="4410"/>
        <v>0.6162134000892765</v>
      </c>
      <c r="BE2465" s="10">
        <f t="shared" si="4411"/>
        <v>-0.67273148845440189</v>
      </c>
      <c r="BF2465" s="21">
        <f>INDEX([1]Pr3_line_class7_opt_lin!$A$2:$A$3624,MATCH($X2465,[1]Pr3_line_class7_opt_lin!$AO$2:$AO$3624,0),1)</f>
        <v>82528</v>
      </c>
    </row>
    <row r="2466" spans="1:58" hidden="1" x14ac:dyDescent="0.25">
      <c r="A2466" s="1">
        <v>1040.1389999999999</v>
      </c>
      <c r="B2466" s="1">
        <v>4.0000000000000001E-3</v>
      </c>
      <c r="C2466">
        <v>50</v>
      </c>
      <c r="E2466" s="2">
        <v>96141</v>
      </c>
      <c r="N2466">
        <v>25</v>
      </c>
      <c r="V2466" s="11">
        <f t="shared" si="4351"/>
        <v>9.6140996539885538E-7</v>
      </c>
      <c r="W2466" s="11">
        <f t="shared" si="4352"/>
        <v>1.0401389625653988E-6</v>
      </c>
      <c r="X2466" s="10">
        <f t="shared" si="4353"/>
        <v>96140.998134052759</v>
      </c>
      <c r="Y2466" s="8">
        <f t="shared" si="4354"/>
        <v>1040.1389827528783</v>
      </c>
      <c r="Z2466" s="1">
        <f t="shared" si="4355"/>
        <v>1040.1389999999999</v>
      </c>
      <c r="AA2466" s="2">
        <f t="shared" si="4356"/>
        <v>96141</v>
      </c>
      <c r="AB2466" s="2">
        <f t="shared" si="4350"/>
        <v>96140.996539885542</v>
      </c>
      <c r="AC2466" s="1">
        <f t="shared" si="4357"/>
        <v>9.6215456078411421E-2</v>
      </c>
      <c r="AD2466" s="1" t="b">
        <f t="shared" si="4358"/>
        <v>1</v>
      </c>
      <c r="AM2466" s="10">
        <f t="shared" si="4359"/>
        <v>0.36972366193364542</v>
      </c>
      <c r="AN2466" s="10"/>
      <c r="AO2466" s="1">
        <f t="shared" si="4360"/>
        <v>1040.1389999999999</v>
      </c>
      <c r="AP2466"/>
      <c r="BB2466" s="17" cm="1">
        <f t="array" ref="BB2466">$C2466*EXP(poly_from_str($AO2466,BB$2951))</f>
        <v>50.617485126970962</v>
      </c>
      <c r="BF2466" s="21">
        <f>INDEX([1]Pr3_line_class7_opt_lin!$A$2:$A$3624,MATCH($X2466,[1]Pr3_line_class7_opt_lin!$AO$2:$AO$3624,0),1)</f>
        <v>41274</v>
      </c>
    </row>
    <row r="2467" spans="1:58" hidden="1" x14ac:dyDescent="0.25">
      <c r="A2467" s="1">
        <v>1040.0820000000001</v>
      </c>
      <c r="B2467" s="1">
        <v>4.0000000000000001E-3</v>
      </c>
      <c r="C2467">
        <v>5</v>
      </c>
      <c r="E2467" s="2">
        <v>96146.3</v>
      </c>
      <c r="N2467">
        <v>25</v>
      </c>
      <c r="V2467" s="11">
        <f t="shared" si="4351"/>
        <v>9.6146265390613422E-7</v>
      </c>
      <c r="W2467" s="11">
        <f t="shared" si="4352"/>
        <v>1.0400816256059775E-6</v>
      </c>
      <c r="X2467" s="10">
        <f t="shared" si="4353"/>
        <v>96146.281337973356</v>
      </c>
      <c r="Y2467" s="8">
        <f t="shared" si="4354"/>
        <v>1040.0818274861829</v>
      </c>
      <c r="Z2467" s="1">
        <f t="shared" si="4355"/>
        <v>1040.0820000000001</v>
      </c>
      <c r="AA2467" s="2">
        <f t="shared" si="4356"/>
        <v>96146.3</v>
      </c>
      <c r="AB2467" s="2">
        <f t="shared" si="4350"/>
        <v>96146.265390613422</v>
      </c>
      <c r="AC2467" s="1">
        <f t="shared" si="4357"/>
        <v>9.6220521742811344E-2</v>
      </c>
      <c r="AD2467" s="1" t="b">
        <f t="shared" si="4358"/>
        <v>1</v>
      </c>
      <c r="AM2467" s="10">
        <f t="shared" si="4359"/>
        <v>0.36976430704502145</v>
      </c>
      <c r="AN2467" s="10"/>
      <c r="AO2467" s="1">
        <f t="shared" si="4360"/>
        <v>1040.0820000000001</v>
      </c>
      <c r="AP2467"/>
      <c r="BB2467" s="17" cm="1">
        <f t="array" ref="BB2467">$C2467*EXP(poly_from_str($AO2467,BB$2951))</f>
        <v>5.0617623013374935</v>
      </c>
      <c r="BF2467" s="21">
        <f>INDEX([1]Pr3_line_class7_opt_lin!$A$2:$A$3624,MATCH($X2467,[1]Pr3_line_class7_opt_lin!$AO$2:$AO$3624,0),1)</f>
        <v>4129</v>
      </c>
    </row>
    <row r="2468" spans="1:58" hidden="1" x14ac:dyDescent="0.25">
      <c r="A2468" s="1">
        <v>1040.0509999999999</v>
      </c>
      <c r="B2468" s="1">
        <v>4.0000000000000001E-3</v>
      </c>
      <c r="C2468">
        <v>5</v>
      </c>
      <c r="E2468" s="2">
        <v>96149.1</v>
      </c>
      <c r="F2468">
        <v>19872</v>
      </c>
      <c r="G2468" t="s">
        <v>4</v>
      </c>
      <c r="H2468" t="s">
        <v>7</v>
      </c>
      <c r="I2468">
        <v>116021</v>
      </c>
      <c r="J2468" t="s">
        <v>6</v>
      </c>
      <c r="K2468" t="s">
        <v>7</v>
      </c>
      <c r="L2468">
        <v>19872.43</v>
      </c>
      <c r="M2468">
        <v>116021.8</v>
      </c>
      <c r="N2468">
        <v>25</v>
      </c>
      <c r="V2468" s="11">
        <f t="shared" si="4351"/>
        <v>9.6149131148376376E-7</v>
      </c>
      <c r="W2468" s="11">
        <f t="shared" si="4352"/>
        <v>1.0400513369339911E-6</v>
      </c>
      <c r="X2468" s="10">
        <f t="shared" si="4353"/>
        <v>96149.116794873291</v>
      </c>
      <c r="Y2468" s="8">
        <f t="shared" si="4354"/>
        <v>1040.051155262739</v>
      </c>
      <c r="Z2468" s="1">
        <f t="shared" si="4355"/>
        <v>1040.0509999999999</v>
      </c>
      <c r="AA2468" s="2">
        <f t="shared" si="4356"/>
        <v>96149.1</v>
      </c>
      <c r="AB2468" s="2">
        <f t="shared" si="4350"/>
        <v>96149.131148376386</v>
      </c>
      <c r="AC2468" s="1">
        <f t="shared" si="4357"/>
        <v>9.6223277102938404E-2</v>
      </c>
      <c r="AD2468" s="1" t="b">
        <f t="shared" si="4358"/>
        <v>1</v>
      </c>
      <c r="AF2468" s="1" t="s">
        <v>1160</v>
      </c>
      <c r="AG2468" s="1" t="s">
        <v>1322</v>
      </c>
      <c r="AH2468" s="10">
        <v>19872.43</v>
      </c>
      <c r="AI2468" s="10">
        <v>116021.78</v>
      </c>
      <c r="AJ2468" s="10">
        <f>AI2468-AH2468</f>
        <v>96149.35</v>
      </c>
      <c r="AK2468" s="1">
        <f>$A2468-100000000/AJ2468</f>
        <v>2.3673259361203236E-3</v>
      </c>
      <c r="AL2468" s="10">
        <f>$X2468-AJ2468</f>
        <v>-0.23320512671489269</v>
      </c>
      <c r="AM2468" s="10">
        <f t="shared" si="4359"/>
        <v>0.36978609702793425</v>
      </c>
      <c r="AN2468" s="10">
        <f>AL2468/AM2468</f>
        <v>-0.63064871445741777</v>
      </c>
      <c r="AO2468" s="1">
        <f t="shared" si="4360"/>
        <v>1040.0509999999999</v>
      </c>
      <c r="AP2468" s="14">
        <v>492000000</v>
      </c>
      <c r="AQ2468" s="10">
        <v>7.4999999999999997E-2</v>
      </c>
      <c r="AR2468" s="14" cm="1">
        <f t="array" ref="AR2468">SfromgA($AP2468,$AO2468,"")</f>
        <v>0.27318847285293157</v>
      </c>
      <c r="AS2468" s="21">
        <f>(10^MAX(0.05, -0.312925054856973*((LN($AR2468))^(1/3)) + 0.454808404431693)-1)*100</f>
        <v>525.34790690731018</v>
      </c>
      <c r="AU2468" s="10"/>
      <c r="AV2468" s="10"/>
      <c r="AW2468" s="14">
        <f>IF($AP2468="",$AT2468,$AP2468)</f>
        <v>492000000</v>
      </c>
      <c r="AX2468" s="21">
        <f>IF($AP2468="",$AV2468,$AS2468)</f>
        <v>525.34790690731018</v>
      </c>
      <c r="AY2468" s="10">
        <f>LN(BB2468*$AO2468/$AW2468)</f>
        <v>-11.445248093781304</v>
      </c>
      <c r="AZ2468" s="10">
        <f>EXP(AY$2950*$AI2468+AY$2951)*$AW2468/$AO2468</f>
        <v>12.30476368014377</v>
      </c>
      <c r="BA2468" s="10">
        <f>LN(AZ2468/$C2468)</f>
        <v>0.90054856603504296</v>
      </c>
      <c r="BB2468" s="17" cm="1">
        <f t="array" ref="BB2468">$C2468*EXP(poly_from_str($AO2468,BB$2951))</f>
        <v>5.0617696293586789</v>
      </c>
      <c r="BC2468" s="10">
        <f t="shared" ref="BC2468" si="4412">LN(AZ2468/BB2468)</f>
        <v>0.88827032718847521</v>
      </c>
      <c r="BD2468" s="10">
        <f t="shared" ref="BD2468" si="4413">LN($AX2468/100+1)</f>
        <v>1.8331379599272803</v>
      </c>
      <c r="BE2468" s="10">
        <f>ABS(LN($AZ2468/$BB2468))-BD2468-LN(2)</f>
        <v>-1.6380148132987504</v>
      </c>
      <c r="BF2468" s="21">
        <f>INDEX([1]Pr3_line_class7_opt_lin!$A$2:$A$3624,MATCH($X2468,[1]Pr3_line_class7_opt_lin!$AO$2:$AO$3624,0),1)</f>
        <v>4130</v>
      </c>
    </row>
    <row r="2469" spans="1:58" hidden="1" x14ac:dyDescent="0.25">
      <c r="A2469" s="1">
        <v>1039.943</v>
      </c>
      <c r="B2469" s="1">
        <v>4.0000000000000001E-3</v>
      </c>
      <c r="C2469">
        <v>10</v>
      </c>
      <c r="E2469" s="2">
        <v>96159.1</v>
      </c>
      <c r="N2469">
        <v>25</v>
      </c>
      <c r="V2469" s="11">
        <f t="shared" si="4351"/>
        <v>9.6159116413111113E-7</v>
      </c>
      <c r="W2469" s="11">
        <f t="shared" si="4352"/>
        <v>1.039943177504781E-6</v>
      </c>
      <c r="X2469" s="10">
        <f t="shared" si="4353"/>
        <v>96159.108848079719</v>
      </c>
      <c r="Y2469" s="8">
        <f t="shared" si="4354"/>
        <v>1039.9430818144169</v>
      </c>
      <c r="Z2469" s="1">
        <f t="shared" si="4355"/>
        <v>1039.943</v>
      </c>
      <c r="AA2469" s="2">
        <f t="shared" si="4356"/>
        <v>96159.1</v>
      </c>
      <c r="AB2469" s="2">
        <f t="shared" si="4350"/>
        <v>96159.1164131111</v>
      </c>
      <c r="AC2469" s="1">
        <f t="shared" si="4357"/>
        <v>9.6232878346751274E-2</v>
      </c>
      <c r="AD2469" s="1" t="b">
        <f t="shared" si="4358"/>
        <v>1</v>
      </c>
      <c r="AM2469" s="10">
        <f t="shared" si="4359"/>
        <v>0.36986296364319976</v>
      </c>
      <c r="AN2469" s="10"/>
      <c r="AO2469" s="1">
        <f t="shared" si="4360"/>
        <v>1039.943</v>
      </c>
      <c r="AP2469"/>
      <c r="BB2469" s="17" cm="1">
        <f t="array" ref="BB2469">$C2469*EXP(poly_from_str($AO2469,BB$2951))</f>
        <v>10.123588435754067</v>
      </c>
      <c r="BF2469" s="21">
        <f>INDEX([1]Pr3_line_class7_opt_lin!$A$2:$A$3624,MATCH($X2469,[1]Pr3_line_class7_opt_lin!$AO$2:$AO$3624,0),1)</f>
        <v>8264</v>
      </c>
    </row>
    <row r="2470" spans="1:58" hidden="1" x14ac:dyDescent="0.25">
      <c r="A2470" s="1">
        <v>1039.778</v>
      </c>
      <c r="B2470" s="1">
        <v>4.0000000000000001E-3</v>
      </c>
      <c r="C2470">
        <v>50</v>
      </c>
      <c r="E2470" s="2">
        <v>96174.399999999994</v>
      </c>
      <c r="N2470">
        <v>25</v>
      </c>
      <c r="V2470" s="11">
        <f t="shared" si="4351"/>
        <v>9.6174375684040253E-7</v>
      </c>
      <c r="W2470" s="11">
        <f t="shared" si="4352"/>
        <v>1.0397777371109154E-6</v>
      </c>
      <c r="X2470" s="10">
        <f t="shared" si="4353"/>
        <v>96174.386895444564</v>
      </c>
      <c r="Y2470" s="8">
        <f t="shared" si="4354"/>
        <v>1039.7778787892294</v>
      </c>
      <c r="Z2470" s="1">
        <f t="shared" si="4355"/>
        <v>1039.778</v>
      </c>
      <c r="AA2470" s="2">
        <f t="shared" si="4356"/>
        <v>96174.399999999994</v>
      </c>
      <c r="AB2470" s="2">
        <f t="shared" si="4350"/>
        <v>96174.375684040249</v>
      </c>
      <c r="AC2470" s="1">
        <f t="shared" si="4357"/>
        <v>9.6247552691074573E-2</v>
      </c>
      <c r="AD2470" s="1" t="b">
        <f t="shared" si="4358"/>
        <v>1</v>
      </c>
      <c r="AM2470" s="10">
        <f t="shared" si="4359"/>
        <v>0.36998051507148644</v>
      </c>
      <c r="AN2470" s="10"/>
      <c r="AO2470" s="1">
        <f t="shared" si="4360"/>
        <v>1039.778</v>
      </c>
      <c r="AP2470"/>
      <c r="BB2470" s="17" cm="1">
        <f t="array" ref="BB2470">$C2470*EXP(poly_from_str($AO2470,BB$2951))</f>
        <v>50.618289589809905</v>
      </c>
      <c r="BF2470" s="21">
        <f>INDEX([1]Pr3_line_class7_opt_lin!$A$2:$A$3624,MATCH($X2470,[1]Pr3_line_class7_opt_lin!$AO$2:$AO$3624,0),1)</f>
        <v>41363</v>
      </c>
    </row>
    <row r="2471" spans="1:58" hidden="1" x14ac:dyDescent="0.25">
      <c r="A2471" s="1">
        <v>1039.3800000000001</v>
      </c>
      <c r="B2471" s="1">
        <v>4.0000000000000001E-3</v>
      </c>
      <c r="C2471">
        <v>10</v>
      </c>
      <c r="E2471" s="2">
        <v>96211.199999999997</v>
      </c>
      <c r="N2471">
        <v>25</v>
      </c>
      <c r="V2471" s="11">
        <f t="shared" si="4351"/>
        <v>9.6211202832457802E-7</v>
      </c>
      <c r="W2471" s="11">
        <f t="shared" si="4352"/>
        <v>1.0393800305993482E-6</v>
      </c>
      <c r="X2471" s="10">
        <f t="shared" si="4353"/>
        <v>96211.20152541378</v>
      </c>
      <c r="Y2471" s="8">
        <f t="shared" si="4354"/>
        <v>1039.3800141201377</v>
      </c>
      <c r="Z2471" s="1">
        <f t="shared" si="4355"/>
        <v>1039.3800000000001</v>
      </c>
      <c r="AA2471" s="2">
        <f t="shared" si="4356"/>
        <v>96211.199999999997</v>
      </c>
      <c r="AB2471" s="2">
        <f t="shared" si="4350"/>
        <v>96211.202832457799</v>
      </c>
      <c r="AC2471" s="1">
        <f t="shared" si="4357"/>
        <v>9.6282977752341681E-2</v>
      </c>
      <c r="AD2471" s="1" t="b">
        <f t="shared" si="4358"/>
        <v>1</v>
      </c>
      <c r="AM2471" s="10">
        <f t="shared" si="4359"/>
        <v>0.37026381111816653</v>
      </c>
      <c r="AN2471" s="10"/>
      <c r="AO2471" s="1">
        <f t="shared" si="4360"/>
        <v>1039.3800000000001</v>
      </c>
      <c r="AP2471"/>
      <c r="BB2471" s="17" cm="1">
        <f t="array" ref="BB2471">$C2471*EXP(poly_from_str($AO2471,BB$2951))</f>
        <v>10.123797414193154</v>
      </c>
      <c r="BF2471" s="21">
        <f>INDEX([1]Pr3_line_class7_opt_lin!$A$2:$A$3624,MATCH($X2471,[1]Pr3_line_class7_opt_lin!$AO$2:$AO$3624,0),1)</f>
        <v>8292</v>
      </c>
    </row>
    <row r="2472" spans="1:58" x14ac:dyDescent="0.25">
      <c r="A2472" s="1">
        <v>1039.2529999999999</v>
      </c>
      <c r="B2472" s="1">
        <v>8.0000000000000002E-3</v>
      </c>
      <c r="C2472">
        <v>60</v>
      </c>
      <c r="D2472" t="s">
        <v>111</v>
      </c>
      <c r="E2472" s="2">
        <v>96223</v>
      </c>
      <c r="F2472">
        <v>15045</v>
      </c>
      <c r="G2472" t="s">
        <v>4</v>
      </c>
      <c r="H2472" t="s">
        <v>17</v>
      </c>
      <c r="I2472">
        <v>111268</v>
      </c>
      <c r="J2472" t="s">
        <v>6</v>
      </c>
      <c r="K2472" t="s">
        <v>18</v>
      </c>
      <c r="L2472">
        <v>15045.8</v>
      </c>
      <c r="M2472">
        <v>111268.7</v>
      </c>
      <c r="N2472">
        <v>25</v>
      </c>
      <c r="V2472" s="11">
        <f t="shared" si="4351"/>
        <v>9.6222960145412146E-7</v>
      </c>
      <c r="W2472" s="11">
        <f t="shared" si="4352"/>
        <v>1.0392525695519783E-6</v>
      </c>
      <c r="X2472" s="10">
        <f t="shared" si="4353"/>
        <v>96222.978541251359</v>
      </c>
      <c r="Y2472" s="8">
        <f t="shared" si="4354"/>
        <v>1039.2528013163655</v>
      </c>
      <c r="Z2472" s="1">
        <f t="shared" si="4355"/>
        <v>1039.2529999999999</v>
      </c>
      <c r="AA2472" s="2">
        <f t="shared" si="4356"/>
        <v>96223</v>
      </c>
      <c r="AB2472" s="2">
        <f t="shared" si="4350"/>
        <v>96222.960145412144</v>
      </c>
      <c r="AC2472" s="1">
        <f t="shared" si="4357"/>
        <v>9.6294290295727863E-2</v>
      </c>
      <c r="AD2472" s="1" t="b">
        <f t="shared" si="4358"/>
        <v>1</v>
      </c>
      <c r="AF2472" s="1" t="s">
        <v>1165</v>
      </c>
      <c r="AG2472" s="1" t="s">
        <v>1348</v>
      </c>
      <c r="AH2472" s="10">
        <v>15045.8</v>
      </c>
      <c r="AI2472" s="10">
        <v>111268.6</v>
      </c>
      <c r="AJ2472" s="10">
        <f t="shared" ref="AJ2472:AJ2474" si="4414">AI2472-AH2472</f>
        <v>96222.8</v>
      </c>
      <c r="AK2472" s="1">
        <f t="shared" ref="AK2472:AK2474" si="4415">$A2472-100000000/AJ2472</f>
        <v>-1.7296482747042319E-3</v>
      </c>
      <c r="AL2472" s="10">
        <f t="shared" ref="AL2472:AL2474" si="4416">$X2472-AJ2472</f>
        <v>0.17854125135636423</v>
      </c>
      <c r="AM2472" s="10">
        <f t="shared" si="4359"/>
        <v>0.74070895152575944</v>
      </c>
      <c r="AN2472" s="10">
        <f t="shared" ref="AN2472:AN2474" si="4417">AL2472/AM2472</f>
        <v>0.24104103371316574</v>
      </c>
      <c r="AO2472" s="1">
        <f t="shared" si="4360"/>
        <v>1039.2529999999999</v>
      </c>
      <c r="AP2472" s="14">
        <v>2280000000</v>
      </c>
      <c r="AQ2472" s="10">
        <v>0.63700000000000001</v>
      </c>
      <c r="AR2472" s="14" cm="1">
        <f t="array" ref="AR2472">SfromgA($AP2472,$AO2472,"")</f>
        <v>1.2630835162796805</v>
      </c>
      <c r="AS2472" s="21">
        <f t="shared" ref="AS2472:AS2474" si="4418">(10^MAX(0.05, -0.312925054856973*((LN($AR2472))^(1/3)) + 0.454808404431693)-1)*100</f>
        <v>82.851496608206119</v>
      </c>
      <c r="AU2472" s="10"/>
      <c r="AV2472" s="10"/>
      <c r="AW2472" s="14">
        <f t="shared" ref="AW2472:AW2474" si="4419">IF($AP2472="",$AT2472,$AP2472)</f>
        <v>2280000000</v>
      </c>
      <c r="AX2472" s="21">
        <f t="shared" ref="AX2472:AX2474" si="4420">IF($AP2472="",$AV2472,$AS2472)</f>
        <v>82.851496608206119</v>
      </c>
      <c r="AY2472" s="10">
        <f t="shared" ref="AY2472:AY2474" si="4421">LN(BB2472*$AO2472/$AW2472)</f>
        <v>-10.494531943033166</v>
      </c>
      <c r="AZ2472" s="10">
        <f t="shared" ref="AZ2472:AZ2474" si="4422">EXP(AY$2950*$AI2472+AY$2951)*$AW2472/$AO2472</f>
        <v>88.989170176573012</v>
      </c>
      <c r="BA2472" s="10">
        <f t="shared" ref="BA2472:BA2474" si="4423">LN(AZ2472/$C2472)</f>
        <v>0.39417011669672053</v>
      </c>
      <c r="BB2472" s="17" cm="1">
        <f t="array" ref="BB2472">$C2472*EXP(poly_from_str($AO2472,BB$2951))</f>
        <v>60.743001385531564</v>
      </c>
      <c r="BC2472" s="10">
        <f t="shared" ref="BC2472:BC2474" si="4424">LN(AZ2472/BB2472)</f>
        <v>0.38186280686494439</v>
      </c>
      <c r="BD2472" s="10">
        <f t="shared" ref="BD2472:BD2474" si="4425">LN($AX2472/100+1)</f>
        <v>0.60350414346965253</v>
      </c>
      <c r="BE2472" s="10">
        <f t="shared" ref="BE2472:BE2474" si="4426">ABS(LN($AZ2472/$BB2472))-BD2472-LN(2)</f>
        <v>-0.91478851716465348</v>
      </c>
      <c r="BF2472" s="21">
        <f>INDEX([1]Pr3_line_class7_opt_lin!$A$2:$A$3624,MATCH($X2472,[1]Pr3_line_class7_opt_lin!$AO$2:$AO$3624,0),1)</f>
        <v>49791</v>
      </c>
    </row>
    <row r="2473" spans="1:58" x14ac:dyDescent="0.25">
      <c r="A2473" s="1">
        <v>1039.2</v>
      </c>
      <c r="B2473" s="1">
        <v>8.0000000000000002E-3</v>
      </c>
      <c r="C2473">
        <v>50</v>
      </c>
      <c r="D2473" t="s">
        <v>111</v>
      </c>
      <c r="E2473" s="2">
        <v>96227.9</v>
      </c>
      <c r="F2473">
        <v>21418</v>
      </c>
      <c r="G2473" t="s">
        <v>4</v>
      </c>
      <c r="H2473" t="s">
        <v>17</v>
      </c>
      <c r="I2473">
        <v>117647</v>
      </c>
      <c r="J2473" t="s">
        <v>6</v>
      </c>
      <c r="K2473" t="s">
        <v>7</v>
      </c>
      <c r="L2473">
        <v>21418.84</v>
      </c>
      <c r="M2473">
        <v>117647.2</v>
      </c>
      <c r="N2473">
        <v>25</v>
      </c>
      <c r="V2473" s="11">
        <f t="shared" si="4351"/>
        <v>9.6227867590454195E-7</v>
      </c>
      <c r="W2473" s="11">
        <f t="shared" si="4352"/>
        <v>1.0391996499975579E-6</v>
      </c>
      <c r="X2473" s="10">
        <f t="shared" si="4353"/>
        <v>96227.882551497882</v>
      </c>
      <c r="Y2473" s="8">
        <f t="shared" si="4354"/>
        <v>1039.1998384302326</v>
      </c>
      <c r="Z2473" s="1">
        <f t="shared" si="4355"/>
        <v>1039.2</v>
      </c>
      <c r="AA2473" s="2">
        <f t="shared" si="4356"/>
        <v>96227.9</v>
      </c>
      <c r="AB2473" s="2">
        <f t="shared" si="4350"/>
        <v>96227.867590454189</v>
      </c>
      <c r="AC2473" s="1">
        <f t="shared" si="4357"/>
        <v>9.6299012505029924E-2</v>
      </c>
      <c r="AD2473" s="1" t="b">
        <f t="shared" si="4358"/>
        <v>1</v>
      </c>
      <c r="AF2473" s="1" t="s">
        <v>1247</v>
      </c>
      <c r="AG2473" s="1" t="s">
        <v>1203</v>
      </c>
      <c r="AH2473" s="10">
        <v>21418.84</v>
      </c>
      <c r="AI2473" s="10">
        <v>117647.2</v>
      </c>
      <c r="AJ2473" s="10">
        <f t="shared" si="4414"/>
        <v>96228.36</v>
      </c>
      <c r="AK2473" s="1">
        <f t="shared" si="4415"/>
        <v>5.3176838928266079E-3</v>
      </c>
      <c r="AL2473" s="10">
        <f t="shared" si="4416"/>
        <v>-0.47744850211893208</v>
      </c>
      <c r="AM2473" s="10">
        <f t="shared" si="4359"/>
        <v>0.74078444957659728</v>
      </c>
      <c r="AN2473" s="10">
        <f t="shared" si="4417"/>
        <v>-0.64451744686571444</v>
      </c>
      <c r="AO2473" s="1">
        <f t="shared" si="4360"/>
        <v>1039.2</v>
      </c>
      <c r="AP2473" s="14">
        <v>779000000</v>
      </c>
      <c r="AQ2473" s="10">
        <v>0.183</v>
      </c>
      <c r="AR2473" s="14" cm="1">
        <f t="array" ref="AR2473">SfromgA($AP2473,$AO2473,"")</f>
        <v>0.43148751277587344</v>
      </c>
      <c r="AS2473" s="21">
        <f t="shared" si="4418"/>
        <v>462.50431962516024</v>
      </c>
      <c r="AU2473" s="10"/>
      <c r="AV2473" s="10"/>
      <c r="AW2473" s="14">
        <f t="shared" si="4419"/>
        <v>779000000</v>
      </c>
      <c r="AX2473" s="21">
        <f t="shared" si="4420"/>
        <v>462.50431962516024</v>
      </c>
      <c r="AY2473" s="10">
        <f t="shared" si="4421"/>
        <v>-9.6029834512400178</v>
      </c>
      <c r="AZ2473" s="10">
        <f t="shared" si="4422"/>
        <v>16.750020516440269</v>
      </c>
      <c r="BA2473" s="10">
        <f t="shared" si="4423"/>
        <v>-1.0936235222957151</v>
      </c>
      <c r="BB2473" s="17" cm="1">
        <f t="array" ref="BB2473">$C2473*EXP(poly_from_str($AO2473,BB$2951))</f>
        <v>50.619237269743621</v>
      </c>
      <c r="BC2473" s="10">
        <f t="shared" si="4424"/>
        <v>-1.1059322041061836</v>
      </c>
      <c r="BD2473" s="10">
        <f t="shared" si="4425"/>
        <v>1.727228627394616</v>
      </c>
      <c r="BE2473" s="10">
        <f t="shared" si="4426"/>
        <v>-1.3144436038483778</v>
      </c>
      <c r="BF2473" s="21">
        <f>INDEX([1]Pr3_line_class7_opt_lin!$A$2:$A$3624,MATCH($X2473,[1]Pr3_line_class7_opt_lin!$AO$2:$AO$3624,0),1)</f>
        <v>41505</v>
      </c>
    </row>
    <row r="2474" spans="1:58" x14ac:dyDescent="0.25">
      <c r="A2474" s="1">
        <v>1039.1559999999999</v>
      </c>
      <c r="B2474" s="1">
        <v>8.0000000000000002E-3</v>
      </c>
      <c r="C2474">
        <v>100</v>
      </c>
      <c r="D2474" t="s">
        <v>111</v>
      </c>
      <c r="E2474" s="2">
        <v>96231.9</v>
      </c>
      <c r="F2474">
        <v>19700</v>
      </c>
      <c r="G2474" t="s">
        <v>4</v>
      </c>
      <c r="H2474" t="s">
        <v>12</v>
      </c>
      <c r="I2474">
        <v>115933</v>
      </c>
      <c r="J2474" t="s">
        <v>6</v>
      </c>
      <c r="K2474" t="s">
        <v>12</v>
      </c>
      <c r="L2474">
        <v>19700.900000000001</v>
      </c>
      <c r="M2474">
        <v>115933.2</v>
      </c>
      <c r="N2474">
        <v>25</v>
      </c>
      <c r="V2474" s="11">
        <f t="shared" si="4351"/>
        <v>9.6231942076069426E-7</v>
      </c>
      <c r="W2474" s="11">
        <f t="shared" si="4352"/>
        <v>1.0391564543566116E-6</v>
      </c>
      <c r="X2474" s="10">
        <f t="shared" si="4353"/>
        <v>96231.92265096576</v>
      </c>
      <c r="Y2474" s="8">
        <f t="shared" si="4354"/>
        <v>1039.1562097610904</v>
      </c>
      <c r="Z2474" s="1">
        <f t="shared" si="4355"/>
        <v>1039.1559999999999</v>
      </c>
      <c r="AA2474" s="2">
        <f t="shared" si="4356"/>
        <v>96231.9</v>
      </c>
      <c r="AB2474" s="2">
        <f t="shared" si="4350"/>
        <v>96231.942076069434</v>
      </c>
      <c r="AC2474" s="1">
        <f t="shared" si="4357"/>
        <v>9.6302933378659916E-2</v>
      </c>
      <c r="AD2474" s="1" t="b">
        <f t="shared" si="4358"/>
        <v>1</v>
      </c>
      <c r="AF2474" s="1" t="s">
        <v>1157</v>
      </c>
      <c r="AG2474" s="1" t="s">
        <v>1177</v>
      </c>
      <c r="AH2474" s="10">
        <v>19700.900000000001</v>
      </c>
      <c r="AI2474" s="10">
        <v>115933.14</v>
      </c>
      <c r="AJ2474" s="10">
        <f t="shared" si="4414"/>
        <v>96232.239999999991</v>
      </c>
      <c r="AK2474" s="1">
        <f t="shared" si="4415"/>
        <v>3.2171072812161583E-3</v>
      </c>
      <c r="AL2474" s="10">
        <f t="shared" si="4416"/>
        <v>-0.31734903423057403</v>
      </c>
      <c r="AM2474" s="10">
        <f t="shared" si="4359"/>
        <v>0.74084661013360842</v>
      </c>
      <c r="AN2474" s="10">
        <f t="shared" si="4417"/>
        <v>-0.42835997342734894</v>
      </c>
      <c r="AO2474" s="1">
        <f t="shared" si="4360"/>
        <v>1039.1559999999999</v>
      </c>
      <c r="AP2474" s="14">
        <v>6360000000</v>
      </c>
      <c r="AQ2474" s="10">
        <v>0.49299999999999999</v>
      </c>
      <c r="AR2474" s="14" cm="1">
        <f t="array" ref="AR2474">SfromgA($AP2474,$AO2474,"")</f>
        <v>3.5223517559426929</v>
      </c>
      <c r="AS2474" s="21">
        <f t="shared" si="4418"/>
        <v>30.88850291852907</v>
      </c>
      <c r="AU2474" s="10"/>
      <c r="AV2474" s="10"/>
      <c r="AW2474" s="14">
        <f t="shared" si="4419"/>
        <v>6360000000</v>
      </c>
      <c r="AX2474" s="21">
        <f t="shared" si="4420"/>
        <v>30.88850291852907</v>
      </c>
      <c r="AY2474" s="10">
        <f t="shared" si="4421"/>
        <v>-11.009650136178564</v>
      </c>
      <c r="AZ2474" s="10">
        <f t="shared" si="4422"/>
        <v>160.52312981325403</v>
      </c>
      <c r="BA2474" s="10">
        <f t="shared" si="4423"/>
        <v>0.47326785718499498</v>
      </c>
      <c r="BB2474" s="17" cm="1">
        <f t="array" ref="BB2474">$C2474*EXP(poly_from_str($AO2474,BB$2951))</f>
        <v>101.2385844969869</v>
      </c>
      <c r="BC2474" s="10">
        <f t="shared" si="4424"/>
        <v>0.46095808925148435</v>
      </c>
      <c r="BD2474" s="10">
        <f t="shared" si="4425"/>
        <v>0.2691756520431125</v>
      </c>
      <c r="BE2474" s="10">
        <f t="shared" si="4426"/>
        <v>-0.50136474335157344</v>
      </c>
      <c r="BF2474" s="21">
        <f>INDEX([1]Pr3_line_class7_opt_lin!$A$2:$A$3624,MATCH($X2474,[1]Pr3_line_class7_opt_lin!$AO$2:$AO$3624,0),1)</f>
        <v>83032</v>
      </c>
    </row>
    <row r="2475" spans="1:58" hidden="1" x14ac:dyDescent="0.25">
      <c r="A2475" s="1">
        <v>1039.0329999999999</v>
      </c>
      <c r="B2475" s="1">
        <v>4.0000000000000001E-3</v>
      </c>
      <c r="C2475">
        <v>5</v>
      </c>
      <c r="E2475" s="2">
        <v>96243.3</v>
      </c>
      <c r="N2475">
        <v>25</v>
      </c>
      <c r="V2475" s="11">
        <f t="shared" si="4351"/>
        <v>9.6243333946082575E-7</v>
      </c>
      <c r="W2475" s="11">
        <f t="shared" si="4352"/>
        <v>1.0390333664784978E-6</v>
      </c>
      <c r="X2475" s="10">
        <f t="shared" si="4353"/>
        <v>96243.318270323754</v>
      </c>
      <c r="Y2475" s="8">
        <f t="shared" si="4354"/>
        <v>1039.0331692338855</v>
      </c>
      <c r="Z2475" s="1">
        <f t="shared" si="4355"/>
        <v>1039.0329999999999</v>
      </c>
      <c r="AA2475" s="2">
        <f t="shared" si="4356"/>
        <v>96243.3</v>
      </c>
      <c r="AB2475" s="2">
        <f t="shared" si="4350"/>
        <v>96243.333946082566</v>
      </c>
      <c r="AC2475" s="1">
        <f t="shared" si="4357"/>
        <v>9.6313896645285849E-2</v>
      </c>
      <c r="AD2475" s="1" t="b">
        <f t="shared" si="4358"/>
        <v>1</v>
      </c>
      <c r="AM2475" s="10">
        <f t="shared" si="4359"/>
        <v>0.37051104247892036</v>
      </c>
      <c r="AN2475" s="10"/>
      <c r="AO2475" s="1">
        <f t="shared" si="4360"/>
        <v>1039.0329999999999</v>
      </c>
      <c r="AP2475"/>
      <c r="BB2475" s="17" cm="1">
        <f t="array" ref="BB2475">$C2475*EXP(poly_from_str($AO2475,BB$2951))</f>
        <v>5.0619433057187004</v>
      </c>
      <c r="BF2475" s="21">
        <f>INDEX([1]Pr3_line_class7_opt_lin!$A$2:$A$3624,MATCH($X2475,[1]Pr3_line_class7_opt_lin!$AO$2:$AO$3624,0),1)</f>
        <v>4155</v>
      </c>
    </row>
    <row r="2476" spans="1:58" hidden="1" x14ac:dyDescent="0.25">
      <c r="A2476" s="1">
        <v>1038.962</v>
      </c>
      <c r="B2476" s="1">
        <v>4.0000000000000001E-3</v>
      </c>
      <c r="C2476">
        <v>10</v>
      </c>
      <c r="E2476" s="2">
        <v>96249.9</v>
      </c>
      <c r="F2476">
        <v>14859</v>
      </c>
      <c r="G2476" t="s">
        <v>4</v>
      </c>
      <c r="H2476" t="s">
        <v>12</v>
      </c>
      <c r="I2476">
        <v>111110</v>
      </c>
      <c r="J2476" t="s">
        <v>6</v>
      </c>
      <c r="K2476" t="s">
        <v>39</v>
      </c>
      <c r="L2476">
        <v>14859.96</v>
      </c>
      <c r="M2476">
        <v>111110.3</v>
      </c>
      <c r="N2476">
        <v>25</v>
      </c>
      <c r="V2476" s="11">
        <f t="shared" si="4351"/>
        <v>9.6249910968832348E-7</v>
      </c>
      <c r="W2476" s="11">
        <f t="shared" si="4352"/>
        <v>1.038962118402201E-6</v>
      </c>
      <c r="X2476" s="10">
        <f t="shared" si="4353"/>
        <v>96249.905902854254</v>
      </c>
      <c r="Y2476" s="8">
        <f t="shared" si="4354"/>
        <v>1038.9620546843</v>
      </c>
      <c r="Z2476" s="1">
        <f t="shared" si="4355"/>
        <v>1038.962</v>
      </c>
      <c r="AA2476" s="2">
        <f t="shared" si="4356"/>
        <v>96249.9</v>
      </c>
      <c r="AB2476" s="2">
        <f t="shared" si="4350"/>
        <v>96249.910968832352</v>
      </c>
      <c r="AC2476" s="1">
        <f t="shared" si="4357"/>
        <v>9.6320226807540765E-2</v>
      </c>
      <c r="AD2476" s="1" t="b">
        <f t="shared" si="4358"/>
        <v>1</v>
      </c>
      <c r="AF2476" s="1" t="s">
        <v>1173</v>
      </c>
      <c r="AG2476" s="1" t="s">
        <v>1324</v>
      </c>
      <c r="AH2476" s="10">
        <v>14859.96</v>
      </c>
      <c r="AI2476" s="10">
        <v>111109.95</v>
      </c>
      <c r="AJ2476" s="10">
        <f t="shared" ref="AJ2476:AJ2478" si="4427">AI2476-AH2476</f>
        <v>96249.989999999991</v>
      </c>
      <c r="AK2476" s="1">
        <f t="shared" ref="AK2476:AK2478" si="4428">$A2476-100000000/AJ2476</f>
        <v>8.5309494556895515E-4</v>
      </c>
      <c r="AL2476" s="10">
        <f t="shared" ref="AL2476:AL2478" si="4429">$X2476-AJ2476</f>
        <v>-8.4097145736450329E-2</v>
      </c>
      <c r="AM2476" s="10">
        <f t="shared" si="4359"/>
        <v>0.37056177223036063</v>
      </c>
      <c r="AN2476" s="10">
        <f t="shared" ref="AN2476:AN2478" si="4430">AL2476/AM2476</f>
        <v>-0.22694501170555481</v>
      </c>
      <c r="AO2476" s="1">
        <f t="shared" si="4360"/>
        <v>1038.962</v>
      </c>
      <c r="AP2476" s="14">
        <v>298000000</v>
      </c>
      <c r="AQ2476" s="10">
        <v>2.7E-2</v>
      </c>
      <c r="AR2476" s="14" cm="1">
        <f t="array" ref="AR2476">SfromgA($AP2476,$AO2476,"")</f>
        <v>0.16494859270136528</v>
      </c>
      <c r="AS2476" s="21">
        <f t="shared" ref="AS2476:AS2478" si="4431">(10^MAX(0.05, -0.312925054856973*((LN($AR2476))^(1/3)) + 0.454808404431693)-1)*100</f>
        <v>584.87697551317297</v>
      </c>
      <c r="AU2476" s="10"/>
      <c r="AV2476" s="10"/>
      <c r="AW2476" s="14">
        <f t="shared" ref="AW2476:AW2478" si="4432">IF($AP2476="",$AT2476,$AP2476)</f>
        <v>298000000</v>
      </c>
      <c r="AX2476" s="21">
        <f t="shared" ref="AX2476:AX2478" si="4433">IF($AP2476="",$AV2476,$AS2476)</f>
        <v>584.87697551317297</v>
      </c>
      <c r="AY2476" s="10">
        <f t="shared" ref="AY2476:AY2478" si="4434">LN(BB2476*$AO2476/$AW2476)</f>
        <v>-10.251727549970335</v>
      </c>
      <c r="AZ2476" s="10">
        <f t="shared" ref="AZ2476:AZ2478" si="4435">EXP(AY$2950*$AI2476+AY$2951)*$AW2476/$AO2476</f>
        <v>11.808120484915785</v>
      </c>
      <c r="BA2476" s="10">
        <f t="shared" ref="BA2476:BA2478" si="4436">LN(AZ2476/$C2476)</f>
        <v>0.16620237848035616</v>
      </c>
      <c r="BB2476" s="17" cm="1">
        <f t="array" ref="BB2476">$C2476*EXP(poly_from_str($AO2476,BB$2951))</f>
        <v>10.123901139770087</v>
      </c>
      <c r="BC2476" s="10">
        <f t="shared" ref="BC2476:BC2478" si="4437">LN(AZ2476/BB2476)</f>
        <v>0.15388839377696445</v>
      </c>
      <c r="BD2476" s="10">
        <f t="shared" ref="BD2476:BD2478" si="4438">LN($AX2476/100+1)</f>
        <v>1.924069038353531</v>
      </c>
      <c r="BE2476" s="10">
        <f t="shared" ref="BE2476:BE2478" si="4439">ABS(LN($AZ2476/$BB2476))-BD2476-LN(2)</f>
        <v>-2.4633278251365121</v>
      </c>
      <c r="BF2476" s="21">
        <f>INDEX([1]Pr3_line_class7_opt_lin!$A$2:$A$3624,MATCH($X2476,[1]Pr3_line_class7_opt_lin!$AO$2:$AO$3624,0),1)</f>
        <v>8313</v>
      </c>
    </row>
    <row r="2477" spans="1:58" hidden="1" x14ac:dyDescent="0.25">
      <c r="A2477" s="1">
        <v>1038.7729999999999</v>
      </c>
      <c r="B2477" s="1">
        <v>4.0000000000000001E-3</v>
      </c>
      <c r="C2477">
        <v>3</v>
      </c>
      <c r="E2477" s="2">
        <v>96267.4</v>
      </c>
      <c r="F2477">
        <v>21418</v>
      </c>
      <c r="G2477" t="s">
        <v>4</v>
      </c>
      <c r="H2477" t="s">
        <v>17</v>
      </c>
      <c r="I2477">
        <v>117686</v>
      </c>
      <c r="J2477" t="s">
        <v>6</v>
      </c>
      <c r="K2477" t="s">
        <v>17</v>
      </c>
      <c r="L2477">
        <v>21418.84</v>
      </c>
      <c r="M2477">
        <v>117686.39999999999</v>
      </c>
      <c r="N2477">
        <v>25</v>
      </c>
      <c r="V2477" s="11">
        <f t="shared" si="4351"/>
        <v>9.6267423200256463E-7</v>
      </c>
      <c r="W2477" s="11">
        <f t="shared" si="4352"/>
        <v>1.0387732503422759E-6</v>
      </c>
      <c r="X2477" s="10">
        <f t="shared" si="4353"/>
        <v>96267.412480974759</v>
      </c>
      <c r="Y2477" s="8">
        <f t="shared" si="4354"/>
        <v>1038.7731156663519</v>
      </c>
      <c r="Z2477" s="1">
        <f t="shared" si="4355"/>
        <v>1038.7729999999999</v>
      </c>
      <c r="AA2477" s="2">
        <f t="shared" si="4356"/>
        <v>96267.4</v>
      </c>
      <c r="AB2477" s="2">
        <f t="shared" si="4350"/>
        <v>96267.423200256468</v>
      </c>
      <c r="AC2477" s="1">
        <f t="shared" si="4357"/>
        <v>9.6337083848086397E-2</v>
      </c>
      <c r="AD2477" s="1" t="b">
        <f t="shared" si="4358"/>
        <v>1</v>
      </c>
      <c r="AF2477" s="1" t="s">
        <v>1247</v>
      </c>
      <c r="AG2477" s="1" t="s">
        <v>1332</v>
      </c>
      <c r="AH2477" s="10">
        <v>21418.84</v>
      </c>
      <c r="AI2477" s="10">
        <v>117686.39999999999</v>
      </c>
      <c r="AJ2477" s="10">
        <f t="shared" si="4427"/>
        <v>96267.56</v>
      </c>
      <c r="AK2477" s="1">
        <f t="shared" si="4428"/>
        <v>1.4761346396880981E-3</v>
      </c>
      <c r="AL2477" s="10">
        <f t="shared" si="4429"/>
        <v>-0.14751902523858007</v>
      </c>
      <c r="AM2477" s="10">
        <f t="shared" si="4359"/>
        <v>0.37069658144753476</v>
      </c>
      <c r="AN2477" s="10">
        <f t="shared" si="4430"/>
        <v>-0.39795086499727717</v>
      </c>
      <c r="AO2477" s="1">
        <f t="shared" si="4360"/>
        <v>1038.7729999999999</v>
      </c>
      <c r="AP2477" s="14">
        <v>39400000</v>
      </c>
      <c r="AQ2477" s="10">
        <v>0.01</v>
      </c>
      <c r="AR2477" s="14" cm="1">
        <f t="array" ref="AR2477">SfromgA($AP2477,$AO2477,"")</f>
        <v>2.1796739821290816E-2</v>
      </c>
      <c r="AS2477" s="21">
        <f t="shared" si="4431"/>
        <v>779.50034404247981</v>
      </c>
      <c r="AU2477" s="10"/>
      <c r="AV2477" s="10"/>
      <c r="AW2477" s="14">
        <f t="shared" si="4432"/>
        <v>39400000</v>
      </c>
      <c r="AX2477" s="21">
        <f t="shared" si="4433"/>
        <v>779.50034404247981</v>
      </c>
      <c r="AY2477" s="10">
        <f t="shared" si="4434"/>
        <v>-9.4325514017188645</v>
      </c>
      <c r="AZ2477" s="10">
        <f t="shared" si="4435"/>
        <v>0.84442527470637452</v>
      </c>
      <c r="BA2477" s="10">
        <f t="shared" si="4436"/>
        <v>-1.2677113199753245</v>
      </c>
      <c r="BB2477" s="17" cm="1">
        <f t="array" ref="BB2477">$C2477*EXP(poly_from_str($AO2477,BB$2951))</f>
        <v>3.0371800950771837</v>
      </c>
      <c r="BC2477" s="10">
        <f t="shared" si="4437"/>
        <v>-1.2800285159343916</v>
      </c>
      <c r="BD2477" s="10">
        <f t="shared" si="4438"/>
        <v>2.1741837693690695</v>
      </c>
      <c r="BE2477" s="10">
        <f t="shared" si="4439"/>
        <v>-1.5873024339946231</v>
      </c>
      <c r="BF2477" s="21">
        <f>INDEX([1]Pr3_line_class7_opt_lin!$A$2:$A$3624,MATCH($X2477,[1]Pr3_line_class7_opt_lin!$AO$2:$AO$3624,0),1)</f>
        <v>2497</v>
      </c>
    </row>
    <row r="2478" spans="1:58" hidden="1" x14ac:dyDescent="0.25">
      <c r="A2478" s="1">
        <v>1038.451</v>
      </c>
      <c r="B2478" s="1">
        <v>4.0000000000000001E-3</v>
      </c>
      <c r="C2478">
        <v>10</v>
      </c>
      <c r="E2478" s="2">
        <v>96297.3</v>
      </c>
      <c r="F2478">
        <v>15045</v>
      </c>
      <c r="G2478" t="s">
        <v>4</v>
      </c>
      <c r="H2478" t="s">
        <v>17</v>
      </c>
      <c r="I2478">
        <v>111342</v>
      </c>
      <c r="J2478" t="s">
        <v>6</v>
      </c>
      <c r="K2478" t="s">
        <v>7</v>
      </c>
      <c r="L2478">
        <v>15045.8</v>
      </c>
      <c r="M2478">
        <v>111342.8</v>
      </c>
      <c r="N2478">
        <v>25</v>
      </c>
      <c r="V2478" s="11">
        <f t="shared" si="4351"/>
        <v>9.6297273535294404E-7</v>
      </c>
      <c r="W2478" s="11">
        <f t="shared" si="4352"/>
        <v>1.0384507146098593E-6</v>
      </c>
      <c r="X2478" s="10">
        <f t="shared" si="4353"/>
        <v>96297.285771023671</v>
      </c>
      <c r="Y2478" s="8">
        <f t="shared" si="4354"/>
        <v>1038.4508680523008</v>
      </c>
      <c r="Z2478" s="1">
        <f t="shared" si="4355"/>
        <v>1038.451</v>
      </c>
      <c r="AA2478" s="2">
        <f t="shared" si="4356"/>
        <v>96297.3</v>
      </c>
      <c r="AB2478" s="2">
        <f t="shared" si="4350"/>
        <v>96297.2735352944</v>
      </c>
      <c r="AC2478" s="1">
        <f t="shared" si="4357"/>
        <v>9.6365824451656562E-2</v>
      </c>
      <c r="AD2478" s="1" t="b">
        <f t="shared" si="4358"/>
        <v>1</v>
      </c>
      <c r="AF2478" s="1" t="s">
        <v>1165</v>
      </c>
      <c r="AG2478" s="5" t="s">
        <v>1474</v>
      </c>
      <c r="AH2478" s="10">
        <v>15045.8</v>
      </c>
      <c r="AI2478" s="10">
        <v>111342.43</v>
      </c>
      <c r="AJ2478" s="10">
        <f t="shared" si="4427"/>
        <v>96296.62999999999</v>
      </c>
      <c r="AK2478" s="1">
        <f t="shared" si="4428"/>
        <v>-6.9398053701661411E-3</v>
      </c>
      <c r="AL2478" s="10">
        <f t="shared" si="4429"/>
        <v>0.65577102368115447</v>
      </c>
      <c r="AM2478" s="10">
        <f t="shared" si="4359"/>
        <v>0.37092669755241225</v>
      </c>
      <c r="AN2478" s="10">
        <f t="shared" si="4430"/>
        <v>1.7679261913696398</v>
      </c>
      <c r="AO2478" s="1">
        <f t="shared" si="4360"/>
        <v>1038.451</v>
      </c>
      <c r="AP2478" s="14">
        <v>142000000</v>
      </c>
      <c r="AQ2478" s="10">
        <v>7.0999999999999994E-2</v>
      </c>
      <c r="AR2478" s="14" cm="1">
        <f t="array" ref="AR2478">SfromgA($AP2478,$AO2478,"")</f>
        <v>7.8483747328900691E-2</v>
      </c>
      <c r="AS2478" s="21">
        <f t="shared" si="4431"/>
        <v>662.14658587070335</v>
      </c>
      <c r="AU2478" s="10"/>
      <c r="AV2478" s="10"/>
      <c r="AW2478" s="14">
        <f t="shared" si="4432"/>
        <v>142000000</v>
      </c>
      <c r="AX2478" s="21">
        <f t="shared" si="4433"/>
        <v>662.14658587070335</v>
      </c>
      <c r="AY2478" s="10">
        <f t="shared" si="4434"/>
        <v>-9.510946435402543</v>
      </c>
      <c r="AZ2478" s="10">
        <f t="shared" si="4435"/>
        <v>5.508441213062433</v>
      </c>
      <c r="BA2478" s="10">
        <f t="shared" si="4436"/>
        <v>-0.5963034112939587</v>
      </c>
      <c r="BB2478" s="17" cm="1">
        <f t="array" ref="BB2478">$C2478*EXP(poly_from_str($AO2478,BB$2951))</f>
        <v>10.123968400157665</v>
      </c>
      <c r="BC2478" s="10">
        <f t="shared" si="4437"/>
        <v>-0.60862403969756229</v>
      </c>
      <c r="BD2478" s="10">
        <f t="shared" si="4438"/>
        <v>2.0309687211068961</v>
      </c>
      <c r="BE2478" s="10">
        <f t="shared" si="4439"/>
        <v>-2.1154918619692791</v>
      </c>
      <c r="BF2478" s="21">
        <f>INDEX([1]Pr3_line_class7_opt_lin!$A$2:$A$3624,MATCH($X2478,[1]Pr3_line_class7_opt_lin!$AO$2:$AO$3624,0),1)</f>
        <v>8338</v>
      </c>
    </row>
    <row r="2479" spans="1:58" hidden="1" x14ac:dyDescent="0.25">
      <c r="A2479" s="1">
        <v>1038.356</v>
      </c>
      <c r="B2479" s="1">
        <v>4.0000000000000001E-3</v>
      </c>
      <c r="C2479">
        <v>7</v>
      </c>
      <c r="E2479" s="2">
        <v>96306.1</v>
      </c>
      <c r="N2479">
        <v>25</v>
      </c>
      <c r="V2479" s="11">
        <f t="shared" si="4351"/>
        <v>9.6306083847928848E-7</v>
      </c>
      <c r="W2479" s="11">
        <f t="shared" si="4352"/>
        <v>1.0383558258511142E-6</v>
      </c>
      <c r="X2479" s="10">
        <f t="shared" si="4353"/>
        <v>96306.09131716867</v>
      </c>
      <c r="Y2479" s="8">
        <f t="shared" si="4354"/>
        <v>1038.3559194679185</v>
      </c>
      <c r="Z2479" s="1">
        <f t="shared" si="4355"/>
        <v>1038.356</v>
      </c>
      <c r="AA2479" s="2">
        <f t="shared" si="4356"/>
        <v>96306.1</v>
      </c>
      <c r="AB2479" s="2">
        <f t="shared" si="4350"/>
        <v>96306.083847928836</v>
      </c>
      <c r="AC2479" s="1">
        <f t="shared" si="4357"/>
        <v>9.6374308930621502E-2</v>
      </c>
      <c r="AD2479" s="1" t="b">
        <f t="shared" si="4358"/>
        <v>1</v>
      </c>
      <c r="AM2479" s="10">
        <f t="shared" si="4359"/>
        <v>0.37099453366668084</v>
      </c>
      <c r="AN2479" s="10"/>
      <c r="AO2479" s="1">
        <f t="shared" si="4360"/>
        <v>1038.356</v>
      </c>
      <c r="AP2479"/>
      <c r="BB2479" s="17" cm="1">
        <f t="array" ref="BB2479">$C2479*EXP(poly_from_str($AO2479,BB$2951))</f>
        <v>7.0867815784878996</v>
      </c>
      <c r="BF2479" s="21">
        <f>INDEX([1]Pr3_line_class7_opt_lin!$A$2:$A$3624,MATCH($X2479,[1]Pr3_line_class7_opt_lin!$AO$2:$AO$3624,0),1)</f>
        <v>5840</v>
      </c>
    </row>
    <row r="2480" spans="1:58" hidden="1" x14ac:dyDescent="0.25">
      <c r="A2480" s="1">
        <v>1038.2929999999999</v>
      </c>
      <c r="B2480" s="1">
        <v>4.0000000000000001E-3</v>
      </c>
      <c r="C2480">
        <v>1000</v>
      </c>
      <c r="E2480" s="2">
        <v>96311.9</v>
      </c>
      <c r="F2480">
        <v>19360</v>
      </c>
      <c r="G2480" t="s">
        <v>4</v>
      </c>
      <c r="H2480" t="s">
        <v>39</v>
      </c>
      <c r="I2480">
        <v>115672</v>
      </c>
      <c r="J2480" t="s">
        <v>6</v>
      </c>
      <c r="K2480" t="s">
        <v>46</v>
      </c>
      <c r="L2480">
        <v>19360.099999999999</v>
      </c>
      <c r="M2480">
        <v>115672.2</v>
      </c>
      <c r="N2480">
        <v>25</v>
      </c>
      <c r="V2480" s="11">
        <f t="shared" si="4351"/>
        <v>9.631192736539688E-7</v>
      </c>
      <c r="W2480" s="11">
        <f t="shared" si="4352"/>
        <v>1.0382932950133888E-6</v>
      </c>
      <c r="X2480" s="10">
        <f t="shared" si="4353"/>
        <v>96311.914709107892</v>
      </c>
      <c r="Y2480" s="8">
        <f t="shared" si="4354"/>
        <v>1038.2931364414389</v>
      </c>
      <c r="Z2480" s="1">
        <f t="shared" si="4355"/>
        <v>1038.2929999999999</v>
      </c>
      <c r="AA2480" s="2">
        <f t="shared" si="4356"/>
        <v>96311.9</v>
      </c>
      <c r="AB2480" s="2">
        <f t="shared" si="4350"/>
        <v>96311.92736539687</v>
      </c>
      <c r="AC2480" s="1">
        <f t="shared" si="4357"/>
        <v>9.6379936764187421E-2</v>
      </c>
      <c r="AD2480" s="1" t="b">
        <f t="shared" si="4358"/>
        <v>1</v>
      </c>
      <c r="AF2480" s="1" t="s">
        <v>1187</v>
      </c>
      <c r="AG2480" s="1" t="s">
        <v>1182</v>
      </c>
      <c r="AH2480" s="10">
        <v>19360.099999999999</v>
      </c>
      <c r="AI2480" s="10">
        <v>115672.26</v>
      </c>
      <c r="AJ2480" s="10">
        <f t="shared" ref="AJ2480:AJ2481" si="4440">AI2480-AH2480</f>
        <v>96312.16</v>
      </c>
      <c r="AK2480" s="1">
        <f t="shared" ref="AK2480:AK2481" si="4441">$A2480-100000000/AJ2480</f>
        <v>2.5079167571675498E-3</v>
      </c>
      <c r="AL2480" s="10">
        <f t="shared" ref="AL2480:AL2481" si="4442">$X2480-AJ2480</f>
        <v>-0.24529089211137034</v>
      </c>
      <c r="AM2480" s="10">
        <f t="shared" si="4359"/>
        <v>0.37103938868893471</v>
      </c>
      <c r="AN2480" s="10">
        <f t="shared" ref="AN2480:AN2481" si="4443">AL2480/AM2480</f>
        <v>-0.66109124688379883</v>
      </c>
      <c r="AO2480" s="1">
        <f t="shared" si="4360"/>
        <v>1038.2929999999999</v>
      </c>
      <c r="AP2480" s="14">
        <v>15600000000</v>
      </c>
      <c r="AQ2480" s="10">
        <v>0.68500000000000005</v>
      </c>
      <c r="AR2480" s="14" cm="1">
        <f t="array" ref="AR2480">SfromgA($AP2480,$AO2480,"")</f>
        <v>8.6182231798970257</v>
      </c>
      <c r="AS2480" s="21">
        <f t="shared" ref="AS2480:AS2481" si="4444">(10^MAX(0.05, -0.312925054856973*((LN($AR2480))^(1/3)) + 0.454808404431693)-1)*100</f>
        <v>12.378934379806793</v>
      </c>
      <c r="AT2480" s="14" cm="1">
        <f t="array" ref="AT2480">INDEX([2]Sheet1!$J$2:$J$216,MATCH($AF2480&amp;$AG2480,[2]Sheet1!$M$2:$M$216&amp;[2]Sheet1!$N$2:$N$216,0),1)</f>
        <v>13536440331.509321</v>
      </c>
      <c r="AU2480" s="14" cm="1">
        <f t="array" ref="AU2480">SfromgA($AT2480,$AO2480,"")</f>
        <v>7.4782092204042696</v>
      </c>
      <c r="AV2480" s="21">
        <f t="shared" ref="AV2480:AV2481" si="4445">(10^MAX(0.05, -0.312925054856973*((LN($AU2480))^(1/3)) + 0.454808404431693)-1)*100</f>
        <v>14.752201410667087</v>
      </c>
      <c r="AW2480" s="14">
        <f t="shared" ref="AW2480:AW2481" si="4446">IF($AP2480="",$AT2480,$AP2480)</f>
        <v>15600000000</v>
      </c>
      <c r="AX2480" s="21">
        <f t="shared" ref="AX2480:AX2481" si="4447">IF($AP2480="",$AV2480,$AS2480)</f>
        <v>12.378934379806793</v>
      </c>
      <c r="AY2480" s="10"/>
      <c r="AZ2480" s="10">
        <f t="shared" ref="AZ2480:AZ2481" si="4448">EXP(AY$2950*$AI2480+AY$2951)*$AW2480/$AO2480</f>
        <v>403.7910116964253</v>
      </c>
      <c r="BA2480" s="10"/>
      <c r="BB2480" s="17" cm="1">
        <f t="array" ref="BB2480">$C2480*EXP(poly_from_str($AO2480,BB$2951))</f>
        <v>1012.3975938747292</v>
      </c>
      <c r="BC2480" s="10"/>
      <c r="BD2480" s="10">
        <f t="shared" ref="BD2480:BD2481" si="4449">LN($AX2480/100+1)</f>
        <v>0.11670631735706151</v>
      </c>
      <c r="BE2480" s="10">
        <f t="shared" ref="BE2480:BE2481" si="4450">ABS(LN($AZ2480/$BB2480))-BD2480-LN(2)</f>
        <v>0.10932570776101902</v>
      </c>
      <c r="BF2480" s="21">
        <f>INDEX([1]Pr3_line_class7_opt_lin!$A$2:$A$3624,MATCH($X2480,[1]Pr3_line_class7_opt_lin!$AO$2:$AO$3624,0),1)</f>
        <v>834593</v>
      </c>
    </row>
    <row r="2481" spans="1:58" hidden="1" x14ac:dyDescent="0.25">
      <c r="A2481" s="1">
        <v>1038.1859999999999</v>
      </c>
      <c r="B2481" s="1">
        <v>4.0000000000000001E-3</v>
      </c>
      <c r="C2481">
        <v>400</v>
      </c>
      <c r="E2481" s="2">
        <v>96321.8</v>
      </c>
      <c r="F2481">
        <v>14558</v>
      </c>
      <c r="G2481" t="s">
        <v>4</v>
      </c>
      <c r="H2481" t="s">
        <v>5</v>
      </c>
      <c r="I2481">
        <v>110881</v>
      </c>
      <c r="J2481" t="s">
        <v>6</v>
      </c>
      <c r="K2481" t="s">
        <v>12</v>
      </c>
      <c r="L2481">
        <v>14558.82</v>
      </c>
      <c r="M2481">
        <v>110881.1</v>
      </c>
      <c r="N2481">
        <v>25</v>
      </c>
      <c r="V2481" s="11">
        <f t="shared" si="4351"/>
        <v>9.6321853694809991E-7</v>
      </c>
      <c r="W2481" s="11">
        <f t="shared" si="4352"/>
        <v>1.0381865787391848E-6</v>
      </c>
      <c r="X2481" s="10">
        <f t="shared" si="4353"/>
        <v>96321.828855871296</v>
      </c>
      <c r="Y2481" s="8">
        <f t="shared" si="4354"/>
        <v>1038.1862677216443</v>
      </c>
      <c r="Z2481" s="1">
        <f t="shared" si="4355"/>
        <v>1038.1859999999999</v>
      </c>
      <c r="AA2481" s="2">
        <f t="shared" si="4356"/>
        <v>96321.8</v>
      </c>
      <c r="AB2481" s="2">
        <f t="shared" si="4350"/>
        <v>96321.853694809994</v>
      </c>
      <c r="AC2481" s="1">
        <f t="shared" si="4357"/>
        <v>9.6389497496021909E-2</v>
      </c>
      <c r="AD2481" s="1" t="b">
        <f t="shared" si="4358"/>
        <v>1</v>
      </c>
      <c r="AF2481" s="1" t="s">
        <v>1159</v>
      </c>
      <c r="AG2481" s="1" t="s">
        <v>1149</v>
      </c>
      <c r="AH2481" s="10">
        <v>14558.82</v>
      </c>
      <c r="AI2481" s="10">
        <v>110880.92</v>
      </c>
      <c r="AJ2481" s="10">
        <f t="shared" si="4440"/>
        <v>96322.1</v>
      </c>
      <c r="AK2481" s="1">
        <f t="shared" si="4441"/>
        <v>2.6547448612745939E-3</v>
      </c>
      <c r="AL2481" s="10">
        <f t="shared" si="4442"/>
        <v>-0.27114412871014792</v>
      </c>
      <c r="AM2481" s="10">
        <f t="shared" si="4359"/>
        <v>0.37111577308882998</v>
      </c>
      <c r="AN2481" s="10">
        <f t="shared" si="4443"/>
        <v>-0.73061871354426933</v>
      </c>
      <c r="AO2481" s="1">
        <f t="shared" si="4360"/>
        <v>1038.1859999999999</v>
      </c>
      <c r="AP2481" s="14">
        <v>8540000000</v>
      </c>
      <c r="AQ2481" s="10">
        <v>0.69699999999999995</v>
      </c>
      <c r="AR2481" s="14" cm="1">
        <f t="array" ref="AR2481">SfromgA($AP2481,$AO2481,"")</f>
        <v>4.7164662914147133</v>
      </c>
      <c r="AS2481" s="21">
        <f t="shared" si="4444"/>
        <v>23.759751171410272</v>
      </c>
      <c r="AT2481" s="14" cm="1">
        <f t="array" ref="AT2481">INDEX([2]Sheet1!$J$2:$J$216,MATCH($AF2481&amp;$AG2481,[2]Sheet1!$M$2:$M$216&amp;[2]Sheet1!$N$2:$N$216,0),1)</f>
        <v>7440362792.25844</v>
      </c>
      <c r="AU2481" s="14" cm="1">
        <f t="array" ref="AU2481">SfromgA($AT2481,$AO2481,"")</f>
        <v>4.1091592863680546</v>
      </c>
      <c r="AV2481" s="21">
        <f t="shared" si="4445"/>
        <v>26.953392367867799</v>
      </c>
      <c r="AW2481" s="14">
        <f t="shared" si="4446"/>
        <v>8540000000</v>
      </c>
      <c r="AX2481" s="21">
        <f t="shared" si="4447"/>
        <v>23.759751171410272</v>
      </c>
      <c r="AY2481" s="10">
        <f t="shared" ref="AY2481" si="4451">LN(BB2481*$AO2481/$AW2481)</f>
        <v>-9.9190105332125995</v>
      </c>
      <c r="AZ2481" s="10">
        <f t="shared" si="4448"/>
        <v>345.97491642984363</v>
      </c>
      <c r="BA2481" s="10">
        <f t="shared" ref="BA2481" si="4452">LN(AZ2481/$C2481)</f>
        <v>-0.14509827054571414</v>
      </c>
      <c r="BB2481" s="17" cm="1">
        <f t="array" ref="BB2481">$C2481*EXP(poly_from_str($AO2481,BB$2951))</f>
        <v>404.9590994966901</v>
      </c>
      <c r="BC2481" s="10">
        <f t="shared" ref="BC2481" si="4453">LN(AZ2481/BB2481)</f>
        <v>-0.15741979654748772</v>
      </c>
      <c r="BD2481" s="10">
        <f t="shared" si="4449"/>
        <v>0.21317200970109007</v>
      </c>
      <c r="BE2481" s="10">
        <f t="shared" si="4450"/>
        <v>-0.74889939371354763</v>
      </c>
      <c r="BF2481" s="21">
        <f>INDEX([1]Pr3_line_class7_opt_lin!$A$2:$A$3624,MATCH($X2481,[1]Pr3_line_class7_opt_lin!$AO$2:$AO$3624,0),1)</f>
        <v>334049</v>
      </c>
    </row>
    <row r="2482" spans="1:58" hidden="1" x14ac:dyDescent="0.25">
      <c r="A2482" s="1">
        <v>1038.066</v>
      </c>
      <c r="B2482" s="1">
        <v>4.0000000000000001E-3</v>
      </c>
      <c r="C2482">
        <v>40</v>
      </c>
      <c r="E2482" s="2">
        <v>96333</v>
      </c>
      <c r="N2482">
        <v>25</v>
      </c>
      <c r="V2482" s="11">
        <f t="shared" si="4351"/>
        <v>9.6332988461234631E-7</v>
      </c>
      <c r="W2482" s="11">
        <f t="shared" si="4352"/>
        <v>1.0380658756604695E-6</v>
      </c>
      <c r="X2482" s="10">
        <f t="shared" si="4353"/>
        <v>96332.993800337485</v>
      </c>
      <c r="Y2482" s="8">
        <f t="shared" si="4354"/>
        <v>1038.0659424668443</v>
      </c>
      <c r="Z2482" s="1">
        <f t="shared" si="4355"/>
        <v>1038.066</v>
      </c>
      <c r="AA2482" s="2">
        <f t="shared" si="4356"/>
        <v>96333</v>
      </c>
      <c r="AB2482" s="2">
        <f t="shared" si="4350"/>
        <v>96332.988461234636</v>
      </c>
      <c r="AC2482" s="1">
        <f t="shared" si="4357"/>
        <v>9.6400223329361823E-2</v>
      </c>
      <c r="AD2482" s="1" t="b">
        <f t="shared" si="4358"/>
        <v>1</v>
      </c>
      <c r="AM2482" s="10">
        <f t="shared" si="4359"/>
        <v>0.37120183109744465</v>
      </c>
      <c r="AN2482" s="10"/>
      <c r="AO2482" s="1">
        <f t="shared" si="4360"/>
        <v>1038.066</v>
      </c>
      <c r="AP2482"/>
      <c r="BB2482" s="17" cm="1">
        <f t="array" ref="BB2482">$C2482*EXP(poly_from_str($AO2482,BB$2951))</f>
        <v>40.495903230074084</v>
      </c>
      <c r="BF2482" s="21">
        <f>INDEX([1]Pr3_line_class7_opt_lin!$A$2:$A$3624,MATCH($X2482,[1]Pr3_line_class7_opt_lin!$AO$2:$AO$3624,0),1)</f>
        <v>33429</v>
      </c>
    </row>
    <row r="2483" spans="1:58" hidden="1" x14ac:dyDescent="0.25">
      <c r="A2483" s="1">
        <v>1037.8620000000001</v>
      </c>
      <c r="B2483" s="1">
        <v>4.0000000000000001E-3</v>
      </c>
      <c r="C2483">
        <v>5</v>
      </c>
      <c r="E2483" s="2">
        <v>96351.9</v>
      </c>
      <c r="F2483">
        <v>21294</v>
      </c>
      <c r="G2483" t="s">
        <v>4</v>
      </c>
      <c r="H2483" t="s">
        <v>7</v>
      </c>
      <c r="I2483">
        <v>117647</v>
      </c>
      <c r="J2483" t="s">
        <v>6</v>
      </c>
      <c r="K2483" t="s">
        <v>7</v>
      </c>
      <c r="L2483">
        <v>21294.89</v>
      </c>
      <c r="M2483">
        <v>117647.2</v>
      </c>
      <c r="N2483">
        <v>25</v>
      </c>
      <c r="V2483" s="11">
        <f t="shared" si="4351"/>
        <v>9.6351923473448288E-7</v>
      </c>
      <c r="W2483" s="11">
        <f t="shared" si="4352"/>
        <v>1.0378622528460778E-6</v>
      </c>
      <c r="X2483" s="10">
        <f t="shared" si="4353"/>
        <v>96351.912607463877</v>
      </c>
      <c r="Y2483" s="8">
        <f t="shared" si="4354"/>
        <v>1037.8621170437827</v>
      </c>
      <c r="Z2483" s="1">
        <f t="shared" si="4355"/>
        <v>1037.8620000000001</v>
      </c>
      <c r="AA2483" s="2">
        <f t="shared" si="4356"/>
        <v>96351.9</v>
      </c>
      <c r="AB2483" s="2">
        <f t="shared" si="4350"/>
        <v>96351.923473448289</v>
      </c>
      <c r="AC2483" s="1">
        <f t="shared" si="4357"/>
        <v>9.6418465785166177E-2</v>
      </c>
      <c r="AD2483" s="1" t="b">
        <f t="shared" si="4358"/>
        <v>1</v>
      </c>
      <c r="AF2483" s="1" t="s">
        <v>1209</v>
      </c>
      <c r="AG2483" s="1" t="s">
        <v>1203</v>
      </c>
      <c r="AH2483" s="10">
        <v>21294.89</v>
      </c>
      <c r="AI2483" s="10">
        <v>117647.2</v>
      </c>
      <c r="AJ2483" s="10">
        <f t="shared" ref="AJ2483:AJ2484" si="4454">AI2483-AH2483</f>
        <v>96352.31</v>
      </c>
      <c r="AK2483" s="1">
        <f t="shared" ref="AK2483:AK2484" si="4455">$A2483-100000000/AJ2483</f>
        <v>4.1634831588908128E-3</v>
      </c>
      <c r="AL2483" s="10">
        <f t="shared" ref="AL2483:AL2484" si="4456">$X2483-AJ2483</f>
        <v>-0.39739253612060566</v>
      </c>
      <c r="AM2483" s="10">
        <f t="shared" si="4359"/>
        <v>0.37134763581285368</v>
      </c>
      <c r="AN2483" s="10">
        <f t="shared" ref="AN2483:AN2484" si="4457">AL2483/AM2483</f>
        <v>-1.0701361683661768</v>
      </c>
      <c r="AO2483" s="1">
        <f t="shared" si="4360"/>
        <v>1037.8620000000001</v>
      </c>
      <c r="AP2483" s="14">
        <v>193000000</v>
      </c>
      <c r="AQ2483" s="10">
        <v>3.5000000000000003E-2</v>
      </c>
      <c r="AR2483" s="14" cm="1">
        <f t="array" ref="AR2483">SfromgA($AP2483,$AO2483,"")</f>
        <v>0.10649016555677128</v>
      </c>
      <c r="AS2483" s="21">
        <f t="shared" ref="AS2483:AS2484" si="4458">(10^MAX(0.05, -0.312925054856973*((LN($AR2483))^(1/3)) + 0.454808404431693)-1)*100</f>
        <v>631.52593478587085</v>
      </c>
      <c r="AU2483" s="10"/>
      <c r="AV2483" s="10"/>
      <c r="AW2483" s="14">
        <f t="shared" ref="AW2483:AW2484" si="4459">IF($AP2483="",$AT2483,$AP2483)</f>
        <v>193000000</v>
      </c>
      <c r="AX2483" s="21">
        <f t="shared" ref="AX2483:AX2484" si="4460">IF($AP2483="",$AV2483,$AS2483)</f>
        <v>631.52593478587085</v>
      </c>
      <c r="AY2483" s="10">
        <f t="shared" ref="AY2483:AY2484" si="4461">LN(BB2483*$AO2483/$AW2483)</f>
        <v>-10.511524468433558</v>
      </c>
      <c r="AZ2483" s="10">
        <f t="shared" ref="AZ2483:AZ2484" si="4462">EXP(AY$2950*$AI2483+AY$2951)*$AW2483/$AO2483</f>
        <v>4.1552266876306589</v>
      </c>
      <c r="BA2483" s="10">
        <f t="shared" ref="BA2483:BA2484" si="4463">LN(AZ2483/$C2483)</f>
        <v>-0.18507092782173212</v>
      </c>
      <c r="BB2483" s="17" cm="1">
        <f t="array" ref="BB2483">$C2483*EXP(poly_from_str($AO2483,BB$2951))</f>
        <v>5.061982330624164</v>
      </c>
      <c r="BC2483" s="10">
        <f t="shared" ref="BC2483:BC2484" si="4464">LN(AZ2483/BB2483)</f>
        <v>-0.19739118691264332</v>
      </c>
      <c r="BD2483" s="10">
        <f t="shared" ref="BD2483:BD2484" si="4465">LN($AX2483/100+1)</f>
        <v>1.9899624880963289</v>
      </c>
      <c r="BE2483" s="10">
        <f t="shared" ref="BE2483:BE2484" si="4466">ABS(LN($AZ2483/$BB2483))-BD2483-LN(2)</f>
        <v>-2.4857184817436311</v>
      </c>
      <c r="BF2483" s="21">
        <f>INDEX([1]Pr3_line_class7_opt_lin!$A$2:$A$3624,MATCH($X2483,[1]Pr3_line_class7_opt_lin!$AO$2:$AO$3624,0),1)</f>
        <v>4184</v>
      </c>
    </row>
    <row r="2484" spans="1:58" x14ac:dyDescent="0.25">
      <c r="A2484" s="1">
        <v>1037.7380000000001</v>
      </c>
      <c r="B2484" s="1">
        <v>8.0000000000000002E-3</v>
      </c>
      <c r="C2484">
        <v>50</v>
      </c>
      <c r="D2484" t="s">
        <v>111</v>
      </c>
      <c r="E2484" s="2">
        <v>96363.4</v>
      </c>
      <c r="F2484">
        <v>14558</v>
      </c>
      <c r="G2484" t="s">
        <v>4</v>
      </c>
      <c r="H2484" t="s">
        <v>5</v>
      </c>
      <c r="I2484">
        <v>110922</v>
      </c>
      <c r="J2484" t="s">
        <v>6</v>
      </c>
      <c r="K2484" t="s">
        <v>5</v>
      </c>
      <c r="L2484">
        <v>14558.82</v>
      </c>
      <c r="M2484">
        <v>110922.5</v>
      </c>
      <c r="N2484">
        <v>25</v>
      </c>
      <c r="V2484" s="11">
        <f t="shared" si="4351"/>
        <v>9.6363436628513174E-7</v>
      </c>
      <c r="W2484" s="11">
        <f t="shared" si="4352"/>
        <v>1.0377383944526658E-6</v>
      </c>
      <c r="X2484" s="10">
        <f t="shared" si="4353"/>
        <v>96363.419668629067</v>
      </c>
      <c r="Y2484" s="8">
        <f t="shared" si="4354"/>
        <v>1037.7381826410506</v>
      </c>
      <c r="Z2484" s="1">
        <f t="shared" si="4355"/>
        <v>1037.7380000000001</v>
      </c>
      <c r="AA2484" s="2">
        <f t="shared" si="4356"/>
        <v>96363.4</v>
      </c>
      <c r="AB2484" s="2">
        <f t="shared" si="4350"/>
        <v>96363.436628513169</v>
      </c>
      <c r="AC2484" s="1">
        <f t="shared" si="4357"/>
        <v>9.6429559594287367E-2</v>
      </c>
      <c r="AD2484" s="1" t="b">
        <f t="shared" si="4358"/>
        <v>1</v>
      </c>
      <c r="AF2484" s="1" t="s">
        <v>1159</v>
      </c>
      <c r="AG2484" s="5" t="s">
        <v>1473</v>
      </c>
      <c r="AH2484" s="10">
        <v>14558.82</v>
      </c>
      <c r="AI2484" s="10">
        <v>110922.18</v>
      </c>
      <c r="AJ2484" s="10">
        <f t="shared" si="4454"/>
        <v>96363.359999999986</v>
      </c>
      <c r="AK2484" s="1">
        <f t="shared" si="4455"/>
        <v>-8.2521323474793462E-4</v>
      </c>
      <c r="AL2484" s="10">
        <f t="shared" si="4456"/>
        <v>5.9668629080988467E-2</v>
      </c>
      <c r="AM2484" s="10">
        <f t="shared" si="4359"/>
        <v>0.74287267113664524</v>
      </c>
      <c r="AN2484" s="10">
        <f t="shared" si="4457"/>
        <v>8.0321475535896941E-2</v>
      </c>
      <c r="AO2484" s="1">
        <f t="shared" si="4360"/>
        <v>1037.7380000000001</v>
      </c>
      <c r="AP2484" s="14">
        <v>2590000000</v>
      </c>
      <c r="AQ2484" s="10">
        <v>0.54300000000000004</v>
      </c>
      <c r="AR2484" s="14" cm="1">
        <f t="array" ref="AR2484">SfromgA($AP2484,$AO2484,"")</f>
        <v>1.4285527586857529</v>
      </c>
      <c r="AS2484" s="21">
        <f t="shared" si="4458"/>
        <v>70.958376795751789</v>
      </c>
      <c r="AU2484" s="10"/>
      <c r="AV2484" s="10"/>
      <c r="AW2484" s="14">
        <f t="shared" si="4459"/>
        <v>2590000000</v>
      </c>
      <c r="AX2484" s="21">
        <f t="shared" si="4460"/>
        <v>70.958376795751789</v>
      </c>
      <c r="AY2484" s="10">
        <f t="shared" si="4461"/>
        <v>-10.805782997876623</v>
      </c>
      <c r="AZ2484" s="10">
        <f t="shared" si="4462"/>
        <v>104.56803753956065</v>
      </c>
      <c r="BA2484" s="10">
        <f t="shared" si="4463"/>
        <v>0.73781493105168017</v>
      </c>
      <c r="BB2484" s="17" cm="1">
        <f t="array" ref="BB2484">$C2484*EXP(poly_from_str($AO2484,BB$2951))</f>
        <v>50.619763922874327</v>
      </c>
      <c r="BC2484" s="10">
        <f t="shared" si="4464"/>
        <v>0.72549584508620224</v>
      </c>
      <c r="BD2484" s="10">
        <f t="shared" si="4465"/>
        <v>0.53624993033425294</v>
      </c>
      <c r="BE2484" s="10">
        <f t="shared" si="4466"/>
        <v>-0.50390126580799599</v>
      </c>
      <c r="BF2484" s="21">
        <f>INDEX([1]Pr3_line_class7_opt_lin!$A$2:$A$3624,MATCH($X2484,[1]Pr3_line_class7_opt_lin!$AO$2:$AO$3624,0),1)</f>
        <v>41868</v>
      </c>
    </row>
    <row r="2485" spans="1:58" x14ac:dyDescent="0.25">
      <c r="A2485" s="1">
        <v>1037.703</v>
      </c>
      <c r="B2485" s="1">
        <v>8.0000000000000002E-3</v>
      </c>
      <c r="C2485">
        <v>50</v>
      </c>
      <c r="D2485" t="s">
        <v>111</v>
      </c>
      <c r="E2485" s="2">
        <v>96366.7</v>
      </c>
      <c r="N2485">
        <v>25</v>
      </c>
      <c r="V2485" s="11">
        <f t="shared" si="4351"/>
        <v>9.6366686807304205E-7</v>
      </c>
      <c r="W2485" s="11">
        <f t="shared" si="4352"/>
        <v>1.0377028579374411E-6</v>
      </c>
      <c r="X2485" s="10">
        <f t="shared" si="4353"/>
        <v>96366.692916286134</v>
      </c>
      <c r="Y2485" s="8">
        <f t="shared" si="4354"/>
        <v>1037.7029342168059</v>
      </c>
      <c r="Z2485" s="1">
        <f t="shared" si="4355"/>
        <v>1037.703</v>
      </c>
      <c r="AA2485" s="2">
        <f t="shared" si="4356"/>
        <v>96366.7</v>
      </c>
      <c r="AB2485" s="2">
        <f t="shared" si="4350"/>
        <v>96366.686807304213</v>
      </c>
      <c r="AC2485" s="1">
        <f t="shared" si="4357"/>
        <v>9.6432691631085296E-2</v>
      </c>
      <c r="AD2485" s="1" t="b">
        <f t="shared" si="4358"/>
        <v>1</v>
      </c>
      <c r="AM2485" s="10">
        <f t="shared" si="4359"/>
        <v>0.74292316780427536</v>
      </c>
      <c r="AN2485" s="10"/>
      <c r="AO2485" s="1">
        <f t="shared" si="4360"/>
        <v>1037.703</v>
      </c>
      <c r="AP2485"/>
      <c r="BB2485" s="17" cm="1">
        <f t="array" ref="BB2485">$C2485*EXP(poly_from_str($AO2485,BB$2951))</f>
        <v>50.619743671360531</v>
      </c>
      <c r="BF2485" s="21">
        <f>INDEX([1]Pr3_line_class7_opt_lin!$A$2:$A$3624,MATCH($X2485,[1]Pr3_line_class7_opt_lin!$AO$2:$AO$3624,0),1)</f>
        <v>41876</v>
      </c>
    </row>
    <row r="2486" spans="1:58" hidden="1" x14ac:dyDescent="0.25">
      <c r="A2486" s="1">
        <v>1037.5840000000001</v>
      </c>
      <c r="B2486" s="1">
        <v>4.0000000000000001E-3</v>
      </c>
      <c r="C2486">
        <v>20</v>
      </c>
      <c r="E2486" s="2">
        <v>96377.7</v>
      </c>
      <c r="N2486">
        <v>25</v>
      </c>
      <c r="V2486" s="11">
        <f t="shared" si="4351"/>
        <v>9.6377739055343939E-7</v>
      </c>
      <c r="W2486" s="11">
        <f t="shared" si="4352"/>
        <v>1.0375844204624099E-6</v>
      </c>
      <c r="X2486" s="10">
        <f t="shared" si="4353"/>
        <v>96377.72096601456</v>
      </c>
      <c r="Y2486" s="8">
        <f t="shared" si="4354"/>
        <v>1037.5841947462397</v>
      </c>
      <c r="Z2486" s="1">
        <f t="shared" si="4355"/>
        <v>1037.5840000000001</v>
      </c>
      <c r="AA2486" s="2">
        <f t="shared" si="4356"/>
        <v>96377.7</v>
      </c>
      <c r="AB2486" s="2">
        <f t="shared" si="4350"/>
        <v>96377.739055343947</v>
      </c>
      <c r="AC2486" s="1">
        <f t="shared" si="4357"/>
        <v>9.6443342927099857E-2</v>
      </c>
      <c r="AD2486" s="1" t="b">
        <f t="shared" si="4358"/>
        <v>1</v>
      </c>
      <c r="AM2486" s="10">
        <f t="shared" si="4359"/>
        <v>0.37154659285416886</v>
      </c>
      <c r="AN2486" s="10"/>
      <c r="AO2486" s="1">
        <f t="shared" si="4360"/>
        <v>1037.5840000000001</v>
      </c>
      <c r="AP2486"/>
      <c r="BB2486" s="17" cm="1">
        <f t="array" ref="BB2486">$C2486*EXP(poly_from_str($AO2486,BB$2951))</f>
        <v>20.247865329253205</v>
      </c>
      <c r="BF2486" s="21">
        <f>INDEX([1]Pr3_line_class7_opt_lin!$A$2:$A$3624,MATCH($X2486,[1]Pr3_line_class7_opt_lin!$AO$2:$AO$3624,0),1)</f>
        <v>16762</v>
      </c>
    </row>
    <row r="2487" spans="1:58" hidden="1" x14ac:dyDescent="0.25">
      <c r="A2487" s="1">
        <v>1037.479</v>
      </c>
      <c r="B2487" s="1">
        <v>4.0000000000000001E-3</v>
      </c>
      <c r="C2487">
        <v>5</v>
      </c>
      <c r="E2487" s="2">
        <v>96387.5</v>
      </c>
      <c r="F2487">
        <v>22080</v>
      </c>
      <c r="G2487" t="s">
        <v>4</v>
      </c>
      <c r="H2487" t="s">
        <v>7</v>
      </c>
      <c r="I2487">
        <v>118468</v>
      </c>
      <c r="J2487" t="s">
        <v>6</v>
      </c>
      <c r="K2487" t="s">
        <v>5</v>
      </c>
      <c r="L2487">
        <v>22080.94</v>
      </c>
      <c r="M2487">
        <v>118468.8</v>
      </c>
      <c r="N2487">
        <v>25</v>
      </c>
      <c r="V2487" s="11">
        <f t="shared" si="4351"/>
        <v>9.6387493144439542E-7</v>
      </c>
      <c r="W2487" s="11">
        <f t="shared" si="4352"/>
        <v>1.0374789262093114E-6</v>
      </c>
      <c r="X2487" s="10">
        <f t="shared" si="4353"/>
        <v>96387.496320432692</v>
      </c>
      <c r="Y2487" s="8">
        <f t="shared" si="4354"/>
        <v>1037.4789658147963</v>
      </c>
      <c r="Z2487" s="1">
        <f t="shared" si="4355"/>
        <v>1037.479</v>
      </c>
      <c r="AA2487" s="2">
        <f t="shared" si="4356"/>
        <v>96387.5</v>
      </c>
      <c r="AB2487" s="2">
        <f t="shared" si="4350"/>
        <v>96387.493144439548</v>
      </c>
      <c r="AC2487" s="1">
        <f t="shared" si="4357"/>
        <v>9.6452744173346899E-2</v>
      </c>
      <c r="AD2487" s="1" t="b">
        <f t="shared" si="4358"/>
        <v>1</v>
      </c>
      <c r="AF2487" s="1" t="s">
        <v>1321</v>
      </c>
      <c r="AG2487" s="1" t="s">
        <v>1181</v>
      </c>
      <c r="AH2487" s="10">
        <v>22080.94</v>
      </c>
      <c r="AI2487" s="10">
        <v>118468.8</v>
      </c>
      <c r="AJ2487" s="10">
        <f t="shared" ref="AJ2487:AJ2489" si="4467">AI2487-AH2487</f>
        <v>96387.86</v>
      </c>
      <c r="AK2487" s="1">
        <f t="shared" ref="AK2487:AK2489" si="4468">$A2487-100000000/AJ2487</f>
        <v>3.9486812966060825E-3</v>
      </c>
      <c r="AL2487" s="10">
        <f t="shared" ref="AL2487:AL2489" si="4469">$X2487-AJ2487</f>
        <v>-0.36367956730828155</v>
      </c>
      <c r="AM2487" s="10">
        <f t="shared" si="4359"/>
        <v>0.37162197981838663</v>
      </c>
      <c r="AN2487" s="10">
        <f t="shared" ref="AN2487:AN2489" si="4470">AL2487/AM2487</f>
        <v>-0.97862771057302211</v>
      </c>
      <c r="AO2487" s="1">
        <f t="shared" si="4360"/>
        <v>1037.479</v>
      </c>
      <c r="AP2487" s="14">
        <v>455000000</v>
      </c>
      <c r="AQ2487" s="10">
        <v>0.13</v>
      </c>
      <c r="AR2487" s="14" cm="1">
        <f t="array" ref="AR2487">SfromgA($AP2487,$AO2487,"")</f>
        <v>0.25077411176879189</v>
      </c>
      <c r="AS2487" s="21">
        <f t="shared" ref="AS2487:AS2489" si="4471">(10^MAX(0.05, -0.312925054856973*((LN($AR2487))^(1/3)) + 0.454808404431693)-1)*100</f>
        <v>536.01671270424526</v>
      </c>
      <c r="AU2487" s="10"/>
      <c r="AV2487" s="10"/>
      <c r="AW2487" s="14">
        <f t="shared" ref="AW2487:AW2489" si="4472">IF($AP2487="",$AT2487,$AP2487)</f>
        <v>455000000</v>
      </c>
      <c r="AX2487" s="21">
        <f t="shared" ref="AX2487:AX2489" si="4473">IF($AP2487="",$AV2487,$AS2487)</f>
        <v>536.01671270424526</v>
      </c>
      <c r="AY2487" s="10">
        <f t="shared" ref="AY2487:AY2489" si="4474">LN(BB2487*$AO2487/$AW2487)</f>
        <v>-11.369505646893462</v>
      </c>
      <c r="AZ2487" s="10">
        <f t="shared" ref="AZ2487:AZ2489" si="4475">EXP(AY$2950*$AI2487+AY$2951)*$AW2487/$AO2487</f>
        <v>9.0751813544398612</v>
      </c>
      <c r="BA2487" s="10">
        <f t="shared" ref="BA2487:BA2489" si="4476">LN(AZ2487/$C2487)</f>
        <v>0.59610545147745264</v>
      </c>
      <c r="BB2487" s="17" cm="1">
        <f t="array" ref="BB2487">$C2487*EXP(poly_from_str($AO2487,BB$2951))</f>
        <v>5.0619577677212755</v>
      </c>
      <c r="BC2487" s="10">
        <f t="shared" ref="BC2487:BC2489" si="4477">LN(AZ2487/BB2487)</f>
        <v>0.58379004482593755</v>
      </c>
      <c r="BD2487" s="10">
        <f t="shared" ref="BD2487:BD2489" si="4478">LN($AX2487/100+1)</f>
        <v>1.8500546548436381</v>
      </c>
      <c r="BE2487" s="10">
        <f t="shared" ref="BE2487:BE2489" si="4479">ABS(LN($AZ2487/$BB2487))-BD2487-LN(2)</f>
        <v>-1.9594117905776458</v>
      </c>
      <c r="BF2487" s="21">
        <f>INDEX([1]Pr3_line_class7_opt_lin!$A$2:$A$3624,MATCH($X2487,[1]Pr3_line_class7_opt_lin!$AO$2:$AO$3624,0),1)</f>
        <v>4193</v>
      </c>
    </row>
    <row r="2488" spans="1:58" x14ac:dyDescent="0.25">
      <c r="A2488" s="1">
        <v>1037.432</v>
      </c>
      <c r="B2488" s="1">
        <v>8.0000000000000002E-3</v>
      </c>
      <c r="C2488">
        <v>2</v>
      </c>
      <c r="D2488" t="s">
        <v>16</v>
      </c>
      <c r="E2488" s="2">
        <v>96391.9</v>
      </c>
      <c r="F2488">
        <v>21148</v>
      </c>
      <c r="G2488" t="s">
        <v>4</v>
      </c>
      <c r="H2488" t="s">
        <v>18</v>
      </c>
      <c r="I2488">
        <v>117540</v>
      </c>
      <c r="J2488" t="s">
        <v>6</v>
      </c>
      <c r="K2488" t="s">
        <v>18</v>
      </c>
      <c r="L2488">
        <v>21148.43</v>
      </c>
      <c r="M2488">
        <v>117540.5</v>
      </c>
      <c r="N2488">
        <v>25</v>
      </c>
      <c r="V2488" s="11">
        <f t="shared" si="4351"/>
        <v>9.6391859900215148E-7</v>
      </c>
      <c r="W2488" s="11">
        <f t="shared" si="4352"/>
        <v>1.0374315684201681E-6</v>
      </c>
      <c r="X2488" s="10">
        <f t="shared" si="4353"/>
        <v>96391.878479159408</v>
      </c>
      <c r="Y2488" s="8">
        <f t="shared" si="4354"/>
        <v>1037.4318000413355</v>
      </c>
      <c r="Z2488" s="1">
        <f t="shared" si="4355"/>
        <v>1037.432</v>
      </c>
      <c r="AA2488" s="2">
        <f t="shared" si="4356"/>
        <v>96391.9</v>
      </c>
      <c r="AB2488" s="2">
        <f t="shared" si="4350"/>
        <v>96391.859900215146</v>
      </c>
      <c r="AC2488" s="1">
        <f t="shared" si="4357"/>
        <v>9.6456953275113527E-2</v>
      </c>
      <c r="AD2488" s="1" t="b">
        <f t="shared" si="4358"/>
        <v>1</v>
      </c>
      <c r="AF2488" s="1" t="s">
        <v>1350</v>
      </c>
      <c r="AG2488" s="1" t="s">
        <v>1327</v>
      </c>
      <c r="AH2488" s="10">
        <v>21148.43</v>
      </c>
      <c r="AI2488" s="10">
        <v>117540.5</v>
      </c>
      <c r="AJ2488" s="10">
        <f t="shared" si="4467"/>
        <v>96392.07</v>
      </c>
      <c r="AK2488" s="1">
        <f t="shared" si="4468"/>
        <v>2.2612258458138967E-3</v>
      </c>
      <c r="AL2488" s="10">
        <f t="shared" si="4469"/>
        <v>-0.19152084059896879</v>
      </c>
      <c r="AM2488" s="10">
        <f t="shared" si="4359"/>
        <v>0.74331156162524381</v>
      </c>
      <c r="AN2488" s="10">
        <f t="shared" si="4470"/>
        <v>-0.25765890171304512</v>
      </c>
      <c r="AO2488" s="1">
        <f t="shared" si="4360"/>
        <v>1037.432</v>
      </c>
      <c r="AP2488" s="14">
        <v>153000000</v>
      </c>
      <c r="AQ2488" s="10">
        <v>5.6000000000000001E-2</v>
      </c>
      <c r="AR2488" s="14" cm="1">
        <f t="array" ref="AR2488">SfromgA($AP2488,$AO2488,"")</f>
        <v>8.431477982801866E-2</v>
      </c>
      <c r="AS2488" s="21">
        <f t="shared" si="4471"/>
        <v>655.07461596431551</v>
      </c>
      <c r="AU2488" s="10"/>
      <c r="AV2488" s="10"/>
      <c r="AW2488" s="14">
        <f t="shared" si="4472"/>
        <v>153000000</v>
      </c>
      <c r="AX2488" s="21">
        <f t="shared" si="4473"/>
        <v>655.07461596431551</v>
      </c>
      <c r="AY2488" s="10">
        <f t="shared" si="4474"/>
        <v>-11.195983030216746</v>
      </c>
      <c r="AZ2488" s="10">
        <f t="shared" si="4475"/>
        <v>3.3284376305552166</v>
      </c>
      <c r="BA2488" s="10">
        <f t="shared" si="4476"/>
        <v>0.50935583331957723</v>
      </c>
      <c r="BB2488" s="17" cm="1">
        <f t="array" ref="BB2488">$C2488*EXP(poly_from_str($AO2488,BB$2951))</f>
        <v>2.0247813944068129</v>
      </c>
      <c r="BC2488" s="10">
        <f t="shared" si="4477"/>
        <v>0.49704127252775709</v>
      </c>
      <c r="BD2488" s="10">
        <f t="shared" si="4478"/>
        <v>2.021646387469469</v>
      </c>
      <c r="BE2488" s="10">
        <f t="shared" si="4479"/>
        <v>-2.2177522955016573</v>
      </c>
      <c r="BF2488" s="21">
        <f>INDEX([1]Pr3_line_class7_opt_lin!$A$2:$A$3624,MATCH($X2488,[1]Pr3_line_class7_opt_lin!$AO$2:$AO$3624,0),1)</f>
        <v>1678</v>
      </c>
    </row>
    <row r="2489" spans="1:58" x14ac:dyDescent="0.25">
      <c r="A2489" s="1">
        <v>1037.432</v>
      </c>
      <c r="B2489" s="1">
        <v>8.0000000000000002E-3</v>
      </c>
      <c r="C2489">
        <v>2</v>
      </c>
      <c r="D2489" t="s">
        <v>16</v>
      </c>
      <c r="E2489" s="2">
        <v>96391.9</v>
      </c>
      <c r="F2489">
        <v>21294</v>
      </c>
      <c r="G2489" t="s">
        <v>4</v>
      </c>
      <c r="H2489" t="s">
        <v>7</v>
      </c>
      <c r="I2489">
        <v>117686</v>
      </c>
      <c r="J2489" t="s">
        <v>6</v>
      </c>
      <c r="K2489" t="s">
        <v>17</v>
      </c>
      <c r="L2489">
        <v>21294.89</v>
      </c>
      <c r="M2489">
        <v>117686.39999999999</v>
      </c>
      <c r="N2489">
        <v>25</v>
      </c>
      <c r="V2489" s="11">
        <f t="shared" si="4351"/>
        <v>9.6391859900215148E-7</v>
      </c>
      <c r="W2489" s="11">
        <f t="shared" si="4352"/>
        <v>1.0374315684201681E-6</v>
      </c>
      <c r="X2489" s="10">
        <f t="shared" si="4353"/>
        <v>96391.878479159408</v>
      </c>
      <c r="Y2489" s="8">
        <f t="shared" si="4354"/>
        <v>1037.4318000413355</v>
      </c>
      <c r="Z2489" s="1">
        <f t="shared" si="4355"/>
        <v>1037.432</v>
      </c>
      <c r="AA2489" s="2">
        <f t="shared" si="4356"/>
        <v>96391.9</v>
      </c>
      <c r="AB2489" s="2">
        <f t="shared" si="4350"/>
        <v>96391.859900215146</v>
      </c>
      <c r="AC2489" s="1">
        <f t="shared" si="4357"/>
        <v>9.6456953275113527E-2</v>
      </c>
      <c r="AD2489" s="1" t="b">
        <f t="shared" si="4358"/>
        <v>1</v>
      </c>
      <c r="AF2489" s="1" t="s">
        <v>1209</v>
      </c>
      <c r="AG2489" s="1" t="s">
        <v>1332</v>
      </c>
      <c r="AH2489" s="10">
        <v>21294.89</v>
      </c>
      <c r="AI2489" s="10">
        <v>117686.39999999999</v>
      </c>
      <c r="AJ2489" s="10">
        <f t="shared" si="4467"/>
        <v>96391.51</v>
      </c>
      <c r="AK2489" s="1">
        <f t="shared" si="4468"/>
        <v>-3.7658677615581837E-3</v>
      </c>
      <c r="AL2489" s="10">
        <f t="shared" si="4469"/>
        <v>0.36847915941325482</v>
      </c>
      <c r="AM2489" s="10">
        <f t="shared" si="4359"/>
        <v>0.74331156162524381</v>
      </c>
      <c r="AN2489" s="10">
        <f t="shared" si="4470"/>
        <v>0.49572639312589001</v>
      </c>
      <c r="AO2489" s="1">
        <f t="shared" si="4360"/>
        <v>1037.432</v>
      </c>
      <c r="AP2489" s="14">
        <v>299000000</v>
      </c>
      <c r="AQ2489" s="10">
        <v>0.156</v>
      </c>
      <c r="AR2489" s="14" cm="1">
        <f t="array" ref="AR2489">SfromgA($AP2489,$AO2489,"")</f>
        <v>0.16477202070965738</v>
      </c>
      <c r="AS2489" s="21">
        <f t="shared" si="4471"/>
        <v>584.99593034548604</v>
      </c>
      <c r="AU2489" s="10"/>
      <c r="AV2489" s="10"/>
      <c r="AW2489" s="14">
        <f t="shared" si="4472"/>
        <v>299000000</v>
      </c>
      <c r="AX2489" s="21">
        <f t="shared" si="4473"/>
        <v>584.99593034548604</v>
      </c>
      <c r="AY2489" s="10">
        <f t="shared" si="4474"/>
        <v>-11.865988682214999</v>
      </c>
      <c r="AZ2489" s="10">
        <f t="shared" si="4475"/>
        <v>6.4164852947535573</v>
      </c>
      <c r="BA2489" s="10">
        <f t="shared" si="4476"/>
        <v>1.1657233253535619</v>
      </c>
      <c r="BB2489" s="17" cm="1">
        <f t="array" ref="BB2489">$C2489*EXP(poly_from_str($AO2489,BB$2951))</f>
        <v>2.0247813944068129</v>
      </c>
      <c r="BC2489" s="10">
        <f t="shared" si="4477"/>
        <v>1.1534087645617419</v>
      </c>
      <c r="BD2489" s="10">
        <f t="shared" si="4478"/>
        <v>1.9242427111550053</v>
      </c>
      <c r="BE2489" s="10">
        <f t="shared" si="4479"/>
        <v>-1.4639811271532088</v>
      </c>
      <c r="BF2489" s="21">
        <f>INDEX([1]Pr3_line_class7_opt_lin!$A$2:$A$3624,MATCH($X2489,[1]Pr3_line_class7_opt_lin!$AO$2:$AO$3624,0),1)</f>
        <v>1678</v>
      </c>
    </row>
    <row r="2490" spans="1:58" hidden="1" x14ac:dyDescent="0.25">
      <c r="A2490" s="1">
        <v>1037.3900000000001</v>
      </c>
      <c r="B2490" s="1">
        <v>4.0000000000000001E-3</v>
      </c>
      <c r="C2490">
        <v>30</v>
      </c>
      <c r="E2490" s="2">
        <v>96395.8</v>
      </c>
      <c r="N2490">
        <v>25</v>
      </c>
      <c r="V2490" s="11">
        <f t="shared" si="4351"/>
        <v>9.639576244228304E-7</v>
      </c>
      <c r="W2490" s="11">
        <f t="shared" si="4352"/>
        <v>1.0373895958122657E-6</v>
      </c>
      <c r="X2490" s="10">
        <f t="shared" si="4353"/>
        <v>96395.779844953868</v>
      </c>
      <c r="Y2490" s="8">
        <f t="shared" si="4354"/>
        <v>1037.3898127163168</v>
      </c>
      <c r="Z2490" s="1">
        <f t="shared" si="4355"/>
        <v>1037.3900000000001</v>
      </c>
      <c r="AA2490" s="2">
        <f t="shared" si="4356"/>
        <v>96395.8</v>
      </c>
      <c r="AB2490" s="2">
        <f t="shared" si="4350"/>
        <v>96395.762442283027</v>
      </c>
      <c r="AC2490" s="1">
        <f t="shared" si="4357"/>
        <v>9.6460715084145332E-2</v>
      </c>
      <c r="AD2490" s="1" t="b">
        <f t="shared" si="4358"/>
        <v>1</v>
      </c>
      <c r="AM2490" s="10">
        <f t="shared" si="4359"/>
        <v>0.37168586548935312</v>
      </c>
      <c r="AN2490" s="10"/>
      <c r="AO2490" s="1">
        <f t="shared" si="4360"/>
        <v>1037.3900000000001</v>
      </c>
      <c r="AP2490"/>
      <c r="BB2490" s="17" cm="1">
        <f t="array" ref="BB2490">$C2490*EXP(poly_from_str($AO2490,BB$2951))</f>
        <v>30.37169655233166</v>
      </c>
      <c r="BF2490" s="21">
        <f>INDEX([1]Pr3_line_class7_opt_lin!$A$2:$A$3624,MATCH($X2490,[1]Pr3_line_class7_opt_lin!$AO$2:$AO$3624,0),1)</f>
        <v>25173</v>
      </c>
    </row>
    <row r="2491" spans="1:58" hidden="1" x14ac:dyDescent="0.25">
      <c r="A2491" s="1">
        <v>1037.232</v>
      </c>
      <c r="B2491" s="1">
        <v>4.0000000000000001E-3</v>
      </c>
      <c r="C2491">
        <v>10</v>
      </c>
      <c r="E2491" s="2">
        <v>96410.4</v>
      </c>
      <c r="F2491">
        <v>31803</v>
      </c>
      <c r="G2491" t="s">
        <v>4</v>
      </c>
      <c r="H2491" t="s">
        <v>247</v>
      </c>
      <c r="I2491">
        <v>128214</v>
      </c>
      <c r="J2491" t="s">
        <v>6</v>
      </c>
      <c r="K2491" t="s">
        <v>18</v>
      </c>
      <c r="L2491">
        <v>31803.7</v>
      </c>
      <c r="M2491">
        <v>128214.2</v>
      </c>
      <c r="N2491">
        <v>25</v>
      </c>
      <c r="V2491" s="11">
        <f t="shared" si="4351"/>
        <v>9.6410446264673665E-7</v>
      </c>
      <c r="W2491" s="11">
        <f t="shared" si="4352"/>
        <v>1.0372324977388332E-6</v>
      </c>
      <c r="X2491" s="10">
        <f t="shared" si="4353"/>
        <v>96410.424820575092</v>
      </c>
      <c r="Y2491" s="8">
        <f t="shared" si="4354"/>
        <v>1037.2322307064335</v>
      </c>
      <c r="Z2491" s="1">
        <f t="shared" si="4355"/>
        <v>1037.232</v>
      </c>
      <c r="AA2491" s="2">
        <f t="shared" si="4356"/>
        <v>96410.4</v>
      </c>
      <c r="AB2491" s="2">
        <f t="shared" si="4350"/>
        <v>96410.446264673679</v>
      </c>
      <c r="AC2491" s="1">
        <f t="shared" si="4357"/>
        <v>9.6474870744767655E-2</v>
      </c>
      <c r="AD2491" s="1" t="b">
        <f t="shared" si="4358"/>
        <v>1</v>
      </c>
      <c r="AF2491" s="1" t="s">
        <v>1349</v>
      </c>
      <c r="AG2491" s="1" t="s">
        <v>1325</v>
      </c>
      <c r="AH2491" s="10">
        <v>31803.7</v>
      </c>
      <c r="AI2491" s="10">
        <v>128214.2</v>
      </c>
      <c r="AJ2491" s="10">
        <f>AI2491-AH2491</f>
        <v>96410.5</v>
      </c>
      <c r="AK2491" s="1">
        <f>$A2491-100000000/AJ2491</f>
        <v>5.7811130523077736E-4</v>
      </c>
      <c r="AL2491" s="10">
        <f>$X2491-AJ2491</f>
        <v>-7.5179424908128567E-2</v>
      </c>
      <c r="AM2491" s="10">
        <f t="shared" si="4359"/>
        <v>0.37179878754222773</v>
      </c>
      <c r="AN2491" s="10">
        <f>AL2491/AM2491</f>
        <v>-0.20220459944235275</v>
      </c>
      <c r="AO2491" s="1">
        <f t="shared" si="4360"/>
        <v>1037.232</v>
      </c>
      <c r="AP2491" s="14">
        <v>1750000000</v>
      </c>
      <c r="AQ2491" s="10">
        <v>0.33900000000000002</v>
      </c>
      <c r="AR2491" s="14" cm="1">
        <f t="array" ref="AR2491">SfromgA($AP2491,$AO2491,"")</f>
        <v>0.96382709108326037</v>
      </c>
      <c r="AS2491" s="21">
        <f>(10^MAX(0.05, -0.312925054856973*((LN($AR2491))^(1/3)) + 0.454808404431693)-1)*100</f>
        <v>262.18847369084614</v>
      </c>
      <c r="AU2491" s="10"/>
      <c r="AV2491" s="10"/>
      <c r="AW2491" s="14">
        <f>IF($AP2491="",$AT2491,$AP2491)</f>
        <v>1750000000</v>
      </c>
      <c r="AX2491" s="21">
        <f>IF($AP2491="",$AV2491,$AS2491)</f>
        <v>262.18847369084614</v>
      </c>
      <c r="AY2491" s="10">
        <f>LN(BB2491*$AO2491/$AW2491)</f>
        <v>-12.023675277054167</v>
      </c>
      <c r="AZ2491" s="10">
        <f>EXP(AY$2950*$AI2491+AY$2951)*$AW2491/$AO2491</f>
        <v>14.039760422045205</v>
      </c>
      <c r="BA2491" s="10">
        <f>LN(AZ2491/$C2491)</f>
        <v>0.33930824150113414</v>
      </c>
      <c r="BB2491" s="17" cm="1">
        <f t="array" ref="BB2491">$C2491*EXP(poly_from_str($AO2491,BB$2951))</f>
        <v>10.12386433588264</v>
      </c>
      <c r="BC2491" s="10">
        <f t="shared" ref="BC2491" si="4480">LN(AZ2491/BB2491)</f>
        <v>0.32699789215073904</v>
      </c>
      <c r="BD2491" s="10">
        <f t="shared" ref="BD2491" si="4481">LN($AX2491/100+1)</f>
        <v>1.2869945359036321</v>
      </c>
      <c r="BE2491" s="10">
        <f>ABS(LN($AZ2491/$BB2491))-BD2491-LN(2)</f>
        <v>-1.6531438243128385</v>
      </c>
      <c r="BF2491" s="21">
        <f>INDEX([1]Pr3_line_class7_opt_lin!$A$2:$A$3624,MATCH($X2491,[1]Pr3_line_class7_opt_lin!$AO$2:$AO$3624,0),1)</f>
        <v>8399</v>
      </c>
    </row>
    <row r="2492" spans="1:58" hidden="1" x14ac:dyDescent="0.25">
      <c r="A2492" s="1">
        <v>1036.8230000000001</v>
      </c>
      <c r="B2492" s="1">
        <v>4.0000000000000001E-3</v>
      </c>
      <c r="C2492">
        <v>15</v>
      </c>
      <c r="E2492" s="2">
        <v>96448.5</v>
      </c>
      <c r="N2492">
        <v>25</v>
      </c>
      <c r="V2492" s="11">
        <f t="shared" si="4351"/>
        <v>9.6448477705452138E-7</v>
      </c>
      <c r="W2492" s="11">
        <f t="shared" si="4352"/>
        <v>1.036822760333235E-6</v>
      </c>
      <c r="X2492" s="10">
        <f t="shared" si="4353"/>
        <v>96448.488047933046</v>
      </c>
      <c r="Y2492" s="8">
        <f t="shared" si="4354"/>
        <v>1036.8228888181422</v>
      </c>
      <c r="Z2492" s="1">
        <f t="shared" si="4355"/>
        <v>1036.8230000000001</v>
      </c>
      <c r="AA2492" s="2">
        <f t="shared" si="4356"/>
        <v>96448.5</v>
      </c>
      <c r="AB2492" s="2">
        <f t="shared" si="4350"/>
        <v>96448.477705452126</v>
      </c>
      <c r="AC2492" s="1">
        <f t="shared" si="4357"/>
        <v>9.651154425849548E-2</v>
      </c>
      <c r="AD2492" s="1" t="b">
        <f t="shared" si="4358"/>
        <v>1</v>
      </c>
      <c r="AM2492" s="10">
        <f t="shared" si="4359"/>
        <v>0.37209244007897202</v>
      </c>
      <c r="AN2492" s="10"/>
      <c r="AO2492" s="1">
        <f t="shared" si="4360"/>
        <v>1036.8230000000001</v>
      </c>
      <c r="AP2492"/>
      <c r="BB2492" s="17" cm="1">
        <f t="array" ref="BB2492">$C2492*EXP(poly_from_str($AO2492,BB$2951))</f>
        <v>15.18561885575979</v>
      </c>
      <c r="BF2492" s="21">
        <f>INDEX([1]Pr3_line_class7_opt_lin!$A$2:$A$3624,MATCH($X2492,[1]Pr3_line_class7_opt_lin!$AO$2:$AO$3624,0),1)</f>
        <v>12629</v>
      </c>
    </row>
    <row r="2493" spans="1:58" hidden="1" x14ac:dyDescent="0.25">
      <c r="A2493" s="1">
        <v>1036.749</v>
      </c>
      <c r="B2493" s="1">
        <v>4.0000000000000001E-3</v>
      </c>
      <c r="C2493">
        <v>5</v>
      </c>
      <c r="E2493" s="2">
        <v>96455.4</v>
      </c>
      <c r="N2493">
        <v>25</v>
      </c>
      <c r="V2493" s="11">
        <f t="shared" si="4351"/>
        <v>9.6455361905340632E-7</v>
      </c>
      <c r="W2493" s="11">
        <f t="shared" si="4352"/>
        <v>1.0367485905402912E-6</v>
      </c>
      <c r="X2493" s="10">
        <f t="shared" si="4353"/>
        <v>96455.379580229652</v>
      </c>
      <c r="Y2493" s="8">
        <f t="shared" si="4354"/>
        <v>1036.7488100217572</v>
      </c>
      <c r="Z2493" s="1">
        <f t="shared" si="4355"/>
        <v>1036.749</v>
      </c>
      <c r="AA2493" s="2">
        <f t="shared" si="4356"/>
        <v>96455.4</v>
      </c>
      <c r="AB2493" s="2">
        <f t="shared" si="4350"/>
        <v>96455.361905340629</v>
      </c>
      <c r="AC2493" s="1">
        <f t="shared" si="4357"/>
        <v>9.6518184201451182E-2</v>
      </c>
      <c r="AD2493" s="1" t="b">
        <f t="shared" si="4358"/>
        <v>1</v>
      </c>
      <c r="AM2493" s="10">
        <f t="shared" si="4359"/>
        <v>0.37214562058897571</v>
      </c>
      <c r="AN2493" s="10"/>
      <c r="AO2493" s="1">
        <f t="shared" si="4360"/>
        <v>1036.749</v>
      </c>
      <c r="AP2493"/>
      <c r="BB2493" s="17" cm="1">
        <f t="array" ref="BB2493">$C2493*EXP(poly_from_str($AO2493,BB$2951))</f>
        <v>5.0618599965819397</v>
      </c>
      <c r="BF2493" s="21">
        <f>INDEX([1]Pr3_line_class7_opt_lin!$A$2:$A$3624,MATCH($X2493,[1]Pr3_line_class7_opt_lin!$AO$2:$AO$3624,0),1)</f>
        <v>4211</v>
      </c>
    </row>
    <row r="2494" spans="1:58" hidden="1" x14ac:dyDescent="0.25">
      <c r="A2494" s="1">
        <v>1036.623</v>
      </c>
      <c r="B2494" s="1">
        <v>4.0000000000000001E-3</v>
      </c>
      <c r="C2494">
        <v>10</v>
      </c>
      <c r="E2494" s="2">
        <v>96467.1</v>
      </c>
      <c r="F2494">
        <v>15525</v>
      </c>
      <c r="G2494" t="s">
        <v>4</v>
      </c>
      <c r="H2494" t="s">
        <v>12</v>
      </c>
      <c r="I2494">
        <v>111993</v>
      </c>
      <c r="J2494" t="s">
        <v>6</v>
      </c>
      <c r="K2494" t="s">
        <v>5</v>
      </c>
      <c r="L2494">
        <v>15525.5</v>
      </c>
      <c r="M2494">
        <v>111993</v>
      </c>
      <c r="N2494">
        <v>25</v>
      </c>
      <c r="V2494" s="11">
        <f t="shared" si="4351"/>
        <v>9.6467085912622031E-7</v>
      </c>
      <c r="W2494" s="11">
        <f t="shared" si="4352"/>
        <v>1.0366228486188556E-6</v>
      </c>
      <c r="X2494" s="10">
        <f t="shared" si="4353"/>
        <v>96467.092450485041</v>
      </c>
      <c r="Y2494" s="8">
        <f t="shared" si="4354"/>
        <v>1036.6229297449629</v>
      </c>
      <c r="Z2494" s="1">
        <f t="shared" si="4355"/>
        <v>1036.623</v>
      </c>
      <c r="AA2494" s="2">
        <f t="shared" si="4356"/>
        <v>96467.1</v>
      </c>
      <c r="AB2494" s="2">
        <f t="shared" si="4350"/>
        <v>96467.085912622046</v>
      </c>
      <c r="AC2494" s="1">
        <f t="shared" si="4357"/>
        <v>9.6529493322366017E-2</v>
      </c>
      <c r="AD2494" s="1" t="b">
        <f t="shared" si="4358"/>
        <v>1</v>
      </c>
      <c r="AF2494" s="1" t="s">
        <v>1154</v>
      </c>
      <c r="AG2494" s="1" t="s">
        <v>1180</v>
      </c>
      <c r="AH2494" s="10">
        <v>15525.5</v>
      </c>
      <c r="AI2494" s="10">
        <v>111992.97</v>
      </c>
      <c r="AJ2494" s="10">
        <f t="shared" ref="AJ2494:AJ2496" si="4482">AI2494-AH2494</f>
        <v>96467.47</v>
      </c>
      <c r="AK2494" s="1">
        <f t="shared" ref="AK2494:AK2496" si="4483">$A2494-100000000/AJ2494</f>
        <v>4.1273375368291454E-3</v>
      </c>
      <c r="AL2494" s="10">
        <f t="shared" ref="AL2494:AL2496" si="4484">$X2494-AJ2494</f>
        <v>-0.37754951496026479</v>
      </c>
      <c r="AM2494" s="10">
        <f t="shared" si="4359"/>
        <v>0.37223600093766007</v>
      </c>
      <c r="AN2494" s="10">
        <f t="shared" ref="AN2494:AN2496" si="4485">AL2494/AM2494</f>
        <v>-1.0142745838909186</v>
      </c>
      <c r="AO2494" s="1">
        <f t="shared" si="4360"/>
        <v>1036.623</v>
      </c>
      <c r="AP2494" s="14">
        <v>213000000</v>
      </c>
      <c r="AQ2494" s="10">
        <v>0.107</v>
      </c>
      <c r="AR2494" s="14" cm="1">
        <f t="array" ref="AR2494">SfromgA($AP2494,$AO2494,"")</f>
        <v>0.11710501250947002</v>
      </c>
      <c r="AS2494" s="21">
        <f t="shared" ref="AS2494:AS2496" si="4486">(10^MAX(0.05, -0.312925054856973*((LN($AR2494))^(1/3)) + 0.454808404431693)-1)*100</f>
        <v>621.69886509636194</v>
      </c>
      <c r="AU2494" s="10"/>
      <c r="AV2494" s="10"/>
      <c r="AW2494" s="14">
        <f t="shared" ref="AW2494:AW2496" si="4487">IF($AP2494="",$AT2494,$AP2494)</f>
        <v>213000000</v>
      </c>
      <c r="AX2494" s="21">
        <f t="shared" ref="AX2494:AX2496" si="4488">IF($AP2494="",$AV2494,$AS2494)</f>
        <v>621.69886509636194</v>
      </c>
      <c r="AY2494" s="10">
        <f t="shared" ref="AY2494:AY2496" si="4489">LN(BB2494*$AO2494/$AW2494)</f>
        <v>-9.9182026157797996</v>
      </c>
      <c r="AZ2494" s="10">
        <f t="shared" ref="AZ2494:AZ2496" si="4490">EXP(AY$2950*$AI2494+AY$2951)*$AW2494/$AO2494</f>
        <v>7.7888928599374641</v>
      </c>
      <c r="BA2494" s="10">
        <f t="shared" ref="BA2494:BA2496" si="4491">LN(AZ2494/$C2494)</f>
        <v>-0.24988636645479817</v>
      </c>
      <c r="BB2494" s="17" cm="1">
        <f t="array" ref="BB2494">$C2494*EXP(poly_from_str($AO2494,BB$2951))</f>
        <v>10.123672714386089</v>
      </c>
      <c r="BC2494" s="10">
        <f t="shared" ref="BC2494:BC2496" si="4492">LN(AZ2494/BB2494)</f>
        <v>-0.26217778792314217</v>
      </c>
      <c r="BD2494" s="10">
        <f t="shared" ref="BD2494:BD2496" si="4493">LN($AX2494/100+1)</f>
        <v>1.9764377815467935</v>
      </c>
      <c r="BE2494" s="10">
        <f t="shared" ref="BE2494:BE2496" si="4494">ABS(LN($AZ2494/$BB2494))-BD2494-LN(2)</f>
        <v>-2.4074071741835965</v>
      </c>
      <c r="BF2494" s="21">
        <f>INDEX([1]Pr3_line_class7_opt_lin!$A$2:$A$3624,MATCH($X2494,[1]Pr3_line_class7_opt_lin!$AO$2:$AO$3624,0),1)</f>
        <v>8429</v>
      </c>
    </row>
    <row r="2495" spans="1:58" x14ac:dyDescent="0.25">
      <c r="A2495" s="1">
        <v>1036.4100000000001</v>
      </c>
      <c r="B2495" s="1">
        <v>8.0000000000000002E-3</v>
      </c>
      <c r="C2495">
        <v>60</v>
      </c>
      <c r="D2495" t="s">
        <v>16</v>
      </c>
      <c r="E2495" s="2">
        <v>96486.9</v>
      </c>
      <c r="F2495">
        <v>17113</v>
      </c>
      <c r="G2495" t="s">
        <v>4</v>
      </c>
      <c r="H2495" t="s">
        <v>39</v>
      </c>
      <c r="I2495">
        <v>113600</v>
      </c>
      <c r="J2495" t="s">
        <v>6</v>
      </c>
      <c r="K2495" t="s">
        <v>39</v>
      </c>
      <c r="L2495">
        <v>17113.189999999999</v>
      </c>
      <c r="M2495">
        <v>113600.3</v>
      </c>
      <c r="N2495">
        <v>25</v>
      </c>
      <c r="V2495" s="11">
        <f t="shared" si="4351"/>
        <v>9.6486911550448176E-7</v>
      </c>
      <c r="W2495" s="11">
        <f t="shared" si="4352"/>
        <v>1.0364101240686561E-6</v>
      </c>
      <c r="X2495" s="10">
        <f t="shared" si="4353"/>
        <v>96486.906187598361</v>
      </c>
      <c r="Y2495" s="8">
        <f t="shared" si="4354"/>
        <v>1036.4100576048234</v>
      </c>
      <c r="Z2495" s="1">
        <f t="shared" si="4355"/>
        <v>1036.4100000000001</v>
      </c>
      <c r="AA2495" s="2">
        <f t="shared" si="4356"/>
        <v>96486.9</v>
      </c>
      <c r="AB2495" s="2">
        <f t="shared" si="4350"/>
        <v>96486.911550448174</v>
      </c>
      <c r="AC2495" s="1">
        <f t="shared" si="4357"/>
        <v>9.6548620502720048E-2</v>
      </c>
      <c r="AD2495" s="1" t="b">
        <f t="shared" si="4358"/>
        <v>1</v>
      </c>
      <c r="AF2495" s="1" t="s">
        <v>1170</v>
      </c>
      <c r="AG2495" s="1" t="s">
        <v>1155</v>
      </c>
      <c r="AH2495" s="10">
        <v>17113.189999999999</v>
      </c>
      <c r="AI2495" s="10">
        <v>113600.13</v>
      </c>
      <c r="AJ2495" s="10">
        <f t="shared" si="4482"/>
        <v>96486.94</v>
      </c>
      <c r="AK2495" s="1">
        <f t="shared" si="4483"/>
        <v>3.0558954404114047E-4</v>
      </c>
      <c r="AL2495" s="10">
        <f t="shared" si="4484"/>
        <v>-3.3812401641625911E-2</v>
      </c>
      <c r="AM2495" s="10">
        <f t="shared" si="4359"/>
        <v>0.74477783888615501</v>
      </c>
      <c r="AN2495" s="10">
        <f t="shared" si="4485"/>
        <v>-4.5399312219323966E-2</v>
      </c>
      <c r="AO2495" s="1">
        <f t="shared" si="4360"/>
        <v>1036.4100000000001</v>
      </c>
      <c r="AP2495" s="14">
        <v>1520000000</v>
      </c>
      <c r="AQ2495" s="10">
        <v>0.309</v>
      </c>
      <c r="AR2495" s="14" cm="1">
        <f t="array" ref="AR2495">SfromgA($AP2495,$AO2495,"")</f>
        <v>0.83516393521237442</v>
      </c>
      <c r="AS2495" s="21">
        <f t="shared" si="4486"/>
        <v>328.08920696669963</v>
      </c>
      <c r="AU2495" s="10"/>
      <c r="AV2495" s="10"/>
      <c r="AW2495" s="14">
        <f t="shared" si="4487"/>
        <v>1520000000</v>
      </c>
      <c r="AX2495" s="21">
        <f t="shared" si="4488"/>
        <v>328.08920696669963</v>
      </c>
      <c r="AY2495" s="10">
        <f t="shared" si="4489"/>
        <v>-10.0918308800031</v>
      </c>
      <c r="AZ2495" s="10">
        <f t="shared" si="4490"/>
        <v>47.839260661838104</v>
      </c>
      <c r="BA2495" s="10">
        <f t="shared" si="4491"/>
        <v>-0.22649790709216103</v>
      </c>
      <c r="BB2495" s="17" cm="1">
        <f t="array" ref="BB2495">$C2495*EXP(poly_from_str($AO2495,BB$2951))</f>
        <v>60.741502407795934</v>
      </c>
      <c r="BC2495" s="10">
        <f t="shared" si="4492"/>
        <v>-0.23878053924589748</v>
      </c>
      <c r="BD2495" s="10">
        <f t="shared" si="4493"/>
        <v>1.4541614153680023</v>
      </c>
      <c r="BE2495" s="10">
        <f t="shared" si="4494"/>
        <v>-1.9085280566820502</v>
      </c>
      <c r="BF2495" s="21">
        <f>INDEX([1]Pr3_line_class7_opt_lin!$A$2:$A$3624,MATCH($X2495,[1]Pr3_line_class7_opt_lin!$AO$2:$AO$3624,0),1)</f>
        <v>50639</v>
      </c>
    </row>
    <row r="2496" spans="1:58" x14ac:dyDescent="0.25">
      <c r="A2496" s="1">
        <v>1036.4100000000001</v>
      </c>
      <c r="B2496" s="1">
        <v>8.0000000000000002E-3</v>
      </c>
      <c r="C2496">
        <v>60</v>
      </c>
      <c r="D2496" t="s">
        <v>16</v>
      </c>
      <c r="E2496" s="2">
        <v>96486.9</v>
      </c>
      <c r="F2496">
        <v>18921</v>
      </c>
      <c r="G2496" t="s">
        <v>4</v>
      </c>
      <c r="H2496" t="s">
        <v>46</v>
      </c>
      <c r="I2496">
        <v>115408</v>
      </c>
      <c r="J2496" t="s">
        <v>6</v>
      </c>
      <c r="K2496" t="s">
        <v>39</v>
      </c>
      <c r="L2496">
        <v>18921.240000000002</v>
      </c>
      <c r="M2496">
        <v>115408.4</v>
      </c>
      <c r="N2496">
        <v>25</v>
      </c>
      <c r="V2496" s="11">
        <f t="shared" si="4351"/>
        <v>9.6486911550448176E-7</v>
      </c>
      <c r="W2496" s="11">
        <f t="shared" si="4352"/>
        <v>1.0364101240686561E-6</v>
      </c>
      <c r="X2496" s="10">
        <f t="shared" si="4353"/>
        <v>96486.906187598361</v>
      </c>
      <c r="Y2496" s="8">
        <f t="shared" si="4354"/>
        <v>1036.4100576048234</v>
      </c>
      <c r="Z2496" s="1">
        <f t="shared" si="4355"/>
        <v>1036.4100000000001</v>
      </c>
      <c r="AA2496" s="2">
        <f t="shared" si="4356"/>
        <v>96486.9</v>
      </c>
      <c r="AB2496" s="2">
        <f t="shared" si="4350"/>
        <v>96486.911550448174</v>
      </c>
      <c r="AC2496" s="1">
        <f t="shared" si="4357"/>
        <v>9.6548620502720048E-2</v>
      </c>
      <c r="AD2496" s="1" t="b">
        <f t="shared" si="4358"/>
        <v>1</v>
      </c>
      <c r="AF2496" s="1" t="s">
        <v>1297</v>
      </c>
      <c r="AG2496" s="1" t="s">
        <v>1168</v>
      </c>
      <c r="AH2496" s="10">
        <v>18921.240000000002</v>
      </c>
      <c r="AI2496" s="10">
        <v>115408.39</v>
      </c>
      <c r="AJ2496" s="10">
        <f t="shared" si="4482"/>
        <v>96487.15</v>
      </c>
      <c r="AK2496" s="1">
        <f t="shared" si="4483"/>
        <v>2.5612892493427353E-3</v>
      </c>
      <c r="AL2496" s="10">
        <f t="shared" si="4484"/>
        <v>-0.24381240163347684</v>
      </c>
      <c r="AM2496" s="10">
        <f t="shared" si="4359"/>
        <v>0.74477783888615501</v>
      </c>
      <c r="AN2496" s="10">
        <f t="shared" si="4485"/>
        <v>-0.32736258908845628</v>
      </c>
      <c r="AO2496" s="1">
        <f t="shared" si="4360"/>
        <v>1036.4100000000001</v>
      </c>
      <c r="AP2496" s="14">
        <v>705000000</v>
      </c>
      <c r="AQ2496" s="10">
        <v>0.438</v>
      </c>
      <c r="AR2496" s="14" cm="1">
        <f t="array" ref="AR2496">SfromgA($AP2496,$AO2496,"")</f>
        <v>0.38736221995047626</v>
      </c>
      <c r="AS2496" s="21">
        <f t="shared" si="4486"/>
        <v>478.43596707321512</v>
      </c>
      <c r="AU2496" s="10"/>
      <c r="AV2496" s="10"/>
      <c r="AW2496" s="14">
        <f t="shared" si="4487"/>
        <v>705000000</v>
      </c>
      <c r="AX2496" s="21">
        <f t="shared" si="4488"/>
        <v>478.43596707321512</v>
      </c>
      <c r="AY2496" s="10">
        <f t="shared" si="4489"/>
        <v>-9.3235630689750462</v>
      </c>
      <c r="AZ2496" s="10">
        <f t="shared" si="4490"/>
        <v>18.737929573121882</v>
      </c>
      <c r="BA2496" s="10">
        <f t="shared" si="4491"/>
        <v>-1.1637947732057772</v>
      </c>
      <c r="BB2496" s="17" cm="1">
        <f t="array" ref="BB2496">$C2496*EXP(poly_from_str($AO2496,BB$2951))</f>
        <v>60.741502407795934</v>
      </c>
      <c r="BC2496" s="10">
        <f t="shared" si="4492"/>
        <v>-1.1760774053595138</v>
      </c>
      <c r="BD2496" s="10">
        <f t="shared" si="4493"/>
        <v>1.7551576666596758</v>
      </c>
      <c r="BE2496" s="10">
        <f t="shared" si="4494"/>
        <v>-1.2722274418601072</v>
      </c>
      <c r="BF2496" s="21">
        <f>INDEX([1]Pr3_line_class7_opt_lin!$A$2:$A$3624,MATCH($X2496,[1]Pr3_line_class7_opt_lin!$AO$2:$AO$3624,0),1)</f>
        <v>50639</v>
      </c>
    </row>
    <row r="2497" spans="1:58" x14ac:dyDescent="0.25">
      <c r="A2497" s="1">
        <v>1036.174</v>
      </c>
      <c r="B2497" s="1">
        <v>8.0000000000000002E-3</v>
      </c>
      <c r="C2497">
        <v>40</v>
      </c>
      <c r="D2497" t="s">
        <v>111</v>
      </c>
      <c r="E2497" s="2">
        <v>96508.9</v>
      </c>
      <c r="N2497">
        <v>25</v>
      </c>
      <c r="V2497" s="11">
        <f t="shared" si="4351"/>
        <v>9.6508887503450205E-7</v>
      </c>
      <c r="W2497" s="11">
        <f t="shared" si="4352"/>
        <v>1.0361738658299909E-6</v>
      </c>
      <c r="X2497" s="10">
        <f t="shared" si="4353"/>
        <v>96508.893308406114</v>
      </c>
      <c r="Y2497" s="8">
        <f t="shared" si="4354"/>
        <v>1036.1739376747139</v>
      </c>
      <c r="Z2497" s="1">
        <f t="shared" si="4355"/>
        <v>1036.174</v>
      </c>
      <c r="AA2497" s="2">
        <f t="shared" si="4356"/>
        <v>96508.9</v>
      </c>
      <c r="AB2497" s="2">
        <f t="shared" ref="AB2497:AB2560" si="4495">100000000/Z2497</f>
        <v>96508.887503450198</v>
      </c>
      <c r="AC2497" s="1">
        <f t="shared" si="4357"/>
        <v>9.6569826835768036E-2</v>
      </c>
      <c r="AD2497" s="1" t="b">
        <f t="shared" si="4358"/>
        <v>1</v>
      </c>
      <c r="AM2497" s="10">
        <f t="shared" si="4359"/>
        <v>0.74511732585453805</v>
      </c>
      <c r="AN2497" s="10"/>
      <c r="AO2497" s="1">
        <f t="shared" si="4360"/>
        <v>1036.174</v>
      </c>
      <c r="AP2497"/>
      <c r="BB2497" s="17" cm="1">
        <f t="array" ref="BB2497">$C2497*EXP(poly_from_str($AO2497,BB$2951))</f>
        <v>40.493887428777796</v>
      </c>
      <c r="BF2497" s="21">
        <f>INDEX([1]Pr3_line_class7_opt_lin!$A$2:$A$3624,MATCH($X2497,[1]Pr3_line_class7_opt_lin!$AO$2:$AO$3624,0),1)</f>
        <v>33807</v>
      </c>
    </row>
    <row r="2498" spans="1:58" x14ac:dyDescent="0.25">
      <c r="A2498" s="1">
        <v>1036.1510000000001</v>
      </c>
      <c r="B2498" s="1">
        <v>8.0000000000000002E-3</v>
      </c>
      <c r="C2498">
        <v>40</v>
      </c>
      <c r="D2498" t="s">
        <v>111</v>
      </c>
      <c r="E2498" s="2">
        <v>96511</v>
      </c>
      <c r="N2498">
        <v>25</v>
      </c>
      <c r="V2498" s="11">
        <f t="shared" ref="V2498:V2561" si="4496">0.001/$A2498</f>
        <v>9.6511029763036473E-7</v>
      </c>
      <c r="W2498" s="11">
        <f t="shared" ref="W2498:W2561" si="4497">0.1/$E2498</f>
        <v>1.0361513195387056E-6</v>
      </c>
      <c r="X2498" s="10">
        <f t="shared" ref="X2498:X2561" si="4498">($E2498/$W2498^2+(100000000/$A2498)/$V2498^2)/(1/$W2498^2+1/$V2498^2)</f>
        <v>96511.01593672036</v>
      </c>
      <c r="Y2498" s="8">
        <f t="shared" ref="Y2498:Y2561" si="4499">100000000/X2498</f>
        <v>1036.1511484405808</v>
      </c>
      <c r="Z2498" s="1">
        <f t="shared" ref="Z2498:Z2561" si="4500">ROUND($A2498,3)+0</f>
        <v>1036.1510000000001</v>
      </c>
      <c r="AA2498" s="2">
        <f t="shared" ref="AA2498:AA2561" si="4501">ROUND($E2498,1)+0</f>
        <v>96511</v>
      </c>
      <c r="AB2498" s="2">
        <f t="shared" si="4495"/>
        <v>96511.029763036466</v>
      </c>
      <c r="AC2498" s="1">
        <f t="shared" ref="AC2498:AC2561" si="4502">0.0005/$Z2498*AB2498+0.05</f>
        <v>9.6571894329608554E-2</v>
      </c>
      <c r="AD2498" s="1" t="b">
        <f t="shared" ref="AD2498:AD2561" si="4503">ABS($E2498-AB2498)&lt;AC2498</f>
        <v>1</v>
      </c>
      <c r="AM2498" s="10">
        <f t="shared" ref="AM2498:AM2561" si="4504">$B2498/$A2498*$E2498</f>
        <v>0.74515007947683309</v>
      </c>
      <c r="AN2498" s="10"/>
      <c r="AO2498" s="1">
        <f t="shared" ref="AO2498:AO2561" si="4505">$A2498+0</f>
        <v>1036.1510000000001</v>
      </c>
      <c r="AP2498"/>
      <c r="BB2498" s="17" cm="1">
        <f t="array" ref="BB2498">$C2498*EXP(poly_from_str($AO2498,BB$2951))</f>
        <v>40.493840827199747</v>
      </c>
      <c r="BF2498" s="21">
        <f>INDEX([1]Pr3_line_class7_opt_lin!$A$2:$A$3624,MATCH($X2498,[1]Pr3_line_class7_opt_lin!$AO$2:$AO$3624,0),1)</f>
        <v>33812</v>
      </c>
    </row>
    <row r="2499" spans="1:58" x14ac:dyDescent="0.25">
      <c r="A2499" s="1">
        <v>1035.7650000000001</v>
      </c>
      <c r="B2499" s="1">
        <v>8.0000000000000002E-3</v>
      </c>
      <c r="C2499">
        <v>8</v>
      </c>
      <c r="D2499" t="s">
        <v>113</v>
      </c>
      <c r="E2499" s="2">
        <v>96547</v>
      </c>
      <c r="N2499">
        <v>25</v>
      </c>
      <c r="V2499" s="11">
        <f t="shared" si="4496"/>
        <v>9.6546996664301258E-7</v>
      </c>
      <c r="W2499" s="11">
        <f t="shared" si="4497"/>
        <v>1.0357649642143206E-6</v>
      </c>
      <c r="X2499" s="10">
        <f t="shared" si="4498"/>
        <v>96546.998215125888</v>
      </c>
      <c r="Y2499" s="8">
        <f t="shared" si="4499"/>
        <v>1035.7649833626119</v>
      </c>
      <c r="Z2499" s="1">
        <f t="shared" si="4500"/>
        <v>1035.7650000000001</v>
      </c>
      <c r="AA2499" s="2">
        <f t="shared" si="4501"/>
        <v>96547</v>
      </c>
      <c r="AB2499" s="2">
        <f t="shared" si="4495"/>
        <v>96546.996664301259</v>
      </c>
      <c r="AC2499" s="1">
        <f t="shared" si="4502"/>
        <v>9.660661282448299E-2</v>
      </c>
      <c r="AD2499" s="1" t="b">
        <f t="shared" si="4503"/>
        <v>1</v>
      </c>
      <c r="AM2499" s="10">
        <f t="shared" si="4504"/>
        <v>0.74570583095586351</v>
      </c>
      <c r="AN2499" s="10"/>
      <c r="AO2499" s="1">
        <f t="shared" si="4505"/>
        <v>1035.7650000000001</v>
      </c>
      <c r="AP2499"/>
      <c r="BB2499" s="17" cm="1">
        <f t="array" ref="BB2499">$C2499*EXP(poly_from_str($AO2499,BB$2951))</f>
        <v>8.0985959071978932</v>
      </c>
      <c r="BF2499" s="21">
        <f>INDEX([1]Pr3_line_class7_opt_lin!$A$2:$A$3624,MATCH($X2499,[1]Pr3_line_class7_opt_lin!$AO$2:$AO$3624,0),1)</f>
        <v>6778</v>
      </c>
    </row>
    <row r="2500" spans="1:58" hidden="1" x14ac:dyDescent="0.25">
      <c r="A2500" s="1" t="s">
        <v>910</v>
      </c>
      <c r="B2500" s="1">
        <v>4.0000000000000001E-3</v>
      </c>
      <c r="C2500">
        <v>30</v>
      </c>
      <c r="E2500" s="2">
        <v>96555.4</v>
      </c>
      <c r="F2500">
        <v>18241</v>
      </c>
      <c r="G2500" t="s">
        <v>4</v>
      </c>
      <c r="H2500" t="s">
        <v>12</v>
      </c>
      <c r="I2500">
        <v>114797</v>
      </c>
      <c r="J2500" t="s">
        <v>6</v>
      </c>
      <c r="K2500" t="s">
        <v>39</v>
      </c>
      <c r="L2500">
        <v>18241.54</v>
      </c>
      <c r="M2500">
        <v>114797.2</v>
      </c>
      <c r="N2500">
        <v>26</v>
      </c>
      <c r="V2500" s="11">
        <f t="shared" si="4496"/>
        <v>9.655538658362904E-7</v>
      </c>
      <c r="W2500" s="11">
        <f t="shared" si="4497"/>
        <v>1.035674856092979E-6</v>
      </c>
      <c r="X2500" s="10">
        <f t="shared" si="4498"/>
        <v>96555.392822295151</v>
      </c>
      <c r="Y2500" s="8">
        <f t="shared" si="4499"/>
        <v>1035.6749330826551</v>
      </c>
      <c r="Z2500" s="1">
        <f t="shared" si="4500"/>
        <v>1035.675</v>
      </c>
      <c r="AA2500" s="2">
        <f t="shared" si="4501"/>
        <v>96555.4</v>
      </c>
      <c r="AB2500" s="2">
        <f t="shared" si="4495"/>
        <v>96555.386583629035</v>
      </c>
      <c r="AC2500" s="1">
        <f t="shared" si="4502"/>
        <v>9.6614713391570253E-2</v>
      </c>
      <c r="AD2500" s="1" t="b">
        <f t="shared" si="4503"/>
        <v>1</v>
      </c>
      <c r="AF2500" s="1" t="s">
        <v>1153</v>
      </c>
      <c r="AG2500" s="1" t="s">
        <v>1197</v>
      </c>
      <c r="AH2500" s="10">
        <v>18241.54</v>
      </c>
      <c r="AI2500" s="10">
        <v>114797.12</v>
      </c>
      <c r="AJ2500" s="10">
        <f t="shared" ref="AJ2500:AJ2501" si="4506">AI2500-AH2500</f>
        <v>96555.579999999987</v>
      </c>
      <c r="AK2500" s="1">
        <f t="shared" ref="AK2500:AK2501" si="4507">$A2500-100000000/AJ2500</f>
        <v>2.0746237553339597E-3</v>
      </c>
      <c r="AL2500" s="10">
        <f t="shared" ref="AL2500:AL2501" si="4508">$X2500-AJ2500</f>
        <v>-0.18717770483635832</v>
      </c>
      <c r="AM2500" s="10">
        <f t="shared" si="4504"/>
        <v>0.37291775894947737</v>
      </c>
      <c r="AN2500" s="10">
        <f t="shared" ref="AN2500:AN2501" si="4509">AL2500/AM2500</f>
        <v>-0.50192757074279482</v>
      </c>
      <c r="AO2500" s="1">
        <f t="shared" si="4505"/>
        <v>1035.675</v>
      </c>
      <c r="AP2500" s="14">
        <v>1300000000</v>
      </c>
      <c r="AQ2500" s="10">
        <v>0.13300000000000001</v>
      </c>
      <c r="AR2500" s="14" cm="1">
        <f t="array" ref="AR2500">SfromgA($AP2500,$AO2500,"")</f>
        <v>0.7127663548311779</v>
      </c>
      <c r="AS2500" s="21">
        <f t="shared" ref="AS2500:AS2501" si="4510">(10^MAX(0.05, -0.312925054856973*((LN($AR2500))^(1/3)) + 0.454808404431693)-1)*100</f>
        <v>370.88581423601187</v>
      </c>
      <c r="AU2500" s="10"/>
      <c r="AV2500" s="10"/>
      <c r="AW2500" s="14">
        <f t="shared" ref="AW2500:AW2501" si="4511">IF($AP2500="",$AT2500,$AP2500)</f>
        <v>1300000000</v>
      </c>
      <c r="AX2500" s="21">
        <f t="shared" ref="AX2500:AX2501" si="4512">IF($AP2500="",$AV2500,$AS2500)</f>
        <v>370.88581423601187</v>
      </c>
      <c r="AY2500" s="10">
        <f t="shared" ref="AY2500:AY2501" si="4513">LN(BB2500*$AO2500/$AW2500)</f>
        <v>-10.629380382599269</v>
      </c>
      <c r="AZ2500" s="10">
        <f t="shared" ref="AZ2500:AZ2501" si="4514">EXP(AY$2950*$AI2500+AY$2951)*$AW2500/$AO2500</f>
        <v>36.609950791723172</v>
      </c>
      <c r="BA2500" s="10">
        <f t="shared" ref="BA2500:BA2501" si="4515">LN(AZ2500/$C2500)</f>
        <v>0.19912270134789442</v>
      </c>
      <c r="BB2500" s="17" cm="1">
        <f t="array" ref="BB2500">$C2500*EXP(poly_from_str($AO2500,BB$2951))</f>
        <v>30.369567920502664</v>
      </c>
      <c r="BC2500" s="10">
        <f t="shared" ref="BC2500:BC2501" si="4516">LN(AZ2500/BB2500)</f>
        <v>0.18687903123494104</v>
      </c>
      <c r="BD2500" s="10">
        <f t="shared" ref="BD2500:BD2501" si="4517">LN($AX2500/100+1)</f>
        <v>1.5494454460168561</v>
      </c>
      <c r="BE2500" s="10">
        <f t="shared" ref="BE2500:BE2501" si="4518">ABS(LN($AZ2500/$BB2500))-BD2500-LN(2)</f>
        <v>-2.0557135953418602</v>
      </c>
      <c r="BF2500" s="21">
        <f>INDEX([1]Pr3_line_class7_opt_lin!$A$2:$A$3624,MATCH($X2500,[1]Pr3_line_class7_opt_lin!$AO$2:$AO$3624,0),1)</f>
        <v>25431</v>
      </c>
    </row>
    <row r="2501" spans="1:58" hidden="1" x14ac:dyDescent="0.25">
      <c r="A2501" s="1" t="s">
        <v>911</v>
      </c>
      <c r="B2501" s="1">
        <v>4.0000000000000001E-3</v>
      </c>
      <c r="C2501">
        <v>10</v>
      </c>
      <c r="E2501" s="2">
        <v>96566.7</v>
      </c>
      <c r="F2501">
        <v>20160</v>
      </c>
      <c r="G2501" t="s">
        <v>4</v>
      </c>
      <c r="H2501" t="s">
        <v>18</v>
      </c>
      <c r="I2501">
        <v>116727</v>
      </c>
      <c r="J2501" t="s">
        <v>6</v>
      </c>
      <c r="K2501" t="s">
        <v>17</v>
      </c>
      <c r="L2501">
        <v>20160.36</v>
      </c>
      <c r="M2501">
        <v>116727.1</v>
      </c>
      <c r="N2501">
        <v>26</v>
      </c>
      <c r="V2501" s="11">
        <f t="shared" si="4496"/>
        <v>9.6566668662377813E-7</v>
      </c>
      <c r="W2501" s="11">
        <f t="shared" si="4497"/>
        <v>1.0355536639441961E-6</v>
      </c>
      <c r="X2501" s="10">
        <f t="shared" si="4498"/>
        <v>96566.683238143858</v>
      </c>
      <c r="Y2501" s="8">
        <f t="shared" si="4499"/>
        <v>1035.5538436935772</v>
      </c>
      <c r="Z2501" s="1">
        <f t="shared" si="4500"/>
        <v>1035.5540000000001</v>
      </c>
      <c r="AA2501" s="2">
        <f t="shared" si="4501"/>
        <v>96566.7</v>
      </c>
      <c r="AB2501" s="2">
        <f t="shared" si="4495"/>
        <v>96566.668662377808</v>
      </c>
      <c r="AC2501" s="1">
        <f t="shared" si="4502"/>
        <v>9.6625607482747303E-2</v>
      </c>
      <c r="AD2501" s="1" t="b">
        <f t="shared" si="4503"/>
        <v>1</v>
      </c>
      <c r="AF2501" s="1" t="s">
        <v>1152</v>
      </c>
      <c r="AG2501" s="1" t="s">
        <v>1217</v>
      </c>
      <c r="AH2501" s="10">
        <v>20160.36</v>
      </c>
      <c r="AI2501" s="10">
        <v>116727.1</v>
      </c>
      <c r="AJ2501" s="10">
        <f t="shared" si="4506"/>
        <v>96566.74</v>
      </c>
      <c r="AK2501" s="1">
        <f t="shared" si="4507"/>
        <v>7.6500418276737037E-4</v>
      </c>
      <c r="AL2501" s="10">
        <f t="shared" si="4508"/>
        <v>-5.6761856147204526E-2</v>
      </c>
      <c r="AM2501" s="10">
        <f t="shared" si="4504"/>
        <v>0.37300498090876955</v>
      </c>
      <c r="AN2501" s="10">
        <f t="shared" si="4509"/>
        <v>-0.15217452595113595</v>
      </c>
      <c r="AO2501" s="1">
        <f t="shared" si="4505"/>
        <v>1035.5540000000001</v>
      </c>
      <c r="AP2501" s="14">
        <v>514000000</v>
      </c>
      <c r="AQ2501" s="10">
        <v>0.22700000000000001</v>
      </c>
      <c r="AR2501" s="14" cm="1">
        <f t="array" ref="AR2501">SfromgA($AP2501,$AO2501,"")</f>
        <v>0.28171808690968297</v>
      </c>
      <c r="AS2501" s="21">
        <f t="shared" si="4510"/>
        <v>521.44751169746553</v>
      </c>
      <c r="AU2501" s="10"/>
      <c r="AV2501" s="10"/>
      <c r="AW2501" s="14">
        <f t="shared" si="4511"/>
        <v>514000000</v>
      </c>
      <c r="AX2501" s="21">
        <f t="shared" si="4512"/>
        <v>521.44751169746553</v>
      </c>
      <c r="AY2501" s="10">
        <f t="shared" si="4513"/>
        <v>-10.800220929524061</v>
      </c>
      <c r="AZ2501" s="10">
        <f t="shared" si="4514"/>
        <v>12.087038503539956</v>
      </c>
      <c r="BA2501" s="10">
        <f t="shared" si="4515"/>
        <v>0.18954858741141423</v>
      </c>
      <c r="BB2501" s="17" cm="1">
        <f t="array" ref="BB2501">$C2501*EXP(poly_from_str($AO2501,BB$2951))</f>
        <v>10.123111384815891</v>
      </c>
      <c r="BC2501" s="10">
        <f t="shared" si="4516"/>
        <v>0.17731261470644835</v>
      </c>
      <c r="BD2501" s="10">
        <f t="shared" si="4517"/>
        <v>1.8268812671684849</v>
      </c>
      <c r="BE2501" s="10">
        <f t="shared" si="4518"/>
        <v>-2.3427158330219817</v>
      </c>
      <c r="BF2501" s="21">
        <f>INDEX([1]Pr3_line_class7_opt_lin!$A$2:$A$3624,MATCH($X2501,[1]Pr3_line_class7_opt_lin!$AO$2:$AO$3624,0),1)</f>
        <v>8483</v>
      </c>
    </row>
    <row r="2502" spans="1:58" hidden="1" x14ac:dyDescent="0.25">
      <c r="A2502" s="1" t="s">
        <v>912</v>
      </c>
      <c r="B2502" s="1">
        <v>4.0000000000000001E-3</v>
      </c>
      <c r="C2502">
        <v>20</v>
      </c>
      <c r="E2502" s="2">
        <v>96582.3</v>
      </c>
      <c r="N2502">
        <v>26</v>
      </c>
      <c r="V2502" s="11">
        <f t="shared" si="4496"/>
        <v>9.6582337408464105E-7</v>
      </c>
      <c r="W2502" s="11">
        <f t="shared" si="4497"/>
        <v>1.0353864010279317E-6</v>
      </c>
      <c r="X2502" s="10">
        <f t="shared" si="4498"/>
        <v>96582.3200029992</v>
      </c>
      <c r="Y2502" s="8">
        <f t="shared" si="4499"/>
        <v>1035.3861865908239</v>
      </c>
      <c r="Z2502" s="1">
        <f t="shared" si="4500"/>
        <v>1035.386</v>
      </c>
      <c r="AA2502" s="2">
        <f t="shared" si="4501"/>
        <v>96582.3</v>
      </c>
      <c r="AB2502" s="2">
        <f t="shared" si="4495"/>
        <v>96582.337408464096</v>
      </c>
      <c r="AC2502" s="1">
        <f t="shared" si="4502"/>
        <v>9.6640739496412026E-2</v>
      </c>
      <c r="AD2502" s="1" t="b">
        <f t="shared" si="4503"/>
        <v>1</v>
      </c>
      <c r="AM2502" s="10">
        <f t="shared" si="4504"/>
        <v>0.37312577145142012</v>
      </c>
      <c r="AN2502" s="10"/>
      <c r="AO2502" s="1">
        <f t="shared" si="4505"/>
        <v>1035.386</v>
      </c>
      <c r="AP2502"/>
      <c r="BB2502" s="17" cm="1">
        <f t="array" ref="BB2502">$C2502*EXP(poly_from_str($AO2502,BB$2951))</f>
        <v>20.245994214502193</v>
      </c>
      <c r="BF2502" s="21">
        <f>INDEX([1]Pr3_line_class7_opt_lin!$A$2:$A$3624,MATCH($X2502,[1]Pr3_line_class7_opt_lin!$AO$2:$AO$3624,0),1)</f>
        <v>16983</v>
      </c>
    </row>
    <row r="2503" spans="1:58" hidden="1" x14ac:dyDescent="0.25">
      <c r="A2503" s="1" t="s">
        <v>913</v>
      </c>
      <c r="B2503" s="1">
        <v>4.0000000000000001E-3</v>
      </c>
      <c r="C2503">
        <v>10</v>
      </c>
      <c r="E2503" s="2">
        <v>96589.2</v>
      </c>
      <c r="F2503">
        <v>19649</v>
      </c>
      <c r="G2503" t="s">
        <v>4</v>
      </c>
      <c r="H2503" t="s">
        <v>516</v>
      </c>
      <c r="I2503">
        <v>116238</v>
      </c>
      <c r="J2503" t="s">
        <v>6</v>
      </c>
      <c r="K2503" t="s">
        <v>46</v>
      </c>
      <c r="L2503">
        <v>19649.669999999998</v>
      </c>
      <c r="M2503">
        <v>116238.8</v>
      </c>
      <c r="N2503">
        <v>26</v>
      </c>
      <c r="V2503" s="11">
        <f t="shared" si="4496"/>
        <v>9.6589240731296472E-7</v>
      </c>
      <c r="W2503" s="11">
        <f t="shared" si="4497"/>
        <v>1.0353124365871133E-6</v>
      </c>
      <c r="X2503" s="10">
        <f t="shared" si="4498"/>
        <v>96589.221776882754</v>
      </c>
      <c r="Y2503" s="8">
        <f t="shared" si="4499"/>
        <v>1035.3122031668918</v>
      </c>
      <c r="Z2503" s="1">
        <f t="shared" si="4500"/>
        <v>1035.3119999999999</v>
      </c>
      <c r="AA2503" s="2">
        <f t="shared" si="4501"/>
        <v>96589.2</v>
      </c>
      <c r="AB2503" s="2">
        <f t="shared" si="4495"/>
        <v>96589.240731296464</v>
      </c>
      <c r="AC2503" s="1">
        <f t="shared" si="4502"/>
        <v>9.6647407125241697E-2</v>
      </c>
      <c r="AD2503" s="1" t="b">
        <f t="shared" si="4503"/>
        <v>1</v>
      </c>
      <c r="AF2503" s="1" t="s">
        <v>1342</v>
      </c>
      <c r="AG2503" s="1" t="s">
        <v>1341</v>
      </c>
      <c r="AH2503" s="10">
        <v>19649.669999999998</v>
      </c>
      <c r="AI2503" s="10">
        <v>116238.71</v>
      </c>
      <c r="AJ2503" s="10">
        <f t="shared" ref="AJ2503:AJ2505" si="4519">AI2503-AH2503</f>
        <v>96589.040000000008</v>
      </c>
      <c r="AK2503" s="1">
        <f t="shared" ref="AK2503:AK2505" si="4520">$A2503-100000000/AJ2503</f>
        <v>-2.1515849002753384E-3</v>
      </c>
      <c r="AL2503" s="10">
        <f t="shared" ref="AL2503:AL2505" si="4521">$X2503-AJ2503</f>
        <v>0.18177688274590764</v>
      </c>
      <c r="AM2503" s="10">
        <f t="shared" si="4504"/>
        <v>0.37317909963373364</v>
      </c>
      <c r="AN2503" s="10">
        <f t="shared" ref="AN2503:AN2505" si="4522">AL2503/AM2503</f>
        <v>0.48710359965045552</v>
      </c>
      <c r="AO2503" s="1">
        <f t="shared" si="4505"/>
        <v>1035.3119999999999</v>
      </c>
      <c r="AP2503" s="14">
        <v>598000000</v>
      </c>
      <c r="AQ2503" s="10">
        <v>0.442</v>
      </c>
      <c r="AR2503" s="14" cm="1">
        <f t="array" ref="AR2503">SfromgA($AP2503,$AO2503,"")</f>
        <v>0.32752788996704402</v>
      </c>
      <c r="AS2503" s="21">
        <f t="shared" ref="AS2503:AS2505" si="4523">(10^MAX(0.05, -0.312925054856973*((LN($AR2503))^(1/3)) + 0.454808404431693)-1)*100</f>
        <v>501.74296520494818</v>
      </c>
      <c r="AU2503" s="10"/>
      <c r="AV2503" s="10"/>
      <c r="AW2503" s="14">
        <f t="shared" ref="AW2503:AW2505" si="4524">IF($AP2503="",$AT2503,$AP2503)</f>
        <v>598000000</v>
      </c>
      <c r="AX2503" s="21">
        <f t="shared" ref="AX2503:AX2505" si="4525">IF($AP2503="",$AV2503,$AS2503)</f>
        <v>501.74296520494818</v>
      </c>
      <c r="AY2503" s="10">
        <f t="shared" ref="AY2503:AY2505" si="4526">LN(BB2503*$AO2503/$AW2503)</f>
        <v>-10.951838619846715</v>
      </c>
      <c r="AZ2503" s="10">
        <f t="shared" ref="AZ2503:AZ2505" si="4527">EXP(AY$2950*$AI2503+AY$2951)*$AW2503/$AO2503</f>
        <v>14.722658033092799</v>
      </c>
      <c r="BA2503" s="10">
        <f t="shared" ref="BA2503:BA2505" si="4528">LN(AZ2503/$C2503)</f>
        <v>0.3868025769056867</v>
      </c>
      <c r="BB2503" s="17" cm="1">
        <f t="array" ref="BB2503">$C2503*EXP(poly_from_str($AO2503,BB$2951))</f>
        <v>10.122944525134619</v>
      </c>
      <c r="BC2503" s="10">
        <f t="shared" ref="BC2503:BC2505" si="4529">LN(AZ2503/BB2503)</f>
        <v>0.37458308737966861</v>
      </c>
      <c r="BD2503" s="10">
        <f t="shared" ref="BD2503:BD2505" si="4530">LN($AX2503/100+1)</f>
        <v>1.7946602000458045</v>
      </c>
      <c r="BE2503" s="10">
        <f t="shared" ref="BE2503:BE2505" si="4531">ABS(LN($AZ2503/$BB2503))-BD2503-LN(2)</f>
        <v>-2.1132242932260814</v>
      </c>
      <c r="BF2503" s="21">
        <f>INDEX([1]Pr3_line_class7_opt_lin!$A$2:$A$3624,MATCH($X2503,[1]Pr3_line_class7_opt_lin!$AO$2:$AO$3624,0),1)</f>
        <v>8495</v>
      </c>
    </row>
    <row r="2504" spans="1:58" hidden="1" x14ac:dyDescent="0.25">
      <c r="A2504" s="1" t="s">
        <v>914</v>
      </c>
      <c r="B2504" s="1">
        <v>4.0000000000000001E-3</v>
      </c>
      <c r="C2504">
        <v>10</v>
      </c>
      <c r="E2504" s="2">
        <v>96594.1</v>
      </c>
      <c r="F2504">
        <v>24788</v>
      </c>
      <c r="G2504" t="s">
        <v>4</v>
      </c>
      <c r="H2504" t="s">
        <v>5</v>
      </c>
      <c r="I2504">
        <v>121382</v>
      </c>
      <c r="J2504" t="s">
        <v>6</v>
      </c>
      <c r="K2504" t="s">
        <v>5</v>
      </c>
      <c r="L2504">
        <v>24788.02</v>
      </c>
      <c r="M2504">
        <v>121382.6</v>
      </c>
      <c r="N2504">
        <v>26</v>
      </c>
      <c r="V2504" s="11">
        <f t="shared" si="4496"/>
        <v>9.6594092305314607E-7</v>
      </c>
      <c r="W2504" s="11">
        <f t="shared" si="4497"/>
        <v>1.0352599175311949E-6</v>
      </c>
      <c r="X2504" s="10">
        <f t="shared" si="4498"/>
        <v>96594.095886442839</v>
      </c>
      <c r="Y2504" s="8">
        <f t="shared" si="4499"/>
        <v>1035.2599616187845</v>
      </c>
      <c r="Z2504" s="1">
        <f t="shared" si="4500"/>
        <v>1035.26</v>
      </c>
      <c r="AA2504" s="2">
        <f t="shared" si="4501"/>
        <v>96594.1</v>
      </c>
      <c r="AB2504" s="2">
        <f t="shared" si="4495"/>
        <v>96594.092305314611</v>
      </c>
      <c r="AC2504" s="1">
        <f t="shared" si="4502"/>
        <v>9.6652093341438206E-2</v>
      </c>
      <c r="AD2504" s="1" t="b">
        <f t="shared" si="4503"/>
        <v>1</v>
      </c>
      <c r="AF2504" s="1" t="s">
        <v>1228</v>
      </c>
      <c r="AG2504" s="1" t="s">
        <v>1184</v>
      </c>
      <c r="AH2504" s="10">
        <v>24788.02</v>
      </c>
      <c r="AI2504" s="10">
        <v>121382.6</v>
      </c>
      <c r="AJ2504" s="10">
        <f t="shared" si="4519"/>
        <v>96594.58</v>
      </c>
      <c r="AK2504" s="1">
        <f t="shared" si="4520"/>
        <v>5.2269061059178057E-3</v>
      </c>
      <c r="AL2504" s="10">
        <f t="shared" si="4521"/>
        <v>-0.48411355716234539</v>
      </c>
      <c r="AM2504" s="10">
        <f t="shared" si="4504"/>
        <v>0.37321677646195162</v>
      </c>
      <c r="AN2504" s="10">
        <f t="shared" si="4522"/>
        <v>-1.2971377164544462</v>
      </c>
      <c r="AO2504" s="1">
        <f t="shared" si="4505"/>
        <v>1035.26</v>
      </c>
      <c r="AP2504" s="14">
        <v>947000000</v>
      </c>
      <c r="AQ2504" s="10">
        <v>0.22900000000000001</v>
      </c>
      <c r="AR2504" s="14" cm="1">
        <f t="array" ref="AR2504">SfromgA($AP2504,$AO2504,"")</f>
        <v>0.51859896009668593</v>
      </c>
      <c r="AS2504" s="21">
        <f t="shared" si="4523"/>
        <v>433.08206003732516</v>
      </c>
      <c r="AU2504" s="10"/>
      <c r="AV2504" s="10"/>
      <c r="AW2504" s="14">
        <f t="shared" si="4524"/>
        <v>947000000</v>
      </c>
      <c r="AX2504" s="21">
        <f t="shared" si="4525"/>
        <v>433.08206003732516</v>
      </c>
      <c r="AY2504" s="10">
        <f t="shared" si="4526"/>
        <v>-11.411600917998626</v>
      </c>
      <c r="AZ2504" s="10">
        <f t="shared" si="4527"/>
        <v>14.415666512515932</v>
      </c>
      <c r="BA2504" s="10">
        <f t="shared" si="4528"/>
        <v>0.36573047445480023</v>
      </c>
      <c r="BB2504" s="17" cm="1">
        <f t="array" ref="BB2504">$C2504*EXP(poly_from_str($AO2504,BB$2951))</f>
        <v>10.122906753969364</v>
      </c>
      <c r="BC2504" s="10">
        <f t="shared" si="4529"/>
        <v>0.35351471617867958</v>
      </c>
      <c r="BD2504" s="10">
        <f t="shared" si="4530"/>
        <v>1.6735051851215454</v>
      </c>
      <c r="BE2504" s="10">
        <f t="shared" si="4531"/>
        <v>-2.013137649502811</v>
      </c>
      <c r="BF2504" s="21">
        <f>INDEX([1]Pr3_line_class7_opt_lin!$A$2:$A$3624,MATCH($X2504,[1]Pr3_line_class7_opt_lin!$AO$2:$AO$3624,0),1)</f>
        <v>8498</v>
      </c>
    </row>
    <row r="2505" spans="1:58" hidden="1" x14ac:dyDescent="0.25">
      <c r="A2505" s="1">
        <f>$Q2505</f>
        <v>1035.1110000000001</v>
      </c>
      <c r="B2505" s="1">
        <v>4.0000000000000001E-3</v>
      </c>
      <c r="C2505">
        <v>50</v>
      </c>
      <c r="E2505" s="6">
        <f>ROUND($R2505,1)</f>
        <v>96608</v>
      </c>
      <c r="F2505">
        <v>19700</v>
      </c>
      <c r="G2505" t="s">
        <v>4</v>
      </c>
      <c r="H2505" t="s">
        <v>12</v>
      </c>
      <c r="I2505">
        <v>116309</v>
      </c>
      <c r="J2505" t="s">
        <v>6</v>
      </c>
      <c r="K2505" t="s">
        <v>12</v>
      </c>
      <c r="L2505">
        <v>19700.900000000001</v>
      </c>
      <c r="M2505">
        <v>116309.2</v>
      </c>
      <c r="N2505">
        <v>26</v>
      </c>
      <c r="O2505" s="4" t="s">
        <v>915</v>
      </c>
      <c r="P2505" s="4" t="s">
        <v>1070</v>
      </c>
      <c r="Q2505">
        <f>RIGHT($O2505,8)+0</f>
        <v>1035.1110000000001</v>
      </c>
      <c r="R2505" s="2">
        <f>100000000/Q2505</f>
        <v>96607.996630313064</v>
      </c>
      <c r="S2505">
        <f>$M2505-$L2505</f>
        <v>96608.299999999988</v>
      </c>
      <c r="T2505" s="5">
        <f>100000000/96607</f>
        <v>1035.121678553314</v>
      </c>
      <c r="U2505" s="1">
        <f>100000000/S2505</f>
        <v>1035.1077495411887</v>
      </c>
      <c r="V2505" s="11">
        <f t="shared" si="4496"/>
        <v>9.6607996630313077E-7</v>
      </c>
      <c r="W2505" s="11">
        <f t="shared" si="4497"/>
        <v>1.0351109638953296E-6</v>
      </c>
      <c r="X2505" s="10">
        <f t="shared" si="4498"/>
        <v>96607.99819905746</v>
      </c>
      <c r="Y2505" s="8">
        <f t="shared" si="4499"/>
        <v>1035.1109831916135</v>
      </c>
      <c r="Z2505" s="1">
        <f t="shared" si="4500"/>
        <v>1035.1110000000001</v>
      </c>
      <c r="AA2505" s="2">
        <f t="shared" si="4501"/>
        <v>96608</v>
      </c>
      <c r="AB2505" s="2">
        <f t="shared" si="4495"/>
        <v>96607.996630313064</v>
      </c>
      <c r="AC2505" s="1">
        <f t="shared" si="4502"/>
        <v>9.6665525064612901E-2</v>
      </c>
      <c r="AD2505" s="1" t="b">
        <f t="shared" si="4503"/>
        <v>1</v>
      </c>
      <c r="AF2505" s="1" t="s">
        <v>1157</v>
      </c>
      <c r="AG2505" s="1" t="s">
        <v>1148</v>
      </c>
      <c r="AH2505" s="10">
        <v>19700.900000000001</v>
      </c>
      <c r="AI2505" s="10">
        <v>116309.14</v>
      </c>
      <c r="AJ2505" s="10">
        <f t="shared" si="4519"/>
        <v>96608.239999999991</v>
      </c>
      <c r="AK2505" s="1">
        <f t="shared" si="4520"/>
        <v>2.6075895802932791E-3</v>
      </c>
      <c r="AL2505" s="10">
        <f t="shared" si="4521"/>
        <v>-0.24180094253097195</v>
      </c>
      <c r="AM2505" s="10">
        <f t="shared" si="4504"/>
        <v>0.37332421353845141</v>
      </c>
      <c r="AN2505" s="10">
        <f t="shared" si="4522"/>
        <v>-0.64769691801966944</v>
      </c>
      <c r="AO2505" s="1">
        <f t="shared" si="4505"/>
        <v>1035.1110000000001</v>
      </c>
      <c r="AP2505" s="14">
        <v>1690000000</v>
      </c>
      <c r="AQ2505" s="10">
        <v>0.41799999999999998</v>
      </c>
      <c r="AR2505" s="14" cm="1">
        <f t="array" ref="AR2505">SfromgA($AP2505,$AO2505,"")</f>
        <v>0.92508328930764971</v>
      </c>
      <c r="AS2505" s="21">
        <f t="shared" si="4523"/>
        <v>287.64763534412225</v>
      </c>
      <c r="AU2505" s="10"/>
      <c r="AV2505" s="10"/>
      <c r="AW2505" s="14">
        <f t="shared" si="4524"/>
        <v>1690000000</v>
      </c>
      <c r="AX2505" s="21">
        <f t="shared" si="4525"/>
        <v>287.64763534412225</v>
      </c>
      <c r="AY2505" s="10">
        <f t="shared" si="4526"/>
        <v>-10.381502718368806</v>
      </c>
      <c r="AZ2505" s="10">
        <f t="shared" si="4527"/>
        <v>41.342514068191235</v>
      </c>
      <c r="BA2505" s="10">
        <f t="shared" si="4528"/>
        <v>-0.19013163860199045</v>
      </c>
      <c r="BB2505" s="17" cm="1">
        <f t="array" ref="BB2505">$C2505*EXP(poly_from_str($AO2505,BB$2951))</f>
        <v>50.613973848779416</v>
      </c>
      <c r="BC2505" s="10">
        <f t="shared" si="4529"/>
        <v>-0.20233633436063286</v>
      </c>
      <c r="BD2505" s="10">
        <f t="shared" si="4530"/>
        <v>1.3549265846818039</v>
      </c>
      <c r="BE2505" s="10">
        <f t="shared" si="4531"/>
        <v>-1.8457374308811163</v>
      </c>
      <c r="BF2505" s="21">
        <f>INDEX([1]Pr3_line_class7_opt_lin!$A$2:$A$3624,MATCH($X2505,[1]Pr3_line_class7_opt_lin!$AO$2:$AO$3624,0),1)</f>
        <v>42527</v>
      </c>
    </row>
    <row r="2506" spans="1:58" hidden="1" x14ac:dyDescent="0.25">
      <c r="A2506" s="1" t="s">
        <v>916</v>
      </c>
      <c r="B2506" s="1">
        <v>4.0000000000000001E-3</v>
      </c>
      <c r="C2506">
        <v>2</v>
      </c>
      <c r="E2506" s="2">
        <v>96612.5</v>
      </c>
      <c r="N2506">
        <v>26</v>
      </c>
      <c r="V2506" s="11">
        <f t="shared" si="4496"/>
        <v>9.6612476728469657E-7</v>
      </c>
      <c r="W2506" s="11">
        <f t="shared" si="4497"/>
        <v>1.0350627506792599E-6</v>
      </c>
      <c r="X2506" s="10">
        <f t="shared" si="4498"/>
        <v>96612.487563514849</v>
      </c>
      <c r="Y2506" s="8">
        <f t="shared" si="4499"/>
        <v>1035.06288391817</v>
      </c>
      <c r="Z2506" s="1">
        <f t="shared" si="4500"/>
        <v>1035.0630000000001</v>
      </c>
      <c r="AA2506" s="2">
        <f t="shared" si="4501"/>
        <v>96612.5</v>
      </c>
      <c r="AB2506" s="2">
        <f t="shared" si="4495"/>
        <v>96612.476728469657</v>
      </c>
      <c r="AC2506" s="1">
        <f t="shared" si="4502"/>
        <v>9.6669853298045449E-2</v>
      </c>
      <c r="AD2506" s="1" t="b">
        <f t="shared" si="4503"/>
        <v>1</v>
      </c>
      <c r="AM2506" s="10">
        <f t="shared" si="4504"/>
        <v>0.373358916317171</v>
      </c>
      <c r="AN2506" s="10"/>
      <c r="AO2506" s="1">
        <f t="shared" si="4505"/>
        <v>1035.0630000000001</v>
      </c>
      <c r="AP2506"/>
      <c r="BB2506" s="17" cm="1">
        <f t="array" ref="BB2506">$C2506*EXP(poly_from_str($AO2506,BB$2951))</f>
        <v>2.0245515017282121</v>
      </c>
      <c r="BF2506" s="21">
        <f>INDEX([1]Pr3_line_class7_opt_lin!$A$2:$A$3624,MATCH($X2506,[1]Pr3_line_class7_opt_lin!$AO$2:$AO$3624,0),1)</f>
        <v>1702</v>
      </c>
    </row>
    <row r="2507" spans="1:58" hidden="1" x14ac:dyDescent="0.25">
      <c r="A2507" s="1" t="s">
        <v>917</v>
      </c>
      <c r="B2507" s="1">
        <v>4.0000000000000001E-3</v>
      </c>
      <c r="C2507">
        <v>3</v>
      </c>
      <c r="E2507" s="2">
        <v>96624.2</v>
      </c>
      <c r="F2507">
        <v>19308</v>
      </c>
      <c r="G2507" t="s">
        <v>4</v>
      </c>
      <c r="H2507" t="s">
        <v>12</v>
      </c>
      <c r="I2507">
        <v>115933</v>
      </c>
      <c r="J2507" t="s">
        <v>6</v>
      </c>
      <c r="K2507" t="s">
        <v>12</v>
      </c>
      <c r="L2507">
        <v>19308.93</v>
      </c>
      <c r="M2507">
        <v>115933.2</v>
      </c>
      <c r="N2507">
        <v>26</v>
      </c>
      <c r="V2507" s="11">
        <f t="shared" si="4496"/>
        <v>9.6624238963337872E-7</v>
      </c>
      <c r="W2507" s="11">
        <f t="shared" si="4497"/>
        <v>1.0349374173343738E-6</v>
      </c>
      <c r="X2507" s="10">
        <f t="shared" si="4498"/>
        <v>96624.220817599518</v>
      </c>
      <c r="Y2507" s="8">
        <f t="shared" si="4499"/>
        <v>1034.9371943580591</v>
      </c>
      <c r="Z2507" s="1">
        <f t="shared" si="4500"/>
        <v>1034.9369999999999</v>
      </c>
      <c r="AA2507" s="2">
        <f t="shared" si="4501"/>
        <v>96624.2</v>
      </c>
      <c r="AB2507" s="2">
        <f t="shared" si="4495"/>
        <v>96624.238963337877</v>
      </c>
      <c r="AC2507" s="1">
        <f t="shared" si="4502"/>
        <v>9.6681217776221101E-2</v>
      </c>
      <c r="AD2507" s="1" t="b">
        <f t="shared" si="4503"/>
        <v>1</v>
      </c>
      <c r="AF2507" s="1" t="s">
        <v>1226</v>
      </c>
      <c r="AG2507" s="1" t="s">
        <v>1177</v>
      </c>
      <c r="AH2507" s="10">
        <v>19308.93</v>
      </c>
      <c r="AI2507" s="10">
        <v>115933.14</v>
      </c>
      <c r="AJ2507" s="10">
        <f>AI2507-AH2507</f>
        <v>96624.209999999992</v>
      </c>
      <c r="AK2507" s="1">
        <f>$A2507-100000000/AJ2507</f>
        <v>-3.1022483926790301E-4</v>
      </c>
      <c r="AL2507" s="10">
        <f>$X2507-AJ2507</f>
        <v>1.0817599526490085E-2</v>
      </c>
      <c r="AM2507" s="10">
        <f t="shared" si="4504"/>
        <v>0.37344959161765406</v>
      </c>
      <c r="AN2507" s="10">
        <f>AL2507/AM2507</f>
        <v>2.8966692612065786E-2</v>
      </c>
      <c r="AO2507" s="1">
        <f t="shared" si="4505"/>
        <v>1034.9369999999999</v>
      </c>
      <c r="AP2507" s="14">
        <v>50400000</v>
      </c>
      <c r="AQ2507" s="10">
        <v>2.1999999999999999E-2</v>
      </c>
      <c r="AR2507" s="14" cm="1">
        <f t="array" ref="AR2507">SfromgA($AP2507,$AO2507,"")</f>
        <v>2.7574372450926182E-2</v>
      </c>
      <c r="AS2507" s="21">
        <f>(10^MAX(0.05, -0.312925054856973*((LN($AR2507))^(1/3)) + 0.454808404431693)-1)*100</f>
        <v>759.00837944979924</v>
      </c>
      <c r="AU2507" s="10"/>
      <c r="AV2507" s="10"/>
      <c r="AW2507" s="14">
        <f>IF($AP2507="",$AT2507,$AP2507)</f>
        <v>50400000</v>
      </c>
      <c r="AX2507" s="21">
        <f>IF($AP2507="",$AV2507,$AS2507)</f>
        <v>759.00837944979924</v>
      </c>
      <c r="AY2507" s="10">
        <f>LN(BB2507*$AO2507/$AW2507)</f>
        <v>-9.6826025292892322</v>
      </c>
      <c r="AZ2507" s="10">
        <f>EXP(AY$2950*$AI2507+AY$2951)*$AW2507/$AO2507</f>
        <v>1.2772557765091774</v>
      </c>
      <c r="BA2507" s="10">
        <f>LN(AZ2507/$C2507)</f>
        <v>-0.85389843683521727</v>
      </c>
      <c r="BB2507" s="17" cm="1">
        <f t="array" ref="BB2507">$C2507*EXP(poly_from_str($AO2507,BB$2951))</f>
        <v>3.0367970847865746</v>
      </c>
      <c r="BC2507" s="10">
        <f t="shared" ref="BC2507" si="4532">LN(AZ2507/BB2507)</f>
        <v>-0.86608951763784714</v>
      </c>
      <c r="BD2507" s="10">
        <f t="shared" ref="BD2507" si="4533">LN($AX2507/100+1)</f>
        <v>2.1506084908377581</v>
      </c>
      <c r="BE2507" s="10">
        <f>ABS(LN($AZ2507/$BB2507))-BD2507-LN(2)</f>
        <v>-1.9776661537598561</v>
      </c>
      <c r="BF2507" s="21">
        <f>INDEX([1]Pr3_line_class7_opt_lin!$A$2:$A$3624,MATCH($X2507,[1]Pr3_line_class7_opt_lin!$AO$2:$AO$3624,0),1)</f>
        <v>2554</v>
      </c>
    </row>
    <row r="2508" spans="1:58" hidden="1" x14ac:dyDescent="0.25">
      <c r="A2508" s="1" t="s">
        <v>918</v>
      </c>
      <c r="B2508" s="1">
        <v>4.0000000000000001E-3</v>
      </c>
      <c r="C2508">
        <v>5</v>
      </c>
      <c r="E2508" s="2">
        <v>96634.6</v>
      </c>
      <c r="N2508">
        <v>26</v>
      </c>
      <c r="V2508" s="11">
        <f t="shared" si="4496"/>
        <v>9.6634603305289973E-7</v>
      </c>
      <c r="W2508" s="11">
        <f t="shared" si="4497"/>
        <v>1.0348260353951897E-6</v>
      </c>
      <c r="X2508" s="10">
        <f t="shared" si="4498"/>
        <v>96634.601765619547</v>
      </c>
      <c r="Y2508" s="8">
        <f t="shared" si="4499"/>
        <v>1034.8260164877897</v>
      </c>
      <c r="Z2508" s="1">
        <f t="shared" si="4500"/>
        <v>1034.826</v>
      </c>
      <c r="AA2508" s="2">
        <f t="shared" si="4501"/>
        <v>96634.6</v>
      </c>
      <c r="AB2508" s="2">
        <f t="shared" si="4495"/>
        <v>96634.603305289973</v>
      </c>
      <c r="AC2508" s="1">
        <f t="shared" si="4502"/>
        <v>9.6691232779853808E-2</v>
      </c>
      <c r="AD2508" s="1" t="b">
        <f t="shared" si="4503"/>
        <v>1</v>
      </c>
      <c r="AM2508" s="10">
        <f t="shared" si="4504"/>
        <v>0.37352984946261497</v>
      </c>
      <c r="AN2508" s="10"/>
      <c r="AO2508" s="1">
        <f t="shared" si="4505"/>
        <v>1034.826</v>
      </c>
      <c r="AP2508"/>
      <c r="BB2508" s="17" cm="1">
        <f t="array" ref="BB2508">$C2508*EXP(poly_from_str($AO2508,BB$2951))</f>
        <v>5.0612825314382759</v>
      </c>
      <c r="BF2508" s="21" t="e">
        <f>INDEX([1]Pr3_line_class7_opt_lin!$A$2:$A$3624,MATCH($X2508,[1]Pr3_line_class7_opt_lin!$AO$2:$AO$3624,0),1)</f>
        <v>#N/A</v>
      </c>
    </row>
    <row r="2509" spans="1:58" hidden="1" x14ac:dyDescent="0.25">
      <c r="A2509" s="1" t="s">
        <v>919</v>
      </c>
      <c r="B2509" s="1">
        <v>4.0000000000000001E-3</v>
      </c>
      <c r="C2509">
        <v>30</v>
      </c>
      <c r="E2509" s="2">
        <v>96636.6</v>
      </c>
      <c r="N2509">
        <v>26</v>
      </c>
      <c r="V2509" s="11">
        <f t="shared" si="4496"/>
        <v>9.6636657763209258E-7</v>
      </c>
      <c r="W2509" s="11">
        <f t="shared" si="4497"/>
        <v>1.0348046185399734E-6</v>
      </c>
      <c r="X2509" s="10">
        <f t="shared" si="4498"/>
        <v>96636.630854740535</v>
      </c>
      <c r="Y2509" s="8">
        <f t="shared" si="4499"/>
        <v>1034.8042881411616</v>
      </c>
      <c r="Z2509" s="1">
        <f t="shared" si="4500"/>
        <v>1034.8040000000001</v>
      </c>
      <c r="AA2509" s="2">
        <f t="shared" si="4501"/>
        <v>96636.6</v>
      </c>
      <c r="AB2509" s="2">
        <f t="shared" si="4495"/>
        <v>96636.657763209252</v>
      </c>
      <c r="AC2509" s="1">
        <f t="shared" si="4502"/>
        <v>9.6693218118218155E-2</v>
      </c>
      <c r="AD2509" s="1" t="b">
        <f t="shared" si="4503"/>
        <v>1</v>
      </c>
      <c r="AM2509" s="10">
        <f t="shared" si="4504"/>
        <v>0.37354552166400595</v>
      </c>
      <c r="AN2509" s="10"/>
      <c r="AO2509" s="1">
        <f t="shared" si="4505"/>
        <v>1034.8040000000001</v>
      </c>
      <c r="AP2509"/>
      <c r="BB2509" s="17" cm="1">
        <f t="array" ref="BB2509">$C2509*EXP(poly_from_str($AO2509,BB$2951))</f>
        <v>30.367639452890124</v>
      </c>
      <c r="BF2509" s="21">
        <f>INDEX([1]Pr3_line_class7_opt_lin!$A$2:$A$3624,MATCH($X2509,[1]Pr3_line_class7_opt_lin!$AO$2:$AO$3624,0),1)</f>
        <v>25562</v>
      </c>
    </row>
    <row r="2510" spans="1:58" hidden="1" x14ac:dyDescent="0.25">
      <c r="A2510" s="1" t="s">
        <v>920</v>
      </c>
      <c r="B2510" s="1">
        <v>4.0000000000000001E-3</v>
      </c>
      <c r="C2510">
        <v>100</v>
      </c>
      <c r="E2510" s="2">
        <v>96680.2</v>
      </c>
      <c r="F2510">
        <v>18990</v>
      </c>
      <c r="G2510" t="s">
        <v>4</v>
      </c>
      <c r="H2510" t="s">
        <v>7</v>
      </c>
      <c r="I2510">
        <v>115670</v>
      </c>
      <c r="J2510" t="s">
        <v>6</v>
      </c>
      <c r="K2510" t="s">
        <v>7</v>
      </c>
      <c r="L2510">
        <v>18990.080000000002</v>
      </c>
      <c r="M2510">
        <v>115670</v>
      </c>
      <c r="N2510">
        <v>26</v>
      </c>
      <c r="V2510" s="11">
        <f t="shared" si="4496"/>
        <v>9.6680195448683123E-7</v>
      </c>
      <c r="W2510" s="11">
        <f t="shared" si="4497"/>
        <v>1.0343379513075068E-6</v>
      </c>
      <c r="X2510" s="10">
        <f t="shared" si="4498"/>
        <v>96680.197570914999</v>
      </c>
      <c r="Y2510" s="8">
        <f t="shared" si="4499"/>
        <v>1034.3379772951946</v>
      </c>
      <c r="Z2510" s="1">
        <f t="shared" si="4500"/>
        <v>1034.338</v>
      </c>
      <c r="AA2510" s="2">
        <f t="shared" si="4501"/>
        <v>96680.2</v>
      </c>
      <c r="AB2510" s="2">
        <f t="shared" si="4495"/>
        <v>96680.195448683124</v>
      </c>
      <c r="AC2510" s="1">
        <f t="shared" si="4502"/>
        <v>9.6735300959977844E-2</v>
      </c>
      <c r="AD2510" s="1" t="b">
        <f t="shared" si="4503"/>
        <v>1</v>
      </c>
      <c r="AF2510" s="1" t="s">
        <v>1245</v>
      </c>
      <c r="AG2510" s="1" t="s">
        <v>1201</v>
      </c>
      <c r="AH2510" s="10">
        <v>18990.080000000002</v>
      </c>
      <c r="AI2510" s="10">
        <v>115670</v>
      </c>
      <c r="AJ2510" s="10">
        <f>AI2510-AH2510</f>
        <v>96679.92</v>
      </c>
      <c r="AK2510" s="1">
        <f>$A2510-100000000/AJ2510</f>
        <v>-2.9469101752965798E-3</v>
      </c>
      <c r="AL2510" s="10">
        <f>$X2510-AJ2510</f>
        <v>0.27757091500097886</v>
      </c>
      <c r="AM2510" s="10">
        <f t="shared" si="4504"/>
        <v>0.37388242528071097</v>
      </c>
      <c r="AN2510" s="10">
        <f>AL2510/AM2510</f>
        <v>0.74240161139582472</v>
      </c>
      <c r="AO2510" s="1">
        <f t="shared" si="4505"/>
        <v>1034.338</v>
      </c>
      <c r="AP2510" s="14">
        <v>2170000000</v>
      </c>
      <c r="AQ2510" s="10">
        <v>0.66400000000000003</v>
      </c>
      <c r="AR2510" s="14" cm="1">
        <f t="array" ref="AR2510">SfromgA($AP2510,$AO2510,"")</f>
        <v>1.1851696859262477</v>
      </c>
      <c r="AS2510" s="21">
        <f>(10^MAX(0.05, -0.312925054856973*((LN($AR2510))^(1/3)) + 0.454808404431693)-1)*100</f>
        <v>91.204183084046591</v>
      </c>
      <c r="AU2510" s="10"/>
      <c r="AV2510" s="10"/>
      <c r="AW2510" s="14">
        <f>IF($AP2510="",$AT2510,$AP2510)</f>
        <v>2170000000</v>
      </c>
      <c r="AX2510" s="21">
        <f>IF($AP2510="",$AV2510,$AS2510)</f>
        <v>91.204183084046591</v>
      </c>
      <c r="AY2510" s="10">
        <f>LN(BB2510*$AO2510/$AW2510)</f>
        <v>-9.9391674566988577</v>
      </c>
      <c r="AZ2510" s="10">
        <f>EXP(AY$2950*$AI2510+AY$2951)*$AW2510/$AO2510</f>
        <v>56.395048693934747</v>
      </c>
      <c r="BA2510" s="10">
        <f>LN(AZ2510/$C2510)</f>
        <v>-0.5727888204524002</v>
      </c>
      <c r="BB2510" s="17" cm="1">
        <f t="array" ref="BB2510">$C2510*EXP(poly_from_str($AO2510,BB$2951))</f>
        <v>101.22124445502556</v>
      </c>
      <c r="BC2510" s="10">
        <f t="shared" ref="BC2510" si="4534">LN(AZ2510/BB2510)</f>
        <v>-0.58492729473132743</v>
      </c>
      <c r="BD2510" s="10">
        <f t="shared" ref="BD2510" si="4535">LN($AX2510/100+1)</f>
        <v>0.64817169244452533</v>
      </c>
      <c r="BE2510" s="10">
        <f>ABS(LN($AZ2510/$BB2510))-BD2510-LN(2)</f>
        <v>-0.75639157827314318</v>
      </c>
      <c r="BF2510" s="21">
        <f>INDEX([1]Pr3_line_class7_opt_lin!$A$2:$A$3624,MATCH($X2510,[1]Pr3_line_class7_opt_lin!$AO$2:$AO$3624,0),1)</f>
        <v>85445</v>
      </c>
    </row>
    <row r="2511" spans="1:58" hidden="1" x14ac:dyDescent="0.25">
      <c r="A2511" s="1" t="s">
        <v>921</v>
      </c>
      <c r="B2511" s="1">
        <v>4.0000000000000001E-3</v>
      </c>
      <c r="C2511">
        <v>7</v>
      </c>
      <c r="E2511" s="2">
        <v>96701.1</v>
      </c>
      <c r="N2511">
        <v>26</v>
      </c>
      <c r="V2511" s="11">
        <f t="shared" si="4496"/>
        <v>9.670113739877809E-7</v>
      </c>
      <c r="W2511" s="11">
        <f t="shared" si="4497"/>
        <v>1.0341143999396077E-6</v>
      </c>
      <c r="X2511" s="10">
        <f t="shared" si="4498"/>
        <v>96701.11995206018</v>
      </c>
      <c r="Y2511" s="8">
        <f t="shared" si="4499"/>
        <v>1034.1141865737982</v>
      </c>
      <c r="Z2511" s="1">
        <f t="shared" si="4500"/>
        <v>1034.114</v>
      </c>
      <c r="AA2511" s="2">
        <f t="shared" si="4501"/>
        <v>96701.1</v>
      </c>
      <c r="AB2511" s="2">
        <f t="shared" si="4495"/>
        <v>96701.137398778083</v>
      </c>
      <c r="AC2511" s="1">
        <f t="shared" si="4502"/>
        <v>9.6755549871086782E-2</v>
      </c>
      <c r="AD2511" s="1" t="b">
        <f t="shared" si="4503"/>
        <v>1</v>
      </c>
      <c r="AM2511" s="10">
        <f t="shared" si="4504"/>
        <v>0.37404425430851923</v>
      </c>
      <c r="AN2511" s="10"/>
      <c r="AO2511" s="1">
        <f t="shared" si="4505"/>
        <v>1034.114</v>
      </c>
      <c r="AP2511"/>
      <c r="BB2511" s="17" cm="1">
        <f t="array" ref="BB2511">$C2511*EXP(poly_from_str($AO2511,BB$2951))</f>
        <v>7.085331540530917</v>
      </c>
      <c r="BF2511" s="21">
        <f>INDEX([1]Pr3_line_class7_opt_lin!$A$2:$A$3624,MATCH($X2511,[1]Pr3_line_class7_opt_lin!$AO$2:$AO$3624,0),1)</f>
        <v>5989</v>
      </c>
    </row>
    <row r="2512" spans="1:58" x14ac:dyDescent="0.25">
      <c r="A2512" s="1" t="s">
        <v>922</v>
      </c>
      <c r="B2512" s="1">
        <v>8.0000000000000002E-3</v>
      </c>
      <c r="C2512">
        <v>20</v>
      </c>
      <c r="D2512" t="s">
        <v>111</v>
      </c>
      <c r="E2512" s="2">
        <v>96707.6</v>
      </c>
      <c r="F2512">
        <v>21611</v>
      </c>
      <c r="G2512" t="s">
        <v>4</v>
      </c>
      <c r="H2512" t="s">
        <v>17</v>
      </c>
      <c r="I2512">
        <v>118318</v>
      </c>
      <c r="J2512" t="s">
        <v>6</v>
      </c>
      <c r="K2512" t="s">
        <v>7</v>
      </c>
      <c r="L2512">
        <v>21611.19</v>
      </c>
      <c r="M2512">
        <v>118318.6</v>
      </c>
      <c r="N2512">
        <v>26</v>
      </c>
      <c r="V2512" s="11">
        <f t="shared" si="4496"/>
        <v>9.6707590095208627E-7</v>
      </c>
      <c r="W2512" s="11">
        <f t="shared" si="4497"/>
        <v>1.0340448940931219E-6</v>
      </c>
      <c r="X2512" s="10">
        <f t="shared" si="4498"/>
        <v>96707.59471650394</v>
      </c>
      <c r="Y2512" s="8">
        <f t="shared" si="4499"/>
        <v>1034.0449505868455</v>
      </c>
      <c r="Z2512" s="1">
        <f t="shared" si="4500"/>
        <v>1034.0450000000001</v>
      </c>
      <c r="AA2512" s="2">
        <f t="shared" si="4501"/>
        <v>96707.6</v>
      </c>
      <c r="AB2512" s="2">
        <f t="shared" si="4495"/>
        <v>96707.590095208609</v>
      </c>
      <c r="AC2512" s="1">
        <f t="shared" si="4502"/>
        <v>9.6761789910114471E-2</v>
      </c>
      <c r="AD2512" s="1" t="b">
        <f t="shared" si="4503"/>
        <v>1</v>
      </c>
      <c r="AF2512" s="1" t="s">
        <v>1301</v>
      </c>
      <c r="AG2512" s="1" t="s">
        <v>1171</v>
      </c>
      <c r="AH2512" s="10">
        <v>21611.19</v>
      </c>
      <c r="AI2512" s="10">
        <v>118318.6</v>
      </c>
      <c r="AJ2512" s="10">
        <f>AI2512-AH2512</f>
        <v>96707.41</v>
      </c>
      <c r="AK2512" s="1">
        <f>$A2512-100000000/AJ2512</f>
        <v>-1.9256699149536871E-3</v>
      </c>
      <c r="AL2512" s="10">
        <f>$X2512-AJ2512</f>
        <v>0.1847165039362153</v>
      </c>
      <c r="AM2512" s="10">
        <f t="shared" si="4504"/>
        <v>0.74818871519131191</v>
      </c>
      <c r="AN2512" s="10">
        <f>AL2512/AM2512</f>
        <v>0.24688491043196673</v>
      </c>
      <c r="AO2512" s="1">
        <f t="shared" si="4505"/>
        <v>1034.0450000000001</v>
      </c>
      <c r="AP2512" s="14">
        <v>831000000</v>
      </c>
      <c r="AQ2512" s="10">
        <v>0.27600000000000002</v>
      </c>
      <c r="AR2512" s="14" cm="1">
        <f t="array" ref="AR2512">SfromgA($AP2512,$AO2512,"")</f>
        <v>0.45347432249212732</v>
      </c>
      <c r="AS2512" s="21">
        <f>(10^MAX(0.05, -0.312925054856973*((LN($AR2512))^(1/3)) + 0.454808404431693)-1)*100</f>
        <v>454.86389366156538</v>
      </c>
      <c r="AU2512" s="10"/>
      <c r="AV2512" s="10"/>
      <c r="AW2512" s="14">
        <f>IF($AP2512="",$AT2512,$AP2512)</f>
        <v>831000000</v>
      </c>
      <c r="AX2512" s="21">
        <f>IF($AP2512="",$AV2512,$AS2512)</f>
        <v>454.86389366156538</v>
      </c>
      <c r="AY2512" s="10">
        <f>LN(BB2512*$AO2512/$AW2512)</f>
        <v>-10.589065001017479</v>
      </c>
      <c r="AZ2512" s="10">
        <f>EXP(AY$2950*$AI2512+AY$2951)*$AW2512/$AO2512</f>
        <v>16.864845094215848</v>
      </c>
      <c r="BA2512" s="10">
        <f>LN(AZ2512/$C2512)</f>
        <v>-0.17050099012757367</v>
      </c>
      <c r="BB2512" s="17" cm="1">
        <f t="array" ref="BB2512">$C2512*EXP(poly_from_str($AO2512,BB$2951))</f>
        <v>20.243662414266378</v>
      </c>
      <c r="BC2512" s="10">
        <f t="shared" ref="BC2512" si="4536">LN(AZ2512/BB2512)</f>
        <v>-0.18261049394495507</v>
      </c>
      <c r="BD2512" s="10">
        <f t="shared" ref="BD2512" si="4537">LN($AX2512/100+1)</f>
        <v>1.7135526610370917</v>
      </c>
      <c r="BE2512" s="10">
        <f>ABS(LN($AZ2512/$BB2512))-BD2512-LN(2)</f>
        <v>-2.224089347652082</v>
      </c>
      <c r="BF2512" s="21">
        <f>INDEX([1]Pr3_line_class7_opt_lin!$A$2:$A$3624,MATCH($X2512,[1]Pr3_line_class7_opt_lin!$AO$2:$AO$3624,0),1)</f>
        <v>17119</v>
      </c>
    </row>
    <row r="2513" spans="1:58" x14ac:dyDescent="0.25">
      <c r="A2513" s="1" t="s">
        <v>923</v>
      </c>
      <c r="B2513" s="1">
        <v>8.0000000000000002E-3</v>
      </c>
      <c r="C2513">
        <v>10</v>
      </c>
      <c r="D2513" t="s">
        <v>111</v>
      </c>
      <c r="E2513" s="2">
        <v>96710.7</v>
      </c>
      <c r="N2513">
        <v>26</v>
      </c>
      <c r="V2513" s="11">
        <f t="shared" si="4496"/>
        <v>9.6710676471839786E-7</v>
      </c>
      <c r="W2513" s="11">
        <f t="shared" si="4497"/>
        <v>1.0340117484414859E-6</v>
      </c>
      <c r="X2513" s="10">
        <f t="shared" si="4498"/>
        <v>96710.687450162572</v>
      </c>
      <c r="Y2513" s="8">
        <f t="shared" si="4499"/>
        <v>1034.0118826218923</v>
      </c>
      <c r="Z2513" s="1">
        <f t="shared" si="4500"/>
        <v>1034.0119999999999</v>
      </c>
      <c r="AA2513" s="2">
        <f t="shared" si="4501"/>
        <v>96710.7</v>
      </c>
      <c r="AB2513" s="2">
        <f t="shared" si="4495"/>
        <v>96710.67647183979</v>
      </c>
      <c r="AC2513" s="1">
        <f t="shared" si="4502"/>
        <v>9.6764774718204327E-2</v>
      </c>
      <c r="AD2513" s="1" t="b">
        <f t="shared" si="4503"/>
        <v>1</v>
      </c>
      <c r="AM2513" s="10">
        <f t="shared" si="4504"/>
        <v>0.74823657752521244</v>
      </c>
      <c r="AN2513" s="10"/>
      <c r="AO2513" s="1">
        <f t="shared" si="4505"/>
        <v>1034.0119999999999</v>
      </c>
      <c r="AP2513"/>
      <c r="BB2513" s="17" cm="1">
        <f t="array" ref="BB2513">$C2513*EXP(poly_from_str($AO2513,BB$2951))</f>
        <v>10.121796831728318</v>
      </c>
      <c r="BF2513" s="21">
        <f>INDEX([1]Pr3_line_class7_opt_lin!$A$2:$A$3624,MATCH($X2513,[1]Pr3_line_class7_opt_lin!$AO$2:$AO$3624,0),1)</f>
        <v>8561</v>
      </c>
    </row>
    <row r="2514" spans="1:58" hidden="1" x14ac:dyDescent="0.25">
      <c r="A2514" s="1" t="s">
        <v>924</v>
      </c>
      <c r="B2514" s="1">
        <v>4.0000000000000001E-3</v>
      </c>
      <c r="C2514">
        <v>10</v>
      </c>
      <c r="E2514" s="2">
        <v>96728</v>
      </c>
      <c r="N2514">
        <v>26</v>
      </c>
      <c r="V2514" s="11">
        <f t="shared" si="4496"/>
        <v>9.672798253479548E-7</v>
      </c>
      <c r="W2514" s="11">
        <f t="shared" si="4497"/>
        <v>1.0338268133322306E-6</v>
      </c>
      <c r="X2514" s="10">
        <f t="shared" si="4498"/>
        <v>96727.990687232334</v>
      </c>
      <c r="Y2514" s="8">
        <f t="shared" si="4499"/>
        <v>1033.8269128669035</v>
      </c>
      <c r="Z2514" s="1">
        <f t="shared" si="4500"/>
        <v>1033.827</v>
      </c>
      <c r="AA2514" s="2">
        <f t="shared" si="4501"/>
        <v>96728</v>
      </c>
      <c r="AB2514" s="2">
        <f t="shared" si="4495"/>
        <v>96727.982534795476</v>
      </c>
      <c r="AC2514" s="1">
        <f t="shared" si="4502"/>
        <v>9.6781513026258495E-2</v>
      </c>
      <c r="AD2514" s="1" t="b">
        <f t="shared" si="4503"/>
        <v>1</v>
      </c>
      <c r="AM2514" s="10">
        <f t="shared" si="4504"/>
        <v>0.3742521717850279</v>
      </c>
      <c r="AN2514" s="10"/>
      <c r="AO2514" s="1">
        <f t="shared" si="4505"/>
        <v>1033.827</v>
      </c>
      <c r="AP2514"/>
      <c r="BB2514" s="17" cm="1">
        <f t="array" ref="BB2514">$C2514*EXP(poly_from_str($AO2514,BB$2951))</f>
        <v>10.12159906586467</v>
      </c>
      <c r="BF2514" s="21">
        <f>INDEX([1]Pr3_line_class7_opt_lin!$A$2:$A$3624,MATCH($X2514,[1]Pr3_line_class7_opt_lin!$AO$2:$AO$3624,0),1)</f>
        <v>8570</v>
      </c>
    </row>
    <row r="2515" spans="1:58" hidden="1" x14ac:dyDescent="0.25">
      <c r="A2515" s="1" t="s">
        <v>925</v>
      </c>
      <c r="B2515" s="1">
        <v>4.0000000000000001E-3</v>
      </c>
      <c r="C2515">
        <v>5</v>
      </c>
      <c r="E2515" s="2">
        <v>96731.7</v>
      </c>
      <c r="N2515">
        <v>26</v>
      </c>
      <c r="V2515" s="11">
        <f t="shared" si="4496"/>
        <v>9.6731725200645772E-7</v>
      </c>
      <c r="W2515" s="11">
        <f t="shared" si="4497"/>
        <v>1.0337872693232932E-6</v>
      </c>
      <c r="X2515" s="10">
        <f t="shared" si="4498"/>
        <v>96731.713436481703</v>
      </c>
      <c r="Y2515" s="8">
        <f t="shared" si="4499"/>
        <v>1033.7871257254674</v>
      </c>
      <c r="Z2515" s="1">
        <f t="shared" si="4500"/>
        <v>1033.787</v>
      </c>
      <c r="AA2515" s="2">
        <f t="shared" si="4501"/>
        <v>96731.7</v>
      </c>
      <c r="AB2515" s="2">
        <f t="shared" si="4495"/>
        <v>96731.725200645771</v>
      </c>
      <c r="AC2515" s="1">
        <f t="shared" si="4502"/>
        <v>9.6785133301466236E-2</v>
      </c>
      <c r="AD2515" s="1" t="b">
        <f t="shared" si="4503"/>
        <v>1</v>
      </c>
      <c r="AM2515" s="10">
        <f t="shared" si="4504"/>
        <v>0.37428096890365226</v>
      </c>
      <c r="AN2515" s="10"/>
      <c r="AO2515" s="1">
        <f t="shared" si="4505"/>
        <v>1033.787</v>
      </c>
      <c r="AP2515"/>
      <c r="BB2515" s="17" cm="1">
        <f t="array" ref="BB2515">$C2515*EXP(poly_from_str($AO2515,BB$2951))</f>
        <v>5.0607775887910691</v>
      </c>
      <c r="BF2515" s="21">
        <f>INDEX([1]Pr3_line_class7_opt_lin!$A$2:$A$3624,MATCH($X2515,[1]Pr3_line_class7_opt_lin!$AO$2:$AO$3624,0),1)</f>
        <v>4286</v>
      </c>
    </row>
    <row r="2516" spans="1:58" hidden="1" x14ac:dyDescent="0.25">
      <c r="A2516" s="1" t="s">
        <v>926</v>
      </c>
      <c r="B2516" s="1">
        <v>4.0000000000000001E-3</v>
      </c>
      <c r="C2516">
        <v>20</v>
      </c>
      <c r="E2516" s="2">
        <v>96736.3</v>
      </c>
      <c r="F2516">
        <v>21535</v>
      </c>
      <c r="G2516" t="s">
        <v>4</v>
      </c>
      <c r="H2516" t="s">
        <v>5</v>
      </c>
      <c r="I2516">
        <v>118271</v>
      </c>
      <c r="J2516" t="s">
        <v>6</v>
      </c>
      <c r="K2516" t="s">
        <v>12</v>
      </c>
      <c r="L2516">
        <v>21535.17</v>
      </c>
      <c r="M2516">
        <v>118271.6</v>
      </c>
      <c r="N2516">
        <v>26</v>
      </c>
      <c r="V2516" s="11">
        <f t="shared" si="4496"/>
        <v>9.6736310361039262E-7</v>
      </c>
      <c r="W2516" s="11">
        <f t="shared" si="4497"/>
        <v>1.0337381107195542E-6</v>
      </c>
      <c r="X2516" s="10">
        <f t="shared" si="4498"/>
        <v>96736.305523809744</v>
      </c>
      <c r="Y2516" s="8">
        <f t="shared" si="4499"/>
        <v>1033.7380516913265</v>
      </c>
      <c r="Z2516" s="1">
        <f t="shared" si="4500"/>
        <v>1033.7380000000001</v>
      </c>
      <c r="AA2516" s="2">
        <f t="shared" si="4501"/>
        <v>96736.3</v>
      </c>
      <c r="AB2516" s="2">
        <f t="shared" si="4495"/>
        <v>96736.310361039257</v>
      </c>
      <c r="AC2516" s="1">
        <f t="shared" si="4502"/>
        <v>9.6789568711336565E-2</v>
      </c>
      <c r="AD2516" s="1" t="b">
        <f t="shared" si="4503"/>
        <v>1</v>
      </c>
      <c r="AF2516" s="1" t="s">
        <v>1206</v>
      </c>
      <c r="AG2516" s="1" t="s">
        <v>1212</v>
      </c>
      <c r="AH2516" s="10">
        <v>21535.17</v>
      </c>
      <c r="AI2516" s="10">
        <v>118271.6</v>
      </c>
      <c r="AJ2516" s="10">
        <f>AI2516-AH2516</f>
        <v>96736.430000000008</v>
      </c>
      <c r="AK2516" s="1">
        <f>$A2516-100000000/AJ2516</f>
        <v>1.278477405094236E-3</v>
      </c>
      <c r="AL2516" s="10">
        <f>$X2516-AJ2516</f>
        <v>-0.12447619026352186</v>
      </c>
      <c r="AM2516" s="10">
        <f t="shared" si="4504"/>
        <v>0.37431650959914409</v>
      </c>
      <c r="AN2516" s="10">
        <f>AL2516/AM2516</f>
        <v>-0.33254261319337353</v>
      </c>
      <c r="AO2516" s="1">
        <f t="shared" si="4505"/>
        <v>1033.7380000000001</v>
      </c>
      <c r="AP2516" s="14">
        <v>2170000000</v>
      </c>
      <c r="AQ2516" s="10">
        <v>0.17100000000000001</v>
      </c>
      <c r="AR2516" s="14" cm="1">
        <f t="array" ref="AR2516">SfromgA($AP2516,$AO2516,"")</f>
        <v>1.1831083982392145</v>
      </c>
      <c r="AS2516" s="21">
        <f>(10^MAX(0.05, -0.312925054856973*((LN($AR2516))^(1/3)) + 0.454808404431693)-1)*100</f>
        <v>91.465870497148558</v>
      </c>
      <c r="AU2516" s="10"/>
      <c r="AV2516" s="10"/>
      <c r="AW2516" s="14">
        <f>IF($AP2516="",$AT2516,$AP2516)</f>
        <v>2170000000</v>
      </c>
      <c r="AX2516" s="21">
        <f>IF($AP2516="",$AV2516,$AS2516)</f>
        <v>91.465870497148558</v>
      </c>
      <c r="AY2516" s="10">
        <f>LN(BB2516*$AO2516/$AW2516)</f>
        <v>-11.549247225930362</v>
      </c>
      <c r="AZ2516" s="10">
        <f>EXP(AY$2950*$AI2516+AY$2951)*$AW2516/$AO2516</f>
        <v>44.246410397969129</v>
      </c>
      <c r="BA2516" s="10">
        <f>LN(AZ2516/$C2516)</f>
        <v>0.79404197365961504</v>
      </c>
      <c r="BB2516" s="17" cm="1">
        <f t="array" ref="BB2516">$C2516*EXP(poly_from_str($AO2516,BB$2951))</f>
        <v>20.243001735653987</v>
      </c>
      <c r="BC2516" s="10">
        <f t="shared" ref="BC2516" si="4538">LN(AZ2516/BB2516)</f>
        <v>0.78196510669322272</v>
      </c>
      <c r="BD2516" s="10">
        <f t="shared" ref="BD2516" si="4539">LN($AX2516/100+1)</f>
        <v>0.64953938480218598</v>
      </c>
      <c r="BE2516" s="10">
        <f>ABS(LN($AZ2516/$BB2516))-BD2516-LN(2)</f>
        <v>-0.56072145866890855</v>
      </c>
      <c r="BF2516" s="21">
        <f>INDEX([1]Pr3_line_class7_opt_lin!$A$2:$A$3624,MATCH($X2516,[1]Pr3_line_class7_opt_lin!$AO$2:$AO$3624,0),1)</f>
        <v>17150</v>
      </c>
    </row>
    <row r="2517" spans="1:58" hidden="1" x14ac:dyDescent="0.25">
      <c r="A2517" s="1" t="s">
        <v>927</v>
      </c>
      <c r="B2517" s="1">
        <v>4.0000000000000001E-3</v>
      </c>
      <c r="C2517">
        <v>20</v>
      </c>
      <c r="E2517" s="2">
        <v>96741.7</v>
      </c>
      <c r="N2517">
        <v>26</v>
      </c>
      <c r="V2517" s="11">
        <f t="shared" si="4496"/>
        <v>9.6741738255552973E-7</v>
      </c>
      <c r="W2517" s="11">
        <f t="shared" si="4497"/>
        <v>1.0336804087585809E-6</v>
      </c>
      <c r="X2517" s="10">
        <f t="shared" si="4498"/>
        <v>96741.720393158044</v>
      </c>
      <c r="Y2517" s="8">
        <f t="shared" si="4499"/>
        <v>1033.6801908587145</v>
      </c>
      <c r="Z2517" s="1">
        <f t="shared" si="4500"/>
        <v>1033.68</v>
      </c>
      <c r="AA2517" s="2">
        <f t="shared" si="4501"/>
        <v>96741.7</v>
      </c>
      <c r="AB2517" s="2">
        <f t="shared" si="4495"/>
        <v>96741.738255552977</v>
      </c>
      <c r="AC2517" s="1">
        <f t="shared" si="4502"/>
        <v>9.6794819603529619E-2</v>
      </c>
      <c r="AD2517" s="1" t="b">
        <f t="shared" si="4503"/>
        <v>1</v>
      </c>
      <c r="AM2517" s="10">
        <f t="shared" si="4504"/>
        <v>0.37435840879188914</v>
      </c>
      <c r="AN2517" s="10"/>
      <c r="AO2517" s="1">
        <f t="shared" si="4505"/>
        <v>1033.68</v>
      </c>
      <c r="AP2517"/>
      <c r="BB2517" s="17" cm="1">
        <f t="array" ref="BB2517">$C2517*EXP(poly_from_str($AO2517,BB$2951))</f>
        <v>20.242871609922798</v>
      </c>
      <c r="BF2517" s="21">
        <f>INDEX([1]Pr3_line_class7_opt_lin!$A$2:$A$3624,MATCH($X2517,[1]Pr3_line_class7_opt_lin!$AO$2:$AO$3624,0),1)</f>
        <v>17156</v>
      </c>
    </row>
    <row r="2518" spans="1:58" hidden="1" x14ac:dyDescent="0.25">
      <c r="A2518" s="1" t="s">
        <v>928</v>
      </c>
      <c r="B2518" s="1">
        <v>4.0000000000000001E-3</v>
      </c>
      <c r="C2518">
        <v>10</v>
      </c>
      <c r="E2518" s="2">
        <v>96744.4</v>
      </c>
      <c r="F2518">
        <v>24788</v>
      </c>
      <c r="G2518" t="s">
        <v>4</v>
      </c>
      <c r="H2518" t="s">
        <v>5</v>
      </c>
      <c r="I2518">
        <v>121532</v>
      </c>
      <c r="J2518" t="s">
        <v>6</v>
      </c>
      <c r="K2518" t="s">
        <v>12</v>
      </c>
      <c r="L2518">
        <v>24788.02</v>
      </c>
      <c r="M2518">
        <v>121532.5</v>
      </c>
      <c r="N2518">
        <v>26</v>
      </c>
      <c r="V2518" s="11">
        <f t="shared" si="4496"/>
        <v>9.6744358836436242E-7</v>
      </c>
      <c r="W2518" s="11">
        <f t="shared" si="4497"/>
        <v>1.0336515601936652E-6</v>
      </c>
      <c r="X2518" s="10">
        <f t="shared" si="4498"/>
        <v>96744.378057775088</v>
      </c>
      <c r="Y2518" s="8">
        <f t="shared" si="4499"/>
        <v>1033.651794632249</v>
      </c>
      <c r="Z2518" s="1">
        <f t="shared" si="4500"/>
        <v>1033.652</v>
      </c>
      <c r="AA2518" s="2">
        <f t="shared" si="4501"/>
        <v>96744.4</v>
      </c>
      <c r="AB2518" s="2">
        <f t="shared" si="4495"/>
        <v>96744.358836436237</v>
      </c>
      <c r="AC2518" s="1">
        <f t="shared" si="4502"/>
        <v>9.6797354833365698E-2</v>
      </c>
      <c r="AD2518" s="1" t="b">
        <f t="shared" si="4503"/>
        <v>1</v>
      </c>
      <c r="AF2518" s="1" t="s">
        <v>1228</v>
      </c>
      <c r="AG2518" s="1" t="s">
        <v>1163</v>
      </c>
      <c r="AH2518" s="10">
        <v>24788.02</v>
      </c>
      <c r="AI2518" s="10">
        <v>121532.5</v>
      </c>
      <c r="AJ2518" s="10">
        <f t="shared" ref="AJ2518:AJ2519" si="4540">AI2518-AH2518</f>
        <v>96744.48</v>
      </c>
      <c r="AK2518" s="1">
        <f t="shared" ref="AK2518:AK2519" si="4541">$A2518-100000000/AJ2518</f>
        <v>1.294554066589626E-3</v>
      </c>
      <c r="AL2518" s="10">
        <f t="shared" ref="AL2518:AL2519" si="4542">$X2518-AJ2518</f>
        <v>-0.10194222490827087</v>
      </c>
      <c r="AM2518" s="10">
        <f t="shared" si="4504"/>
        <v>0.3743789979606289</v>
      </c>
      <c r="AN2518" s="10">
        <f t="shared" ref="AN2518:AN2519" si="4543">AL2518/AM2518</f>
        <v>-0.27229685816668459</v>
      </c>
      <c r="AO2518" s="1">
        <f t="shared" si="4505"/>
        <v>1033.652</v>
      </c>
      <c r="AP2518" s="14">
        <v>448000000</v>
      </c>
      <c r="AQ2518" s="10">
        <v>6.7000000000000004E-2</v>
      </c>
      <c r="AR2518" s="14" cm="1">
        <f t="array" ref="AR2518">SfromgA($AP2518,$AO2518,"")</f>
        <v>0.24419368113290546</v>
      </c>
      <c r="AS2518" s="21">
        <f t="shared" ref="AS2518:AS2519" si="4544">(10^MAX(0.05, -0.312925054856973*((LN($AR2518))^(1/3)) + 0.454808404431693)-1)*100</f>
        <v>539.27628395167562</v>
      </c>
      <c r="AU2518" s="10"/>
      <c r="AV2518" s="10"/>
      <c r="AW2518" s="14">
        <f t="shared" ref="AW2518:AW2519" si="4545">IF($AP2518="",$AT2518,$AP2518)</f>
        <v>448000000</v>
      </c>
      <c r="AX2518" s="21">
        <f t="shared" ref="AX2518:AX2519" si="4546">IF($AP2518="",$AV2518,$AS2518)</f>
        <v>539.27628395167562</v>
      </c>
      <c r="AY2518" s="10">
        <f t="shared" ref="AY2518:AY2519" si="4547">LN(BB2518*$AO2518/$AW2518)</f>
        <v>-10.664797950367459</v>
      </c>
      <c r="AZ2518" s="10">
        <f t="shared" ref="AZ2518:AZ2519" si="4548">EXP(AY$2950*$AI2518+AY$2951)*$AW2518/$AO2518</f>
        <v>6.7352308329830839</v>
      </c>
      <c r="BA2518" s="10">
        <f t="shared" ref="BA2518:BA2519" si="4549">LN(AZ2518/$C2518)</f>
        <v>-0.39523301007642064</v>
      </c>
      <c r="BB2518" s="17" cm="1">
        <f t="array" ref="BB2518">$C2518*EXP(poly_from_str($AO2518,BB$2951))</f>
        <v>10.121404093492156</v>
      </c>
      <c r="BC2518" s="10">
        <f t="shared" ref="BC2518:BC2519" si="4550">LN(AZ2518/BB2518)</f>
        <v>-0.40730031573379899</v>
      </c>
      <c r="BD2518" s="10">
        <f t="shared" ref="BD2518:BD2519" si="4551">LN($AX2518/100+1)</f>
        <v>1.8551665441962413</v>
      </c>
      <c r="BE2518" s="10">
        <f t="shared" ref="BE2518:BE2519" si="4552">ABS(LN($AZ2518/$BB2518))-BD2518-LN(2)</f>
        <v>-2.1410134090223876</v>
      </c>
      <c r="BF2518" s="21">
        <f>INDEX([1]Pr3_line_class7_opt_lin!$A$2:$A$3624,MATCH($X2518,[1]Pr3_line_class7_opt_lin!$AO$2:$AO$3624,0),1)</f>
        <v>8579</v>
      </c>
    </row>
    <row r="2519" spans="1:58" hidden="1" x14ac:dyDescent="0.25">
      <c r="A2519" s="1" t="s">
        <v>929</v>
      </c>
      <c r="B2519" s="1">
        <v>4.0000000000000001E-3</v>
      </c>
      <c r="C2519">
        <v>100</v>
      </c>
      <c r="E2519" s="2">
        <v>96750.9</v>
      </c>
      <c r="F2519">
        <v>18921</v>
      </c>
      <c r="G2519" t="s">
        <v>4</v>
      </c>
      <c r="H2519" t="s">
        <v>46</v>
      </c>
      <c r="I2519">
        <v>115672</v>
      </c>
      <c r="J2519" t="s">
        <v>6</v>
      </c>
      <c r="K2519" t="s">
        <v>46</v>
      </c>
      <c r="L2519">
        <v>18921.240000000002</v>
      </c>
      <c r="M2519">
        <v>115672.2</v>
      </c>
      <c r="N2519">
        <v>26</v>
      </c>
      <c r="V2519" s="11">
        <f t="shared" si="4496"/>
        <v>9.6750910909826213E-7</v>
      </c>
      <c r="W2519" s="11">
        <f t="shared" si="4497"/>
        <v>1.0335821165487868E-6</v>
      </c>
      <c r="X2519" s="10">
        <f t="shared" si="4498"/>
        <v>96750.905814746788</v>
      </c>
      <c r="Y2519" s="8">
        <f t="shared" si="4499"/>
        <v>1033.582054430316</v>
      </c>
      <c r="Z2519" s="1">
        <f t="shared" si="4500"/>
        <v>1033.5820000000001</v>
      </c>
      <c r="AA2519" s="2">
        <f t="shared" si="4501"/>
        <v>96750.9</v>
      </c>
      <c r="AB2519" s="2">
        <f t="shared" si="4495"/>
        <v>96750.910909826212</v>
      </c>
      <c r="AC2519" s="1">
        <f t="shared" si="4502"/>
        <v>9.680369380940565E-2</v>
      </c>
      <c r="AD2519" s="1" t="b">
        <f t="shared" si="4503"/>
        <v>1</v>
      </c>
      <c r="AF2519" s="1" t="s">
        <v>1297</v>
      </c>
      <c r="AG2519" s="1" t="s">
        <v>1182</v>
      </c>
      <c r="AH2519" s="10">
        <v>18921.240000000002</v>
      </c>
      <c r="AI2519" s="10">
        <v>115672.26</v>
      </c>
      <c r="AJ2519" s="10">
        <f t="shared" si="4540"/>
        <v>96751.01999999999</v>
      </c>
      <c r="AK2519" s="1">
        <f t="shared" si="4541"/>
        <v>1.1654000134058151E-3</v>
      </c>
      <c r="AL2519" s="10">
        <f t="shared" si="4542"/>
        <v>-0.11418525320186745</v>
      </c>
      <c r="AM2519" s="10">
        <f t="shared" si="4504"/>
        <v>0.37442950825382015</v>
      </c>
      <c r="AN2519" s="10">
        <f t="shared" si="4543"/>
        <v>-0.30495794451238328</v>
      </c>
      <c r="AO2519" s="1">
        <f t="shared" si="4505"/>
        <v>1033.5820000000001</v>
      </c>
      <c r="AP2519" s="14">
        <v>2490000000</v>
      </c>
      <c r="AQ2519" s="10">
        <v>0.71</v>
      </c>
      <c r="AR2519" s="14" cm="1">
        <f t="array" ref="AR2519">SfromgA($AP2519,$AO2519,"")</f>
        <v>1.3569614790227404</v>
      </c>
      <c r="AS2519" s="21">
        <f t="shared" si="4544"/>
        <v>75.433126321058722</v>
      </c>
      <c r="AU2519" s="10"/>
      <c r="AV2519" s="10"/>
      <c r="AW2519" s="14">
        <f t="shared" si="4545"/>
        <v>2490000000</v>
      </c>
      <c r="AX2519" s="21">
        <f t="shared" si="4546"/>
        <v>75.433126321058722</v>
      </c>
      <c r="AY2519" s="10">
        <f t="shared" si="4547"/>
        <v>-10.077533255515077</v>
      </c>
      <c r="AZ2519" s="10">
        <f t="shared" si="4548"/>
        <v>64.745022305749956</v>
      </c>
      <c r="BA2519" s="10">
        <f t="shared" si="4549"/>
        <v>-0.43471336395039689</v>
      </c>
      <c r="BB2519" s="17" cm="1">
        <f t="array" ref="BB2519">$C2519*EXP(poly_from_str($AO2519,BB$2951))</f>
        <v>101.21323955026371</v>
      </c>
      <c r="BC2519" s="10">
        <f t="shared" si="4550"/>
        <v>-0.44677275185423998</v>
      </c>
      <c r="BD2519" s="10">
        <f t="shared" si="4551"/>
        <v>0.56208773769747056</v>
      </c>
      <c r="BE2519" s="10">
        <f t="shared" si="4552"/>
        <v>-0.80846216640317592</v>
      </c>
      <c r="BF2519" s="21">
        <f>INDEX([1]Pr3_line_class7_opt_lin!$A$2:$A$3624,MATCH($X2519,[1]Pr3_line_class7_opt_lin!$AO$2:$AO$3624,0),1)</f>
        <v>85830</v>
      </c>
    </row>
    <row r="2520" spans="1:58" hidden="1" x14ac:dyDescent="0.25">
      <c r="A2520" s="1" t="s">
        <v>930</v>
      </c>
      <c r="B2520" s="1">
        <v>4.0000000000000001E-3</v>
      </c>
      <c r="C2520">
        <v>5</v>
      </c>
      <c r="E2520" s="2">
        <v>96765.7</v>
      </c>
      <c r="N2520">
        <v>26</v>
      </c>
      <c r="V2520" s="11">
        <f t="shared" si="4496"/>
        <v>9.6765703138305281E-7</v>
      </c>
      <c r="W2520" s="11">
        <f t="shared" si="4497"/>
        <v>1.0334240335160084E-6</v>
      </c>
      <c r="X2520" s="10">
        <f t="shared" si="4498"/>
        <v>96765.701672184048</v>
      </c>
      <c r="Y2520" s="8">
        <f t="shared" si="4499"/>
        <v>1033.4240156576643</v>
      </c>
      <c r="Z2520" s="1">
        <f t="shared" si="4500"/>
        <v>1033.424</v>
      </c>
      <c r="AA2520" s="2">
        <f t="shared" si="4501"/>
        <v>96765.7</v>
      </c>
      <c r="AB2520" s="2">
        <f t="shared" si="4495"/>
        <v>96765.703138305282</v>
      </c>
      <c r="AC2520" s="1">
        <f t="shared" si="4502"/>
        <v>9.6818006519253125E-2</v>
      </c>
      <c r="AD2520" s="1" t="b">
        <f t="shared" si="4503"/>
        <v>1</v>
      </c>
      <c r="AM2520" s="10">
        <f t="shared" si="4504"/>
        <v>0.3745440400068123</v>
      </c>
      <c r="AN2520" s="10"/>
      <c r="AO2520" s="1">
        <f t="shared" si="4505"/>
        <v>1033.424</v>
      </c>
      <c r="AP2520"/>
      <c r="BB2520" s="17" cm="1">
        <f t="array" ref="BB2520">$C2520*EXP(poly_from_str($AO2520,BB$2951))</f>
        <v>5.0605692780765557</v>
      </c>
      <c r="BF2520" s="21" t="e">
        <f>INDEX([1]Pr3_line_class7_opt_lin!$A$2:$A$3624,MATCH($X2520,[1]Pr3_line_class7_opt_lin!$AO$2:$AO$3624,0),1)</f>
        <v>#N/A</v>
      </c>
    </row>
    <row r="2521" spans="1:58" hidden="1" x14ac:dyDescent="0.25">
      <c r="A2521" s="1" t="s">
        <v>931</v>
      </c>
      <c r="B2521" s="1">
        <v>4.0000000000000001E-3</v>
      </c>
      <c r="C2521">
        <v>30</v>
      </c>
      <c r="E2521" s="2">
        <v>96774.6</v>
      </c>
      <c r="N2521">
        <v>26</v>
      </c>
      <c r="V2521" s="11">
        <f t="shared" si="4496"/>
        <v>9.6774599377352228E-7</v>
      </c>
      <c r="W2521" s="11">
        <f t="shared" si="4497"/>
        <v>1.0333289933515612E-6</v>
      </c>
      <c r="X2521" s="10">
        <f t="shared" si="4498"/>
        <v>96774.599668291441</v>
      </c>
      <c r="Y2521" s="8">
        <f t="shared" si="4499"/>
        <v>1033.3289968934419</v>
      </c>
      <c r="Z2521" s="1">
        <f t="shared" si="4500"/>
        <v>1033.329</v>
      </c>
      <c r="AA2521" s="2">
        <f t="shared" si="4501"/>
        <v>96774.6</v>
      </c>
      <c r="AB2521" s="2">
        <f t="shared" si="4495"/>
        <v>96774.599377352235</v>
      </c>
      <c r="AC2521" s="1">
        <f t="shared" si="4502"/>
        <v>9.6826615423235118E-2</v>
      </c>
      <c r="AD2521" s="1" t="b">
        <f t="shared" si="4503"/>
        <v>1</v>
      </c>
      <c r="AM2521" s="10">
        <f t="shared" si="4504"/>
        <v>0.37461292579614047</v>
      </c>
      <c r="AN2521" s="10"/>
      <c r="AO2521" s="1">
        <f t="shared" si="4505"/>
        <v>1033.329</v>
      </c>
      <c r="AP2521"/>
      <c r="BB2521" s="17" cm="1">
        <f t="array" ref="BB2521">$C2521*EXP(poly_from_str($AO2521,BB$2951))</f>
        <v>30.36307220982113</v>
      </c>
      <c r="BF2521" s="21">
        <f>INDEX([1]Pr3_line_class7_opt_lin!$A$2:$A$3624,MATCH($X2521,[1]Pr3_line_class7_opt_lin!$AO$2:$AO$3624,0),1)</f>
        <v>25788</v>
      </c>
    </row>
    <row r="2522" spans="1:58" x14ac:dyDescent="0.25">
      <c r="A2522" s="1" t="s">
        <v>932</v>
      </c>
      <c r="B2522" s="1">
        <v>8.0000000000000002E-3</v>
      </c>
      <c r="C2522">
        <v>50</v>
      </c>
      <c r="D2522" t="s">
        <v>111</v>
      </c>
      <c r="E2522" s="2">
        <v>96783.1</v>
      </c>
      <c r="F2522">
        <v>21535</v>
      </c>
      <c r="G2522" t="s">
        <v>4</v>
      </c>
      <c r="H2522" t="s">
        <v>5</v>
      </c>
      <c r="I2522">
        <v>118318</v>
      </c>
      <c r="J2522" t="s">
        <v>6</v>
      </c>
      <c r="K2522" t="s">
        <v>7</v>
      </c>
      <c r="L2522">
        <v>21535.17</v>
      </c>
      <c r="M2522">
        <v>118318.6</v>
      </c>
      <c r="N2522">
        <v>26</v>
      </c>
      <c r="V2522" s="11">
        <f t="shared" si="4496"/>
        <v>9.6783122571953411E-7</v>
      </c>
      <c r="W2522" s="11">
        <f t="shared" si="4497"/>
        <v>1.033238240973889E-6</v>
      </c>
      <c r="X2522" s="10">
        <f t="shared" si="4498"/>
        <v>96783.112022976857</v>
      </c>
      <c r="Y2522" s="8">
        <f t="shared" si="4499"/>
        <v>1033.2381126188568</v>
      </c>
      <c r="Z2522" s="1">
        <f t="shared" si="4500"/>
        <v>1033.2380000000001</v>
      </c>
      <c r="AA2522" s="2">
        <f t="shared" si="4501"/>
        <v>96783.1</v>
      </c>
      <c r="AB2522" s="2">
        <f t="shared" si="4495"/>
        <v>96783.122571953412</v>
      </c>
      <c r="AC2522" s="1">
        <f t="shared" si="4502"/>
        <v>9.6834864073888791E-2</v>
      </c>
      <c r="AD2522" s="1" t="b">
        <f t="shared" si="4503"/>
        <v>1</v>
      </c>
      <c r="AF2522" s="1" t="s">
        <v>1206</v>
      </c>
      <c r="AG2522" s="1" t="s">
        <v>1171</v>
      </c>
      <c r="AH2522" s="10">
        <v>21535.17</v>
      </c>
      <c r="AI2522" s="10">
        <v>118318.6</v>
      </c>
      <c r="AJ2522" s="10">
        <f t="shared" ref="AJ2522:AJ2524" si="4553">AI2522-AH2522</f>
        <v>96783.430000000008</v>
      </c>
      <c r="AK2522" s="1">
        <f t="shared" ref="AK2522:AK2524" si="4554">$A2522-100000000/AJ2522</f>
        <v>3.2820322653606127E-3</v>
      </c>
      <c r="AL2522" s="10">
        <f t="shared" ref="AL2522:AL2524" si="4555">$X2522-AJ2522</f>
        <v>-0.31797702315088827</v>
      </c>
      <c r="AM2522" s="10">
        <f t="shared" si="4504"/>
        <v>0.74935765041548996</v>
      </c>
      <c r="AN2522" s="10">
        <f t="shared" ref="AN2522:AN2524" si="4556">AL2522/AM2522</f>
        <v>-0.42433279085705239</v>
      </c>
      <c r="AO2522" s="1">
        <f t="shared" si="4505"/>
        <v>1033.2380000000001</v>
      </c>
      <c r="AP2522" s="14">
        <v>15300000</v>
      </c>
      <c r="AQ2522" s="10">
        <v>7.0000000000000001E-3</v>
      </c>
      <c r="AR2522" s="14" cm="1">
        <f t="array" ref="AR2522">SfromgA($AP2522,$AO2522,"")</f>
        <v>8.3296336524273529E-3</v>
      </c>
      <c r="AS2522" s="21">
        <f t="shared" ref="AS2522:AS2524" si="4557">(10^MAX(0.05, -0.312925054856973*((LN($AR2522))^(1/3)) + 0.454808404431693)-1)*100</f>
        <v>859.90492715224855</v>
      </c>
      <c r="AU2522" s="10"/>
      <c r="AV2522" s="10"/>
      <c r="AW2522" s="14">
        <f t="shared" ref="AW2522:AW2524" si="4558">IF($AP2522="",$AT2522,$AP2522)</f>
        <v>15300000</v>
      </c>
      <c r="AX2522" s="21">
        <f t="shared" ref="AX2522:AX2524" si="4559">IF($AP2522="",$AV2522,$AS2522)</f>
        <v>859.90492715224855</v>
      </c>
      <c r="AY2522" s="12"/>
      <c r="AZ2522" s="10">
        <f t="shared" ref="AZ2522:AZ2524" si="4560">EXP(AY$2950*$AI2522+AY$2951)*$AW2522/$AO2522</f>
        <v>0.31075049735793947</v>
      </c>
      <c r="BA2522" s="12"/>
      <c r="BB2522" s="17" cm="1">
        <f t="array" ref="BB2522">$C2522*EXP(poly_from_str($AO2522,BB$2951))</f>
        <v>50.604561415105543</v>
      </c>
      <c r="BC2522" s="12"/>
      <c r="BD2522" s="10">
        <f t="shared" ref="BD2522:BD2524" si="4561">LN($AX2522/100+1)</f>
        <v>2.2616640593531709</v>
      </c>
      <c r="BE2522" s="10">
        <f t="shared" ref="BE2522:BE2524" si="4562">ABS(LN($AZ2522/$BB2522))-BD2522-LN(2)</f>
        <v>2.137995426945281</v>
      </c>
      <c r="BF2522" s="21">
        <f>INDEX([1]Pr3_line_class7_opt_lin!$A$2:$A$3624,MATCH($X2522,[1]Pr3_line_class7_opt_lin!$AO$2:$AO$3624,0),1)</f>
        <v>43003</v>
      </c>
    </row>
    <row r="2523" spans="1:58" x14ac:dyDescent="0.25">
      <c r="A2523" s="1" t="s">
        <v>933</v>
      </c>
      <c r="B2523" s="1">
        <v>8.0000000000000002E-3</v>
      </c>
      <c r="C2523">
        <v>20</v>
      </c>
      <c r="D2523" t="s">
        <v>111</v>
      </c>
      <c r="E2523" s="2">
        <v>96786</v>
      </c>
      <c r="F2523">
        <v>21294</v>
      </c>
      <c r="G2523" t="s">
        <v>4</v>
      </c>
      <c r="H2523" t="s">
        <v>7</v>
      </c>
      <c r="I2523">
        <v>118081</v>
      </c>
      <c r="J2523" t="s">
        <v>6</v>
      </c>
      <c r="K2523" t="s">
        <v>5</v>
      </c>
      <c r="L2523">
        <v>21294.89</v>
      </c>
      <c r="M2523">
        <v>118081.1</v>
      </c>
      <c r="N2523">
        <v>26</v>
      </c>
      <c r="V2523" s="11">
        <f t="shared" si="4496"/>
        <v>9.6786026420649492E-7</v>
      </c>
      <c r="W2523" s="11">
        <f t="shared" si="4497"/>
        <v>1.0332072820449239E-6</v>
      </c>
      <c r="X2523" s="10">
        <f t="shared" si="4498"/>
        <v>96786.014072200429</v>
      </c>
      <c r="Y2523" s="8">
        <f t="shared" si="4499"/>
        <v>1033.2071318217734</v>
      </c>
      <c r="Z2523" s="1">
        <f t="shared" si="4500"/>
        <v>1033.2070000000001</v>
      </c>
      <c r="AA2523" s="2">
        <f t="shared" si="4501"/>
        <v>96786</v>
      </c>
      <c r="AB2523" s="2">
        <f t="shared" si="4495"/>
        <v>96786.026420649476</v>
      </c>
      <c r="AC2523" s="1">
        <f t="shared" si="4502"/>
        <v>9.6837674551493308E-2</v>
      </c>
      <c r="AD2523" s="1" t="b">
        <f t="shared" si="4503"/>
        <v>1</v>
      </c>
      <c r="AF2523" s="1" t="s">
        <v>1209</v>
      </c>
      <c r="AG2523" s="1" t="s">
        <v>1164</v>
      </c>
      <c r="AH2523" s="10">
        <v>21294.89</v>
      </c>
      <c r="AI2523" s="10">
        <v>118081.1</v>
      </c>
      <c r="AJ2523" s="10">
        <f t="shared" si="4553"/>
        <v>96786.21</v>
      </c>
      <c r="AK2523" s="1">
        <f t="shared" si="4554"/>
        <v>1.9597365162553615E-3</v>
      </c>
      <c r="AL2523" s="10">
        <f t="shared" si="4555"/>
        <v>-0.19592779957747553</v>
      </c>
      <c r="AM2523" s="10">
        <f t="shared" si="4504"/>
        <v>0.74940258825191852</v>
      </c>
      <c r="AN2523" s="10">
        <f t="shared" si="4556"/>
        <v>-0.26144532011092098</v>
      </c>
      <c r="AO2523" s="1">
        <f t="shared" si="4505"/>
        <v>1033.2070000000001</v>
      </c>
      <c r="AP2523" s="14">
        <v>928000000</v>
      </c>
      <c r="AQ2523" s="10">
        <v>0.153</v>
      </c>
      <c r="AR2523" s="14" cm="1">
        <f t="array" ref="AR2523">SfromgA($AP2523,$AO2523,"")</f>
        <v>0.50517675131603135</v>
      </c>
      <c r="AS2523" s="21">
        <f t="shared" si="4557"/>
        <v>437.48645291276489</v>
      </c>
      <c r="AU2523" s="10"/>
      <c r="AV2523" s="10"/>
      <c r="AW2523" s="14">
        <f t="shared" si="4558"/>
        <v>928000000</v>
      </c>
      <c r="AX2523" s="21">
        <f t="shared" si="4559"/>
        <v>437.48645291276489</v>
      </c>
      <c r="AY2523" s="10">
        <f t="shared" ref="AY2523:AY2524" si="4563">LN(BB2523*$AO2523/$AW2523)</f>
        <v>-10.700372277051173</v>
      </c>
      <c r="AZ2523" s="10">
        <f t="shared" si="4560"/>
        <v>19.271831621919318</v>
      </c>
      <c r="BA2523" s="10">
        <f t="shared" ref="BA2523:BA2524" si="4564">LN(AZ2523/$C2523)</f>
        <v>-3.7087745207809317E-2</v>
      </c>
      <c r="BB2523" s="17" cm="1">
        <f t="array" ref="BB2523">$C2523*EXP(poly_from_str($AO2523,BB$2951))</f>
        <v>20.241747455624743</v>
      </c>
      <c r="BC2523" s="10">
        <f t="shared" ref="BC2523:BC2524" si="4565">LN(AZ2523/BB2523)</f>
        <v>-4.9102649086634177E-2</v>
      </c>
      <c r="BD2523" s="10">
        <f t="shared" si="4561"/>
        <v>1.6817333698128751</v>
      </c>
      <c r="BE2523" s="10">
        <f t="shared" si="4562"/>
        <v>-2.3257779012861861</v>
      </c>
      <c r="BF2523" s="21">
        <f>INDEX([1]Pr3_line_class7_opt_lin!$A$2:$A$3624,MATCH($X2523,[1]Pr3_line_class7_opt_lin!$AO$2:$AO$3624,0),1)</f>
        <v>17204</v>
      </c>
    </row>
    <row r="2524" spans="1:58" hidden="1" x14ac:dyDescent="0.25">
      <c r="A2524" s="1" t="s">
        <v>934</v>
      </c>
      <c r="B2524" s="1">
        <v>4.0000000000000001E-3</v>
      </c>
      <c r="C2524">
        <v>15</v>
      </c>
      <c r="E2524" s="2">
        <v>96798.9</v>
      </c>
      <c r="F2524">
        <v>20848</v>
      </c>
      <c r="G2524" t="s">
        <v>4</v>
      </c>
      <c r="H2524" t="s">
        <v>17</v>
      </c>
      <c r="I2524">
        <v>117647</v>
      </c>
      <c r="J2524" t="s">
        <v>6</v>
      </c>
      <c r="K2524" t="s">
        <v>7</v>
      </c>
      <c r="L2524">
        <v>20848.39</v>
      </c>
      <c r="M2524">
        <v>117647.2</v>
      </c>
      <c r="N2524">
        <v>26</v>
      </c>
      <c r="V2524" s="11">
        <f t="shared" si="4496"/>
        <v>9.6798861645387062E-7</v>
      </c>
      <c r="W2524" s="11">
        <f t="shared" si="4497"/>
        <v>1.0330695906668361E-6</v>
      </c>
      <c r="X2524" s="10">
        <f t="shared" si="4498"/>
        <v>96798.879576593827</v>
      </c>
      <c r="Y2524" s="8">
        <f t="shared" si="4499"/>
        <v>1033.0698086321675</v>
      </c>
      <c r="Z2524" s="1">
        <f t="shared" si="4500"/>
        <v>1033.07</v>
      </c>
      <c r="AA2524" s="2">
        <f t="shared" si="4501"/>
        <v>96798.9</v>
      </c>
      <c r="AB2524" s="2">
        <f t="shared" si="4495"/>
        <v>96798.861645387049</v>
      </c>
      <c r="AC2524" s="1">
        <f t="shared" si="4502"/>
        <v>9.6850098079213937E-2</v>
      </c>
      <c r="AD2524" s="1" t="b">
        <f t="shared" si="4503"/>
        <v>1</v>
      </c>
      <c r="AF2524" s="1" t="s">
        <v>1271</v>
      </c>
      <c r="AG2524" s="1" t="s">
        <v>1203</v>
      </c>
      <c r="AH2524" s="10">
        <v>20848.39</v>
      </c>
      <c r="AI2524" s="10">
        <v>117647.2</v>
      </c>
      <c r="AJ2524" s="10">
        <f t="shared" si="4553"/>
        <v>96798.81</v>
      </c>
      <c r="AK2524" s="1">
        <f t="shared" si="4554"/>
        <v>-5.5117723036346433E-4</v>
      </c>
      <c r="AL2524" s="10">
        <f t="shared" si="4555"/>
        <v>6.9576593828969635E-2</v>
      </c>
      <c r="AM2524" s="10">
        <f t="shared" si="4504"/>
        <v>0.3748009331410263</v>
      </c>
      <c r="AN2524" s="10">
        <f t="shared" si="4556"/>
        <v>0.18563612754611275</v>
      </c>
      <c r="AO2524" s="1">
        <f t="shared" si="4505"/>
        <v>1033.07</v>
      </c>
      <c r="AP2524" s="14">
        <v>661000000</v>
      </c>
      <c r="AQ2524" s="10">
        <v>0.128</v>
      </c>
      <c r="AR2524" s="14" cm="1">
        <f t="array" ref="AR2524">SfromgA($AP2524,$AO2524,"")</f>
        <v>0.35968644318580073</v>
      </c>
      <c r="AS2524" s="21">
        <f t="shared" si="4557"/>
        <v>488.93224928020959</v>
      </c>
      <c r="AU2524" s="10"/>
      <c r="AV2524" s="10"/>
      <c r="AW2524" s="14">
        <f t="shared" si="4558"/>
        <v>661000000</v>
      </c>
      <c r="AX2524" s="21">
        <f t="shared" si="4559"/>
        <v>488.93224928020959</v>
      </c>
      <c r="AY2524" s="10">
        <f t="shared" si="4563"/>
        <v>-10.64892618275857</v>
      </c>
      <c r="AZ2524" s="10">
        <f t="shared" si="4560"/>
        <v>14.297125625491327</v>
      </c>
      <c r="BA2524" s="10">
        <f t="shared" si="4564"/>
        <v>-4.7991689250999968E-2</v>
      </c>
      <c r="BB2524" s="17" cm="1">
        <f t="array" ref="BB2524">$C2524*EXP(poly_from_str($AO2524,BB$2951))</f>
        <v>15.181050681674911</v>
      </c>
      <c r="BC2524" s="10">
        <f t="shared" si="4565"/>
        <v>-5.9989472587630294E-2</v>
      </c>
      <c r="BD2524" s="10">
        <f t="shared" si="4561"/>
        <v>1.7731409643584704</v>
      </c>
      <c r="BE2524" s="10">
        <f t="shared" si="4562"/>
        <v>-2.4062986723307853</v>
      </c>
      <c r="BF2524" s="21">
        <f>INDEX([1]Pr3_line_class7_opt_lin!$A$2:$A$3624,MATCH($X2524,[1]Pr3_line_class7_opt_lin!$AO$2:$AO$3624,0),1)</f>
        <v>12914</v>
      </c>
    </row>
    <row r="2525" spans="1:58" hidden="1" x14ac:dyDescent="0.25">
      <c r="A2525" s="1" t="s">
        <v>935</v>
      </c>
      <c r="B2525" s="1">
        <v>4.0000000000000001E-3</v>
      </c>
      <c r="C2525">
        <v>2</v>
      </c>
      <c r="E2525" s="2">
        <v>96807.6</v>
      </c>
      <c r="N2525">
        <v>26</v>
      </c>
      <c r="V2525" s="11">
        <f t="shared" si="4496"/>
        <v>9.680757654817095E-7</v>
      </c>
      <c r="W2525" s="11">
        <f t="shared" si="4497"/>
        <v>1.0329767497593165E-6</v>
      </c>
      <c r="X2525" s="10">
        <f t="shared" si="4498"/>
        <v>96807.587514261642</v>
      </c>
      <c r="Y2525" s="8">
        <f t="shared" si="4499"/>
        <v>1032.9768829872767</v>
      </c>
      <c r="Z2525" s="1">
        <f t="shared" si="4500"/>
        <v>1032.9770000000001</v>
      </c>
      <c r="AA2525" s="2">
        <f t="shared" si="4501"/>
        <v>96807.6</v>
      </c>
      <c r="AB2525" s="2">
        <f t="shared" si="4495"/>
        <v>96807.576548170953</v>
      </c>
      <c r="AC2525" s="1">
        <f t="shared" si="4502"/>
        <v>9.6858534385649897E-2</v>
      </c>
      <c r="AD2525" s="1" t="b">
        <f t="shared" si="4503"/>
        <v>1</v>
      </c>
      <c r="AM2525" s="10">
        <f t="shared" si="4504"/>
        <v>0.3748683658977886</v>
      </c>
      <c r="AN2525" s="10"/>
      <c r="AO2525" s="1">
        <f t="shared" si="4505"/>
        <v>1032.9770000000001</v>
      </c>
      <c r="AP2525"/>
      <c r="BB2525" s="17" cm="1">
        <f t="array" ref="BB2525">$C2525*EXP(poly_from_str($AO2525,BB$2951))</f>
        <v>2.0241160301119758</v>
      </c>
      <c r="BF2525" s="21" t="e">
        <f>INDEX([1]Pr3_line_class7_opt_lin!$A$2:$A$3624,MATCH($X2525,[1]Pr3_line_class7_opt_lin!$AO$2:$AO$3624,0),1)</f>
        <v>#N/A</v>
      </c>
    </row>
    <row r="2526" spans="1:58" hidden="1" x14ac:dyDescent="0.25">
      <c r="A2526" s="1" t="s">
        <v>936</v>
      </c>
      <c r="B2526" s="1">
        <v>4.0000000000000001E-3</v>
      </c>
      <c r="C2526">
        <v>70</v>
      </c>
      <c r="E2526" s="2">
        <v>96824.4</v>
      </c>
      <c r="F2526">
        <v>21238</v>
      </c>
      <c r="G2526" t="s">
        <v>4</v>
      </c>
      <c r="H2526" t="s">
        <v>39</v>
      </c>
      <c r="I2526">
        <v>118063</v>
      </c>
      <c r="J2526" t="s">
        <v>6</v>
      </c>
      <c r="K2526" t="s">
        <v>46</v>
      </c>
      <c r="L2526">
        <v>21238.78</v>
      </c>
      <c r="M2526">
        <v>118063</v>
      </c>
      <c r="N2526">
        <v>26</v>
      </c>
      <c r="V2526" s="11">
        <f t="shared" si="4496"/>
        <v>9.6824354810911722E-7</v>
      </c>
      <c r="W2526" s="11">
        <f t="shared" si="4497"/>
        <v>1.0327975179810048E-6</v>
      </c>
      <c r="X2526" s="10">
        <f t="shared" si="4498"/>
        <v>96824.375949162772</v>
      </c>
      <c r="Y2526" s="8">
        <f t="shared" si="4499"/>
        <v>1032.7977745243054</v>
      </c>
      <c r="Z2526" s="1">
        <f t="shared" si="4500"/>
        <v>1032.798</v>
      </c>
      <c r="AA2526" s="2">
        <f t="shared" si="4501"/>
        <v>96824.4</v>
      </c>
      <c r="AB2526" s="2">
        <f t="shared" si="4495"/>
        <v>96824.354810911711</v>
      </c>
      <c r="AC2526" s="1">
        <f t="shared" si="4502"/>
        <v>9.687477842274661E-2</v>
      </c>
      <c r="AD2526" s="1" t="b">
        <f t="shared" si="4503"/>
        <v>1</v>
      </c>
      <c r="AF2526" s="1" t="s">
        <v>1196</v>
      </c>
      <c r="AG2526" s="1" t="s">
        <v>1190</v>
      </c>
      <c r="AH2526" s="10">
        <v>21238.78</v>
      </c>
      <c r="AI2526" s="10">
        <v>118063</v>
      </c>
      <c r="AJ2526" s="10">
        <f>AI2526-AH2526</f>
        <v>96824.22</v>
      </c>
      <c r="AK2526" s="1">
        <f>$A2526-100000000/AJ2526</f>
        <v>-1.4379918577560602E-3</v>
      </c>
      <c r="AL2526" s="10">
        <f>$X2526-AJ2526</f>
        <v>0.15594916277041193</v>
      </c>
      <c r="AM2526" s="10">
        <f t="shared" si="4504"/>
        <v>0.37499840239814564</v>
      </c>
      <c r="AN2526" s="10">
        <f>AL2526/AM2526</f>
        <v>0.41586620575742245</v>
      </c>
      <c r="AO2526" s="1">
        <f t="shared" si="4505"/>
        <v>1032.798</v>
      </c>
      <c r="AP2526" s="14">
        <v>1010000000</v>
      </c>
      <c r="AQ2526" s="10">
        <v>0.109</v>
      </c>
      <c r="AR2526" s="14" cm="1">
        <f t="array" ref="AR2526">SfromgA($AP2526,$AO2526,"")</f>
        <v>0.54916253163706918</v>
      </c>
      <c r="AS2526" s="21">
        <f>(10^MAX(0.05, -0.312925054856973*((LN($AR2526))^(1/3)) + 0.454808404431693)-1)*100</f>
        <v>423.17365179984449</v>
      </c>
      <c r="AU2526" s="10"/>
      <c r="AV2526" s="10"/>
      <c r="AW2526" s="14">
        <f>IF($AP2526="",$AT2526,$AP2526)</f>
        <v>1010000000</v>
      </c>
      <c r="AX2526" s="21">
        <f>IF($AP2526="",$AV2526,$AS2526)</f>
        <v>423.17365179984449</v>
      </c>
      <c r="AY2526" s="10">
        <f>LN(BB2526*$AO2526/$AW2526)</f>
        <v>-9.5327316088165404</v>
      </c>
      <c r="AZ2526" s="10">
        <f>EXP(AY$2950*$AI2526+AY$2951)*$AW2526/$AO2526</f>
        <v>21.018568380766425</v>
      </c>
      <c r="BA2526" s="10">
        <f>LN(AZ2526/$C2526)</f>
        <v>-1.2030889864001628</v>
      </c>
      <c r="BB2526" s="17" cm="1">
        <f t="array" ref="BB2526">$C2526*EXP(poly_from_str($AO2526,BB$2951))</f>
        <v>70.842397480190201</v>
      </c>
      <c r="BC2526" s="10">
        <f t="shared" ref="BC2526" si="4566">LN(AZ2526/BB2526)</f>
        <v>-1.2150514002866315</v>
      </c>
      <c r="BD2526" s="10">
        <f t="shared" ref="BD2526" si="4567">LN($AX2526/100+1)</f>
        <v>1.6547432531770274</v>
      </c>
      <c r="BE2526" s="10">
        <f>ABS(LN($AZ2526/$BB2526))-BD2526-LN(2)</f>
        <v>-1.1328390334503413</v>
      </c>
      <c r="BF2526" s="21">
        <f>INDEX([1]Pr3_line_class7_opt_lin!$A$2:$A$3624,MATCH($X2526,[1]Pr3_line_class7_opt_lin!$AO$2:$AO$3624,0),1)</f>
        <v>60361</v>
      </c>
    </row>
    <row r="2527" spans="1:58" hidden="1" x14ac:dyDescent="0.25">
      <c r="A2527" s="1" t="s">
        <v>937</v>
      </c>
      <c r="B2527" s="1">
        <v>4.0000000000000001E-3</v>
      </c>
      <c r="C2527">
        <v>2</v>
      </c>
      <c r="E2527" s="2">
        <v>96852.7</v>
      </c>
      <c r="N2527">
        <v>26</v>
      </c>
      <c r="V2527" s="11">
        <f t="shared" si="4496"/>
        <v>9.6852675458306845E-7</v>
      </c>
      <c r="W2527" s="11">
        <f t="shared" si="4497"/>
        <v>1.03249573837384E-6</v>
      </c>
      <c r="X2527" s="10">
        <f t="shared" si="4498"/>
        <v>96852.686945401903</v>
      </c>
      <c r="Y2527" s="8">
        <f t="shared" si="4499"/>
        <v>1032.4958775420687</v>
      </c>
      <c r="Z2527" s="1">
        <f t="shared" si="4500"/>
        <v>1032.4960000000001</v>
      </c>
      <c r="AA2527" s="2">
        <f t="shared" si="4501"/>
        <v>96852.7</v>
      </c>
      <c r="AB2527" s="2">
        <f t="shared" si="4495"/>
        <v>96852.675458306854</v>
      </c>
      <c r="AC2527" s="1">
        <f t="shared" si="4502"/>
        <v>9.6902203717160573E-2</v>
      </c>
      <c r="AD2527" s="1" t="b">
        <f t="shared" si="4503"/>
        <v>1</v>
      </c>
      <c r="AM2527" s="10">
        <f t="shared" si="4504"/>
        <v>0.37521772481443022</v>
      </c>
      <c r="AN2527" s="10"/>
      <c r="AO2527" s="1">
        <f t="shared" si="4505"/>
        <v>1032.4960000000001</v>
      </c>
      <c r="AP2527"/>
      <c r="BB2527" s="17" cm="1">
        <f t="array" ref="BB2527">$C2527*EXP(poly_from_str($AO2527,BB$2951))</f>
        <v>2.0239846679416429</v>
      </c>
      <c r="BF2527" s="21">
        <f>INDEX([1]Pr3_line_class7_opt_lin!$A$2:$A$3624,MATCH($X2527,[1]Pr3_line_class7_opt_lin!$AO$2:$AO$3624,0),1)</f>
        <v>1728</v>
      </c>
    </row>
    <row r="2528" spans="1:58" hidden="1" x14ac:dyDescent="0.25">
      <c r="A2528" s="1" t="s">
        <v>938</v>
      </c>
      <c r="B2528" s="1">
        <v>4.0000000000000001E-3</v>
      </c>
      <c r="C2528">
        <v>200</v>
      </c>
      <c r="E2528" s="2">
        <v>96857</v>
      </c>
      <c r="N2528">
        <v>26</v>
      </c>
      <c r="V2528" s="11">
        <f t="shared" si="4496"/>
        <v>9.6856990653300398E-7</v>
      </c>
      <c r="W2528" s="11">
        <f t="shared" si="4497"/>
        <v>1.0324499003685847E-6</v>
      </c>
      <c r="X2528" s="10">
        <f t="shared" si="4498"/>
        <v>96856.995028572564</v>
      </c>
      <c r="Y2528" s="8">
        <f t="shared" si="4499"/>
        <v>1032.4499533616572</v>
      </c>
      <c r="Z2528" s="1">
        <f t="shared" si="4500"/>
        <v>1032.45</v>
      </c>
      <c r="AA2528" s="2">
        <f t="shared" si="4501"/>
        <v>96857</v>
      </c>
      <c r="AB2528" s="2">
        <f t="shared" si="4495"/>
        <v>96856.990653300396</v>
      </c>
      <c r="AC2528" s="1">
        <f t="shared" si="4502"/>
        <v>9.6906383192067597E-2</v>
      </c>
      <c r="AD2528" s="1" t="b">
        <f t="shared" si="4503"/>
        <v>1</v>
      </c>
      <c r="AM2528" s="10">
        <f t="shared" si="4504"/>
        <v>0.37525110174826865</v>
      </c>
      <c r="AN2528" s="10"/>
      <c r="AO2528" s="1">
        <f t="shared" si="4505"/>
        <v>1032.45</v>
      </c>
      <c r="AP2528"/>
      <c r="BB2528" s="17" cm="1">
        <f t="array" ref="BB2528">$C2528*EXP(poly_from_str($AO2528,BB$2951))</f>
        <v>202.39714977963828</v>
      </c>
      <c r="BF2528" s="21">
        <f>INDEX([1]Pr3_line_class7_opt_lin!$A$2:$A$3624,MATCH($X2528,[1]Pr3_line_class7_opt_lin!$AO$2:$AO$3624,0),1)</f>
        <v>172818</v>
      </c>
    </row>
    <row r="2529" spans="1:58" hidden="1" x14ac:dyDescent="0.25">
      <c r="A2529" s="1" t="s">
        <v>939</v>
      </c>
      <c r="B2529" s="1">
        <v>4.0000000000000001E-3</v>
      </c>
      <c r="C2529">
        <v>10</v>
      </c>
      <c r="E2529" s="2">
        <v>96871.2</v>
      </c>
      <c r="N2529">
        <v>26</v>
      </c>
      <c r="V2529" s="11">
        <f t="shared" si="4496"/>
        <v>9.6871158453122606E-7</v>
      </c>
      <c r="W2529" s="11">
        <f t="shared" si="4497"/>
        <v>1.0322985572595364E-6</v>
      </c>
      <c r="X2529" s="10">
        <f t="shared" si="4498"/>
        <v>96871.177907639911</v>
      </c>
      <c r="Y2529" s="8">
        <f t="shared" si="4499"/>
        <v>1032.2987926846849</v>
      </c>
      <c r="Z2529" s="1">
        <f t="shared" si="4500"/>
        <v>1032.299</v>
      </c>
      <c r="AA2529" s="2">
        <f t="shared" si="4501"/>
        <v>96871.2</v>
      </c>
      <c r="AB2529" s="2">
        <f t="shared" si="4495"/>
        <v>96871.158453122596</v>
      </c>
      <c r="AC2529" s="1">
        <f t="shared" si="4502"/>
        <v>9.6920106700249933E-2</v>
      </c>
      <c r="AD2529" s="1" t="b">
        <f t="shared" si="4503"/>
        <v>1</v>
      </c>
      <c r="AM2529" s="10">
        <f t="shared" si="4504"/>
        <v>0.37536101458976523</v>
      </c>
      <c r="AN2529" s="10"/>
      <c r="AO2529" s="1">
        <f t="shared" si="4505"/>
        <v>1032.299</v>
      </c>
      <c r="AP2529"/>
      <c r="BB2529" s="17" cm="1">
        <f t="array" ref="BB2529">$C2529*EXP(poly_from_str($AO2529,BB$2951))</f>
        <v>10.119637600246714</v>
      </c>
      <c r="BF2529" s="21">
        <f>INDEX([1]Pr3_line_class7_opt_lin!$A$2:$A$3624,MATCH($X2529,[1]Pr3_line_class7_opt_lin!$AO$2:$AO$3624,0),1)</f>
        <v>8649</v>
      </c>
    </row>
    <row r="2530" spans="1:58" hidden="1" x14ac:dyDescent="0.25">
      <c r="A2530" s="1" t="s">
        <v>940</v>
      </c>
      <c r="B2530" s="1">
        <v>4.0000000000000001E-3</v>
      </c>
      <c r="C2530">
        <v>7</v>
      </c>
      <c r="E2530" s="2">
        <v>96878.5</v>
      </c>
      <c r="F2530">
        <v>19360</v>
      </c>
      <c r="G2530" t="s">
        <v>4</v>
      </c>
      <c r="H2530" t="s">
        <v>39</v>
      </c>
      <c r="I2530">
        <v>116238</v>
      </c>
      <c r="J2530" t="s">
        <v>6</v>
      </c>
      <c r="K2530" t="s">
        <v>46</v>
      </c>
      <c r="L2530">
        <v>19360.099999999999</v>
      </c>
      <c r="M2530">
        <v>116238.8</v>
      </c>
      <c r="N2530">
        <v>26</v>
      </c>
      <c r="V2530" s="11">
        <f t="shared" si="4496"/>
        <v>9.6878478542870192E-7</v>
      </c>
      <c r="W2530" s="11">
        <f t="shared" si="4497"/>
        <v>1.0322207713785825E-6</v>
      </c>
      <c r="X2530" s="10">
        <f t="shared" si="4498"/>
        <v>96878.488591882953</v>
      </c>
      <c r="Y2530" s="8">
        <f t="shared" si="4499"/>
        <v>1032.2208929297703</v>
      </c>
      <c r="Z2530" s="1">
        <f t="shared" si="4500"/>
        <v>1032.221</v>
      </c>
      <c r="AA2530" s="2">
        <f t="shared" si="4501"/>
        <v>96878.5</v>
      </c>
      <c r="AB2530" s="2">
        <f t="shared" si="4495"/>
        <v>96878.478542870173</v>
      </c>
      <c r="AC2530" s="1">
        <f t="shared" si="4502"/>
        <v>9.6927198023906785E-2</v>
      </c>
      <c r="AD2530" s="1" t="b">
        <f t="shared" si="4503"/>
        <v>1</v>
      </c>
      <c r="AF2530" s="1" t="s">
        <v>1187</v>
      </c>
      <c r="AG2530" s="1" t="s">
        <v>1341</v>
      </c>
      <c r="AH2530" s="10">
        <v>19360.099999999999</v>
      </c>
      <c r="AI2530" s="10">
        <v>116238.71</v>
      </c>
      <c r="AJ2530" s="10">
        <f>AI2530-AH2530</f>
        <v>96878.610000000015</v>
      </c>
      <c r="AK2530" s="1">
        <f>$A2530-100000000/AJ2530</f>
        <v>1.4006477799739514E-3</v>
      </c>
      <c r="AL2530" s="10">
        <f>$X2530-AJ2530</f>
        <v>-0.12140811706194654</v>
      </c>
      <c r="AM2530" s="10">
        <f t="shared" si="4504"/>
        <v>0.37541766734061799</v>
      </c>
      <c r="AN2530" s="10">
        <f>AL2530/AM2530</f>
        <v>-0.32339478832196905</v>
      </c>
      <c r="AO2530" s="1">
        <f t="shared" si="4505"/>
        <v>1032.221</v>
      </c>
      <c r="AP2530" s="14">
        <v>216000000</v>
      </c>
      <c r="AQ2530" s="10">
        <v>1.6E-2</v>
      </c>
      <c r="AR2530" s="14" cm="1">
        <f t="array" ref="AR2530">SfromgA($AP2530,$AO2530,"")</f>
        <v>0.11724792945633788</v>
      </c>
      <c r="AS2530" s="21">
        <f>(10^MAX(0.05, -0.312925054856973*((LN($AR2530))^(1/3)) + 0.454808404431693)-1)*100</f>
        <v>621.57172886019339</v>
      </c>
      <c r="AU2530" s="10"/>
      <c r="AV2530" s="10"/>
      <c r="AW2530" s="14">
        <f>IF($AP2530="",$AT2530,$AP2530)</f>
        <v>216000000</v>
      </c>
      <c r="AX2530" s="21">
        <f>IF($AP2530="",$AV2530,$AS2530)</f>
        <v>621.57172886019339</v>
      </c>
      <c r="AY2530" s="10">
        <f>LN(BB2530*$AO2530/$AW2530)</f>
        <v>-10.293529431604796</v>
      </c>
      <c r="AZ2530" s="10">
        <f>EXP(AY$2950*$AI2530+AY$2951)*$AW2530/$AO2530</f>
        <v>5.3338076435304984</v>
      </c>
      <c r="BA2530" s="10">
        <f>LN(AZ2530/$C2530)</f>
        <v>-0.27184478627599251</v>
      </c>
      <c r="BB2530" s="17" cm="1">
        <f t="array" ref="BB2530">$C2530*EXP(poly_from_str($AO2530,BB$2951))</f>
        <v>7.083665244429155</v>
      </c>
      <c r="BC2530" s="10">
        <f t="shared" ref="BC2530" si="4568">LN(AZ2530/BB2530)</f>
        <v>-0.28372610086224903</v>
      </c>
      <c r="BD2530" s="10">
        <f t="shared" ref="BD2530" si="4569">LN($AX2530/100+1)</f>
        <v>1.9762616035840057</v>
      </c>
      <c r="BE2530" s="10">
        <f>ABS(LN($AZ2530/$BB2530))-BD2530-LN(2)</f>
        <v>-2.385682683281702</v>
      </c>
      <c r="BF2530" s="21">
        <f>INDEX([1]Pr3_line_class7_opt_lin!$A$2:$A$3624,MATCH($X2530,[1]Pr3_line_class7_opt_lin!$AO$2:$AO$3624,0),1)</f>
        <v>6057</v>
      </c>
    </row>
    <row r="2531" spans="1:58" hidden="1" x14ac:dyDescent="0.25">
      <c r="A2531" s="1" t="s">
        <v>941</v>
      </c>
      <c r="B2531" s="1">
        <v>4.0000000000000001E-3</v>
      </c>
      <c r="C2531">
        <v>2</v>
      </c>
      <c r="E2531" s="2">
        <v>96885.4</v>
      </c>
      <c r="N2531">
        <v>26</v>
      </c>
      <c r="V2531" s="11">
        <f t="shared" si="4496"/>
        <v>9.6885424266117145E-7</v>
      </c>
      <c r="W2531" s="11">
        <f t="shared" si="4497"/>
        <v>1.0321472585136668E-6</v>
      </c>
      <c r="X2531" s="10">
        <f t="shared" si="4498"/>
        <v>96885.412899844901</v>
      </c>
      <c r="Y2531" s="8">
        <f t="shared" si="4499"/>
        <v>1032.14712108803</v>
      </c>
      <c r="Z2531" s="1">
        <f t="shared" si="4500"/>
        <v>1032.1469999999999</v>
      </c>
      <c r="AA2531" s="2">
        <f t="shared" si="4501"/>
        <v>96885.4</v>
      </c>
      <c r="AB2531" s="2">
        <f t="shared" si="4495"/>
        <v>96885.424266117145</v>
      </c>
      <c r="AC2531" s="1">
        <f t="shared" si="4502"/>
        <v>9.6933927176127616E-2</v>
      </c>
      <c r="AD2531" s="1" t="b">
        <f t="shared" si="4503"/>
        <v>1</v>
      </c>
      <c r="AM2531" s="10">
        <f t="shared" si="4504"/>
        <v>0.37547132336769862</v>
      </c>
      <c r="AN2531" s="10"/>
      <c r="AO2531" s="1">
        <f t="shared" si="4505"/>
        <v>1032.1469999999999</v>
      </c>
      <c r="AP2531"/>
      <c r="BB2531" s="17" cm="1">
        <f t="array" ref="BB2531">$C2531*EXP(poly_from_str($AO2531,BB$2951))</f>
        <v>2.0238820971800515</v>
      </c>
      <c r="BF2531" s="21" t="e">
        <f>INDEX([1]Pr3_line_class7_opt_lin!$A$2:$A$3624,MATCH($X2531,[1]Pr3_line_class7_opt_lin!$AO$2:$AO$3624,0),1)</f>
        <v>#N/A</v>
      </c>
    </row>
    <row r="2532" spans="1:58" hidden="1" x14ac:dyDescent="0.25">
      <c r="A2532" s="1" t="s">
        <v>942</v>
      </c>
      <c r="B2532" s="1">
        <v>4.0000000000000001E-3</v>
      </c>
      <c r="C2532">
        <v>400</v>
      </c>
      <c r="E2532" s="2">
        <v>96891.4</v>
      </c>
      <c r="N2532">
        <v>26</v>
      </c>
      <c r="V2532" s="11">
        <f t="shared" si="4496"/>
        <v>9.6891432181326504E-7</v>
      </c>
      <c r="W2532" s="11">
        <f t="shared" si="4497"/>
        <v>1.0320833427940974E-6</v>
      </c>
      <c r="X2532" s="10">
        <f t="shared" si="4498"/>
        <v>96891.417105576475</v>
      </c>
      <c r="Y2532" s="8">
        <f t="shared" si="4499"/>
        <v>1032.0831605862086</v>
      </c>
      <c r="Z2532" s="1">
        <f t="shared" si="4500"/>
        <v>1032.0830000000001</v>
      </c>
      <c r="AA2532" s="2">
        <f t="shared" si="4501"/>
        <v>96891.4</v>
      </c>
      <c r="AB2532" s="2">
        <f t="shared" si="4495"/>
        <v>96891.432181326498</v>
      </c>
      <c r="AC2532" s="1">
        <f t="shared" si="4502"/>
        <v>9.6939748150742966E-2</v>
      </c>
      <c r="AD2532" s="1" t="b">
        <f t="shared" si="4503"/>
        <v>1</v>
      </c>
      <c r="AM2532" s="10">
        <f t="shared" si="4504"/>
        <v>0.37551786048215113</v>
      </c>
      <c r="AN2532" s="10"/>
      <c r="AO2532" s="1">
        <f t="shared" si="4505"/>
        <v>1032.0830000000001</v>
      </c>
      <c r="AP2532"/>
      <c r="BB2532" s="17" cm="1">
        <f t="array" ref="BB2532">$C2532*EXP(poly_from_str($AO2532,BB$2951))</f>
        <v>404.77252508721085</v>
      </c>
      <c r="BF2532" s="21">
        <f>INDEX([1]Pr3_line_class7_opt_lin!$A$2:$A$3624,MATCH($X2532,[1]Pr3_line_class7_opt_lin!$AO$2:$AO$3624,0),1)</f>
        <v>346391</v>
      </c>
    </row>
    <row r="2533" spans="1:58" hidden="1" x14ac:dyDescent="0.25">
      <c r="A2533" s="1" t="s">
        <v>943</v>
      </c>
      <c r="B2533" s="1">
        <v>4.0000000000000001E-3</v>
      </c>
      <c r="C2533">
        <v>10</v>
      </c>
      <c r="E2533" s="2">
        <v>96911.4</v>
      </c>
      <c r="F2533">
        <v>24470</v>
      </c>
      <c r="G2533" t="s">
        <v>4</v>
      </c>
      <c r="H2533" t="s">
        <v>7</v>
      </c>
      <c r="I2533">
        <v>121382</v>
      </c>
      <c r="J2533" t="s">
        <v>6</v>
      </c>
      <c r="K2533" t="s">
        <v>5</v>
      </c>
      <c r="L2533">
        <v>24470.9</v>
      </c>
      <c r="M2533">
        <v>121382.6</v>
      </c>
      <c r="N2533">
        <v>26</v>
      </c>
      <c r="V2533" s="11">
        <f t="shared" si="4496"/>
        <v>9.6911432641708754E-7</v>
      </c>
      <c r="W2533" s="11">
        <f t="shared" si="4497"/>
        <v>1.0318703475545706E-6</v>
      </c>
      <c r="X2533" s="10">
        <f t="shared" si="4498"/>
        <v>96911.417343576279</v>
      </c>
      <c r="Y2533" s="8">
        <f t="shared" si="4499"/>
        <v>1031.8701628877627</v>
      </c>
      <c r="Z2533" s="1">
        <f t="shared" si="4500"/>
        <v>1031.8699999999999</v>
      </c>
      <c r="AA2533" s="2">
        <f t="shared" si="4501"/>
        <v>96911.4</v>
      </c>
      <c r="AB2533" s="2">
        <f t="shared" si="4495"/>
        <v>96911.432641708758</v>
      </c>
      <c r="AC2533" s="1">
        <f t="shared" si="4502"/>
        <v>9.6959128883342266E-2</v>
      </c>
      <c r="AD2533" s="1" t="b">
        <f t="shared" si="4503"/>
        <v>1</v>
      </c>
      <c r="AF2533" s="1" t="s">
        <v>1328</v>
      </c>
      <c r="AG2533" s="1" t="s">
        <v>1184</v>
      </c>
      <c r="AH2533" s="10">
        <v>24470.9</v>
      </c>
      <c r="AI2533" s="10">
        <v>121382.6</v>
      </c>
      <c r="AJ2533" s="10">
        <f t="shared" ref="AJ2533:AJ2535" si="4570">AI2533-AH2533</f>
        <v>96911.700000000012</v>
      </c>
      <c r="AK2533" s="1">
        <f t="shared" ref="AK2533:AK2535" si="4571">$A2533-100000000/AJ2533</f>
        <v>2.8467047839058068E-3</v>
      </c>
      <c r="AL2533" s="10">
        <f t="shared" ref="AL2533:AL2535" si="4572">$X2533-AJ2533</f>
        <v>-0.28265642373298761</v>
      </c>
      <c r="AM2533" s="10">
        <f t="shared" si="4504"/>
        <v>0.3756729045325477</v>
      </c>
      <c r="AN2533" s="10">
        <f t="shared" ref="AN2533:AN2535" si="4573">AL2533/AM2533</f>
        <v>-0.75240034701118219</v>
      </c>
      <c r="AO2533" s="1">
        <f t="shared" si="4505"/>
        <v>1031.8699999999999</v>
      </c>
      <c r="AP2533" s="14">
        <v>614000000</v>
      </c>
      <c r="AQ2533" s="10">
        <v>0.104</v>
      </c>
      <c r="AR2533" s="14" cm="1">
        <f t="array" ref="AR2533">SfromgA($AP2533,$AO2533,"")</f>
        <v>0.33294821405869007</v>
      </c>
      <c r="AS2533" s="21">
        <f t="shared" ref="AS2533:AS2535" si="4574">(10^MAX(0.05, -0.312925054856973*((LN($AR2533))^(1/3)) + 0.454808404431693)-1)*100</f>
        <v>499.53154049545645</v>
      </c>
      <c r="AU2533" s="10"/>
      <c r="AV2533" s="10"/>
      <c r="AW2533" s="14">
        <f t="shared" ref="AW2533:AW2535" si="4575">IF($AP2533="",$AT2533,$AP2533)</f>
        <v>614000000</v>
      </c>
      <c r="AX2533" s="21">
        <f t="shared" ref="AX2533:AX2535" si="4576">IF($AP2533="",$AV2533,$AS2533)</f>
        <v>499.53154049545645</v>
      </c>
      <c r="AY2533" s="10">
        <f t="shared" ref="AY2533:AY2535" si="4577">LN(BB2533*$AO2533/$AW2533)</f>
        <v>-10.98196447924129</v>
      </c>
      <c r="AZ2533" s="10">
        <f t="shared" ref="AZ2533:AZ2535" si="4578">EXP(AY$2950*$AI2533+AY$2951)*$AW2533/$AO2533</f>
        <v>9.3772947494304848</v>
      </c>
      <c r="BA2533" s="10">
        <f t="shared" ref="BA2533:BA2535" si="4579">LN(AZ2533/$C2533)</f>
        <v>-6.429377781707607E-2</v>
      </c>
      <c r="BB2533" s="17" cm="1">
        <f t="array" ref="BB2533">$C2533*EXP(poly_from_str($AO2533,BB$2951))</f>
        <v>10.118981715064512</v>
      </c>
      <c r="BC2533" s="10">
        <f t="shared" ref="BC2533:BC2535" si="4580">LN(AZ2533/BB2533)</f>
        <v>-7.6121722578657153E-2</v>
      </c>
      <c r="BD2533" s="10">
        <f t="shared" ref="BD2533:BD2535" si="4581">LN($AX2533/100+1)</f>
        <v>1.7909783984307566</v>
      </c>
      <c r="BE2533" s="10">
        <f t="shared" ref="BE2533:BE2535" si="4582">ABS(LN($AZ2533/$BB2533))-BD2533-LN(2)</f>
        <v>-2.4080038564120447</v>
      </c>
      <c r="BF2533" s="21">
        <f>INDEX([1]Pr3_line_class7_opt_lin!$A$2:$A$3624,MATCH($X2533,[1]Pr3_line_class7_opt_lin!$AO$2:$AO$3624,0),1)</f>
        <v>8671</v>
      </c>
    </row>
    <row r="2534" spans="1:58" hidden="1" x14ac:dyDescent="0.25">
      <c r="A2534" s="1" t="s">
        <v>944</v>
      </c>
      <c r="B2534" s="1">
        <v>4.0000000000000001E-3</v>
      </c>
      <c r="C2534">
        <v>20</v>
      </c>
      <c r="E2534" s="2">
        <v>96933.5</v>
      </c>
      <c r="F2534">
        <v>21535</v>
      </c>
      <c r="G2534" t="s">
        <v>4</v>
      </c>
      <c r="H2534" t="s">
        <v>5</v>
      </c>
      <c r="I2534">
        <v>118468</v>
      </c>
      <c r="J2534" t="s">
        <v>6</v>
      </c>
      <c r="K2534" t="s">
        <v>5</v>
      </c>
      <c r="L2534">
        <v>21535.17</v>
      </c>
      <c r="M2534">
        <v>118468.8</v>
      </c>
      <c r="N2534">
        <v>26</v>
      </c>
      <c r="V2534" s="11">
        <f t="shared" si="4496"/>
        <v>9.693350845987195E-7</v>
      </c>
      <c r="W2534" s="11">
        <f t="shared" si="4497"/>
        <v>1.0316350900359525E-6</v>
      </c>
      <c r="X2534" s="10">
        <f t="shared" si="4498"/>
        <v>96933.504493078159</v>
      </c>
      <c r="Y2534" s="8">
        <f t="shared" si="4499"/>
        <v>1031.6350422174287</v>
      </c>
      <c r="Z2534" s="1">
        <f t="shared" si="4500"/>
        <v>1031.635</v>
      </c>
      <c r="AA2534" s="2">
        <f t="shared" si="4501"/>
        <v>96933.5</v>
      </c>
      <c r="AB2534" s="2">
        <f t="shared" si="4495"/>
        <v>96933.508459871955</v>
      </c>
      <c r="AC2534" s="1">
        <f t="shared" si="4502"/>
        <v>9.6980525311700344E-2</v>
      </c>
      <c r="AD2534" s="1" t="b">
        <f t="shared" si="4503"/>
        <v>1</v>
      </c>
      <c r="AF2534" s="1" t="s">
        <v>1206</v>
      </c>
      <c r="AG2534" s="1" t="s">
        <v>1181</v>
      </c>
      <c r="AH2534" s="10">
        <v>21535.17</v>
      </c>
      <c r="AI2534" s="10">
        <v>118468.8</v>
      </c>
      <c r="AJ2534" s="10">
        <f t="shared" si="4570"/>
        <v>96933.63</v>
      </c>
      <c r="AK2534" s="1">
        <f t="shared" si="4571"/>
        <v>1.2935144386574393E-3</v>
      </c>
      <c r="AL2534" s="10">
        <f t="shared" si="4572"/>
        <v>-0.12550692184595391</v>
      </c>
      <c r="AM2534" s="10">
        <f t="shared" si="4504"/>
        <v>0.3758441696917999</v>
      </c>
      <c r="AN2534" s="10">
        <f t="shared" si="4573"/>
        <v>-0.33393340103924513</v>
      </c>
      <c r="AO2534" s="1">
        <f t="shared" si="4505"/>
        <v>1031.635</v>
      </c>
      <c r="AP2534" s="14">
        <v>1730000000</v>
      </c>
      <c r="AQ2534" s="10">
        <v>0.28699999999999998</v>
      </c>
      <c r="AR2534" s="14" cm="1">
        <f t="array" ref="AR2534">SfromgA($AP2534,$AO2534,"")</f>
        <v>0.93747062168378947</v>
      </c>
      <c r="AS2534" s="21">
        <f t="shared" si="4574"/>
        <v>280.49489595056906</v>
      </c>
      <c r="AU2534" s="10"/>
      <c r="AV2534" s="10"/>
      <c r="AW2534" s="14">
        <f t="shared" si="4575"/>
        <v>1730000000</v>
      </c>
      <c r="AX2534" s="21">
        <f t="shared" si="4576"/>
        <v>280.49489595056906</v>
      </c>
      <c r="AY2534" s="10">
        <f t="shared" si="4577"/>
        <v>-11.324964263913872</v>
      </c>
      <c r="AZ2534" s="10">
        <f t="shared" si="4578"/>
        <v>34.701101920336185</v>
      </c>
      <c r="BA2534" s="10">
        <f t="shared" si="4579"/>
        <v>0.551039168523908</v>
      </c>
      <c r="BB2534" s="17" cm="1">
        <f t="array" ref="BB2534">$C2534*EXP(poly_from_str($AO2534,BB$2951))</f>
        <v>20.237205773736434</v>
      </c>
      <c r="BC2534" s="10">
        <f t="shared" si="4580"/>
        <v>0.53924866184634634</v>
      </c>
      <c r="BD2534" s="10">
        <f t="shared" si="4581"/>
        <v>1.3363025771647286</v>
      </c>
      <c r="BE2534" s="10">
        <f t="shared" si="4582"/>
        <v>-1.4902010958783274</v>
      </c>
      <c r="BF2534" s="21">
        <f>INDEX([1]Pr3_line_class7_opt_lin!$A$2:$A$3624,MATCH($X2534,[1]Pr3_line_class7_opt_lin!$AO$2:$AO$3624,0),1)</f>
        <v>17366</v>
      </c>
    </row>
    <row r="2535" spans="1:58" hidden="1" x14ac:dyDescent="0.25">
      <c r="A2535" s="1" t="s">
        <v>945</v>
      </c>
      <c r="B2535" s="1">
        <v>4.0000000000000001E-3</v>
      </c>
      <c r="C2535">
        <v>300</v>
      </c>
      <c r="E2535" s="2">
        <v>96942.8</v>
      </c>
      <c r="F2535">
        <v>13352</v>
      </c>
      <c r="G2535" t="s">
        <v>4</v>
      </c>
      <c r="H2535" t="s">
        <v>12</v>
      </c>
      <c r="I2535">
        <v>110295</v>
      </c>
      <c r="J2535" t="s">
        <v>6</v>
      </c>
      <c r="K2535" t="s">
        <v>12</v>
      </c>
      <c r="L2535">
        <v>13352.1</v>
      </c>
      <c r="M2535">
        <v>110295.1</v>
      </c>
      <c r="N2535">
        <v>26</v>
      </c>
      <c r="V2535" s="11">
        <f t="shared" si="4496"/>
        <v>9.6942811496641897E-7</v>
      </c>
      <c r="W2535" s="11">
        <f t="shared" si="4497"/>
        <v>1.0315361223319318E-6</v>
      </c>
      <c r="X2535" s="10">
        <f t="shared" si="4498"/>
        <v>96942.806104822215</v>
      </c>
      <c r="Y2535" s="8">
        <f t="shared" si="4499"/>
        <v>1031.5360573725513</v>
      </c>
      <c r="Z2535" s="1">
        <f t="shared" si="4500"/>
        <v>1031.5360000000001</v>
      </c>
      <c r="AA2535" s="2">
        <f t="shared" si="4501"/>
        <v>96942.8</v>
      </c>
      <c r="AB2535" s="2">
        <f t="shared" si="4495"/>
        <v>96942.811496641894</v>
      </c>
      <c r="AC2535" s="1">
        <f t="shared" si="4502"/>
        <v>9.6989543504367226E-2</v>
      </c>
      <c r="AD2535" s="1" t="b">
        <f t="shared" si="4503"/>
        <v>1</v>
      </c>
      <c r="AF2535" s="1" t="s">
        <v>1179</v>
      </c>
      <c r="AG2535" s="1" t="s">
        <v>1351</v>
      </c>
      <c r="AH2535" s="10">
        <v>13352.1</v>
      </c>
      <c r="AI2535" s="10">
        <v>110295.2</v>
      </c>
      <c r="AJ2535" s="10">
        <f t="shared" si="4570"/>
        <v>96943.099999999991</v>
      </c>
      <c r="AK2535" s="1">
        <f t="shared" si="4571"/>
        <v>3.0698585046593507E-3</v>
      </c>
      <c r="AL2535" s="10">
        <f t="shared" si="4572"/>
        <v>-0.29389517777599394</v>
      </c>
      <c r="AM2535" s="10">
        <f t="shared" si="4504"/>
        <v>0.37591630345426624</v>
      </c>
      <c r="AN2535" s="10">
        <f t="shared" si="4573"/>
        <v>-0.7818101398513807</v>
      </c>
      <c r="AO2535" s="1">
        <f t="shared" si="4505"/>
        <v>1031.5360000000001</v>
      </c>
      <c r="AP2535" s="14">
        <v>5000000000</v>
      </c>
      <c r="AQ2535" s="10">
        <v>0.70199999999999996</v>
      </c>
      <c r="AR2535" s="14" cm="1">
        <f t="array" ref="AR2535">SfromgA($AP2535,$AO2535,"")</f>
        <v>2.7086727075230823</v>
      </c>
      <c r="AS2535" s="21">
        <f t="shared" si="4574"/>
        <v>38.756446613301399</v>
      </c>
      <c r="AU2535" s="10"/>
      <c r="AV2535" s="10"/>
      <c r="AW2535" s="14">
        <f t="shared" si="4575"/>
        <v>5000000000</v>
      </c>
      <c r="AX2535" s="21">
        <f t="shared" si="4576"/>
        <v>38.756446613301399</v>
      </c>
      <c r="AY2535" s="10">
        <f t="shared" si="4577"/>
        <v>-9.6783427169721996</v>
      </c>
      <c r="AZ2535" s="10">
        <f t="shared" si="4578"/>
        <v>215.34039231656877</v>
      </c>
      <c r="BA2535" s="10">
        <f t="shared" si="4579"/>
        <v>-0.33156247842312353</v>
      </c>
      <c r="BB2535" s="17" cm="1">
        <f t="array" ref="BB2535">$C2535*EXP(poly_from_str($AO2535,BB$2951))</f>
        <v>303.55317463339111</v>
      </c>
      <c r="BC2535" s="10">
        <f t="shared" si="4580"/>
        <v>-0.34333680364279068</v>
      </c>
      <c r="BD2535" s="10">
        <f t="shared" si="4581"/>
        <v>0.32755002763697155</v>
      </c>
      <c r="BE2535" s="10">
        <f t="shared" si="4582"/>
        <v>-0.67736040455412616</v>
      </c>
      <c r="BF2535" s="21">
        <f>INDEX([1]Pr3_line_class7_opt_lin!$A$2:$A$3624,MATCH($X2535,[1]Pr3_line_class7_opt_lin!$AO$2:$AO$3624,0),1)</f>
        <v>260639</v>
      </c>
    </row>
    <row r="2536" spans="1:58" hidden="1" x14ac:dyDescent="0.25">
      <c r="A2536" s="1" t="s">
        <v>946</v>
      </c>
      <c r="B2536" s="1">
        <v>4.0000000000000001E-3</v>
      </c>
      <c r="C2536">
        <v>5</v>
      </c>
      <c r="E2536" s="2">
        <v>96952.3</v>
      </c>
      <c r="N2536">
        <v>26</v>
      </c>
      <c r="V2536" s="11">
        <f t="shared" si="4496"/>
        <v>9.6952304313892785E-7</v>
      </c>
      <c r="W2536" s="11">
        <f t="shared" si="4497"/>
        <v>1.0314350458937023E-6</v>
      </c>
      <c r="X2536" s="10">
        <f t="shared" si="4498"/>
        <v>96952.302290295673</v>
      </c>
      <c r="Y2536" s="8">
        <f t="shared" si="4499"/>
        <v>1031.4350215282034</v>
      </c>
      <c r="Z2536" s="1">
        <f t="shared" si="4500"/>
        <v>1031.4349999999999</v>
      </c>
      <c r="AA2536" s="2">
        <f t="shared" si="4501"/>
        <v>96952.3</v>
      </c>
      <c r="AB2536" s="2">
        <f t="shared" si="4495"/>
        <v>96952.30431389279</v>
      </c>
      <c r="AC2536" s="1">
        <f t="shared" si="4502"/>
        <v>9.6998746558868365E-2</v>
      </c>
      <c r="AD2536" s="1" t="b">
        <f t="shared" si="4503"/>
        <v>1</v>
      </c>
      <c r="AM2536" s="10">
        <f t="shared" si="4504"/>
        <v>0.37598995574127309</v>
      </c>
      <c r="AN2536" s="10"/>
      <c r="AO2536" s="1">
        <f t="shared" si="4505"/>
        <v>1031.4349999999999</v>
      </c>
      <c r="AP2536"/>
      <c r="BB2536" s="17" cm="1">
        <f t="array" ref="BB2536">$C2536*EXP(poly_from_str($AO2536,BB$2951))</f>
        <v>5.0591347923812089</v>
      </c>
      <c r="BF2536" s="21">
        <f>INDEX([1]Pr3_line_class7_opt_lin!$A$2:$A$3624,MATCH($X2536,[1]Pr3_line_class7_opt_lin!$AO$2:$AO$3624,0),1)</f>
        <v>4347</v>
      </c>
    </row>
    <row r="2537" spans="1:58" hidden="1" x14ac:dyDescent="0.25">
      <c r="A2537" s="1" t="s">
        <v>947</v>
      </c>
      <c r="B2537" s="1">
        <v>4.0000000000000001E-3</v>
      </c>
      <c r="C2537">
        <v>3</v>
      </c>
      <c r="E2537" s="2">
        <v>96959.4</v>
      </c>
      <c r="N2537">
        <v>26</v>
      </c>
      <c r="V2537" s="11">
        <f t="shared" si="4496"/>
        <v>9.695935463853554E-7</v>
      </c>
      <c r="W2537" s="11">
        <f t="shared" si="4497"/>
        <v>1.0313595174887634E-6</v>
      </c>
      <c r="X2537" s="10">
        <f t="shared" si="4498"/>
        <v>96959.375920370512</v>
      </c>
      <c r="Y2537" s="8">
        <f t="shared" si="4499"/>
        <v>1031.3597736244369</v>
      </c>
      <c r="Z2537" s="1">
        <f t="shared" si="4500"/>
        <v>1031.3599999999999</v>
      </c>
      <c r="AA2537" s="2">
        <f t="shared" si="4501"/>
        <v>96959.4</v>
      </c>
      <c r="AB2537" s="2">
        <f t="shared" si="4495"/>
        <v>96959.354638535529</v>
      </c>
      <c r="AC2537" s="1">
        <f t="shared" si="4502"/>
        <v>9.700558225960651E-2</v>
      </c>
      <c r="AD2537" s="1" t="b">
        <f t="shared" si="4503"/>
        <v>1</v>
      </c>
      <c r="AM2537" s="10">
        <f t="shared" si="4504"/>
        <v>0.37604483400558492</v>
      </c>
      <c r="AN2537" s="10"/>
      <c r="AO2537" s="1">
        <f t="shared" si="4505"/>
        <v>1031.3599999999999</v>
      </c>
      <c r="AP2537"/>
      <c r="BB2537" s="17" cm="1">
        <f t="array" ref="BB2537">$C2537*EXP(poly_from_str($AO2537,BB$2951))</f>
        <v>3.0354426041373954</v>
      </c>
      <c r="BF2537" s="21">
        <f>INDEX([1]Pr3_line_class7_opt_lin!$A$2:$A$3624,MATCH($X2537,[1]Pr3_line_class7_opt_lin!$AO$2:$AO$3624,0),1)</f>
        <v>2609</v>
      </c>
    </row>
    <row r="2538" spans="1:58" hidden="1" x14ac:dyDescent="0.25">
      <c r="A2538" s="1" t="s">
        <v>948</v>
      </c>
      <c r="B2538" s="1">
        <v>4.0000000000000001E-3</v>
      </c>
      <c r="C2538">
        <v>2</v>
      </c>
      <c r="E2538" s="2">
        <v>96965.3</v>
      </c>
      <c r="N2538">
        <v>26</v>
      </c>
      <c r="V2538" s="11">
        <f t="shared" si="4496"/>
        <v>9.6965277703707073E-7</v>
      </c>
      <c r="W2538" s="11">
        <f t="shared" si="4497"/>
        <v>1.0312967628625911E-6</v>
      </c>
      <c r="X2538" s="10">
        <f t="shared" si="4498"/>
        <v>96965.28816561478</v>
      </c>
      <c r="Y2538" s="8">
        <f t="shared" si="4499"/>
        <v>1031.2968887299339</v>
      </c>
      <c r="Z2538" s="1">
        <f t="shared" si="4500"/>
        <v>1031.297</v>
      </c>
      <c r="AA2538" s="2">
        <f t="shared" si="4501"/>
        <v>96965.3</v>
      </c>
      <c r="AB2538" s="2">
        <f t="shared" si="4495"/>
        <v>96965.277703707077</v>
      </c>
      <c r="AC2538" s="1">
        <f t="shared" si="4502"/>
        <v>9.7011325400785164E-2</v>
      </c>
      <c r="AD2538" s="1" t="b">
        <f t="shared" si="4503"/>
        <v>1</v>
      </c>
      <c r="AM2538" s="10">
        <f t="shared" si="4504"/>
        <v>0.3760906896849307</v>
      </c>
      <c r="AN2538" s="10"/>
      <c r="AO2538" s="1">
        <f t="shared" si="4505"/>
        <v>1031.297</v>
      </c>
      <c r="AP2538"/>
      <c r="BB2538" s="17" cm="1">
        <f t="array" ref="BB2538">$C2538*EXP(poly_from_str($AO2538,BB$2951))</f>
        <v>2.023606753113302</v>
      </c>
      <c r="BF2538" s="21">
        <f>INDEX([1]Pr3_line_class7_opt_lin!$A$2:$A$3624,MATCH($X2538,[1]Pr3_line_class7_opt_lin!$AO$2:$AO$3624,0),1)</f>
        <v>1740</v>
      </c>
    </row>
    <row r="2539" spans="1:58" hidden="1" x14ac:dyDescent="0.25">
      <c r="A2539" s="1" t="s">
        <v>949</v>
      </c>
      <c r="B2539" s="1">
        <v>4.0000000000000001E-3</v>
      </c>
      <c r="C2539">
        <v>20</v>
      </c>
      <c r="E2539" s="2">
        <v>96977.1</v>
      </c>
      <c r="N2539">
        <v>26</v>
      </c>
      <c r="V2539" s="11">
        <f t="shared" si="4496"/>
        <v>9.6977126005289122E-7</v>
      </c>
      <c r="W2539" s="11">
        <f t="shared" si="4497"/>
        <v>1.0311712765178583E-6</v>
      </c>
      <c r="X2539" s="10">
        <f t="shared" si="4498"/>
        <v>96977.113799880419</v>
      </c>
      <c r="Y2539" s="8">
        <f t="shared" si="4499"/>
        <v>1031.171129781791</v>
      </c>
      <c r="Z2539" s="1">
        <f t="shared" si="4500"/>
        <v>1031.171</v>
      </c>
      <c r="AA2539" s="2">
        <f t="shared" si="4501"/>
        <v>96977.1</v>
      </c>
      <c r="AB2539" s="2">
        <f t="shared" si="4495"/>
        <v>96977.12600528913</v>
      </c>
      <c r="AC2539" s="1">
        <f t="shared" si="4502"/>
        <v>9.7022814841228627E-2</v>
      </c>
      <c r="AD2539" s="1" t="b">
        <f t="shared" si="4503"/>
        <v>1</v>
      </c>
      <c r="AM2539" s="10">
        <f t="shared" si="4504"/>
        <v>0.37618241785310097</v>
      </c>
      <c r="AN2539" s="10"/>
      <c r="AO2539" s="1">
        <f t="shared" si="4505"/>
        <v>1031.171</v>
      </c>
      <c r="AP2539"/>
      <c r="BB2539" s="17" cm="1">
        <f t="array" ref="BB2539">$C2539*EXP(poly_from_str($AO2539,BB$2951))</f>
        <v>20.235628574817373</v>
      </c>
      <c r="BF2539" s="21">
        <f>INDEX([1]Pr3_line_class7_opt_lin!$A$2:$A$3624,MATCH($X2539,[1]Pr3_line_class7_opt_lin!$AO$2:$AO$3624,0),1)</f>
        <v>17414</v>
      </c>
    </row>
    <row r="2540" spans="1:58" hidden="1" x14ac:dyDescent="0.25">
      <c r="A2540" s="1" t="s">
        <v>950</v>
      </c>
      <c r="B2540" s="1">
        <v>4.0000000000000001E-3</v>
      </c>
      <c r="C2540">
        <v>5</v>
      </c>
      <c r="E2540" s="2">
        <v>96998.5</v>
      </c>
      <c r="N2540">
        <v>26</v>
      </c>
      <c r="V2540" s="11">
        <f t="shared" si="4496"/>
        <v>9.6998479063848276E-7</v>
      </c>
      <c r="W2540" s="11">
        <f t="shared" si="4497"/>
        <v>1.0309437774810951E-6</v>
      </c>
      <c r="X2540" s="10">
        <f t="shared" si="4498"/>
        <v>96998.488894688417</v>
      </c>
      <c r="Y2540" s="8">
        <f t="shared" si="4499"/>
        <v>1030.9438955133655</v>
      </c>
      <c r="Z2540" s="1">
        <f t="shared" si="4500"/>
        <v>1030.944</v>
      </c>
      <c r="AA2540" s="2">
        <f t="shared" si="4501"/>
        <v>96998.5</v>
      </c>
      <c r="AB2540" s="2">
        <f t="shared" si="4495"/>
        <v>96998.479063848281</v>
      </c>
      <c r="AC2540" s="1">
        <f t="shared" si="4502"/>
        <v>9.7043524703499057E-2</v>
      </c>
      <c r="AD2540" s="1" t="b">
        <f t="shared" si="4503"/>
        <v>1</v>
      </c>
      <c r="AM2540" s="10">
        <f t="shared" si="4504"/>
        <v>0.37634827885898747</v>
      </c>
      <c r="AN2540" s="10"/>
      <c r="AO2540" s="1">
        <f t="shared" si="4505"/>
        <v>1030.944</v>
      </c>
      <c r="AP2540"/>
      <c r="BB2540" s="17" cm="1">
        <f t="array" ref="BB2540">$C2540*EXP(poly_from_str($AO2540,BB$2951))</f>
        <v>5.0587044230055955</v>
      </c>
      <c r="BF2540" s="21">
        <f>INDEX([1]Pr3_line_class7_opt_lin!$A$2:$A$3624,MATCH($X2540,[1]Pr3_line_class7_opt_lin!$AO$2:$AO$3624,0),1)</f>
        <v>4359</v>
      </c>
    </row>
    <row r="2541" spans="1:58" hidden="1" x14ac:dyDescent="0.25">
      <c r="A2541" s="1" t="s">
        <v>951</v>
      </c>
      <c r="B2541" s="1">
        <v>4.0000000000000001E-3</v>
      </c>
      <c r="C2541">
        <v>300</v>
      </c>
      <c r="E2541" s="2">
        <v>97007.2</v>
      </c>
      <c r="F2541">
        <v>20315</v>
      </c>
      <c r="G2541" t="s">
        <v>4</v>
      </c>
      <c r="H2541" t="s">
        <v>5</v>
      </c>
      <c r="I2541">
        <v>117323</v>
      </c>
      <c r="J2541" t="s">
        <v>6</v>
      </c>
      <c r="K2541" t="s">
        <v>12</v>
      </c>
      <c r="L2541">
        <v>20315.650000000001</v>
      </c>
      <c r="M2541">
        <v>117323.1</v>
      </c>
      <c r="N2541">
        <v>26</v>
      </c>
      <c r="V2541" s="11">
        <f t="shared" si="4496"/>
        <v>9.7007229948848076E-7</v>
      </c>
      <c r="W2541" s="11">
        <f t="shared" si="4497"/>
        <v>1.0308513182526659E-6</v>
      </c>
      <c r="X2541" s="10">
        <f t="shared" si="4498"/>
        <v>97007.215883296129</v>
      </c>
      <c r="Y2541" s="8">
        <f t="shared" si="4499"/>
        <v>1030.8511494681418</v>
      </c>
      <c r="Z2541" s="1">
        <f t="shared" si="4500"/>
        <v>1030.8510000000001</v>
      </c>
      <c r="AA2541" s="2">
        <f t="shared" si="4501"/>
        <v>97007.2</v>
      </c>
      <c r="AB2541" s="2">
        <f t="shared" si="4495"/>
        <v>97007.229948848078</v>
      </c>
      <c r="AC2541" s="1">
        <f t="shared" si="4502"/>
        <v>9.7052013311743429E-2</v>
      </c>
      <c r="AD2541" s="1" t="b">
        <f t="shared" si="4503"/>
        <v>1</v>
      </c>
      <c r="AF2541" s="1" t="s">
        <v>1261</v>
      </c>
      <c r="AG2541" s="1" t="s">
        <v>1200</v>
      </c>
      <c r="AH2541" s="10">
        <v>20315.650000000001</v>
      </c>
      <c r="AI2541" s="10">
        <v>117323.1</v>
      </c>
      <c r="AJ2541" s="10">
        <f t="shared" ref="AJ2541:AJ2542" si="4583">AI2541-AH2541</f>
        <v>97007.450000000012</v>
      </c>
      <c r="AK2541" s="1">
        <f t="shared" ref="AK2541:AK2542" si="4584">$A2541-100000000/AJ2541</f>
        <v>2.3383765887956542E-3</v>
      </c>
      <c r="AL2541" s="10">
        <f t="shared" ref="AL2541:AL2542" si="4585">$X2541-AJ2541</f>
        <v>-0.23411670388304628</v>
      </c>
      <c r="AM2541" s="10">
        <f t="shared" si="4504"/>
        <v>0.37641599028375577</v>
      </c>
      <c r="AN2541" s="10">
        <f t="shared" ref="AN2541:AN2542" si="4586">AL2541/AM2541</f>
        <v>-0.62196269533225934</v>
      </c>
      <c r="AO2541" s="1">
        <f t="shared" si="4505"/>
        <v>1030.8510000000001</v>
      </c>
      <c r="AP2541" s="14">
        <v>7640000000</v>
      </c>
      <c r="AQ2541" s="10">
        <v>0.50600000000000001</v>
      </c>
      <c r="AR2541" s="14" cm="1">
        <f t="array" ref="AR2541">SfromgA($AP2541,$AO2541,"")</f>
        <v>4.1306120549016487</v>
      </c>
      <c r="AS2541" s="21">
        <f t="shared" ref="AS2541:AS2542" si="4587">(10^MAX(0.05, -0.312925054856973*((LN($AR2541))^(1/3)) + 0.454808404431693)-1)*100</f>
        <v>26.827531504293091</v>
      </c>
      <c r="AT2541" s="14" cm="1">
        <f t="array" ref="AT2541">INDEX([2]Sheet1!$J$2:$J$216,MATCH($AF2541&amp;$AG2541,[2]Sheet1!$M$2:$M$216&amp;[2]Sheet1!$N$2:$N$216,0),1)</f>
        <v>6572830072.0981951</v>
      </c>
      <c r="AU2541" s="14" cm="1">
        <f t="array" ref="AU2541">SfromgA($AT2541,$AO2541,"")</f>
        <v>3.5536402003440939</v>
      </c>
      <c r="AV2541" s="21">
        <f>(10^MAX(0.05, -0.312925054856973*((LN($AU2541))^(1/3)) + 0.454808404431693)-1)*100</f>
        <v>30.650849695974802</v>
      </c>
      <c r="AW2541" s="14">
        <f>IF($AP2541="",$AT2541,$AP2541)</f>
        <v>7640000000</v>
      </c>
      <c r="AX2541" s="21">
        <f>IF($AP2541="",$AV2541,$AS2541)</f>
        <v>26.827531504293091</v>
      </c>
      <c r="AY2541" s="10">
        <f t="shared" ref="AY2541:AY2542" si="4588">LN(BB2541*$AO2541/$AW2541)</f>
        <v>-10.103085302798515</v>
      </c>
      <c r="AZ2541" s="10">
        <f t="shared" ref="AZ2541:AZ2542" si="4589">EXP(AY$2950*$AI2541+AY$2951)*$AW2541/$AO2541</f>
        <v>170.69928281869883</v>
      </c>
      <c r="BA2541" s="10">
        <f t="shared" ref="BA2541:BA2542" si="4590">LN(AZ2541/$C2541)</f>
        <v>-0.56387904627823004</v>
      </c>
      <c r="BB2541" s="17" cm="1">
        <f t="array" ref="BB2541">$C2541*EXP(poly_from_str($AO2541,BB$2951))</f>
        <v>303.51717043289671</v>
      </c>
      <c r="BC2541" s="10">
        <f t="shared" ref="BC2541:BC2542" si="4591">LN(AZ2541/BB2541)</f>
        <v>-0.57553475525900755</v>
      </c>
      <c r="BD2541" s="10">
        <f t="shared" ref="BD2541:BD2542" si="4592">LN($AX2541/100+1)</f>
        <v>0.2376579578748988</v>
      </c>
      <c r="BE2541" s="10">
        <f t="shared" ref="BE2541:BE2542" si="4593">ABS(LN($AZ2541/$BB2541))-BD2541-LN(2)</f>
        <v>-0.35527038317583653</v>
      </c>
      <c r="BF2541" s="21">
        <f>INDEX([1]Pr3_line_class7_opt_lin!$A$2:$A$3624,MATCH($X2541,[1]Pr3_line_class7_opt_lin!$AO$2:$AO$3624,0),1)</f>
        <v>261703</v>
      </c>
    </row>
    <row r="2542" spans="1:58" hidden="1" x14ac:dyDescent="0.25">
      <c r="A2542" s="1" t="s">
        <v>952</v>
      </c>
      <c r="B2542" s="1">
        <v>4.0000000000000001E-3</v>
      </c>
      <c r="C2542">
        <v>50</v>
      </c>
      <c r="E2542" s="2">
        <v>97022.7</v>
      </c>
      <c r="F2542">
        <v>16135</v>
      </c>
      <c r="G2542" t="s">
        <v>4</v>
      </c>
      <c r="H2542" t="s">
        <v>7</v>
      </c>
      <c r="I2542">
        <v>113158</v>
      </c>
      <c r="J2542" t="s">
        <v>6</v>
      </c>
      <c r="K2542" t="s">
        <v>5</v>
      </c>
      <c r="L2542">
        <v>16135.97</v>
      </c>
      <c r="M2542">
        <v>113158.8</v>
      </c>
      <c r="N2542">
        <v>26</v>
      </c>
      <c r="V2542" s="11">
        <f t="shared" si="4496"/>
        <v>9.7022665464879268E-7</v>
      </c>
      <c r="W2542" s="11">
        <f t="shared" si="4497"/>
        <v>1.0306866331281237E-6</v>
      </c>
      <c r="X2542" s="10">
        <f t="shared" si="4498"/>
        <v>97022.681689871708</v>
      </c>
      <c r="Y2542" s="8">
        <f t="shared" si="4499"/>
        <v>1030.686827639388</v>
      </c>
      <c r="Z2542" s="1">
        <f t="shared" si="4500"/>
        <v>1030.6869999999999</v>
      </c>
      <c r="AA2542" s="2">
        <f t="shared" si="4501"/>
        <v>97022.7</v>
      </c>
      <c r="AB2542" s="2">
        <f t="shared" si="4495"/>
        <v>97022.665464879261</v>
      </c>
      <c r="AC2542" s="1">
        <f t="shared" si="4502"/>
        <v>9.7066988069549387E-2</v>
      </c>
      <c r="AD2542" s="1" t="b">
        <f t="shared" si="4503"/>
        <v>1</v>
      </c>
      <c r="AF2542" s="1" t="s">
        <v>1213</v>
      </c>
      <c r="AG2542" s="1" t="s">
        <v>1174</v>
      </c>
      <c r="AH2542" s="10">
        <v>16135.97</v>
      </c>
      <c r="AI2542" s="10">
        <v>113158.53</v>
      </c>
      <c r="AJ2542" s="10">
        <f t="shared" si="4583"/>
        <v>97022.56</v>
      </c>
      <c r="AK2542" s="1">
        <f t="shared" si="4584"/>
        <v>-1.120371179695212E-3</v>
      </c>
      <c r="AL2542" s="10">
        <f t="shared" si="4585"/>
        <v>0.12168987171025947</v>
      </c>
      <c r="AM2542" s="10">
        <f t="shared" si="4504"/>
        <v>0.37653603858397366</v>
      </c>
      <c r="AN2542" s="10">
        <f t="shared" si="4586"/>
        <v>0.32318253564225735</v>
      </c>
      <c r="AO2542" s="1">
        <f t="shared" si="4505"/>
        <v>1030.6869999999999</v>
      </c>
      <c r="AP2542" s="14">
        <v>1320000000</v>
      </c>
      <c r="AQ2542" s="10">
        <v>0.17699999999999999</v>
      </c>
      <c r="AR2542" s="14" cm="1">
        <f t="array" ref="AR2542">SfromgA($AP2542,$AO2542,"")</f>
        <v>0.71332539598841416</v>
      </c>
      <c r="AS2542" s="21">
        <f t="shared" si="4587"/>
        <v>370.70318570065115</v>
      </c>
      <c r="AU2542" s="10"/>
      <c r="AV2542" s="10"/>
      <c r="AW2542" s="14">
        <f>IF($AP2542="",$AT2542,$AP2542)</f>
        <v>1320000000</v>
      </c>
      <c r="AX2542" s="21">
        <f>IF($AP2542="",$AV2542,$AS2542)</f>
        <v>370.70318570065115</v>
      </c>
      <c r="AY2542" s="10">
        <f t="shared" si="4588"/>
        <v>-10.139268133648784</v>
      </c>
      <c r="AZ2542" s="10">
        <f t="shared" si="4589"/>
        <v>43.535832808190484</v>
      </c>
      <c r="BA2542" s="10">
        <f t="shared" si="4590"/>
        <v>-0.13843866370631455</v>
      </c>
      <c r="BB2542" s="17" cm="1">
        <f t="array" ref="BB2542">$C2542*EXP(poly_from_str($AO2542,BB$2951))</f>
        <v>50.584671252303337</v>
      </c>
      <c r="BC2542" s="10">
        <f t="shared" si="4591"/>
        <v>-0.15006424899829518</v>
      </c>
      <c r="BD2542" s="10">
        <f t="shared" si="4592"/>
        <v>1.5490575304025844</v>
      </c>
      <c r="BE2542" s="10">
        <f t="shared" si="4593"/>
        <v>-2.0921404619642345</v>
      </c>
      <c r="BF2542" s="21">
        <f>INDEX([1]Pr3_line_class7_opt_lin!$A$2:$A$3624,MATCH($X2542,[1]Pr3_line_class7_opt_lin!$AO$2:$AO$3624,0),1)</f>
        <v>43660</v>
      </c>
    </row>
    <row r="2543" spans="1:58" hidden="1" x14ac:dyDescent="0.25">
      <c r="A2543" s="1" t="s">
        <v>953</v>
      </c>
      <c r="B2543" s="1">
        <v>4.0000000000000001E-3</v>
      </c>
      <c r="C2543">
        <v>5</v>
      </c>
      <c r="E2543" s="2">
        <v>97030.8</v>
      </c>
      <c r="N2543">
        <v>26</v>
      </c>
      <c r="V2543" s="11">
        <f t="shared" si="4496"/>
        <v>9.703085581214827E-7</v>
      </c>
      <c r="W2543" s="11">
        <f t="shared" si="4497"/>
        <v>1.030600592801461E-6</v>
      </c>
      <c r="X2543" s="10">
        <f t="shared" si="4498"/>
        <v>97030.829586298074</v>
      </c>
      <c r="Y2543" s="8">
        <f t="shared" si="4499"/>
        <v>1030.6002785543658</v>
      </c>
      <c r="Z2543" s="1">
        <f t="shared" si="4500"/>
        <v>1030.5999999999999</v>
      </c>
      <c r="AA2543" s="2">
        <f t="shared" si="4501"/>
        <v>97030.8</v>
      </c>
      <c r="AB2543" s="2">
        <f t="shared" si="4495"/>
        <v>97030.855812148278</v>
      </c>
      <c r="AC2543" s="1">
        <f t="shared" si="4502"/>
        <v>9.7074934898189552E-2</v>
      </c>
      <c r="AD2543" s="1" t="b">
        <f t="shared" si="4503"/>
        <v>1</v>
      </c>
      <c r="AM2543" s="10">
        <f t="shared" si="4504"/>
        <v>0.37659926256549586</v>
      </c>
      <c r="AN2543" s="10"/>
      <c r="AO2543" s="1">
        <f t="shared" si="4505"/>
        <v>1030.5999999999999</v>
      </c>
      <c r="AP2543"/>
      <c r="BB2543" s="17" cm="1">
        <f t="array" ref="BB2543">$C2543*EXP(poly_from_str($AO2543,BB$2951))</f>
        <v>5.0583849217718644</v>
      </c>
      <c r="BF2543" s="21">
        <f>INDEX([1]Pr3_line_class7_opt_lin!$A$2:$A$3624,MATCH($X2543,[1]Pr3_line_class7_opt_lin!$AO$2:$AO$3624,0),1)</f>
        <v>4368</v>
      </c>
    </row>
    <row r="2544" spans="1:58" hidden="1" x14ac:dyDescent="0.25">
      <c r="A2544" s="1" t="s">
        <v>954</v>
      </c>
      <c r="B2544" s="1">
        <v>4.0000000000000001E-3</v>
      </c>
      <c r="C2544">
        <v>20</v>
      </c>
      <c r="E2544" s="2">
        <v>97040.3</v>
      </c>
      <c r="F2544">
        <v>16516</v>
      </c>
      <c r="G2544" t="s">
        <v>4</v>
      </c>
      <c r="H2544" t="s">
        <v>7</v>
      </c>
      <c r="I2544">
        <v>113556</v>
      </c>
      <c r="J2544" t="s">
        <v>6</v>
      </c>
      <c r="K2544" t="s">
        <v>17</v>
      </c>
      <c r="L2544">
        <v>16516.150000000001</v>
      </c>
      <c r="M2544">
        <v>113556.8</v>
      </c>
      <c r="N2544">
        <v>26</v>
      </c>
      <c r="V2544" s="11">
        <f t="shared" si="4496"/>
        <v>9.7040271712760791E-7</v>
      </c>
      <c r="W2544" s="11">
        <f t="shared" si="4497"/>
        <v>1.0304996996093375E-6</v>
      </c>
      <c r="X2544" s="10">
        <f t="shared" si="4498"/>
        <v>97040.285007540617</v>
      </c>
      <c r="Y2544" s="8">
        <f t="shared" si="4499"/>
        <v>1030.4998588187307</v>
      </c>
      <c r="Z2544" s="1">
        <f t="shared" si="4500"/>
        <v>1030.5</v>
      </c>
      <c r="AA2544" s="2">
        <f t="shared" si="4501"/>
        <v>97040.3</v>
      </c>
      <c r="AB2544" s="2">
        <f t="shared" si="4495"/>
        <v>97040.27171276079</v>
      </c>
      <c r="AC2544" s="1">
        <f t="shared" si="4502"/>
        <v>9.7084071670432204E-2</v>
      </c>
      <c r="AD2544" s="1" t="b">
        <f t="shared" si="4503"/>
        <v>1</v>
      </c>
      <c r="AF2544" s="1" t="s">
        <v>1202</v>
      </c>
      <c r="AG2544" s="1" t="s">
        <v>1338</v>
      </c>
      <c r="AH2544" s="10">
        <v>16516.150000000001</v>
      </c>
      <c r="AI2544" s="10">
        <v>113556.8</v>
      </c>
      <c r="AJ2544" s="10">
        <f t="shared" ref="AJ2544:AJ2545" si="4594">AI2544-AH2544</f>
        <v>97040.65</v>
      </c>
      <c r="AK2544" s="1">
        <f t="shared" ref="AK2544:AK2545" si="4595">$A2544-100000000/AJ2544</f>
        <v>4.0171309651668707E-3</v>
      </c>
      <c r="AL2544" s="10">
        <f t="shared" ref="AL2544:AL2545" si="4596">$X2544-AJ2544</f>
        <v>-0.36499245937739033</v>
      </c>
      <c r="AM2544" s="10">
        <f t="shared" si="4504"/>
        <v>0.37667268316351288</v>
      </c>
      <c r="AN2544" s="10">
        <f t="shared" ref="AN2544:AN2545" si="4597">AL2544/AM2544</f>
        <v>-0.96899105162597576</v>
      </c>
      <c r="AO2544" s="1">
        <f t="shared" si="4505"/>
        <v>1030.5</v>
      </c>
      <c r="AP2544" s="14">
        <v>1030000000</v>
      </c>
      <c r="AQ2544" s="10">
        <v>0.29499999999999998</v>
      </c>
      <c r="AR2544" s="14" cm="1">
        <f t="array" ref="AR2544">SfromgA($AP2544,$AO2544,"")</f>
        <v>0.55630706182441936</v>
      </c>
      <c r="AS2544" s="21">
        <f t="shared" ref="AS2544:AS2545" si="4598">(10^MAX(0.05, -0.312925054856973*((LN($AR2544))^(1/3)) + 0.454808404431693)-1)*100</f>
        <v>420.87726533946841</v>
      </c>
      <c r="AU2544" s="10"/>
      <c r="AV2544" s="10"/>
      <c r="AW2544" s="14">
        <f t="shared" ref="AW2544:AW2545" si="4599">IF($AP2544="",$AT2544,$AP2544)</f>
        <v>1030000000</v>
      </c>
      <c r="AX2544" s="21">
        <f t="shared" ref="AX2544:AX2545" si="4600">IF($AP2544="",$AV2544,$AS2544)</f>
        <v>420.87726533946841</v>
      </c>
      <c r="AY2544" s="10">
        <f t="shared" ref="AY2544:AY2545" si="4601">LN(BB2544*$AO2544/$AW2544)</f>
        <v>-10.807702541569769</v>
      </c>
      <c r="AZ2544" s="10">
        <f t="shared" ref="AZ2544:AZ2545" si="4602">EXP(AY$2950*$AI2544+AY$2951)*$AW2544/$AO2544</f>
        <v>32.735631668176673</v>
      </c>
      <c r="BA2544" s="10">
        <f t="shared" ref="BA2544:BA2545" si="4603">LN(AZ2544/$C2544)</f>
        <v>0.49273186456885709</v>
      </c>
      <c r="BB2544" s="17" cm="1">
        <f t="array" ref="BB2544">$C2544*EXP(poly_from_str($AO2544,BB$2951))</f>
        <v>20.233157059082188</v>
      </c>
      <c r="BC2544" s="10">
        <f t="shared" ref="BC2544:BC2545" si="4604">LN(AZ2544/BB2544)</f>
        <v>0.4811414408351759</v>
      </c>
      <c r="BD2544" s="10">
        <f t="shared" ref="BD2544:BD2545" si="4605">LN($AX2544/100+1)</f>
        <v>1.6503442528489198</v>
      </c>
      <c r="BE2544" s="10">
        <f t="shared" ref="BE2544:BE2545" si="4606">ABS(LN($AZ2544/$BB2544))-BD2544-LN(2)</f>
        <v>-1.8623499925736891</v>
      </c>
      <c r="BF2544" s="21">
        <f>INDEX([1]Pr3_line_class7_opt_lin!$A$2:$A$3624,MATCH($X2544,[1]Pr3_line_class7_opt_lin!$AO$2:$AO$3624,0),1)</f>
        <v>17483</v>
      </c>
    </row>
    <row r="2545" spans="1:58" hidden="1" x14ac:dyDescent="0.25">
      <c r="A2545" s="1" t="s">
        <v>955</v>
      </c>
      <c r="B2545" s="1">
        <v>4.0000000000000001E-3</v>
      </c>
      <c r="C2545">
        <v>20</v>
      </c>
      <c r="E2545" s="2">
        <v>97056.4</v>
      </c>
      <c r="F2545">
        <v>23442</v>
      </c>
      <c r="G2545" t="s">
        <v>4</v>
      </c>
      <c r="H2545" t="s">
        <v>12</v>
      </c>
      <c r="I2545">
        <v>120498</v>
      </c>
      <c r="J2545" t="s">
        <v>6</v>
      </c>
      <c r="K2545" t="s">
        <v>39</v>
      </c>
      <c r="L2545">
        <v>23442.25</v>
      </c>
      <c r="M2545">
        <v>120498.7</v>
      </c>
      <c r="N2545">
        <v>26</v>
      </c>
      <c r="V2545" s="11">
        <f t="shared" si="4496"/>
        <v>9.705637713778803E-7</v>
      </c>
      <c r="W2545" s="11">
        <f t="shared" si="4497"/>
        <v>1.0303287572998794E-6</v>
      </c>
      <c r="X2545" s="10">
        <f t="shared" si="4498"/>
        <v>97056.387886627548</v>
      </c>
      <c r="Y2545" s="8">
        <f t="shared" si="4499"/>
        <v>1030.3288858927133</v>
      </c>
      <c r="Z2545" s="1">
        <f t="shared" si="4500"/>
        <v>1030.329</v>
      </c>
      <c r="AA2545" s="2">
        <f t="shared" si="4501"/>
        <v>97056.4</v>
      </c>
      <c r="AB2545" s="2">
        <f t="shared" si="4495"/>
        <v>97056.377137788033</v>
      </c>
      <c r="AC2545" s="1">
        <f t="shared" si="4502"/>
        <v>9.7099701715562717E-2</v>
      </c>
      <c r="AD2545" s="1" t="b">
        <f t="shared" si="4503"/>
        <v>1</v>
      </c>
      <c r="AF2545" s="1" t="s">
        <v>1167</v>
      </c>
      <c r="AG2545" s="1" t="s">
        <v>1198</v>
      </c>
      <c r="AH2545" s="10">
        <v>23442.25</v>
      </c>
      <c r="AI2545" s="10">
        <v>120498.7</v>
      </c>
      <c r="AJ2545" s="10">
        <f t="shared" si="4594"/>
        <v>97056.45</v>
      </c>
      <c r="AK2545" s="1">
        <f t="shared" si="4595"/>
        <v>7.7348852119030198E-4</v>
      </c>
      <c r="AL2545" s="10">
        <f t="shared" si="4596"/>
        <v>-6.2113372448948212E-2</v>
      </c>
      <c r="AM2545" s="10">
        <f t="shared" si="4504"/>
        <v>0.3767977024814404</v>
      </c>
      <c r="AN2545" s="10">
        <f t="shared" si="4597"/>
        <v>-0.1648454118480398</v>
      </c>
      <c r="AO2545" s="1">
        <f t="shared" si="4505"/>
        <v>1030.329</v>
      </c>
      <c r="AP2545" s="14">
        <v>1330000000</v>
      </c>
      <c r="AQ2545" s="10">
        <v>8.8999999999999996E-2</v>
      </c>
      <c r="AR2545" s="14" cm="1">
        <f t="array" ref="AR2545">SfromgA($AP2545,$AO2545,"")</f>
        <v>0.71798070351832233</v>
      </c>
      <c r="AS2545" s="21">
        <f t="shared" si="4598"/>
        <v>369.17967318029002</v>
      </c>
      <c r="AU2545" s="10"/>
      <c r="AV2545" s="10"/>
      <c r="AW2545" s="14">
        <f t="shared" si="4599"/>
        <v>1330000000</v>
      </c>
      <c r="AX2545" s="21">
        <f t="shared" si="4600"/>
        <v>369.17967318029002</v>
      </c>
      <c r="AY2545" s="10">
        <f t="shared" si="4601"/>
        <v>-11.063521545735508</v>
      </c>
      <c r="AZ2545" s="10">
        <f t="shared" si="4602"/>
        <v>22.094940289232191</v>
      </c>
      <c r="BA2545" s="10">
        <f t="shared" si="4603"/>
        <v>9.9616362568948055E-2</v>
      </c>
      <c r="BB2545" s="17" cm="1">
        <f t="array" ref="BB2545">$C2545*EXP(poly_from_str($AO2545,BB$2951))</f>
        <v>20.232491165689961</v>
      </c>
      <c r="BC2545" s="10">
        <f t="shared" si="4604"/>
        <v>8.8058850374881439E-2</v>
      </c>
      <c r="BD2545" s="10">
        <f t="shared" si="4605"/>
        <v>1.5458156075601444</v>
      </c>
      <c r="BE2545" s="10">
        <f t="shared" si="4606"/>
        <v>-2.1509039377452082</v>
      </c>
      <c r="BF2545" s="21">
        <f>INDEX([1]Pr3_line_class7_opt_lin!$A$2:$A$3624,MATCH($X2545,[1]Pr3_line_class7_opt_lin!$AO$2:$AO$3624,0),1)</f>
        <v>17501</v>
      </c>
    </row>
    <row r="2546" spans="1:58" hidden="1" x14ac:dyDescent="0.25">
      <c r="A2546" s="1" t="s">
        <v>956</v>
      </c>
      <c r="B2546" s="1">
        <v>4.0000000000000001E-3</v>
      </c>
      <c r="C2546">
        <v>40</v>
      </c>
      <c r="E2546" s="2">
        <v>97069.2</v>
      </c>
      <c r="N2546">
        <v>26</v>
      </c>
      <c r="V2546" s="11">
        <f t="shared" si="4496"/>
        <v>9.7069189947902977E-7</v>
      </c>
      <c r="W2546" s="11">
        <f t="shared" si="4497"/>
        <v>1.0301928933173448E-6</v>
      </c>
      <c r="X2546" s="10">
        <f t="shared" si="4498"/>
        <v>97069.194675292951</v>
      </c>
      <c r="Y2546" s="8">
        <f t="shared" si="4499"/>
        <v>1030.1929498283253</v>
      </c>
      <c r="Z2546" s="1">
        <f t="shared" si="4500"/>
        <v>1030.193</v>
      </c>
      <c r="AA2546" s="2">
        <f t="shared" si="4501"/>
        <v>97069.2</v>
      </c>
      <c r="AB2546" s="2">
        <f t="shared" si="4495"/>
        <v>97069.189947902967</v>
      </c>
      <c r="AC2546" s="1">
        <f t="shared" si="4502"/>
        <v>9.7112138185710337E-2</v>
      </c>
      <c r="AD2546" s="1" t="b">
        <f t="shared" si="4503"/>
        <v>1</v>
      </c>
      <c r="AM2546" s="10">
        <f t="shared" si="4504"/>
        <v>0.37689714451563933</v>
      </c>
      <c r="AN2546" s="10"/>
      <c r="AO2546" s="1">
        <f t="shared" si="4505"/>
        <v>1030.193</v>
      </c>
      <c r="AP2546"/>
      <c r="BB2546" s="17" cm="1">
        <f t="array" ref="BB2546">$C2546*EXP(poly_from_str($AO2546,BB$2951))</f>
        <v>40.46390223249108</v>
      </c>
      <c r="BF2546" s="21">
        <f>INDEX([1]Pr3_line_class7_opt_lin!$A$2:$A$3624,MATCH($X2546,[1]Pr3_line_class7_opt_lin!$AO$2:$AO$3624,0),1)</f>
        <v>35030</v>
      </c>
    </row>
    <row r="2547" spans="1:58" hidden="1" x14ac:dyDescent="0.25">
      <c r="A2547" s="1" t="s">
        <v>957</v>
      </c>
      <c r="B2547" s="1">
        <v>4.0000000000000001E-3</v>
      </c>
      <c r="C2547">
        <v>3</v>
      </c>
      <c r="E2547" s="2">
        <v>97075.6</v>
      </c>
      <c r="N2547">
        <v>26</v>
      </c>
      <c r="V2547" s="11">
        <f t="shared" si="4496"/>
        <v>9.707559762164786E-7</v>
      </c>
      <c r="W2547" s="11">
        <f t="shared" si="4497"/>
        <v>1.0301249747619382E-6</v>
      </c>
      <c r="X2547" s="10">
        <f t="shared" si="4498"/>
        <v>97075.598740316898</v>
      </c>
      <c r="Y2547" s="8">
        <f t="shared" si="4499"/>
        <v>1030.1249881291596</v>
      </c>
      <c r="Z2547" s="1">
        <f t="shared" si="4500"/>
        <v>1030.125</v>
      </c>
      <c r="AA2547" s="2">
        <f t="shared" si="4501"/>
        <v>97075.6</v>
      </c>
      <c r="AB2547" s="2">
        <f t="shared" si="4495"/>
        <v>97075.597621647859</v>
      </c>
      <c r="AC2547" s="1">
        <f t="shared" si="4502"/>
        <v>9.7118358268000415E-2</v>
      </c>
      <c r="AD2547" s="1" t="b">
        <f t="shared" si="4503"/>
        <v>1</v>
      </c>
      <c r="AM2547" s="10">
        <f t="shared" si="4504"/>
        <v>0.37694687537920157</v>
      </c>
      <c r="AN2547" s="10"/>
      <c r="AO2547" s="1">
        <f t="shared" si="4505"/>
        <v>1030.125</v>
      </c>
      <c r="AP2547"/>
      <c r="BB2547" s="17" cm="1">
        <f t="array" ref="BB2547">$C2547*EXP(poly_from_str($AO2547,BB$2951))</f>
        <v>3.0347516429676267</v>
      </c>
      <c r="BF2547" s="21">
        <f>INDEX([1]Pr3_line_class7_opt_lin!$A$2:$A$3624,MATCH($X2547,[1]Pr3_line_class7_opt_lin!$AO$2:$AO$3624,0),1)</f>
        <v>2628</v>
      </c>
    </row>
    <row r="2548" spans="1:58" hidden="1" x14ac:dyDescent="0.25">
      <c r="A2548" s="1" t="s">
        <v>958</v>
      </c>
      <c r="B2548" s="1">
        <v>4.0000000000000001E-3</v>
      </c>
      <c r="C2548">
        <v>20</v>
      </c>
      <c r="E2548" s="2">
        <v>97082.9</v>
      </c>
      <c r="F2548">
        <v>18241</v>
      </c>
      <c r="G2548" t="s">
        <v>4</v>
      </c>
      <c r="H2548" t="s">
        <v>12</v>
      </c>
      <c r="I2548">
        <v>115324</v>
      </c>
      <c r="J2548" t="s">
        <v>6</v>
      </c>
      <c r="K2548" t="s">
        <v>5</v>
      </c>
      <c r="L2548">
        <v>18241.54</v>
      </c>
      <c r="M2548">
        <v>115324.3</v>
      </c>
      <c r="N2548">
        <v>26</v>
      </c>
      <c r="V2548" s="11">
        <f t="shared" si="4496"/>
        <v>9.7082948642149345E-7</v>
      </c>
      <c r="W2548" s="11">
        <f t="shared" si="4497"/>
        <v>1.0300475160919173E-6</v>
      </c>
      <c r="X2548" s="10">
        <f t="shared" si="4498"/>
        <v>97082.925759429621</v>
      </c>
      <c r="Y2548" s="8">
        <f t="shared" si="4499"/>
        <v>1030.0472427849863</v>
      </c>
      <c r="Z2548" s="1">
        <f t="shared" si="4500"/>
        <v>1030.047</v>
      </c>
      <c r="AA2548" s="2">
        <f t="shared" si="4501"/>
        <v>97082.9</v>
      </c>
      <c r="AB2548" s="2">
        <f t="shared" si="4495"/>
        <v>97082.948642149335</v>
      </c>
      <c r="AC2548" s="1">
        <f t="shared" si="4502"/>
        <v>9.7125494585271033E-2</v>
      </c>
      <c r="AD2548" s="1" t="b">
        <f t="shared" si="4503"/>
        <v>1</v>
      </c>
      <c r="AF2548" s="1" t="s">
        <v>1153</v>
      </c>
      <c r="AG2548" s="1" t="s">
        <v>1216</v>
      </c>
      <c r="AH2548" s="10">
        <v>18241.54</v>
      </c>
      <c r="AI2548" s="10">
        <v>115324.47</v>
      </c>
      <c r="AJ2548" s="10">
        <f>AI2548-AH2548</f>
        <v>97082.93</v>
      </c>
      <c r="AK2548" s="1">
        <f>$A2548-100000000/AJ2548</f>
        <v>-1.9779265016950376E-4</v>
      </c>
      <c r="AL2548" s="10">
        <f>$X2548-AJ2548</f>
        <v>-4.2405703716212884E-3</v>
      </c>
      <c r="AM2548" s="10">
        <f t="shared" si="4504"/>
        <v>0.37700376778923678</v>
      </c>
      <c r="AN2548" s="10">
        <f>AL2548/AM2548</f>
        <v>-1.1248084857316256E-2</v>
      </c>
      <c r="AO2548" s="1">
        <f t="shared" si="4505"/>
        <v>1030.047</v>
      </c>
      <c r="AP2548" s="14">
        <v>1150000000</v>
      </c>
      <c r="AQ2548" s="10">
        <v>0.52100000000000002</v>
      </c>
      <c r="AR2548" s="14" cm="1">
        <f t="array" ref="AR2548">SfromgA($AP2548,$AO2548,"")</f>
        <v>0.62030077673334583</v>
      </c>
      <c r="AS2548" s="21">
        <f>(10^MAX(0.05, -0.312925054856973*((LN($AR2548))^(1/3)) + 0.454808404431693)-1)*100</f>
        <v>400.49875602475123</v>
      </c>
      <c r="AU2548" s="10"/>
      <c r="AV2548" s="10"/>
      <c r="AW2548" s="14">
        <f>IF($AP2548="",$AT2548,$AP2548)</f>
        <v>1150000000</v>
      </c>
      <c r="AX2548" s="21">
        <f>IF($AP2548="",$AV2548,$AS2548)</f>
        <v>400.49875602475123</v>
      </c>
      <c r="AY2548" s="10">
        <f>LN(BB2548*$AO2548/$AW2548)</f>
        <v>-10.918434140195247</v>
      </c>
      <c r="AZ2548" s="10">
        <f>EXP(AY$2950*$AI2548+AY$2951)*$AW2548/$AO2548</f>
        <v>30.996432161840229</v>
      </c>
      <c r="BA2548" s="10">
        <f>LN(AZ2548/$C2548)</f>
        <v>0.43813983275407326</v>
      </c>
      <c r="BB2548" s="17" cm="1">
        <f t="array" ref="BB2548">$C2548*EXP(poly_from_str($AO2548,BB$2951))</f>
        <v>20.231361053345012</v>
      </c>
      <c r="BC2548" s="10">
        <f t="shared" ref="BC2548" si="4607">LN(AZ2548/BB2548)</f>
        <v>0.42663817843231827</v>
      </c>
      <c r="BD2548" s="10">
        <f t="shared" ref="BD2548" si="4608">LN($AX2548/100+1)</f>
        <v>1.6104349272990626</v>
      </c>
      <c r="BE2548" s="10">
        <f>ABS(LN($AZ2548/$BB2548))-BD2548-LN(2)</f>
        <v>-1.8769439294266896</v>
      </c>
      <c r="BF2548" s="21">
        <f>INDEX([1]Pr3_line_class7_opt_lin!$A$2:$A$3624,MATCH($X2548,[1]Pr3_line_class7_opt_lin!$AO$2:$AO$3624,0),1)</f>
        <v>17530</v>
      </c>
    </row>
    <row r="2549" spans="1:58" hidden="1" x14ac:dyDescent="0.25">
      <c r="A2549" s="1" t="s">
        <v>959</v>
      </c>
      <c r="B2549" s="1">
        <v>4.0000000000000001E-3</v>
      </c>
      <c r="C2549">
        <v>20</v>
      </c>
      <c r="E2549" s="2">
        <v>97107.6</v>
      </c>
      <c r="N2549">
        <v>26</v>
      </c>
      <c r="V2549" s="11">
        <f t="shared" si="4496"/>
        <v>9.7107648683948583E-7</v>
      </c>
      <c r="W2549" s="11">
        <f t="shared" si="4497"/>
        <v>1.0297855162726708E-6</v>
      </c>
      <c r="X2549" s="10">
        <f t="shared" si="4498"/>
        <v>97107.625769223523</v>
      </c>
      <c r="Y2549" s="8">
        <f t="shared" si="4499"/>
        <v>1029.7852430008968</v>
      </c>
      <c r="Z2549" s="1">
        <f t="shared" si="4500"/>
        <v>1029.7850000000001</v>
      </c>
      <c r="AA2549" s="2">
        <f t="shared" si="4501"/>
        <v>97107.6</v>
      </c>
      <c r="AB2549" s="2">
        <f t="shared" si="4495"/>
        <v>97107.648683948588</v>
      </c>
      <c r="AC2549" s="1">
        <f t="shared" si="4502"/>
        <v>9.7149477164625908E-2</v>
      </c>
      <c r="AD2549" s="1" t="b">
        <f t="shared" si="4503"/>
        <v>1</v>
      </c>
      <c r="AM2549" s="10">
        <f t="shared" si="4504"/>
        <v>0.37719562821365626</v>
      </c>
      <c r="AN2549" s="10"/>
      <c r="AO2549" s="1">
        <f t="shared" si="4505"/>
        <v>1029.7850000000001</v>
      </c>
      <c r="AP2549"/>
      <c r="BB2549" s="17" cm="1">
        <f t="array" ref="BB2549">$C2549*EXP(poly_from_str($AO2549,BB$2951))</f>
        <v>20.230275423868381</v>
      </c>
      <c r="BF2549" s="21">
        <f>INDEX([1]Pr3_line_class7_opt_lin!$A$2:$A$3624,MATCH($X2549,[1]Pr3_line_class7_opt_lin!$AO$2:$AO$3624,0),1)</f>
        <v>17558</v>
      </c>
    </row>
    <row r="2550" spans="1:58" hidden="1" x14ac:dyDescent="0.25">
      <c r="A2550" s="1" t="s">
        <v>960</v>
      </c>
      <c r="B2550" s="1">
        <v>4.0000000000000001E-3</v>
      </c>
      <c r="C2550">
        <v>200</v>
      </c>
      <c r="E2550" s="2">
        <v>97114.6</v>
      </c>
      <c r="F2550">
        <v>16516</v>
      </c>
      <c r="G2550" t="s">
        <v>4</v>
      </c>
      <c r="H2550" t="s">
        <v>7</v>
      </c>
      <c r="I2550">
        <v>113630</v>
      </c>
      <c r="J2550" t="s">
        <v>6</v>
      </c>
      <c r="K2550" t="s">
        <v>7</v>
      </c>
      <c r="L2550">
        <v>16516.150000000001</v>
      </c>
      <c r="M2550">
        <v>113630.9</v>
      </c>
      <c r="N2550">
        <v>26</v>
      </c>
      <c r="V2550" s="11">
        <f t="shared" si="4496"/>
        <v>9.7114627308050513E-7</v>
      </c>
      <c r="W2550" s="11">
        <f t="shared" si="4497"/>
        <v>1.0297112895486364E-6</v>
      </c>
      <c r="X2550" s="10">
        <f t="shared" si="4498"/>
        <v>97114.614452646536</v>
      </c>
      <c r="Y2550" s="8">
        <f t="shared" si="4499"/>
        <v>1029.7111363064762</v>
      </c>
      <c r="Z2550" s="1">
        <f t="shared" si="4500"/>
        <v>1029.711</v>
      </c>
      <c r="AA2550" s="2">
        <f t="shared" si="4501"/>
        <v>97114.6</v>
      </c>
      <c r="AB2550" s="2">
        <f t="shared" si="4495"/>
        <v>97114.627308050505</v>
      </c>
      <c r="AC2550" s="1">
        <f t="shared" si="4502"/>
        <v>9.7156254185907759E-2</v>
      </c>
      <c r="AD2550" s="1" t="b">
        <f t="shared" si="4503"/>
        <v>1</v>
      </c>
      <c r="AF2550" s="1" t="s">
        <v>1202</v>
      </c>
      <c r="AG2550" s="1" t="s">
        <v>1316</v>
      </c>
      <c r="AH2550" s="10">
        <v>16516.150000000001</v>
      </c>
      <c r="AI2550" s="10">
        <v>113630.9</v>
      </c>
      <c r="AJ2550" s="10">
        <f>AI2550-AH2550</f>
        <v>97114.75</v>
      </c>
      <c r="AK2550" s="1">
        <f>$A2550-100000000/AJ2550</f>
        <v>1.3009069168674614E-3</v>
      </c>
      <c r="AL2550" s="10">
        <f>$X2550-AJ2550</f>
        <v>-0.13554735346406233</v>
      </c>
      <c r="AM2550" s="10">
        <f t="shared" si="4504"/>
        <v>0.37724992740681612</v>
      </c>
      <c r="AN2550" s="10">
        <f>AL2550/AM2550</f>
        <v>-0.35930385565824569</v>
      </c>
      <c r="AO2550" s="1">
        <f t="shared" si="4505"/>
        <v>1029.711</v>
      </c>
      <c r="AP2550" s="14">
        <v>2020000000</v>
      </c>
      <c r="AQ2550" s="10">
        <v>0.255</v>
      </c>
      <c r="AR2550" s="14" cm="1">
        <f t="array" ref="AR2550">SfromgA($AP2550,$AO2550,"")</f>
        <v>1.0885058961657985</v>
      </c>
      <c r="AS2550" s="21">
        <f>(10^MAX(0.05, -0.312925054856973*((LN($AR2550))^(1/3)) + 0.454808404431693)-1)*100</f>
        <v>107.64684280695982</v>
      </c>
      <c r="AU2550" s="10"/>
      <c r="AV2550" s="10"/>
      <c r="AW2550" s="14">
        <f>IF($AP2550="",$AT2550,$AP2550)</f>
        <v>2020000000</v>
      </c>
      <c r="AX2550" s="21">
        <f>IF($AP2550="",$AV2550,$AS2550)</f>
        <v>107.64684280695982</v>
      </c>
      <c r="AY2550" s="10">
        <f>LN(BB2550*$AO2550/$AW2550)</f>
        <v>-9.1795799948645413</v>
      </c>
      <c r="AZ2550" s="10">
        <f>EXP(AY$2950*$AI2550+AY$2951)*$AW2550/$AO2550</f>
        <v>63.805679758925955</v>
      </c>
      <c r="BA2550" s="10">
        <f>LN(AZ2550/$C2550)</f>
        <v>-1.1424751557251562</v>
      </c>
      <c r="BB2550" s="17" cm="1">
        <f t="array" ref="BB2550">$C2550*EXP(poly_from_str($AO2550,BB$2951))</f>
        <v>202.29962574383191</v>
      </c>
      <c r="BC2550" s="10">
        <f t="shared" ref="BC2550" si="4609">LN(AZ2550/BB2550)</f>
        <v>-1.1539076833433339</v>
      </c>
      <c r="BD2550" s="10">
        <f t="shared" ref="BD2550" si="4610">LN($AX2550/100+1)</f>
        <v>0.73066857957606812</v>
      </c>
      <c r="BE2550" s="10">
        <f>ABS(LN($AZ2550/$BB2550))-BD2550-LN(2)</f>
        <v>-0.26990807679267947</v>
      </c>
      <c r="BF2550" s="21">
        <f>INDEX([1]Pr3_line_class7_opt_lin!$A$2:$A$3624,MATCH($X2550,[1]Pr3_line_class7_opt_lin!$AO$2:$AO$3624,0),1)</f>
        <v>175655</v>
      </c>
    </row>
    <row r="2551" spans="1:58" hidden="1" x14ac:dyDescent="0.25">
      <c r="A2551" s="1" t="s">
        <v>961</v>
      </c>
      <c r="B2551" s="1">
        <v>4.0000000000000001E-3</v>
      </c>
      <c r="C2551">
        <v>50</v>
      </c>
      <c r="E2551" s="2">
        <v>97122.2</v>
      </c>
      <c r="N2551">
        <v>26</v>
      </c>
      <c r="V2551" s="11">
        <f t="shared" si="4496"/>
        <v>9.7122172894949742E-7</v>
      </c>
      <c r="W2551" s="11">
        <f t="shared" si="4497"/>
        <v>1.0296307126486016E-6</v>
      </c>
      <c r="X2551" s="10">
        <f t="shared" si="4498"/>
        <v>97122.185656896603</v>
      </c>
      <c r="Y2551" s="8">
        <f t="shared" si="4499"/>
        <v>1029.6308647055148</v>
      </c>
      <c r="Z2551" s="1">
        <f t="shared" si="4500"/>
        <v>1029.6310000000001</v>
      </c>
      <c r="AA2551" s="2">
        <f t="shared" si="4501"/>
        <v>97122.2</v>
      </c>
      <c r="AB2551" s="2">
        <f t="shared" si="4495"/>
        <v>97122.172894949734</v>
      </c>
      <c r="AC2551" s="1">
        <f t="shared" si="4502"/>
        <v>9.7163582339182542E-2</v>
      </c>
      <c r="AD2551" s="1" t="b">
        <f t="shared" si="4503"/>
        <v>1</v>
      </c>
      <c r="AM2551" s="10">
        <f t="shared" si="4504"/>
        <v>0.37730876401351549</v>
      </c>
      <c r="AN2551" s="10"/>
      <c r="AO2551" s="1">
        <f t="shared" si="4505"/>
        <v>1029.6310000000001</v>
      </c>
      <c r="AP2551"/>
      <c r="BB2551" s="17" cm="1">
        <f t="array" ref="BB2551">$C2551*EXP(poly_from_str($AO2551,BB$2951))</f>
        <v>50.574053190895185</v>
      </c>
      <c r="BF2551" s="21">
        <f>INDEX([1]Pr3_line_class7_opt_lin!$A$2:$A$3624,MATCH($X2551,[1]Pr3_line_class7_opt_lin!$AO$2:$AO$3624,0),1)</f>
        <v>43935</v>
      </c>
    </row>
    <row r="2552" spans="1:58" hidden="1" x14ac:dyDescent="0.25">
      <c r="A2552" s="1" t="s">
        <v>962</v>
      </c>
      <c r="B2552" s="1">
        <v>4.0000000000000001E-3</v>
      </c>
      <c r="C2552">
        <v>5</v>
      </c>
      <c r="E2552" s="2">
        <v>97144.6</v>
      </c>
      <c r="F2552">
        <v>19308</v>
      </c>
      <c r="G2552" t="s">
        <v>4</v>
      </c>
      <c r="H2552" t="s">
        <v>12</v>
      </c>
      <c r="I2552">
        <v>116453</v>
      </c>
      <c r="J2552" t="s">
        <v>6</v>
      </c>
      <c r="K2552" t="s">
        <v>5</v>
      </c>
      <c r="L2552">
        <v>19308.93</v>
      </c>
      <c r="M2552">
        <v>116453.2</v>
      </c>
      <c r="N2552">
        <v>26</v>
      </c>
      <c r="V2552" s="11">
        <f t="shared" si="4496"/>
        <v>9.7144627950646639E-7</v>
      </c>
      <c r="W2552" s="11">
        <f t="shared" si="4497"/>
        <v>1.029393296179098E-6</v>
      </c>
      <c r="X2552" s="10">
        <f t="shared" si="4498"/>
        <v>97144.614784133402</v>
      </c>
      <c r="Y2552" s="8">
        <f t="shared" si="4499"/>
        <v>1029.3931395189697</v>
      </c>
      <c r="Z2552" s="1">
        <f t="shared" si="4500"/>
        <v>1029.393</v>
      </c>
      <c r="AA2552" s="2">
        <f t="shared" si="4501"/>
        <v>97144.6</v>
      </c>
      <c r="AB2552" s="2">
        <f t="shared" si="4495"/>
        <v>97144.627950646638</v>
      </c>
      <c r="AC2552" s="1">
        <f t="shared" si="4502"/>
        <v>9.7185393698347777E-2</v>
      </c>
      <c r="AD2552" s="1" t="b">
        <f t="shared" si="4503"/>
        <v>1</v>
      </c>
      <c r="AF2552" s="1" t="s">
        <v>1226</v>
      </c>
      <c r="AG2552" s="1" t="s">
        <v>1211</v>
      </c>
      <c r="AH2552" s="10">
        <v>19308.93</v>
      </c>
      <c r="AI2552" s="10">
        <v>116453.2</v>
      </c>
      <c r="AJ2552" s="10">
        <f>AI2552-AH2552</f>
        <v>97144.26999999999</v>
      </c>
      <c r="AK2552" s="1">
        <f>$A2552-100000000/AJ2552</f>
        <v>-3.7930378189230396E-3</v>
      </c>
      <c r="AL2552" s="10">
        <f>$X2552-AJ2552</f>
        <v>0.34478413341275882</v>
      </c>
      <c r="AM2552" s="10">
        <f t="shared" si="4504"/>
        <v>0.37748304097657553</v>
      </c>
      <c r="AN2552" s="10">
        <f>AL2552/AM2552</f>
        <v>0.91337648579066677</v>
      </c>
      <c r="AO2552" s="1">
        <f t="shared" si="4505"/>
        <v>1029.393</v>
      </c>
      <c r="AP2552" s="14">
        <v>276000000</v>
      </c>
      <c r="AQ2552" s="10">
        <v>0.28999999999999998</v>
      </c>
      <c r="AR2552" s="14" cm="1">
        <f t="array" ref="AR2552">SfromgA($AP2552,$AO2552,"")</f>
        <v>0.14858879952564938</v>
      </c>
      <c r="AS2552" s="21">
        <f>(10^MAX(0.05, -0.312925054856973*((LN($AR2552))^(1/3)) + 0.454808404431693)-1)*100</f>
        <v>596.35705560304234</v>
      </c>
      <c r="AU2552" s="10"/>
      <c r="AV2552" s="10"/>
      <c r="AW2552" s="14">
        <f>IF($AP2552="",$AT2552,$AP2552)</f>
        <v>276000000</v>
      </c>
      <c r="AX2552" s="21">
        <f>IF($AP2552="",$AV2552,$AS2552)</f>
        <v>596.35705560304234</v>
      </c>
      <c r="AY2552" s="10">
        <f>LN(BB2552*$AO2552/$AW2552)</f>
        <v>-10.878384396655774</v>
      </c>
      <c r="AZ2552" s="10">
        <f>EXP(AY$2950*$AI2552+AY$2951)*$AW2552/$AO2552</f>
        <v>6.6984865971243535</v>
      </c>
      <c r="BA2552" s="10">
        <f>LN(AZ2552/$C2552)</f>
        <v>0.29244370742164277</v>
      </c>
      <c r="BB2552" s="17" cm="1">
        <f t="array" ref="BB2552">$C2552*EXP(poly_from_str($AO2552,BB$2951))</f>
        <v>5.0571467451941974</v>
      </c>
      <c r="BC2552" s="10">
        <f t="shared" ref="BC2552" si="4611">LN(AZ2552/BB2552)</f>
        <v>0.28107917994791193</v>
      </c>
      <c r="BD2552" s="10">
        <f t="shared" ref="BD2552" si="4612">LN($AX2552/100+1)</f>
        <v>1.9406923537251231</v>
      </c>
      <c r="BE2552" s="10">
        <f>ABS(LN($AZ2552/$BB2552))-BD2552-LN(2)</f>
        <v>-2.3527603543371565</v>
      </c>
      <c r="BF2552" s="21">
        <f>INDEX([1]Pr3_line_class7_opt_lin!$A$2:$A$3624,MATCH($X2552,[1]Pr3_line_class7_opt_lin!$AO$2:$AO$3624,0),1)</f>
        <v>4400</v>
      </c>
    </row>
    <row r="2553" spans="1:58" x14ac:dyDescent="0.25">
      <c r="A2553" s="1" t="s">
        <v>963</v>
      </c>
      <c r="B2553" s="1">
        <v>8.0000000000000002E-3</v>
      </c>
      <c r="C2553">
        <v>10</v>
      </c>
      <c r="D2553" t="s">
        <v>112</v>
      </c>
      <c r="E2553" s="2">
        <v>97154.9</v>
      </c>
      <c r="N2553">
        <v>26</v>
      </c>
      <c r="V2553" s="11">
        <f t="shared" si="4496"/>
        <v>9.7154915455792572E-7</v>
      </c>
      <c r="W2553" s="11">
        <f t="shared" si="4497"/>
        <v>1.0292841637426419E-6</v>
      </c>
      <c r="X2553" s="10">
        <f t="shared" si="4498"/>
        <v>97154.908173509582</v>
      </c>
      <c r="Y2553" s="8">
        <f t="shared" si="4499"/>
        <v>1029.2840771503725</v>
      </c>
      <c r="Z2553" s="1">
        <f t="shared" si="4500"/>
        <v>1029.2840000000001</v>
      </c>
      <c r="AA2553" s="2">
        <f t="shared" si="4501"/>
        <v>97154.9</v>
      </c>
      <c r="AB2553" s="2">
        <f t="shared" si="4495"/>
        <v>97154.915455792565</v>
      </c>
      <c r="AC2553" s="1">
        <f t="shared" si="4502"/>
        <v>9.719538798611102E-2</v>
      </c>
      <c r="AD2553" s="1" t="b">
        <f t="shared" si="4503"/>
        <v>1</v>
      </c>
      <c r="AM2553" s="10">
        <f t="shared" si="4504"/>
        <v>0.75512608764927847</v>
      </c>
      <c r="AN2553" s="10"/>
      <c r="AO2553" s="1">
        <f t="shared" si="4505"/>
        <v>1029.2840000000001</v>
      </c>
      <c r="AP2553"/>
      <c r="BB2553" s="17" cm="1">
        <f t="array" ref="BB2553">$C2553*EXP(poly_from_str($AO2553,BB$2951))</f>
        <v>10.114051914714155</v>
      </c>
      <c r="BF2553" s="21">
        <f>INDEX([1]Pr3_line_class7_opt_lin!$A$2:$A$3624,MATCH($X2553,[1]Pr3_line_class7_opt_lin!$AO$2:$AO$3624,0),1)</f>
        <v>8805</v>
      </c>
    </row>
    <row r="2554" spans="1:58" hidden="1" x14ac:dyDescent="0.25">
      <c r="A2554" s="1" t="s">
        <v>964</v>
      </c>
      <c r="B2554" s="1">
        <v>4.0000000000000001E-3</v>
      </c>
      <c r="C2554">
        <v>100</v>
      </c>
      <c r="E2554" s="2">
        <v>97161.7</v>
      </c>
      <c r="F2554">
        <v>18241</v>
      </c>
      <c r="G2554" t="s">
        <v>4</v>
      </c>
      <c r="H2554" t="s">
        <v>12</v>
      </c>
      <c r="I2554">
        <v>115403</v>
      </c>
      <c r="J2554" t="s">
        <v>6</v>
      </c>
      <c r="K2554" t="s">
        <v>12</v>
      </c>
      <c r="L2554">
        <v>18241.54</v>
      </c>
      <c r="M2554">
        <v>115403.3</v>
      </c>
      <c r="N2554">
        <v>26</v>
      </c>
      <c r="V2554" s="11">
        <f t="shared" si="4496"/>
        <v>9.7161712067095999E-7</v>
      </c>
      <c r="W2554" s="11">
        <f t="shared" si="4497"/>
        <v>1.0292121278240295E-6</v>
      </c>
      <c r="X2554" s="10">
        <f t="shared" si="4498"/>
        <v>97161.706380618634</v>
      </c>
      <c r="Y2554" s="8">
        <f t="shared" si="4499"/>
        <v>1029.2120602355697</v>
      </c>
      <c r="Z2554" s="1">
        <f t="shared" si="4500"/>
        <v>1029.212</v>
      </c>
      <c r="AA2554" s="2">
        <f t="shared" si="4501"/>
        <v>97161.7</v>
      </c>
      <c r="AB2554" s="2">
        <f t="shared" si="4495"/>
        <v>97161.712067095999</v>
      </c>
      <c r="AC2554" s="1">
        <f t="shared" si="4502"/>
        <v>9.7201991459046344E-2</v>
      </c>
      <c r="AD2554" s="1" t="b">
        <f t="shared" si="4503"/>
        <v>1</v>
      </c>
      <c r="AF2554" s="1" t="s">
        <v>1153</v>
      </c>
      <c r="AG2554" s="1" t="s">
        <v>1172</v>
      </c>
      <c r="AH2554" s="10">
        <v>18241.54</v>
      </c>
      <c r="AI2554" s="10">
        <v>115403.34</v>
      </c>
      <c r="AJ2554" s="10">
        <f t="shared" ref="AJ2554:AJ2558" si="4613">AI2554-AH2554</f>
        <v>97161.799999999988</v>
      </c>
      <c r="AK2554" s="1">
        <f t="shared" ref="AK2554:AK2558" si="4614">$A2554-100000000/AJ2554</f>
        <v>9.3145248433756933E-4</v>
      </c>
      <c r="AL2554" s="10">
        <f t="shared" ref="AL2554:AL2558" si="4615">$X2554-AJ2554</f>
        <v>-9.3619381354073994E-2</v>
      </c>
      <c r="AM2554" s="10">
        <f t="shared" si="4504"/>
        <v>0.37761588477398245</v>
      </c>
      <c r="AN2554" s="10">
        <f t="shared" ref="AN2554:AN2558" si="4616">AL2554/AM2554</f>
        <v>-0.24792225414486674</v>
      </c>
      <c r="AO2554" s="1">
        <f t="shared" si="4505"/>
        <v>1029.212</v>
      </c>
      <c r="AP2554" s="14">
        <v>3770000000</v>
      </c>
      <c r="AQ2554" s="10">
        <v>0.51800000000000002</v>
      </c>
      <c r="AR2554" s="14" cm="1">
        <f t="array" ref="AR2554">SfromgA($AP2554,$AO2554,"")</f>
        <v>2.0285664273581321</v>
      </c>
      <c r="AS2554" s="21">
        <f t="shared" ref="AS2554:AS2558" si="4617">(10^MAX(0.05, -0.312925054856973*((LN($AR2554))^(1/3)) + 0.454808404431693)-1)*100</f>
        <v>49.9666282436622</v>
      </c>
      <c r="AU2554" s="10"/>
      <c r="AV2554" s="10"/>
      <c r="AW2554" s="14">
        <f t="shared" ref="AW2554:AW2555" si="4618">IF($AP2554="",$AT2554,$AP2554)</f>
        <v>3770000000</v>
      </c>
      <c r="AX2554" s="21">
        <f t="shared" ref="AX2554:AX2555" si="4619">IF($AP2554="",$AV2554,$AS2554)</f>
        <v>49.9666282436622</v>
      </c>
      <c r="AY2554" s="10">
        <f t="shared" ref="AY2554:AY2558" si="4620">LN(BB2554*$AO2554/$AW2554)</f>
        <v>-10.497297208550295</v>
      </c>
      <c r="AZ2554" s="10">
        <f t="shared" ref="AZ2554:AZ2558" si="4621">EXP(AY$2950*$AI2554+AY$2951)*$AW2554/$AO2554</f>
        <v>100.94983178030937</v>
      </c>
      <c r="BA2554" s="10">
        <f t="shared" ref="BA2554:BA2558" si="4622">LN(AZ2554/$C2554)</f>
        <v>9.4534924029414102E-3</v>
      </c>
      <c r="BB2554" s="17" cm="1">
        <f t="array" ref="BB2554">$C2554*EXP(poly_from_str($AO2554,BB$2951))</f>
        <v>101.13890711975218</v>
      </c>
      <c r="BC2554" s="10">
        <f t="shared" ref="BC2554:BC2558" si="4623">LN(AZ2554/BB2554)</f>
        <v>-1.871211583994862E-3</v>
      </c>
      <c r="BD2554" s="10">
        <f t="shared" ref="BD2554:BD2558" si="4624">LN($AX2554/100+1)</f>
        <v>0.405242604980594</v>
      </c>
      <c r="BE2554" s="10">
        <f t="shared" ref="BE2554:BE2558" si="4625">ABS(LN($AZ2554/$BB2554))-BD2554-LN(2)</f>
        <v>-1.0965185739565444</v>
      </c>
      <c r="BF2554" s="21">
        <f>INDEX([1]Pr3_line_class7_opt_lin!$A$2:$A$3624,MATCH($X2554,[1]Pr3_line_class7_opt_lin!$AO$2:$AO$3624,0),1)</f>
        <v>88088</v>
      </c>
    </row>
    <row r="2555" spans="1:58" hidden="1" x14ac:dyDescent="0.25">
      <c r="A2555" s="1" t="s">
        <v>965</v>
      </c>
      <c r="B2555" s="1">
        <v>4.0000000000000001E-3</v>
      </c>
      <c r="C2555">
        <v>30</v>
      </c>
      <c r="E2555" s="2">
        <v>97166.8</v>
      </c>
      <c r="F2555">
        <v>18241</v>
      </c>
      <c r="G2555" t="s">
        <v>4</v>
      </c>
      <c r="H2555" t="s">
        <v>12</v>
      </c>
      <c r="I2555">
        <v>115408</v>
      </c>
      <c r="J2555" t="s">
        <v>6</v>
      </c>
      <c r="K2555" t="s">
        <v>39</v>
      </c>
      <c r="L2555">
        <v>18241.54</v>
      </c>
      <c r="M2555">
        <v>115408.4</v>
      </c>
      <c r="N2555">
        <v>26</v>
      </c>
      <c r="V2555" s="11">
        <f t="shared" si="4496"/>
        <v>9.7166810149656328E-7</v>
      </c>
      <c r="W2555" s="11">
        <f t="shared" si="4497"/>
        <v>1.0291581075017393E-6</v>
      </c>
      <c r="X2555" s="10">
        <f t="shared" si="4498"/>
        <v>97166.805366219007</v>
      </c>
      <c r="Y2555" s="8">
        <f t="shared" si="4499"/>
        <v>1029.1580506645532</v>
      </c>
      <c r="Z2555" s="1">
        <f t="shared" si="4500"/>
        <v>1029.1579999999999</v>
      </c>
      <c r="AA2555" s="2">
        <f t="shared" si="4501"/>
        <v>97166.8</v>
      </c>
      <c r="AB2555" s="2">
        <f t="shared" si="4495"/>
        <v>97166.810149656332</v>
      </c>
      <c r="AC2555" s="1">
        <f t="shared" si="4502"/>
        <v>9.7206944973296794E-2</v>
      </c>
      <c r="AD2555" s="1" t="b">
        <f t="shared" si="4503"/>
        <v>1</v>
      </c>
      <c r="AF2555" s="1" t="s">
        <v>1153</v>
      </c>
      <c r="AG2555" s="1" t="s">
        <v>1168</v>
      </c>
      <c r="AH2555" s="10">
        <v>18241.54</v>
      </c>
      <c r="AI2555" s="10">
        <v>115408.39</v>
      </c>
      <c r="AJ2555" s="10">
        <f t="shared" si="4613"/>
        <v>97166.85</v>
      </c>
      <c r="AK2555" s="1">
        <f t="shared" si="4614"/>
        <v>4.2208119339193217E-4</v>
      </c>
      <c r="AL2555" s="10">
        <f t="shared" si="4615"/>
        <v>-4.4633780998992734E-2</v>
      </c>
      <c r="AM2555" s="10">
        <f t="shared" si="4504"/>
        <v>0.37765552033798505</v>
      </c>
      <c r="AN2555" s="10">
        <f t="shared" si="4616"/>
        <v>-0.11818649164468049</v>
      </c>
      <c r="AO2555" s="1">
        <f t="shared" si="4505"/>
        <v>1029.1579999999999</v>
      </c>
      <c r="AP2555" s="14">
        <v>2180000000</v>
      </c>
      <c r="AQ2555" s="10">
        <v>0.38400000000000001</v>
      </c>
      <c r="AR2555" s="14" cm="1">
        <f t="array" ref="AR2555">SfromgA($AP2555,$AO2555,"")</f>
        <v>1.1728325658828498</v>
      </c>
      <c r="AS2555" s="21">
        <f t="shared" si="4617"/>
        <v>92.810830411382298</v>
      </c>
      <c r="AU2555" s="10"/>
      <c r="AV2555" s="10"/>
      <c r="AW2555" s="14">
        <f t="shared" si="4618"/>
        <v>2180000000</v>
      </c>
      <c r="AX2555" s="21">
        <f t="shared" si="4619"/>
        <v>92.810830411382298</v>
      </c>
      <c r="AY2555" s="10">
        <f t="shared" si="4620"/>
        <v>-11.153584395180562</v>
      </c>
      <c r="AZ2555" s="10">
        <f t="shared" si="4621"/>
        <v>58.349685465187306</v>
      </c>
      <c r="BA2555" s="10">
        <f t="shared" si="4622"/>
        <v>0.66525658657065911</v>
      </c>
      <c r="BB2555" s="17" cm="1">
        <f t="array" ref="BB2555">$C2555*EXP(poly_from_str($AO2555,BB$2951))</f>
        <v>30.341306877117006</v>
      </c>
      <c r="BC2555" s="10">
        <f t="shared" si="4623"/>
        <v>0.65394392084600295</v>
      </c>
      <c r="BD2555" s="10">
        <f t="shared" si="4624"/>
        <v>0.65653936894353082</v>
      </c>
      <c r="BE2555" s="10">
        <f t="shared" si="4625"/>
        <v>-0.69574262865747316</v>
      </c>
      <c r="BF2555" s="21">
        <f>INDEX([1]Pr3_line_class7_opt_lin!$A$2:$A$3624,MATCH($X2555,[1]Pr3_line_class7_opt_lin!$AO$2:$AO$3624,0),1)</f>
        <v>26435</v>
      </c>
    </row>
    <row r="2556" spans="1:58" hidden="1" x14ac:dyDescent="0.25">
      <c r="A2556" s="1" t="s">
        <v>966</v>
      </c>
      <c r="B2556" s="1">
        <v>4.0000000000000001E-3</v>
      </c>
      <c r="C2556">
        <v>2000</v>
      </c>
      <c r="E2556" s="2">
        <v>97178.7</v>
      </c>
      <c r="F2556">
        <v>13352</v>
      </c>
      <c r="G2556" t="s">
        <v>4</v>
      </c>
      <c r="H2556" t="s">
        <v>12</v>
      </c>
      <c r="I2556">
        <v>110530</v>
      </c>
      <c r="J2556" t="s">
        <v>6</v>
      </c>
      <c r="K2556" t="s">
        <v>39</v>
      </c>
      <c r="L2556">
        <v>13352.1</v>
      </c>
      <c r="M2556">
        <v>110530.9</v>
      </c>
      <c r="N2556">
        <v>26</v>
      </c>
      <c r="V2556" s="11">
        <f t="shared" si="4496"/>
        <v>9.7178707756415738E-7</v>
      </c>
      <c r="W2556" s="11">
        <f t="shared" si="4497"/>
        <v>1.0290320821332247E-6</v>
      </c>
      <c r="X2556" s="10">
        <f t="shared" si="4498"/>
        <v>97178.704099943498</v>
      </c>
      <c r="Y2556" s="8">
        <f t="shared" si="4499"/>
        <v>1029.0320387186368</v>
      </c>
      <c r="Z2556" s="1">
        <f t="shared" si="4500"/>
        <v>1029.0319999999999</v>
      </c>
      <c r="AA2556" s="2">
        <f t="shared" si="4501"/>
        <v>97178.7</v>
      </c>
      <c r="AB2556" s="2">
        <f t="shared" si="4495"/>
        <v>97178.707756415752</v>
      </c>
      <c r="AC2556" s="1">
        <f t="shared" si="4502"/>
        <v>9.7218506206034283E-2</v>
      </c>
      <c r="AD2556" s="1" t="b">
        <f t="shared" si="4503"/>
        <v>1</v>
      </c>
      <c r="AF2556" s="1" t="s">
        <v>1179</v>
      </c>
      <c r="AG2556" s="1" t="s">
        <v>1344</v>
      </c>
      <c r="AH2556" s="10">
        <v>13352.1</v>
      </c>
      <c r="AI2556" s="10">
        <v>110530.96</v>
      </c>
      <c r="AJ2556" s="10">
        <f t="shared" si="4613"/>
        <v>97178.86</v>
      </c>
      <c r="AK2556" s="1">
        <f t="shared" si="4614"/>
        <v>1.6121152275445638E-3</v>
      </c>
      <c r="AL2556" s="10">
        <f t="shared" si="4615"/>
        <v>-0.15590005650301464</v>
      </c>
      <c r="AM2556" s="10">
        <f t="shared" si="4504"/>
        <v>0.37774801949793591</v>
      </c>
      <c r="AN2556" s="10">
        <f t="shared" si="4616"/>
        <v>-0.41270913004447007</v>
      </c>
      <c r="AO2556" s="1">
        <f t="shared" si="4505"/>
        <v>1029.0319999999999</v>
      </c>
      <c r="AP2556" s="14">
        <v>19800000000</v>
      </c>
      <c r="AQ2556" s="10">
        <v>0.72399999999999998</v>
      </c>
      <c r="AR2556" s="14" cm="1">
        <f t="array" ref="AR2556">SfromgA($AP2556,$AO2556,"")</f>
        <v>10.648420457134398</v>
      </c>
      <c r="AS2556" s="21">
        <f t="shared" si="4617"/>
        <v>12.201845430196357</v>
      </c>
      <c r="AT2556" s="14" cm="1">
        <f t="array" ref="AT2556">INDEX([2]Sheet1!$J$2:$J$216,MATCH($AF2556&amp;$AG2556,[2]Sheet1!$M$2:$M$216&amp;[2]Sheet1!$N$2:$N$216,0),1)</f>
        <v>16954532827.183325</v>
      </c>
      <c r="AU2556" s="14" cm="1">
        <f t="array" ref="AU2556">SfromgA($AT2556,$AO2556,"")</f>
        <v>9.1181310201078603</v>
      </c>
      <c r="AV2556" s="21">
        <f>(10^MAX(0.05, -0.312925054856973*((LN($AU2556))^(1/3)) + 0.454808404431693)-1)*100</f>
        <v>12.201845430196357</v>
      </c>
      <c r="AW2556" s="14">
        <f>IF($AP2556="",$AT2556,$AP2556)</f>
        <v>19800000000</v>
      </c>
      <c r="AX2556" s="21">
        <f>IF($AP2556="",$AV2556,$AS2556)</f>
        <v>12.201845430196357</v>
      </c>
      <c r="AY2556" s="10"/>
      <c r="AZ2556" s="10">
        <f t="shared" si="4621"/>
        <v>836.19053523844775</v>
      </c>
      <c r="BA2556" s="10"/>
      <c r="BB2556" s="17" cm="1">
        <f t="array" ref="BB2556">$C2556*EXP(poly_from_str($AO2556,BB$2951))</f>
        <v>2022.696406548147</v>
      </c>
      <c r="BC2556" s="10"/>
      <c r="BD2556" s="10">
        <f t="shared" si="4624"/>
        <v>0.1151292546497024</v>
      </c>
      <c r="BE2556" s="10">
        <f t="shared" si="4625"/>
        <v>7.5053819704737901E-2</v>
      </c>
      <c r="BF2556" s="21">
        <f>INDEX([1]Pr3_line_class7_opt_lin!$A$2:$A$3624,MATCH($X2556,[1]Pr3_line_class7_opt_lin!$AO$2:$AO$3624,0),1)</f>
        <v>1763654</v>
      </c>
    </row>
    <row r="2557" spans="1:58" hidden="1" x14ac:dyDescent="0.25">
      <c r="A2557" s="1" t="s">
        <v>967</v>
      </c>
      <c r="B2557" s="1">
        <v>4.0000000000000001E-3</v>
      </c>
      <c r="C2557">
        <v>100</v>
      </c>
      <c r="E2557" s="2">
        <v>97191.1</v>
      </c>
      <c r="F2557">
        <v>17534</v>
      </c>
      <c r="G2557" t="s">
        <v>4</v>
      </c>
      <c r="H2557" t="s">
        <v>46</v>
      </c>
      <c r="I2557">
        <v>114725</v>
      </c>
      <c r="J2557" t="s">
        <v>6</v>
      </c>
      <c r="K2557" t="s">
        <v>516</v>
      </c>
      <c r="L2557">
        <v>17534.759999999998</v>
      </c>
      <c r="M2557">
        <v>114725.6</v>
      </c>
      <c r="N2557">
        <v>26</v>
      </c>
      <c r="V2557" s="11">
        <f t="shared" si="4496"/>
        <v>9.7191080580153E-7</v>
      </c>
      <c r="W2557" s="11">
        <f t="shared" si="4497"/>
        <v>1.0289007944143034E-6</v>
      </c>
      <c r="X2557" s="10">
        <f t="shared" si="4498"/>
        <v>97191.089737380942</v>
      </c>
      <c r="Y2557" s="8">
        <f t="shared" si="4499"/>
        <v>1028.9009030581815</v>
      </c>
      <c r="Z2557" s="1">
        <f t="shared" si="4500"/>
        <v>1028.9010000000001</v>
      </c>
      <c r="AA2557" s="2">
        <f t="shared" si="4501"/>
        <v>97191.1</v>
      </c>
      <c r="AB2557" s="2">
        <f t="shared" si="4495"/>
        <v>97191.080580152993</v>
      </c>
      <c r="AC2557" s="1">
        <f t="shared" si="4502"/>
        <v>9.7230530721688968E-2</v>
      </c>
      <c r="AD2557" s="1" t="b">
        <f t="shared" si="4503"/>
        <v>1</v>
      </c>
      <c r="AF2557" s="1" t="s">
        <v>1193</v>
      </c>
      <c r="AG2557" s="1" t="s">
        <v>1343</v>
      </c>
      <c r="AH2557" s="10">
        <v>17534.759999999998</v>
      </c>
      <c r="AI2557" s="10">
        <v>114725.6</v>
      </c>
      <c r="AJ2557" s="10">
        <f t="shared" si="4613"/>
        <v>97190.840000000011</v>
      </c>
      <c r="AK2557" s="1">
        <f t="shared" si="4614"/>
        <v>-2.5468774626915547E-3</v>
      </c>
      <c r="AL2557" s="10">
        <f t="shared" si="4615"/>
        <v>0.24973738093103748</v>
      </c>
      <c r="AM2557" s="10">
        <f t="shared" si="4504"/>
        <v>0.37784432127094836</v>
      </c>
      <c r="AN2557" s="10">
        <f t="shared" si="4616"/>
        <v>0.66095311447582483</v>
      </c>
      <c r="AO2557" s="1">
        <f t="shared" si="4505"/>
        <v>1028.9010000000001</v>
      </c>
      <c r="AP2557" s="14">
        <v>2080000000</v>
      </c>
      <c r="AQ2557" s="10">
        <v>0.27700000000000002</v>
      </c>
      <c r="AR2557" s="14" cm="1">
        <f t="array" ref="AR2557">SfromgA($AP2557,$AO2557,"")</f>
        <v>1.1181947858914345</v>
      </c>
      <c r="AS2557" s="21">
        <f t="shared" si="4617"/>
        <v>101.41759816955718</v>
      </c>
      <c r="AU2557" s="10"/>
      <c r="AV2557" s="10"/>
      <c r="AW2557" s="14">
        <f t="shared" ref="AW2557:AW2558" si="4626">IF($AP2557="",$AT2557,$AP2557)</f>
        <v>2080000000</v>
      </c>
      <c r="AX2557" s="21">
        <f t="shared" ref="AX2557:AX2558" si="4627">IF($AP2557="",$AV2557,$AS2557)</f>
        <v>101.41759816955718</v>
      </c>
      <c r="AY2557" s="10">
        <f t="shared" si="4620"/>
        <v>-9.9029626411160532</v>
      </c>
      <c r="AZ2557" s="10">
        <f t="shared" si="4621"/>
        <v>59.357071744411769</v>
      </c>
      <c r="BA2557" s="10">
        <f t="shared" si="4622"/>
        <v>-0.52159891879703724</v>
      </c>
      <c r="BB2557" s="17" cm="1">
        <f t="array" ref="BB2557">$C2557*EXP(poly_from_str($AO2557,BB$2951))</f>
        <v>101.13179510745829</v>
      </c>
      <c r="BC2557" s="10">
        <f t="shared" si="4623"/>
        <v>-0.53285330105948758</v>
      </c>
      <c r="BD2557" s="10">
        <f t="shared" si="4624"/>
        <v>0.70021016967246308</v>
      </c>
      <c r="BE2557" s="10">
        <f t="shared" si="4625"/>
        <v>-0.86050404917292078</v>
      </c>
      <c r="BF2557" s="21">
        <f>INDEX([1]Pr3_line_class7_opt_lin!$A$2:$A$3624,MATCH($X2557,[1]Pr3_line_class7_opt_lin!$AO$2:$AO$3624,0),1)</f>
        <v>88251</v>
      </c>
    </row>
    <row r="2558" spans="1:58" x14ac:dyDescent="0.25">
      <c r="A2558" s="1" t="s">
        <v>968</v>
      </c>
      <c r="B2558" s="1">
        <v>8.0000000000000002E-3</v>
      </c>
      <c r="C2558">
        <v>8</v>
      </c>
      <c r="D2558" t="s">
        <v>112</v>
      </c>
      <c r="E2558" s="2">
        <v>97209</v>
      </c>
      <c r="F2558">
        <v>18211</v>
      </c>
      <c r="G2558" t="s">
        <v>4</v>
      </c>
      <c r="H2558" t="s">
        <v>17</v>
      </c>
      <c r="I2558">
        <v>115420</v>
      </c>
      <c r="J2558" t="s">
        <v>6</v>
      </c>
      <c r="K2558" t="s">
        <v>7</v>
      </c>
      <c r="L2558">
        <v>18211.759999999998</v>
      </c>
      <c r="M2558">
        <v>115420.8</v>
      </c>
      <c r="N2558">
        <v>26</v>
      </c>
      <c r="V2558" s="11">
        <f t="shared" si="4496"/>
        <v>9.7209031496698297E-7</v>
      </c>
      <c r="W2558" s="11">
        <f t="shared" si="4497"/>
        <v>1.0287113333127592E-6</v>
      </c>
      <c r="X2558" s="10">
        <f t="shared" si="4498"/>
        <v>97209.016638966219</v>
      </c>
      <c r="Y2558" s="8">
        <f t="shared" si="4499"/>
        <v>1028.7111572314273</v>
      </c>
      <c r="Z2558" s="1">
        <f t="shared" si="4500"/>
        <v>1028.711</v>
      </c>
      <c r="AA2558" s="2">
        <f t="shared" si="4501"/>
        <v>97209</v>
      </c>
      <c r="AB2558" s="2">
        <f t="shared" si="4495"/>
        <v>97209.031496698299</v>
      </c>
      <c r="AC2558" s="1">
        <f t="shared" si="4502"/>
        <v>9.724797902263041E-2</v>
      </c>
      <c r="AD2558" s="1" t="b">
        <f t="shared" si="4503"/>
        <v>1</v>
      </c>
      <c r="AF2558" s="1" t="s">
        <v>1188</v>
      </c>
      <c r="AG2558" s="1" t="s">
        <v>1318</v>
      </c>
      <c r="AH2558" s="10">
        <v>18211.759999999998</v>
      </c>
      <c r="AI2558" s="10">
        <v>115420.8</v>
      </c>
      <c r="AJ2558" s="10">
        <f t="shared" si="4613"/>
        <v>97209.040000000008</v>
      </c>
      <c r="AK2558" s="1">
        <f t="shared" si="4614"/>
        <v>8.9985869635711424E-5</v>
      </c>
      <c r="AL2558" s="10">
        <f t="shared" si="4615"/>
        <v>-2.3361033789115027E-2</v>
      </c>
      <c r="AM2558" s="10">
        <f t="shared" si="4504"/>
        <v>0.75596741942100354</v>
      </c>
      <c r="AN2558" s="10">
        <f t="shared" si="4616"/>
        <v>-3.0902170105435594E-2</v>
      </c>
      <c r="AO2558" s="1">
        <f t="shared" si="4505"/>
        <v>1028.711</v>
      </c>
      <c r="AP2558" s="14">
        <v>408000000</v>
      </c>
      <c r="AQ2558" s="10">
        <v>0.17299999999999999</v>
      </c>
      <c r="AR2558" s="14" cm="1">
        <f t="array" ref="AR2558">SfromgA($AP2558,$AO2558,"")</f>
        <v>0.21921671944953569</v>
      </c>
      <c r="AS2558" s="21">
        <f t="shared" si="4617"/>
        <v>552.26066055385093</v>
      </c>
      <c r="AU2558" s="10"/>
      <c r="AV2558" s="10"/>
      <c r="AW2558" s="14">
        <f t="shared" si="4626"/>
        <v>408000000</v>
      </c>
      <c r="AX2558" s="21">
        <f t="shared" si="4627"/>
        <v>552.26066055385093</v>
      </c>
      <c r="AY2558" s="10">
        <f t="shared" si="4620"/>
        <v>-10.800064108414809</v>
      </c>
      <c r="AZ2558" s="10">
        <f t="shared" si="4621"/>
        <v>10.912570468098917</v>
      </c>
      <c r="BA2558" s="10">
        <f t="shared" si="4622"/>
        <v>0.31047383702278197</v>
      </c>
      <c r="BB2558" s="17" cm="1">
        <f t="array" ref="BB2558">$C2558*EXP(poly_from_str($AO2558,BB$2951))</f>
        <v>8.0901864903669143</v>
      </c>
      <c r="BC2558" s="10">
        <f t="shared" si="4623"/>
        <v>0.29926359593661028</v>
      </c>
      <c r="BD2558" s="10">
        <f t="shared" si="4624"/>
        <v>1.8752740821709195</v>
      </c>
      <c r="BE2558" s="10">
        <f t="shared" si="4625"/>
        <v>-2.2691576667942543</v>
      </c>
      <c r="BF2558" s="21">
        <f>INDEX([1]Pr3_line_class7_opt_lin!$A$2:$A$3624,MATCH($X2558,[1]Pr3_line_class7_opt_lin!$AO$2:$AO$3624,0),1)</f>
        <v>7068</v>
      </c>
    </row>
    <row r="2559" spans="1:58" hidden="1" x14ac:dyDescent="0.25">
      <c r="A2559" s="1" t="s">
        <v>969</v>
      </c>
      <c r="B2559" s="1">
        <v>4.0000000000000001E-3</v>
      </c>
      <c r="C2559">
        <v>10</v>
      </c>
      <c r="E2559" s="2">
        <v>97250.1</v>
      </c>
      <c r="N2559">
        <v>26</v>
      </c>
      <c r="V2559" s="11">
        <f t="shared" si="4496"/>
        <v>9.7250060051912072E-7</v>
      </c>
      <c r="W2559" s="11">
        <f t="shared" si="4497"/>
        <v>1.0282765776076322E-6</v>
      </c>
      <c r="X2559" s="10">
        <f t="shared" si="4498"/>
        <v>97250.078913181744</v>
      </c>
      <c r="Y2559" s="8">
        <f t="shared" si="4499"/>
        <v>1028.2768005697271</v>
      </c>
      <c r="Z2559" s="1">
        <f t="shared" si="4500"/>
        <v>1028.277</v>
      </c>
      <c r="AA2559" s="2">
        <f t="shared" si="4501"/>
        <v>97250.1</v>
      </c>
      <c r="AB2559" s="2">
        <f t="shared" si="4495"/>
        <v>97250.060051912078</v>
      </c>
      <c r="AC2559" s="1">
        <f t="shared" si="4502"/>
        <v>9.7287870900502532E-2</v>
      </c>
      <c r="AD2559" s="1" t="b">
        <f t="shared" si="4503"/>
        <v>1</v>
      </c>
      <c r="AM2559" s="10">
        <f t="shared" si="4504"/>
        <v>0.37830312260217819</v>
      </c>
      <c r="AN2559" s="10"/>
      <c r="AO2559" s="1">
        <f t="shared" si="4505"/>
        <v>1028.277</v>
      </c>
      <c r="AP2559"/>
      <c r="BB2559" s="17" cm="1">
        <f t="array" ref="BB2559">$C2559*EXP(poly_from_str($AO2559,BB$2951))</f>
        <v>10.111679592977614</v>
      </c>
      <c r="BF2559" s="21">
        <f>INDEX([1]Pr3_line_class7_opt_lin!$A$2:$A$3624,MATCH($X2559,[1]Pr3_line_class7_opt_lin!$AO$2:$AO$3624,0),1)</f>
        <v>8858</v>
      </c>
    </row>
    <row r="2560" spans="1:58" x14ac:dyDescent="0.25">
      <c r="A2560" s="1" t="s">
        <v>970</v>
      </c>
      <c r="B2560" s="1">
        <v>8.0000000000000002E-3</v>
      </c>
      <c r="C2560">
        <v>20</v>
      </c>
      <c r="D2560" t="s">
        <v>111</v>
      </c>
      <c r="E2560" s="2">
        <v>97260.800000000003</v>
      </c>
      <c r="F2560">
        <v>18063</v>
      </c>
      <c r="G2560" t="s">
        <v>4</v>
      </c>
      <c r="H2560" t="s">
        <v>5</v>
      </c>
      <c r="I2560">
        <v>115324</v>
      </c>
      <c r="J2560" t="s">
        <v>6</v>
      </c>
      <c r="K2560" t="s">
        <v>5</v>
      </c>
      <c r="L2560">
        <v>18063.36</v>
      </c>
      <c r="M2560">
        <v>115324.3</v>
      </c>
      <c r="N2560">
        <v>26</v>
      </c>
      <c r="V2560" s="11">
        <f t="shared" si="4496"/>
        <v>9.7260748285293004E-7</v>
      </c>
      <c r="W2560" s="11">
        <f t="shared" si="4497"/>
        <v>1.0281634533131538E-6</v>
      </c>
      <c r="X2560" s="10">
        <f t="shared" si="4498"/>
        <v>97260.772707775977</v>
      </c>
      <c r="Y2560" s="8">
        <f t="shared" si="4499"/>
        <v>1028.1637418248172</v>
      </c>
      <c r="Z2560" s="1">
        <f t="shared" si="4500"/>
        <v>1028.164</v>
      </c>
      <c r="AA2560" s="2">
        <f t="shared" si="4501"/>
        <v>97260.800000000003</v>
      </c>
      <c r="AB2560" s="2">
        <f t="shared" si="4495"/>
        <v>97260.748285293012</v>
      </c>
      <c r="AC2560" s="1">
        <f t="shared" si="4502"/>
        <v>9.7298265785075638E-2</v>
      </c>
      <c r="AD2560" s="1" t="b">
        <f t="shared" si="4503"/>
        <v>1</v>
      </c>
      <c r="AF2560" s="1" t="s">
        <v>1175</v>
      </c>
      <c r="AG2560" s="1" t="s">
        <v>1216</v>
      </c>
      <c r="AH2560" s="10">
        <v>18063.36</v>
      </c>
      <c r="AI2560" s="10">
        <v>115324.47</v>
      </c>
      <c r="AJ2560" s="10">
        <f>AI2560-AH2560</f>
        <v>97261.11</v>
      </c>
      <c r="AK2560" s="1">
        <f>$A2560-100000000/AJ2560</f>
        <v>3.8237486699017609E-3</v>
      </c>
      <c r="AL2560" s="10">
        <f>$X2560-AJ2560</f>
        <v>-0.33729222402325831</v>
      </c>
      <c r="AM2560" s="10">
        <f t="shared" si="4504"/>
        <v>0.75677265494609813</v>
      </c>
      <c r="AN2560" s="10">
        <f>AL2560/AM2560</f>
        <v>-0.44569821837349854</v>
      </c>
      <c r="AO2560" s="1">
        <f t="shared" si="4505"/>
        <v>1028.164</v>
      </c>
      <c r="AP2560" s="14">
        <v>1040000000</v>
      </c>
      <c r="AQ2560" s="10">
        <v>0.1</v>
      </c>
      <c r="AR2560" s="14" cm="1">
        <f t="array" ref="AR2560">SfromgA($AP2560,$AO2560,"")</f>
        <v>0.55789681185496709</v>
      </c>
      <c r="AS2560" s="21">
        <f>(10^MAX(0.05, -0.312925054856973*((LN($AR2560))^(1/3)) + 0.454808404431693)-1)*100</f>
        <v>420.3671389392573</v>
      </c>
      <c r="AU2560" s="10"/>
      <c r="AV2560" s="10"/>
      <c r="AW2560" s="14">
        <f>IF($AP2560="",$AT2560,$AP2560)</f>
        <v>1040000000</v>
      </c>
      <c r="AX2560" s="21">
        <f>IF($AP2560="",$AV2560,$AS2560)</f>
        <v>420.3671389392573</v>
      </c>
      <c r="AY2560" s="10">
        <f>LN(BB2560*$AO2560/$AW2560)</f>
        <v>-10.820146143885285</v>
      </c>
      <c r="AZ2560" s="10">
        <f>EXP(AY$2950*$AI2560+AY$2951)*$AW2560/$AO2560</f>
        <v>28.082893591300969</v>
      </c>
      <c r="BA2560" s="10">
        <f>LN(AZ2560/$C2560)</f>
        <v>0.33942834841778019</v>
      </c>
      <c r="BB2560" s="17" cm="1">
        <f t="array" ref="BB2560">$C2560*EXP(poly_from_str($AO2560,BB$2951))</f>
        <v>20.222795128093935</v>
      </c>
      <c r="BC2560" s="10">
        <f t="shared" ref="BC2560" si="4628">LN(AZ2560/BB2560)</f>
        <v>0.32835018212235684</v>
      </c>
      <c r="BD2560" s="10">
        <f t="shared" ref="BD2560" si="4629">LN($AX2560/100+1)</f>
        <v>1.6493644128825706</v>
      </c>
      <c r="BE2560" s="10">
        <f>ABS(LN($AZ2560/$BB2560))-BD2560-LN(2)</f>
        <v>-2.0141614113201589</v>
      </c>
      <c r="BF2560" s="21">
        <f>INDEX([1]Pr3_line_class7_opt_lin!$A$2:$A$3624,MATCH($X2560,[1]Pr3_line_class7_opt_lin!$AO$2:$AO$3624,0),1)</f>
        <v>17728</v>
      </c>
    </row>
    <row r="2561" spans="1:58" hidden="1" x14ac:dyDescent="0.25">
      <c r="A2561" s="1" t="s">
        <v>971</v>
      </c>
      <c r="B2561" s="1">
        <v>4.0000000000000001E-3</v>
      </c>
      <c r="C2561">
        <v>2</v>
      </c>
      <c r="E2561" s="2">
        <v>97273.5</v>
      </c>
      <c r="N2561">
        <v>26</v>
      </c>
      <c r="V2561" s="11">
        <f t="shared" si="4496"/>
        <v>9.7273520494071673E-7</v>
      </c>
      <c r="W2561" s="11">
        <f t="shared" si="4497"/>
        <v>1.0280292165903356E-6</v>
      </c>
      <c r="X2561" s="10">
        <f t="shared" si="4498"/>
        <v>97273.510812986817</v>
      </c>
      <c r="Y2561" s="8">
        <f t="shared" si="4499"/>
        <v>1028.0291023139382</v>
      </c>
      <c r="Z2561" s="1">
        <f t="shared" si="4500"/>
        <v>1028.029</v>
      </c>
      <c r="AA2561" s="2">
        <f t="shared" si="4501"/>
        <v>97273.5</v>
      </c>
      <c r="AB2561" s="2">
        <f t="shared" ref="AB2561:AB2624" si="4630">100000000/Z2561</f>
        <v>97273.520494071665</v>
      </c>
      <c r="AC2561" s="1">
        <f t="shared" si="4502"/>
        <v>9.7310688946552898E-2</v>
      </c>
      <c r="AD2561" s="1" t="b">
        <f t="shared" si="4503"/>
        <v>1</v>
      </c>
      <c r="AM2561" s="10">
        <f t="shared" si="4504"/>
        <v>0.37848543183120326</v>
      </c>
      <c r="AN2561" s="10"/>
      <c r="AO2561" s="1">
        <f t="shared" si="4505"/>
        <v>1028.029</v>
      </c>
      <c r="AP2561"/>
      <c r="BB2561" s="17" cm="1">
        <f t="array" ref="BB2561">$C2561*EXP(poly_from_str($AO2561,BB$2951))</f>
        <v>2.0222112886178136</v>
      </c>
      <c r="BF2561" s="21">
        <f>INDEX([1]Pr3_line_class7_opt_lin!$A$2:$A$3624,MATCH($X2561,[1]Pr3_line_class7_opt_lin!$AO$2:$AO$3624,0),1)</f>
        <v>1774</v>
      </c>
    </row>
    <row r="2562" spans="1:58" x14ac:dyDescent="0.25">
      <c r="A2562" s="1" t="s">
        <v>972</v>
      </c>
      <c r="B2562" s="1">
        <v>8.0000000000000002E-3</v>
      </c>
      <c r="C2562">
        <v>100</v>
      </c>
      <c r="D2562" t="s">
        <v>113</v>
      </c>
      <c r="E2562" s="2">
        <v>97317.1</v>
      </c>
      <c r="F2562">
        <v>18921</v>
      </c>
      <c r="G2562" t="s">
        <v>4</v>
      </c>
      <c r="H2562" t="s">
        <v>46</v>
      </c>
      <c r="I2562">
        <v>116238</v>
      </c>
      <c r="J2562" t="s">
        <v>6</v>
      </c>
      <c r="K2562" t="s">
        <v>46</v>
      </c>
      <c r="L2562">
        <v>18921.240000000002</v>
      </c>
      <c r="M2562">
        <v>116238.8</v>
      </c>
      <c r="N2562">
        <v>26</v>
      </c>
      <c r="V2562" s="11">
        <f t="shared" ref="V2562:V2625" si="4631">0.001/$A2562</f>
        <v>9.7317065812612101E-7</v>
      </c>
      <c r="W2562" s="11">
        <f t="shared" ref="W2562:W2625" si="4632">0.1/$E2562</f>
        <v>1.0275686390161647E-6</v>
      </c>
      <c r="X2562" s="10">
        <f t="shared" ref="X2562:X2625" si="4633">($E2562/$W2562^2+(100000000/$A2562)/$V2562^2)/(1/$W2562^2+1/$V2562^2)</f>
        <v>97317.081977473834</v>
      </c>
      <c r="Y2562" s="8">
        <f t="shared" ref="Y2562:Y2625" si="4634">100000000/X2562</f>
        <v>1027.5688293155686</v>
      </c>
      <c r="Z2562" s="1">
        <f t="shared" ref="Z2562:Z2625" si="4635">ROUND($A2562,3)+0</f>
        <v>1027.569</v>
      </c>
      <c r="AA2562" s="2">
        <f t="shared" ref="AA2562:AA2625" si="4636">ROUND($E2562,1)+0</f>
        <v>97317.1</v>
      </c>
      <c r="AB2562" s="2">
        <f t="shared" si="4630"/>
        <v>97317.065812612098</v>
      </c>
      <c r="AC2562" s="1">
        <f t="shared" ref="AC2562:AC2625" si="4637">0.0005/$Z2562*AB2562+0.05</f>
        <v>9.7353056491881376E-2</v>
      </c>
      <c r="AD2562" s="1" t="b">
        <f t="shared" ref="AD2562:AD2625" si="4638">ABS($E2562-AB2562)&lt;AC2562</f>
        <v>1</v>
      </c>
      <c r="AF2562" s="1" t="s">
        <v>1297</v>
      </c>
      <c r="AG2562" s="1" t="s">
        <v>1341</v>
      </c>
      <c r="AH2562" s="10">
        <v>18921.240000000002</v>
      </c>
      <c r="AI2562" s="10">
        <v>116238.71</v>
      </c>
      <c r="AJ2562" s="10">
        <f>AI2562-AH2562</f>
        <v>97317.47</v>
      </c>
      <c r="AK2562" s="1">
        <f>$A2562-100000000/AJ2562</f>
        <v>4.2677890207869495E-3</v>
      </c>
      <c r="AL2562" s="10">
        <f>$X2562-AJ2562</f>
        <v>-0.38802252616733313</v>
      </c>
      <c r="AM2562" s="10">
        <f t="shared" ref="AM2562:AM2625" si="4639">$B2562/$A2562*$E2562</f>
        <v>0.75764917003140431</v>
      </c>
      <c r="AN2562" s="10">
        <f>AL2562/AM2562</f>
        <v>-0.51214010588997239</v>
      </c>
      <c r="AO2562" s="1">
        <f t="shared" ref="AO2562:AO2625" si="4640">$A2562+0</f>
        <v>1027.569</v>
      </c>
      <c r="AP2562" s="14">
        <v>7560000000</v>
      </c>
      <c r="AQ2562" s="10">
        <v>0.56699999999999995</v>
      </c>
      <c r="AR2562" s="14" cm="1">
        <f t="array" ref="AR2562">SfromgA($AP2562,$AO2562,"")</f>
        <v>4.0484440068291603</v>
      </c>
      <c r="AS2562" s="21">
        <f>(10^MAX(0.05, -0.312925054856973*((LN($AR2562))^(1/3)) + 0.454808404431693)-1)*100</f>
        <v>27.315604443127928</v>
      </c>
      <c r="AU2562" s="10"/>
      <c r="AV2562" s="10"/>
      <c r="AW2562" s="14">
        <f>IF($AP2562="",$AT2562,$AP2562)</f>
        <v>7560000000</v>
      </c>
      <c r="AX2562" s="21">
        <f>IF($AP2562="",$AV2562,$AS2562)</f>
        <v>27.315604443127928</v>
      </c>
      <c r="AY2562" s="10">
        <f>LN(BB2562*$AO2562/$AW2562)</f>
        <v>-11.195089660490959</v>
      </c>
      <c r="AZ2562" s="10">
        <f>EXP(AY$2950*$AI2562+AY$2951)*$AW2562/$AO2562</f>
        <v>187.52841812709838</v>
      </c>
      <c r="BA2562" s="10">
        <f>LN(AZ2562/$C2562)</f>
        <v>0.6287602112823355</v>
      </c>
      <c r="BB2562" s="17" cm="1">
        <f t="array" ref="BB2562">$C2562*EXP(poly_from_str($AO2562,BB$2951))</f>
        <v>101.09859908925694</v>
      </c>
      <c r="BC2562" s="10">
        <f t="shared" ref="BC2562" si="4641">LN(AZ2562/BB2562)</f>
        <v>0.61783412802391358</v>
      </c>
      <c r="BD2562" s="10">
        <f t="shared" ref="BD2562" si="4642">LN($AX2562/100+1)</f>
        <v>0.24149889213465045</v>
      </c>
      <c r="BE2562" s="10">
        <f>ABS(LN($AZ2562/$BB2562))-BD2562-LN(2)</f>
        <v>-0.31681194467068219</v>
      </c>
      <c r="BF2562" s="21">
        <f>INDEX([1]Pr3_line_class7_opt_lin!$A$2:$A$3624,MATCH($X2562,[1]Pr3_line_class7_opt_lin!$AO$2:$AO$3624,0),1)</f>
        <v>88953</v>
      </c>
    </row>
    <row r="2563" spans="1:58" x14ac:dyDescent="0.25">
      <c r="A2563" s="1" t="s">
        <v>973</v>
      </c>
      <c r="B2563" s="1">
        <v>8.0000000000000002E-3</v>
      </c>
      <c r="C2563">
        <v>10</v>
      </c>
      <c r="D2563" t="s">
        <v>112</v>
      </c>
      <c r="E2563" s="2">
        <v>97324.7</v>
      </c>
      <c r="N2563">
        <v>26</v>
      </c>
      <c r="V2563" s="11">
        <f t="shared" si="4631"/>
        <v>9.7324737612507391E-7</v>
      </c>
      <c r="W2563" s="11">
        <f t="shared" si="4632"/>
        <v>1.027488397087276E-6</v>
      </c>
      <c r="X2563" s="10">
        <f t="shared" si="4633"/>
        <v>97324.719825200053</v>
      </c>
      <c r="Y2563" s="8">
        <f t="shared" si="4634"/>
        <v>1027.488187786257</v>
      </c>
      <c r="Z2563" s="1">
        <f t="shared" si="4635"/>
        <v>1027.4880000000001</v>
      </c>
      <c r="AA2563" s="2">
        <f t="shared" si="4636"/>
        <v>97324.7</v>
      </c>
      <c r="AB2563" s="2">
        <f t="shared" si="4630"/>
        <v>97324.737612507393</v>
      </c>
      <c r="AC2563" s="1">
        <f t="shared" si="4637"/>
        <v>9.7360522756717055E-2</v>
      </c>
      <c r="AD2563" s="1" t="b">
        <f t="shared" si="4638"/>
        <v>1</v>
      </c>
      <c r="AM2563" s="10">
        <f t="shared" si="4639"/>
        <v>0.75776807125727985</v>
      </c>
      <c r="AN2563" s="10"/>
      <c r="AO2563" s="1">
        <f t="shared" si="4640"/>
        <v>1027.4880000000001</v>
      </c>
      <c r="AP2563"/>
      <c r="BB2563" s="17" cm="1">
        <f t="array" ref="BB2563">$C2563*EXP(poly_from_str($AO2563,BB$2951))</f>
        <v>10.109643740822264</v>
      </c>
      <c r="BF2563" s="21">
        <f>INDEX([1]Pr3_line_class7_opt_lin!$A$2:$A$3624,MATCH($X2563,[1]Pr3_line_class7_opt_lin!$AO$2:$AO$3624,0),1)</f>
        <v>8900</v>
      </c>
    </row>
    <row r="2564" spans="1:58" hidden="1" x14ac:dyDescent="0.25">
      <c r="A2564" s="1" t="s">
        <v>974</v>
      </c>
      <c r="B2564" s="1">
        <v>4.0000000000000001E-3</v>
      </c>
      <c r="C2564">
        <v>40</v>
      </c>
      <c r="E2564" s="2">
        <v>97349.6</v>
      </c>
      <c r="N2564">
        <v>26</v>
      </c>
      <c r="V2564" s="11">
        <f t="shared" si="4631"/>
        <v>9.7349560856130971E-7</v>
      </c>
      <c r="W2564" s="11">
        <f t="shared" si="4632"/>
        <v>1.0272255869567004E-6</v>
      </c>
      <c r="X2564" s="10">
        <f t="shared" si="4633"/>
        <v>97349.579377602509</v>
      </c>
      <c r="Y2564" s="8">
        <f t="shared" si="4634"/>
        <v>1027.2258045627188</v>
      </c>
      <c r="Z2564" s="1">
        <f t="shared" si="4635"/>
        <v>1027.2260000000001</v>
      </c>
      <c r="AA2564" s="2">
        <f t="shared" si="4636"/>
        <v>97349.6</v>
      </c>
      <c r="AB2564" s="2">
        <f t="shared" si="4630"/>
        <v>97349.560856130964</v>
      </c>
      <c r="AC2564" s="1">
        <f t="shared" si="4637"/>
        <v>9.7384684994407736E-2</v>
      </c>
      <c r="AD2564" s="1" t="b">
        <f t="shared" si="4638"/>
        <v>1</v>
      </c>
      <c r="AM2564" s="10">
        <f t="shared" si="4639"/>
        <v>0.37907763238080033</v>
      </c>
      <c r="AN2564" s="10"/>
      <c r="AO2564" s="1">
        <f t="shared" si="4640"/>
        <v>1027.2260000000001</v>
      </c>
      <c r="AP2564"/>
      <c r="BB2564" s="17" cm="1">
        <f t="array" ref="BB2564">$C2564*EXP(poly_from_str($AO2564,BB$2951))</f>
        <v>40.435733227518242</v>
      </c>
      <c r="BF2564" s="21">
        <f>INDEX([1]Pr3_line_class7_opt_lin!$A$2:$A$3624,MATCH($X2564,[1]Pr3_line_class7_opt_lin!$AO$2:$AO$3624,0),1)</f>
        <v>35654</v>
      </c>
    </row>
    <row r="2565" spans="1:58" hidden="1" x14ac:dyDescent="0.25">
      <c r="A2565" s="1" t="s">
        <v>975</v>
      </c>
      <c r="B2565" s="1">
        <v>4.0000000000000001E-3</v>
      </c>
      <c r="C2565">
        <v>3</v>
      </c>
      <c r="E2565" s="2">
        <v>97357.1</v>
      </c>
      <c r="F2565">
        <v>18063</v>
      </c>
      <c r="G2565" t="s">
        <v>4</v>
      </c>
      <c r="H2565" t="s">
        <v>5</v>
      </c>
      <c r="I2565">
        <v>115420</v>
      </c>
      <c r="J2565" t="s">
        <v>6</v>
      </c>
      <c r="K2565" t="s">
        <v>7</v>
      </c>
      <c r="L2565">
        <v>18063.36</v>
      </c>
      <c r="M2565">
        <v>115420.8</v>
      </c>
      <c r="N2565">
        <v>26</v>
      </c>
      <c r="V2565" s="11">
        <f t="shared" si="4631"/>
        <v>9.7357142996224499E-7</v>
      </c>
      <c r="W2565" s="11">
        <f t="shared" si="4632"/>
        <v>1.027146453622797E-6</v>
      </c>
      <c r="X2565" s="10">
        <f t="shared" si="4633"/>
        <v>97357.12264863585</v>
      </c>
      <c r="Y2565" s="8">
        <f t="shared" si="4634"/>
        <v>1027.1462146729866</v>
      </c>
      <c r="Z2565" s="1">
        <f t="shared" si="4635"/>
        <v>1027.146</v>
      </c>
      <c r="AA2565" s="2">
        <f t="shared" si="4636"/>
        <v>97357.1</v>
      </c>
      <c r="AB2565" s="2">
        <f t="shared" si="4630"/>
        <v>97357.142996224487</v>
      </c>
      <c r="AC2565" s="1">
        <f t="shared" si="4637"/>
        <v>9.7392066461936516E-2</v>
      </c>
      <c r="AD2565" s="1" t="b">
        <f t="shared" si="4638"/>
        <v>1</v>
      </c>
      <c r="AF2565" s="1" t="s">
        <v>1175</v>
      </c>
      <c r="AG2565" s="1" t="s">
        <v>1318</v>
      </c>
      <c r="AH2565" s="10">
        <v>18063.36</v>
      </c>
      <c r="AI2565" s="10">
        <v>115420.8</v>
      </c>
      <c r="AJ2565" s="10">
        <f>AI2565-AH2565</f>
        <v>97357.440000000002</v>
      </c>
      <c r="AK2565" s="1">
        <f>$A2565-100000000/AJ2565</f>
        <v>3.1334661223354487E-3</v>
      </c>
      <c r="AL2565" s="10">
        <f>$X2565-AJ2565</f>
        <v>-0.31735136415227316</v>
      </c>
      <c r="AM2565" s="10">
        <f t="shared" si="4639"/>
        <v>0.37913636425590913</v>
      </c>
      <c r="AN2565" s="10">
        <f>AL2565/AM2565</f>
        <v>-0.83703752546951049</v>
      </c>
      <c r="AO2565" s="1">
        <f t="shared" si="4640"/>
        <v>1027.146</v>
      </c>
      <c r="AP2565" s="14">
        <v>382000000</v>
      </c>
      <c r="AQ2565" s="10">
        <v>0.155</v>
      </c>
      <c r="AR2565" s="14" cm="1">
        <f t="array" ref="AR2565">SfromgA($AP2565,$AO2565,"")</f>
        <v>0.20431171085723698</v>
      </c>
      <c r="AS2565" s="21">
        <f>(10^MAX(0.05, -0.312925054856973*((LN($AR2565))^(1/3)) + 0.454808404431693)-1)*100</f>
        <v>560.53948673862749</v>
      </c>
      <c r="AU2565" s="10"/>
      <c r="AV2565" s="10"/>
      <c r="AW2565" s="14">
        <f>IF($AP2565="",$AT2565,$AP2565)</f>
        <v>382000000</v>
      </c>
      <c r="AX2565" s="21">
        <f>IF($AP2565="",$AV2565,$AS2565)</f>
        <v>560.53948673862749</v>
      </c>
      <c r="AY2565" s="10">
        <f>LN(BB2565*$AO2565/$AW2565)</f>
        <v>-11.716966887788553</v>
      </c>
      <c r="AZ2565" s="10">
        <f>EXP(AY$2950*$AI2565+AY$2951)*$AW2565/$AO2565</f>
        <v>10.232728834492324</v>
      </c>
      <c r="BA2565" s="10">
        <f>LN(AZ2565/$C2565)</f>
        <v>1.2269790039641582</v>
      </c>
      <c r="BB2565" s="17" cm="1">
        <f t="array" ref="BB2565">$C2565*EXP(poly_from_str($AO2565,BB$2951))</f>
        <v>3.032613889149395</v>
      </c>
      <c r="BC2565" s="10">
        <f t="shared" ref="BC2565" si="4643">LN(AZ2565/BB2565)</f>
        <v>1.2161663753103538</v>
      </c>
      <c r="BD2565" s="10">
        <f t="shared" ref="BD2565" si="4644">LN($AX2565/100+1)</f>
        <v>1.8878867192889817</v>
      </c>
      <c r="BE2565" s="10">
        <f>ABS(LN($AZ2565/$BB2565))-BD2565-LN(2)</f>
        <v>-1.3648675245385733</v>
      </c>
      <c r="BF2565" s="21">
        <f>INDEX([1]Pr3_line_class7_opt_lin!$A$2:$A$3624,MATCH($X2565,[1]Pr3_line_class7_opt_lin!$AO$2:$AO$3624,0),1)</f>
        <v>2675</v>
      </c>
    </row>
    <row r="2566" spans="1:58" hidden="1" x14ac:dyDescent="0.25">
      <c r="A2566" s="1" t="s">
        <v>976</v>
      </c>
      <c r="B2566" s="1">
        <v>4.0000000000000001E-3</v>
      </c>
      <c r="C2566">
        <v>2</v>
      </c>
      <c r="E2566" s="2">
        <v>97378.4</v>
      </c>
      <c r="N2566">
        <v>26</v>
      </c>
      <c r="V2566" s="11">
        <f t="shared" si="4631"/>
        <v>9.7378379273206725E-7</v>
      </c>
      <c r="W2566" s="11">
        <f t="shared" si="4632"/>
        <v>1.0269217814217527E-6</v>
      </c>
      <c r="X2566" s="10">
        <f t="shared" si="4633"/>
        <v>97378.389086495547</v>
      </c>
      <c r="Y2566" s="8">
        <f t="shared" si="4634"/>
        <v>1026.9218965121288</v>
      </c>
      <c r="Z2566" s="1">
        <f t="shared" si="4635"/>
        <v>1026.922</v>
      </c>
      <c r="AA2566" s="2">
        <f t="shared" si="4636"/>
        <v>97378.4</v>
      </c>
      <c r="AB2566" s="2">
        <f t="shared" si="4630"/>
        <v>97378.379273206723</v>
      </c>
      <c r="AC2566" s="1">
        <f t="shared" si="4637"/>
        <v>9.7412743749382497E-2</v>
      </c>
      <c r="AD2566" s="1" t="b">
        <f t="shared" si="4638"/>
        <v>1</v>
      </c>
      <c r="AM2566" s="10">
        <f t="shared" si="4639"/>
        <v>0.37930203072872132</v>
      </c>
      <c r="AN2566" s="10"/>
      <c r="AO2566" s="1">
        <f t="shared" si="4640"/>
        <v>1026.922</v>
      </c>
      <c r="AP2566"/>
      <c r="BB2566" s="17" cm="1">
        <f t="array" ref="BB2566">$C2566*EXP(poly_from_str($AO2566,BB$2951))</f>
        <v>2.0216175001876211</v>
      </c>
      <c r="BF2566" s="21">
        <f>INDEX([1]Pr3_line_class7_opt_lin!$A$2:$A$3624,MATCH($X2566,[1]Pr3_line_class7_opt_lin!$AO$2:$AO$3624,0),1)</f>
        <v>1786</v>
      </c>
    </row>
    <row r="2567" spans="1:58" hidden="1" x14ac:dyDescent="0.25">
      <c r="A2567" s="1" t="s">
        <v>977</v>
      </c>
      <c r="B2567" s="1">
        <v>4.0000000000000001E-3</v>
      </c>
      <c r="C2567">
        <v>1</v>
      </c>
      <c r="E2567" s="2">
        <v>97398.9</v>
      </c>
      <c r="N2567">
        <v>26</v>
      </c>
      <c r="V2567" s="11">
        <f t="shared" si="4631"/>
        <v>9.7398865887605616E-7</v>
      </c>
      <c r="W2567" s="11">
        <f t="shared" si="4632"/>
        <v>1.0267056404127769E-6</v>
      </c>
      <c r="X2567" s="10">
        <f t="shared" si="4633"/>
        <v>97398.882045587234</v>
      </c>
      <c r="Y2567" s="8">
        <f t="shared" si="4634"/>
        <v>1026.7058296746704</v>
      </c>
      <c r="Z2567" s="1">
        <f t="shared" si="4635"/>
        <v>1026.7059999999999</v>
      </c>
      <c r="AA2567" s="2">
        <f t="shared" si="4636"/>
        <v>97398.9</v>
      </c>
      <c r="AB2567" s="2">
        <f t="shared" si="4630"/>
        <v>97398.865887605614</v>
      </c>
      <c r="AC2567" s="1">
        <f t="shared" si="4637"/>
        <v>9.7432695380958917E-2</v>
      </c>
      <c r="AD2567" s="1" t="b">
        <f t="shared" si="4638"/>
        <v>1</v>
      </c>
      <c r="AM2567" s="10">
        <f t="shared" si="4639"/>
        <v>0.37946169594801238</v>
      </c>
      <c r="AN2567" s="10"/>
      <c r="AO2567" s="1">
        <f t="shared" si="4640"/>
        <v>1026.7059999999999</v>
      </c>
      <c r="AP2567"/>
      <c r="BB2567" s="17" cm="1">
        <f t="array" ref="BB2567">$C2567*EXP(poly_from_str($AO2567,BB$2951))</f>
        <v>1.0107472511175257</v>
      </c>
      <c r="BF2567" s="21">
        <f>INDEX([1]Pr3_line_class7_opt_lin!$A$2:$A$3624,MATCH($X2567,[1]Pr3_line_class7_opt_lin!$AO$2:$AO$3624,0),1)</f>
        <v>894</v>
      </c>
    </row>
    <row r="2568" spans="1:58" hidden="1" x14ac:dyDescent="0.25">
      <c r="A2568" s="1" t="s">
        <v>978</v>
      </c>
      <c r="B2568" s="1">
        <v>4.0000000000000001E-3</v>
      </c>
      <c r="C2568">
        <v>20</v>
      </c>
      <c r="E2568" s="2">
        <v>97420.6</v>
      </c>
      <c r="F2568">
        <v>16135</v>
      </c>
      <c r="G2568" t="s">
        <v>4</v>
      </c>
      <c r="H2568" t="s">
        <v>7</v>
      </c>
      <c r="I2568">
        <v>113556</v>
      </c>
      <c r="J2568" t="s">
        <v>6</v>
      </c>
      <c r="K2568" t="s">
        <v>17</v>
      </c>
      <c r="L2568">
        <v>16135.97</v>
      </c>
      <c r="M2568">
        <v>113556.8</v>
      </c>
      <c r="N2568">
        <v>26</v>
      </c>
      <c r="V2568" s="11">
        <f t="shared" si="4631"/>
        <v>9.742059490860486E-7</v>
      </c>
      <c r="W2568" s="11">
        <f t="shared" si="4632"/>
        <v>1.0264769463542618E-6</v>
      </c>
      <c r="X2568" s="10">
        <f t="shared" si="4633"/>
        <v>97420.59732137245</v>
      </c>
      <c r="Y2568" s="8">
        <f t="shared" si="4634"/>
        <v>1026.4769745777537</v>
      </c>
      <c r="Z2568" s="1">
        <f t="shared" si="4635"/>
        <v>1026.4770000000001</v>
      </c>
      <c r="AA2568" s="2">
        <f t="shared" si="4636"/>
        <v>97420.6</v>
      </c>
      <c r="AB2568" s="2">
        <f t="shared" si="4630"/>
        <v>97420.594908604864</v>
      </c>
      <c r="AC2568" s="1">
        <f t="shared" si="4637"/>
        <v>9.7453861561732441E-2</v>
      </c>
      <c r="AD2568" s="1" t="b">
        <f t="shared" si="4638"/>
        <v>1</v>
      </c>
      <c r="AF2568" s="1" t="s">
        <v>1213</v>
      </c>
      <c r="AG2568" s="1" t="s">
        <v>1338</v>
      </c>
      <c r="AH2568" s="10">
        <v>16135.97</v>
      </c>
      <c r="AI2568" s="10">
        <v>113556.8</v>
      </c>
      <c r="AJ2568" s="10">
        <f>AI2568-AH2568</f>
        <v>97420.83</v>
      </c>
      <c r="AK2568" s="1">
        <f>$A2568-100000000/AJ2568</f>
        <v>2.4770463360255235E-3</v>
      </c>
      <c r="AL2568" s="10">
        <f>$X2568-AJ2568</f>
        <v>-0.2326786275516497</v>
      </c>
      <c r="AM2568" s="10">
        <f t="shared" si="4639"/>
        <v>0.37963091233412927</v>
      </c>
      <c r="AN2568" s="10">
        <f>AL2568/AM2568</f>
        <v>-0.61290748459087385</v>
      </c>
      <c r="AO2568" s="1">
        <f t="shared" si="4640"/>
        <v>1026.4770000000001</v>
      </c>
      <c r="AP2568" s="14">
        <v>450000000</v>
      </c>
      <c r="AQ2568" s="10">
        <v>0.28999999999999998</v>
      </c>
      <c r="AR2568" s="14" cm="1">
        <f t="array" ref="AR2568">SfromgA($AP2568,$AO2568,"")</f>
        <v>0.240211359830342</v>
      </c>
      <c r="AS2568" s="21">
        <f>(10^MAX(0.05, -0.312925054856973*((LN($AR2568))^(1/3)) + 0.454808404431693)-1)*100</f>
        <v>541.2796143081523</v>
      </c>
      <c r="AU2568" s="10"/>
      <c r="AV2568" s="10"/>
      <c r="AW2568" s="14">
        <f>IF($AP2568="",$AT2568,$AP2568)</f>
        <v>450000000</v>
      </c>
      <c r="AX2568" s="21">
        <f>IF($AP2568="",$AV2568,$AS2568)</f>
        <v>541.2796143081523</v>
      </c>
      <c r="AY2568" s="10">
        <f>LN(BB2568*$AO2568/$AW2568)</f>
        <v>-9.9845138949267511</v>
      </c>
      <c r="AZ2568" s="10">
        <f>EXP(AY$2950*$AI2568+AY$2951)*$AW2568/$AO2568</f>
        <v>14.358027737766974</v>
      </c>
      <c r="BA2568" s="10">
        <f>LN(AZ2568/$C2568)</f>
        <v>-0.33142306353313189</v>
      </c>
      <c r="BB2568" s="17" cm="1">
        <f t="array" ref="BB2568">$C2568*EXP(poly_from_str($AO2568,BB$2951))</f>
        <v>20.213615577365793</v>
      </c>
      <c r="BC2568" s="10">
        <f t="shared" ref="BC2568" si="4645">LN(AZ2568/BB2568)</f>
        <v>-0.34204720580784304</v>
      </c>
      <c r="BD2568" s="10">
        <f t="shared" ref="BD2568" si="4646">LN($AX2568/100+1)</f>
        <v>1.8582953915874876</v>
      </c>
      <c r="BE2568" s="10">
        <f>ABS(LN($AZ2568/$BB2568))-BD2568-LN(2)</f>
        <v>-2.20939536633959</v>
      </c>
      <c r="BF2568" s="21">
        <f>INDEX([1]Pr3_line_class7_opt_lin!$A$2:$A$3624,MATCH($X2568,[1]Pr3_line_class7_opt_lin!$AO$2:$AO$3624,0),1)</f>
        <v>17906</v>
      </c>
    </row>
    <row r="2569" spans="1:58" hidden="1" x14ac:dyDescent="0.25">
      <c r="A2569" s="1" t="s">
        <v>979</v>
      </c>
      <c r="B2569" s="1">
        <v>4.0000000000000001E-3</v>
      </c>
      <c r="C2569">
        <v>1</v>
      </c>
      <c r="E2569" s="2">
        <v>97426.5</v>
      </c>
      <c r="N2569">
        <v>26</v>
      </c>
      <c r="V2569" s="11">
        <f t="shared" si="4631"/>
        <v>9.7426479542874967E-7</v>
      </c>
      <c r="W2569" s="11">
        <f t="shared" si="4632"/>
        <v>1.0264147844785557E-6</v>
      </c>
      <c r="X2569" s="10">
        <f t="shared" si="4633"/>
        <v>97426.48923856132</v>
      </c>
      <c r="Y2569" s="8">
        <f t="shared" si="4634"/>
        <v>1026.4148978532635</v>
      </c>
      <c r="Z2569" s="1">
        <f t="shared" si="4635"/>
        <v>1026.415</v>
      </c>
      <c r="AA2569" s="2">
        <f t="shared" si="4636"/>
        <v>97426.5</v>
      </c>
      <c r="AB2569" s="2">
        <f t="shared" si="4630"/>
        <v>97426.479542874964</v>
      </c>
      <c r="AC2569" s="1">
        <f t="shared" si="4637"/>
        <v>9.7459594580591169E-2</v>
      </c>
      <c r="AD2569" s="1" t="b">
        <f t="shared" si="4638"/>
        <v>1</v>
      </c>
      <c r="AM2569" s="10">
        <f t="shared" si="4639"/>
        <v>0.37967683636735633</v>
      </c>
      <c r="AN2569" s="10"/>
      <c r="AO2569" s="1">
        <f t="shared" si="4640"/>
        <v>1026.415</v>
      </c>
      <c r="AP2569"/>
      <c r="BB2569" s="17" cm="1">
        <f t="array" ref="BB2569">$C2569*EXP(poly_from_str($AO2569,BB$2951))</f>
        <v>1.0106625568530518</v>
      </c>
      <c r="BF2569" s="21">
        <f>INDEX([1]Pr3_line_class7_opt_lin!$A$2:$A$3624,MATCH($X2569,[1]Pr3_line_class7_opt_lin!$AO$2:$AO$3624,0),1)</f>
        <v>896</v>
      </c>
    </row>
    <row r="2570" spans="1:58" hidden="1" x14ac:dyDescent="0.25">
      <c r="A2570" s="1" t="s">
        <v>980</v>
      </c>
      <c r="B2570" s="1">
        <v>4.0000000000000001E-3</v>
      </c>
      <c r="C2570">
        <v>2</v>
      </c>
      <c r="E2570" s="2">
        <v>97434.3</v>
      </c>
      <c r="F2570">
        <v>14558</v>
      </c>
      <c r="G2570" t="s">
        <v>4</v>
      </c>
      <c r="H2570" t="s">
        <v>5</v>
      </c>
      <c r="I2570">
        <v>111993</v>
      </c>
      <c r="J2570" t="s">
        <v>6</v>
      </c>
      <c r="K2570" t="s">
        <v>5</v>
      </c>
      <c r="L2570">
        <v>14558.82</v>
      </c>
      <c r="M2570">
        <v>111993</v>
      </c>
      <c r="N2570">
        <v>26</v>
      </c>
      <c r="V2570" s="11">
        <f t="shared" si="4631"/>
        <v>9.7434263538247318E-7</v>
      </c>
      <c r="W2570" s="11">
        <f t="shared" si="4632"/>
        <v>1.0263326159268347E-6</v>
      </c>
      <c r="X2570" s="10">
        <f t="shared" si="4633"/>
        <v>97434.280822260072</v>
      </c>
      <c r="Y2570" s="8">
        <f t="shared" si="4634"/>
        <v>1026.3328179372547</v>
      </c>
      <c r="Z2570" s="1">
        <f t="shared" si="4635"/>
        <v>1026.3330000000001</v>
      </c>
      <c r="AA2570" s="2">
        <f t="shared" si="4636"/>
        <v>97434.3</v>
      </c>
      <c r="AB2570" s="2">
        <f t="shared" si="4630"/>
        <v>97434.263538247324</v>
      </c>
      <c r="AC2570" s="1">
        <f t="shared" si="4637"/>
        <v>9.7467178556203155E-2</v>
      </c>
      <c r="AD2570" s="1" t="b">
        <f t="shared" si="4638"/>
        <v>1</v>
      </c>
      <c r="AF2570" s="1" t="s">
        <v>1159</v>
      </c>
      <c r="AG2570" s="1" t="s">
        <v>1180</v>
      </c>
      <c r="AH2570" s="10">
        <v>14558.82</v>
      </c>
      <c r="AI2570" s="10">
        <v>111992.97</v>
      </c>
      <c r="AJ2570" s="10">
        <f t="shared" ref="AJ2570:AJ2573" si="4647">AI2570-AH2570</f>
        <v>97434.15</v>
      </c>
      <c r="AK2570" s="1">
        <f t="shared" ref="AK2570:AK2573" si="4648">$A2570-100000000/AJ2570</f>
        <v>-1.1959672249304276E-3</v>
      </c>
      <c r="AL2570" s="10">
        <f t="shared" ref="AL2570:AL2573" si="4649">$X2570-AJ2570</f>
        <v>0.13082226007827558</v>
      </c>
      <c r="AM2570" s="10">
        <f t="shared" si="4639"/>
        <v>0.37973757055458601</v>
      </c>
      <c r="AN2570" s="10">
        <f t="shared" ref="AN2570:AN2573" si="4650">AL2570/AM2570</f>
        <v>0.34450702332986649</v>
      </c>
      <c r="AO2570" s="1">
        <f t="shared" si="4640"/>
        <v>1026.3330000000001</v>
      </c>
      <c r="AP2570" s="14">
        <v>202000000</v>
      </c>
      <c r="AQ2570" s="10">
        <v>1.7999999999999999E-2</v>
      </c>
      <c r="AR2570" s="14" cm="1">
        <f t="array" ref="AR2570">SfromgA($AP2570,$AO2570,"")</f>
        <v>0.10778283652471694</v>
      </c>
      <c r="AS2570" s="21">
        <f t="shared" ref="AS2570:AS2573" si="4651">(10^MAX(0.05, -0.312925054856973*((LN($AR2570))^(1/3)) + 0.454808404431693)-1)*100</f>
        <v>630.28635819784188</v>
      </c>
      <c r="AU2570" s="10"/>
      <c r="AV2570" s="10"/>
      <c r="AW2570" s="14">
        <f t="shared" ref="AW2570:AW2571" si="4652">IF($AP2570="",$AT2570,$AP2570)</f>
        <v>202000000</v>
      </c>
      <c r="AX2570" s="21">
        <f t="shared" ref="AX2570:AX2571" si="4653">IF($AP2570="",$AV2570,$AS2570)</f>
        <v>630.28635819784188</v>
      </c>
      <c r="AY2570" s="10">
        <f t="shared" ref="AY2570:AY2573" si="4654">LN(BB2570*$AO2570/$AW2570)</f>
        <v>-11.486301419571243</v>
      </c>
      <c r="AZ2570" s="10">
        <f t="shared" ref="AZ2570:AZ2573" si="4655">EXP(AY$2950*$AI2570+AY$2951)*$AW2570/$AO2570</f>
        <v>7.4607080097615084</v>
      </c>
      <c r="BA2570" s="10">
        <f t="shared" ref="BA2570:BA2573" si="4656">LN(AZ2570/$C2570)</f>
        <v>1.3165031366270277</v>
      </c>
      <c r="BB2570" s="17" cm="1">
        <f t="array" ref="BB2570">$C2570*EXP(poly_from_str($AO2570,BB$2951))</f>
        <v>2.0212766188442104</v>
      </c>
      <c r="BC2570" s="10">
        <f t="shared" ref="BC2570:BC2573" si="4657">LN(AZ2570/BB2570)</f>
        <v>1.3059210158683026</v>
      </c>
      <c r="BD2570" s="10">
        <f t="shared" ref="BD2570:BD2573" si="4658">LN($AX2570/100+1)</f>
        <v>1.9882665427398867</v>
      </c>
      <c r="BE2570" s="10">
        <f t="shared" ref="BE2570:BE2573" si="4659">ABS(LN($AZ2570/$BB2570))-BD2570-LN(2)</f>
        <v>-1.3754927074315293</v>
      </c>
      <c r="BF2570" s="21">
        <f>INDEX([1]Pr3_line_class7_opt_lin!$A$2:$A$3624,MATCH($X2570,[1]Pr3_line_class7_opt_lin!$AO$2:$AO$3624,0),1)</f>
        <v>1792</v>
      </c>
    </row>
    <row r="2571" spans="1:58" hidden="1" x14ac:dyDescent="0.25">
      <c r="A2571" s="1" t="s">
        <v>981</v>
      </c>
      <c r="B2571" s="1">
        <v>4.0000000000000001E-3</v>
      </c>
      <c r="C2571">
        <v>100</v>
      </c>
      <c r="E2571" s="2">
        <v>97442</v>
      </c>
      <c r="F2571">
        <v>15454</v>
      </c>
      <c r="G2571" t="s">
        <v>4</v>
      </c>
      <c r="H2571" t="s">
        <v>39</v>
      </c>
      <c r="I2571">
        <v>112896</v>
      </c>
      <c r="J2571" t="s">
        <v>6</v>
      </c>
      <c r="K2571" t="s">
        <v>46</v>
      </c>
      <c r="L2571">
        <v>15454.16</v>
      </c>
      <c r="M2571">
        <v>112896.3</v>
      </c>
      <c r="N2571">
        <v>26</v>
      </c>
      <c r="V2571" s="11">
        <f t="shared" si="4631"/>
        <v>9.7442048777540787E-7</v>
      </c>
      <c r="W2571" s="11">
        <f t="shared" si="4632"/>
        <v>1.0262515137209828E-6</v>
      </c>
      <c r="X2571" s="10">
        <f t="shared" si="4633"/>
        <v>97442.025651593227</v>
      </c>
      <c r="Y2571" s="8">
        <f t="shared" si="4634"/>
        <v>1026.2512435604826</v>
      </c>
      <c r="Z2571" s="1">
        <f t="shared" si="4635"/>
        <v>1026.251</v>
      </c>
      <c r="AA2571" s="2">
        <f t="shared" si="4636"/>
        <v>97442</v>
      </c>
      <c r="AB2571" s="2">
        <f t="shared" si="4630"/>
        <v>97442.048777540782</v>
      </c>
      <c r="AC2571" s="1">
        <f t="shared" si="4637"/>
        <v>9.747476434982319E-2</v>
      </c>
      <c r="AD2571" s="1" t="b">
        <f t="shared" si="4638"/>
        <v>1</v>
      </c>
      <c r="AF2571" s="1" t="s">
        <v>1162</v>
      </c>
      <c r="AG2571" s="1" t="s">
        <v>1347</v>
      </c>
      <c r="AH2571" s="10">
        <v>15454.16</v>
      </c>
      <c r="AI2571" s="10">
        <v>112896.3</v>
      </c>
      <c r="AJ2571" s="10">
        <f t="shared" si="4647"/>
        <v>97442.14</v>
      </c>
      <c r="AK2571" s="1">
        <f t="shared" si="4648"/>
        <v>9.607459360267967E-4</v>
      </c>
      <c r="AL2571" s="10">
        <f t="shared" si="4649"/>
        <v>-0.11434840677247848</v>
      </c>
      <c r="AM2571" s="10">
        <f t="shared" si="4639"/>
        <v>0.37979792467924517</v>
      </c>
      <c r="AN2571" s="10">
        <f t="shared" si="4650"/>
        <v>-0.3010769657813438</v>
      </c>
      <c r="AO2571" s="1">
        <f t="shared" si="4640"/>
        <v>1026.251</v>
      </c>
      <c r="AP2571" s="14">
        <v>2750000000</v>
      </c>
      <c r="AQ2571" s="10">
        <v>0.34</v>
      </c>
      <c r="AR2571" s="14" cm="1">
        <f t="array" ref="AR2571">SfromgA($AP2571,$AO2571,"")</f>
        <v>1.4669889199955162</v>
      </c>
      <c r="AS2571" s="21">
        <f t="shared" si="4651"/>
        <v>68.855448454023517</v>
      </c>
      <c r="AU2571" s="10"/>
      <c r="AV2571" s="10"/>
      <c r="AW2571" s="14">
        <f t="shared" si="4652"/>
        <v>2750000000</v>
      </c>
      <c r="AX2571" s="21">
        <f t="shared" si="4653"/>
        <v>68.855448454023517</v>
      </c>
      <c r="AY2571" s="10">
        <f t="shared" si="4654"/>
        <v>-10.185470965210449</v>
      </c>
      <c r="AZ2571" s="10">
        <f t="shared" si="4655"/>
        <v>93.352155762718908</v>
      </c>
      <c r="BA2571" s="10">
        <f t="shared" si="4656"/>
        <v>-6.8791222933113655E-2</v>
      </c>
      <c r="BB2571" s="17" cm="1">
        <f t="array" ref="BB2571">$C2571*EXP(poly_from_str($AO2571,BB$2951))</f>
        <v>101.0613894191238</v>
      </c>
      <c r="BC2571" s="10">
        <f t="shared" si="4657"/>
        <v>-7.9349185171863262E-2</v>
      </c>
      <c r="BD2571" s="10">
        <f t="shared" si="4658"/>
        <v>0.52387282833605275</v>
      </c>
      <c r="BE2571" s="10">
        <f t="shared" si="4659"/>
        <v>-1.1376708237241346</v>
      </c>
      <c r="BF2571" s="21">
        <f>INDEX([1]Pr3_line_class7_opt_lin!$A$2:$A$3624,MATCH($X2571,[1]Pr3_line_class7_opt_lin!$AO$2:$AO$3624,0),1)</f>
        <v>89652</v>
      </c>
    </row>
    <row r="2572" spans="1:58" hidden="1" x14ac:dyDescent="0.25">
      <c r="A2572" s="1" t="s">
        <v>982</v>
      </c>
      <c r="B2572" s="1">
        <v>4.0000000000000001E-3</v>
      </c>
      <c r="C2572">
        <v>500</v>
      </c>
      <c r="E2572" s="2">
        <v>97448.5</v>
      </c>
      <c r="F2572">
        <v>12846</v>
      </c>
      <c r="G2572" t="s">
        <v>4</v>
      </c>
      <c r="H2572" t="s">
        <v>5</v>
      </c>
      <c r="I2572">
        <v>110295</v>
      </c>
      <c r="J2572" t="s">
        <v>6</v>
      </c>
      <c r="K2572" t="s">
        <v>12</v>
      </c>
      <c r="L2572">
        <v>12846.66</v>
      </c>
      <c r="M2572">
        <v>110295.1</v>
      </c>
      <c r="N2572">
        <v>26</v>
      </c>
      <c r="V2572" s="11">
        <f t="shared" si="4631"/>
        <v>9.7448505773336732E-7</v>
      </c>
      <c r="W2572" s="11">
        <f t="shared" si="4632"/>
        <v>1.0261830607962154E-6</v>
      </c>
      <c r="X2572" s="10">
        <f t="shared" si="4633"/>
        <v>97448.503035753965</v>
      </c>
      <c r="Y2572" s="8">
        <f t="shared" si="4634"/>
        <v>1026.1830288281585</v>
      </c>
      <c r="Z2572" s="1">
        <f t="shared" si="4635"/>
        <v>1026.183</v>
      </c>
      <c r="AA2572" s="2">
        <f t="shared" si="4636"/>
        <v>97448.5</v>
      </c>
      <c r="AB2572" s="2">
        <f t="shared" si="4630"/>
        <v>97448.505773336728</v>
      </c>
      <c r="AC2572" s="1">
        <f t="shared" si="4637"/>
        <v>9.7481056387280218E-2</v>
      </c>
      <c r="AD2572" s="1" t="b">
        <f t="shared" si="4638"/>
        <v>1</v>
      </c>
      <c r="AF2572" s="1" t="s">
        <v>1150</v>
      </c>
      <c r="AG2572" s="1" t="s">
        <v>1351</v>
      </c>
      <c r="AH2572" s="10">
        <v>12846.66</v>
      </c>
      <c r="AI2572" s="10">
        <v>110295.2</v>
      </c>
      <c r="AJ2572" s="10">
        <f t="shared" si="4647"/>
        <v>97448.54</v>
      </c>
      <c r="AK2572" s="1">
        <f t="shared" si="4648"/>
        <v>3.6042428132532223E-4</v>
      </c>
      <c r="AL2572" s="10">
        <f t="shared" si="4649"/>
        <v>-3.696424602821935E-2</v>
      </c>
      <c r="AM2572" s="10">
        <f t="shared" si="4639"/>
        <v>0.37984842859412016</v>
      </c>
      <c r="AN2572" s="10">
        <f t="shared" si="4650"/>
        <v>-9.7313147154589899E-2</v>
      </c>
      <c r="AO2572" s="1">
        <f t="shared" si="4640"/>
        <v>1026.183</v>
      </c>
      <c r="AP2572" s="14">
        <v>10300000000</v>
      </c>
      <c r="AQ2572" s="10">
        <v>0.71399999999999997</v>
      </c>
      <c r="AR2572" s="14" cm="1">
        <f t="array" ref="AR2572">SfromgA($AP2572,$AO2572,"")</f>
        <v>5.4934481763957574</v>
      </c>
      <c r="AS2572" s="21">
        <f t="shared" si="4651"/>
        <v>20.5250659499455</v>
      </c>
      <c r="AT2572" s="14" cm="1">
        <f t="array" ref="AT2572">INDEX([2]Sheet1!$J$2:$J$216,MATCH($AF2572&amp;$AG2572,[2]Sheet1!$M$2:$M$216&amp;[2]Sheet1!$N$2:$N$216,0),1)</f>
        <v>8947318575.2581577</v>
      </c>
      <c r="AU2572" s="14" cm="1">
        <f t="array" ref="AU2572">SfromgA($AT2572,$AO2572,"")</f>
        <v>4.7720030010566807</v>
      </c>
      <c r="AV2572" s="21">
        <f>(10^MAX(0.05, -0.312925054856973*((LN($AU2572))^(1/3)) + 0.454808404431693)-1)*100</f>
        <v>23.500987305197143</v>
      </c>
      <c r="AW2572" s="14">
        <f>IF($AP2572="",$AT2572,$AP2572)</f>
        <v>10300000000</v>
      </c>
      <c r="AX2572" s="21">
        <f>IF($AP2572="",$AV2572,$AS2572)</f>
        <v>20.5250659499455</v>
      </c>
      <c r="AY2572" s="10">
        <f t="shared" si="4654"/>
        <v>-9.8966624593888852</v>
      </c>
      <c r="AZ2572" s="10">
        <f t="shared" si="4655"/>
        <v>445.9152177272943</v>
      </c>
      <c r="BA2572" s="10">
        <f t="shared" si="4656"/>
        <v>-0.11447925925428212</v>
      </c>
      <c r="BB2572" s="17" cm="1">
        <f t="array" ref="BB2572">$C2572*EXP(poly_from_str($AO2572,BB$2951))</f>
        <v>505.29676007537284</v>
      </c>
      <c r="BC2572" s="10">
        <f t="shared" si="4657"/>
        <v>-0.12501706122610559</v>
      </c>
      <c r="BD2572" s="10">
        <f t="shared" si="4658"/>
        <v>0.18668756149237248</v>
      </c>
      <c r="BE2572" s="10">
        <f t="shared" si="4659"/>
        <v>-0.75481768082621215</v>
      </c>
      <c r="BF2572" s="21">
        <f>INDEX([1]Pr3_line_class7_opt_lin!$A$2:$A$3624,MATCH($X2572,[1]Pr3_line_class7_opt_lin!$AO$2:$AO$3624,0),1)</f>
        <v>448444</v>
      </c>
    </row>
    <row r="2573" spans="1:58" x14ac:dyDescent="0.25">
      <c r="A2573" s="1" t="s">
        <v>983</v>
      </c>
      <c r="B2573" s="1">
        <v>8.0000000000000002E-3</v>
      </c>
      <c r="C2573">
        <v>100</v>
      </c>
      <c r="D2573" t="s">
        <v>111</v>
      </c>
      <c r="E2573" s="2">
        <v>97463</v>
      </c>
      <c r="F2573">
        <v>18990</v>
      </c>
      <c r="G2573" t="s">
        <v>4</v>
      </c>
      <c r="H2573" t="s">
        <v>7</v>
      </c>
      <c r="I2573">
        <v>116453</v>
      </c>
      <c r="J2573" t="s">
        <v>6</v>
      </c>
      <c r="K2573" t="s">
        <v>5</v>
      </c>
      <c r="L2573">
        <v>18990.080000000002</v>
      </c>
      <c r="M2573">
        <v>116453.2</v>
      </c>
      <c r="N2573">
        <v>26</v>
      </c>
      <c r="V2573" s="11">
        <f t="shared" si="4631"/>
        <v>9.7463037143163455E-7</v>
      </c>
      <c r="W2573" s="11">
        <f t="shared" si="4632"/>
        <v>1.0260303910201821E-6</v>
      </c>
      <c r="X2573" s="10">
        <f t="shared" si="4633"/>
        <v>97463.019525216674</v>
      </c>
      <c r="Y2573" s="8">
        <f t="shared" si="4634"/>
        <v>1026.0301854707768</v>
      </c>
      <c r="Z2573" s="1">
        <f t="shared" si="4635"/>
        <v>1026.03</v>
      </c>
      <c r="AA2573" s="2">
        <f t="shared" si="4636"/>
        <v>97463</v>
      </c>
      <c r="AB2573" s="2">
        <f t="shared" si="4630"/>
        <v>97463.037143163456</v>
      </c>
      <c r="AC2573" s="1">
        <f t="shared" si="4637"/>
        <v>9.7495218045848292E-2</v>
      </c>
      <c r="AD2573" s="1" t="b">
        <f t="shared" si="4638"/>
        <v>1</v>
      </c>
      <c r="AF2573" s="1" t="s">
        <v>1245</v>
      </c>
      <c r="AG2573" s="1" t="s">
        <v>1211</v>
      </c>
      <c r="AH2573" s="10">
        <v>18990.080000000002</v>
      </c>
      <c r="AI2573" s="10">
        <v>116453.2</v>
      </c>
      <c r="AJ2573" s="10">
        <f t="shared" si="4647"/>
        <v>97463.12</v>
      </c>
      <c r="AK2573" s="1">
        <f t="shared" si="4648"/>
        <v>8.7226429855036258E-4</v>
      </c>
      <c r="AL2573" s="10">
        <f t="shared" si="4649"/>
        <v>-0.10047478332126047</v>
      </c>
      <c r="AM2573" s="10">
        <f t="shared" si="4639"/>
        <v>0.75992319912673123</v>
      </c>
      <c r="AN2573" s="10">
        <f t="shared" si="4650"/>
        <v>-0.13221702329488227</v>
      </c>
      <c r="AO2573" s="1">
        <f t="shared" si="4640"/>
        <v>1026.03</v>
      </c>
      <c r="AP2573" s="14">
        <v>3590000000</v>
      </c>
      <c r="AQ2573" s="10">
        <v>0.443</v>
      </c>
      <c r="AR2573" s="14" cm="1">
        <f t="array" ref="AR2573">SfromgA($AP2573,$AO2573,"")</f>
        <v>1.9138503956186983</v>
      </c>
      <c r="AS2573" s="21">
        <f t="shared" si="4651"/>
        <v>52.708519943131172</v>
      </c>
      <c r="AU2573" s="10"/>
      <c r="AV2573" s="10"/>
      <c r="AW2573" s="14">
        <f>IF($AP2573="",$AT2573,$AP2573)</f>
        <v>3590000000</v>
      </c>
      <c r="AX2573" s="21">
        <f>IF($AP2573="",$AV2573,$AS2573)</f>
        <v>52.708519943131172</v>
      </c>
      <c r="AY2573" s="10">
        <f t="shared" si="4654"/>
        <v>-10.452303565942165</v>
      </c>
      <c r="AZ2573" s="10">
        <f t="shared" si="4655"/>
        <v>87.414446229459941</v>
      </c>
      <c r="BA2573" s="10">
        <f t="shared" si="4656"/>
        <v>-0.13450962831867846</v>
      </c>
      <c r="BB2573" s="17" cm="1">
        <f t="array" ref="BB2573">$C2573*EXP(poly_from_str($AO2573,BB$2951))</f>
        <v>101.05472567185902</v>
      </c>
      <c r="BC2573" s="10">
        <f t="shared" si="4657"/>
        <v>-0.14500165076569788</v>
      </c>
      <c r="BD2573" s="10">
        <f t="shared" si="4658"/>
        <v>0.42336081998537289</v>
      </c>
      <c r="BE2573" s="10">
        <f t="shared" si="4659"/>
        <v>-0.97150634977962036</v>
      </c>
      <c r="BF2573" s="21">
        <f>INDEX([1]Pr3_line_class7_opt_lin!$A$2:$A$3624,MATCH($X2573,[1]Pr3_line_class7_opt_lin!$AO$2:$AO$3624,0),1)</f>
        <v>89770</v>
      </c>
    </row>
    <row r="2574" spans="1:58" x14ac:dyDescent="0.25">
      <c r="A2574" s="1" t="s">
        <v>984</v>
      </c>
      <c r="B2574" s="1">
        <v>8.0000000000000002E-3</v>
      </c>
      <c r="C2574">
        <v>10</v>
      </c>
      <c r="D2574" t="s">
        <v>111</v>
      </c>
      <c r="E2574" s="2">
        <v>97466</v>
      </c>
      <c r="N2574">
        <v>26</v>
      </c>
      <c r="V2574" s="11">
        <f t="shared" si="4631"/>
        <v>9.7465981935654899E-7</v>
      </c>
      <c r="W2574" s="11">
        <f t="shared" si="4632"/>
        <v>1.0259988098413807E-6</v>
      </c>
      <c r="X2574" s="10">
        <f t="shared" si="4633"/>
        <v>97465.990504582514</v>
      </c>
      <c r="Y2574" s="8">
        <f t="shared" si="4634"/>
        <v>1025.9989097971395</v>
      </c>
      <c r="Z2574" s="1">
        <f t="shared" si="4635"/>
        <v>1025.999</v>
      </c>
      <c r="AA2574" s="2">
        <f t="shared" si="4636"/>
        <v>97466</v>
      </c>
      <c r="AB2574" s="2">
        <f t="shared" si="4630"/>
        <v>97465.981935654912</v>
      </c>
      <c r="AC2574" s="1">
        <f t="shared" si="4637"/>
        <v>9.7498088173407049E-2</v>
      </c>
      <c r="AD2574" s="1" t="b">
        <f t="shared" si="4638"/>
        <v>1</v>
      </c>
      <c r="AM2574" s="10">
        <f t="shared" si="4639"/>
        <v>0.75996955162724322</v>
      </c>
      <c r="AN2574" s="10"/>
      <c r="AO2574" s="1">
        <f t="shared" si="4640"/>
        <v>1025.999</v>
      </c>
      <c r="AP2574"/>
      <c r="BB2574" s="17" cm="1">
        <f t="array" ref="BB2574">$C2574*EXP(poly_from_str($AO2574,BB$2951))</f>
        <v>10.105378119259566</v>
      </c>
      <c r="BF2574" s="21">
        <f>INDEX([1]Pr3_line_class7_opt_lin!$A$2:$A$3624,MATCH($X2574,[1]Pr3_line_class7_opt_lin!$AO$2:$AO$3624,0),1)</f>
        <v>8979</v>
      </c>
    </row>
    <row r="2575" spans="1:58" hidden="1" x14ac:dyDescent="0.25">
      <c r="A2575" s="1" t="s">
        <v>985</v>
      </c>
      <c r="B2575" s="1">
        <v>4.0000000000000001E-3</v>
      </c>
      <c r="C2575">
        <v>4</v>
      </c>
      <c r="E2575" s="2">
        <v>97471.1</v>
      </c>
      <c r="F2575">
        <v>23647</v>
      </c>
      <c r="G2575" t="s">
        <v>4</v>
      </c>
      <c r="H2575" t="s">
        <v>39</v>
      </c>
      <c r="I2575">
        <v>121119</v>
      </c>
      <c r="J2575" t="s">
        <v>6</v>
      </c>
      <c r="K2575" t="s">
        <v>46</v>
      </c>
      <c r="L2575">
        <v>23647.77</v>
      </c>
      <c r="M2575">
        <v>121119.2</v>
      </c>
      <c r="N2575">
        <v>26</v>
      </c>
      <c r="V2575" s="11">
        <f t="shared" si="4631"/>
        <v>9.7471111999181243E-7</v>
      </c>
      <c r="W2575" s="11">
        <f t="shared" si="4632"/>
        <v>1.0259451262989747E-6</v>
      </c>
      <c r="X2575" s="10">
        <f t="shared" si="4633"/>
        <v>97471.106306671471</v>
      </c>
      <c r="Y2575" s="8">
        <f t="shared" si="4634"/>
        <v>1025.9450599172633</v>
      </c>
      <c r="Z2575" s="1">
        <f t="shared" si="4635"/>
        <v>1025.9449999999999</v>
      </c>
      <c r="AA2575" s="2">
        <f t="shared" si="4636"/>
        <v>97471.1</v>
      </c>
      <c r="AB2575" s="2">
        <f t="shared" si="4630"/>
        <v>97471.111999181245</v>
      </c>
      <c r="AC2575" s="1">
        <f t="shared" si="4637"/>
        <v>9.7503088371784674E-2</v>
      </c>
      <c r="AD2575" s="1" t="b">
        <f t="shared" si="4638"/>
        <v>1</v>
      </c>
      <c r="AF2575" s="1" t="s">
        <v>1302</v>
      </c>
      <c r="AG2575" s="1" t="s">
        <v>1151</v>
      </c>
      <c r="AH2575" s="10">
        <v>23647.77</v>
      </c>
      <c r="AI2575" s="10">
        <v>121119.2</v>
      </c>
      <c r="AJ2575" s="10">
        <f t="shared" ref="AJ2575:AJ2578" si="4660">AI2575-AH2575</f>
        <v>97471.43</v>
      </c>
      <c r="AK2575" s="1">
        <f t="shared" ref="AK2575:AK2578" si="4661">$A2575-100000000/AJ2575</f>
        <v>3.3471484925939876E-3</v>
      </c>
      <c r="AL2575" s="10">
        <f t="shared" ref="AL2575:AL2578" si="4662">$X2575-AJ2575</f>
        <v>-0.32369332852249499</v>
      </c>
      <c r="AM2575" s="10">
        <f t="shared" si="4639"/>
        <v>0.38002466019133579</v>
      </c>
      <c r="AN2575" s="10">
        <f t="shared" ref="AN2575:AN2578" si="4663">AL2575/AM2575</f>
        <v>-0.85176927297170935</v>
      </c>
      <c r="AO2575" s="1">
        <f t="shared" si="4640"/>
        <v>1025.9449999999999</v>
      </c>
      <c r="AP2575" s="14">
        <v>1050000000</v>
      </c>
      <c r="AQ2575" s="10">
        <v>0.183</v>
      </c>
      <c r="AR2575" s="14" cm="1">
        <f t="array" ref="AR2575">SfromgA($AP2575,$AO2575,"")</f>
        <v>0.55962215141393434</v>
      </c>
      <c r="AS2575" s="21">
        <f t="shared" ref="AS2575:AS2578" si="4664">(10^MAX(0.05, -0.312925054856973*((LN($AR2575))^(1/3)) + 0.454808404431693)-1)*100</f>
        <v>419.81383513934389</v>
      </c>
      <c r="AU2575" s="10"/>
      <c r="AV2575" s="10"/>
      <c r="AW2575" s="14">
        <f t="shared" ref="AW2575:AW2578" si="4665">IF($AP2575="",$AT2575,$AP2575)</f>
        <v>1050000000</v>
      </c>
      <c r="AX2575" s="21">
        <f t="shared" ref="AX2575:AX2578" si="4666">IF($AP2575="",$AV2575,$AS2575)</f>
        <v>419.81383513934389</v>
      </c>
      <c r="AY2575" s="10">
        <f t="shared" ref="AY2575:AY2578" si="4667">LN(BB2575*$AO2575/$AW2575)</f>
        <v>-12.441925883200657</v>
      </c>
      <c r="AZ2575" s="10">
        <f t="shared" ref="AZ2575:AZ2578" si="4668">EXP(AY$2950*$AI2575+AY$2951)*$AW2575/$AO2575</f>
        <v>16.530745002141717</v>
      </c>
      <c r="BA2575" s="10">
        <f t="shared" ref="BA2575:BA2578" si="4669">LN(AZ2575/$C2575)</f>
        <v>1.4189276193974771</v>
      </c>
      <c r="BB2575" s="17" cm="1">
        <f t="array" ref="BB2575">$C2575*EXP(poly_from_str($AO2575,BB$2951))</f>
        <v>4.0420852098059088</v>
      </c>
      <c r="BC2575" s="10">
        <f t="shared" ref="BC2575:BC2578" si="4670">LN(AZ2575/BB2575)</f>
        <v>1.4084612806582137</v>
      </c>
      <c r="BD2575" s="10">
        <f t="shared" ref="BD2575:BD2578" si="4671">LN($AX2575/100+1)</f>
        <v>1.6483005521393201</v>
      </c>
      <c r="BE2575" s="10">
        <f t="shared" ref="BE2575:BE2578" si="4672">ABS(LN($AZ2575/$BB2575))-BD2575-LN(2)</f>
        <v>-0.93298645204105168</v>
      </c>
      <c r="BF2575" s="21">
        <f>INDEX([1]Pr3_line_class7_opt_lin!$A$2:$A$3624,MATCH($X2575,[1]Pr3_line_class7_opt_lin!$AO$2:$AO$3624,0),1)</f>
        <v>3593</v>
      </c>
    </row>
    <row r="2576" spans="1:58" x14ac:dyDescent="0.25">
      <c r="A2576" s="1" t="s">
        <v>986</v>
      </c>
      <c r="B2576" s="1">
        <v>8.0000000000000002E-3</v>
      </c>
      <c r="C2576">
        <v>40</v>
      </c>
      <c r="D2576" t="s">
        <v>112</v>
      </c>
      <c r="E2576" s="2">
        <v>97495</v>
      </c>
      <c r="F2576">
        <v>16135</v>
      </c>
      <c r="G2576" t="s">
        <v>4</v>
      </c>
      <c r="H2576" t="s">
        <v>7</v>
      </c>
      <c r="I2576">
        <v>113630</v>
      </c>
      <c r="J2576" t="s">
        <v>6</v>
      </c>
      <c r="K2576" t="s">
        <v>7</v>
      </c>
      <c r="L2576">
        <v>16135.97</v>
      </c>
      <c r="M2576">
        <v>113630.9</v>
      </c>
      <c r="N2576">
        <v>26</v>
      </c>
      <c r="V2576" s="11">
        <f t="shared" si="4631"/>
        <v>9.7494964385089516E-7</v>
      </c>
      <c r="W2576" s="11">
        <f t="shared" si="4632"/>
        <v>1.0256936253141188E-6</v>
      </c>
      <c r="X2576" s="10">
        <f t="shared" si="4633"/>
        <v>97494.981289794872</v>
      </c>
      <c r="Y2576" s="8">
        <f t="shared" si="4634"/>
        <v>1025.6938221543855</v>
      </c>
      <c r="Z2576" s="1">
        <f t="shared" si="4635"/>
        <v>1025.694</v>
      </c>
      <c r="AA2576" s="2">
        <f t="shared" si="4636"/>
        <v>97495</v>
      </c>
      <c r="AB2576" s="2">
        <f t="shared" si="4630"/>
        <v>97494.964385089508</v>
      </c>
      <c r="AC2576" s="1">
        <f t="shared" si="4637"/>
        <v>9.7526340402249362E-2</v>
      </c>
      <c r="AD2576" s="1" t="b">
        <f t="shared" si="4638"/>
        <v>1</v>
      </c>
      <c r="AF2576" s="1" t="s">
        <v>1213</v>
      </c>
      <c r="AG2576" s="1" t="s">
        <v>1316</v>
      </c>
      <c r="AH2576" s="10">
        <v>16135.97</v>
      </c>
      <c r="AI2576" s="10">
        <v>113630.9</v>
      </c>
      <c r="AJ2576" s="10">
        <f t="shared" si="4660"/>
        <v>97494.93</v>
      </c>
      <c r="AK2576" s="1">
        <f t="shared" si="4661"/>
        <v>-3.6174783667775046E-4</v>
      </c>
      <c r="AL2576" s="10">
        <f t="shared" si="4662"/>
        <v>5.1289794879266992E-2</v>
      </c>
      <c r="AM2576" s="10">
        <f t="shared" si="4639"/>
        <v>0.76042172421794418</v>
      </c>
      <c r="AN2576" s="10">
        <f t="shared" si="4663"/>
        <v>6.7449144659847776E-2</v>
      </c>
      <c r="AO2576" s="1">
        <f t="shared" si="4640"/>
        <v>1025.694</v>
      </c>
      <c r="AP2576" s="14">
        <v>268000000</v>
      </c>
      <c r="AQ2576" s="10">
        <v>9.0999999999999998E-2</v>
      </c>
      <c r="AR2576" s="14" cm="1">
        <f t="array" ref="AR2576">SfromgA($AP2576,$AO2576,"")</f>
        <v>0.1427320814219451</v>
      </c>
      <c r="AS2576" s="21">
        <f t="shared" si="4664"/>
        <v>600.7144718128111</v>
      </c>
      <c r="AU2576" s="10"/>
      <c r="AV2576" s="10"/>
      <c r="AW2576" s="14">
        <f t="shared" si="4665"/>
        <v>268000000</v>
      </c>
      <c r="AX2576" s="21">
        <f t="shared" si="4666"/>
        <v>600.7144718128111</v>
      </c>
      <c r="AY2576" s="10">
        <f t="shared" si="4667"/>
        <v>-8.7741038973435401</v>
      </c>
      <c r="AZ2576" s="10">
        <f t="shared" si="4668"/>
        <v>8.4984613089618097</v>
      </c>
      <c r="BA2576" s="10">
        <f t="shared" si="4669"/>
        <v>-1.5489943294792925</v>
      </c>
      <c r="BB2576" s="17" cm="1">
        <f t="array" ref="BB2576">$C2576*EXP(poly_from_str($AO2576,BB$2951))</f>
        <v>40.417744365160154</v>
      </c>
      <c r="BC2576" s="10">
        <f t="shared" si="4670"/>
        <v>-1.5593837808643356</v>
      </c>
      <c r="BD2576" s="10">
        <f t="shared" si="4671"/>
        <v>1.9469303025400557</v>
      </c>
      <c r="BE2576" s="10">
        <f t="shared" si="4672"/>
        <v>-1.0806937022356653</v>
      </c>
      <c r="BF2576" s="21">
        <f>INDEX([1]Pr3_line_class7_opt_lin!$A$2:$A$3624,MATCH($X2576,[1]Pr3_line_class7_opt_lin!$AO$2:$AO$3624,0),1)</f>
        <v>35980</v>
      </c>
    </row>
    <row r="2577" spans="1:58" hidden="1" x14ac:dyDescent="0.25">
      <c r="A2577" s="1" t="s">
        <v>987</v>
      </c>
      <c r="B2577" s="1">
        <v>4.0000000000000001E-3</v>
      </c>
      <c r="C2577">
        <v>10</v>
      </c>
      <c r="E2577" s="2">
        <v>97537.8</v>
      </c>
      <c r="F2577">
        <v>23844</v>
      </c>
      <c r="G2577" t="s">
        <v>4</v>
      </c>
      <c r="H2577" t="s">
        <v>5</v>
      </c>
      <c r="I2577">
        <v>121382</v>
      </c>
      <c r="J2577" t="s">
        <v>6</v>
      </c>
      <c r="K2577" t="s">
        <v>5</v>
      </c>
      <c r="L2577">
        <v>23844.58</v>
      </c>
      <c r="M2577">
        <v>121382.6</v>
      </c>
      <c r="N2577">
        <v>26</v>
      </c>
      <c r="V2577" s="11">
        <f t="shared" si="4631"/>
        <v>9.7537852001915652E-7</v>
      </c>
      <c r="W2577" s="11">
        <f t="shared" si="4632"/>
        <v>1.025243546604496E-6</v>
      </c>
      <c r="X2577" s="10">
        <f t="shared" si="4633"/>
        <v>97537.827296288422</v>
      </c>
      <c r="Y2577" s="8">
        <f t="shared" si="4634"/>
        <v>1025.2432596866474</v>
      </c>
      <c r="Z2577" s="1">
        <f t="shared" si="4635"/>
        <v>1025.2429999999999</v>
      </c>
      <c r="AA2577" s="2">
        <f t="shared" si="4636"/>
        <v>97537.8</v>
      </c>
      <c r="AB2577" s="2">
        <f t="shared" si="4630"/>
        <v>97537.852001915642</v>
      </c>
      <c r="AC2577" s="1">
        <f t="shared" si="4637"/>
        <v>9.7568162865737995E-2</v>
      </c>
      <c r="AD2577" s="1" t="b">
        <f t="shared" si="4638"/>
        <v>1</v>
      </c>
      <c r="AF2577" s="1" t="s">
        <v>1268</v>
      </c>
      <c r="AG2577" s="1" t="s">
        <v>1184</v>
      </c>
      <c r="AH2577" s="10">
        <v>23844.58</v>
      </c>
      <c r="AI2577" s="10">
        <v>121382.6</v>
      </c>
      <c r="AJ2577" s="10">
        <f t="shared" si="4660"/>
        <v>97538.02</v>
      </c>
      <c r="AK2577" s="1">
        <f t="shared" si="4661"/>
        <v>1.7658638139437244E-3</v>
      </c>
      <c r="AL2577" s="10">
        <f t="shared" si="4662"/>
        <v>-0.1927037115819985</v>
      </c>
      <c r="AM2577" s="10">
        <f t="shared" si="4639"/>
        <v>0.38054510003969794</v>
      </c>
      <c r="AN2577" s="10">
        <f t="shared" si="4663"/>
        <v>-0.50638862926338013</v>
      </c>
      <c r="AO2577" s="1">
        <f t="shared" si="4640"/>
        <v>1025.2429999999999</v>
      </c>
      <c r="AP2577" s="14">
        <v>1100000000</v>
      </c>
      <c r="AQ2577" s="10">
        <v>0.18099999999999999</v>
      </c>
      <c r="AR2577" s="14" cm="1">
        <f t="array" ref="AR2577">SfromgA($AP2577,$AO2577,"")</f>
        <v>0.5850681860459338</v>
      </c>
      <c r="AS2577" s="21">
        <f t="shared" si="4664"/>
        <v>411.68735675875701</v>
      </c>
      <c r="AU2577" s="10"/>
      <c r="AV2577" s="10"/>
      <c r="AW2577" s="14">
        <f t="shared" si="4665"/>
        <v>1100000000</v>
      </c>
      <c r="AX2577" s="21">
        <f t="shared" si="4666"/>
        <v>411.68735675875701</v>
      </c>
      <c r="AY2577" s="10">
        <f t="shared" si="4667"/>
        <v>-11.573058610426385</v>
      </c>
      <c r="AZ2577" s="10">
        <f t="shared" si="4668"/>
        <v>16.908304272011325</v>
      </c>
      <c r="BA2577" s="10">
        <f t="shared" si="4669"/>
        <v>0.52521978529090696</v>
      </c>
      <c r="BB2577" s="17" cm="1">
        <f t="array" ref="BB2577">$C2577*EXP(poly_from_str($AO2577,BB$2951))</f>
        <v>10.103000608533195</v>
      </c>
      <c r="BC2577" s="10">
        <f t="shared" si="4670"/>
        <v>0.51497240860643867</v>
      </c>
      <c r="BD2577" s="10">
        <f t="shared" si="4671"/>
        <v>1.6325436212096225</v>
      </c>
      <c r="BE2577" s="10">
        <f t="shared" si="4672"/>
        <v>-1.8107183931631292</v>
      </c>
      <c r="BF2577" s="21">
        <f>INDEX([1]Pr3_line_class7_opt_lin!$A$2:$A$3624,MATCH($X2577,[1]Pr3_line_class7_opt_lin!$AO$2:$AO$3624,0),1)</f>
        <v>9019</v>
      </c>
    </row>
    <row r="2578" spans="1:58" hidden="1" x14ac:dyDescent="0.25">
      <c r="A2578" s="1" t="s">
        <v>988</v>
      </c>
      <c r="B2578" s="1">
        <v>4.0000000000000001E-3</v>
      </c>
      <c r="C2578">
        <v>50</v>
      </c>
      <c r="E2578" s="2">
        <v>97547.3</v>
      </c>
      <c r="F2578">
        <v>19700</v>
      </c>
      <c r="G2578" t="s">
        <v>4</v>
      </c>
      <c r="H2578" t="s">
        <v>12</v>
      </c>
      <c r="I2578">
        <v>117248</v>
      </c>
      <c r="J2578" t="s">
        <v>6</v>
      </c>
      <c r="K2578" t="s">
        <v>39</v>
      </c>
      <c r="L2578">
        <v>19700.900000000001</v>
      </c>
      <c r="M2578">
        <v>117248.2</v>
      </c>
      <c r="N2578">
        <v>26</v>
      </c>
      <c r="V2578" s="11">
        <f t="shared" si="4631"/>
        <v>9.7547271407724192E-7</v>
      </c>
      <c r="W2578" s="11">
        <f t="shared" si="4632"/>
        <v>1.02514369951808E-6</v>
      </c>
      <c r="X2578" s="10">
        <f t="shared" si="4633"/>
        <v>97547.284994414949</v>
      </c>
      <c r="Y2578" s="8">
        <f t="shared" si="4634"/>
        <v>1025.1438572147392</v>
      </c>
      <c r="Z2578" s="1">
        <f t="shared" si="4635"/>
        <v>1025.144</v>
      </c>
      <c r="AA2578" s="2">
        <f t="shared" si="4636"/>
        <v>97547.3</v>
      </c>
      <c r="AB2578" s="2">
        <f t="shared" si="4630"/>
        <v>97547.271407724184</v>
      </c>
      <c r="AC2578" s="1">
        <f t="shared" si="4637"/>
        <v>9.7577350795461038E-2</v>
      </c>
      <c r="AD2578" s="1" t="b">
        <f t="shared" si="4638"/>
        <v>1</v>
      </c>
      <c r="AF2578" s="1" t="s">
        <v>1157</v>
      </c>
      <c r="AG2578" s="1" t="s">
        <v>1192</v>
      </c>
      <c r="AH2578" s="10">
        <v>19700.900000000001</v>
      </c>
      <c r="AI2578" s="10">
        <v>117248.2</v>
      </c>
      <c r="AJ2578" s="10">
        <f t="shared" si="4660"/>
        <v>97547.299999999988</v>
      </c>
      <c r="AK2578" s="1">
        <f t="shared" si="4661"/>
        <v>3.004819200214115E-4</v>
      </c>
      <c r="AL2578" s="10">
        <f t="shared" si="4662"/>
        <v>-1.5005585039034486E-2</v>
      </c>
      <c r="AM2578" s="10">
        <f t="shared" si="4639"/>
        <v>0.38061891792762775</v>
      </c>
      <c r="AN2578" s="10">
        <f t="shared" si="4663"/>
        <v>-3.9424170298039948E-2</v>
      </c>
      <c r="AO2578" s="1">
        <f t="shared" si="4640"/>
        <v>1025.144</v>
      </c>
      <c r="AP2578" s="14">
        <v>1980000000</v>
      </c>
      <c r="AQ2578" s="10">
        <v>0.17499999999999999</v>
      </c>
      <c r="AR2578" s="14" cm="1">
        <f t="array" ref="AR2578">SfromgA($AP2578,$AO2578,"")</f>
        <v>1.0528176879321844</v>
      </c>
      <c r="AS2578" s="21">
        <f t="shared" si="4664"/>
        <v>117.97510304322172</v>
      </c>
      <c r="AU2578" s="10"/>
      <c r="AV2578" s="10"/>
      <c r="AW2578" s="14">
        <f t="shared" si="4665"/>
        <v>1980000000</v>
      </c>
      <c r="AX2578" s="21">
        <f t="shared" si="4666"/>
        <v>117.97510304322172</v>
      </c>
      <c r="AY2578" s="10">
        <f t="shared" si="4667"/>
        <v>-10.551535791764879</v>
      </c>
      <c r="AZ2578" s="10">
        <f t="shared" si="4668"/>
        <v>44.797646852255703</v>
      </c>
      <c r="BA2578" s="10">
        <f t="shared" si="4669"/>
        <v>-0.10986739300601761</v>
      </c>
      <c r="BB2578" s="17" cm="1">
        <f t="array" ref="BB2578">$C2578*EXP(poly_from_str($AO2578,BB$2951))</f>
        <v>50.513393572689246</v>
      </c>
      <c r="BC2578" s="10">
        <f t="shared" si="4670"/>
        <v>-0.12008290795594803</v>
      </c>
      <c r="BD2578" s="10">
        <f t="shared" si="4671"/>
        <v>0.77921066405521666</v>
      </c>
      <c r="BE2578" s="10">
        <f t="shared" si="4672"/>
        <v>-1.3522749366592139</v>
      </c>
      <c r="BF2578" s="21">
        <f>INDEX([1]Pr3_line_class7_opt_lin!$A$2:$A$3624,MATCH($X2578,[1]Pr3_line_class7_opt_lin!$AO$2:$AO$3624,0),1)</f>
        <v>45122</v>
      </c>
    </row>
    <row r="2579" spans="1:58" x14ac:dyDescent="0.25">
      <c r="A2579" s="1" t="s">
        <v>989</v>
      </c>
      <c r="B2579" s="1">
        <v>8.0000000000000002E-3</v>
      </c>
      <c r="C2579">
        <v>10</v>
      </c>
      <c r="D2579" t="s">
        <v>112</v>
      </c>
      <c r="E2579" s="2">
        <v>97566.3</v>
      </c>
      <c r="N2579">
        <v>26</v>
      </c>
      <c r="V2579" s="11">
        <f t="shared" si="4631"/>
        <v>9.7566306061599462E-7</v>
      </c>
      <c r="W2579" s="11">
        <f t="shared" si="4632"/>
        <v>1.0249440636777248E-6</v>
      </c>
      <c r="X2579" s="10">
        <f t="shared" si="4633"/>
        <v>97566.303180024712</v>
      </c>
      <c r="Y2579" s="8">
        <f t="shared" si="4634"/>
        <v>1024.9440302712376</v>
      </c>
      <c r="Z2579" s="1">
        <f t="shared" si="4635"/>
        <v>1024.944</v>
      </c>
      <c r="AA2579" s="2">
        <f t="shared" si="4636"/>
        <v>97566.3</v>
      </c>
      <c r="AB2579" s="2">
        <f t="shared" si="4630"/>
        <v>97566.306061599462</v>
      </c>
      <c r="AC2579" s="1">
        <f t="shared" si="4637"/>
        <v>9.7595920392528512E-2</v>
      </c>
      <c r="AD2579" s="1" t="b">
        <f t="shared" si="4638"/>
        <v>1</v>
      </c>
      <c r="AM2579" s="10">
        <f t="shared" si="4639"/>
        <v>0.76153467896782656</v>
      </c>
      <c r="AN2579" s="10"/>
      <c r="AO2579" s="1">
        <f t="shared" si="4640"/>
        <v>1024.944</v>
      </c>
      <c r="AP2579"/>
      <c r="BB2579" s="17" cm="1">
        <f t="array" ref="BB2579">$C2579*EXP(poly_from_str($AO2579,BB$2951))</f>
        <v>10.102020970450166</v>
      </c>
      <c r="BF2579" s="21">
        <f>INDEX([1]Pr3_line_class7_opt_lin!$A$2:$A$3624,MATCH($X2579,[1]Pr3_line_class7_opt_lin!$AO$2:$AO$3624,0),1)</f>
        <v>9035</v>
      </c>
    </row>
    <row r="2580" spans="1:58" x14ac:dyDescent="0.25">
      <c r="A2580" s="1" t="s">
        <v>990</v>
      </c>
      <c r="B2580" s="1">
        <v>8.0000000000000002E-3</v>
      </c>
      <c r="C2580">
        <v>10</v>
      </c>
      <c r="D2580" t="s">
        <v>112</v>
      </c>
      <c r="E2580" s="2">
        <v>97588.5</v>
      </c>
      <c r="F2580">
        <v>18211</v>
      </c>
      <c r="G2580" t="s">
        <v>4</v>
      </c>
      <c r="H2580" t="s">
        <v>17</v>
      </c>
      <c r="I2580">
        <v>115800</v>
      </c>
      <c r="J2580" t="s">
        <v>6</v>
      </c>
      <c r="K2580" t="s">
        <v>17</v>
      </c>
      <c r="L2580">
        <v>18211.759999999998</v>
      </c>
      <c r="M2580">
        <v>115800</v>
      </c>
      <c r="N2580">
        <v>26</v>
      </c>
      <c r="V2580" s="11">
        <f t="shared" si="4631"/>
        <v>9.758849080374858E-7</v>
      </c>
      <c r="W2580" s="11">
        <f t="shared" si="4632"/>
        <v>1.024710903436368E-6</v>
      </c>
      <c r="X2580" s="10">
        <f t="shared" si="4633"/>
        <v>97588.495177566685</v>
      </c>
      <c r="Y2580" s="8">
        <f t="shared" si="4634"/>
        <v>1024.7109540734846</v>
      </c>
      <c r="Z2580" s="1">
        <f t="shared" si="4635"/>
        <v>1024.711</v>
      </c>
      <c r="AA2580" s="2">
        <f t="shared" si="4636"/>
        <v>97588.5</v>
      </c>
      <c r="AB2580" s="2">
        <f t="shared" si="4630"/>
        <v>97588.490803748573</v>
      </c>
      <c r="AC2580" s="1">
        <f t="shared" si="4637"/>
        <v>9.7617567686766604E-2</v>
      </c>
      <c r="AD2580" s="1" t="b">
        <f t="shared" si="4638"/>
        <v>1</v>
      </c>
      <c r="AF2580" s="1" t="s">
        <v>1188</v>
      </c>
      <c r="AG2580" s="1" t="s">
        <v>1331</v>
      </c>
      <c r="AH2580" s="10">
        <v>18211.759999999998</v>
      </c>
      <c r="AI2580" s="10">
        <v>115800.17</v>
      </c>
      <c r="AJ2580" s="10">
        <f t="shared" ref="AJ2580:AJ2581" si="4673">AI2580-AH2580</f>
        <v>97588.41</v>
      </c>
      <c r="AK2580" s="1">
        <f t="shared" ref="AK2580:AK2581" si="4674">$A2580-100000000/AJ2580</f>
        <v>-8.4846643153468904E-4</v>
      </c>
      <c r="AL2580" s="10">
        <f t="shared" ref="AL2580:AL2581" si="4675">$X2580-AJ2580</f>
        <v>8.5177566681522876E-2</v>
      </c>
      <c r="AM2580" s="10">
        <f t="shared" si="4639"/>
        <v>0.76188115478412943</v>
      </c>
      <c r="AN2580" s="10">
        <f t="shared" ref="AN2580:AN2581" si="4676">AL2580/AM2580</f>
        <v>0.11179902028900687</v>
      </c>
      <c r="AO2580" s="1">
        <f t="shared" si="4640"/>
        <v>1024.711</v>
      </c>
      <c r="AP2580" s="14">
        <v>214000000</v>
      </c>
      <c r="AQ2580" s="10">
        <v>7.2999999999999995E-2</v>
      </c>
      <c r="AR2580" s="14" cm="1">
        <f t="array" ref="AR2580">SfromgA($AP2580,$AO2580,"")</f>
        <v>0.11364526039084165</v>
      </c>
      <c r="AS2580" s="21">
        <f t="shared" ref="AS2580:AS2581" si="4677">(10^MAX(0.05, -0.312925054856973*((LN($AR2580))^(1/3)) + 0.454808404431693)-1)*100</f>
        <v>624.81682351200277</v>
      </c>
      <c r="AU2580" s="10"/>
      <c r="AV2580" s="10"/>
      <c r="AW2580" s="14">
        <f t="shared" ref="AW2580:AW2581" si="4678">IF($AP2580="",$AT2580,$AP2580)</f>
        <v>214000000</v>
      </c>
      <c r="AX2580" s="21">
        <f t="shared" ref="AX2580:AX2581" si="4679">IF($AP2580="",$AV2580,$AS2580)</f>
        <v>624.81682351200277</v>
      </c>
      <c r="AY2580" s="10">
        <f t="shared" ref="AY2580:AY2581" si="4680">LN(BB2580*$AO2580/$AW2580)</f>
        <v>-9.9366622732864212</v>
      </c>
      <c r="AZ2580" s="10">
        <f t="shared" ref="AZ2580:AZ2581" si="4681">EXP(AY$2950*$AI2580+AY$2951)*$AW2580/$AO2580</f>
        <v>5.5458956947388973</v>
      </c>
      <c r="BA2580" s="10">
        <f t="shared" ref="BA2580:BA2581" si="4682">LN(AZ2580/$C2580)</f>
        <v>-0.58952695327286564</v>
      </c>
      <c r="BB2580" s="17" cm="1">
        <f t="array" ref="BB2580">$C2580*EXP(poly_from_str($AO2580,BB$2951))</f>
        <v>10.101242126451481</v>
      </c>
      <c r="BC2580" s="10">
        <f t="shared" ref="BC2580:BC2581" si="4683">LN(AZ2580/BB2580)</f>
        <v>-0.59960025938124528</v>
      </c>
      <c r="BD2580" s="10">
        <f t="shared" ref="BD2580:BD2581" si="4684">LN($AX2580/100+1)</f>
        <v>1.9807487797185459</v>
      </c>
      <c r="BE2580" s="10">
        <f t="shared" ref="BE2580:BE2581" si="4685">ABS(LN($AZ2580/$BB2580))-BD2580-LN(2)</f>
        <v>-2.0742957008972458</v>
      </c>
      <c r="BF2580" s="21">
        <f>INDEX([1]Pr3_line_class7_opt_lin!$A$2:$A$3624,MATCH($X2580,[1]Pr3_line_class7_opt_lin!$AO$2:$AO$3624,0),1)</f>
        <v>9048</v>
      </c>
    </row>
    <row r="2581" spans="1:58" hidden="1" x14ac:dyDescent="0.25">
      <c r="A2581" s="1" t="s">
        <v>991</v>
      </c>
      <c r="B2581" s="1">
        <v>4.0000000000000001E-3</v>
      </c>
      <c r="C2581">
        <v>8</v>
      </c>
      <c r="E2581" s="2">
        <v>97622.1</v>
      </c>
      <c r="F2581">
        <v>19700</v>
      </c>
      <c r="G2581" t="s">
        <v>4</v>
      </c>
      <c r="H2581" t="s">
        <v>12</v>
      </c>
      <c r="I2581">
        <v>117323</v>
      </c>
      <c r="J2581" t="s">
        <v>6</v>
      </c>
      <c r="K2581" t="s">
        <v>12</v>
      </c>
      <c r="L2581">
        <v>19700.900000000001</v>
      </c>
      <c r="M2581">
        <v>117323.1</v>
      </c>
      <c r="N2581">
        <v>26</v>
      </c>
      <c r="V2581" s="11">
        <f t="shared" si="4631"/>
        <v>9.7622120391503763E-7</v>
      </c>
      <c r="W2581" s="11">
        <f t="shared" si="4632"/>
        <v>1.0243582139699925E-6</v>
      </c>
      <c r="X2581" s="10">
        <f t="shared" si="4633"/>
        <v>97622.110686118845</v>
      </c>
      <c r="Y2581" s="8">
        <f t="shared" si="4634"/>
        <v>1024.3581018395178</v>
      </c>
      <c r="Z2581" s="1">
        <f t="shared" si="4635"/>
        <v>1024.3579999999999</v>
      </c>
      <c r="AA2581" s="2">
        <f t="shared" si="4636"/>
        <v>97622.1</v>
      </c>
      <c r="AB2581" s="2">
        <f t="shared" si="4630"/>
        <v>97622.120391503762</v>
      </c>
      <c r="AC2581" s="1">
        <f t="shared" si="4637"/>
        <v>9.7650391948666274E-2</v>
      </c>
      <c r="AD2581" s="1" t="b">
        <f t="shared" si="4638"/>
        <v>1</v>
      </c>
      <c r="AF2581" s="1" t="s">
        <v>1157</v>
      </c>
      <c r="AG2581" s="1" t="s">
        <v>1200</v>
      </c>
      <c r="AH2581" s="10">
        <v>19700.900000000001</v>
      </c>
      <c r="AI2581" s="10">
        <v>117323.1</v>
      </c>
      <c r="AJ2581" s="10">
        <f t="shared" si="4673"/>
        <v>97622.200000000012</v>
      </c>
      <c r="AK2581" s="1">
        <f t="shared" si="4674"/>
        <v>8.3533868337326567E-4</v>
      </c>
      <c r="AL2581" s="10">
        <f t="shared" si="4675"/>
        <v>-8.9313881166162901E-2</v>
      </c>
      <c r="AM2581" s="10">
        <f t="shared" si="4639"/>
        <v>0.38120305596285681</v>
      </c>
      <c r="AN2581" s="10">
        <f t="shared" si="4676"/>
        <v>-0.23429476697286855</v>
      </c>
      <c r="AO2581" s="1">
        <f t="shared" si="4640"/>
        <v>1024.3579999999999</v>
      </c>
      <c r="AP2581" s="14">
        <v>218000000</v>
      </c>
      <c r="AQ2581" s="10">
        <v>7.6999999999999999E-2</v>
      </c>
      <c r="AR2581" s="14" cm="1">
        <f t="array" ref="AR2581">SfromgA($AP2581,$AO2581,"")</f>
        <v>0.11564986871381626</v>
      </c>
      <c r="AS2581" s="21">
        <f t="shared" si="4677"/>
        <v>623.00075419229529</v>
      </c>
      <c r="AU2581" s="10"/>
      <c r="AV2581" s="10"/>
      <c r="AW2581" s="14">
        <f t="shared" si="4678"/>
        <v>218000000</v>
      </c>
      <c r="AX2581" s="21">
        <f t="shared" si="4679"/>
        <v>623.00075419229529</v>
      </c>
      <c r="AY2581" s="10">
        <f t="shared" si="4680"/>
        <v>-10.178788791330435</v>
      </c>
      <c r="AZ2581" s="10">
        <f t="shared" si="4681"/>
        <v>4.9016123833747374</v>
      </c>
      <c r="BA2581" s="10">
        <f t="shared" si="4682"/>
        <v>-0.48987733285933044</v>
      </c>
      <c r="BB2581" s="17" cm="1">
        <f t="array" ref="BB2581">$C2581*EXP(poly_from_str($AO2581,BB$2951))</f>
        <v>8.0800291124103154</v>
      </c>
      <c r="BC2581" s="10">
        <f t="shared" si="4683"/>
        <v>-0.49983126672708628</v>
      </c>
      <c r="BD2581" s="10">
        <f t="shared" si="4684"/>
        <v>1.9782400793129997</v>
      </c>
      <c r="BE2581" s="10">
        <f t="shared" si="4685"/>
        <v>-2.1715559931458586</v>
      </c>
      <c r="BF2581" s="21">
        <f>INDEX([1]Pr3_line_class7_opt_lin!$A$2:$A$3624,MATCH($X2581,[1]Pr3_line_class7_opt_lin!$AO$2:$AO$3624,0),1)</f>
        <v>7253</v>
      </c>
    </row>
    <row r="2582" spans="1:58" hidden="1" x14ac:dyDescent="0.25">
      <c r="A2582" s="1" t="s">
        <v>992</v>
      </c>
      <c r="B2582" s="1">
        <v>4.0000000000000001E-3</v>
      </c>
      <c r="C2582">
        <v>1</v>
      </c>
      <c r="E2582" s="2">
        <v>97626.9</v>
      </c>
      <c r="N2582">
        <v>26</v>
      </c>
      <c r="V2582" s="11">
        <f t="shared" si="4631"/>
        <v>9.7626885663296588E-7</v>
      </c>
      <c r="W2582" s="11">
        <f t="shared" si="4632"/>
        <v>1.0243078495783438E-6</v>
      </c>
      <c r="X2582" s="10">
        <f t="shared" si="4633"/>
        <v>97626.892487585574</v>
      </c>
      <c r="Y2582" s="8">
        <f t="shared" si="4634"/>
        <v>1024.3079283990955</v>
      </c>
      <c r="Z2582" s="1">
        <f t="shared" si="4635"/>
        <v>1024.308</v>
      </c>
      <c r="AA2582" s="2">
        <f t="shared" si="4636"/>
        <v>97626.9</v>
      </c>
      <c r="AB2582" s="2">
        <f t="shared" si="4630"/>
        <v>97626.885663296591</v>
      </c>
      <c r="AC2582" s="1">
        <f t="shared" si="4637"/>
        <v>9.7655044021571935E-2</v>
      </c>
      <c r="AD2582" s="1" t="b">
        <f t="shared" si="4638"/>
        <v>1</v>
      </c>
      <c r="AM2582" s="10">
        <f t="shared" si="4639"/>
        <v>0.38124040815848359</v>
      </c>
      <c r="AN2582" s="10"/>
      <c r="AO2582" s="1">
        <f t="shared" si="4640"/>
        <v>1024.308</v>
      </c>
      <c r="AP2582"/>
      <c r="BB2582" s="17" cm="1">
        <f t="array" ref="BB2582">$C2582*EXP(poly_from_str($AO2582,BB$2951))</f>
        <v>1.0099863096619082</v>
      </c>
      <c r="BF2582" s="21">
        <f>INDEX([1]Pr3_line_class7_opt_lin!$A$2:$A$3624,MATCH($X2582,[1]Pr3_line_class7_opt_lin!$AO$2:$AO$3624,0),1)</f>
        <v>907</v>
      </c>
    </row>
    <row r="2583" spans="1:58" hidden="1" x14ac:dyDescent="0.25">
      <c r="A2583" s="1" t="s">
        <v>993</v>
      </c>
      <c r="B2583" s="1">
        <v>4.0000000000000001E-3</v>
      </c>
      <c r="C2583">
        <v>5</v>
      </c>
      <c r="E2583" s="2">
        <v>97636.2</v>
      </c>
      <c r="N2583">
        <v>26</v>
      </c>
      <c r="V2583" s="11">
        <f t="shared" si="4631"/>
        <v>9.7636226945645919E-7</v>
      </c>
      <c r="W2583" s="11">
        <f t="shared" si="4632"/>
        <v>1.0242102826615538E-6</v>
      </c>
      <c r="X2583" s="10">
        <f t="shared" si="4633"/>
        <v>97636.214116917821</v>
      </c>
      <c r="Y2583" s="8">
        <f t="shared" si="4634"/>
        <v>1024.210134574161</v>
      </c>
      <c r="Z2583" s="1">
        <f t="shared" si="4635"/>
        <v>1024.21</v>
      </c>
      <c r="AA2583" s="2">
        <f t="shared" si="4636"/>
        <v>97636.2</v>
      </c>
      <c r="AB2583" s="2">
        <f t="shared" si="4630"/>
        <v>97636.226945645903</v>
      </c>
      <c r="AC2583" s="1">
        <f t="shared" si="4637"/>
        <v>9.7664164060908359E-2</v>
      </c>
      <c r="AD2583" s="1" t="b">
        <f t="shared" si="4638"/>
        <v>1</v>
      </c>
      <c r="AM2583" s="10">
        <f t="shared" si="4639"/>
        <v>0.38131320725241896</v>
      </c>
      <c r="AN2583" s="10"/>
      <c r="AO2583" s="1">
        <f t="shared" si="4640"/>
        <v>1024.21</v>
      </c>
      <c r="AP2583"/>
      <c r="BB2583" s="17" cm="1">
        <f t="array" ref="BB2583">$C2583*EXP(poly_from_str($AO2583,BB$2951))</f>
        <v>5.0497608171817889</v>
      </c>
      <c r="BF2583" s="21">
        <f>INDEX([1]Pr3_line_class7_opt_lin!$A$2:$A$3624,MATCH($X2583,[1]Pr3_line_class7_opt_lin!$AO$2:$AO$3624,0),1)</f>
        <v>4537</v>
      </c>
    </row>
    <row r="2584" spans="1:58" hidden="1" x14ac:dyDescent="0.25">
      <c r="A2584" s="1" t="s">
        <v>994</v>
      </c>
      <c r="B2584" s="1">
        <v>4.0000000000000001E-3</v>
      </c>
      <c r="C2584">
        <v>1</v>
      </c>
      <c r="E2584" s="2">
        <v>97644.5</v>
      </c>
      <c r="F2584">
        <v>16135</v>
      </c>
      <c r="G2584" t="s">
        <v>4</v>
      </c>
      <c r="H2584" t="s">
        <v>7</v>
      </c>
      <c r="I2584">
        <v>113780</v>
      </c>
      <c r="J2584" t="s">
        <v>6</v>
      </c>
      <c r="K2584" t="s">
        <v>5</v>
      </c>
      <c r="L2584">
        <v>16135.97</v>
      </c>
      <c r="M2584">
        <v>113780.5</v>
      </c>
      <c r="N2584">
        <v>26</v>
      </c>
      <c r="V2584" s="11">
        <f t="shared" si="4631"/>
        <v>9.7644521214736889E-7</v>
      </c>
      <c r="W2584" s="11">
        <f t="shared" si="4632"/>
        <v>1.0241232225061321E-6</v>
      </c>
      <c r="X2584" s="10">
        <f t="shared" si="4633"/>
        <v>97644.511112675958</v>
      </c>
      <c r="Y2584" s="8">
        <f t="shared" si="4634"/>
        <v>1024.1231059532465</v>
      </c>
      <c r="Z2584" s="1">
        <f t="shared" si="4635"/>
        <v>1024.123</v>
      </c>
      <c r="AA2584" s="2">
        <f t="shared" si="4636"/>
        <v>97644.5</v>
      </c>
      <c r="AB2584" s="2">
        <f t="shared" si="4630"/>
        <v>97644.521214736902</v>
      </c>
      <c r="AC2584" s="1">
        <f t="shared" si="4637"/>
        <v>9.7672262616276012E-2</v>
      </c>
      <c r="AD2584" s="1" t="b">
        <f t="shared" si="4638"/>
        <v>1</v>
      </c>
      <c r="AF2584" s="1" t="s">
        <v>1213</v>
      </c>
      <c r="AG2584" s="5" t="s">
        <v>1464</v>
      </c>
      <c r="AH2584" s="10">
        <v>16135.97</v>
      </c>
      <c r="AI2584" s="10">
        <v>113780.27</v>
      </c>
      <c r="AJ2584" s="10">
        <f t="shared" ref="AJ2584:AJ2585" si="4686">AI2584-AH2584</f>
        <v>97644.3</v>
      </c>
      <c r="AK2584" s="1">
        <f t="shared" ref="AK2584:AK2585" si="4687">$A2584-100000000/AJ2584</f>
        <v>-2.320167178140764E-3</v>
      </c>
      <c r="AL2584" s="10">
        <f t="shared" ref="AL2584:AL2585" si="4688">$X2584-AJ2584</f>
        <v>0.21111267595551908</v>
      </c>
      <c r="AM2584" s="10">
        <f t="shared" si="4639"/>
        <v>0.38137801807009503</v>
      </c>
      <c r="AN2584" s="10">
        <f t="shared" ref="AN2584:AN2585" si="4689">AL2584/AM2584</f>
        <v>0.5535522918279937</v>
      </c>
      <c r="AO2584" s="1">
        <f t="shared" si="4640"/>
        <v>1024.123</v>
      </c>
      <c r="AP2584" s="14">
        <v>255000000</v>
      </c>
      <c r="AQ2584" s="10">
        <v>7.5999999999999998E-2</v>
      </c>
      <c r="AR2584" s="14" cm="1">
        <f t="array" ref="AR2584">SfromgA($AP2584,$AO2584,"")</f>
        <v>0.13518543397558988</v>
      </c>
      <c r="AS2584" s="21">
        <f t="shared" ref="AS2584:AS2585" si="4690">(10^MAX(0.05, -0.312925054856973*((LN($AR2584))^(1/3)) + 0.454808404431693)-1)*100</f>
        <v>606.54861947082713</v>
      </c>
      <c r="AU2584" s="10"/>
      <c r="AV2584" s="10"/>
      <c r="AW2584" s="14">
        <f t="shared" ref="AW2584:AW2585" si="4691">IF($AP2584="",$AT2584,$AP2584)</f>
        <v>255000000</v>
      </c>
      <c r="AX2584" s="21">
        <f t="shared" ref="AX2584:AX2585" si="4692">IF($AP2584="",$AV2584,$AS2584)</f>
        <v>606.54861947082713</v>
      </c>
      <c r="AY2584" s="10">
        <f t="shared" ref="AY2584:AY2585" si="4693">LN(BB2584*$AO2584/$AW2584)</f>
        <v>-12.41530943442673</v>
      </c>
      <c r="AZ2584" s="10">
        <f t="shared" ref="AZ2584:AZ2585" si="4694">EXP(AY$2950*$AI2584+AY$2951)*$AW2584/$AO2584</f>
        <v>7.9863352492624742</v>
      </c>
      <c r="BA2584" s="10">
        <f t="shared" ref="BA2584:BA2585" si="4695">LN(AZ2584/$C2584)</f>
        <v>2.0777319873820579</v>
      </c>
      <c r="BB2584" s="17" cm="1">
        <f t="array" ref="BB2584">$C2584*EXP(poly_from_str($AO2584,BB$2951))</f>
        <v>1.0099216495312002</v>
      </c>
      <c r="BC2584" s="10">
        <f t="shared" ref="BC2584:BC2585" si="4696">LN(AZ2584/BB2584)</f>
        <v>2.0678592342595481</v>
      </c>
      <c r="BD2584" s="10">
        <f t="shared" ref="BD2584:BD2585" si="4697">LN($AX2584/100+1)</f>
        <v>1.9552218311371588</v>
      </c>
      <c r="BE2584" s="10">
        <f t="shared" ref="BE2584:BE2585" si="4698">ABS(LN($AZ2584/$BB2584))-BD2584-LN(2)</f>
        <v>-0.58050977743755594</v>
      </c>
      <c r="BF2584" s="21">
        <f>INDEX([1]Pr3_line_class7_opt_lin!$A$2:$A$3624,MATCH($X2584,[1]Pr3_line_class7_opt_lin!$AO$2:$AO$3624,0),1)</f>
        <v>908</v>
      </c>
    </row>
    <row r="2585" spans="1:58" hidden="1" x14ac:dyDescent="0.25">
      <c r="A2585" s="1" t="s">
        <v>995</v>
      </c>
      <c r="B2585" s="1">
        <v>4.0000000000000001E-3</v>
      </c>
      <c r="C2585">
        <v>10</v>
      </c>
      <c r="E2585" s="2">
        <v>97652.800000000003</v>
      </c>
      <c r="F2585">
        <v>23442</v>
      </c>
      <c r="G2585" t="s">
        <v>4</v>
      </c>
      <c r="H2585" t="s">
        <v>12</v>
      </c>
      <c r="I2585">
        <v>121095</v>
      </c>
      <c r="J2585" t="s">
        <v>6</v>
      </c>
      <c r="K2585" t="s">
        <v>12</v>
      </c>
      <c r="L2585">
        <v>23442.25</v>
      </c>
      <c r="M2585">
        <v>121095.2</v>
      </c>
      <c r="N2585">
        <v>26</v>
      </c>
      <c r="V2585" s="11">
        <f t="shared" si="4631"/>
        <v>9.765281689315609E-7</v>
      </c>
      <c r="W2585" s="11">
        <f t="shared" si="4632"/>
        <v>1.0240361771500664E-6</v>
      </c>
      <c r="X2585" s="10">
        <f t="shared" si="4633"/>
        <v>97652.808847518856</v>
      </c>
      <c r="Y2585" s="8">
        <f t="shared" si="4634"/>
        <v>1024.03608437056</v>
      </c>
      <c r="Z2585" s="1">
        <f t="shared" si="4635"/>
        <v>1024.0360000000001</v>
      </c>
      <c r="AA2585" s="2">
        <f t="shared" si="4636"/>
        <v>97652.800000000003</v>
      </c>
      <c r="AB2585" s="2">
        <f t="shared" si="4630"/>
        <v>97652.816893156094</v>
      </c>
      <c r="AC2585" s="1">
        <f t="shared" si="4637"/>
        <v>9.7680363235841366E-2</v>
      </c>
      <c r="AD2585" s="1" t="b">
        <f t="shared" si="4638"/>
        <v>1</v>
      </c>
      <c r="AF2585" s="1" t="s">
        <v>1167</v>
      </c>
      <c r="AG2585" s="1" t="s">
        <v>1317</v>
      </c>
      <c r="AH2585" s="10">
        <v>23442.25</v>
      </c>
      <c r="AI2585" s="10">
        <v>121095.2</v>
      </c>
      <c r="AJ2585" s="10">
        <f t="shared" si="4686"/>
        <v>97652.95</v>
      </c>
      <c r="AK2585" s="1">
        <f t="shared" si="4687"/>
        <v>1.3958226556951558E-3</v>
      </c>
      <c r="AL2585" s="10">
        <f t="shared" si="4688"/>
        <v>-0.14115248114103451</v>
      </c>
      <c r="AM2585" s="10">
        <f t="shared" si="4639"/>
        <v>0.38144283990015976</v>
      </c>
      <c r="AN2585" s="10">
        <f t="shared" si="4689"/>
        <v>-0.37004884186050074</v>
      </c>
      <c r="AO2585" s="1">
        <f t="shared" si="4640"/>
        <v>1024.0360000000001</v>
      </c>
      <c r="AP2585" s="14">
        <v>207000000</v>
      </c>
      <c r="AQ2585" s="10">
        <v>3.2000000000000001E-2</v>
      </c>
      <c r="AR2585" s="14" cm="1">
        <f t="array" ref="AR2585">SfromgA($AP2585,$AO2585,"")</f>
        <v>0.10971079926105265</v>
      </c>
      <c r="AS2585" s="21">
        <f t="shared" si="4690"/>
        <v>628.46062441611093</v>
      </c>
      <c r="AU2585" s="10"/>
      <c r="AV2585" s="10"/>
      <c r="AW2585" s="14">
        <f t="shared" si="4691"/>
        <v>207000000</v>
      </c>
      <c r="AX2585" s="21">
        <f t="shared" si="4692"/>
        <v>628.46062441611093</v>
      </c>
      <c r="AY2585" s="10">
        <f t="shared" si="4693"/>
        <v>-9.9042949451076829</v>
      </c>
      <c r="AZ2585" s="10">
        <f t="shared" si="4694"/>
        <v>3.2723265442818366</v>
      </c>
      <c r="BA2585" s="10">
        <f t="shared" si="4695"/>
        <v>-1.1170838796360552</v>
      </c>
      <c r="BB2585" s="17" cm="1">
        <f t="array" ref="BB2585">$C2585*EXP(poly_from_str($AO2585,BB$2951))</f>
        <v>10.09890947141505</v>
      </c>
      <c r="BC2585" s="10">
        <f t="shared" si="4696"/>
        <v>-1.1269262315324828</v>
      </c>
      <c r="BD2585" s="10">
        <f t="shared" si="4697"/>
        <v>1.9857633879682981</v>
      </c>
      <c r="BE2585" s="10">
        <f t="shared" si="4698"/>
        <v>-1.5519843369957607</v>
      </c>
      <c r="BF2585" s="21">
        <f>INDEX([1]Pr3_line_class7_opt_lin!$A$2:$A$3624,MATCH($X2585,[1]Pr3_line_class7_opt_lin!$AO$2:$AO$3624,0),1)</f>
        <v>9084</v>
      </c>
    </row>
    <row r="2586" spans="1:58" hidden="1" x14ac:dyDescent="0.25">
      <c r="A2586" s="1" t="s">
        <v>996</v>
      </c>
      <c r="B2586" s="1">
        <v>4.0000000000000001E-3</v>
      </c>
      <c r="C2586">
        <v>20</v>
      </c>
      <c r="E2586" s="2">
        <v>97658.5</v>
      </c>
      <c r="N2586">
        <v>26</v>
      </c>
      <c r="V2586" s="11">
        <f t="shared" si="4631"/>
        <v>9.7658538872004813E-7</v>
      </c>
      <c r="W2586" s="11">
        <f t="shared" si="4632"/>
        <v>1.0239764075835694E-6</v>
      </c>
      <c r="X2586" s="10">
        <f t="shared" si="4633"/>
        <v>97658.520356319263</v>
      </c>
      <c r="Y2586" s="8">
        <f t="shared" si="4634"/>
        <v>1023.976194141971</v>
      </c>
      <c r="Z2586" s="1">
        <f t="shared" si="4635"/>
        <v>1023.976</v>
      </c>
      <c r="AA2586" s="2">
        <f t="shared" si="4636"/>
        <v>97658.5</v>
      </c>
      <c r="AB2586" s="2">
        <f t="shared" si="4630"/>
        <v>97658.538872004807</v>
      </c>
      <c r="AC2586" s="1">
        <f t="shared" si="4637"/>
        <v>9.7685951073074373E-2</v>
      </c>
      <c r="AD2586" s="1" t="b">
        <f t="shared" si="4638"/>
        <v>1</v>
      </c>
      <c r="AM2586" s="10">
        <f t="shared" si="4639"/>
        <v>0.38148745673726731</v>
      </c>
      <c r="AN2586" s="10"/>
      <c r="AO2586" s="1">
        <f t="shared" si="4640"/>
        <v>1023.976</v>
      </c>
      <c r="AP2586"/>
      <c r="BB2586" s="17" cm="1">
        <f t="array" ref="BB2586">$C2586*EXP(poly_from_str($AO2586,BB$2951))</f>
        <v>20.197393265401509</v>
      </c>
      <c r="BF2586" s="21">
        <f>INDEX([1]Pr3_line_class7_opt_lin!$A$2:$A$3624,MATCH($X2586,[1]Pr3_line_class7_opt_lin!$AO$2:$AO$3624,0),1)</f>
        <v>18175</v>
      </c>
    </row>
    <row r="2587" spans="1:58" x14ac:dyDescent="0.25">
      <c r="A2587" s="1" t="s">
        <v>997</v>
      </c>
      <c r="B2587" s="1">
        <v>8.0000000000000002E-3</v>
      </c>
      <c r="C2587">
        <v>5</v>
      </c>
      <c r="D2587" t="s">
        <v>111</v>
      </c>
      <c r="E2587" s="2">
        <v>97687.7</v>
      </c>
      <c r="F2587">
        <v>23844</v>
      </c>
      <c r="G2587" t="s">
        <v>4</v>
      </c>
      <c r="H2587" t="s">
        <v>5</v>
      </c>
      <c r="I2587">
        <v>121532</v>
      </c>
      <c r="J2587" t="s">
        <v>6</v>
      </c>
      <c r="K2587" t="s">
        <v>12</v>
      </c>
      <c r="L2587">
        <v>23844.58</v>
      </c>
      <c r="M2587">
        <v>121532.5</v>
      </c>
      <c r="N2587">
        <v>26</v>
      </c>
      <c r="V2587" s="11">
        <f t="shared" si="4631"/>
        <v>9.7687731397813765E-7</v>
      </c>
      <c r="W2587" s="11">
        <f t="shared" si="4632"/>
        <v>1.0236703290178805E-6</v>
      </c>
      <c r="X2587" s="10">
        <f t="shared" si="4633"/>
        <v>97687.716432903399</v>
      </c>
      <c r="Y2587" s="8">
        <f t="shared" si="4634"/>
        <v>1023.6701568173598</v>
      </c>
      <c r="Z2587" s="1">
        <f t="shared" si="4635"/>
        <v>1023.67</v>
      </c>
      <c r="AA2587" s="2">
        <f t="shared" si="4636"/>
        <v>97687.7</v>
      </c>
      <c r="AB2587" s="2">
        <f t="shared" si="4630"/>
        <v>97687.731397813754</v>
      </c>
      <c r="AC2587" s="1">
        <f t="shared" si="4637"/>
        <v>9.7714464328257034E-2</v>
      </c>
      <c r="AD2587" s="1" t="b">
        <f t="shared" si="4638"/>
        <v>1</v>
      </c>
      <c r="AF2587" s="1" t="s">
        <v>1268</v>
      </c>
      <c r="AG2587" s="1" t="s">
        <v>1163</v>
      </c>
      <c r="AH2587" s="10">
        <v>23844.58</v>
      </c>
      <c r="AI2587" s="10">
        <v>121532.5</v>
      </c>
      <c r="AJ2587" s="10">
        <f t="shared" ref="AJ2587:AJ2588" si="4699">AI2587-AH2587</f>
        <v>97687.92</v>
      </c>
      <c r="AK2587" s="1">
        <f t="shared" ref="AK2587:AK2588" si="4700">$A2587-100000000/AJ2587</f>
        <v>1.9763590011052656E-3</v>
      </c>
      <c r="AL2587" s="10">
        <f t="shared" ref="AL2587:AL2588" si="4701">$X2587-AJ2587</f>
        <v>-0.20356709659972694</v>
      </c>
      <c r="AM2587" s="10">
        <f t="shared" si="4639"/>
        <v>0.76343118387761688</v>
      </c>
      <c r="AN2587" s="10">
        <f t="shared" ref="AN2587:AN2588" si="4702">AL2587/AM2587</f>
        <v>-0.26664760478576427</v>
      </c>
      <c r="AO2587" s="1">
        <f t="shared" si="4640"/>
        <v>1023.67</v>
      </c>
      <c r="AP2587" s="14">
        <v>798000000</v>
      </c>
      <c r="AQ2587" s="10">
        <v>9.1999999999999998E-2</v>
      </c>
      <c r="AR2587" s="14" cm="1">
        <f t="array" ref="AR2587">SfromgA($AP2587,$AO2587,"")</f>
        <v>0.42248975188775223</v>
      </c>
      <c r="AS2587" s="21">
        <f t="shared" ref="AS2587:AS2588" si="4703">(10^MAX(0.05, -0.312925054856973*((LN($AR2587))^(1/3)) + 0.454808404431693)-1)*100</f>
        <v>465.68358705334737</v>
      </c>
      <c r="AU2587" s="10"/>
      <c r="AV2587" s="10"/>
      <c r="AW2587" s="14">
        <f t="shared" ref="AW2587:AW2588" si="4704">IF($AP2587="",$AT2587,$AP2587)</f>
        <v>798000000</v>
      </c>
      <c r="AX2587" s="21">
        <f t="shared" ref="AX2587:AX2588" si="4705">IF($AP2587="",$AV2587,$AS2587)</f>
        <v>465.68358705334737</v>
      </c>
      <c r="AY2587" s="10">
        <f t="shared" ref="AY2587:AY2588" si="4706">LN(BB2587*$AO2587/$AW2587)</f>
        <v>-11.94731935200579</v>
      </c>
      <c r="AZ2587" s="10">
        <f t="shared" ref="AZ2587:AZ2588" si="4707">EXP(AY$2950*$AI2587+AY$2951)*$AW2587/$AO2587</f>
        <v>12.114116206747353</v>
      </c>
      <c r="BA2587" s="10">
        <f t="shared" ref="BA2587:BA2588" si="4708">LN(AZ2587/$C2587)</f>
        <v>0.88493348884299616</v>
      </c>
      <c r="BB2587" s="17" cm="1">
        <f t="array" ref="BB2587">$C2587*EXP(poly_from_str($AO2587,BB$2951))</f>
        <v>5.0487986069588882</v>
      </c>
      <c r="BC2587" s="10">
        <f t="shared" ref="BC2587:BC2588" si="4709">LN(AZ2587/BB2587)</f>
        <v>0.87522108590453096</v>
      </c>
      <c r="BD2587" s="10">
        <f t="shared" ref="BD2587:BD2588" si="4710">LN($AX2587/100+1)</f>
        <v>1.7328647024229669</v>
      </c>
      <c r="BE2587" s="10">
        <f t="shared" ref="BE2587:BE2588" si="4711">ABS(LN($AZ2587/$BB2587))-BD2587-LN(2)</f>
        <v>-1.5507907970783812</v>
      </c>
      <c r="BF2587" s="21">
        <f>INDEX([1]Pr3_line_class7_opt_lin!$A$2:$A$3624,MATCH($X2587,[1]Pr3_line_class7_opt_lin!$AO$2:$AO$3624,0),1)</f>
        <v>4552</v>
      </c>
    </row>
    <row r="2588" spans="1:58" hidden="1" x14ac:dyDescent="0.25">
      <c r="A2588" s="1" t="s">
        <v>998</v>
      </c>
      <c r="B2588" s="1">
        <v>4.0000000000000001E-3</v>
      </c>
      <c r="C2588">
        <v>30</v>
      </c>
      <c r="E2588" s="2">
        <v>97697</v>
      </c>
      <c r="F2588">
        <v>17627</v>
      </c>
      <c r="G2588" t="s">
        <v>4</v>
      </c>
      <c r="H2588" t="s">
        <v>5</v>
      </c>
      <c r="I2588">
        <v>115324</v>
      </c>
      <c r="J2588" t="s">
        <v>6</v>
      </c>
      <c r="K2588" t="s">
        <v>5</v>
      </c>
      <c r="L2588">
        <v>17627</v>
      </c>
      <c r="M2588">
        <v>115324.3</v>
      </c>
      <c r="N2588">
        <v>26</v>
      </c>
      <c r="V2588" s="11">
        <f t="shared" si="4631"/>
        <v>9.7696988881105709E-7</v>
      </c>
      <c r="W2588" s="11">
        <f t="shared" si="4632"/>
        <v>1.0235728835071701E-6</v>
      </c>
      <c r="X2588" s="10">
        <f t="shared" si="4633"/>
        <v>97696.994181676739</v>
      </c>
      <c r="Y2588" s="8">
        <f t="shared" si="4634"/>
        <v>1023.5729444658308</v>
      </c>
      <c r="Z2588" s="1">
        <f t="shared" si="4635"/>
        <v>1023.573</v>
      </c>
      <c r="AA2588" s="2">
        <f t="shared" si="4636"/>
        <v>97697</v>
      </c>
      <c r="AB2588" s="2">
        <f t="shared" si="4630"/>
        <v>97696.988881105703</v>
      </c>
      <c r="AC2588" s="1">
        <f t="shared" si="4637"/>
        <v>9.7723508182174457E-2</v>
      </c>
      <c r="AD2588" s="1" t="b">
        <f t="shared" si="4638"/>
        <v>1</v>
      </c>
      <c r="AF2588" s="1" t="s">
        <v>1176</v>
      </c>
      <c r="AG2588" s="1" t="s">
        <v>1216</v>
      </c>
      <c r="AH2588" s="10">
        <v>17627</v>
      </c>
      <c r="AI2588" s="10">
        <v>115324.47</v>
      </c>
      <c r="AJ2588" s="10">
        <f t="shared" si="4699"/>
        <v>97697.47</v>
      </c>
      <c r="AK2588" s="1">
        <f t="shared" si="4700"/>
        <v>5.0406659455575209E-3</v>
      </c>
      <c r="AL2588" s="10">
        <f t="shared" si="4701"/>
        <v>-0.47581832326250151</v>
      </c>
      <c r="AM2588" s="10">
        <f t="shared" si="4639"/>
        <v>0.38178810890869536</v>
      </c>
      <c r="AN2588" s="10">
        <f t="shared" si="4702"/>
        <v>-1.2462890073307482</v>
      </c>
      <c r="AO2588" s="1">
        <f t="shared" si="4640"/>
        <v>1023.573</v>
      </c>
      <c r="AP2588" s="14">
        <v>669000000</v>
      </c>
      <c r="AQ2588" s="10">
        <v>0.1</v>
      </c>
      <c r="AR2588" s="14" cm="1">
        <f t="array" ref="AR2588">SfromgA($AP2588,$AO2588,"")</f>
        <v>0.3540918591253282</v>
      </c>
      <c r="AS2588" s="21">
        <f t="shared" si="4703"/>
        <v>491.10991026136537</v>
      </c>
      <c r="AU2588" s="10"/>
      <c r="AV2588" s="10"/>
      <c r="AW2588" s="14">
        <f t="shared" si="4704"/>
        <v>669000000</v>
      </c>
      <c r="AX2588" s="21">
        <f t="shared" si="4705"/>
        <v>491.10991026136537</v>
      </c>
      <c r="AY2588" s="10">
        <f t="shared" si="4706"/>
        <v>-9.9793651034919737</v>
      </c>
      <c r="AZ2588" s="10">
        <f t="shared" si="4707"/>
        <v>18.145887116545765</v>
      </c>
      <c r="BA2588" s="10">
        <f t="shared" si="4708"/>
        <v>-0.50275345177911535</v>
      </c>
      <c r="BB2588" s="17" cm="1">
        <f t="array" ref="BB2588">$C2588*EXP(poly_from_str($AO2588,BB$2951))</f>
        <v>30.291731520237839</v>
      </c>
      <c r="BC2588" s="10">
        <f t="shared" si="4709"/>
        <v>-0.51243085827095469</v>
      </c>
      <c r="BD2588" s="10">
        <f t="shared" si="4710"/>
        <v>1.776831787496588</v>
      </c>
      <c r="BE2588" s="10">
        <f t="shared" si="4711"/>
        <v>-1.9575481097855785</v>
      </c>
      <c r="BF2588" s="21">
        <f>INDEX([1]Pr3_line_class7_opt_lin!$A$2:$A$3624,MATCH($X2588,[1]Pr3_line_class7_opt_lin!$AO$2:$AO$3624,0),1)</f>
        <v>27327</v>
      </c>
    </row>
    <row r="2589" spans="1:58" hidden="1" x14ac:dyDescent="0.25">
      <c r="A2589" s="1" t="s">
        <v>999</v>
      </c>
      <c r="B2589" s="1">
        <v>4.0000000000000001E-3</v>
      </c>
      <c r="C2589">
        <v>100</v>
      </c>
      <c r="E2589" s="2">
        <v>97726.1</v>
      </c>
      <c r="N2589">
        <v>26</v>
      </c>
      <c r="V2589" s="11">
        <f t="shared" si="4631"/>
        <v>9.7726108898157675E-7</v>
      </c>
      <c r="W2589" s="11">
        <f t="shared" si="4632"/>
        <v>1.0232680931706064E-6</v>
      </c>
      <c r="X2589" s="10">
        <f t="shared" si="4633"/>
        <v>97726.104653605304</v>
      </c>
      <c r="Y2589" s="8">
        <f t="shared" si="4634"/>
        <v>1023.2680444437505</v>
      </c>
      <c r="Z2589" s="1">
        <f t="shared" si="4635"/>
        <v>1023.268</v>
      </c>
      <c r="AA2589" s="2">
        <f t="shared" si="4636"/>
        <v>97726.1</v>
      </c>
      <c r="AB2589" s="2">
        <f t="shared" si="4630"/>
        <v>97726.108898157661</v>
      </c>
      <c r="AC2589" s="1">
        <f t="shared" si="4637"/>
        <v>9.7751961801872858E-2</v>
      </c>
      <c r="AD2589" s="1" t="b">
        <f t="shared" si="4638"/>
        <v>1</v>
      </c>
      <c r="AM2589" s="10">
        <f t="shared" si="4639"/>
        <v>0.38201565963168987</v>
      </c>
      <c r="AN2589" s="10"/>
      <c r="AO2589" s="1">
        <f t="shared" si="4640"/>
        <v>1023.268</v>
      </c>
      <c r="AP2589"/>
      <c r="BB2589" s="17" cm="1">
        <f t="array" ref="BB2589">$C2589*EXP(poly_from_str($AO2589,BB$2951))</f>
        <v>100.96117460011295</v>
      </c>
      <c r="BF2589" s="21">
        <f>INDEX([1]Pr3_line_class7_opt_lin!$A$2:$A$3624,MATCH($X2589,[1]Pr3_line_class7_opt_lin!$AO$2:$AO$3624,0),1)</f>
        <v>91256</v>
      </c>
    </row>
    <row r="2590" spans="1:58" hidden="1" x14ac:dyDescent="0.25">
      <c r="A2590" s="1" t="s">
        <v>1000</v>
      </c>
      <c r="B2590" s="1">
        <v>4.0000000000000001E-3</v>
      </c>
      <c r="C2590">
        <v>10</v>
      </c>
      <c r="E2590" s="2">
        <v>97730.4</v>
      </c>
      <c r="F2590">
        <v>23651</v>
      </c>
      <c r="G2590" t="s">
        <v>4</v>
      </c>
      <c r="H2590" t="s">
        <v>7</v>
      </c>
      <c r="I2590">
        <v>121382</v>
      </c>
      <c r="J2590" t="s">
        <v>6</v>
      </c>
      <c r="K2590" t="s">
        <v>5</v>
      </c>
      <c r="L2590">
        <v>23651.88</v>
      </c>
      <c r="M2590">
        <v>121382.6</v>
      </c>
      <c r="N2590">
        <v>26</v>
      </c>
      <c r="V2590" s="11">
        <f t="shared" si="4631"/>
        <v>9.7730406763725992E-7</v>
      </c>
      <c r="W2590" s="11">
        <f t="shared" si="4632"/>
        <v>1.0232230708152225E-6</v>
      </c>
      <c r="X2590" s="10">
        <f t="shared" si="4633"/>
        <v>97730.403537032107</v>
      </c>
      <c r="Y2590" s="8">
        <f t="shared" si="4634"/>
        <v>1023.2230337830121</v>
      </c>
      <c r="Z2590" s="1">
        <f t="shared" si="4635"/>
        <v>1023.223</v>
      </c>
      <c r="AA2590" s="2">
        <f t="shared" si="4636"/>
        <v>97730.4</v>
      </c>
      <c r="AB2590" s="2">
        <f t="shared" si="4630"/>
        <v>97730.406763726001</v>
      </c>
      <c r="AC2590" s="1">
        <f t="shared" si="4637"/>
        <v>9.7756162031016697E-2</v>
      </c>
      <c r="AD2590" s="1" t="b">
        <f t="shared" si="4638"/>
        <v>1</v>
      </c>
      <c r="AF2590" s="1" t="s">
        <v>1241</v>
      </c>
      <c r="AG2590" s="1" t="s">
        <v>1184</v>
      </c>
      <c r="AH2590" s="10">
        <v>23651.88</v>
      </c>
      <c r="AI2590" s="10">
        <v>121382.6</v>
      </c>
      <c r="AJ2590" s="10">
        <f t="shared" ref="AJ2590:AJ2591" si="4712">AI2590-AH2590</f>
        <v>97730.72</v>
      </c>
      <c r="AK2590" s="1">
        <f t="shared" ref="AK2590:AK2591" si="4713">$A2590-100000000/AJ2590</f>
        <v>3.2795272560406374E-3</v>
      </c>
      <c r="AL2590" s="10">
        <f t="shared" ref="AL2590:AL2591" si="4714">$X2590-AJ2590</f>
        <v>-0.31646296789404005</v>
      </c>
      <c r="AM2590" s="10">
        <f t="shared" si="4639"/>
        <v>0.38204926980726583</v>
      </c>
      <c r="AN2590" s="10">
        <f t="shared" ref="AN2590:AN2591" si="4715">AL2590/AM2590</f>
        <v>-0.82833025189051557</v>
      </c>
      <c r="AO2590" s="1">
        <f t="shared" si="4640"/>
        <v>1023.223</v>
      </c>
      <c r="AP2590" s="14">
        <v>964000000</v>
      </c>
      <c r="AQ2590" s="10">
        <v>9.5000000000000001E-2</v>
      </c>
      <c r="AR2590" s="14" cm="1">
        <f t="array" ref="AR2590">SfromgA($AP2590,$AO2590,"")</f>
        <v>0.50970779431864799</v>
      </c>
      <c r="AS2590" s="21">
        <f t="shared" ref="AS2590:AS2591" si="4716">(10^MAX(0.05, -0.312925054856973*((LN($AR2590))^(1/3)) + 0.454808404431693)-1)*100</f>
        <v>435.99548780215088</v>
      </c>
      <c r="AU2590" s="10"/>
      <c r="AV2590" s="10"/>
      <c r="AW2590" s="14">
        <f t="shared" ref="AW2590:AW2591" si="4717">IF($AP2590="",$AT2590,$AP2590)</f>
        <v>964000000</v>
      </c>
      <c r="AX2590" s="21">
        <f t="shared" ref="AX2590:AX2591" si="4718">IF($AP2590="",$AV2590,$AS2590)</f>
        <v>435.99548780215088</v>
      </c>
      <c r="AY2590" s="10">
        <f t="shared" ref="AY2590:AY2591" si="4719">LN(BB2590*$AO2590/$AW2590)</f>
        <v>-11.443754838744745</v>
      </c>
      <c r="AZ2590" s="10">
        <f t="shared" ref="AZ2590:AZ2591" si="4720">EXP(AY$2950*$AI2590+AY$2951)*$AW2590/$AO2590</f>
        <v>14.847075684352033</v>
      </c>
      <c r="BA2590" s="10">
        <f t="shared" ref="BA2590:BA2591" si="4721">LN(AZ2590/$C2590)</f>
        <v>0.39521782925000476</v>
      </c>
      <c r="BB2590" s="17" cm="1">
        <f t="array" ref="BB2590">$C2590*EXP(poly_from_str($AO2590,BB$2951))</f>
        <v>10.095949313365139</v>
      </c>
      <c r="BC2590" s="10">
        <f t="shared" ref="BC2590:BC2591" si="4722">LN(AZ2590/BB2590)</f>
        <v>0.38566863692479847</v>
      </c>
      <c r="BD2590" s="10">
        <f t="shared" ref="BD2590:BD2591" si="4723">LN($AX2590/100+1)</f>
        <v>1.6789555567677075</v>
      </c>
      <c r="BE2590" s="10">
        <f t="shared" ref="BE2590:BE2591" si="4724">ABS(LN($AZ2590/$BB2590))-BD2590-LN(2)</f>
        <v>-1.9864341004028545</v>
      </c>
      <c r="BF2590" s="21">
        <f>INDEX([1]Pr3_line_class7_opt_lin!$A$2:$A$3624,MATCH($X2590,[1]Pr3_line_class7_opt_lin!$AO$2:$AO$3624,0),1)</f>
        <v>9128</v>
      </c>
    </row>
    <row r="2591" spans="1:58" hidden="1" x14ac:dyDescent="0.25">
      <c r="A2591" s="1" t="s">
        <v>1001</v>
      </c>
      <c r="B2591" s="1">
        <v>4.0000000000000001E-3</v>
      </c>
      <c r="C2591">
        <v>200</v>
      </c>
      <c r="E2591" s="2">
        <v>97757.9</v>
      </c>
      <c r="F2591">
        <v>13352</v>
      </c>
      <c r="G2591" t="s">
        <v>4</v>
      </c>
      <c r="H2591" t="s">
        <v>12</v>
      </c>
      <c r="I2591">
        <v>111110</v>
      </c>
      <c r="J2591" t="s">
        <v>6</v>
      </c>
      <c r="K2591" t="s">
        <v>39</v>
      </c>
      <c r="L2591">
        <v>13352.1</v>
      </c>
      <c r="M2591">
        <v>111110.3</v>
      </c>
      <c r="N2591">
        <v>26</v>
      </c>
      <c r="V2591" s="11">
        <f t="shared" si="4631"/>
        <v>9.7757922057608741E-7</v>
      </c>
      <c r="W2591" s="11">
        <f t="shared" si="4632"/>
        <v>1.022935230809991E-6</v>
      </c>
      <c r="X2591" s="10">
        <f t="shared" si="4633"/>
        <v>97757.911528641358</v>
      </c>
      <c r="Y2591" s="8">
        <f t="shared" si="4634"/>
        <v>1022.9351101747069</v>
      </c>
      <c r="Z2591" s="1">
        <f t="shared" si="4635"/>
        <v>1022.9349999999999</v>
      </c>
      <c r="AA2591" s="2">
        <f t="shared" si="4636"/>
        <v>97757.9</v>
      </c>
      <c r="AB2591" s="2">
        <f t="shared" si="4630"/>
        <v>97757.922057608754</v>
      </c>
      <c r="AC2591" s="1">
        <f t="shared" si="4637"/>
        <v>9.7783056625107528E-2</v>
      </c>
      <c r="AD2591" s="1" t="b">
        <f t="shared" si="4638"/>
        <v>1</v>
      </c>
      <c r="AF2591" s="1" t="s">
        <v>1179</v>
      </c>
      <c r="AG2591" s="1" t="s">
        <v>1324</v>
      </c>
      <c r="AH2591" s="10">
        <v>13352.1</v>
      </c>
      <c r="AI2591" s="10">
        <v>111109.95</v>
      </c>
      <c r="AJ2591" s="10">
        <f t="shared" si="4712"/>
        <v>97757.849999999991</v>
      </c>
      <c r="AK2591" s="1">
        <f t="shared" si="4713"/>
        <v>-7.5400850175810774E-4</v>
      </c>
      <c r="AL2591" s="10">
        <f t="shared" si="4714"/>
        <v>6.1528641366749071E-2</v>
      </c>
      <c r="AM2591" s="10">
        <f t="shared" si="4639"/>
        <v>0.38226436674862035</v>
      </c>
      <c r="AN2591" s="10">
        <f t="shared" si="4715"/>
        <v>0.16095834903495132</v>
      </c>
      <c r="AO2591" s="1">
        <f t="shared" si="4640"/>
        <v>1022.9349999999999</v>
      </c>
      <c r="AP2591" s="14">
        <v>1420000000</v>
      </c>
      <c r="AQ2591" s="10">
        <v>0.32300000000000001</v>
      </c>
      <c r="AR2591" s="14" cm="1">
        <f t="array" ref="AR2591">SfromgA($AP2591,$AO2591,"")</f>
        <v>0.75018058355214889</v>
      </c>
      <c r="AS2591" s="21">
        <f t="shared" si="4716"/>
        <v>358.48575517197202</v>
      </c>
      <c r="AU2591" s="10"/>
      <c r="AV2591" s="10"/>
      <c r="AW2591" s="14">
        <f t="shared" si="4717"/>
        <v>1420000000</v>
      </c>
      <c r="AX2591" s="21">
        <f t="shared" si="4718"/>
        <v>358.48575517197202</v>
      </c>
      <c r="AY2591" s="10">
        <f t="shared" si="4719"/>
        <v>-8.8357327027938464</v>
      </c>
      <c r="AZ2591" s="10">
        <f t="shared" si="4720"/>
        <v>57.14845335929742</v>
      </c>
      <c r="BA2591" s="10">
        <f t="shared" si="4721"/>
        <v>-1.2526650395028633</v>
      </c>
      <c r="BB2591" s="17" cm="1">
        <f t="array" ref="BB2591">$C2591*EXP(poly_from_str($AO2591,BB$2951))</f>
        <v>201.8972249289917</v>
      </c>
      <c r="BC2591" s="10">
        <f t="shared" si="4722"/>
        <v>-1.2621064533995232</v>
      </c>
      <c r="BD2591" s="10">
        <f t="shared" si="4723"/>
        <v>1.5227590368985828</v>
      </c>
      <c r="BE2591" s="10">
        <f t="shared" si="4724"/>
        <v>-0.95379976405900491</v>
      </c>
      <c r="BF2591" s="21">
        <f>INDEX([1]Pr3_line_class7_opt_lin!$A$2:$A$3624,MATCH($X2591,[1]Pr3_line_class7_opt_lin!$AO$2:$AO$3624,0),1)</f>
        <v>182874</v>
      </c>
    </row>
    <row r="2592" spans="1:58" x14ac:dyDescent="0.25">
      <c r="A2592" s="1" t="s">
        <v>1002</v>
      </c>
      <c r="B2592" s="1">
        <v>8.0000000000000002E-3</v>
      </c>
      <c r="C2592">
        <v>10</v>
      </c>
      <c r="D2592" t="s">
        <v>111</v>
      </c>
      <c r="E2592" s="2">
        <v>97761.3</v>
      </c>
      <c r="N2592">
        <v>26</v>
      </c>
      <c r="V2592" s="11">
        <f t="shared" si="4631"/>
        <v>9.7761266986020142E-7</v>
      </c>
      <c r="W2592" s="11">
        <f t="shared" si="4632"/>
        <v>1.0228996545667866E-6</v>
      </c>
      <c r="X2592" s="10">
        <f t="shared" si="4633"/>
        <v>97761.282746032521</v>
      </c>
      <c r="Y2592" s="8">
        <f t="shared" si="4634"/>
        <v>1022.89983509917</v>
      </c>
      <c r="Z2592" s="1">
        <f t="shared" si="4635"/>
        <v>1022.9</v>
      </c>
      <c r="AA2592" s="2">
        <f t="shared" si="4636"/>
        <v>97761.3</v>
      </c>
      <c r="AB2592" s="2">
        <f t="shared" si="4630"/>
        <v>97761.266986020142</v>
      </c>
      <c r="AC2592" s="1">
        <f t="shared" si="4637"/>
        <v>9.7786326613559571E-2</v>
      </c>
      <c r="AD2592" s="1" t="b">
        <f t="shared" si="4638"/>
        <v>1</v>
      </c>
      <c r="AM2592" s="10">
        <f t="shared" si="4639"/>
        <v>0.76458148401603288</v>
      </c>
      <c r="AN2592" s="10"/>
      <c r="AO2592" s="1">
        <f t="shared" si="4640"/>
        <v>1022.9</v>
      </c>
      <c r="AP2592"/>
      <c r="BB2592" s="17" cm="1">
        <f t="array" ref="BB2592">$C2592*EXP(poly_from_str($AO2592,BB$2951))</f>
        <v>10.094727610192493</v>
      </c>
      <c r="BF2592" s="21">
        <f>INDEX([1]Pr3_line_class7_opt_lin!$A$2:$A$3624,MATCH($X2592,[1]Pr3_line_class7_opt_lin!$AO$2:$AO$3624,0),1)</f>
        <v>9146</v>
      </c>
    </row>
    <row r="2593" spans="1:58" hidden="1" x14ac:dyDescent="0.25">
      <c r="A2593" s="1" t="s">
        <v>1003</v>
      </c>
      <c r="B2593" s="1">
        <v>4.0000000000000001E-3</v>
      </c>
      <c r="C2593">
        <v>50</v>
      </c>
      <c r="E2593" s="2">
        <v>97775</v>
      </c>
      <c r="F2593">
        <v>19872</v>
      </c>
      <c r="G2593" t="s">
        <v>4</v>
      </c>
      <c r="H2593" t="s">
        <v>7</v>
      </c>
      <c r="I2593">
        <v>117647</v>
      </c>
      <c r="J2593" t="s">
        <v>6</v>
      </c>
      <c r="K2593" t="s">
        <v>7</v>
      </c>
      <c r="L2593">
        <v>19872.43</v>
      </c>
      <c r="M2593">
        <v>117647.2</v>
      </c>
      <c r="N2593">
        <v>26</v>
      </c>
      <c r="V2593" s="11">
        <f t="shared" si="4631"/>
        <v>9.7775031385785088E-7</v>
      </c>
      <c r="W2593" s="11">
        <f t="shared" si="4632"/>
        <v>1.0227563283047815E-6</v>
      </c>
      <c r="X2593" s="10">
        <f t="shared" si="4633"/>
        <v>97775.016398631036</v>
      </c>
      <c r="Y2593" s="8">
        <f t="shared" si="4634"/>
        <v>1022.7561567701267</v>
      </c>
      <c r="Z2593" s="1">
        <f t="shared" si="4635"/>
        <v>1022.756</v>
      </c>
      <c r="AA2593" s="2">
        <f t="shared" si="4636"/>
        <v>97775</v>
      </c>
      <c r="AB2593" s="2">
        <f t="shared" si="4630"/>
        <v>97775.031385785071</v>
      </c>
      <c r="AC2593" s="1">
        <f t="shared" si="4637"/>
        <v>9.7799783812456298E-2</v>
      </c>
      <c r="AD2593" s="1" t="b">
        <f t="shared" si="4638"/>
        <v>1</v>
      </c>
      <c r="AF2593" s="1" t="s">
        <v>1160</v>
      </c>
      <c r="AG2593" s="1" t="s">
        <v>1203</v>
      </c>
      <c r="AH2593" s="10">
        <v>19872.43</v>
      </c>
      <c r="AI2593" s="10">
        <v>117647.2</v>
      </c>
      <c r="AJ2593" s="10">
        <f t="shared" ref="AJ2593:AJ2595" si="4725">AI2593-AH2593</f>
        <v>97774.76999999999</v>
      </c>
      <c r="AK2593" s="1">
        <f t="shared" ref="AK2593:AK2595" si="4726">$A2593-100000000/AJ2593</f>
        <v>-2.7341806072627151E-3</v>
      </c>
      <c r="AL2593" s="10">
        <f t="shared" ref="AL2593:AL2595" si="4727">$X2593-AJ2593</f>
        <v>0.24639863104675896</v>
      </c>
      <c r="AM2593" s="10">
        <f t="shared" si="4639"/>
        <v>0.38239814774980546</v>
      </c>
      <c r="AN2593" s="10">
        <f t="shared" ref="AN2593:AN2595" si="4728">AL2593/AM2593</f>
        <v>0.64435100561201475</v>
      </c>
      <c r="AO2593" s="1">
        <f t="shared" si="4640"/>
        <v>1022.756</v>
      </c>
      <c r="AP2593" s="14">
        <v>464000000</v>
      </c>
      <c r="AQ2593" s="10">
        <v>0.11700000000000001</v>
      </c>
      <c r="AR2593" s="14" cm="1">
        <f t="array" ref="AR2593">SfromgA($AP2593,$AO2593,"")</f>
        <v>0.24500076947917804</v>
      </c>
      <c r="AS2593" s="21">
        <f t="shared" ref="AS2593:AS2595" si="4729">(10^MAX(0.05, -0.312925054856973*((LN($AR2593))^(1/3)) + 0.454808404431693)-1)*100</f>
        <v>538.87314157840751</v>
      </c>
      <c r="AU2593" s="10"/>
      <c r="AV2593" s="10"/>
      <c r="AW2593" s="14">
        <f t="shared" ref="AW2593:AW2595" si="4730">IF($AP2593="",$AT2593,$AP2593)</f>
        <v>464000000</v>
      </c>
      <c r="AX2593" s="21">
        <f t="shared" ref="AX2593:AX2595" si="4731">IF($AP2593="",$AV2593,$AS2593)</f>
        <v>538.87314157840751</v>
      </c>
      <c r="AY2593" s="10">
        <f t="shared" ref="AY2593:AY2595" si="4732">LN(BB2593*$AO2593/$AW2593)</f>
        <v>-9.1037424904949802</v>
      </c>
      <c r="AZ2593" s="10">
        <f t="shared" ref="AZ2593:AZ2595" si="4733">EXP(AY$2950*$AI2593+AY$2951)*$AW2593/$AO2593</f>
        <v>10.137315621578912</v>
      </c>
      <c r="BA2593" s="10">
        <f t="shared" ref="BA2593:BA2595" si="4734">LN(AZ2593/$C2593)</f>
        <v>-1.5957997739124175</v>
      </c>
      <c r="BB2593" s="17" cm="1">
        <f t="array" ref="BB2593">$C2593*EXP(poly_from_str($AO2593,BB$2951))</f>
        <v>50.470872937415088</v>
      </c>
      <c r="BC2593" s="10">
        <f t="shared" ref="BC2593:BC2595" si="4735">LN(AZ2593/BB2593)</f>
        <v>-1.6051731648512222</v>
      </c>
      <c r="BD2593" s="10">
        <f t="shared" ref="BD2593:BD2595" si="4736">LN($AX2593/100+1)</f>
        <v>1.8545357221990877</v>
      </c>
      <c r="BE2593" s="10">
        <f t="shared" ref="BE2593:BE2595" si="4737">ABS(LN($AZ2593/$BB2593))-BD2593-LN(2)</f>
        <v>-0.94250973790781079</v>
      </c>
      <c r="BF2593" s="21">
        <f>INDEX([1]Pr3_line_class7_opt_lin!$A$2:$A$3624,MATCH($X2593,[1]Pr3_line_class7_opt_lin!$AO$2:$AO$3624,0),1)</f>
        <v>45767</v>
      </c>
    </row>
    <row r="2594" spans="1:58" hidden="1" x14ac:dyDescent="0.25">
      <c r="A2594" s="1" t="s">
        <v>1004</v>
      </c>
      <c r="B2594" s="1">
        <v>4.0000000000000001E-3</v>
      </c>
      <c r="C2594">
        <v>2</v>
      </c>
      <c r="E2594" s="2">
        <v>97793.8</v>
      </c>
      <c r="F2594">
        <v>17627</v>
      </c>
      <c r="G2594" t="s">
        <v>4</v>
      </c>
      <c r="H2594" t="s">
        <v>5</v>
      </c>
      <c r="I2594">
        <v>115420</v>
      </c>
      <c r="J2594" t="s">
        <v>6</v>
      </c>
      <c r="K2594" t="s">
        <v>7</v>
      </c>
      <c r="L2594">
        <v>17627</v>
      </c>
      <c r="M2594">
        <v>115420.8</v>
      </c>
      <c r="N2594">
        <v>26</v>
      </c>
      <c r="V2594" s="11">
        <f t="shared" si="4631"/>
        <v>9.7793772492567682E-7</v>
      </c>
      <c r="W2594" s="11">
        <f t="shared" si="4632"/>
        <v>1.0225597123744042E-6</v>
      </c>
      <c r="X2594" s="10">
        <f t="shared" si="4633"/>
        <v>97793.785633023435</v>
      </c>
      <c r="Y2594" s="8">
        <f t="shared" si="4634"/>
        <v>1022.5598625996083</v>
      </c>
      <c r="Z2594" s="1">
        <f t="shared" si="4635"/>
        <v>1022.56</v>
      </c>
      <c r="AA2594" s="2">
        <f t="shared" si="4636"/>
        <v>97793.8</v>
      </c>
      <c r="AB2594" s="2">
        <f t="shared" si="4630"/>
        <v>97793.772492567674</v>
      </c>
      <c r="AC2594" s="1">
        <f t="shared" si="4637"/>
        <v>9.7818109691640426E-2</v>
      </c>
      <c r="AD2594" s="1" t="b">
        <f t="shared" si="4638"/>
        <v>1</v>
      </c>
      <c r="AF2594" s="1" t="s">
        <v>1176</v>
      </c>
      <c r="AG2594" s="1" t="s">
        <v>1318</v>
      </c>
      <c r="AH2594" s="10">
        <v>17627</v>
      </c>
      <c r="AI2594" s="10">
        <v>115420.8</v>
      </c>
      <c r="AJ2594" s="10">
        <f t="shared" si="4725"/>
        <v>97793.8</v>
      </c>
      <c r="AK2594" s="1">
        <f t="shared" si="4726"/>
        <v>2.8762559588813019E-4</v>
      </c>
      <c r="AL2594" s="10">
        <f t="shared" si="4727"/>
        <v>-1.4366976567544043E-2</v>
      </c>
      <c r="AM2594" s="10">
        <f t="shared" si="4639"/>
        <v>0.38254498513534663</v>
      </c>
      <c r="AN2594" s="10">
        <f t="shared" si="4728"/>
        <v>-3.75563061229542E-2</v>
      </c>
      <c r="AO2594" s="1">
        <f t="shared" si="4640"/>
        <v>1022.56</v>
      </c>
      <c r="AP2594" s="14">
        <v>123000000</v>
      </c>
      <c r="AQ2594" s="10">
        <v>8.5000000000000006E-2</v>
      </c>
      <c r="AR2594" s="14" cm="1">
        <f t="array" ref="AR2594">SfromgA($AP2594,$AO2594,"")</f>
        <v>6.4908993064954359E-2</v>
      </c>
      <c r="AS2594" s="21">
        <f t="shared" si="4729"/>
        <v>680.56967334063188</v>
      </c>
      <c r="AU2594" s="10"/>
      <c r="AV2594" s="10"/>
      <c r="AW2594" s="14">
        <f t="shared" si="4730"/>
        <v>123000000</v>
      </c>
      <c r="AX2594" s="21">
        <f t="shared" si="4731"/>
        <v>680.56967334063188</v>
      </c>
      <c r="AY2594" s="10">
        <f t="shared" si="4732"/>
        <v>-10.995185169798757</v>
      </c>
      <c r="AZ2594" s="10">
        <f t="shared" si="4733"/>
        <v>3.3096082700105383</v>
      </c>
      <c r="BA2594" s="10">
        <f t="shared" si="4734"/>
        <v>0.50368265439657633</v>
      </c>
      <c r="BB2594" s="17" cm="1">
        <f t="array" ref="BB2594">$C2594*EXP(poly_from_str($AO2594,BB$2951))</f>
        <v>2.0186827154714631</v>
      </c>
      <c r="BC2594" s="10">
        <f t="shared" si="4735"/>
        <v>0.4943846573205597</v>
      </c>
      <c r="BD2594" s="10">
        <f t="shared" si="4736"/>
        <v>2.0548538175561615</v>
      </c>
      <c r="BE2594" s="10">
        <f t="shared" si="4737"/>
        <v>-2.253616340795547</v>
      </c>
      <c r="BF2594" s="21">
        <f>INDEX([1]Pr3_line_class7_opt_lin!$A$2:$A$3624,MATCH($X2594,[1]Pr3_line_class7_opt_lin!$AO$2:$AO$3624,0),1)</f>
        <v>1833</v>
      </c>
    </row>
    <row r="2595" spans="1:58" hidden="1" x14ac:dyDescent="0.25">
      <c r="A2595" s="1" t="s">
        <v>1005</v>
      </c>
      <c r="B2595" s="1">
        <v>4.0000000000000001E-3</v>
      </c>
      <c r="C2595">
        <v>2</v>
      </c>
      <c r="E2595" s="2">
        <v>97809.600000000006</v>
      </c>
      <c r="F2595">
        <v>18211</v>
      </c>
      <c r="G2595" t="s">
        <v>4</v>
      </c>
      <c r="H2595" t="s">
        <v>17</v>
      </c>
      <c r="I2595">
        <v>116021</v>
      </c>
      <c r="J2595" t="s">
        <v>6</v>
      </c>
      <c r="K2595" t="s">
        <v>7</v>
      </c>
      <c r="L2595">
        <v>18211.759999999998</v>
      </c>
      <c r="M2595">
        <v>116021.8</v>
      </c>
      <c r="N2595">
        <v>26</v>
      </c>
      <c r="V2595" s="11">
        <f t="shared" si="4631"/>
        <v>9.7809555015429463E-7</v>
      </c>
      <c r="W2595" s="11">
        <f t="shared" si="4632"/>
        <v>1.0223945297803078E-6</v>
      </c>
      <c r="X2595" s="10">
        <f t="shared" si="4633"/>
        <v>97809.576512061773</v>
      </c>
      <c r="Y2595" s="8">
        <f t="shared" si="4634"/>
        <v>1022.3947752975713</v>
      </c>
      <c r="Z2595" s="1">
        <f t="shared" si="4635"/>
        <v>1022.395</v>
      </c>
      <c r="AA2595" s="2">
        <f t="shared" si="4636"/>
        <v>97809.600000000006</v>
      </c>
      <c r="AB2595" s="2">
        <f t="shared" si="4630"/>
        <v>97809.555015429461</v>
      </c>
      <c r="AC2595" s="1">
        <f t="shared" si="4637"/>
        <v>9.7833545261581611E-2</v>
      </c>
      <c r="AD2595" s="1" t="b">
        <f t="shared" si="4638"/>
        <v>1</v>
      </c>
      <c r="AF2595" s="1" t="s">
        <v>1188</v>
      </c>
      <c r="AG2595" s="1" t="s">
        <v>1322</v>
      </c>
      <c r="AH2595" s="10">
        <v>18211.759999999998</v>
      </c>
      <c r="AI2595" s="10">
        <v>116021.78</v>
      </c>
      <c r="AJ2595" s="10">
        <f t="shared" si="4725"/>
        <v>97810.02</v>
      </c>
      <c r="AK2595" s="1">
        <f t="shared" si="4726"/>
        <v>4.8604212533973623E-3</v>
      </c>
      <c r="AL2595" s="10">
        <f t="shared" si="4727"/>
        <v>-0.44348793823155575</v>
      </c>
      <c r="AM2595" s="10">
        <f t="shared" si="4639"/>
        <v>0.38266853808948603</v>
      </c>
      <c r="AN2595" s="10">
        <f t="shared" si="4728"/>
        <v>-1.1589349373892015</v>
      </c>
      <c r="AO2595" s="1">
        <f t="shared" si="4640"/>
        <v>1022.395</v>
      </c>
      <c r="AP2595" s="14">
        <v>210000000</v>
      </c>
      <c r="AQ2595" s="10">
        <v>0.112</v>
      </c>
      <c r="AR2595" s="14" cm="1">
        <f t="array" ref="AR2595">SfromgA($AP2595,$AO2595,"")</f>
        <v>0.11076659495153651</v>
      </c>
      <c r="AS2595" s="21">
        <f t="shared" si="4729"/>
        <v>627.47220582710668</v>
      </c>
      <c r="AU2595" s="10"/>
      <c r="AV2595" s="10"/>
      <c r="AW2595" s="14">
        <f t="shared" si="4730"/>
        <v>210000000</v>
      </c>
      <c r="AX2595" s="21">
        <f t="shared" si="4731"/>
        <v>627.47220582710668</v>
      </c>
      <c r="AY2595" s="10">
        <f t="shared" si="4732"/>
        <v>-11.530333925188712</v>
      </c>
      <c r="AZ2595" s="10">
        <f t="shared" si="4733"/>
        <v>5.3427319802343858</v>
      </c>
      <c r="BA2595" s="10">
        <f t="shared" si="4734"/>
        <v>0.98258994837149127</v>
      </c>
      <c r="BB2595" s="17" cm="1">
        <f t="array" ref="BB2595">$C2595*EXP(poly_from_str($AO2595,BB$2951))</f>
        <v>2.0185531054649175</v>
      </c>
      <c r="BC2595" s="10">
        <f t="shared" si="4735"/>
        <v>0.97335615859588454</v>
      </c>
      <c r="BD2595" s="10">
        <f t="shared" si="4736"/>
        <v>1.9844056072790741</v>
      </c>
      <c r="BE2595" s="10">
        <f t="shared" si="4737"/>
        <v>-1.704196629243135</v>
      </c>
      <c r="BF2595" s="21">
        <f>INDEX([1]Pr3_line_class7_opt_lin!$A$2:$A$3624,MATCH($X2595,[1]Pr3_line_class7_opt_lin!$AO$2:$AO$3624,0),1)</f>
        <v>1835</v>
      </c>
    </row>
    <row r="2596" spans="1:58" hidden="1" x14ac:dyDescent="0.25">
      <c r="A2596" s="1" t="s">
        <v>1006</v>
      </c>
      <c r="B2596" s="1">
        <v>4.0000000000000001E-3</v>
      </c>
      <c r="C2596">
        <v>4</v>
      </c>
      <c r="E2596" s="2">
        <v>97818.5</v>
      </c>
      <c r="N2596">
        <v>26</v>
      </c>
      <c r="V2596" s="11">
        <f t="shared" si="4631"/>
        <v>9.7818548548812919E-7</v>
      </c>
      <c r="W2596" s="11">
        <f t="shared" si="4632"/>
        <v>1.0223015073835727E-6</v>
      </c>
      <c r="X2596" s="10">
        <f t="shared" si="4633"/>
        <v>97818.525344515598</v>
      </c>
      <c r="Y2596" s="8">
        <f t="shared" si="4634"/>
        <v>1022.3012425080145</v>
      </c>
      <c r="Z2596" s="1">
        <f t="shared" si="4635"/>
        <v>1022.301</v>
      </c>
      <c r="AA2596" s="2">
        <f t="shared" si="4636"/>
        <v>97818.5</v>
      </c>
      <c r="AB2596" s="2">
        <f t="shared" si="4630"/>
        <v>97818.54854881292</v>
      </c>
      <c r="AC2596" s="1">
        <f t="shared" si="4637"/>
        <v>9.7842342200982355E-2</v>
      </c>
      <c r="AD2596" s="1" t="b">
        <f t="shared" si="4638"/>
        <v>1</v>
      </c>
      <c r="AM2596" s="10">
        <f t="shared" si="4639"/>
        <v>0.38273854764888227</v>
      </c>
      <c r="AN2596" s="10"/>
      <c r="AO2596" s="1">
        <f t="shared" si="4640"/>
        <v>1022.301</v>
      </c>
      <c r="AP2596"/>
      <c r="BB2596" s="17" cm="1">
        <f t="array" ref="BB2596">$C2596*EXP(poly_from_str($AO2596,BB$2951))</f>
        <v>4.036957323834387</v>
      </c>
      <c r="BF2596" s="21">
        <f>INDEX([1]Pr3_line_class7_opt_lin!$A$2:$A$3624,MATCH($X2596,[1]Pr3_line_class7_opt_lin!$AO$2:$AO$3624,0),1)</f>
        <v>3671</v>
      </c>
    </row>
    <row r="2597" spans="1:58" hidden="1" x14ac:dyDescent="0.25">
      <c r="A2597" s="1" t="s">
        <v>1007</v>
      </c>
      <c r="B2597" s="1">
        <v>4.0000000000000001E-3</v>
      </c>
      <c r="C2597">
        <v>4</v>
      </c>
      <c r="E2597" s="2">
        <v>97833.4</v>
      </c>
      <c r="N2597">
        <v>26</v>
      </c>
      <c r="V2597" s="11">
        <f t="shared" si="4631"/>
        <v>9.783338192391303E-7</v>
      </c>
      <c r="W2597" s="11">
        <f t="shared" si="4632"/>
        <v>1.0221458111442514E-6</v>
      </c>
      <c r="X2597" s="10">
        <f t="shared" si="4633"/>
        <v>97833.39056626652</v>
      </c>
      <c r="Y2597" s="8">
        <f t="shared" si="4634"/>
        <v>1022.1459097062158</v>
      </c>
      <c r="Z2597" s="1">
        <f t="shared" si="4635"/>
        <v>1022.146</v>
      </c>
      <c r="AA2597" s="2">
        <f t="shared" si="4636"/>
        <v>97833.4</v>
      </c>
      <c r="AB2597" s="2">
        <f t="shared" si="4630"/>
        <v>97833.381923913024</v>
      </c>
      <c r="AC2597" s="1">
        <f t="shared" si="4637"/>
        <v>9.7856853093351154E-2</v>
      </c>
      <c r="AD2597" s="1" t="b">
        <f t="shared" si="4638"/>
        <v>1</v>
      </c>
      <c r="AM2597" s="10">
        <f t="shared" si="4639"/>
        <v>0.38285489548459811</v>
      </c>
      <c r="AN2597" s="10"/>
      <c r="AO2597" s="1">
        <f t="shared" si="4640"/>
        <v>1022.146</v>
      </c>
      <c r="AP2597"/>
      <c r="BB2597" s="17" cm="1">
        <f t="array" ref="BB2597">$C2597*EXP(poly_from_str($AO2597,BB$2951))</f>
        <v>4.0367099002730837</v>
      </c>
      <c r="BF2597" s="21">
        <f>INDEX([1]Pr3_line_class7_opt_lin!$A$2:$A$3624,MATCH($X2597,[1]Pr3_line_class7_opt_lin!$AO$2:$AO$3624,0),1)</f>
        <v>3675</v>
      </c>
    </row>
    <row r="2598" spans="1:58" hidden="1" x14ac:dyDescent="0.25">
      <c r="A2598" s="1" t="s">
        <v>1008</v>
      </c>
      <c r="B2598" s="1">
        <v>4.0000000000000001E-3</v>
      </c>
      <c r="C2598">
        <v>4</v>
      </c>
      <c r="E2598" s="2">
        <v>97840</v>
      </c>
      <c r="N2598">
        <v>26</v>
      </c>
      <c r="V2598" s="11">
        <f t="shared" si="4631"/>
        <v>9.7839986615489836E-7</v>
      </c>
      <c r="W2598" s="11">
        <f t="shared" si="4632"/>
        <v>1.0220768601798855E-6</v>
      </c>
      <c r="X2598" s="10">
        <f t="shared" si="4633"/>
        <v>97839.993015656219</v>
      </c>
      <c r="Y2598" s="8">
        <f t="shared" si="4634"/>
        <v>1022.076933141217</v>
      </c>
      <c r="Z2598" s="1">
        <f t="shared" si="4635"/>
        <v>1022.077</v>
      </c>
      <c r="AA2598" s="2">
        <f t="shared" si="4636"/>
        <v>97840</v>
      </c>
      <c r="AB2598" s="2">
        <f t="shared" si="4630"/>
        <v>97839.986615489834</v>
      </c>
      <c r="AC2598" s="1">
        <f t="shared" si="4637"/>
        <v>9.7863314904596155E-2</v>
      </c>
      <c r="AD2598" s="1" t="b">
        <f t="shared" si="4638"/>
        <v>1</v>
      </c>
      <c r="AM2598" s="10">
        <f t="shared" si="4639"/>
        <v>0.38290657161838104</v>
      </c>
      <c r="AN2598" s="10"/>
      <c r="AO2598" s="1">
        <f t="shared" si="4640"/>
        <v>1022.077</v>
      </c>
      <c r="AP2598"/>
      <c r="BB2598" s="17" cm="1">
        <f t="array" ref="BB2598">$C2598*EXP(poly_from_str($AO2598,BB$2951))</f>
        <v>4.0365989887858822</v>
      </c>
      <c r="BF2598" s="21">
        <f>INDEX([1]Pr3_line_class7_opt_lin!$A$2:$A$3624,MATCH($X2598,[1]Pr3_line_class7_opt_lin!$AO$2:$AO$3624,0),1)</f>
        <v>3676</v>
      </c>
    </row>
    <row r="2599" spans="1:58" x14ac:dyDescent="0.25">
      <c r="A2599" s="1" t="s">
        <v>1009</v>
      </c>
      <c r="B2599" s="1">
        <v>8.0000000000000002E-3</v>
      </c>
      <c r="C2599">
        <v>5</v>
      </c>
      <c r="D2599" t="s">
        <v>112</v>
      </c>
      <c r="E2599" s="2">
        <v>97860.3</v>
      </c>
      <c r="N2599">
        <v>26</v>
      </c>
      <c r="V2599" s="11">
        <f t="shared" si="4631"/>
        <v>9.7860284871289257E-7</v>
      </c>
      <c r="W2599" s="11">
        <f t="shared" si="4632"/>
        <v>1.0218648420248048E-6</v>
      </c>
      <c r="X2599" s="10">
        <f t="shared" si="4633"/>
        <v>97860.292108624984</v>
      </c>
      <c r="Y2599" s="8">
        <f t="shared" si="4634"/>
        <v>1021.8649244271613</v>
      </c>
      <c r="Z2599" s="1">
        <f t="shared" si="4635"/>
        <v>1021.865</v>
      </c>
      <c r="AA2599" s="2">
        <f t="shared" si="4636"/>
        <v>97860.3</v>
      </c>
      <c r="AB2599" s="2">
        <f t="shared" si="4630"/>
        <v>97860.284871289259</v>
      </c>
      <c r="AC2599" s="1">
        <f t="shared" si="4637"/>
        <v>9.7883176775449429E-2</v>
      </c>
      <c r="AD2599" s="1" t="b">
        <f t="shared" si="4638"/>
        <v>1</v>
      </c>
      <c r="AM2599" s="10">
        <f t="shared" si="4639"/>
        <v>0.7661309468471863</v>
      </c>
      <c r="AN2599" s="10"/>
      <c r="AO2599" s="1">
        <f t="shared" si="4640"/>
        <v>1021.865</v>
      </c>
      <c r="AP2599"/>
      <c r="BB2599" s="17" cm="1">
        <f t="array" ref="BB2599">$C2599*EXP(poly_from_str($AO2599,BB$2951))</f>
        <v>5.045319071636797</v>
      </c>
      <c r="BF2599" s="21">
        <f>INDEX([1]Pr3_line_class7_opt_lin!$A$2:$A$3624,MATCH($X2599,[1]Pr3_line_class7_opt_lin!$AO$2:$AO$3624,0),1)</f>
        <v>4601</v>
      </c>
    </row>
    <row r="2600" spans="1:58" hidden="1" x14ac:dyDescent="0.25">
      <c r="A2600" s="1">
        <v>1021.764</v>
      </c>
      <c r="B2600" s="1">
        <v>4.0000000000000001E-3</v>
      </c>
      <c r="C2600">
        <v>1</v>
      </c>
      <c r="E2600" s="6">
        <v>97870</v>
      </c>
      <c r="F2600">
        <v>18063</v>
      </c>
      <c r="G2600" t="s">
        <v>4</v>
      </c>
      <c r="H2600" t="s">
        <v>5</v>
      </c>
      <c r="I2600">
        <v>115933</v>
      </c>
      <c r="J2600" t="s">
        <v>6</v>
      </c>
      <c r="K2600" t="s">
        <v>12</v>
      </c>
      <c r="L2600">
        <v>18063.36</v>
      </c>
      <c r="M2600">
        <v>115933.2</v>
      </c>
      <c r="N2600">
        <v>27</v>
      </c>
      <c r="O2600" s="4" t="s">
        <v>1010</v>
      </c>
      <c r="P2600" t="s">
        <v>1093</v>
      </c>
      <c r="Q2600">
        <f>$A2600+0</f>
        <v>1021.764</v>
      </c>
      <c r="R2600" s="2">
        <f>100000000/Q2600</f>
        <v>97869.958229101831</v>
      </c>
      <c r="S2600">
        <f>$M2600-$L2600</f>
        <v>97869.84</v>
      </c>
      <c r="T2600" s="1">
        <v>1021.7948848948063</v>
      </c>
      <c r="U2600" s="1">
        <f>100000000/S2600</f>
        <v>1021.7652343152906</v>
      </c>
      <c r="V2600" s="11">
        <f t="shared" si="4631"/>
        <v>9.786995822910183E-7</v>
      </c>
      <c r="W2600" s="11">
        <f t="shared" si="4632"/>
        <v>1.0217635639113111E-6</v>
      </c>
      <c r="X2600" s="10">
        <f t="shared" si="4633"/>
        <v>97869.978215765048</v>
      </c>
      <c r="Y2600" s="8">
        <f t="shared" si="4634"/>
        <v>1021.7637913389444</v>
      </c>
      <c r="Z2600" s="1">
        <f t="shared" si="4635"/>
        <v>1021.764</v>
      </c>
      <c r="AA2600" s="2">
        <f t="shared" si="4636"/>
        <v>97870</v>
      </c>
      <c r="AB2600" s="2">
        <f t="shared" si="4630"/>
        <v>97869.958229101831</v>
      </c>
      <c r="AC2600" s="1">
        <f t="shared" si="4637"/>
        <v>9.7892643618830683E-2</v>
      </c>
      <c r="AD2600" s="1" t="b">
        <f t="shared" si="4638"/>
        <v>1</v>
      </c>
      <c r="AF2600" s="1" t="s">
        <v>1175</v>
      </c>
      <c r="AG2600" s="1" t="s">
        <v>1177</v>
      </c>
      <c r="AH2600" s="10">
        <v>18063.36</v>
      </c>
      <c r="AI2600" s="10">
        <v>115933.14</v>
      </c>
      <c r="AJ2600" s="10">
        <f t="shared" ref="AJ2600:AJ2602" si="4738">AI2600-AH2600</f>
        <v>97869.78</v>
      </c>
      <c r="AK2600" s="1">
        <f t="shared" ref="AK2600:AK2602" si="4739">$A2600-100000000/AJ2600</f>
        <v>-1.8607181910965664E-3</v>
      </c>
      <c r="AL2600" s="10">
        <f t="shared" ref="AL2600:AL2602" si="4740">$X2600-AJ2600</f>
        <v>0.19821576504909899</v>
      </c>
      <c r="AM2600" s="10">
        <f t="shared" si="4639"/>
        <v>0.38314131247528782</v>
      </c>
      <c r="AN2600" s="10">
        <f t="shared" ref="AN2600:AN2602" si="4741">AL2600/AM2600</f>
        <v>0.5173437543670879</v>
      </c>
      <c r="AO2600" s="1">
        <f t="shared" si="4640"/>
        <v>1021.764</v>
      </c>
      <c r="AP2600" s="14">
        <v>360000000</v>
      </c>
      <c r="AQ2600" s="10">
        <v>0.10299999999999999</v>
      </c>
      <c r="AR2600" s="14" cm="1">
        <f t="array" ref="AR2600">SfromgA($AP2600,$AO2600,"")</f>
        <v>0.18953422849335858</v>
      </c>
      <c r="AS2600" s="21">
        <f t="shared" ref="AS2600:AS2602" si="4742">(10^MAX(0.05, -0.312925054856973*((LN($AR2600))^(1/3)) + 0.454808404431693)-1)*100</f>
        <v>569.21181608482107</v>
      </c>
      <c r="AU2600" s="10"/>
      <c r="AV2600" s="10"/>
      <c r="AW2600" s="14">
        <f t="shared" ref="AW2600:AW2602" si="4743">IF($AP2600="",$AT2600,$AP2600)</f>
        <v>360000000</v>
      </c>
      <c r="AX2600" s="21">
        <f t="shared" ref="AX2600:AX2602" si="4744">IF($AP2600="",$AV2600,$AS2600)</f>
        <v>569.21181608482107</v>
      </c>
      <c r="AY2600" s="10">
        <f t="shared" ref="AY2600:AY2602" si="4745">LN(BB2600*$AO2600/$AW2600)</f>
        <v>-12.763346742508197</v>
      </c>
      <c r="AZ2600" s="10">
        <f t="shared" ref="AZ2600:AZ2602" si="4746">EXP(AY$2950*$AI2600+AY$2951)*$AW2600/$AO2600</f>
        <v>9.2408762938623674</v>
      </c>
      <c r="BA2600" s="10">
        <f t="shared" ref="BA2600:BA2602" si="4747">LN(AZ2600/$C2600)</f>
        <v>2.2236367181549408</v>
      </c>
      <c r="BB2600" s="17" cm="1">
        <f t="array" ref="BB2600">$C2600*EXP(poly_from_str($AO2600,BB$2951))</f>
        <v>1.0090224819836344</v>
      </c>
      <c r="BC2600" s="10">
        <f t="shared" ref="BC2600:BC2602" si="4748">LN(AZ2600/BB2600)</f>
        <v>2.2146546955811175</v>
      </c>
      <c r="BD2600" s="10">
        <f t="shared" ref="BD2600:BD2602" si="4749">LN($AX2600/100+1)</f>
        <v>1.9009304399992097</v>
      </c>
      <c r="BE2600" s="10">
        <f t="shared" ref="BE2600:BE2602" si="4750">ABS(LN($AZ2600/$BB2600))-BD2600-LN(2)</f>
        <v>-0.37942292497803753</v>
      </c>
      <c r="BF2600" s="21">
        <f>INDEX([1]Pr3_line_class7_opt_lin!$A$2:$A$3624,MATCH($X2600,[1]Pr3_line_class7_opt_lin!$AO$2:$AO$3624,0),1)</f>
        <v>921</v>
      </c>
    </row>
    <row r="2601" spans="1:58" x14ac:dyDescent="0.25">
      <c r="A2601" s="1">
        <v>1021.726</v>
      </c>
      <c r="B2601" s="1">
        <v>8.0000000000000002E-3</v>
      </c>
      <c r="C2601">
        <v>30</v>
      </c>
      <c r="D2601" t="s">
        <v>16</v>
      </c>
      <c r="E2601" s="2">
        <v>97873.600000000006</v>
      </c>
      <c r="F2601">
        <v>17534</v>
      </c>
      <c r="G2601" t="s">
        <v>4</v>
      </c>
      <c r="H2601" t="s">
        <v>46</v>
      </c>
      <c r="I2601">
        <v>115408</v>
      </c>
      <c r="J2601" t="s">
        <v>6</v>
      </c>
      <c r="K2601" t="s">
        <v>39</v>
      </c>
      <c r="L2601">
        <v>17534.759999999998</v>
      </c>
      <c r="M2601">
        <v>115408.4</v>
      </c>
      <c r="N2601">
        <v>27</v>
      </c>
      <c r="V2601" s="11">
        <f t="shared" si="4631"/>
        <v>9.7873598205389705E-7</v>
      </c>
      <c r="W2601" s="11">
        <f t="shared" si="4632"/>
        <v>1.0217259812656325E-6</v>
      </c>
      <c r="X2601" s="10">
        <f t="shared" si="4633"/>
        <v>97873.599064146416</v>
      </c>
      <c r="Y2601" s="8">
        <f t="shared" si="4634"/>
        <v>1021.7259910352325</v>
      </c>
      <c r="Z2601" s="1">
        <f t="shared" si="4635"/>
        <v>1021.726</v>
      </c>
      <c r="AA2601" s="2">
        <f t="shared" si="4636"/>
        <v>97873.600000000006</v>
      </c>
      <c r="AB2601" s="2">
        <f t="shared" si="4630"/>
        <v>97873.598205389702</v>
      </c>
      <c r="AC2601" s="1">
        <f t="shared" si="4637"/>
        <v>9.7896206128350316E-2</v>
      </c>
      <c r="AD2601" s="1" t="b">
        <f t="shared" si="4638"/>
        <v>1</v>
      </c>
      <c r="AF2601" s="1" t="s">
        <v>1193</v>
      </c>
      <c r="AG2601" s="1" t="s">
        <v>1168</v>
      </c>
      <c r="AH2601" s="10">
        <v>17534.759999999998</v>
      </c>
      <c r="AI2601" s="10">
        <v>115408.39</v>
      </c>
      <c r="AJ2601" s="10">
        <f t="shared" si="4738"/>
        <v>97873.63</v>
      </c>
      <c r="AK2601" s="1">
        <f t="shared" si="4739"/>
        <v>3.3191146587796538E-4</v>
      </c>
      <c r="AL2601" s="10">
        <f t="shared" si="4740"/>
        <v>-3.0935853588744067E-2</v>
      </c>
      <c r="AM2601" s="10">
        <f t="shared" si="4639"/>
        <v>0.76633931210520245</v>
      </c>
      <c r="AN2601" s="10">
        <f t="shared" si="4741"/>
        <v>-4.0368350024691434E-2</v>
      </c>
      <c r="AO2601" s="1">
        <f t="shared" si="4640"/>
        <v>1021.726</v>
      </c>
      <c r="AP2601" s="14">
        <v>945000000</v>
      </c>
      <c r="AQ2601" s="10">
        <v>0.56699999999999995</v>
      </c>
      <c r="AR2601" s="14" cm="1">
        <f t="array" ref="AR2601">SfromgA($AP2601,$AO2601,"")</f>
        <v>0.49747184186121574</v>
      </c>
      <c r="AS2601" s="21">
        <f t="shared" si="4742"/>
        <v>440.03215158454481</v>
      </c>
      <c r="AU2601" s="10"/>
      <c r="AV2601" s="10"/>
      <c r="AW2601" s="14">
        <f t="shared" si="4743"/>
        <v>945000000</v>
      </c>
      <c r="AX2601" s="21">
        <f t="shared" si="4744"/>
        <v>440.03215158454481</v>
      </c>
      <c r="AY2601" s="10">
        <f t="shared" si="4745"/>
        <v>-10.327282925021459</v>
      </c>
      <c r="AZ2601" s="10">
        <f t="shared" si="4746"/>
        <v>25.47777180423633</v>
      </c>
      <c r="BA2601" s="10">
        <f t="shared" si="4747"/>
        <v>-0.16339100359539405</v>
      </c>
      <c r="BB2601" s="17" cm="1">
        <f t="array" ref="BB2601">$C2601*EXP(poly_from_str($AO2601,BB$2951))</f>
        <v>30.270205968261262</v>
      </c>
      <c r="BC2601" s="10">
        <f t="shared" si="4748"/>
        <v>-0.17235754931310063</v>
      </c>
      <c r="BD2601" s="10">
        <f t="shared" si="4749"/>
        <v>1.6864584917691743</v>
      </c>
      <c r="BE2601" s="10">
        <f t="shared" si="4750"/>
        <v>-2.207248123016019</v>
      </c>
      <c r="BF2601" s="21">
        <f>INDEX([1]Pr3_line_class7_opt_lin!$A$2:$A$3624,MATCH($X2601,[1]Pr3_line_class7_opt_lin!$AO$2:$AO$3624,0),1)</f>
        <v>27629</v>
      </c>
    </row>
    <row r="2602" spans="1:58" x14ac:dyDescent="0.25">
      <c r="A2602" s="1">
        <v>1021.726</v>
      </c>
      <c r="B2602" s="1">
        <v>8.0000000000000002E-3</v>
      </c>
      <c r="C2602">
        <v>30</v>
      </c>
      <c r="D2602" t="s">
        <v>16</v>
      </c>
      <c r="E2602" s="2">
        <v>97873.600000000006</v>
      </c>
      <c r="F2602">
        <v>19700</v>
      </c>
      <c r="G2602" t="s">
        <v>4</v>
      </c>
      <c r="H2602" t="s">
        <v>12</v>
      </c>
      <c r="I2602">
        <v>117574</v>
      </c>
      <c r="J2602" t="s">
        <v>6</v>
      </c>
      <c r="K2602" t="s">
        <v>12</v>
      </c>
      <c r="L2602">
        <v>19700.900000000001</v>
      </c>
      <c r="M2602">
        <v>117574.5</v>
      </c>
      <c r="N2602">
        <v>27</v>
      </c>
      <c r="V2602" s="11">
        <f t="shared" si="4631"/>
        <v>9.7873598205389705E-7</v>
      </c>
      <c r="W2602" s="11">
        <f t="shared" si="4632"/>
        <v>1.0217259812656325E-6</v>
      </c>
      <c r="X2602" s="10">
        <f t="shared" si="4633"/>
        <v>97873.599064146416</v>
      </c>
      <c r="Y2602" s="8">
        <f t="shared" si="4634"/>
        <v>1021.7259910352325</v>
      </c>
      <c r="Z2602" s="1">
        <f t="shared" si="4635"/>
        <v>1021.726</v>
      </c>
      <c r="AA2602" s="2">
        <f t="shared" si="4636"/>
        <v>97873.600000000006</v>
      </c>
      <c r="AB2602" s="2">
        <f t="shared" si="4630"/>
        <v>97873.598205389702</v>
      </c>
      <c r="AC2602" s="1">
        <f t="shared" si="4637"/>
        <v>9.7896206128350316E-2</v>
      </c>
      <c r="AD2602" s="1" t="b">
        <f t="shared" si="4638"/>
        <v>1</v>
      </c>
      <c r="AF2602" s="1" t="s">
        <v>1157</v>
      </c>
      <c r="AG2602" s="1" t="s">
        <v>1208</v>
      </c>
      <c r="AH2602" s="10">
        <v>19700.900000000001</v>
      </c>
      <c r="AI2602" s="10">
        <v>117574.5</v>
      </c>
      <c r="AJ2602" s="10">
        <f t="shared" si="4738"/>
        <v>97873.600000000006</v>
      </c>
      <c r="AK2602" s="1">
        <f t="shared" si="4739"/>
        <v>1.8734367699835275E-5</v>
      </c>
      <c r="AL2602" s="10">
        <f t="shared" si="4740"/>
        <v>-9.3585358990821987E-4</v>
      </c>
      <c r="AM2602" s="10">
        <f t="shared" si="4639"/>
        <v>0.76633931210520245</v>
      </c>
      <c r="AN2602" s="10">
        <f t="shared" si="4741"/>
        <v>-1.2212000286626907E-3</v>
      </c>
      <c r="AO2602" s="1">
        <f t="shared" si="4640"/>
        <v>1021.726</v>
      </c>
      <c r="AP2602" s="14">
        <v>131000000</v>
      </c>
      <c r="AQ2602" s="10">
        <v>7.0000000000000007E-2</v>
      </c>
      <c r="AR2602" s="14" cm="1">
        <f t="array" ref="AR2602">SfromgA($AP2602,$AO2602,"")</f>
        <v>6.8961705062242598E-2</v>
      </c>
      <c r="AS2602" s="21">
        <f t="shared" si="4742"/>
        <v>674.74198065441453</v>
      </c>
      <c r="AU2602" s="10"/>
      <c r="AV2602" s="10"/>
      <c r="AW2602" s="14">
        <f t="shared" si="4743"/>
        <v>131000000</v>
      </c>
      <c r="AX2602" s="21">
        <f t="shared" si="4744"/>
        <v>674.74198065441453</v>
      </c>
      <c r="AY2602" s="10">
        <f t="shared" si="4745"/>
        <v>-8.3512953207288678</v>
      </c>
      <c r="AZ2602" s="10">
        <f t="shared" si="4746"/>
        <v>2.8844646045466256</v>
      </c>
      <c r="BA2602" s="10">
        <f t="shared" si="4747"/>
        <v>-2.3418580779373097</v>
      </c>
      <c r="BB2602" s="17" cm="1">
        <f t="array" ref="BB2602">$C2602*EXP(poly_from_str($AO2602,BB$2951))</f>
        <v>30.270205968261262</v>
      </c>
      <c r="BC2602" s="10">
        <f t="shared" si="4748"/>
        <v>-2.3508246236550163</v>
      </c>
      <c r="BD2602" s="10">
        <f t="shared" si="4749"/>
        <v>2.0473598597445104</v>
      </c>
      <c r="BE2602" s="10">
        <f t="shared" si="4750"/>
        <v>-0.38968241664943937</v>
      </c>
      <c r="BF2602" s="21">
        <f>INDEX([1]Pr3_line_class7_opt_lin!$A$2:$A$3624,MATCH($X2602,[1]Pr3_line_class7_opt_lin!$AO$2:$AO$3624,0),1)</f>
        <v>27629</v>
      </c>
    </row>
    <row r="2603" spans="1:58" hidden="1" x14ac:dyDescent="0.25">
      <c r="A2603" s="1">
        <v>1021.664</v>
      </c>
      <c r="B2603" s="1">
        <v>4.0000000000000001E-3</v>
      </c>
      <c r="C2603">
        <v>7</v>
      </c>
      <c r="E2603" s="2">
        <v>97879.5</v>
      </c>
      <c r="N2603">
        <v>27</v>
      </c>
      <c r="V2603" s="11">
        <f t="shared" si="4631"/>
        <v>9.7879537695367568E-7</v>
      </c>
      <c r="W2603" s="11">
        <f t="shared" si="4632"/>
        <v>1.0216643934633912E-6</v>
      </c>
      <c r="X2603" s="10">
        <f t="shared" si="4633"/>
        <v>97879.519655108947</v>
      </c>
      <c r="Y2603" s="8">
        <f t="shared" si="4634"/>
        <v>1021.6641883037722</v>
      </c>
      <c r="Z2603" s="1">
        <f t="shared" si="4635"/>
        <v>1021.664</v>
      </c>
      <c r="AA2603" s="2">
        <f t="shared" si="4636"/>
        <v>97879.5</v>
      </c>
      <c r="AB2603" s="2">
        <f t="shared" si="4630"/>
        <v>97879.537695367559</v>
      </c>
      <c r="AC2603" s="1">
        <f t="shared" si="4637"/>
        <v>9.7902019497294407E-2</v>
      </c>
      <c r="AD2603" s="1" t="b">
        <f t="shared" si="4638"/>
        <v>1</v>
      </c>
      <c r="AM2603" s="10">
        <f t="shared" si="4639"/>
        <v>0.38321600839414921</v>
      </c>
      <c r="AN2603" s="10"/>
      <c r="AO2603" s="1">
        <f t="shared" si="4640"/>
        <v>1021.664</v>
      </c>
      <c r="AP2603"/>
      <c r="BB2603" s="17" cm="1">
        <f t="array" ref="BB2603">$C2603*EXP(poly_from_str($AO2603,BB$2951))</f>
        <v>7.062869164921997</v>
      </c>
      <c r="BF2603" s="21">
        <f>INDEX([1]Pr3_line_class7_opt_lin!$A$2:$A$3624,MATCH($X2603,[1]Pr3_line_class7_opt_lin!$AO$2:$AO$3624,0),1)</f>
        <v>6449</v>
      </c>
    </row>
    <row r="2604" spans="1:58" hidden="1" x14ac:dyDescent="0.25">
      <c r="A2604" s="1">
        <v>1021.578</v>
      </c>
      <c r="B2604" s="1">
        <v>4.0000000000000001E-3</v>
      </c>
      <c r="C2604">
        <v>15</v>
      </c>
      <c r="E2604" s="2">
        <v>97887.8</v>
      </c>
      <c r="F2604">
        <v>19360</v>
      </c>
      <c r="G2604" t="s">
        <v>4</v>
      </c>
      <c r="H2604" t="s">
        <v>39</v>
      </c>
      <c r="I2604">
        <v>117248</v>
      </c>
      <c r="J2604" t="s">
        <v>6</v>
      </c>
      <c r="K2604" t="s">
        <v>39</v>
      </c>
      <c r="L2604">
        <v>19360.099999999999</v>
      </c>
      <c r="M2604">
        <v>117248.2</v>
      </c>
      <c r="N2604">
        <v>27</v>
      </c>
      <c r="V2604" s="11">
        <f t="shared" si="4631"/>
        <v>9.7887777536321261E-7</v>
      </c>
      <c r="W2604" s="11">
        <f t="shared" si="4632"/>
        <v>1.021577765564248E-6</v>
      </c>
      <c r="X2604" s="10">
        <f t="shared" si="4633"/>
        <v>97887.788288888783</v>
      </c>
      <c r="Y2604" s="8">
        <f t="shared" si="4634"/>
        <v>1021.577887783894</v>
      </c>
      <c r="Z2604" s="1">
        <f t="shared" si="4635"/>
        <v>1021.578</v>
      </c>
      <c r="AA2604" s="2">
        <f t="shared" si="4636"/>
        <v>97887.8</v>
      </c>
      <c r="AB2604" s="2">
        <f t="shared" si="4630"/>
        <v>97887.777536321257</v>
      </c>
      <c r="AC2604" s="1">
        <f t="shared" si="4637"/>
        <v>9.7910084955001614E-2</v>
      </c>
      <c r="AD2604" s="1" t="b">
        <f t="shared" si="4638"/>
        <v>1</v>
      </c>
      <c r="AF2604" s="1" t="s">
        <v>1187</v>
      </c>
      <c r="AG2604" s="1" t="s">
        <v>1192</v>
      </c>
      <c r="AH2604" s="10">
        <v>19360.099999999999</v>
      </c>
      <c r="AI2604" s="10">
        <v>117248.2</v>
      </c>
      <c r="AJ2604" s="10">
        <f t="shared" ref="AJ2604:AJ2605" si="4751">AI2604-AH2604</f>
        <v>97888.1</v>
      </c>
      <c r="AK2604" s="1">
        <f t="shared" ref="AK2604:AK2605" si="4752">$A2604-100000000/AJ2604</f>
        <v>3.3652895500608793E-3</v>
      </c>
      <c r="AL2604" s="10">
        <f t="shared" ref="AL2604:AL2605" si="4753">$X2604-AJ2604</f>
        <v>-0.31171111122239381</v>
      </c>
      <c r="AM2604" s="10">
        <f t="shared" si="4639"/>
        <v>0.38328076759679636</v>
      </c>
      <c r="AN2604" s="10">
        <f t="shared" ref="AN2604:AN2605" si="4754">AL2604/AM2604</f>
        <v>-0.8132709428047995</v>
      </c>
      <c r="AO2604" s="1">
        <f t="shared" si="4640"/>
        <v>1021.578</v>
      </c>
      <c r="AP2604" s="14">
        <v>1000000000</v>
      </c>
      <c r="AQ2604" s="10">
        <v>0.35499999999999998</v>
      </c>
      <c r="AR2604" s="14" cm="1">
        <f t="array" ref="AR2604">SfromgA($AP2604,$AO2604,"")</f>
        <v>0.5261964999147184</v>
      </c>
      <c r="AS2604" s="21">
        <f t="shared" ref="AS2604:AS2605" si="4755">(10^MAX(0.05, -0.312925054856973*((LN($AR2604))^(1/3)) + 0.454808404431693)-1)*100</f>
        <v>430.60452325032196</v>
      </c>
      <c r="AU2604" s="10"/>
      <c r="AV2604" s="10"/>
      <c r="AW2604" s="14">
        <f>IF($AP2604="",$AT2604,$AP2604)</f>
        <v>1000000000</v>
      </c>
      <c r="AX2604" s="21">
        <f>IF($AP2604="",$AV2604,$AS2604)</f>
        <v>430.60452325032196</v>
      </c>
      <c r="AY2604" s="10">
        <f t="shared" ref="AY2604" si="4756">LN(BB2604*$AO2604/$AW2604)</f>
        <v>-11.077205939825623</v>
      </c>
      <c r="AZ2604" s="10">
        <f t="shared" ref="AZ2604:AZ2605" si="4757">EXP(AY$2950*$AI2604+AY$2951)*$AW2604/$AO2604</f>
        <v>22.704051019776486</v>
      </c>
      <c r="BA2604" s="10">
        <f t="shared" ref="BA2604" si="4758">LN(AZ2604/$C2604)</f>
        <v>0.41449316648422058</v>
      </c>
      <c r="BB2604" s="17" cm="1">
        <f t="array" ref="BB2604">$C2604*EXP(poly_from_str($AO2604,BB$2951))</f>
        <v>15.134185532010862</v>
      </c>
      <c r="BC2604" s="10">
        <f t="shared" ref="BC2604" si="4759">LN(AZ2604/BB2604)</f>
        <v>0.40558724010479552</v>
      </c>
      <c r="BD2604" s="10">
        <f t="shared" ref="BD2604:BD2605" si="4760">LN($AX2604/100+1)</f>
        <v>1.6688467804630831</v>
      </c>
      <c r="BE2604" s="10">
        <f t="shared" ref="BE2604:BE2605" si="4761">ABS(LN($AZ2604/$BB2604))-BD2604-LN(2)</f>
        <v>-1.956406720918233</v>
      </c>
      <c r="BF2604" s="21">
        <f>INDEX([1]Pr3_line_class7_opt_lin!$A$2:$A$3624,MATCH($X2604,[1]Pr3_line_class7_opt_lin!$AO$2:$AO$3624,0),1)</f>
        <v>13827</v>
      </c>
    </row>
    <row r="2605" spans="1:58" hidden="1" x14ac:dyDescent="0.25">
      <c r="A2605" s="1">
        <v>1021.352</v>
      </c>
      <c r="B2605" s="1">
        <v>4.0000000000000001E-3</v>
      </c>
      <c r="C2605">
        <v>1000</v>
      </c>
      <c r="E2605" s="2">
        <v>97909.4</v>
      </c>
      <c r="F2605">
        <v>14859</v>
      </c>
      <c r="G2605" t="s">
        <v>4</v>
      </c>
      <c r="H2605" t="s">
        <v>12</v>
      </c>
      <c r="I2605">
        <v>112769</v>
      </c>
      <c r="J2605" t="s">
        <v>6</v>
      </c>
      <c r="K2605" t="s">
        <v>39</v>
      </c>
      <c r="L2605">
        <v>14859.96</v>
      </c>
      <c r="M2605">
        <v>112769.7</v>
      </c>
      <c r="N2605">
        <v>27</v>
      </c>
      <c r="V2605" s="11">
        <f t="shared" si="4631"/>
        <v>9.7909437686517492E-7</v>
      </c>
      <c r="W2605" s="11">
        <f t="shared" si="4632"/>
        <v>1.0213523931307925E-6</v>
      </c>
      <c r="X2605" s="10">
        <f t="shared" si="4633"/>
        <v>97909.419639004554</v>
      </c>
      <c r="Y2605" s="8">
        <f t="shared" si="4634"/>
        <v>1021.352188264454</v>
      </c>
      <c r="Z2605" s="1">
        <f t="shared" si="4635"/>
        <v>1021.352</v>
      </c>
      <c r="AA2605" s="2">
        <f t="shared" si="4636"/>
        <v>97909.4</v>
      </c>
      <c r="AB2605" s="2">
        <f t="shared" si="4630"/>
        <v>97909.437686517485</v>
      </c>
      <c r="AC2605" s="1">
        <f t="shared" si="4637"/>
        <v>9.793128994045025E-2</v>
      </c>
      <c r="AD2605" s="1" t="b">
        <f t="shared" si="4638"/>
        <v>1</v>
      </c>
      <c r="AF2605" s="1" t="s">
        <v>1173</v>
      </c>
      <c r="AG2605" s="1" t="s">
        <v>1199</v>
      </c>
      <c r="AH2605" s="10">
        <v>14859.96</v>
      </c>
      <c r="AI2605" s="10">
        <v>112769.67</v>
      </c>
      <c r="AJ2605" s="10">
        <f t="shared" si="4751"/>
        <v>97909.709999999992</v>
      </c>
      <c r="AK2605" s="1">
        <f t="shared" si="4752"/>
        <v>2.8406571726691254E-3</v>
      </c>
      <c r="AL2605" s="10">
        <f t="shared" si="4753"/>
        <v>-0.29036099543736782</v>
      </c>
      <c r="AM2605" s="10">
        <f t="shared" si="4639"/>
        <v>0.38345017192897263</v>
      </c>
      <c r="AN2605" s="10">
        <f t="shared" si="4754"/>
        <v>-0.7572326646163352</v>
      </c>
      <c r="AO2605" s="1">
        <f t="shared" si="4640"/>
        <v>1021.352</v>
      </c>
      <c r="AP2605" s="14">
        <v>11700000000</v>
      </c>
      <c r="AQ2605" s="10">
        <v>0.60399999999999998</v>
      </c>
      <c r="AR2605" s="14" cm="1">
        <f t="array" ref="AR2605">SfromgA($AP2605,$AO2605,"")</f>
        <v>6.1524140129101088</v>
      </c>
      <c r="AS2605" s="21">
        <f t="shared" si="4755"/>
        <v>18.295987177861896</v>
      </c>
      <c r="AT2605" s="14" cm="1">
        <f t="array" ref="AT2605">INDEX([2]Sheet1!$J$2:$J$216,MATCH($AF2605&amp;$AG2605,[2]Sheet1!$M$2:$M$216&amp;[2]Sheet1!$N$2:$N$216,0),1)</f>
        <v>10134299988.886778</v>
      </c>
      <c r="AU2605" s="14" cm="1">
        <f t="array" ref="AU2605">SfromgA($AT2605,$AO2605,"")</f>
        <v>5.32909480877451</v>
      </c>
      <c r="AV2605" s="21">
        <f>(10^MAX(0.05, -0.312925054856973*((LN($AU2605))^(1/3)) + 0.454808404431693)-1)*100</f>
        <v>21.1467993785758</v>
      </c>
      <c r="AW2605" s="14">
        <f>IF($AP2605="",$AT2605,$AP2605)</f>
        <v>11700000000</v>
      </c>
      <c r="AX2605" s="21">
        <f>IF($AP2605="",$AV2605,$AS2605)</f>
        <v>18.295987177861896</v>
      </c>
      <c r="AY2605" s="10"/>
      <c r="AZ2605" s="10">
        <f t="shared" si="4757"/>
        <v>403.8279356961126</v>
      </c>
      <c r="BA2605" s="10"/>
      <c r="BB2605" s="17" cm="1">
        <f t="array" ref="BB2605">$C2605*EXP(poly_from_str($AO2605,BB$2951))</f>
        <v>1008.8512545337207</v>
      </c>
      <c r="BC2605" s="10"/>
      <c r="BD2605" s="10">
        <f t="shared" si="4760"/>
        <v>0.16801966369279606</v>
      </c>
      <c r="BE2605" s="10">
        <f t="shared" si="4761"/>
        <v>5.4411861038718423E-2</v>
      </c>
      <c r="BF2605" s="21">
        <f>INDEX([1]Pr3_line_class7_opt_lin!$A$2:$A$3624,MATCH($X2605,[1]Pr3_line_class7_opt_lin!$AO$2:$AO$3624,0),1)</f>
        <v>923017</v>
      </c>
    </row>
    <row r="2606" spans="1:58" hidden="1" x14ac:dyDescent="0.25">
      <c r="A2606" s="1">
        <v>1021.15</v>
      </c>
      <c r="B2606" s="1">
        <v>4.0000000000000001E-3</v>
      </c>
      <c r="C2606">
        <v>20</v>
      </c>
      <c r="E2606" s="2">
        <v>97928.8</v>
      </c>
      <c r="N2606">
        <v>27</v>
      </c>
      <c r="V2606" s="11">
        <f t="shared" si="4631"/>
        <v>9.7928805758213787E-7</v>
      </c>
      <c r="W2606" s="11">
        <f t="shared" si="4632"/>
        <v>1.0211500600436236E-6</v>
      </c>
      <c r="X2606" s="10">
        <f t="shared" si="4633"/>
        <v>97928.802999552936</v>
      </c>
      <c r="Y2606" s="8">
        <f t="shared" si="4634"/>
        <v>1021.1500287658629</v>
      </c>
      <c r="Z2606" s="1">
        <f t="shared" si="4635"/>
        <v>1021.15</v>
      </c>
      <c r="AA2606" s="2">
        <f t="shared" si="4636"/>
        <v>97928.8</v>
      </c>
      <c r="AB2606" s="2">
        <f t="shared" si="4630"/>
        <v>97928.805758213784</v>
      </c>
      <c r="AC2606" s="1">
        <f t="shared" si="4637"/>
        <v>9.7950254986149829E-2</v>
      </c>
      <c r="AD2606" s="1" t="b">
        <f t="shared" si="4638"/>
        <v>1</v>
      </c>
      <c r="AM2606" s="10">
        <f t="shared" si="4639"/>
        <v>0.38360201733339866</v>
      </c>
      <c r="AN2606" s="10"/>
      <c r="AO2606" s="1">
        <f t="shared" si="4640"/>
        <v>1021.15</v>
      </c>
      <c r="AP2606"/>
      <c r="BB2606" s="17" cm="1">
        <f t="array" ref="BB2606">$C2606*EXP(poly_from_str($AO2606,BB$2951))</f>
        <v>20.175315274364895</v>
      </c>
      <c r="BF2606" s="21">
        <f>INDEX([1]Pr3_line_class7_opt_lin!$A$2:$A$3624,MATCH($X2606,[1]Pr3_line_class7_opt_lin!$AO$2:$AO$3624,0),1)</f>
        <v>18483</v>
      </c>
    </row>
    <row r="2607" spans="1:58" hidden="1" x14ac:dyDescent="0.25">
      <c r="A2607" s="1">
        <v>1021.039</v>
      </c>
      <c r="B2607" s="1">
        <v>4.0000000000000001E-3</v>
      </c>
      <c r="C2607">
        <v>7</v>
      </c>
      <c r="E2607" s="2">
        <v>97939.4</v>
      </c>
      <c r="F2607">
        <v>19308</v>
      </c>
      <c r="G2607" t="s">
        <v>4</v>
      </c>
      <c r="H2607" t="s">
        <v>12</v>
      </c>
      <c r="I2607">
        <v>117248</v>
      </c>
      <c r="J2607" t="s">
        <v>6</v>
      </c>
      <c r="K2607" t="s">
        <v>39</v>
      </c>
      <c r="L2607">
        <v>19308.93</v>
      </c>
      <c r="M2607">
        <v>117248.2</v>
      </c>
      <c r="N2607">
        <v>27</v>
      </c>
      <c r="V2607" s="11">
        <f t="shared" si="4631"/>
        <v>9.7939451872063648E-7</v>
      </c>
      <c r="W2607" s="11">
        <f t="shared" si="4632"/>
        <v>1.0210395407772562E-6</v>
      </c>
      <c r="X2607" s="10">
        <f t="shared" si="4633"/>
        <v>97939.427015436275</v>
      </c>
      <c r="Y2607" s="8">
        <f t="shared" si="4634"/>
        <v>1021.0392591355364</v>
      </c>
      <c r="Z2607" s="1">
        <f t="shared" si="4635"/>
        <v>1021.039</v>
      </c>
      <c r="AA2607" s="2">
        <f t="shared" si="4636"/>
        <v>97939.4</v>
      </c>
      <c r="AB2607" s="2">
        <f t="shared" si="4630"/>
        <v>97939.451872063655</v>
      </c>
      <c r="AC2607" s="1">
        <f t="shared" si="4637"/>
        <v>9.7960681165001368E-2</v>
      </c>
      <c r="AD2607" s="1" t="b">
        <f t="shared" si="4638"/>
        <v>1</v>
      </c>
      <c r="AF2607" s="1" t="s">
        <v>1226</v>
      </c>
      <c r="AG2607" s="1" t="s">
        <v>1192</v>
      </c>
      <c r="AH2607" s="10">
        <v>19308.93</v>
      </c>
      <c r="AI2607" s="10">
        <v>117248.2</v>
      </c>
      <c r="AJ2607" s="10">
        <f t="shared" ref="AJ2607:AJ2608" si="4762">AI2607-AH2607</f>
        <v>97939.26999999999</v>
      </c>
      <c r="AK2607" s="1">
        <f t="shared" ref="AK2607:AK2608" si="4763">$A2607-100000000/AJ2607</f>
        <v>-1.8960573221420418E-3</v>
      </c>
      <c r="AL2607" s="10">
        <f t="shared" ref="AL2607:AL2608" si="4764">$X2607-AJ2607</f>
        <v>0.1570154362852918</v>
      </c>
      <c r="AM2607" s="10">
        <f t="shared" si="4639"/>
        <v>0.3836852461071516</v>
      </c>
      <c r="AN2607" s="10">
        <f t="shared" ref="AN2607:AN2608" si="4765">AL2607/AM2607</f>
        <v>0.40922979936904369</v>
      </c>
      <c r="AO2607" s="1">
        <f t="shared" si="4640"/>
        <v>1021.039</v>
      </c>
      <c r="AP2607" s="14">
        <v>271000000</v>
      </c>
      <c r="AQ2607" s="10">
        <v>6.9000000000000006E-2</v>
      </c>
      <c r="AR2607" s="14" cm="1">
        <f t="array" ref="AR2607">SfromgA($AP2607,$AO2607,"")</f>
        <v>0.14237365798137239</v>
      </c>
      <c r="AS2607" s="21">
        <f t="shared" ref="AS2607:AS2608" si="4766">(10^MAX(0.05, -0.312925054856973*((LN($AR2607))^(1/3)) + 0.454808404431693)-1)*100</f>
        <v>600.98581250132952</v>
      </c>
      <c r="AU2607" s="10"/>
      <c r="AV2607" s="10"/>
      <c r="AW2607" s="14">
        <f t="shared" ref="AW2607:AW2608" si="4767">IF($AP2607="",$AT2607,$AP2607)</f>
        <v>271000000</v>
      </c>
      <c r="AX2607" s="21">
        <f t="shared" ref="AX2607:AX2608" si="4768">IF($AP2607="",$AV2607,$AS2607)</f>
        <v>600.98581250132952</v>
      </c>
      <c r="AY2607" s="10">
        <f t="shared" ref="AY2607:AY2608" si="4769">LN(BB2607*$AO2607/$AW2607)</f>
        <v>-10.534462644929256</v>
      </c>
      <c r="AZ2607" s="10">
        <f t="shared" ref="AZ2607:AZ2608" si="4770">EXP(AY$2950*$AI2607+AY$2951)*$AW2607/$AO2607</f>
        <v>6.1560458492345651</v>
      </c>
      <c r="BA2607" s="10">
        <f t="shared" ref="BA2607:BA2608" si="4771">LN(AZ2607/$C2607)</f>
        <v>-0.12847548521256191</v>
      </c>
      <c r="BB2607" s="17" cm="1">
        <f t="array" ref="BB2607">$C2607*EXP(poly_from_str($AO2607,BB$2951))</f>
        <v>7.0610284848383547</v>
      </c>
      <c r="BC2607" s="10">
        <f t="shared" ref="BC2607:BC2608" si="4772">LN(AZ2607/BB2607)</f>
        <v>-0.13715605479157167</v>
      </c>
      <c r="BD2607" s="10">
        <f t="shared" ref="BD2607:BD2608" si="4773">LN($AX2607/100+1)</f>
        <v>1.9473174618992199</v>
      </c>
      <c r="BE2607" s="10">
        <f t="shared" ref="BE2607:BE2608" si="4774">ABS(LN($AZ2607/$BB2607))-BD2607-LN(2)</f>
        <v>-2.5033085876675938</v>
      </c>
      <c r="BF2607" s="21">
        <f>INDEX([1]Pr3_line_class7_opt_lin!$A$2:$A$3624,MATCH($X2607,[1]Pr3_line_class7_opt_lin!$AO$2:$AO$3624,0),1)</f>
        <v>6473</v>
      </c>
    </row>
    <row r="2608" spans="1:58" hidden="1" x14ac:dyDescent="0.25">
      <c r="A2608" s="1">
        <v>1020.99</v>
      </c>
      <c r="B2608" s="1">
        <v>4.0000000000000001E-3</v>
      </c>
      <c r="C2608">
        <v>50</v>
      </c>
      <c r="E2608" s="2">
        <v>97944.2</v>
      </c>
      <c r="F2608">
        <v>23175</v>
      </c>
      <c r="G2608" t="s">
        <v>4</v>
      </c>
      <c r="H2608" t="s">
        <v>39</v>
      </c>
      <c r="I2608">
        <v>121119</v>
      </c>
      <c r="J2608" t="s">
        <v>6</v>
      </c>
      <c r="K2608" t="s">
        <v>46</v>
      </c>
      <c r="L2608">
        <v>23175.09</v>
      </c>
      <c r="M2608">
        <v>121119.2</v>
      </c>
      <c r="N2608">
        <v>27</v>
      </c>
      <c r="V2608" s="11">
        <f t="shared" si="4631"/>
        <v>9.794415224439026E-7</v>
      </c>
      <c r="W2608" s="11">
        <f t="shared" si="4632"/>
        <v>1.0209895021859386E-6</v>
      </c>
      <c r="X2608" s="10">
        <f t="shared" si="4633"/>
        <v>97944.175130762014</v>
      </c>
      <c r="Y2608" s="8">
        <f t="shared" si="4634"/>
        <v>1020.9897614278065</v>
      </c>
      <c r="Z2608" s="1">
        <f t="shared" si="4635"/>
        <v>1020.99</v>
      </c>
      <c r="AA2608" s="2">
        <f t="shared" si="4636"/>
        <v>97944.2</v>
      </c>
      <c r="AB2608" s="2">
        <f t="shared" si="4630"/>
        <v>97944.15224439025</v>
      </c>
      <c r="AC2608" s="1">
        <f t="shared" si="4637"/>
        <v>9.7965284794361479E-2</v>
      </c>
      <c r="AD2608" s="1" t="b">
        <f t="shared" si="4638"/>
        <v>1</v>
      </c>
      <c r="AF2608" s="1" t="s">
        <v>1156</v>
      </c>
      <c r="AG2608" s="1" t="s">
        <v>1151</v>
      </c>
      <c r="AH2608" s="10">
        <v>23175.09</v>
      </c>
      <c r="AI2608" s="10">
        <v>121119.2</v>
      </c>
      <c r="AJ2608" s="10">
        <f t="shared" si="4762"/>
        <v>97944.11</v>
      </c>
      <c r="AK2608" s="1">
        <f t="shared" si="4763"/>
        <v>-4.4036440783656872E-4</v>
      </c>
      <c r="AL2608" s="10">
        <f t="shared" si="4764"/>
        <v>6.5130762013723142E-2</v>
      </c>
      <c r="AM2608" s="10">
        <f t="shared" si="4639"/>
        <v>0.38372246545020033</v>
      </c>
      <c r="AN2608" s="10">
        <f t="shared" si="4765"/>
        <v>0.16973403404283047</v>
      </c>
      <c r="AO2608" s="1">
        <f t="shared" si="4640"/>
        <v>1020.99</v>
      </c>
      <c r="AP2608" s="14">
        <v>3060000000</v>
      </c>
      <c r="AQ2608" s="10">
        <v>0.189</v>
      </c>
      <c r="AR2608" s="14" cm="1">
        <f t="array" ref="AR2608">SfromgA($AP2608,$AO2608,"")</f>
        <v>1.6073825591923745</v>
      </c>
      <c r="AS2608" s="21">
        <f t="shared" si="4766"/>
        <v>62.449138473035994</v>
      </c>
      <c r="AU2608" s="10"/>
      <c r="AV2608" s="10"/>
      <c r="AW2608" s="14">
        <f t="shared" si="4767"/>
        <v>3060000000</v>
      </c>
      <c r="AX2608" s="21">
        <f t="shared" si="4768"/>
        <v>62.449138473035994</v>
      </c>
      <c r="AY2608" s="10">
        <f t="shared" si="4769"/>
        <v>-10.992469998052611</v>
      </c>
      <c r="AZ2608" s="10">
        <f t="shared" si="4770"/>
        <v>48.409115200083754</v>
      </c>
      <c r="BA2608" s="10">
        <f t="shared" si="4771"/>
        <v>-3.233487885729467E-2</v>
      </c>
      <c r="BB2608" s="17" cm="1">
        <f t="array" ref="BB2608">$C2608*EXP(poly_from_str($AO2608,BB$2951))</f>
        <v>50.434866476231896</v>
      </c>
      <c r="BC2608" s="10">
        <f t="shared" si="4772"/>
        <v>-4.0994604489831402E-2</v>
      </c>
      <c r="BD2608" s="10">
        <f t="shared" si="4773"/>
        <v>0.48519477277676554</v>
      </c>
      <c r="BE2608" s="10">
        <f t="shared" si="4774"/>
        <v>-1.1373473488468795</v>
      </c>
      <c r="BF2608" s="21">
        <f>INDEX([1]Pr3_line_class7_opt_lin!$A$2:$A$3624,MATCH($X2608,[1]Pr3_line_class7_opt_lin!$AO$2:$AO$3624,0),1)</f>
        <v>46250</v>
      </c>
    </row>
    <row r="2609" spans="1:58" hidden="1" x14ac:dyDescent="0.25">
      <c r="A2609" s="1">
        <v>1020.609</v>
      </c>
      <c r="B2609" s="1">
        <v>4.0000000000000001E-3</v>
      </c>
      <c r="C2609">
        <v>10</v>
      </c>
      <c r="E2609" s="2">
        <v>97980.7</v>
      </c>
      <c r="N2609">
        <v>27</v>
      </c>
      <c r="V2609" s="11">
        <f t="shared" si="4631"/>
        <v>9.7980715435587966E-7</v>
      </c>
      <c r="W2609" s="11">
        <f t="shared" si="4632"/>
        <v>1.0206091607837054E-6</v>
      </c>
      <c r="X2609" s="10">
        <f t="shared" si="4633"/>
        <v>97980.708032499009</v>
      </c>
      <c r="Y2609" s="8">
        <f t="shared" si="4634"/>
        <v>1020.6090771137439</v>
      </c>
      <c r="Z2609" s="1">
        <f t="shared" si="4635"/>
        <v>1020.609</v>
      </c>
      <c r="AA2609" s="2">
        <f t="shared" si="4636"/>
        <v>97980.7</v>
      </c>
      <c r="AB2609" s="2">
        <f t="shared" si="4630"/>
        <v>97980.715435587961</v>
      </c>
      <c r="AC2609" s="1">
        <f t="shared" si="4637"/>
        <v>9.8001102986348329E-2</v>
      </c>
      <c r="AD2609" s="1" t="b">
        <f t="shared" si="4638"/>
        <v>1</v>
      </c>
      <c r="AM2609" s="10">
        <f t="shared" si="4639"/>
        <v>0.38400876339518852</v>
      </c>
      <c r="AN2609" s="10"/>
      <c r="AO2609" s="1">
        <f t="shared" si="4640"/>
        <v>1020.609</v>
      </c>
      <c r="AP2609"/>
      <c r="BB2609" s="17" cm="1">
        <f t="array" ref="BB2609">$C2609*EXP(poly_from_str($AO2609,BB$2951))</f>
        <v>10.085318137750185</v>
      </c>
      <c r="BF2609" s="21">
        <f>INDEX([1]Pr3_line_class7_opt_lin!$A$2:$A$3624,MATCH($X2609,[1]Pr3_line_class7_opt_lin!$AO$2:$AO$3624,0),1)</f>
        <v>9271</v>
      </c>
    </row>
    <row r="2610" spans="1:58" hidden="1" x14ac:dyDescent="0.25">
      <c r="A2610" s="1">
        <v>1020.252</v>
      </c>
      <c r="B2610" s="1">
        <v>4.0000000000000001E-3</v>
      </c>
      <c r="C2610">
        <v>5</v>
      </c>
      <c r="E2610" s="2">
        <v>98015</v>
      </c>
      <c r="N2610">
        <v>27</v>
      </c>
      <c r="V2610" s="11">
        <f t="shared" si="4631"/>
        <v>9.8015000215633015E-7</v>
      </c>
      <c r="W2610" s="11">
        <f t="shared" si="4632"/>
        <v>1.0202520022445545E-6</v>
      </c>
      <c r="X2610" s="10">
        <f t="shared" si="4633"/>
        <v>98015.000112137568</v>
      </c>
      <c r="Y2610" s="8">
        <f t="shared" si="4634"/>
        <v>1020.2520010772986</v>
      </c>
      <c r="Z2610" s="1">
        <f t="shared" si="4635"/>
        <v>1020.252</v>
      </c>
      <c r="AA2610" s="2">
        <f t="shared" si="4636"/>
        <v>98015</v>
      </c>
      <c r="AB2610" s="2">
        <f t="shared" si="4630"/>
        <v>98015.000215633001</v>
      </c>
      <c r="AC2610" s="1">
        <f t="shared" si="4637"/>
        <v>9.8034701336352698E-2</v>
      </c>
      <c r="AD2610" s="1" t="b">
        <f t="shared" si="4638"/>
        <v>1</v>
      </c>
      <c r="AM2610" s="10">
        <f t="shared" si="4639"/>
        <v>0.38427760984541082</v>
      </c>
      <c r="AN2610" s="10"/>
      <c r="AO2610" s="1">
        <f t="shared" si="4640"/>
        <v>1020.252</v>
      </c>
      <c r="AP2610"/>
      <c r="BB2610" s="17" cm="1">
        <f t="array" ref="BB2610">$C2610*EXP(poly_from_str($AO2610,BB$2951))</f>
        <v>5.0418672866325407</v>
      </c>
      <c r="BF2610" s="21">
        <f>INDEX([1]Pr3_line_class7_opt_lin!$A$2:$A$3624,MATCH($X2610,[1]Pr3_line_class7_opt_lin!$AO$2:$AO$3624,0),1)</f>
        <v>4645</v>
      </c>
    </row>
    <row r="2611" spans="1:58" hidden="1" x14ac:dyDescent="0.25">
      <c r="A2611" s="1">
        <v>1020.189</v>
      </c>
      <c r="B2611" s="1">
        <v>4.0000000000000001E-3</v>
      </c>
      <c r="C2611">
        <v>5</v>
      </c>
      <c r="E2611" s="2">
        <v>98021</v>
      </c>
      <c r="N2611">
        <v>27</v>
      </c>
      <c r="V2611" s="11">
        <f t="shared" si="4631"/>
        <v>9.8021052961755131E-7</v>
      </c>
      <c r="W2611" s="11">
        <f t="shared" si="4632"/>
        <v>1.0201895512186165E-6</v>
      </c>
      <c r="X2611" s="10">
        <f t="shared" si="4633"/>
        <v>98021.027538922805</v>
      </c>
      <c r="Y2611" s="8">
        <f t="shared" si="4634"/>
        <v>1020.1892645972455</v>
      </c>
      <c r="Z2611" s="1">
        <f t="shared" si="4635"/>
        <v>1020.189</v>
      </c>
      <c r="AA2611" s="2">
        <f t="shared" si="4636"/>
        <v>98021</v>
      </c>
      <c r="AB2611" s="2">
        <f t="shared" si="4630"/>
        <v>98021.052961755122</v>
      </c>
      <c r="AC2611" s="1">
        <f t="shared" si="4637"/>
        <v>9.8040634118656017E-2</v>
      </c>
      <c r="AD2611" s="1" t="b">
        <f t="shared" si="4638"/>
        <v>1</v>
      </c>
      <c r="AM2611" s="10">
        <f t="shared" si="4639"/>
        <v>0.384324865294568</v>
      </c>
      <c r="AN2611" s="10"/>
      <c r="AO2611" s="1">
        <f t="shared" si="4640"/>
        <v>1020.189</v>
      </c>
      <c r="AP2611"/>
      <c r="BB2611" s="17" cm="1">
        <f t="array" ref="BB2611">$C2611*EXP(poly_from_str($AO2611,BB$2951))</f>
        <v>5.0417259204582097</v>
      </c>
      <c r="BF2611" s="21" t="e">
        <f>INDEX([1]Pr3_line_class7_opt_lin!$A$2:$A$3624,MATCH($X2611,[1]Pr3_line_class7_opt_lin!$AO$2:$AO$3624,0),1)</f>
        <v>#N/A</v>
      </c>
    </row>
    <row r="2612" spans="1:58" hidden="1" x14ac:dyDescent="0.25">
      <c r="A2612" s="1">
        <v>1020.052</v>
      </c>
      <c r="B2612" s="1">
        <v>4.0000000000000001E-3</v>
      </c>
      <c r="C2612">
        <v>40</v>
      </c>
      <c r="E2612" s="2">
        <v>98034.2</v>
      </c>
      <c r="F2612">
        <v>12846</v>
      </c>
      <c r="G2612" t="s">
        <v>4</v>
      </c>
      <c r="H2612" t="s">
        <v>5</v>
      </c>
      <c r="I2612">
        <v>110881</v>
      </c>
      <c r="J2612" t="s">
        <v>6</v>
      </c>
      <c r="K2612" t="s">
        <v>12</v>
      </c>
      <c r="L2612">
        <v>12846.66</v>
      </c>
      <c r="M2612">
        <v>110881.1</v>
      </c>
      <c r="N2612">
        <v>27</v>
      </c>
      <c r="V2612" s="11">
        <f t="shared" si="4631"/>
        <v>9.8034217863403049E-7</v>
      </c>
      <c r="W2612" s="11">
        <f t="shared" si="4632"/>
        <v>1.0200521858698292E-6</v>
      </c>
      <c r="X2612" s="10">
        <f t="shared" si="4633"/>
        <v>98034.209286169847</v>
      </c>
      <c r="Y2612" s="8">
        <f t="shared" si="4634"/>
        <v>1020.0520892466409</v>
      </c>
      <c r="Z2612" s="1">
        <f t="shared" si="4635"/>
        <v>1020.052</v>
      </c>
      <c r="AA2612" s="2">
        <f t="shared" si="4636"/>
        <v>98034.2</v>
      </c>
      <c r="AB2612" s="2">
        <f t="shared" si="4630"/>
        <v>98034.217863403042</v>
      </c>
      <c r="AC2612" s="1">
        <f t="shared" si="4637"/>
        <v>9.8053539360445863E-2</v>
      </c>
      <c r="AD2612" s="1" t="b">
        <f t="shared" si="4638"/>
        <v>1</v>
      </c>
      <c r="AF2612" s="1" t="s">
        <v>1150</v>
      </c>
      <c r="AG2612" s="1" t="s">
        <v>1149</v>
      </c>
      <c r="AH2612" s="10">
        <v>12846.66</v>
      </c>
      <c r="AI2612" s="10">
        <v>110880.92</v>
      </c>
      <c r="AJ2612" s="10">
        <f t="shared" ref="AJ2612:AJ2613" si="4775">AI2612-AH2612</f>
        <v>98034.26</v>
      </c>
      <c r="AK2612" s="1">
        <f t="shared" ref="AK2612:AK2613" si="4776">$A2612-100000000/AJ2612</f>
        <v>4.3843366586315824E-4</v>
      </c>
      <c r="AL2612" s="10">
        <f t="shared" ref="AL2612:AL2613" si="4777">$X2612-AJ2612</f>
        <v>-5.0713830147287808E-2</v>
      </c>
      <c r="AM2612" s="10">
        <f t="shared" si="4639"/>
        <v>0.38442824483457705</v>
      </c>
      <c r="AN2612" s="10">
        <f t="shared" ref="AN2612:AN2613" si="4778">AL2612/AM2612</f>
        <v>-0.13192014590163745</v>
      </c>
      <c r="AO2612" s="1">
        <f t="shared" si="4640"/>
        <v>1020.052</v>
      </c>
      <c r="AP2612" s="14">
        <v>871000000</v>
      </c>
      <c r="AQ2612" s="10">
        <v>6.3E-2</v>
      </c>
      <c r="AR2612" s="14" cm="1">
        <f t="array" ref="AR2612">SfromgA($AP2612,$AO2612,"")</f>
        <v>0.4562663601079322</v>
      </c>
      <c r="AS2612" s="21">
        <f t="shared" ref="AS2612:AS2613" si="4779">(10^MAX(0.05, -0.312925054856973*((LN($AR2612))^(1/3)) + 0.454808404431693)-1)*100</f>
        <v>453.90569075589059</v>
      </c>
      <c r="AU2612" s="10"/>
      <c r="AV2612" s="10"/>
      <c r="AW2612" s="14">
        <f t="shared" ref="AW2612:AW2613" si="4780">IF($AP2612="",$AT2612,$AP2612)</f>
        <v>871000000</v>
      </c>
      <c r="AX2612" s="21">
        <f t="shared" ref="AX2612:AX2613" si="4781">IF($AP2612="",$AV2612,$AS2612)</f>
        <v>453.90569075589059</v>
      </c>
      <c r="AY2612" s="10">
        <f t="shared" ref="AY2612:AY2613" si="4782">LN(BB2612*$AO2612/$AW2612)</f>
        <v>-9.960414952609101</v>
      </c>
      <c r="AZ2612" s="10">
        <f t="shared" ref="AZ2612:AZ2613" si="4783">EXP(AY$2950*$AI2612+AY$2951)*$AW2612/$AO2612</f>
        <v>35.913501806816541</v>
      </c>
      <c r="BA2612" s="10">
        <f t="shared" ref="BA2612:BA2613" si="4784">LN(AZ2612/$C2612)</f>
        <v>-0.10776613442826487</v>
      </c>
      <c r="BB2612" s="17" cm="1">
        <f t="array" ref="BB2612">$C2612*EXP(poly_from_str($AO2612,BB$2951))</f>
        <v>40.331334459156324</v>
      </c>
      <c r="BC2612" s="10">
        <f t="shared" ref="BC2612:BC2613" si="4785">LN(AZ2612/BB2612)</f>
        <v>-0.116015377150986</v>
      </c>
      <c r="BD2612" s="10">
        <f t="shared" ref="BD2612:BD2613" si="4786">LN($AX2612/100+1)</f>
        <v>1.7118242529752445</v>
      </c>
      <c r="BE2612" s="10">
        <f t="shared" ref="BE2612:BE2613" si="4787">ABS(LN($AZ2612/$BB2612))-BD2612-LN(2)</f>
        <v>-2.2889560563842037</v>
      </c>
      <c r="BF2612" s="21">
        <f>INDEX([1]Pr3_line_class7_opt_lin!$A$2:$A$3624,MATCH($X2612,[1]Pr3_line_class7_opt_lin!$AO$2:$AO$3624,0),1)</f>
        <v>37207</v>
      </c>
    </row>
    <row r="2613" spans="1:58" hidden="1" x14ac:dyDescent="0.25">
      <c r="A2613" s="1">
        <v>1019.982</v>
      </c>
      <c r="B2613" s="1">
        <v>4.0000000000000001E-3</v>
      </c>
      <c r="C2613">
        <v>2</v>
      </c>
      <c r="E2613" s="2">
        <v>98040.9</v>
      </c>
      <c r="F2613">
        <v>20160</v>
      </c>
      <c r="G2613" t="s">
        <v>4</v>
      </c>
      <c r="H2613" t="s">
        <v>18</v>
      </c>
      <c r="I2613">
        <v>118201</v>
      </c>
      <c r="J2613" t="s">
        <v>6</v>
      </c>
      <c r="K2613" t="s">
        <v>18</v>
      </c>
      <c r="L2613">
        <v>20160.36</v>
      </c>
      <c r="M2613">
        <v>118201.4</v>
      </c>
      <c r="N2613">
        <v>27</v>
      </c>
      <c r="V2613" s="11">
        <f t="shared" si="4631"/>
        <v>9.8040945820612522E-7</v>
      </c>
      <c r="W2613" s="11">
        <f t="shared" si="4632"/>
        <v>1.0199824767010504E-6</v>
      </c>
      <c r="X2613" s="10">
        <f t="shared" si="4633"/>
        <v>98040.923816404</v>
      </c>
      <c r="Y2613" s="8">
        <f t="shared" si="4634"/>
        <v>1019.9822289237569</v>
      </c>
      <c r="Z2613" s="1">
        <f t="shared" si="4635"/>
        <v>1019.982</v>
      </c>
      <c r="AA2613" s="2">
        <f t="shared" si="4636"/>
        <v>98040.9</v>
      </c>
      <c r="AB2613" s="2">
        <f t="shared" si="4630"/>
        <v>98040.945820612527</v>
      </c>
      <c r="AC2613" s="1">
        <f t="shared" si="4637"/>
        <v>9.8060135287001415E-2</v>
      </c>
      <c r="AD2613" s="1" t="b">
        <f t="shared" si="4638"/>
        <v>1</v>
      </c>
      <c r="AF2613" s="1" t="s">
        <v>1152</v>
      </c>
      <c r="AG2613" s="1" t="s">
        <v>1147</v>
      </c>
      <c r="AH2613" s="10">
        <v>20160.36</v>
      </c>
      <c r="AI2613" s="10">
        <v>118201.4</v>
      </c>
      <c r="AJ2613" s="10">
        <f t="shared" si="4775"/>
        <v>98041.04</v>
      </c>
      <c r="AK2613" s="1">
        <f t="shared" si="4776"/>
        <v>9.7980682369325223E-4</v>
      </c>
      <c r="AL2613" s="10">
        <f t="shared" si="4777"/>
        <v>-0.11618359599378891</v>
      </c>
      <c r="AM2613" s="10">
        <f t="shared" si="4639"/>
        <v>0.38448090260416357</v>
      </c>
      <c r="AN2613" s="10">
        <f t="shared" si="4778"/>
        <v>-0.30218300884869687</v>
      </c>
      <c r="AO2613" s="1">
        <f t="shared" si="4640"/>
        <v>1019.982</v>
      </c>
      <c r="AP2613" s="14">
        <v>21600000</v>
      </c>
      <c r="AQ2613" s="10">
        <v>2.9000000000000001E-2</v>
      </c>
      <c r="AR2613" s="14" cm="1">
        <f t="array" ref="AR2613">SfromgA($AP2613,$AO2613,"")</f>
        <v>1.1312657379627531E-2</v>
      </c>
      <c r="AS2613" s="21">
        <f t="shared" si="4779"/>
        <v>834.84610666042818</v>
      </c>
      <c r="AU2613" s="10"/>
      <c r="AV2613" s="10"/>
      <c r="AW2613" s="14">
        <f t="shared" si="4780"/>
        <v>21600000</v>
      </c>
      <c r="AX2613" s="21">
        <f t="shared" si="4781"/>
        <v>834.84610666042818</v>
      </c>
      <c r="AY2613" s="10">
        <f t="shared" si="4782"/>
        <v>-9.2592986975599771</v>
      </c>
      <c r="AZ2613" s="10">
        <f t="shared" si="4783"/>
        <v>0.44930358454032898</v>
      </c>
      <c r="BA2613" s="10">
        <f t="shared" si="4784"/>
        <v>-1.4932036654423086</v>
      </c>
      <c r="BB2613" s="17" cm="1">
        <f t="array" ref="BB2613">$C2613*EXP(poly_from_str($AO2613,BB$2951))</f>
        <v>2.0165031874827553</v>
      </c>
      <c r="BC2613" s="10">
        <f t="shared" si="4785"/>
        <v>-1.5014214009129976</v>
      </c>
      <c r="BD2613" s="10">
        <f t="shared" si="4786"/>
        <v>2.235211737946849</v>
      </c>
      <c r="BE2613" s="10">
        <f t="shared" si="4787"/>
        <v>-1.4269375175937968</v>
      </c>
      <c r="BF2613" s="21">
        <f>INDEX([1]Pr3_line_class7_opt_lin!$A$2:$A$3624,MATCH($X2613,[1]Pr3_line_class7_opt_lin!$AO$2:$AO$3624,0),1)</f>
        <v>1861</v>
      </c>
    </row>
    <row r="2614" spans="1:58" hidden="1" x14ac:dyDescent="0.25">
      <c r="A2614" s="1">
        <v>1019.89</v>
      </c>
      <c r="B2614" s="1">
        <v>4.0000000000000001E-3</v>
      </c>
      <c r="C2614">
        <v>10</v>
      </c>
      <c r="E2614" s="2">
        <v>98049.8</v>
      </c>
      <c r="N2614">
        <v>27</v>
      </c>
      <c r="V2614" s="11">
        <f t="shared" si="4631"/>
        <v>9.8049789683201142E-7</v>
      </c>
      <c r="W2614" s="11">
        <f t="shared" si="4632"/>
        <v>1.0198898926871855E-6</v>
      </c>
      <c r="X2614" s="10">
        <f t="shared" si="4633"/>
        <v>98049.794638519073</v>
      </c>
      <c r="Y2614" s="8">
        <f t="shared" si="4634"/>
        <v>1019.8899484559938</v>
      </c>
      <c r="Z2614" s="1">
        <f t="shared" si="4635"/>
        <v>1019.89</v>
      </c>
      <c r="AA2614" s="2">
        <f t="shared" si="4636"/>
        <v>98049.8</v>
      </c>
      <c r="AB2614" s="2">
        <f t="shared" si="4630"/>
        <v>98049.789683201132</v>
      </c>
      <c r="AC2614" s="1">
        <f t="shared" si="4637"/>
        <v>9.806880628459988E-2</v>
      </c>
      <c r="AD2614" s="1" t="b">
        <f t="shared" si="4638"/>
        <v>1</v>
      </c>
      <c r="AM2614" s="10">
        <f t="shared" si="4639"/>
        <v>0.38455049073919745</v>
      </c>
      <c r="AN2614" s="10"/>
      <c r="AO2614" s="1">
        <f t="shared" si="4640"/>
        <v>1019.89</v>
      </c>
      <c r="AP2614"/>
      <c r="BB2614" s="17" cm="1">
        <f t="array" ref="BB2614">$C2614*EXP(poly_from_str($AO2614,BB$2951))</f>
        <v>10.082096572117425</v>
      </c>
      <c r="BF2614" s="21">
        <f>INDEX([1]Pr3_line_class7_opt_lin!$A$2:$A$3624,MATCH($X2614,[1]Pr3_line_class7_opt_lin!$AO$2:$AO$3624,0),1)</f>
        <v>9311</v>
      </c>
    </row>
    <row r="2615" spans="1:58" hidden="1" x14ac:dyDescent="0.25">
      <c r="A2615" s="1">
        <v>1019.699</v>
      </c>
      <c r="B2615" s="1">
        <v>4.0000000000000001E-3</v>
      </c>
      <c r="C2615">
        <v>1</v>
      </c>
      <c r="E2615" s="2">
        <v>98068.2</v>
      </c>
      <c r="F2615">
        <v>18241</v>
      </c>
      <c r="G2615" t="s">
        <v>4</v>
      </c>
      <c r="H2615" t="s">
        <v>12</v>
      </c>
      <c r="I2615">
        <v>116309</v>
      </c>
      <c r="J2615" t="s">
        <v>6</v>
      </c>
      <c r="K2615" t="s">
        <v>12</v>
      </c>
      <c r="L2615">
        <v>18241.54</v>
      </c>
      <c r="M2615">
        <v>116309.2</v>
      </c>
      <c r="N2615">
        <v>27</v>
      </c>
      <c r="V2615" s="11">
        <f t="shared" si="4631"/>
        <v>9.8068155406644507E-7</v>
      </c>
      <c r="W2615" s="11">
        <f t="shared" si="4632"/>
        <v>1.019698536324721E-6</v>
      </c>
      <c r="X2615" s="10">
        <f t="shared" si="4633"/>
        <v>98068.176833869235</v>
      </c>
      <c r="Y2615" s="8">
        <f t="shared" si="4634"/>
        <v>1019.698777202755</v>
      </c>
      <c r="Z2615" s="1">
        <f t="shared" si="4635"/>
        <v>1019.699</v>
      </c>
      <c r="AA2615" s="2">
        <f t="shared" si="4636"/>
        <v>98068.2</v>
      </c>
      <c r="AB2615" s="2">
        <f t="shared" si="4630"/>
        <v>98068.15540664451</v>
      </c>
      <c r="AC2615" s="1">
        <f t="shared" si="4637"/>
        <v>9.8086815524308896E-2</v>
      </c>
      <c r="AD2615" s="1" t="b">
        <f t="shared" si="4638"/>
        <v>1</v>
      </c>
      <c r="AF2615" s="1" t="s">
        <v>1153</v>
      </c>
      <c r="AG2615" s="1" t="s">
        <v>1148</v>
      </c>
      <c r="AH2615" s="10">
        <v>18241.54</v>
      </c>
      <c r="AI2615" s="10">
        <v>116309.14</v>
      </c>
      <c r="AJ2615" s="10">
        <f t="shared" ref="AJ2615:AJ2619" si="4788">AI2615-AH2615</f>
        <v>98067.6</v>
      </c>
      <c r="AK2615" s="1">
        <f t="shared" ref="AK2615:AK2619" si="4789">$A2615-100000000/AJ2615</f>
        <v>-5.7750735206809622E-3</v>
      </c>
      <c r="AL2615" s="10">
        <f t="shared" ref="AL2615:AL2619" si="4790">$X2615-AJ2615</f>
        <v>0.5768338692287216</v>
      </c>
      <c r="AM2615" s="10">
        <f t="shared" si="4639"/>
        <v>0.38469469912199578</v>
      </c>
      <c r="AN2615" s="10">
        <f t="shared" ref="AN2615:AN2619" si="4791">AL2615/AM2615</f>
        <v>1.4994588450146384</v>
      </c>
      <c r="AO2615" s="1">
        <f t="shared" si="4640"/>
        <v>1019.699</v>
      </c>
      <c r="AP2615" s="14">
        <v>304000000</v>
      </c>
      <c r="AQ2615" s="10">
        <v>7.4999999999999997E-2</v>
      </c>
      <c r="AR2615" s="14" cm="1">
        <f t="array" ref="AR2615">SfromgA($AP2615,$AO2615,"")</f>
        <v>0.15908268914177251</v>
      </c>
      <c r="AS2615" s="21">
        <f t="shared" ref="AS2615:AS2619" si="4792">(10^MAX(0.05, -0.312925054856973*((LN($AR2615))^(1/3)) + 0.454808404431693)-1)*100</f>
        <v>588.88408496913428</v>
      </c>
      <c r="AU2615" s="10"/>
      <c r="AV2615" s="10"/>
      <c r="AW2615" s="14">
        <f t="shared" ref="AW2615:AW2619" si="4793">IF($AP2615="",$AT2615,$AP2615)</f>
        <v>304000000</v>
      </c>
      <c r="AX2615" s="21">
        <f t="shared" ref="AX2615:AX2619" si="4794">IF($AP2615="",$AV2615,$AS2615)</f>
        <v>588.88408496913428</v>
      </c>
      <c r="AY2615" s="10">
        <f t="shared" ref="AY2615:AY2619" si="4795">LN(BB2615*$AO2615/$AW2615)</f>
        <v>-12.597186376222551</v>
      </c>
      <c r="AZ2615" s="10">
        <f t="shared" ref="AZ2615:AZ2619" si="4796">EXP(AY$2950*$AI2615+AY$2951)*$AW2615/$AO2615</f>
        <v>7.5491610807289513</v>
      </c>
      <c r="BA2615" s="10">
        <f t="shared" ref="BA2615:BA2619" si="4797">LN(AZ2615/$C2615)</f>
        <v>2.021436441951951</v>
      </c>
      <c r="BB2615" s="17" cm="1">
        <f t="array" ref="BB2615">$C2615*EXP(poly_from_str($AO2615,BB$2951))</f>
        <v>1.0081219237732568</v>
      </c>
      <c r="BC2615" s="10">
        <f t="shared" ref="BC2615:BC2619" si="4798">LN(AZ2615/BB2615)</f>
        <v>2.0133473234931136</v>
      </c>
      <c r="BD2615" s="10">
        <f t="shared" ref="BD2615:BD2619" si="4799">LN($AX2615/100+1)</f>
        <v>1.9299028342526559</v>
      </c>
      <c r="BE2615" s="10">
        <f t="shared" ref="BE2615:BE2619" si="4800">ABS(LN($AZ2615/$BB2615))-BD2615-LN(2)</f>
        <v>-0.60970269131948751</v>
      </c>
      <c r="BF2615" s="21">
        <f>INDEX([1]Pr3_line_class7_opt_lin!$A$2:$A$3624,MATCH($X2615,[1]Pr3_line_class7_opt_lin!$AO$2:$AO$3624,0),1)</f>
        <v>932</v>
      </c>
    </row>
    <row r="2616" spans="1:58" x14ac:dyDescent="0.25">
      <c r="A2616" s="1">
        <v>1019.631</v>
      </c>
      <c r="B2616" s="1">
        <v>8.0000000000000002E-3</v>
      </c>
      <c r="C2616">
        <v>60</v>
      </c>
      <c r="D2616" t="s">
        <v>16</v>
      </c>
      <c r="E2616" s="2">
        <v>98074.7</v>
      </c>
      <c r="F2616">
        <v>15525</v>
      </c>
      <c r="G2616" t="s">
        <v>4</v>
      </c>
      <c r="H2616" t="s">
        <v>12</v>
      </c>
      <c r="I2616">
        <v>113600</v>
      </c>
      <c r="J2616" t="s">
        <v>6</v>
      </c>
      <c r="K2616" t="s">
        <v>39</v>
      </c>
      <c r="L2616">
        <v>15525.5</v>
      </c>
      <c r="M2616">
        <v>113600.3</v>
      </c>
      <c r="N2616">
        <v>27</v>
      </c>
      <c r="V2616" s="11">
        <f t="shared" si="4631"/>
        <v>9.8074695649700724E-7</v>
      </c>
      <c r="W2616" s="11">
        <f t="shared" si="4632"/>
        <v>1.0196309547722298E-6</v>
      </c>
      <c r="X2616" s="10">
        <f t="shared" si="4633"/>
        <v>98074.697740319767</v>
      </c>
      <c r="Y2616" s="8">
        <f t="shared" si="4634"/>
        <v>1019.6309782649345</v>
      </c>
      <c r="Z2616" s="1">
        <f t="shared" si="4635"/>
        <v>1019.631</v>
      </c>
      <c r="AA2616" s="2">
        <f t="shared" si="4636"/>
        <v>98074.7</v>
      </c>
      <c r="AB2616" s="2">
        <f t="shared" si="4630"/>
        <v>98074.695649700734</v>
      </c>
      <c r="AC2616" s="1">
        <f t="shared" si="4637"/>
        <v>9.8093229633907139E-2</v>
      </c>
      <c r="AD2616" s="1" t="b">
        <f t="shared" si="4638"/>
        <v>1</v>
      </c>
      <c r="AF2616" s="1" t="s">
        <v>1154</v>
      </c>
      <c r="AG2616" s="1" t="s">
        <v>1155</v>
      </c>
      <c r="AH2616" s="10">
        <v>15525.5</v>
      </c>
      <c r="AI2616" s="10">
        <v>113600.13</v>
      </c>
      <c r="AJ2616" s="10">
        <f t="shared" si="4788"/>
        <v>98074.63</v>
      </c>
      <c r="AK2616" s="1">
        <f t="shared" si="4789"/>
        <v>-6.8252584787842352E-4</v>
      </c>
      <c r="AL2616" s="10">
        <f t="shared" si="4790"/>
        <v>6.7740319762378931E-2</v>
      </c>
      <c r="AM2616" s="10">
        <f t="shared" si="4639"/>
        <v>0.76949170827485625</v>
      </c>
      <c r="AN2616" s="10">
        <f t="shared" si="4791"/>
        <v>8.803255322172053E-2</v>
      </c>
      <c r="AO2616" s="1">
        <f t="shared" si="4640"/>
        <v>1019.631</v>
      </c>
      <c r="AP2616" s="14">
        <v>467000000</v>
      </c>
      <c r="AQ2616" s="10">
        <v>5.7000000000000002E-2</v>
      </c>
      <c r="AR2616" s="14" cm="1">
        <f t="array" ref="AR2616">SfromgA($AP2616,$AO2616,"")</f>
        <v>0.24433142799737939</v>
      </c>
      <c r="AS2616" s="21">
        <f t="shared" si="4792"/>
        <v>539.20741147482704</v>
      </c>
      <c r="AU2616" s="10"/>
      <c r="AV2616" s="10"/>
      <c r="AW2616" s="14">
        <f t="shared" si="4793"/>
        <v>467000000</v>
      </c>
      <c r="AX2616" s="21">
        <f t="shared" si="4794"/>
        <v>539.20741147482704</v>
      </c>
      <c r="AY2616" s="10">
        <f t="shared" si="4795"/>
        <v>-8.9322412589846589</v>
      </c>
      <c r="AZ2616" s="10">
        <f t="shared" si="4796"/>
        <v>14.939852700688146</v>
      </c>
      <c r="BA2616" s="10">
        <f t="shared" si="4797"/>
        <v>-1.3903122419577238</v>
      </c>
      <c r="BB2616" s="17" cm="1">
        <f t="array" ref="BB2616">$C2616*EXP(poly_from_str($AO2616,BB$2951))</f>
        <v>60.485428242386881</v>
      </c>
      <c r="BC2616" s="10">
        <f t="shared" si="4798"/>
        <v>-1.3983701602643379</v>
      </c>
      <c r="BD2616" s="10">
        <f t="shared" si="4799"/>
        <v>1.8550588033198241</v>
      </c>
      <c r="BE2616" s="10">
        <f t="shared" si="4800"/>
        <v>-1.1498358236154314</v>
      </c>
      <c r="BF2616" s="21">
        <f>INDEX([1]Pr3_line_class7_opt_lin!$A$2:$A$3624,MATCH($X2616,[1]Pr3_line_class7_opt_lin!$AO$2:$AO$3624,0),1)</f>
        <v>55951</v>
      </c>
    </row>
    <row r="2617" spans="1:58" x14ac:dyDescent="0.25">
      <c r="A2617" s="1">
        <v>1019.631</v>
      </c>
      <c r="B2617" s="1">
        <v>8.0000000000000002E-3</v>
      </c>
      <c r="C2617">
        <v>60</v>
      </c>
      <c r="D2617" t="s">
        <v>16</v>
      </c>
      <c r="E2617" s="2">
        <v>98074.7</v>
      </c>
      <c r="F2617">
        <v>19700</v>
      </c>
      <c r="G2617" t="s">
        <v>4</v>
      </c>
      <c r="H2617" t="s">
        <v>12</v>
      </c>
      <c r="I2617">
        <v>117775</v>
      </c>
      <c r="J2617" t="s">
        <v>6</v>
      </c>
      <c r="K2617" t="s">
        <v>39</v>
      </c>
      <c r="L2617">
        <v>19700.900000000001</v>
      </c>
      <c r="M2617">
        <v>117775.3</v>
      </c>
      <c r="N2617">
        <v>27</v>
      </c>
      <c r="V2617" s="11">
        <f t="shared" si="4631"/>
        <v>9.8074695649700724E-7</v>
      </c>
      <c r="W2617" s="11">
        <f t="shared" si="4632"/>
        <v>1.0196309547722298E-6</v>
      </c>
      <c r="X2617" s="10">
        <f t="shared" si="4633"/>
        <v>98074.697740319767</v>
      </c>
      <c r="Y2617" s="8">
        <f t="shared" si="4634"/>
        <v>1019.6309782649345</v>
      </c>
      <c r="Z2617" s="1">
        <f t="shared" si="4635"/>
        <v>1019.631</v>
      </c>
      <c r="AA2617" s="2">
        <f t="shared" si="4636"/>
        <v>98074.7</v>
      </c>
      <c r="AB2617" s="2">
        <f t="shared" si="4630"/>
        <v>98074.695649700734</v>
      </c>
      <c r="AC2617" s="1">
        <f t="shared" si="4637"/>
        <v>9.8093229633907139E-2</v>
      </c>
      <c r="AD2617" s="1" t="b">
        <f t="shared" si="4638"/>
        <v>1</v>
      </c>
      <c r="AF2617" s="1" t="s">
        <v>1157</v>
      </c>
      <c r="AG2617" s="1" t="s">
        <v>1158</v>
      </c>
      <c r="AH2617" s="10">
        <v>19700.900000000001</v>
      </c>
      <c r="AI2617" s="10">
        <v>117775.3</v>
      </c>
      <c r="AJ2617" s="10">
        <f t="shared" si="4788"/>
        <v>98074.4</v>
      </c>
      <c r="AK2617" s="1">
        <f t="shared" si="4789"/>
        <v>-3.0737236221511921E-3</v>
      </c>
      <c r="AL2617" s="10">
        <f t="shared" si="4790"/>
        <v>0.29774031977285631</v>
      </c>
      <c r="AM2617" s="10">
        <f t="shared" si="4639"/>
        <v>0.76949170827485625</v>
      </c>
      <c r="AN2617" s="10">
        <f t="shared" si="4791"/>
        <v>0.38693116062337851</v>
      </c>
      <c r="AO2617" s="1">
        <f t="shared" si="4640"/>
        <v>1019.631</v>
      </c>
      <c r="AP2617" s="14">
        <v>623000000</v>
      </c>
      <c r="AQ2617" s="10">
        <v>0.16500000000000001</v>
      </c>
      <c r="AR2617" s="14" cm="1">
        <f t="array" ref="AR2617">SfromgA($AP2617,$AO2617,"")</f>
        <v>0.32594963520849546</v>
      </c>
      <c r="AS2617" s="21">
        <f t="shared" si="4792"/>
        <v>502.39116382938545</v>
      </c>
      <c r="AU2617" s="10"/>
      <c r="AV2617" s="10"/>
      <c r="AW2617" s="14">
        <f t="shared" si="4793"/>
        <v>623000000</v>
      </c>
      <c r="AX2617" s="21">
        <f t="shared" si="4794"/>
        <v>502.39116382938545</v>
      </c>
      <c r="AY2617" s="10">
        <f t="shared" si="4795"/>
        <v>-9.2204585201032163</v>
      </c>
      <c r="AZ2617" s="10">
        <f t="shared" si="4796"/>
        <v>13.490302035208863</v>
      </c>
      <c r="BA2617" s="10">
        <f t="shared" si="4797"/>
        <v>-1.4923735026897826</v>
      </c>
      <c r="BB2617" s="17" cm="1">
        <f t="array" ref="BB2617">$C2617*EXP(poly_from_str($AO2617,BB$2951))</f>
        <v>60.485428242386881</v>
      </c>
      <c r="BC2617" s="10">
        <f t="shared" si="4798"/>
        <v>-1.5004314209963965</v>
      </c>
      <c r="BD2617" s="10">
        <f t="shared" si="4799"/>
        <v>1.7957368221120995</v>
      </c>
      <c r="BE2617" s="10">
        <f t="shared" si="4800"/>
        <v>-0.98845258167564831</v>
      </c>
      <c r="BF2617" s="21">
        <f>INDEX([1]Pr3_line_class7_opt_lin!$A$2:$A$3624,MATCH($X2617,[1]Pr3_line_class7_opt_lin!$AO$2:$AO$3624,0),1)</f>
        <v>55951</v>
      </c>
    </row>
    <row r="2618" spans="1:58" hidden="1" x14ac:dyDescent="0.25">
      <c r="A2618" s="1">
        <v>1019.534</v>
      </c>
      <c r="B2618" s="1">
        <v>4.0000000000000001E-3</v>
      </c>
      <c r="C2618">
        <v>60</v>
      </c>
      <c r="E2618" s="2">
        <v>98084</v>
      </c>
      <c r="F2618">
        <v>14558</v>
      </c>
      <c r="G2618" t="s">
        <v>4</v>
      </c>
      <c r="H2618" t="s">
        <v>5</v>
      </c>
      <c r="I2618">
        <v>112643</v>
      </c>
      <c r="J2618" t="s">
        <v>6</v>
      </c>
      <c r="K2618" t="s">
        <v>12</v>
      </c>
      <c r="L2618">
        <v>14558.82</v>
      </c>
      <c r="M2618">
        <v>112643.2</v>
      </c>
      <c r="N2618">
        <v>27</v>
      </c>
      <c r="V2618" s="11">
        <f t="shared" si="4631"/>
        <v>9.8084026623928188E-7</v>
      </c>
      <c r="W2618" s="11">
        <f t="shared" si="4632"/>
        <v>1.0195342767423841E-6</v>
      </c>
      <c r="X2618" s="10">
        <f t="shared" si="4633"/>
        <v>98084.013826768321</v>
      </c>
      <c r="Y2618" s="8">
        <f t="shared" si="4634"/>
        <v>1019.5341330200415</v>
      </c>
      <c r="Z2618" s="1">
        <f t="shared" si="4635"/>
        <v>1019.534</v>
      </c>
      <c r="AA2618" s="2">
        <f t="shared" si="4636"/>
        <v>98084</v>
      </c>
      <c r="AB2618" s="2">
        <f t="shared" si="4630"/>
        <v>98084.026623928192</v>
      </c>
      <c r="AC2618" s="1">
        <f t="shared" si="4637"/>
        <v>9.8102381393817273E-2</v>
      </c>
      <c r="AD2618" s="1" t="b">
        <f t="shared" si="4638"/>
        <v>1</v>
      </c>
      <c r="AF2618" s="1" t="s">
        <v>1159</v>
      </c>
      <c r="AG2618" s="1" t="s">
        <v>1161</v>
      </c>
      <c r="AH2618" s="10">
        <v>14558.82</v>
      </c>
      <c r="AI2618" s="10">
        <v>112643.09</v>
      </c>
      <c r="AJ2618" s="10">
        <f t="shared" si="4788"/>
        <v>98084.26999999999</v>
      </c>
      <c r="AK2618" s="1">
        <f t="shared" si="4789"/>
        <v>2.5297652721292252E-3</v>
      </c>
      <c r="AL2618" s="10">
        <f t="shared" si="4790"/>
        <v>-0.25617323166807182</v>
      </c>
      <c r="AM2618" s="10">
        <f t="shared" si="4639"/>
        <v>0.3848189466952549</v>
      </c>
      <c r="AN2618" s="10">
        <f t="shared" si="4791"/>
        <v>-0.66569807403724335</v>
      </c>
      <c r="AO2618" s="1">
        <f t="shared" si="4640"/>
        <v>1019.534</v>
      </c>
      <c r="AP2618" s="14">
        <v>890000000</v>
      </c>
      <c r="AQ2618" s="10">
        <v>0.161</v>
      </c>
      <c r="AR2618" s="14" cm="1">
        <f t="array" ref="AR2618">SfromgA($AP2618,$AO2618,"")</f>
        <v>0.46550945555875856</v>
      </c>
      <c r="AS2618" s="21">
        <f t="shared" si="4792"/>
        <v>450.75133550030205</v>
      </c>
      <c r="AU2618" s="10"/>
      <c r="AV2618" s="10"/>
      <c r="AW2618" s="14">
        <f t="shared" si="4793"/>
        <v>890000000</v>
      </c>
      <c r="AX2618" s="21">
        <f t="shared" si="4794"/>
        <v>450.75133550030205</v>
      </c>
      <c r="AY2618" s="10">
        <f t="shared" si="4795"/>
        <v>-9.5772733054146251</v>
      </c>
      <c r="AZ2618" s="10">
        <f t="shared" si="4796"/>
        <v>31.139590287253302</v>
      </c>
      <c r="BA2618" s="10">
        <f t="shared" si="4797"/>
        <v>-0.65586455302376412</v>
      </c>
      <c r="BB2618" s="17" cm="1">
        <f t="array" ref="BB2618">$C2618*EXP(poly_from_str($AO2618,BB$2951))</f>
        <v>60.482724338499729</v>
      </c>
      <c r="BC2618" s="10">
        <f t="shared" si="4798"/>
        <v>-0.6638777669378596</v>
      </c>
      <c r="BD2618" s="10">
        <f t="shared" si="4799"/>
        <v>1.7061132245671398</v>
      </c>
      <c r="BE2618" s="10">
        <f t="shared" si="4800"/>
        <v>-1.7353826381892254</v>
      </c>
      <c r="BF2618" s="21">
        <f>INDEX([1]Pr3_line_class7_opt_lin!$A$2:$A$3624,MATCH($X2618,[1]Pr3_line_class7_opt_lin!$AO$2:$AO$3624,0),1)</f>
        <v>55983</v>
      </c>
    </row>
    <row r="2619" spans="1:58" hidden="1" x14ac:dyDescent="0.25">
      <c r="A2619" s="1">
        <v>1019.474</v>
      </c>
      <c r="B2619" s="1">
        <v>4.0000000000000001E-3</v>
      </c>
      <c r="C2619">
        <v>1</v>
      </c>
      <c r="E2619" s="2">
        <v>98089.8</v>
      </c>
      <c r="F2619">
        <v>23442</v>
      </c>
      <c r="G2619" t="s">
        <v>4</v>
      </c>
      <c r="H2619" t="s">
        <v>12</v>
      </c>
      <c r="I2619">
        <v>121532</v>
      </c>
      <c r="J2619" t="s">
        <v>6</v>
      </c>
      <c r="K2619" t="s">
        <v>12</v>
      </c>
      <c r="L2619">
        <v>23442.25</v>
      </c>
      <c r="M2619">
        <v>121532.5</v>
      </c>
      <c r="N2619">
        <v>27</v>
      </c>
      <c r="V2619" s="11">
        <f t="shared" si="4631"/>
        <v>9.8089799249416847E-7</v>
      </c>
      <c r="W2619" s="11">
        <f t="shared" si="4632"/>
        <v>1.019473992198985E-6</v>
      </c>
      <c r="X2619" s="10">
        <f t="shared" si="4633"/>
        <v>98089.799610239264</v>
      </c>
      <c r="Y2619" s="8">
        <f t="shared" si="4634"/>
        <v>1019.4739962498744</v>
      </c>
      <c r="Z2619" s="1">
        <f t="shared" si="4635"/>
        <v>1019.474</v>
      </c>
      <c r="AA2619" s="2">
        <f t="shared" si="4636"/>
        <v>98089.8</v>
      </c>
      <c r="AB2619" s="2">
        <f t="shared" si="4630"/>
        <v>98089.799249416857</v>
      </c>
      <c r="AC2619" s="1">
        <f t="shared" si="4637"/>
        <v>9.8108043583954502E-2</v>
      </c>
      <c r="AD2619" s="1" t="b">
        <f t="shared" si="4638"/>
        <v>1</v>
      </c>
      <c r="AF2619" s="1" t="s">
        <v>1167</v>
      </c>
      <c r="AG2619" s="1" t="s">
        <v>1163</v>
      </c>
      <c r="AH2619" s="10">
        <v>23442.25</v>
      </c>
      <c r="AI2619" s="10">
        <v>121532.5</v>
      </c>
      <c r="AJ2619" s="10">
        <f t="shared" si="4788"/>
        <v>98090.25</v>
      </c>
      <c r="AK2619" s="1">
        <f t="shared" si="4789"/>
        <v>4.6847520524124775E-3</v>
      </c>
      <c r="AL2619" s="10">
        <f t="shared" si="4790"/>
        <v>-0.45038976073556114</v>
      </c>
      <c r="AM2619" s="10">
        <f t="shared" si="4639"/>
        <v>0.38486435161661797</v>
      </c>
      <c r="AN2619" s="10">
        <f t="shared" si="4791"/>
        <v>-1.1702558546763411</v>
      </c>
      <c r="AO2619" s="1">
        <f t="shared" si="4640"/>
        <v>1019.474</v>
      </c>
      <c r="AP2619" s="14">
        <v>311000000</v>
      </c>
      <c r="AQ2619" s="10">
        <v>3.7999999999999999E-2</v>
      </c>
      <c r="AR2619" s="14" cm="1">
        <f t="array" ref="AR2619">SfromgA($AP2619,$AO2619,"")</f>
        <v>0.16263806994532481</v>
      </c>
      <c r="AS2619" s="21">
        <f t="shared" si="4792"/>
        <v>586.44160581309336</v>
      </c>
      <c r="AU2619" s="10"/>
      <c r="AV2619" s="10"/>
      <c r="AW2619" s="14">
        <f t="shared" si="4793"/>
        <v>311000000</v>
      </c>
      <c r="AX2619" s="21">
        <f t="shared" si="4794"/>
        <v>586.44160581309336</v>
      </c>
      <c r="AY2619" s="10">
        <f t="shared" si="4795"/>
        <v>-12.620275938147612</v>
      </c>
      <c r="AZ2619" s="10">
        <f t="shared" si="4796"/>
        <v>4.7405971891840579</v>
      </c>
      <c r="BA2619" s="10">
        <f t="shared" si="4797"/>
        <v>1.5561631170503396</v>
      </c>
      <c r="BB2619" s="17" cm="1">
        <f t="array" ref="BB2619">$C2619*EXP(poly_from_str($AO2619,BB$2951))</f>
        <v>1.0080174137080604</v>
      </c>
      <c r="BC2619" s="10">
        <f t="shared" si="4798"/>
        <v>1.5481776720463543</v>
      </c>
      <c r="BD2619" s="10">
        <f t="shared" si="4799"/>
        <v>1.9263509748782397</v>
      </c>
      <c r="BE2619" s="10">
        <f t="shared" si="4800"/>
        <v>-1.0713204833918306</v>
      </c>
      <c r="BF2619" s="21">
        <f>INDEX([1]Pr3_line_class7_opt_lin!$A$2:$A$3624,MATCH($X2619,[1]Pr3_line_class7_opt_lin!$AO$2:$AO$3624,0),1)</f>
        <v>933</v>
      </c>
    </row>
    <row r="2620" spans="1:58" hidden="1" x14ac:dyDescent="0.25">
      <c r="A2620" s="1">
        <v>1019.311</v>
      </c>
      <c r="B2620" s="1">
        <v>4.0000000000000001E-3</v>
      </c>
      <c r="C2620">
        <v>100</v>
      </c>
      <c r="E2620" s="2">
        <v>98105.5</v>
      </c>
      <c r="N2620">
        <v>27</v>
      </c>
      <c r="V2620" s="11">
        <f t="shared" si="4631"/>
        <v>9.8105484979559711E-7</v>
      </c>
      <c r="W2620" s="11">
        <f t="shared" si="4632"/>
        <v>1.0193108439384134E-6</v>
      </c>
      <c r="X2620" s="10">
        <f t="shared" si="4633"/>
        <v>98105.492202626483</v>
      </c>
      <c r="Y2620" s="8">
        <f t="shared" si="4634"/>
        <v>1019.3109249527092</v>
      </c>
      <c r="Z2620" s="1">
        <f t="shared" si="4635"/>
        <v>1019.311</v>
      </c>
      <c r="AA2620" s="2">
        <f t="shared" si="4636"/>
        <v>98105.5</v>
      </c>
      <c r="AB2620" s="2">
        <f t="shared" si="4630"/>
        <v>98105.484979559726</v>
      </c>
      <c r="AC2620" s="1">
        <f t="shared" si="4637"/>
        <v>9.8123430915373094E-2</v>
      </c>
      <c r="AD2620" s="1" t="b">
        <f t="shared" si="4638"/>
        <v>1</v>
      </c>
      <c r="AM2620" s="10">
        <f t="shared" si="4639"/>
        <v>0.38498750626648781</v>
      </c>
      <c r="AN2620" s="10"/>
      <c r="AO2620" s="1">
        <f t="shared" si="4640"/>
        <v>1019.311</v>
      </c>
      <c r="AP2620"/>
      <c r="BB2620" s="17" cm="1">
        <f t="array" ref="BB2620">$C2620*EXP(poly_from_str($AO2620,BB$2951))</f>
        <v>100.79409189591127</v>
      </c>
      <c r="BF2620" s="21">
        <f>INDEX([1]Pr3_line_class7_opt_lin!$A$2:$A$3624,MATCH($X2620,[1]Pr3_line_class7_opt_lin!$AO$2:$AO$3624,0),1)</f>
        <v>93428</v>
      </c>
    </row>
    <row r="2621" spans="1:58" hidden="1" x14ac:dyDescent="0.25">
      <c r="A2621" s="1">
        <v>1019.207</v>
      </c>
      <c r="B2621" s="1">
        <v>4.0000000000000001E-3</v>
      </c>
      <c r="C2621">
        <v>2</v>
      </c>
      <c r="E2621" s="2">
        <v>98115.5</v>
      </c>
      <c r="N2621">
        <v>27</v>
      </c>
      <c r="V2621" s="11">
        <f t="shared" si="4631"/>
        <v>9.8115495674578382E-7</v>
      </c>
      <c r="W2621" s="11">
        <f t="shared" si="4632"/>
        <v>1.0192069550682614E-6</v>
      </c>
      <c r="X2621" s="10">
        <f t="shared" si="4633"/>
        <v>98115.497755038377</v>
      </c>
      <c r="Y2621" s="8">
        <f t="shared" si="4634"/>
        <v>1019.2069783885376</v>
      </c>
      <c r="Z2621" s="1">
        <f t="shared" si="4635"/>
        <v>1019.207</v>
      </c>
      <c r="AA2621" s="2">
        <f t="shared" si="4636"/>
        <v>98115.5</v>
      </c>
      <c r="AB2621" s="2">
        <f t="shared" si="4630"/>
        <v>98115.495674578371</v>
      </c>
      <c r="AC2621" s="1">
        <f t="shared" si="4637"/>
        <v>9.8133252457341044E-2</v>
      </c>
      <c r="AD2621" s="1" t="b">
        <f t="shared" si="4638"/>
        <v>1</v>
      </c>
      <c r="AM2621" s="10">
        <f t="shared" si="4639"/>
        <v>0.38506603663436378</v>
      </c>
      <c r="AN2621" s="10"/>
      <c r="AO2621" s="1">
        <f t="shared" si="4640"/>
        <v>1019.207</v>
      </c>
      <c r="AP2621"/>
      <c r="BB2621" s="17" cm="1">
        <f t="array" ref="BB2621">$C2621*EXP(poly_from_str($AO2621,BB$2951))</f>
        <v>2.0157835375637694</v>
      </c>
      <c r="BF2621" s="21" t="e">
        <f>INDEX([1]Pr3_line_class7_opt_lin!$A$2:$A$3624,MATCH($X2621,[1]Pr3_line_class7_opt_lin!$AO$2:$AO$3624,0),1)</f>
        <v>#N/A</v>
      </c>
    </row>
    <row r="2622" spans="1:58" hidden="1" x14ac:dyDescent="0.25">
      <c r="A2622" s="1">
        <v>1018.968</v>
      </c>
      <c r="B2622" s="1">
        <v>4.0000000000000001E-3</v>
      </c>
      <c r="C2622">
        <v>200</v>
      </c>
      <c r="E2622" s="2">
        <v>98138.5</v>
      </c>
      <c r="F2622">
        <v>15525</v>
      </c>
      <c r="G2622" t="s">
        <v>4</v>
      </c>
      <c r="H2622" t="s">
        <v>12</v>
      </c>
      <c r="I2622">
        <v>113664</v>
      </c>
      <c r="J2622" t="s">
        <v>6</v>
      </c>
      <c r="K2622" t="s">
        <v>12</v>
      </c>
      <c r="L2622">
        <v>15525.5</v>
      </c>
      <c r="M2622">
        <v>113664.3</v>
      </c>
      <c r="N2622">
        <v>27</v>
      </c>
      <c r="V2622" s="11">
        <f t="shared" si="4631"/>
        <v>9.8138508765731604E-7</v>
      </c>
      <c r="W2622" s="11">
        <f t="shared" si="4632"/>
        <v>1.01896809101423E-6</v>
      </c>
      <c r="X2622" s="10">
        <f t="shared" si="4633"/>
        <v>98138.504547499862</v>
      </c>
      <c r="Y2622" s="8">
        <f t="shared" si="4634"/>
        <v>1018.9680437977242</v>
      </c>
      <c r="Z2622" s="1">
        <f t="shared" si="4635"/>
        <v>1018.968</v>
      </c>
      <c r="AA2622" s="2">
        <f t="shared" si="4636"/>
        <v>98138.5</v>
      </c>
      <c r="AB2622" s="2">
        <f t="shared" si="4630"/>
        <v>98138.508765731603</v>
      </c>
      <c r="AC2622" s="1">
        <f t="shared" si="4637"/>
        <v>9.8155834513807896E-2</v>
      </c>
      <c r="AD2622" s="1" t="b">
        <f t="shared" si="4638"/>
        <v>1</v>
      </c>
      <c r="AF2622" s="1" t="s">
        <v>1154</v>
      </c>
      <c r="AG2622" s="5" t="s">
        <v>1463</v>
      </c>
      <c r="AH2622" s="10">
        <v>15525.5</v>
      </c>
      <c r="AI2622" s="10">
        <v>113664.57</v>
      </c>
      <c r="AJ2622" s="10">
        <f t="shared" ref="AJ2622:AJ2623" si="4801">AI2622-AH2622</f>
        <v>98139.07</v>
      </c>
      <c r="AK2622" s="1">
        <f t="shared" ref="AK2622:AK2623" si="4802">$A2622-100000000/AJ2622</f>
        <v>5.8272384280826373E-3</v>
      </c>
      <c r="AL2622" s="10">
        <f t="shared" ref="AL2622:AL2623" si="4803">$X2622-AJ2622</f>
        <v>-0.5654525001446018</v>
      </c>
      <c r="AM2622" s="10">
        <f t="shared" si="4639"/>
        <v>0.38524664170023004</v>
      </c>
      <c r="AN2622" s="10">
        <f t="shared" ref="AN2622:AN2623" si="4804">AL2622/AM2622</f>
        <v>-1.46776749992955</v>
      </c>
      <c r="AO2622" s="1">
        <f t="shared" si="4640"/>
        <v>1018.968</v>
      </c>
      <c r="AP2622" s="14">
        <v>1490000000</v>
      </c>
      <c r="AQ2622" s="10">
        <v>0.11600000000000001</v>
      </c>
      <c r="AR2622" s="14" cm="1">
        <f t="array" ref="AR2622">SfromgA($AP2622,$AO2622,"")</f>
        <v>0.77803881694375154</v>
      </c>
      <c r="AS2622" s="21">
        <f t="shared" ref="AS2622:AS2623" si="4805">(10^MAX(0.05, -0.312925054856973*((LN($AR2622))^(1/3)) + 0.454808404431693)-1)*100</f>
        <v>348.94773626720269</v>
      </c>
      <c r="AU2622" s="10"/>
      <c r="AV2622" s="10"/>
      <c r="AW2622" s="14">
        <f t="shared" ref="AW2622:AW2623" si="4806">IF($AP2622="",$AT2622,$AP2622)</f>
        <v>1490000000</v>
      </c>
      <c r="AX2622" s="21">
        <f t="shared" ref="AX2622:AX2623" si="4807">IF($AP2622="",$AV2622,$AS2622)</f>
        <v>348.94773626720269</v>
      </c>
      <c r="AY2622" s="10">
        <f t="shared" ref="AY2622:AY2623" si="4808">LN(BB2622*$AO2622/$AW2622)</f>
        <v>-8.8894312487207472</v>
      </c>
      <c r="AZ2622" s="10">
        <f t="shared" ref="AZ2622:AZ2623" si="4809">EXP(AY$2950*$AI2622+AY$2951)*$AW2622/$AO2622</f>
        <v>47.411333794814894</v>
      </c>
      <c r="BA2622" s="10">
        <f t="shared" ref="BA2622:BA2623" si="4810">LN(AZ2622/$C2622)</f>
        <v>-1.4394560568338981</v>
      </c>
      <c r="BB2622" s="17" cm="1">
        <f t="array" ref="BB2622">$C2622*EXP(poly_from_str($AO2622,BB$2951))</f>
        <v>201.55556068537521</v>
      </c>
      <c r="BC2622" s="10">
        <f t="shared" ref="BC2622:BC2623" si="4811">LN(AZ2622/BB2622)</f>
        <v>-1.4472037690758686</v>
      </c>
      <c r="BD2622" s="10">
        <f t="shared" ref="BD2622:BD2623" si="4812">LN($AX2622/100+1)</f>
        <v>1.5017362946833603</v>
      </c>
      <c r="BE2622" s="10">
        <f t="shared" ref="BE2622:BE2623" si="4813">ABS(LN($AZ2622/$BB2622))-BD2622-LN(2)</f>
        <v>-0.74767970616743706</v>
      </c>
      <c r="BF2622" s="21">
        <f>INDEX([1]Pr3_line_class7_opt_lin!$A$2:$A$3624,MATCH($X2622,[1]Pr3_line_class7_opt_lin!$AO$2:$AO$3624,0),1)</f>
        <v>187238</v>
      </c>
    </row>
    <row r="2623" spans="1:58" hidden="1" x14ac:dyDescent="0.25">
      <c r="A2623" s="1">
        <v>1018.89</v>
      </c>
      <c r="B2623" s="1">
        <v>4.0000000000000001E-3</v>
      </c>
      <c r="C2623">
        <v>3</v>
      </c>
      <c r="E2623" s="2">
        <v>98146</v>
      </c>
      <c r="F2623">
        <v>15454</v>
      </c>
      <c r="G2623" t="s">
        <v>4</v>
      </c>
      <c r="H2623" t="s">
        <v>39</v>
      </c>
      <c r="I2623">
        <v>113600</v>
      </c>
      <c r="J2623" t="s">
        <v>6</v>
      </c>
      <c r="K2623" t="s">
        <v>39</v>
      </c>
      <c r="L2623">
        <v>15454.16</v>
      </c>
      <c r="M2623">
        <v>113600.3</v>
      </c>
      <c r="N2623">
        <v>27</v>
      </c>
      <c r="V2623" s="11">
        <f t="shared" si="4631"/>
        <v>9.8146021651012384E-7</v>
      </c>
      <c r="W2623" s="11">
        <f t="shared" si="4632"/>
        <v>1.0188902247671836E-6</v>
      </c>
      <c r="X2623" s="10">
        <f t="shared" si="4633"/>
        <v>98146.011230492193</v>
      </c>
      <c r="Y2623" s="8">
        <f t="shared" si="4634"/>
        <v>1018.8901081792696</v>
      </c>
      <c r="Z2623" s="1">
        <f t="shared" si="4635"/>
        <v>1018.89</v>
      </c>
      <c r="AA2623" s="2">
        <f t="shared" si="4636"/>
        <v>98146</v>
      </c>
      <c r="AB2623" s="2">
        <f t="shared" si="4630"/>
        <v>98146.021651012372</v>
      </c>
      <c r="AC2623" s="1">
        <f t="shared" si="4637"/>
        <v>9.8163207829604957E-2</v>
      </c>
      <c r="AD2623" s="1" t="b">
        <f t="shared" si="4638"/>
        <v>1</v>
      </c>
      <c r="AF2623" s="1" t="s">
        <v>1162</v>
      </c>
      <c r="AG2623" s="1" t="s">
        <v>1155</v>
      </c>
      <c r="AH2623" s="10">
        <v>15454.16</v>
      </c>
      <c r="AI2623" s="10">
        <v>113600.13</v>
      </c>
      <c r="AJ2623" s="10">
        <f t="shared" si="4801"/>
        <v>98145.97</v>
      </c>
      <c r="AK2623" s="1">
        <f t="shared" si="4802"/>
        <v>-5.3620846585999971E-4</v>
      </c>
      <c r="AL2623" s="10">
        <f t="shared" si="4803"/>
        <v>4.123049219197128E-2</v>
      </c>
      <c r="AM2623" s="10">
        <f t="shared" si="4639"/>
        <v>0.38530557763841045</v>
      </c>
      <c r="AN2623" s="10">
        <f t="shared" si="4804"/>
        <v>0.10700725498104256</v>
      </c>
      <c r="AO2623" s="1">
        <f t="shared" si="4640"/>
        <v>1018.89</v>
      </c>
      <c r="AP2623" s="14">
        <v>207000000</v>
      </c>
      <c r="AQ2623" s="10">
        <v>0.16200000000000001</v>
      </c>
      <c r="AR2623" s="14" cm="1">
        <f t="array" ref="AR2623">SfromgA($AP2623,$AO2623,"")</f>
        <v>0.10806513612603047</v>
      </c>
      <c r="AS2623" s="21">
        <f t="shared" si="4805"/>
        <v>630.01731978987232</v>
      </c>
      <c r="AU2623" s="10"/>
      <c r="AV2623" s="10"/>
      <c r="AW2623" s="14">
        <f t="shared" si="4806"/>
        <v>207000000</v>
      </c>
      <c r="AX2623" s="21">
        <f t="shared" si="4807"/>
        <v>630.01731978987232</v>
      </c>
      <c r="AY2623" s="10">
        <f t="shared" si="4808"/>
        <v>-11.115437482809456</v>
      </c>
      <c r="AZ2623" s="10">
        <f t="shared" si="4809"/>
        <v>6.6269777362884046</v>
      </c>
      <c r="BA2623" s="10">
        <f t="shared" si="4810"/>
        <v>0.79253656488629864</v>
      </c>
      <c r="BB2623" s="17" cm="1">
        <f t="array" ref="BB2623">$C2623*EXP(poly_from_str($AO2623,BB$2951))</f>
        <v>3.0232209113677673</v>
      </c>
      <c r="BC2623" s="10">
        <f t="shared" si="4811"/>
        <v>0.7848260635604597</v>
      </c>
      <c r="BD2623" s="10">
        <f t="shared" si="4812"/>
        <v>1.9878980736124456</v>
      </c>
      <c r="BE2623" s="10">
        <f t="shared" si="4813"/>
        <v>-1.8962191906119314</v>
      </c>
      <c r="BF2623" s="21">
        <f>INDEX([1]Pr3_line_class7_opt_lin!$A$2:$A$3624,MATCH($X2623,[1]Pr3_line_class7_opt_lin!$AO$2:$AO$3624,0),1)</f>
        <v>2810</v>
      </c>
    </row>
    <row r="2624" spans="1:58" hidden="1" x14ac:dyDescent="0.25">
      <c r="A2624" s="1">
        <v>1018.544</v>
      </c>
      <c r="B2624" s="1">
        <v>4.0000000000000001E-3</v>
      </c>
      <c r="C2624">
        <v>1</v>
      </c>
      <c r="E2624" s="2">
        <v>98179.4</v>
      </c>
      <c r="N2624">
        <v>27</v>
      </c>
      <c r="V2624" s="11">
        <f t="shared" si="4631"/>
        <v>9.8179361912691063E-7</v>
      </c>
      <c r="W2624" s="11">
        <f t="shared" si="4632"/>
        <v>1.0185436048702682E-6</v>
      </c>
      <c r="X2624" s="10">
        <f t="shared" si="4633"/>
        <v>98179.380256845572</v>
      </c>
      <c r="Y2624" s="8">
        <f t="shared" si="4634"/>
        <v>1018.5438096919285</v>
      </c>
      <c r="Z2624" s="1">
        <f t="shared" si="4635"/>
        <v>1018.544</v>
      </c>
      <c r="AA2624" s="2">
        <f t="shared" si="4636"/>
        <v>98179.4</v>
      </c>
      <c r="AB2624" s="2">
        <f t="shared" si="4630"/>
        <v>98179.361912691063</v>
      </c>
      <c r="AC2624" s="1">
        <f t="shared" si="4637"/>
        <v>9.8195935527915862E-2</v>
      </c>
      <c r="AD2624" s="1" t="b">
        <f t="shared" si="4638"/>
        <v>1</v>
      </c>
      <c r="AM2624" s="10">
        <f t="shared" si="4639"/>
        <v>0.38556763379883441</v>
      </c>
      <c r="AN2624" s="10"/>
      <c r="AO2624" s="1">
        <f t="shared" si="4640"/>
        <v>1018.544</v>
      </c>
      <c r="AP2624"/>
      <c r="BB2624" s="17" cm="1">
        <f t="array" ref="BB2624">$C2624*EXP(poly_from_str($AO2624,BB$2951))</f>
        <v>1.0075721447200856</v>
      </c>
      <c r="BF2624" s="21">
        <f>INDEX([1]Pr3_line_class7_opt_lin!$A$2:$A$3624,MATCH($X2624,[1]Pr3_line_class7_opt_lin!$AO$2:$AO$3624,0),1)</f>
        <v>939</v>
      </c>
    </row>
    <row r="2625" spans="1:58" hidden="1" x14ac:dyDescent="0.25">
      <c r="A2625" s="1">
        <v>1018.373</v>
      </c>
      <c r="B2625" s="1">
        <v>4.0000000000000001E-3</v>
      </c>
      <c r="C2625">
        <v>5</v>
      </c>
      <c r="E2625" s="2">
        <v>98195.8</v>
      </c>
      <c r="N2625">
        <v>27</v>
      </c>
      <c r="V2625" s="11">
        <f t="shared" si="4631"/>
        <v>9.8195847690384558E-7</v>
      </c>
      <c r="W2625" s="11">
        <f t="shared" si="4632"/>
        <v>1.0183734945893817E-6</v>
      </c>
      <c r="X2625" s="10">
        <f t="shared" si="4633"/>
        <v>98195.824713083639</v>
      </c>
      <c r="Y2625" s="8">
        <f t="shared" si="4634"/>
        <v>1018.3732382938679</v>
      </c>
      <c r="Z2625" s="1">
        <f t="shared" si="4635"/>
        <v>1018.373</v>
      </c>
      <c r="AA2625" s="2">
        <f t="shared" si="4636"/>
        <v>98195.8</v>
      </c>
      <c r="AB2625" s="2">
        <f t="shared" ref="AB2625:AB2688" si="4814">100000000/Z2625</f>
        <v>98195.847690384559</v>
      </c>
      <c r="AC2625" s="1">
        <f t="shared" si="4637"/>
        <v>9.8212122518166023E-2</v>
      </c>
      <c r="AD2625" s="1" t="b">
        <f t="shared" si="4638"/>
        <v>1</v>
      </c>
      <c r="AM2625" s="10">
        <f t="shared" si="4639"/>
        <v>0.38569679282541858</v>
      </c>
      <c r="AN2625" s="10"/>
      <c r="AO2625" s="1">
        <f t="shared" si="4640"/>
        <v>1018.373</v>
      </c>
      <c r="AP2625"/>
      <c r="BB2625" s="17" cm="1">
        <f t="array" ref="BB2625">$C2625*EXP(poly_from_str($AO2625,BB$2951))</f>
        <v>5.0374397202435928</v>
      </c>
      <c r="BF2625" s="21">
        <f>INDEX([1]Pr3_line_class7_opt_lin!$A$2:$A$3624,MATCH($X2625,[1]Pr3_line_class7_opt_lin!$AO$2:$AO$3624,0),1)</f>
        <v>4698</v>
      </c>
    </row>
    <row r="2626" spans="1:58" hidden="1" x14ac:dyDescent="0.25">
      <c r="A2626" s="1">
        <v>1018.242</v>
      </c>
      <c r="B2626" s="1">
        <v>4.0000000000000001E-3</v>
      </c>
      <c r="C2626">
        <v>100</v>
      </c>
      <c r="E2626" s="2">
        <v>98208.5</v>
      </c>
      <c r="F2626">
        <v>19872</v>
      </c>
      <c r="G2626" t="s">
        <v>4</v>
      </c>
      <c r="H2626" t="s">
        <v>7</v>
      </c>
      <c r="I2626">
        <v>118081</v>
      </c>
      <c r="J2626" t="s">
        <v>6</v>
      </c>
      <c r="K2626" t="s">
        <v>5</v>
      </c>
      <c r="L2626">
        <v>19872.43</v>
      </c>
      <c r="M2626">
        <v>118081.1</v>
      </c>
      <c r="N2626">
        <v>27</v>
      </c>
      <c r="V2626" s="11">
        <f t="shared" ref="V2626:V2689" si="4815">0.001/$A2626</f>
        <v>9.820848089157587E-7</v>
      </c>
      <c r="W2626" s="11">
        <f t="shared" ref="W2626:W2689" si="4816">0.1/$E2626</f>
        <v>1.0182418018806927E-6</v>
      </c>
      <c r="X2626" s="10">
        <f t="shared" ref="X2626:X2689" si="4817">($E2626/$W2626^2+(100000000/$A2626)/$V2626^2)/(1/$W2626^2+1/$V2626^2)</f>
        <v>98208.490100505573</v>
      </c>
      <c r="Y2626" s="8">
        <f t="shared" ref="Y2626:Y2689" si="4818">100000000/X2626</f>
        <v>1018.2419045202814</v>
      </c>
      <c r="Z2626" s="1">
        <f t="shared" ref="Z2626:Z2689" si="4819">ROUND($A2626,3)+0</f>
        <v>1018.242</v>
      </c>
      <c r="AA2626" s="2">
        <f t="shared" ref="AA2626:AA2689" si="4820">ROUND($E2626,1)+0</f>
        <v>98208.5</v>
      </c>
      <c r="AB2626" s="2">
        <f t="shared" si="4814"/>
        <v>98208.480891575877</v>
      </c>
      <c r="AC2626" s="1">
        <f t="shared" ref="AC2626:AC2689" si="4821">0.0005/$Z2626*AB2626+0.05</f>
        <v>9.8224528595155125E-2</v>
      </c>
      <c r="AD2626" s="1" t="b">
        <f t="shared" ref="AD2626:AD2689" si="4822">ABS($E2626-AB2626)&lt;AC2626</f>
        <v>1</v>
      </c>
      <c r="AF2626" s="1" t="s">
        <v>1160</v>
      </c>
      <c r="AG2626" s="1" t="s">
        <v>1164</v>
      </c>
      <c r="AH2626" s="10">
        <v>19872.43</v>
      </c>
      <c r="AI2626" s="10">
        <v>118081.1</v>
      </c>
      <c r="AJ2626" s="10">
        <f t="shared" ref="AJ2626:AJ2628" si="4823">AI2626-AH2626</f>
        <v>98208.670000000013</v>
      </c>
      <c r="AK2626" s="1">
        <f t="shared" ref="AK2626:AK2628" si="4824">$A2626-100000000/AJ2626</f>
        <v>1.9607040804885401E-3</v>
      </c>
      <c r="AL2626" s="10">
        <f t="shared" ref="AL2626:AL2628" si="4825">$X2626-AJ2626</f>
        <v>-0.17989949444017839</v>
      </c>
      <c r="AM2626" s="10">
        <f t="shared" ref="AM2626:AM2689" si="4826">$B2626/$A2626*$E2626</f>
        <v>0.38579630382561314</v>
      </c>
      <c r="AN2626" s="10">
        <f t="shared" ref="AN2626:AN2628" si="4827">AL2626/AM2626</f>
        <v>-0.46630694139956352</v>
      </c>
      <c r="AO2626" s="1">
        <f t="shared" ref="AO2626:AO2689" si="4828">$A2626+0</f>
        <v>1018.242</v>
      </c>
      <c r="AP2626" s="14">
        <v>1280000000</v>
      </c>
      <c r="AQ2626" s="10">
        <v>0.3</v>
      </c>
      <c r="AR2626" s="14" cm="1">
        <f t="array" ref="AR2626">SfromgA($AP2626,$AO2626,"")</f>
        <v>0.66695471870690626</v>
      </c>
      <c r="AS2626" s="21">
        <f t="shared" ref="AS2626:AS2628" si="4829">(10^MAX(0.05, -0.312925054856973*((LN($AR2626))^(1/3)) + 0.454808404431693)-1)*100</f>
        <v>385.66474719478111</v>
      </c>
      <c r="AU2626" s="10"/>
      <c r="AV2626" s="10"/>
      <c r="AW2626" s="14">
        <f t="shared" ref="AW2626:AW2628" si="4830">IF($AP2626="",$AT2626,$AP2626)</f>
        <v>1280000000</v>
      </c>
      <c r="AX2626" s="21">
        <f t="shared" ref="AX2626:AX2628" si="4831">IF($AP2626="",$AV2626,$AS2626)</f>
        <v>385.66474719478111</v>
      </c>
      <c r="AY2626" s="10">
        <f t="shared" ref="AY2626:AY2628" si="4832">LN(BB2626*$AO2626/$AW2626)</f>
        <v>-9.4317273031132398</v>
      </c>
      <c r="AZ2626" s="10">
        <f t="shared" ref="AZ2626:AZ2628" si="4833">EXP(AY$2950*$AI2626+AY$2951)*$AW2626/$AO2626</f>
        <v>26.972507293792695</v>
      </c>
      <c r="BA2626" s="10">
        <f t="shared" ref="BA2626:BA2628" si="4834">LN(AZ2626/$C2626)</f>
        <v>-1.3103520871288761</v>
      </c>
      <c r="BB2626" s="17" cm="1">
        <f t="array" ref="BB2626">$C2626*EXP(poly_from_str($AO2626,BB$2951))</f>
        <v>100.74229504112908</v>
      </c>
      <c r="BC2626" s="10">
        <f t="shared" ref="BC2626:BC2628" si="4835">LN(AZ2626/BB2626)</f>
        <v>-1.3177476230245673</v>
      </c>
      <c r="BD2626" s="10">
        <f t="shared" ref="BD2626:BD2628" si="4836">LN($AX2626/100+1)</f>
        <v>1.580348379289837</v>
      </c>
      <c r="BE2626" s="10">
        <f t="shared" ref="BE2626:BE2628" si="4837">ABS(LN($AZ2626/$BB2626))-BD2626-LN(2)</f>
        <v>-0.95574793682521497</v>
      </c>
      <c r="BF2626" s="21">
        <f>INDEX([1]Pr3_line_class7_opt_lin!$A$2:$A$3624,MATCH($X2626,[1]Pr3_line_class7_opt_lin!$AO$2:$AO$3624,0),1)</f>
        <v>94024</v>
      </c>
    </row>
    <row r="2627" spans="1:58" x14ac:dyDescent="0.25">
      <c r="A2627" s="1">
        <v>1017.853</v>
      </c>
      <c r="B2627" s="1">
        <v>8.0000000000000002E-3</v>
      </c>
      <c r="C2627">
        <v>2</v>
      </c>
      <c r="D2627" t="s">
        <v>16</v>
      </c>
      <c r="E2627" s="2">
        <v>98246</v>
      </c>
      <c r="F2627">
        <v>15045</v>
      </c>
      <c r="G2627" t="s">
        <v>4</v>
      </c>
      <c r="H2627" t="s">
        <v>17</v>
      </c>
      <c r="I2627">
        <v>113291</v>
      </c>
      <c r="J2627" t="s">
        <v>6</v>
      </c>
      <c r="K2627" t="s">
        <v>7</v>
      </c>
      <c r="L2627">
        <v>15045.8</v>
      </c>
      <c r="M2627">
        <v>113291.8</v>
      </c>
      <c r="N2627">
        <v>27</v>
      </c>
      <c r="V2627" s="11">
        <f t="shared" si="4815"/>
        <v>9.8246013913600496E-7</v>
      </c>
      <c r="W2627" s="11">
        <f t="shared" si="4816"/>
        <v>1.0178531441483624E-6</v>
      </c>
      <c r="X2627" s="10">
        <f t="shared" si="4817"/>
        <v>98246.007202906694</v>
      </c>
      <c r="Y2627" s="8">
        <f t="shared" si="4818"/>
        <v>1017.8530695244521</v>
      </c>
      <c r="Z2627" s="1">
        <f t="shared" si="4819"/>
        <v>1017.853</v>
      </c>
      <c r="AA2627" s="2">
        <f t="shared" si="4820"/>
        <v>98246</v>
      </c>
      <c r="AB2627" s="2">
        <f t="shared" si="4814"/>
        <v>98246.013913600502</v>
      </c>
      <c r="AC2627" s="1">
        <f t="shared" si="4821"/>
        <v>9.8261396249556918E-2</v>
      </c>
      <c r="AD2627" s="1" t="b">
        <f t="shared" si="4822"/>
        <v>1</v>
      </c>
      <c r="AF2627" s="1" t="s">
        <v>1165</v>
      </c>
      <c r="AG2627" s="1" t="s">
        <v>1166</v>
      </c>
      <c r="AH2627" s="10">
        <v>15045.8</v>
      </c>
      <c r="AI2627" s="10">
        <v>113291.67</v>
      </c>
      <c r="AJ2627" s="10">
        <f t="shared" si="4823"/>
        <v>98245.87</v>
      </c>
      <c r="AK2627" s="1">
        <f t="shared" si="4824"/>
        <v>-1.4909826744542443E-3</v>
      </c>
      <c r="AL2627" s="10">
        <f t="shared" si="4825"/>
        <v>0.13720290669880342</v>
      </c>
      <c r="AM2627" s="10">
        <f t="shared" si="4826"/>
        <v>0.77218223063644753</v>
      </c>
      <c r="AN2627" s="10">
        <f t="shared" si="4827"/>
        <v>0.17768203055607498</v>
      </c>
      <c r="AO2627" s="1">
        <f t="shared" si="4828"/>
        <v>1017.853</v>
      </c>
      <c r="AP2627" s="14">
        <v>6660000</v>
      </c>
      <c r="AQ2627" s="10">
        <v>4.0000000000000001E-3</v>
      </c>
      <c r="AR2627" s="14" cm="1">
        <f t="array" ref="AR2627">SfromgA($AP2627,$AO2627,"")</f>
        <v>3.4662730622753422E-3</v>
      </c>
      <c r="AS2627" s="21">
        <f t="shared" si="4829"/>
        <v>929.51886249023823</v>
      </c>
      <c r="AU2627" s="10"/>
      <c r="AV2627" s="10"/>
      <c r="AW2627" s="14">
        <f t="shared" si="4830"/>
        <v>6660000</v>
      </c>
      <c r="AX2627" s="21">
        <f t="shared" si="4831"/>
        <v>929.51886249023823</v>
      </c>
      <c r="AY2627" s="10">
        <f t="shared" si="4832"/>
        <v>-8.0858306144471328</v>
      </c>
      <c r="AZ2627" s="10">
        <f t="shared" si="4833"/>
        <v>0.21967666215059919</v>
      </c>
      <c r="BA2627" s="10">
        <f t="shared" si="4834"/>
        <v>-2.2087457117811566</v>
      </c>
      <c r="BB2627" s="17" cm="1">
        <f t="array" ref="BB2627">$C2627*EXP(poly_from_str($AO2627,BB$2951))</f>
        <v>2.0144549089889381</v>
      </c>
      <c r="BC2627" s="10">
        <f t="shared" si="4835"/>
        <v>-2.2159471733928338</v>
      </c>
      <c r="BD2627" s="10">
        <f t="shared" si="4836"/>
        <v>2.3316766623033964</v>
      </c>
      <c r="BE2627" s="10">
        <f t="shared" si="4837"/>
        <v>-0.80887666947050796</v>
      </c>
      <c r="BF2627" s="21">
        <f>INDEX([1]Pr3_line_class7_opt_lin!$A$2:$A$3624,MATCH($X2627,[1]Pr3_line_class7_opt_lin!$AO$2:$AO$3624,0),1)</f>
        <v>1885</v>
      </c>
    </row>
    <row r="2628" spans="1:58" x14ac:dyDescent="0.25">
      <c r="A2628" s="1">
        <v>1017.853</v>
      </c>
      <c r="B2628" s="1">
        <v>8.0000000000000002E-3</v>
      </c>
      <c r="C2628">
        <v>2</v>
      </c>
      <c r="D2628" t="s">
        <v>16</v>
      </c>
      <c r="E2628" s="2">
        <v>98246</v>
      </c>
      <c r="F2628">
        <v>18063</v>
      </c>
      <c r="G2628" t="s">
        <v>4</v>
      </c>
      <c r="H2628" t="s">
        <v>5</v>
      </c>
      <c r="I2628">
        <v>116309</v>
      </c>
      <c r="J2628" t="s">
        <v>6</v>
      </c>
      <c r="K2628" t="s">
        <v>12</v>
      </c>
      <c r="L2628">
        <v>18063.36</v>
      </c>
      <c r="M2628">
        <v>116309.2</v>
      </c>
      <c r="N2628">
        <v>27</v>
      </c>
      <c r="V2628" s="11">
        <f t="shared" si="4815"/>
        <v>9.8246013913600496E-7</v>
      </c>
      <c r="W2628" s="11">
        <f t="shared" si="4816"/>
        <v>1.0178531441483624E-6</v>
      </c>
      <c r="X2628" s="10">
        <f t="shared" si="4817"/>
        <v>98246.007202906694</v>
      </c>
      <c r="Y2628" s="8">
        <f t="shared" si="4818"/>
        <v>1017.8530695244521</v>
      </c>
      <c r="Z2628" s="1">
        <f t="shared" si="4819"/>
        <v>1017.853</v>
      </c>
      <c r="AA2628" s="2">
        <f t="shared" si="4820"/>
        <v>98246</v>
      </c>
      <c r="AB2628" s="2">
        <f t="shared" si="4814"/>
        <v>98246.013913600502</v>
      </c>
      <c r="AC2628" s="1">
        <f t="shared" si="4821"/>
        <v>9.8261396249556918E-2</v>
      </c>
      <c r="AD2628" s="1" t="b">
        <f t="shared" si="4822"/>
        <v>1</v>
      </c>
      <c r="AF2628" s="1" t="s">
        <v>1175</v>
      </c>
      <c r="AG2628" s="1" t="s">
        <v>1148</v>
      </c>
      <c r="AH2628" s="10">
        <v>18063.36</v>
      </c>
      <c r="AI2628" s="10">
        <v>116309.14</v>
      </c>
      <c r="AJ2628" s="10">
        <f t="shared" si="4823"/>
        <v>98245.78</v>
      </c>
      <c r="AK2628" s="1">
        <f t="shared" si="4824"/>
        <v>-2.4234085169609898E-3</v>
      </c>
      <c r="AL2628" s="10">
        <f t="shared" si="4825"/>
        <v>0.22720290669531096</v>
      </c>
      <c r="AM2628" s="10">
        <f t="shared" si="4826"/>
        <v>0.77218223063644753</v>
      </c>
      <c r="AN2628" s="10">
        <f t="shared" si="4827"/>
        <v>0.29423482913877197</v>
      </c>
      <c r="AO2628" s="1">
        <f t="shared" si="4828"/>
        <v>1017.853</v>
      </c>
      <c r="AP2628" s="14">
        <v>318000000</v>
      </c>
      <c r="AQ2628" s="10">
        <v>4.3999999999999997E-2</v>
      </c>
      <c r="AR2628" s="14" cm="1">
        <f t="array" ref="AR2628">SfromgA($AP2628,$AO2628,"")</f>
        <v>0.16550673180233616</v>
      </c>
      <c r="AS2628" s="21">
        <f t="shared" si="4829"/>
        <v>584.5016247871348</v>
      </c>
      <c r="AU2628" s="10"/>
      <c r="AV2628" s="10"/>
      <c r="AW2628" s="14">
        <f t="shared" si="4830"/>
        <v>318000000</v>
      </c>
      <c r="AX2628" s="21">
        <f t="shared" si="4831"/>
        <v>584.5016247871348</v>
      </c>
      <c r="AY2628" s="10">
        <f t="shared" si="4832"/>
        <v>-11.951762512675012</v>
      </c>
      <c r="AZ2628" s="10">
        <f t="shared" si="4833"/>
        <v>7.9111416562508143</v>
      </c>
      <c r="BA2628" s="10">
        <f t="shared" si="4834"/>
        <v>1.3751249215572516</v>
      </c>
      <c r="BB2628" s="17" cm="1">
        <f t="array" ref="BB2628">$C2628*EXP(poly_from_str($AO2628,BB$2951))</f>
        <v>2.0144549089889381</v>
      </c>
      <c r="BC2628" s="10">
        <f t="shared" si="4835"/>
        <v>1.3679234599455745</v>
      </c>
      <c r="BD2628" s="10">
        <f t="shared" si="4836"/>
        <v>1.923520832422233</v>
      </c>
      <c r="BE2628" s="10">
        <f t="shared" si="4837"/>
        <v>-1.2487445530366039</v>
      </c>
      <c r="BF2628" s="21">
        <f>INDEX([1]Pr3_line_class7_opt_lin!$A$2:$A$3624,MATCH($X2628,[1]Pr3_line_class7_opt_lin!$AO$2:$AO$3624,0),1)</f>
        <v>1885</v>
      </c>
    </row>
    <row r="2629" spans="1:58" hidden="1" x14ac:dyDescent="0.25">
      <c r="A2629" s="1">
        <v>1017.516</v>
      </c>
      <c r="B2629" s="1">
        <v>4.0000000000000001E-3</v>
      </c>
      <c r="C2629">
        <v>10</v>
      </c>
      <c r="E2629" s="2">
        <v>98278.6</v>
      </c>
      <c r="N2629">
        <v>27</v>
      </c>
      <c r="V2629" s="11">
        <f t="shared" si="4815"/>
        <v>9.8278552867964733E-7</v>
      </c>
      <c r="W2629" s="11">
        <f t="shared" si="4816"/>
        <v>1.0175155120239807E-6</v>
      </c>
      <c r="X2629" s="10">
        <f t="shared" si="4817"/>
        <v>98278.575615904745</v>
      </c>
      <c r="Y2629" s="8">
        <f t="shared" si="4818"/>
        <v>1017.515764481803</v>
      </c>
      <c r="Z2629" s="1">
        <f t="shared" si="4819"/>
        <v>1017.516</v>
      </c>
      <c r="AA2629" s="2">
        <f t="shared" si="4820"/>
        <v>98278.6</v>
      </c>
      <c r="AB2629" s="2">
        <f t="shared" si="4814"/>
        <v>98278.55286796474</v>
      </c>
      <c r="AC2629" s="1">
        <f t="shared" si="4821"/>
        <v>9.82933697691067E-2</v>
      </c>
      <c r="AD2629" s="1" t="b">
        <f t="shared" si="4822"/>
        <v>1</v>
      </c>
      <c r="AM2629" s="10">
        <f t="shared" si="4826"/>
        <v>0.38634714343558235</v>
      </c>
      <c r="AN2629" s="10"/>
      <c r="AO2629" s="1">
        <f t="shared" si="4828"/>
        <v>1017.516</v>
      </c>
      <c r="AP2629"/>
      <c r="BB2629" s="17" cm="1">
        <f t="array" ref="BB2629">$C2629*EXP(poly_from_str($AO2629,BB$2951))</f>
        <v>10.070550697613568</v>
      </c>
      <c r="BF2629" s="21">
        <f>INDEX([1]Pr3_line_class7_opt_lin!$A$2:$A$3624,MATCH($X2629,[1]Pr3_line_class7_opt_lin!$AO$2:$AO$3624,0),1)</f>
        <v>9443</v>
      </c>
    </row>
    <row r="2630" spans="1:58" x14ac:dyDescent="0.25">
      <c r="A2630" s="1">
        <v>1017.396</v>
      </c>
      <c r="B2630" s="1">
        <v>8.0000000000000002E-3</v>
      </c>
      <c r="C2630">
        <v>5</v>
      </c>
      <c r="D2630" t="s">
        <v>111</v>
      </c>
      <c r="E2630" s="2">
        <v>98290.1</v>
      </c>
      <c r="F2630">
        <v>17113</v>
      </c>
      <c r="G2630" t="s">
        <v>4</v>
      </c>
      <c r="H2630" t="s">
        <v>39</v>
      </c>
      <c r="I2630">
        <v>115403</v>
      </c>
      <c r="J2630" t="s">
        <v>6</v>
      </c>
      <c r="K2630" t="s">
        <v>12</v>
      </c>
      <c r="L2630">
        <v>17113.189999999999</v>
      </c>
      <c r="M2630">
        <v>115403.3</v>
      </c>
      <c r="N2630">
        <v>27</v>
      </c>
      <c r="V2630" s="11">
        <f t="shared" si="4815"/>
        <v>9.8290144643776854E-7</v>
      </c>
      <c r="W2630" s="11">
        <f t="shared" si="4816"/>
        <v>1.0173964621055427E-6</v>
      </c>
      <c r="X2630" s="10">
        <f t="shared" si="4817"/>
        <v>98290.123091538771</v>
      </c>
      <c r="Y2630" s="8">
        <f t="shared" si="4818"/>
        <v>1017.396223086106</v>
      </c>
      <c r="Z2630" s="1">
        <f t="shared" si="4819"/>
        <v>1017.396</v>
      </c>
      <c r="AA2630" s="2">
        <f t="shared" si="4820"/>
        <v>98290.1</v>
      </c>
      <c r="AB2630" s="2">
        <f t="shared" si="4814"/>
        <v>98290.144643776861</v>
      </c>
      <c r="AC2630" s="1">
        <f t="shared" si="4821"/>
        <v>9.8304762670472889E-2</v>
      </c>
      <c r="AD2630" s="1" t="b">
        <f t="shared" si="4822"/>
        <v>1</v>
      </c>
      <c r="AF2630" s="1" t="s">
        <v>1170</v>
      </c>
      <c r="AG2630" s="1" t="s">
        <v>1172</v>
      </c>
      <c r="AH2630" s="10">
        <v>17113.189999999999</v>
      </c>
      <c r="AI2630" s="10">
        <v>115403.34</v>
      </c>
      <c r="AJ2630" s="10">
        <f t="shared" ref="AJ2630:AJ2633" si="4838">AI2630-AH2630</f>
        <v>98290.15</v>
      </c>
      <c r="AK2630" s="1">
        <f t="shared" ref="AK2630:AK2633" si="4839">$A2630-100000000/AJ2630</f>
        <v>5.5441974495806789E-5</v>
      </c>
      <c r="AL2630" s="10">
        <f t="shared" ref="AL2630:AL2633" si="4840">$X2630-AJ2630</f>
        <v>-2.6908461222774349E-2</v>
      </c>
      <c r="AM2630" s="10">
        <f t="shared" si="4826"/>
        <v>0.77287585168410333</v>
      </c>
      <c r="AN2630" s="10">
        <f t="shared" ref="AN2630:AN2633" si="4841">AL2630/AM2630</f>
        <v>-3.4816020146237685E-2</v>
      </c>
      <c r="AO2630" s="1">
        <f t="shared" si="4828"/>
        <v>1017.396</v>
      </c>
      <c r="AP2630" s="14">
        <v>419000000</v>
      </c>
      <c r="AQ2630" s="10">
        <v>0.27100000000000002</v>
      </c>
      <c r="AR2630" s="14" cm="1">
        <f t="array" ref="AR2630">SfromgA($AP2630,$AO2630,"")</f>
        <v>0.21777973266108605</v>
      </c>
      <c r="AS2630" s="21">
        <f t="shared" ref="AS2630:AS2633" si="4842">(10^MAX(0.05, -0.312925054856973*((LN($AR2630))^(1/3)) + 0.454808404431693)-1)*100</f>
        <v>553.04014226538004</v>
      </c>
      <c r="AU2630" s="10"/>
      <c r="AV2630" s="10"/>
      <c r="AW2630" s="14">
        <f t="shared" ref="AW2630:AW2633" si="4843">IF($AP2630="",$AT2630,$AP2630)</f>
        <v>419000000</v>
      </c>
      <c r="AX2630" s="21">
        <f t="shared" ref="AX2630:AX2633" si="4844">IF($AP2630="",$AV2630,$AS2630)</f>
        <v>553.04014226538004</v>
      </c>
      <c r="AY2630" s="10">
        <f t="shared" ref="AY2630:AY2633" si="4845">LN(BB2630*$AO2630/$AW2630)</f>
        <v>-11.31197319294686</v>
      </c>
      <c r="AZ2630" s="10">
        <f t="shared" ref="AZ2630:AZ2633" si="4846">EXP(AY$2950*$AI2630+AY$2951)*$AW2630/$AO2630</f>
        <v>11.349927508168575</v>
      </c>
      <c r="BA2630" s="10">
        <f t="shared" ref="BA2630:BA2633" si="4847">LN(AZ2630/$C2630)</f>
        <v>0.81977344452741474</v>
      </c>
      <c r="BB2630" s="17" cm="1">
        <f t="array" ref="BB2630">$C2630*EXP(poly_from_str($AO2630,BB$2951))</f>
        <v>5.0349650470426619</v>
      </c>
      <c r="BC2630" s="10">
        <f t="shared" ref="BC2630:BC2633" si="4848">LN(AZ2630/BB2630)</f>
        <v>0.81280477281257046</v>
      </c>
      <c r="BD2630" s="10">
        <f t="shared" ref="BD2630:BD2633" si="4849">LN($AX2630/100+1)</f>
        <v>1.8764684150059288</v>
      </c>
      <c r="BE2630" s="10">
        <f t="shared" ref="BE2630:BE2633" si="4850">ABS(LN($AZ2630/$BB2630))-BD2630-LN(2)</f>
        <v>-1.7568108227533035</v>
      </c>
      <c r="BF2630" s="21">
        <f>INDEX([1]Pr3_line_class7_opt_lin!$A$2:$A$3624,MATCH($X2630,[1]Pr3_line_class7_opt_lin!$AO$2:$AO$3624,0),1)</f>
        <v>4725</v>
      </c>
    </row>
    <row r="2631" spans="1:58" x14ac:dyDescent="0.25">
      <c r="A2631" s="1">
        <v>1017.345</v>
      </c>
      <c r="B2631" s="1">
        <v>8.0000000000000002E-3</v>
      </c>
      <c r="C2631">
        <v>50</v>
      </c>
      <c r="D2631" t="s">
        <v>111</v>
      </c>
      <c r="E2631" s="2">
        <v>98295.1</v>
      </c>
      <c r="F2631">
        <v>17113</v>
      </c>
      <c r="G2631" t="s">
        <v>4</v>
      </c>
      <c r="H2631" t="s">
        <v>39</v>
      </c>
      <c r="I2631">
        <v>115408</v>
      </c>
      <c r="J2631" t="s">
        <v>6</v>
      </c>
      <c r="K2631" t="s">
        <v>39</v>
      </c>
      <c r="L2631">
        <v>17113.189999999999</v>
      </c>
      <c r="M2631">
        <v>115408.4</v>
      </c>
      <c r="N2631">
        <v>27</v>
      </c>
      <c r="V2631" s="11">
        <f t="shared" si="4815"/>
        <v>9.8295071976566464E-7</v>
      </c>
      <c r="W2631" s="11">
        <f t="shared" si="4816"/>
        <v>1.01734470996011E-6</v>
      </c>
      <c r="X2631" s="10">
        <f t="shared" si="4817"/>
        <v>98295.085506577976</v>
      </c>
      <c r="Y2631" s="8">
        <f t="shared" si="4818"/>
        <v>1017.3448599656382</v>
      </c>
      <c r="Z2631" s="1">
        <f t="shared" si="4819"/>
        <v>1017.345</v>
      </c>
      <c r="AA2631" s="2">
        <f t="shared" si="4820"/>
        <v>98295.1</v>
      </c>
      <c r="AB2631" s="2">
        <f t="shared" si="4814"/>
        <v>98295.071976566454</v>
      </c>
      <c r="AC2631" s="1">
        <f t="shared" si="4821"/>
        <v>9.8309605874391914E-2</v>
      </c>
      <c r="AD2631" s="1" t="b">
        <f t="shared" si="4822"/>
        <v>1</v>
      </c>
      <c r="AF2631" s="1" t="s">
        <v>1170</v>
      </c>
      <c r="AG2631" s="1" t="s">
        <v>1168</v>
      </c>
      <c r="AH2631" s="10">
        <v>17113.189999999999</v>
      </c>
      <c r="AI2631" s="10">
        <v>115408.39</v>
      </c>
      <c r="AJ2631" s="10">
        <f t="shared" si="4838"/>
        <v>98295.2</v>
      </c>
      <c r="AK2631" s="1">
        <f t="shared" si="4839"/>
        <v>1.3250290960513667E-3</v>
      </c>
      <c r="AL2631" s="10">
        <f t="shared" si="4840"/>
        <v>-0.11449342202104162</v>
      </c>
      <c r="AM2631" s="10">
        <f t="shared" si="4826"/>
        <v>0.77295391435550387</v>
      </c>
      <c r="AN2631" s="10">
        <f t="shared" si="4841"/>
        <v>-0.14812451285211137</v>
      </c>
      <c r="AO2631" s="1">
        <f t="shared" si="4828"/>
        <v>1017.345</v>
      </c>
      <c r="AP2631" s="14">
        <v>4260000000</v>
      </c>
      <c r="AQ2631" s="10">
        <v>0.35299999999999998</v>
      </c>
      <c r="AR2631" s="14" cm="1">
        <f t="array" ref="AR2631">SfromgA($AP2631,$AO2631,"")</f>
        <v>2.2138476150378907</v>
      </c>
      <c r="AS2631" s="21">
        <f t="shared" si="4842"/>
        <v>46.202081137000349</v>
      </c>
      <c r="AU2631" s="10"/>
      <c r="AV2631" s="10"/>
      <c r="AW2631" s="14">
        <f t="shared" si="4843"/>
        <v>4260000000</v>
      </c>
      <c r="AX2631" s="21">
        <f t="shared" si="4844"/>
        <v>46.202081137000349</v>
      </c>
      <c r="AY2631" s="10">
        <f t="shared" si="4845"/>
        <v>-11.328618048251203</v>
      </c>
      <c r="AZ2631" s="10">
        <f t="shared" si="4846"/>
        <v>115.34676640566622</v>
      </c>
      <c r="BA2631" s="10">
        <f t="shared" si="4847"/>
        <v>0.83591994590459329</v>
      </c>
      <c r="BB2631" s="17" cm="1">
        <f t="array" ref="BB2631">$C2631*EXP(poly_from_str($AO2631,BB$2951))</f>
        <v>50.348326305782699</v>
      </c>
      <c r="BC2631" s="10">
        <f t="shared" si="4848"/>
        <v>0.82897757391664306</v>
      </c>
      <c r="BD2631" s="10">
        <f t="shared" si="4849"/>
        <v>0.37981959608947558</v>
      </c>
      <c r="BE2631" s="10">
        <f t="shared" si="4850"/>
        <v>-0.2439892027327778</v>
      </c>
      <c r="BF2631" s="21">
        <f>INDEX([1]Pr3_line_class7_opt_lin!$A$2:$A$3624,MATCH($X2631,[1]Pr3_line_class7_opt_lin!$AO$2:$AO$3624,0),1)</f>
        <v>47263</v>
      </c>
    </row>
    <row r="2632" spans="1:58" x14ac:dyDescent="0.25">
      <c r="A2632" s="1">
        <v>1017.31</v>
      </c>
      <c r="B2632" s="1">
        <v>8.0000000000000002E-3</v>
      </c>
      <c r="C2632">
        <v>20</v>
      </c>
      <c r="D2632" t="s">
        <v>111</v>
      </c>
      <c r="E2632" s="2">
        <v>98298.4</v>
      </c>
      <c r="F2632">
        <v>14859</v>
      </c>
      <c r="G2632" t="s">
        <v>4</v>
      </c>
      <c r="H2632" t="s">
        <v>12</v>
      </c>
      <c r="I2632">
        <v>113158</v>
      </c>
      <c r="J2632" t="s">
        <v>6</v>
      </c>
      <c r="K2632" t="s">
        <v>5</v>
      </c>
      <c r="L2632">
        <v>14859.96</v>
      </c>
      <c r="M2632">
        <v>113158.8</v>
      </c>
      <c r="N2632">
        <v>27</v>
      </c>
      <c r="V2632" s="11">
        <f t="shared" si="4815"/>
        <v>9.8298453765322278E-7</v>
      </c>
      <c r="W2632" s="11">
        <f t="shared" si="4816"/>
        <v>1.0173105564281821E-6</v>
      </c>
      <c r="X2632" s="10">
        <f t="shared" si="4817"/>
        <v>98298.427805028114</v>
      </c>
      <c r="Y2632" s="8">
        <f t="shared" si="4818"/>
        <v>1017.3102686682528</v>
      </c>
      <c r="Z2632" s="1">
        <f t="shared" si="4819"/>
        <v>1017.31</v>
      </c>
      <c r="AA2632" s="2">
        <f t="shared" si="4820"/>
        <v>98298.4</v>
      </c>
      <c r="AB2632" s="2">
        <f t="shared" si="4814"/>
        <v>98298.45376532228</v>
      </c>
      <c r="AC2632" s="1">
        <f t="shared" si="4821"/>
        <v>9.831293006326601E-2</v>
      </c>
      <c r="AD2632" s="1" t="b">
        <f t="shared" si="4822"/>
        <v>1</v>
      </c>
      <c r="AF2632" s="1" t="s">
        <v>1173</v>
      </c>
      <c r="AG2632" s="1" t="s">
        <v>1174</v>
      </c>
      <c r="AH2632" s="10">
        <v>14859.96</v>
      </c>
      <c r="AI2632" s="10">
        <v>113158.53</v>
      </c>
      <c r="AJ2632" s="10">
        <f t="shared" si="4838"/>
        <v>98298.57</v>
      </c>
      <c r="AK2632" s="1">
        <f t="shared" si="4839"/>
        <v>1.202934081334206E-3</v>
      </c>
      <c r="AL2632" s="10">
        <f t="shared" si="4840"/>
        <v>-0.14219497189333197</v>
      </c>
      <c r="AM2632" s="10">
        <f t="shared" si="4826"/>
        <v>0.77300645820841241</v>
      </c>
      <c r="AN2632" s="10">
        <f t="shared" si="4841"/>
        <v>-0.18395056132247006</v>
      </c>
      <c r="AO2632" s="1">
        <f t="shared" si="4828"/>
        <v>1017.31</v>
      </c>
      <c r="AP2632" s="14">
        <v>1940000000</v>
      </c>
      <c r="AQ2632" s="10">
        <v>0.40400000000000003</v>
      </c>
      <c r="AR2632" s="14" cm="1">
        <f t="array" ref="AR2632">SfromgA($AP2632,$AO2632,"")</f>
        <v>1.0080800742301697</v>
      </c>
      <c r="AS2632" s="21">
        <f t="shared" si="4842"/>
        <v>146.66043800107502</v>
      </c>
      <c r="AU2632" s="10"/>
      <c r="AV2632" s="10"/>
      <c r="AW2632" s="14">
        <f t="shared" si="4843"/>
        <v>1940000000</v>
      </c>
      <c r="AX2632" s="21">
        <f t="shared" si="4844"/>
        <v>146.66043800107502</v>
      </c>
      <c r="AY2632" s="10">
        <f t="shared" si="4845"/>
        <v>-11.458380082910722</v>
      </c>
      <c r="AZ2632" s="10">
        <f t="shared" si="4846"/>
        <v>64.825838079641642</v>
      </c>
      <c r="BA2632" s="10">
        <f t="shared" si="4847"/>
        <v>1.1759719861271845</v>
      </c>
      <c r="BB2632" s="17" cm="1">
        <f t="array" ref="BB2632">$C2632*EXP(poly_from_str($AO2632,BB$2951))</f>
        <v>20.138966283169605</v>
      </c>
      <c r="BC2632" s="10">
        <f t="shared" si="4848"/>
        <v>1.1690477002636421</v>
      </c>
      <c r="BD2632" s="10">
        <f t="shared" si="4849"/>
        <v>0.9028424598762006</v>
      </c>
      <c r="BE2632" s="10">
        <f t="shared" si="4850"/>
        <v>-0.42694194017250375</v>
      </c>
      <c r="BF2632" s="21">
        <f>INDEX([1]Pr3_line_class7_opt_lin!$A$2:$A$3624,MATCH($X2632,[1]Pr3_line_class7_opt_lin!$AO$2:$AO$3624,0),1)</f>
        <v>18909</v>
      </c>
    </row>
    <row r="2633" spans="1:58" hidden="1" x14ac:dyDescent="0.25">
      <c r="A2633" s="1">
        <v>1017.231</v>
      </c>
      <c r="B2633" s="1">
        <v>4.0000000000000001E-3</v>
      </c>
      <c r="C2633">
        <v>5</v>
      </c>
      <c r="E2633" s="2">
        <v>98306.1</v>
      </c>
      <c r="F2633">
        <v>17627</v>
      </c>
      <c r="G2633" t="s">
        <v>4</v>
      </c>
      <c r="H2633" t="s">
        <v>5</v>
      </c>
      <c r="I2633">
        <v>115933</v>
      </c>
      <c r="J2633" t="s">
        <v>6</v>
      </c>
      <c r="K2633" t="s">
        <v>12</v>
      </c>
      <c r="L2633">
        <v>17627</v>
      </c>
      <c r="M2633">
        <v>115933.2</v>
      </c>
      <c r="N2633">
        <v>27</v>
      </c>
      <c r="V2633" s="11">
        <f t="shared" si="4815"/>
        <v>9.8306087801099271E-7</v>
      </c>
      <c r="W2633" s="11">
        <f t="shared" si="4816"/>
        <v>1.0172308737708036E-6</v>
      </c>
      <c r="X2633" s="10">
        <f t="shared" si="4817"/>
        <v>98306.093692222625</v>
      </c>
      <c r="Y2633" s="8">
        <f t="shared" si="4818"/>
        <v>1017.2309390410799</v>
      </c>
      <c r="Z2633" s="1">
        <f t="shared" si="4819"/>
        <v>1017.231</v>
      </c>
      <c r="AA2633" s="2">
        <f t="shared" si="4820"/>
        <v>98306.1</v>
      </c>
      <c r="AB2633" s="2">
        <f t="shared" si="4814"/>
        <v>98306.08780109926</v>
      </c>
      <c r="AC2633" s="1">
        <f t="shared" si="4821"/>
        <v>9.832043449378719E-2</v>
      </c>
      <c r="AD2633" s="1" t="b">
        <f t="shared" si="4822"/>
        <v>1</v>
      </c>
      <c r="AF2633" s="1" t="s">
        <v>1176</v>
      </c>
      <c r="AG2633" s="1" t="s">
        <v>1177</v>
      </c>
      <c r="AH2633" s="10">
        <v>17627</v>
      </c>
      <c r="AI2633" s="10">
        <v>115933.14</v>
      </c>
      <c r="AJ2633" s="10">
        <f t="shared" si="4838"/>
        <v>98306.14</v>
      </c>
      <c r="AK2633" s="1">
        <f t="shared" si="4839"/>
        <v>5.4013248814044346E-4</v>
      </c>
      <c r="AL2633" s="10">
        <f t="shared" si="4840"/>
        <v>-4.6307777374750003E-2</v>
      </c>
      <c r="AM2633" s="10">
        <f t="shared" si="4826"/>
        <v>0.38656352391934584</v>
      </c>
      <c r="AN2633" s="10">
        <f t="shared" si="4841"/>
        <v>-0.11979344793124311</v>
      </c>
      <c r="AO2633" s="1">
        <f t="shared" si="4828"/>
        <v>1017.231</v>
      </c>
      <c r="AP2633" s="14">
        <v>277000000</v>
      </c>
      <c r="AQ2633" s="10">
        <v>0.122</v>
      </c>
      <c r="AR2633" s="14" cm="1">
        <f t="array" ref="AR2633">SfromgA($AP2633,$AO2633,"")</f>
        <v>0.14390367641160964</v>
      </c>
      <c r="AS2633" s="21">
        <f t="shared" si="4842"/>
        <v>599.83136816608805</v>
      </c>
      <c r="AU2633" s="10"/>
      <c r="AV2633" s="10"/>
      <c r="AW2633" s="14">
        <f t="shared" si="4843"/>
        <v>277000000</v>
      </c>
      <c r="AX2633" s="21">
        <f t="shared" si="4844"/>
        <v>599.83136816608805</v>
      </c>
      <c r="AY2633" s="10">
        <f t="shared" si="4845"/>
        <v>-10.898367291500255</v>
      </c>
      <c r="AZ2633" s="10">
        <f t="shared" si="4846"/>
        <v>7.1420261337165707</v>
      </c>
      <c r="BA2633" s="10">
        <f t="shared" si="4847"/>
        <v>0.35655859589088057</v>
      </c>
      <c r="BB2633" s="17" cm="1">
        <f t="array" ref="BB2633">$C2633*EXP(poly_from_str($AO2633,BB$2951))</f>
        <v>5.0345354801509394</v>
      </c>
      <c r="BC2633" s="10">
        <f t="shared" si="4848"/>
        <v>0.34967524457317495</v>
      </c>
      <c r="BD2633" s="10">
        <f t="shared" si="4849"/>
        <v>1.945669217413742</v>
      </c>
      <c r="BE2633" s="10">
        <f t="shared" si="4850"/>
        <v>-2.2891411534005122</v>
      </c>
      <c r="BF2633" s="21">
        <f>INDEX([1]Pr3_line_class7_opt_lin!$A$2:$A$3624,MATCH($X2633,[1]Pr3_line_class7_opt_lin!$AO$2:$AO$3624,0),1)</f>
        <v>4730</v>
      </c>
    </row>
    <row r="2634" spans="1:58" hidden="1" x14ac:dyDescent="0.25">
      <c r="A2634" s="1">
        <v>1016.991</v>
      </c>
      <c r="B2634" s="1">
        <v>4.0000000000000001E-3</v>
      </c>
      <c r="C2634">
        <v>10</v>
      </c>
      <c r="E2634" s="2">
        <v>98329.3</v>
      </c>
      <c r="N2634">
        <v>27</v>
      </c>
      <c r="V2634" s="11">
        <f t="shared" si="4815"/>
        <v>9.8329287083169863E-7</v>
      </c>
      <c r="W2634" s="11">
        <f t="shared" si="4816"/>
        <v>1.0169908664050288E-6</v>
      </c>
      <c r="X2634" s="10">
        <f t="shared" si="4817"/>
        <v>98329.293324041893</v>
      </c>
      <c r="Y2634" s="8">
        <f t="shared" si="4818"/>
        <v>1016.9909354524937</v>
      </c>
      <c r="Z2634" s="1">
        <f t="shared" si="4819"/>
        <v>1016.991</v>
      </c>
      <c r="AA2634" s="2">
        <f t="shared" si="4820"/>
        <v>98329.3</v>
      </c>
      <c r="AB2634" s="2">
        <f t="shared" si="4814"/>
        <v>98329.287083169867</v>
      </c>
      <c r="AC2634" s="1">
        <f t="shared" si="4821"/>
        <v>9.8343243491422178E-2</v>
      </c>
      <c r="AD2634" s="1" t="b">
        <f t="shared" si="4822"/>
        <v>1</v>
      </c>
      <c r="AM2634" s="10">
        <f t="shared" si="4826"/>
        <v>0.38674599873548537</v>
      </c>
      <c r="AN2634" s="10"/>
      <c r="AO2634" s="1">
        <f t="shared" si="4828"/>
        <v>1016.991</v>
      </c>
      <c r="AP2634"/>
      <c r="BB2634" s="17" cm="1">
        <f t="array" ref="BB2634">$C2634*EXP(poly_from_str($AO2634,BB$2951))</f>
        <v>10.067809317802519</v>
      </c>
      <c r="BF2634" s="21">
        <f>INDEX([1]Pr3_line_class7_opt_lin!$A$2:$A$3624,MATCH($X2634,[1]Pr3_line_class7_opt_lin!$AO$2:$AO$3624,0),1)</f>
        <v>9473</v>
      </c>
    </row>
    <row r="2635" spans="1:58" hidden="1" x14ac:dyDescent="0.25">
      <c r="A2635" s="1">
        <v>1016.7140000000001</v>
      </c>
      <c r="B2635" s="1">
        <v>4.0000000000000001E-3</v>
      </c>
      <c r="C2635">
        <v>5</v>
      </c>
      <c r="E2635" s="2">
        <v>98356.1</v>
      </c>
      <c r="N2635">
        <v>27</v>
      </c>
      <c r="V2635" s="11">
        <f t="shared" si="4815"/>
        <v>9.835607653676452E-7</v>
      </c>
      <c r="W2635" s="11">
        <f t="shared" si="4816"/>
        <v>1.0167137574588663E-6</v>
      </c>
      <c r="X2635" s="10">
        <f t="shared" si="4817"/>
        <v>98356.087879604209</v>
      </c>
      <c r="Y2635" s="8">
        <f t="shared" si="4818"/>
        <v>1016.7138827482451</v>
      </c>
      <c r="Z2635" s="1">
        <f t="shared" si="4819"/>
        <v>1016.7140000000001</v>
      </c>
      <c r="AA2635" s="2">
        <f t="shared" si="4820"/>
        <v>98356.1</v>
      </c>
      <c r="AB2635" s="2">
        <f t="shared" si="4814"/>
        <v>98356.076536764507</v>
      </c>
      <c r="AC2635" s="1">
        <f t="shared" si="4821"/>
        <v>9.8369588958529403E-2</v>
      </c>
      <c r="AD2635" s="1" t="b">
        <f t="shared" si="4822"/>
        <v>1</v>
      </c>
      <c r="AM2635" s="10">
        <f t="shared" si="4826"/>
        <v>0.38695680397830662</v>
      </c>
      <c r="AN2635" s="10"/>
      <c r="AO2635" s="1">
        <f t="shared" si="4828"/>
        <v>1016.7140000000001</v>
      </c>
      <c r="AP2635"/>
      <c r="BB2635" s="17" cm="1">
        <f t="array" ref="BB2635">$C2635*EXP(poly_from_str($AO2635,BB$2951))</f>
        <v>5.0331677540451576</v>
      </c>
      <c r="BF2635" s="21">
        <f>INDEX([1]Pr3_line_class7_opt_lin!$A$2:$A$3624,MATCH($X2635,[1]Pr3_line_class7_opt_lin!$AO$2:$AO$3624,0),1)</f>
        <v>4744</v>
      </c>
    </row>
    <row r="2636" spans="1:58" hidden="1" x14ac:dyDescent="0.25">
      <c r="A2636" s="1">
        <v>1016.471</v>
      </c>
      <c r="B2636" s="1">
        <v>4.0000000000000001E-3</v>
      </c>
      <c r="C2636">
        <v>200</v>
      </c>
      <c r="E2636" s="2">
        <v>98379.6</v>
      </c>
      <c r="F2636">
        <v>15454</v>
      </c>
      <c r="G2636" t="s">
        <v>4</v>
      </c>
      <c r="H2636" t="s">
        <v>39</v>
      </c>
      <c r="I2636">
        <v>113833</v>
      </c>
      <c r="J2636" t="s">
        <v>6</v>
      </c>
      <c r="K2636" t="s">
        <v>46</v>
      </c>
      <c r="L2636">
        <v>15454.16</v>
      </c>
      <c r="M2636">
        <v>113833.9</v>
      </c>
      <c r="N2636">
        <v>27</v>
      </c>
      <c r="V2636" s="11">
        <f t="shared" si="4815"/>
        <v>9.8379589776786549E-7</v>
      </c>
      <c r="W2636" s="11">
        <f t="shared" si="4816"/>
        <v>1.0164708943724105E-6</v>
      </c>
      <c r="X2636" s="10">
        <f t="shared" si="4817"/>
        <v>98379.594721438378</v>
      </c>
      <c r="Y2636" s="8">
        <f t="shared" si="4818"/>
        <v>1016.4709489112025</v>
      </c>
      <c r="Z2636" s="1">
        <f t="shared" si="4819"/>
        <v>1016.471</v>
      </c>
      <c r="AA2636" s="2">
        <f t="shared" si="4820"/>
        <v>98379.6</v>
      </c>
      <c r="AB2636" s="2">
        <f t="shared" si="4814"/>
        <v>98379.589776786554</v>
      </c>
      <c r="AC2636" s="1">
        <f t="shared" si="4821"/>
        <v>9.8392718423244027E-2</v>
      </c>
      <c r="AD2636" s="1" t="b">
        <f t="shared" si="4822"/>
        <v>1</v>
      </c>
      <c r="AF2636" s="1" t="s">
        <v>1162</v>
      </c>
      <c r="AG2636" s="1" t="s">
        <v>1169</v>
      </c>
      <c r="AH2636" s="10">
        <v>15454.16</v>
      </c>
      <c r="AI2636" s="10">
        <v>113833.9</v>
      </c>
      <c r="AJ2636" s="10">
        <f t="shared" ref="AJ2636:AJ2637" si="4851">AI2636-AH2636</f>
        <v>98379.739999999991</v>
      </c>
      <c r="AK2636" s="1">
        <f t="shared" ref="AK2636:AK2637" si="4852">$A2636-100000000/AJ2636</f>
        <v>1.5521238416340566E-3</v>
      </c>
      <c r="AL2636" s="10">
        <f t="shared" ref="AL2636:AL2637" si="4853">$X2636-AJ2636</f>
        <v>-0.14527856161294039</v>
      </c>
      <c r="AM2636" s="10">
        <f t="shared" si="4826"/>
        <v>0.38714178761617402</v>
      </c>
      <c r="AN2636" s="10">
        <f t="shared" ref="AN2636:AN2637" si="4854">AL2636/AM2636</f>
        <v>-0.37525931392602513</v>
      </c>
      <c r="AO2636" s="1">
        <f t="shared" si="4828"/>
        <v>1016.471</v>
      </c>
      <c r="AP2636" s="14">
        <v>4910000000</v>
      </c>
      <c r="AQ2636" s="10">
        <v>0.53600000000000003</v>
      </c>
      <c r="AR2636" s="14" cm="1">
        <f t="array" ref="AR2636">SfromgA($AP2636,$AO2636,"")</f>
        <v>2.5450705764907671</v>
      </c>
      <c r="AS2636" s="21">
        <f t="shared" ref="AS2636:AS2637" si="4855">(10^MAX(0.05, -0.312925054856973*((LN($AR2636))^(1/3)) + 0.454808404431693)-1)*100</f>
        <v>40.898924415786595</v>
      </c>
      <c r="AU2636" s="10"/>
      <c r="AV2636" s="10"/>
      <c r="AW2636" s="14">
        <f t="shared" ref="AW2636:AW2637" si="4856">IF($AP2636="",$AT2636,$AP2636)</f>
        <v>4910000000</v>
      </c>
      <c r="AX2636" s="21">
        <f t="shared" ref="AX2636:AX2637" si="4857">IF($AP2636="",$AV2636,$AS2636)</f>
        <v>40.898924415786595</v>
      </c>
      <c r="AY2636" s="10">
        <f t="shared" ref="AY2636:AY2637" si="4858">LN(BB2636*$AO2636/$AW2636)</f>
        <v>-10.085648658190991</v>
      </c>
      <c r="AZ2636" s="10">
        <f t="shared" ref="AZ2636:AZ2637" si="4859">EXP(AY$2950*$AI2636+AY$2951)*$AW2636/$AO2636</f>
        <v>154.15897159504206</v>
      </c>
      <c r="BA2636" s="10">
        <f t="shared" ref="BA2636:BA2637" si="4860">LN(AZ2636/$C2636)</f>
        <v>-0.26033301348751609</v>
      </c>
      <c r="BB2636" s="17" cm="1">
        <f t="array" ref="BB2636">$C2636*EXP(poly_from_str($AO2636,BB$2951))</f>
        <v>201.30054039495624</v>
      </c>
      <c r="BC2636" s="10">
        <f t="shared" ref="BC2636:BC2637" si="4861">LN(AZ2636/BB2636)</f>
        <v>-0.26681466410698818</v>
      </c>
      <c r="BD2636" s="10">
        <f t="shared" ref="BD2636:BD2637" si="4862">LN($AX2636/100+1)</f>
        <v>0.342872599216623</v>
      </c>
      <c r="BE2636" s="10">
        <f t="shared" ref="BE2636:BE2637" si="4863">ABS(LN($AZ2636/$BB2636))-BD2636-LN(2)</f>
        <v>-0.76920511566958005</v>
      </c>
      <c r="BF2636" s="21">
        <f>INDEX([1]Pr3_line_class7_opt_lin!$A$2:$A$3624,MATCH($X2636,[1]Pr3_line_class7_opt_lin!$AO$2:$AO$3624,0),1)</f>
        <v>190038</v>
      </c>
    </row>
    <row r="2637" spans="1:58" hidden="1" x14ac:dyDescent="0.25">
      <c r="A2637" s="1">
        <v>1015.785</v>
      </c>
      <c r="B2637" s="1">
        <v>4.0000000000000001E-3</v>
      </c>
      <c r="C2637">
        <v>20</v>
      </c>
      <c r="E2637" s="2">
        <v>98446</v>
      </c>
      <c r="F2637">
        <v>19872</v>
      </c>
      <c r="G2637" t="s">
        <v>4</v>
      </c>
      <c r="H2637" t="s">
        <v>7</v>
      </c>
      <c r="I2637">
        <v>118318</v>
      </c>
      <c r="J2637" t="s">
        <v>6</v>
      </c>
      <c r="K2637" t="s">
        <v>7</v>
      </c>
      <c r="L2637">
        <v>19872.43</v>
      </c>
      <c r="M2637">
        <v>118318.6</v>
      </c>
      <c r="N2637">
        <v>27</v>
      </c>
      <c r="V2637" s="11">
        <f t="shared" si="4815"/>
        <v>9.8446029425518204E-7</v>
      </c>
      <c r="W2637" s="11">
        <f t="shared" si="4816"/>
        <v>1.0157853036182274E-6</v>
      </c>
      <c r="X2637" s="10">
        <f t="shared" si="4817"/>
        <v>98446.015173466832</v>
      </c>
      <c r="Y2637" s="8">
        <f t="shared" si="4818"/>
        <v>1015.7851470554189</v>
      </c>
      <c r="Z2637" s="1">
        <f t="shared" si="4819"/>
        <v>1015.785</v>
      </c>
      <c r="AA2637" s="2">
        <f t="shared" si="4820"/>
        <v>98446</v>
      </c>
      <c r="AB2637" s="2">
        <f t="shared" si="4814"/>
        <v>98446.029425518194</v>
      </c>
      <c r="AC2637" s="1">
        <f t="shared" si="4821"/>
        <v>9.8458103548249978E-2</v>
      </c>
      <c r="AD2637" s="1" t="b">
        <f t="shared" si="4822"/>
        <v>1</v>
      </c>
      <c r="AF2637" s="1" t="s">
        <v>1160</v>
      </c>
      <c r="AG2637" s="1" t="s">
        <v>1171</v>
      </c>
      <c r="AH2637" s="10">
        <v>19872.43</v>
      </c>
      <c r="AI2637" s="10">
        <v>118318.6</v>
      </c>
      <c r="AJ2637" s="10">
        <f t="shared" si="4851"/>
        <v>98446.170000000013</v>
      </c>
      <c r="AK2637" s="1">
        <f t="shared" si="4852"/>
        <v>1.4504723750405901E-3</v>
      </c>
      <c r="AL2637" s="10">
        <f t="shared" si="4853"/>
        <v>-0.15482653318031225</v>
      </c>
      <c r="AM2637" s="10">
        <f t="shared" si="4826"/>
        <v>0.38766471251298262</v>
      </c>
      <c r="AN2637" s="10">
        <f t="shared" si="4854"/>
        <v>-0.39938258031449592</v>
      </c>
      <c r="AO2637" s="1">
        <f t="shared" si="4828"/>
        <v>1015.785</v>
      </c>
      <c r="AP2637" s="14">
        <v>870000000</v>
      </c>
      <c r="AQ2637" s="10">
        <v>0.28299999999999997</v>
      </c>
      <c r="AR2637" s="14" cm="1">
        <f t="array" ref="AR2637">SfromgA($AP2637,$AO2637,"")</f>
        <v>0.45004713216447739</v>
      </c>
      <c r="AS2637" s="21">
        <f t="shared" si="4855"/>
        <v>456.04361717747111</v>
      </c>
      <c r="AU2637" s="10"/>
      <c r="AV2637" s="10"/>
      <c r="AW2637" s="14">
        <f t="shared" si="4856"/>
        <v>870000000</v>
      </c>
      <c r="AX2637" s="21">
        <f t="shared" si="4857"/>
        <v>456.04361717747111</v>
      </c>
      <c r="AY2637" s="10">
        <f t="shared" si="4858"/>
        <v>-10.658747731385004</v>
      </c>
      <c r="AZ2637" s="10">
        <f t="shared" si="4859"/>
        <v>17.973730640823923</v>
      </c>
      <c r="BA2637" s="10">
        <f t="shared" si="4860"/>
        <v>-0.1068209904752818</v>
      </c>
      <c r="BB2637" s="17" cm="1">
        <f t="array" ref="BB2637">$C2637*EXP(poly_from_str($AO2637,BB$2951))</f>
        <v>20.122509149106953</v>
      </c>
      <c r="BC2637" s="10">
        <f t="shared" si="4861"/>
        <v>-0.11292776357743027</v>
      </c>
      <c r="BD2637" s="10">
        <f t="shared" si="4862"/>
        <v>1.7156765533465141</v>
      </c>
      <c r="BE2637" s="10">
        <f t="shared" si="4863"/>
        <v>-2.2958959703290294</v>
      </c>
      <c r="BF2637" s="21">
        <f>INDEX([1]Pr3_line_class7_opt_lin!$A$2:$A$3624,MATCH($X2637,[1]Pr3_line_class7_opt_lin!$AO$2:$AO$3624,0),1)</f>
        <v>19081</v>
      </c>
    </row>
    <row r="2638" spans="1:58" hidden="1" x14ac:dyDescent="0.25">
      <c r="A2638" s="1">
        <v>1015.73</v>
      </c>
      <c r="B2638" s="1">
        <v>4.0000000000000001E-3</v>
      </c>
      <c r="C2638">
        <v>10</v>
      </c>
      <c r="E2638" s="2">
        <v>98451.4</v>
      </c>
      <c r="N2638">
        <v>27</v>
      </c>
      <c r="V2638" s="11">
        <f t="shared" si="4815"/>
        <v>9.8451360105539866E-7</v>
      </c>
      <c r="W2638" s="11">
        <f t="shared" si="4816"/>
        <v>1.0157295884060562E-6</v>
      </c>
      <c r="X2638" s="10">
        <f t="shared" si="4817"/>
        <v>98451.379430324741</v>
      </c>
      <c r="Y2638" s="8">
        <f t="shared" si="4818"/>
        <v>1015.7298006247971</v>
      </c>
      <c r="Z2638" s="1">
        <f t="shared" si="4819"/>
        <v>1015.73</v>
      </c>
      <c r="AA2638" s="2">
        <f t="shared" si="4820"/>
        <v>98451.4</v>
      </c>
      <c r="AB2638" s="2">
        <f t="shared" si="4814"/>
        <v>98451.360105539861</v>
      </c>
      <c r="AC2638" s="1">
        <f t="shared" si="4821"/>
        <v>9.8463351533153443E-2</v>
      </c>
      <c r="AD2638" s="1" t="b">
        <f t="shared" si="4822"/>
        <v>1</v>
      </c>
      <c r="AM2638" s="10">
        <f t="shared" si="4826"/>
        <v>0.3877069693717819</v>
      </c>
      <c r="AN2638" s="10"/>
      <c r="AO2638" s="1">
        <f t="shared" si="4828"/>
        <v>1015.73</v>
      </c>
      <c r="AP2638"/>
      <c r="BB2638" s="17" cm="1">
        <f t="array" ref="BB2638">$C2638*EXP(poly_from_str($AO2638,BB$2951))</f>
        <v>10.060947100175017</v>
      </c>
      <c r="BF2638" s="21">
        <f>INDEX([1]Pr3_line_class7_opt_lin!$A$2:$A$3624,MATCH($X2638,[1]Pr3_line_class7_opt_lin!$AO$2:$AO$3624,0),1)</f>
        <v>9544</v>
      </c>
    </row>
    <row r="2639" spans="1:58" hidden="1" x14ac:dyDescent="0.25">
      <c r="A2639" s="1">
        <v>1015.699</v>
      </c>
      <c r="B2639" s="1">
        <v>4.0000000000000001E-3</v>
      </c>
      <c r="C2639">
        <v>2</v>
      </c>
      <c r="E2639" s="2">
        <v>98454.399999999994</v>
      </c>
      <c r="N2639">
        <v>27</v>
      </c>
      <c r="V2639" s="11">
        <f t="shared" si="4815"/>
        <v>9.8454364925041778E-7</v>
      </c>
      <c r="W2639" s="11">
        <f t="shared" si="4816"/>
        <v>1.0156986381512661E-6</v>
      </c>
      <c r="X2639" s="10">
        <f t="shared" si="4817"/>
        <v>98454.381916339611</v>
      </c>
      <c r="Y2639" s="8">
        <f t="shared" si="4818"/>
        <v>1015.6988247102477</v>
      </c>
      <c r="Z2639" s="1">
        <f t="shared" si="4819"/>
        <v>1015.699</v>
      </c>
      <c r="AA2639" s="2">
        <f t="shared" si="4820"/>
        <v>98454.399999999994</v>
      </c>
      <c r="AB2639" s="2">
        <f t="shared" si="4814"/>
        <v>98454.36492504178</v>
      </c>
      <c r="AC2639" s="1">
        <f t="shared" si="4821"/>
        <v>9.8466309863966484E-2</v>
      </c>
      <c r="AD2639" s="1" t="b">
        <f t="shared" si="4822"/>
        <v>1</v>
      </c>
      <c r="AM2639" s="10">
        <f t="shared" si="4826"/>
        <v>0.38773061704304129</v>
      </c>
      <c r="AN2639" s="10"/>
      <c r="AO2639" s="1">
        <f t="shared" si="4828"/>
        <v>1015.699</v>
      </c>
      <c r="AP2639"/>
      <c r="BB2639" s="17" cm="1">
        <f t="array" ref="BB2639">$C2639*EXP(poly_from_str($AO2639,BB$2951))</f>
        <v>2.0121546936530406</v>
      </c>
      <c r="BF2639" s="21">
        <f>INDEX([1]Pr3_line_class7_opt_lin!$A$2:$A$3624,MATCH($X2639,[1]Pr3_line_class7_opt_lin!$AO$2:$AO$3624,0),1)</f>
        <v>1909</v>
      </c>
    </row>
    <row r="2640" spans="1:58" hidden="1" x14ac:dyDescent="0.25">
      <c r="A2640" s="1">
        <v>1015.4690000000001</v>
      </c>
      <c r="B2640" s="1">
        <v>4.0000000000000001E-3</v>
      </c>
      <c r="C2640">
        <v>5</v>
      </c>
      <c r="E2640" s="2">
        <v>98476.7</v>
      </c>
      <c r="N2640">
        <v>27</v>
      </c>
      <c r="V2640" s="11">
        <f t="shared" si="4815"/>
        <v>9.8476664477202161E-7</v>
      </c>
      <c r="W2640" s="11">
        <f t="shared" si="4816"/>
        <v>1.0154686336971082E-6</v>
      </c>
      <c r="X2640" s="10">
        <f t="shared" si="4817"/>
        <v>98476.681693483362</v>
      </c>
      <c r="Y2640" s="8">
        <f t="shared" si="4818"/>
        <v>1015.4688224696491</v>
      </c>
      <c r="Z2640" s="1">
        <f t="shared" si="4819"/>
        <v>1015.4690000000001</v>
      </c>
      <c r="AA2640" s="2">
        <f t="shared" si="4820"/>
        <v>98476.7</v>
      </c>
      <c r="AB2640" s="2">
        <f t="shared" si="4814"/>
        <v>98476.664477202154</v>
      </c>
      <c r="AC2640" s="1">
        <f t="shared" si="4821"/>
        <v>9.8488267232777246E-2</v>
      </c>
      <c r="AD2640" s="1" t="b">
        <f t="shared" si="4822"/>
        <v>1</v>
      </c>
      <c r="AM2640" s="10">
        <f t="shared" si="4826"/>
        <v>0.38790627778888376</v>
      </c>
      <c r="AN2640" s="10"/>
      <c r="AO2640" s="1">
        <f t="shared" si="4828"/>
        <v>1015.4690000000001</v>
      </c>
      <c r="AP2640"/>
      <c r="BB2640" s="17" cm="1">
        <f t="array" ref="BB2640">$C2640*EXP(poly_from_str($AO2640,BB$2951))</f>
        <v>5.0297389217408375</v>
      </c>
      <c r="BF2640" s="21">
        <f>INDEX([1]Pr3_line_class7_opt_lin!$A$2:$A$3624,MATCH($X2640,[1]Pr3_line_class7_opt_lin!$AO$2:$AO$3624,0),1)</f>
        <v>4779</v>
      </c>
    </row>
    <row r="2641" spans="1:58" hidden="1" x14ac:dyDescent="0.25">
      <c r="A2641" s="1">
        <v>1015.34</v>
      </c>
      <c r="B2641" s="1">
        <v>4.0000000000000001E-3</v>
      </c>
      <c r="C2641">
        <v>1</v>
      </c>
      <c r="E2641" s="2">
        <v>98489.2</v>
      </c>
      <c r="N2641">
        <v>27</v>
      </c>
      <c r="V2641" s="11">
        <f t="shared" si="4815"/>
        <v>9.8489176039553247E-7</v>
      </c>
      <c r="W2641" s="11">
        <f t="shared" si="4816"/>
        <v>1.0153397529881451E-6</v>
      </c>
      <c r="X2641" s="10">
        <f t="shared" si="4817"/>
        <v>98489.187655129572</v>
      </c>
      <c r="Y2641" s="8">
        <f t="shared" si="4818"/>
        <v>1015.3398802532589</v>
      </c>
      <c r="Z2641" s="1">
        <f t="shared" si="4819"/>
        <v>1015.34</v>
      </c>
      <c r="AA2641" s="2">
        <f t="shared" si="4820"/>
        <v>98489.2</v>
      </c>
      <c r="AB2641" s="2">
        <f t="shared" si="4814"/>
        <v>98489.176039553247</v>
      </c>
      <c r="AC2641" s="1">
        <f t="shared" si="4821"/>
        <v>9.8500588984750559E-2</v>
      </c>
      <c r="AD2641" s="1" t="b">
        <f t="shared" si="4822"/>
        <v>1</v>
      </c>
      <c r="AM2641" s="10">
        <f t="shared" si="4826"/>
        <v>0.38800480627179068</v>
      </c>
      <c r="AN2641" s="10"/>
      <c r="AO2641" s="1">
        <f t="shared" si="4828"/>
        <v>1015.34</v>
      </c>
      <c r="AP2641"/>
      <c r="BB2641" s="17" cm="1">
        <f t="array" ref="BB2641">$C2641*EXP(poly_from_str($AO2641,BB$2951))</f>
        <v>1.0058745468625563</v>
      </c>
      <c r="BF2641" s="21">
        <f>INDEX([1]Pr3_line_class7_opt_lin!$A$2:$A$3624,MATCH($X2641,[1]Pr3_line_class7_opt_lin!$AO$2:$AO$3624,0),1)</f>
        <v>957</v>
      </c>
    </row>
    <row r="2642" spans="1:58" hidden="1" x14ac:dyDescent="0.25">
      <c r="A2642" s="1">
        <v>1015.274</v>
      </c>
      <c r="B2642" s="1">
        <v>4.0000000000000001E-3</v>
      </c>
      <c r="C2642">
        <v>30</v>
      </c>
      <c r="E2642" s="2">
        <v>98495.6</v>
      </c>
      <c r="N2642">
        <v>27</v>
      </c>
      <c r="V2642" s="11">
        <f t="shared" si="4815"/>
        <v>9.8495578533479624E-7</v>
      </c>
      <c r="W2642" s="11">
        <f t="shared" si="4816"/>
        <v>1.0152737787271716E-6</v>
      </c>
      <c r="X2642" s="10">
        <f t="shared" si="4817"/>
        <v>98495.58894144099</v>
      </c>
      <c r="Y2642" s="8">
        <f t="shared" si="4818"/>
        <v>1015.2738927166924</v>
      </c>
      <c r="Z2642" s="1">
        <f t="shared" si="4819"/>
        <v>1015.274</v>
      </c>
      <c r="AA2642" s="2">
        <f t="shared" si="4820"/>
        <v>98495.6</v>
      </c>
      <c r="AB2642" s="2">
        <f t="shared" si="4814"/>
        <v>98495.578533479638</v>
      </c>
      <c r="AC2642" s="1">
        <f t="shared" si="4821"/>
        <v>9.8506894953224261E-2</v>
      </c>
      <c r="AD2642" s="1" t="b">
        <f t="shared" si="4822"/>
        <v>1</v>
      </c>
      <c r="AM2642" s="10">
        <f t="shared" si="4826"/>
        <v>0.38805524420008786</v>
      </c>
      <c r="AN2642" s="10"/>
      <c r="AO2642" s="1">
        <f t="shared" si="4828"/>
        <v>1015.274</v>
      </c>
      <c r="AP2642"/>
      <c r="BB2642" s="17" cm="1">
        <f t="array" ref="BB2642">$C2642*EXP(poly_from_str($AO2642,BB$2951))</f>
        <v>30.175107546003662</v>
      </c>
      <c r="BF2642" s="21">
        <f>INDEX([1]Pr3_line_class7_opt_lin!$A$2:$A$3624,MATCH($X2642,[1]Pr3_line_class7_opt_lin!$AO$2:$AO$3624,0),1)</f>
        <v>28709</v>
      </c>
    </row>
    <row r="2643" spans="1:58" hidden="1" x14ac:dyDescent="0.25">
      <c r="A2643" s="1">
        <v>1015.17</v>
      </c>
      <c r="B2643" s="1">
        <v>4.0000000000000001E-3</v>
      </c>
      <c r="C2643">
        <v>8</v>
      </c>
      <c r="E2643" s="2">
        <v>98505.7</v>
      </c>
      <c r="N2643">
        <v>27</v>
      </c>
      <c r="V2643" s="11">
        <f t="shared" si="4815"/>
        <v>9.8505669001251038E-7</v>
      </c>
      <c r="W2643" s="11">
        <f t="shared" si="4816"/>
        <v>1.0151696805362533E-6</v>
      </c>
      <c r="X2643" s="10">
        <f t="shared" si="4817"/>
        <v>98505.684034051563</v>
      </c>
      <c r="Y2643" s="8">
        <f t="shared" si="4818"/>
        <v>1015.1698450764717</v>
      </c>
      <c r="Z2643" s="1">
        <f t="shared" si="4819"/>
        <v>1015.17</v>
      </c>
      <c r="AA2643" s="2">
        <f t="shared" si="4820"/>
        <v>98505.7</v>
      </c>
      <c r="AB2643" s="2">
        <f t="shared" si="4814"/>
        <v>98505.669001251023</v>
      </c>
      <c r="AC2643" s="1">
        <f t="shared" si="4821"/>
        <v>9.8516834126920139E-2</v>
      </c>
      <c r="AD2643" s="1" t="b">
        <f t="shared" si="4822"/>
        <v>1</v>
      </c>
      <c r="AM2643" s="10">
        <f t="shared" si="4826"/>
        <v>0.38813479515746135</v>
      </c>
      <c r="AN2643" s="10"/>
      <c r="AO2643" s="1">
        <f t="shared" si="4828"/>
        <v>1015.17</v>
      </c>
      <c r="AP2643"/>
      <c r="BB2643" s="17" cm="1">
        <f t="array" ref="BB2643">$C2643*EXP(poly_from_str($AO2643,BB$2951))</f>
        <v>8.0462192567678823</v>
      </c>
      <c r="BF2643" s="21">
        <f>INDEX([1]Pr3_line_class7_opt_lin!$A$2:$A$3624,MATCH($X2643,[1]Pr3_line_class7_opt_lin!$AO$2:$AO$3624,0),1)</f>
        <v>7661</v>
      </c>
    </row>
    <row r="2644" spans="1:58" hidden="1" x14ac:dyDescent="0.25">
      <c r="A2644" s="1">
        <v>1015.046</v>
      </c>
      <c r="B2644" s="1">
        <v>4.0000000000000001E-3</v>
      </c>
      <c r="C2644">
        <v>3</v>
      </c>
      <c r="E2644" s="2">
        <v>98517.7</v>
      </c>
      <c r="F2644">
        <v>29835</v>
      </c>
      <c r="G2644" t="s">
        <v>4</v>
      </c>
      <c r="H2644" t="s">
        <v>5</v>
      </c>
      <c r="I2644">
        <v>128352</v>
      </c>
      <c r="J2644" t="s">
        <v>6</v>
      </c>
      <c r="K2644" t="s">
        <v>5</v>
      </c>
      <c r="L2644">
        <v>29835.09</v>
      </c>
      <c r="M2644">
        <v>128352.8</v>
      </c>
      <c r="N2644">
        <v>27</v>
      </c>
      <c r="V2644" s="11">
        <f t="shared" si="4815"/>
        <v>9.8517702645988446E-7</v>
      </c>
      <c r="W2644" s="11">
        <f t="shared" si="4816"/>
        <v>1.0150460272621063E-6</v>
      </c>
      <c r="X2644" s="10">
        <f t="shared" si="4817"/>
        <v>98517.701362497522</v>
      </c>
      <c r="Y2644" s="8">
        <f t="shared" si="4818"/>
        <v>1015.0460132240432</v>
      </c>
      <c r="Z2644" s="1">
        <f t="shared" si="4819"/>
        <v>1015.046</v>
      </c>
      <c r="AA2644" s="2">
        <f t="shared" si="4820"/>
        <v>98517.7</v>
      </c>
      <c r="AB2644" s="2">
        <f t="shared" si="4814"/>
        <v>98517.702645988451</v>
      </c>
      <c r="AC2644" s="1">
        <f t="shared" si="4821"/>
        <v>9.8528688673216999E-2</v>
      </c>
      <c r="AD2644" s="1" t="b">
        <f t="shared" si="4822"/>
        <v>1</v>
      </c>
      <c r="AF2644" s="1" t="s">
        <v>1185</v>
      </c>
      <c r="AG2644" s="1" t="s">
        <v>1186</v>
      </c>
      <c r="AH2644" s="10">
        <v>29835.09</v>
      </c>
      <c r="AI2644" s="10">
        <v>128352.8</v>
      </c>
      <c r="AJ2644" s="10">
        <f>AI2644-AH2644</f>
        <v>98517.71</v>
      </c>
      <c r="AK2644" s="1">
        <f>$A2644-100000000/AJ2644</f>
        <v>7.576972723200015E-5</v>
      </c>
      <c r="AL2644" s="10">
        <f>$X2644-AJ2644</f>
        <v>-8.6375024839071557E-3</v>
      </c>
      <c r="AM2644" s="10">
        <f t="shared" si="4826"/>
        <v>0.38822949895866782</v>
      </c>
      <c r="AN2644" s="10">
        <f>AL2644/AM2644</f>
        <v>-2.2248444559404109E-2</v>
      </c>
      <c r="AO2644" s="1">
        <f t="shared" si="4828"/>
        <v>1015.046</v>
      </c>
      <c r="AP2644" s="14">
        <v>144000000</v>
      </c>
      <c r="AQ2644" s="10">
        <v>0.14000000000000001</v>
      </c>
      <c r="AR2644" s="14" cm="1">
        <f t="array" ref="AR2644">SfromgA($AP2644,$AO2644,"")</f>
        <v>7.4328098799376338E-2</v>
      </c>
      <c r="AS2644" s="21">
        <f>(10^MAX(0.05, -0.312925054856973*((LN($AR2644))^(1/3)) + 0.454808404431693)-1)*100</f>
        <v>667.47002381060258</v>
      </c>
      <c r="AU2644" s="10"/>
      <c r="AV2644" s="10"/>
      <c r="AW2644" s="14">
        <f>IF($AP2644="",$AT2644,$AP2644)</f>
        <v>144000000</v>
      </c>
      <c r="AX2644" s="21">
        <f>IF($AP2644="",$AV2644,$AS2644)</f>
        <v>667.47002381060258</v>
      </c>
      <c r="AY2644" s="10">
        <f>LN(BB2644*$AO2644/$AW2644)</f>
        <v>-10.758332472493743</v>
      </c>
      <c r="AZ2644" s="10">
        <f>EXP(AY$2950*$AI2644+AY$2951)*$AW2644/$AO2644</f>
        <v>1.1653267006011787</v>
      </c>
      <c r="BA2644" s="10">
        <f>LN(AZ2644/$C2644)</f>
        <v>-0.94561081126292212</v>
      </c>
      <c r="BB2644" s="17" cm="1">
        <f t="array" ref="BB2644">$C2644*EXP(poly_from_str($AO2644,BB$2951))</f>
        <v>3.0171183116323501</v>
      </c>
      <c r="BC2644" s="10">
        <f t="shared" ref="BC2644" si="4864">LN(AZ2644/BB2644)</f>
        <v>-0.95130069699534148</v>
      </c>
      <c r="BD2644" s="10">
        <f t="shared" ref="BD2644" si="4865">LN($AX2644/100+1)</f>
        <v>2.0379292357862231</v>
      </c>
      <c r="BE2644" s="10">
        <f>ABS(LN($AZ2644/$BB2644))-BD2644-LN(2)</f>
        <v>-1.7797757193508268</v>
      </c>
      <c r="BF2644" s="21">
        <f>INDEX([1]Pr3_line_class7_opt_lin!$A$2:$A$3624,MATCH($X2644,[1]Pr3_line_class7_opt_lin!$AO$2:$AO$3624,0),1)</f>
        <v>2875</v>
      </c>
    </row>
    <row r="2645" spans="1:58" hidden="1" x14ac:dyDescent="0.25">
      <c r="A2645" s="1">
        <v>1014.8150000000001</v>
      </c>
      <c r="B2645" s="1">
        <v>4.0000000000000001E-3</v>
      </c>
      <c r="C2645">
        <v>3</v>
      </c>
      <c r="E2645" s="2">
        <v>98540.1</v>
      </c>
      <c r="N2645">
        <v>27</v>
      </c>
      <c r="V2645" s="11">
        <f t="shared" si="4815"/>
        <v>9.8540128003626265E-7</v>
      </c>
      <c r="W2645" s="11">
        <f t="shared" si="4816"/>
        <v>1.0148152883952827E-6</v>
      </c>
      <c r="X2645" s="10">
        <f t="shared" si="4817"/>
        <v>98540.11441352898</v>
      </c>
      <c r="Y2645" s="8">
        <f t="shared" si="4818"/>
        <v>1014.8151399575662</v>
      </c>
      <c r="Z2645" s="1">
        <f t="shared" si="4819"/>
        <v>1014.8150000000001</v>
      </c>
      <c r="AA2645" s="2">
        <f t="shared" si="4820"/>
        <v>98540.1</v>
      </c>
      <c r="AB2645" s="2">
        <f t="shared" si="4814"/>
        <v>98540.128003626276</v>
      </c>
      <c r="AC2645" s="1">
        <f t="shared" si="4821"/>
        <v>9.8550784134855254E-2</v>
      </c>
      <c r="AD2645" s="1" t="b">
        <f t="shared" si="4822"/>
        <v>1</v>
      </c>
      <c r="AM2645" s="10">
        <f t="shared" si="4826"/>
        <v>0.38840616269960532</v>
      </c>
      <c r="AN2645" s="10"/>
      <c r="AO2645" s="1">
        <f t="shared" si="4828"/>
        <v>1014.8150000000001</v>
      </c>
      <c r="AP2645"/>
      <c r="BB2645" s="17" cm="1">
        <f t="array" ref="BB2645">$C2645*EXP(poly_from_str($AO2645,BB$2951))</f>
        <v>3.0167167941090036</v>
      </c>
      <c r="BF2645" s="21">
        <f>INDEX([1]Pr3_line_class7_opt_lin!$A$2:$A$3624,MATCH($X2645,[1]Pr3_line_class7_opt_lin!$AO$2:$AO$3624,0),1)</f>
        <v>2879</v>
      </c>
    </row>
    <row r="2646" spans="1:58" hidden="1" x14ac:dyDescent="0.25">
      <c r="A2646" s="1">
        <v>1014.75</v>
      </c>
      <c r="B2646" s="1">
        <v>4.0000000000000001E-3</v>
      </c>
      <c r="C2646">
        <v>10</v>
      </c>
      <c r="E2646" s="2">
        <v>98546.4</v>
      </c>
      <c r="F2646">
        <v>29835</v>
      </c>
      <c r="G2646" t="s">
        <v>4</v>
      </c>
      <c r="H2646" t="s">
        <v>5</v>
      </c>
      <c r="I2646">
        <v>128381</v>
      </c>
      <c r="J2646" t="s">
        <v>6</v>
      </c>
      <c r="K2646" t="s">
        <v>12</v>
      </c>
      <c r="L2646">
        <v>29835.09</v>
      </c>
      <c r="M2646">
        <v>128381.6</v>
      </c>
      <c r="N2646">
        <v>27</v>
      </c>
      <c r="V2646" s="11">
        <f t="shared" si="4815"/>
        <v>9.8546440009854652E-7</v>
      </c>
      <c r="W2646" s="11">
        <f t="shared" si="4816"/>
        <v>1.0147504119886675E-6</v>
      </c>
      <c r="X2646" s="10">
        <f t="shared" si="4817"/>
        <v>98546.420590603389</v>
      </c>
      <c r="Y2646" s="8">
        <f t="shared" si="4818"/>
        <v>1014.7501999634801</v>
      </c>
      <c r="Z2646" s="1">
        <f t="shared" si="4819"/>
        <v>1014.75</v>
      </c>
      <c r="AA2646" s="2">
        <f t="shared" si="4820"/>
        <v>98546.4</v>
      </c>
      <c r="AB2646" s="2">
        <f t="shared" si="4814"/>
        <v>98546.440009854647</v>
      </c>
      <c r="AC2646" s="1">
        <f t="shared" si="4821"/>
        <v>9.8557004193079417E-2</v>
      </c>
      <c r="AD2646" s="1" t="b">
        <f t="shared" si="4822"/>
        <v>1</v>
      </c>
      <c r="AF2646" s="1" t="s">
        <v>1185</v>
      </c>
      <c r="AG2646" s="1" t="s">
        <v>1183</v>
      </c>
      <c r="AH2646" s="10">
        <v>29835.09</v>
      </c>
      <c r="AI2646" s="10">
        <v>128381.6</v>
      </c>
      <c r="AJ2646" s="10">
        <f t="shared" ref="AJ2646:AJ2651" si="4866">AI2646-AH2646</f>
        <v>98546.510000000009</v>
      </c>
      <c r="AK2646" s="1">
        <f t="shared" ref="AK2646:AK2651" si="4867">$A2646-100000000/AJ2646</f>
        <v>7.2070030694248999E-4</v>
      </c>
      <c r="AL2646" s="10">
        <f t="shared" ref="AL2646:AL2651" si="4868">$X2646-AJ2646</f>
        <v>-8.9409396619885229E-2</v>
      </c>
      <c r="AM2646" s="10">
        <f t="shared" si="4826"/>
        <v>0.38845587583148561</v>
      </c>
      <c r="AN2646" s="10">
        <f t="shared" ref="AN2646:AN2651" si="4869">AL2646/AM2646</f>
        <v>-0.23016615832752016</v>
      </c>
      <c r="AO2646" s="1">
        <f t="shared" si="4828"/>
        <v>1014.75</v>
      </c>
      <c r="AP2646" s="14">
        <v>1400000000</v>
      </c>
      <c r="AQ2646" s="10">
        <v>0.249</v>
      </c>
      <c r="AR2646" s="14" cm="1">
        <f t="array" ref="AR2646">SfromgA($AP2646,$AO2646,"")</f>
        <v>0.72200229085665868</v>
      </c>
      <c r="AS2646" s="21">
        <f t="shared" ref="AS2646:AS2651" si="4870">(10^MAX(0.05, -0.312925054856973*((LN($AR2646))^(1/3)) + 0.454808404431693)-1)*100</f>
        <v>367.8594977863595</v>
      </c>
      <c r="AU2646" s="10"/>
      <c r="AV2646" s="10"/>
      <c r="AW2646" s="14">
        <f t="shared" ref="AW2646:AW2651" si="4871">IF($AP2646="",$AT2646,$AP2646)</f>
        <v>1400000000</v>
      </c>
      <c r="AX2646" s="21">
        <f t="shared" ref="AX2646:AX2651" si="4872">IF($AP2646="",$AV2646,$AS2646)</f>
        <v>367.8594977863595</v>
      </c>
      <c r="AY2646" s="10">
        <f t="shared" ref="AY2646:AY2651" si="4873">LN(BB2646*$AO2646/$AW2646)</f>
        <v>-11.829236315349101</v>
      </c>
      <c r="AZ2646" s="10">
        <f t="shared" ref="AZ2646:AZ2651" si="4874">EXP(AY$2950*$AI2646+AY$2951)*$AW2646/$AO2646</f>
        <v>11.302401635789739</v>
      </c>
      <c r="BA2646" s="10">
        <f t="shared" ref="BA2646:BA2651" si="4875">LN(AZ2646/$C2646)</f>
        <v>0.12243014428275313</v>
      </c>
      <c r="BB2646" s="17" cm="1">
        <f t="array" ref="BB2646">$C2646*EXP(poly_from_str($AO2646,BB$2951))</f>
        <v>10.055343678482423</v>
      </c>
      <c r="BC2646" s="10">
        <f t="shared" ref="BC2646:BC2651" si="4876">LN(AZ2646/BB2646)</f>
        <v>0.1169110347772838</v>
      </c>
      <c r="BD2646" s="10">
        <f t="shared" ref="BD2646:BD2651" si="4877">LN($AX2646/100+1)</f>
        <v>1.5429978464497736</v>
      </c>
      <c r="BE2646" s="10">
        <f t="shared" ref="BE2646:BE2651" si="4878">ABS(LN($AZ2646/$BB2646))-BD2646-LN(2)</f>
        <v>-2.1192339922324352</v>
      </c>
      <c r="BF2646" s="21">
        <f>INDEX([1]Pr3_line_class7_opt_lin!$A$2:$A$3624,MATCH($X2646,[1]Pr3_line_class7_opt_lin!$AO$2:$AO$3624,0),1)</f>
        <v>9600</v>
      </c>
    </row>
    <row r="2647" spans="1:58" hidden="1" x14ac:dyDescent="0.25">
      <c r="A2647" s="1">
        <v>1014.622</v>
      </c>
      <c r="B2647" s="1">
        <v>4.0000000000000001E-3</v>
      </c>
      <c r="C2647">
        <v>30</v>
      </c>
      <c r="E2647" s="2">
        <v>98558.9</v>
      </c>
      <c r="F2647">
        <v>17113</v>
      </c>
      <c r="G2647" t="s">
        <v>4</v>
      </c>
      <c r="H2647" t="s">
        <v>39</v>
      </c>
      <c r="I2647">
        <v>115672</v>
      </c>
      <c r="J2647" t="s">
        <v>6</v>
      </c>
      <c r="K2647" t="s">
        <v>46</v>
      </c>
      <c r="L2647">
        <v>17113.189999999999</v>
      </c>
      <c r="M2647">
        <v>115672.2</v>
      </c>
      <c r="N2647">
        <v>27</v>
      </c>
      <c r="V2647" s="11">
        <f t="shared" si="4815"/>
        <v>9.8558872171113984E-7</v>
      </c>
      <c r="W2647" s="11">
        <f t="shared" si="4816"/>
        <v>1.0146217135134422E-6</v>
      </c>
      <c r="X2647" s="10">
        <f t="shared" si="4817"/>
        <v>98558.885681706655</v>
      </c>
      <c r="Y2647" s="8">
        <f t="shared" si="4818"/>
        <v>1014.6218609141685</v>
      </c>
      <c r="Z2647" s="1">
        <f t="shared" si="4819"/>
        <v>1014.622</v>
      </c>
      <c r="AA2647" s="2">
        <f t="shared" si="4820"/>
        <v>98558.9</v>
      </c>
      <c r="AB2647" s="2">
        <f t="shared" si="4814"/>
        <v>98558.872171113981</v>
      </c>
      <c r="AC2647" s="1">
        <f t="shared" si="4821"/>
        <v>9.8569256418209933E-2</v>
      </c>
      <c r="AD2647" s="1" t="b">
        <f t="shared" si="4822"/>
        <v>1</v>
      </c>
      <c r="AF2647" s="1" t="s">
        <v>1170</v>
      </c>
      <c r="AG2647" s="1" t="s">
        <v>1182</v>
      </c>
      <c r="AH2647" s="10">
        <v>17113.189999999999</v>
      </c>
      <c r="AI2647" s="10">
        <v>115672.26</v>
      </c>
      <c r="AJ2647" s="10">
        <f t="shared" si="4866"/>
        <v>98559.069999999992</v>
      </c>
      <c r="AK2647" s="1">
        <f t="shared" si="4867"/>
        <v>2.0365608156680537E-3</v>
      </c>
      <c r="AL2647" s="10">
        <f t="shared" si="4868"/>
        <v>-0.18431829333712813</v>
      </c>
      <c r="AM2647" s="10">
        <f t="shared" si="4826"/>
        <v>0.38855416105702423</v>
      </c>
      <c r="AN2647" s="10">
        <f t="shared" si="4869"/>
        <v>-0.47436962928336152</v>
      </c>
      <c r="AO2647" s="1">
        <f t="shared" si="4828"/>
        <v>1014.622</v>
      </c>
      <c r="AP2647" s="14">
        <v>1090000000</v>
      </c>
      <c r="AQ2647" s="10">
        <v>0.14599999999999999</v>
      </c>
      <c r="AR2647" s="14" cm="1">
        <f t="array" ref="AR2647">SfromgA($AP2647,$AO2647,"")</f>
        <v>0.5619176614254342</v>
      </c>
      <c r="AS2647" s="21">
        <f t="shared" si="4870"/>
        <v>419.0782002378553</v>
      </c>
      <c r="AU2647" s="10"/>
      <c r="AV2647" s="10"/>
      <c r="AW2647" s="14">
        <f t="shared" si="4871"/>
        <v>1090000000</v>
      </c>
      <c r="AX2647" s="21">
        <f t="shared" si="4872"/>
        <v>419.0782002378553</v>
      </c>
      <c r="AY2647" s="10">
        <f t="shared" si="4873"/>
        <v>-10.480530155279338</v>
      </c>
      <c r="AZ2647" s="10">
        <f t="shared" si="4874"/>
        <v>28.871822442311025</v>
      </c>
      <c r="BA2647" s="10">
        <f t="shared" si="4875"/>
        <v>-3.8331264163554549E-2</v>
      </c>
      <c r="BB2647" s="17" cm="1">
        <f t="array" ref="BB2647">$C2647*EXP(poly_from_str($AO2647,BB$2951))</f>
        <v>30.163783098941927</v>
      </c>
      <c r="BC2647" s="10">
        <f t="shared" si="4876"/>
        <v>-4.3775852089979257E-2</v>
      </c>
      <c r="BD2647" s="10">
        <f t="shared" si="4877"/>
        <v>1.646884360659576</v>
      </c>
      <c r="BE2647" s="10">
        <f t="shared" si="4878"/>
        <v>-2.2962556891295418</v>
      </c>
      <c r="BF2647" s="21">
        <f>INDEX([1]Pr3_line_class7_opt_lin!$A$2:$A$3624,MATCH($X2647,[1]Pr3_line_class7_opt_lin!$AO$2:$AO$3624,0),1)</f>
        <v>28821</v>
      </c>
    </row>
    <row r="2648" spans="1:58" x14ac:dyDescent="0.25">
      <c r="A2648" s="1">
        <v>1014.231</v>
      </c>
      <c r="B2648" s="1">
        <v>8.0000000000000002E-3</v>
      </c>
      <c r="C2648">
        <v>10</v>
      </c>
      <c r="D2648" t="s">
        <v>111</v>
      </c>
      <c r="E2648" s="2">
        <v>98596.9</v>
      </c>
      <c r="F2648">
        <v>19872</v>
      </c>
      <c r="G2648" t="s">
        <v>4</v>
      </c>
      <c r="H2648" t="s">
        <v>7</v>
      </c>
      <c r="I2648">
        <v>118468</v>
      </c>
      <c r="J2648" t="s">
        <v>6</v>
      </c>
      <c r="K2648" t="s">
        <v>5</v>
      </c>
      <c r="L2648">
        <v>19872.43</v>
      </c>
      <c r="M2648">
        <v>118468.8</v>
      </c>
      <c r="N2648">
        <v>27</v>
      </c>
      <c r="V2648" s="11">
        <f t="shared" si="4815"/>
        <v>9.8596867971892001E-7</v>
      </c>
      <c r="W2648" s="11">
        <f t="shared" si="4816"/>
        <v>1.0142306705383234E-6</v>
      </c>
      <c r="X2648" s="10">
        <f t="shared" si="4817"/>
        <v>98596.883533492393</v>
      </c>
      <c r="Y2648" s="8">
        <f t="shared" si="4818"/>
        <v>1014.2308399233631</v>
      </c>
      <c r="Z2648" s="1">
        <f t="shared" si="4819"/>
        <v>1014.231</v>
      </c>
      <c r="AA2648" s="2">
        <f t="shared" si="4820"/>
        <v>98596.9</v>
      </c>
      <c r="AB2648" s="2">
        <f t="shared" si="4814"/>
        <v>98596.867971892003</v>
      </c>
      <c r="AC2648" s="1">
        <f t="shared" si="4821"/>
        <v>9.8606711869333508E-2</v>
      </c>
      <c r="AD2648" s="1" t="b">
        <f t="shared" si="4822"/>
        <v>1</v>
      </c>
      <c r="AF2648" s="1" t="s">
        <v>1160</v>
      </c>
      <c r="AG2648" s="1" t="s">
        <v>1181</v>
      </c>
      <c r="AH2648" s="10">
        <v>19872.43</v>
      </c>
      <c r="AI2648" s="10">
        <v>118468.8</v>
      </c>
      <c r="AJ2648" s="10">
        <f t="shared" si="4866"/>
        <v>98596.37</v>
      </c>
      <c r="AK2648" s="1">
        <f t="shared" si="4867"/>
        <v>-5.1224860510501458E-3</v>
      </c>
      <c r="AL2648" s="10">
        <f t="shared" si="4868"/>
        <v>0.51353349239798263</v>
      </c>
      <c r="AM2648" s="10">
        <f t="shared" si="4826"/>
        <v>0.77770764253902702</v>
      </c>
      <c r="AN2648" s="10">
        <f t="shared" si="4869"/>
        <v>0.66031689070383848</v>
      </c>
      <c r="AO2648" s="1">
        <f t="shared" si="4828"/>
        <v>1014.231</v>
      </c>
      <c r="AP2648" s="14">
        <v>747000000</v>
      </c>
      <c r="AQ2648" s="10">
        <v>0.17799999999999999</v>
      </c>
      <c r="AR2648" s="14" cm="1">
        <f t="array" ref="AR2648">SfromgA($AP2648,$AO2648,"")</f>
        <v>0.38464899639494859</v>
      </c>
      <c r="AS2648" s="21">
        <f t="shared" si="4870"/>
        <v>479.44599491260345</v>
      </c>
      <c r="AU2648" s="10"/>
      <c r="AV2648" s="10"/>
      <c r="AW2648" s="14">
        <f t="shared" si="4871"/>
        <v>747000000</v>
      </c>
      <c r="AX2648" s="21">
        <f t="shared" si="4872"/>
        <v>479.44599491260345</v>
      </c>
      <c r="AY2648" s="10">
        <f t="shared" si="4873"/>
        <v>-11.201890247632672</v>
      </c>
      <c r="AZ2648" s="10">
        <f t="shared" si="4874"/>
        <v>15.240771497495876</v>
      </c>
      <c r="BA2648" s="10">
        <f t="shared" si="4875"/>
        <v>0.42138907917841123</v>
      </c>
      <c r="BB2648" s="17" cm="1">
        <f t="array" ref="BB2648">$C2648*EXP(poly_from_str($AO2648,BB$2951))</f>
        <v>10.052280524334048</v>
      </c>
      <c r="BC2648" s="10">
        <f t="shared" si="4876"/>
        <v>0.41617464556514827</v>
      </c>
      <c r="BD2648" s="10">
        <f t="shared" si="4877"/>
        <v>1.7569022798909575</v>
      </c>
      <c r="BE2648" s="10">
        <f t="shared" si="4878"/>
        <v>-2.0338748148857544</v>
      </c>
      <c r="BF2648" s="21">
        <f>INDEX([1]Pr3_line_class7_opt_lin!$A$2:$A$3624,MATCH($X2648,[1]Pr3_line_class7_opt_lin!$AO$2:$AO$3624,0),1)</f>
        <v>9629</v>
      </c>
    </row>
    <row r="2649" spans="1:58" hidden="1" x14ac:dyDescent="0.25">
      <c r="A2649" s="1">
        <v>1014.202</v>
      </c>
      <c r="B2649" s="1">
        <v>4.0000000000000001E-3</v>
      </c>
      <c r="C2649">
        <v>100</v>
      </c>
      <c r="E2649" s="2">
        <v>98599.7</v>
      </c>
      <c r="F2649">
        <v>14558</v>
      </c>
      <c r="G2649" t="s">
        <v>4</v>
      </c>
      <c r="H2649" t="s">
        <v>5</v>
      </c>
      <c r="I2649">
        <v>113158</v>
      </c>
      <c r="J2649" t="s">
        <v>6</v>
      </c>
      <c r="K2649" t="s">
        <v>5</v>
      </c>
      <c r="L2649">
        <v>14558.82</v>
      </c>
      <c r="M2649">
        <v>113158.8</v>
      </c>
      <c r="N2649">
        <v>27</v>
      </c>
      <c r="V2649" s="11">
        <f t="shared" si="4815"/>
        <v>9.8599687241792081E-7</v>
      </c>
      <c r="W2649" s="11">
        <f t="shared" si="4816"/>
        <v>1.0142018687683635E-6</v>
      </c>
      <c r="X2649" s="10">
        <f t="shared" si="4817"/>
        <v>98599.693441027077</v>
      </c>
      <c r="Y2649" s="8">
        <f t="shared" si="4818"/>
        <v>1014.2019362343195</v>
      </c>
      <c r="Z2649" s="1">
        <f t="shared" si="4819"/>
        <v>1014.202</v>
      </c>
      <c r="AA2649" s="2">
        <f t="shared" si="4820"/>
        <v>98599.7</v>
      </c>
      <c r="AB2649" s="2">
        <f t="shared" si="4814"/>
        <v>98599.687241792068</v>
      </c>
      <c r="AC2649" s="1">
        <f t="shared" si="4821"/>
        <v>9.8609491620896078E-2</v>
      </c>
      <c r="AD2649" s="1" t="b">
        <f t="shared" si="4822"/>
        <v>1</v>
      </c>
      <c r="AF2649" s="1" t="s">
        <v>1159</v>
      </c>
      <c r="AG2649" s="1" t="s">
        <v>1174</v>
      </c>
      <c r="AH2649" s="10">
        <v>14558.82</v>
      </c>
      <c r="AI2649" s="10">
        <v>113158.53</v>
      </c>
      <c r="AJ2649" s="10">
        <f t="shared" si="4866"/>
        <v>98599.709999999992</v>
      </c>
      <c r="AK2649" s="1">
        <f t="shared" si="4867"/>
        <v>2.3409216919390019E-4</v>
      </c>
      <c r="AL2649" s="10">
        <f t="shared" si="4868"/>
        <v>-1.6558972914936021E-2</v>
      </c>
      <c r="AM2649" s="10">
        <f t="shared" si="4826"/>
        <v>0.38887598328538103</v>
      </c>
      <c r="AN2649" s="10">
        <f t="shared" si="4869"/>
        <v>-4.2581629174008498E-2</v>
      </c>
      <c r="AO2649" s="1">
        <f t="shared" si="4828"/>
        <v>1014.202</v>
      </c>
      <c r="AP2649" s="14">
        <v>2330000000</v>
      </c>
      <c r="AQ2649" s="10">
        <v>0.31900000000000001</v>
      </c>
      <c r="AR2649" s="14" cm="1">
        <f t="array" ref="AR2649">SfromgA($AP2649,$AO2649,"")</f>
        <v>1.199672403819569</v>
      </c>
      <c r="AS2649" s="21">
        <f t="shared" si="4870"/>
        <v>89.43334068323523</v>
      </c>
      <c r="AU2649" s="10"/>
      <c r="AV2649" s="10"/>
      <c r="AW2649" s="14">
        <f t="shared" si="4871"/>
        <v>2330000000</v>
      </c>
      <c r="AX2649" s="21">
        <f t="shared" si="4872"/>
        <v>89.43334068323523</v>
      </c>
      <c r="AY2649" s="10">
        <f t="shared" si="4873"/>
        <v>-10.036909330738217</v>
      </c>
      <c r="AZ2649" s="10">
        <f t="shared" si="4874"/>
        <v>78.096430105184595</v>
      </c>
      <c r="BA2649" s="10">
        <f t="shared" si="4875"/>
        <v>-0.247225839467759</v>
      </c>
      <c r="BB2649" s="17" cm="1">
        <f t="array" ref="BB2649">$C2649*EXP(poly_from_str($AO2649,BB$2951))</f>
        <v>100.52107413771132</v>
      </c>
      <c r="BC2649" s="10">
        <f t="shared" si="4876"/>
        <v>-0.25242305190886288</v>
      </c>
      <c r="BD2649" s="10">
        <f t="shared" si="4877"/>
        <v>0.63886701244628574</v>
      </c>
      <c r="BE2649" s="10">
        <f t="shared" si="4878"/>
        <v>-1.0795911410973682</v>
      </c>
      <c r="BF2649" s="21">
        <f>INDEX([1]Pr3_line_class7_opt_lin!$A$2:$A$3624,MATCH($X2649,[1]Pr3_line_class7_opt_lin!$AO$2:$AO$3624,0),1)</f>
        <v>96309</v>
      </c>
    </row>
    <row r="2650" spans="1:58" hidden="1" x14ac:dyDescent="0.25">
      <c r="A2650" s="1">
        <v>1013.841</v>
      </c>
      <c r="B2650" s="1">
        <v>4.0000000000000001E-3</v>
      </c>
      <c r="C2650">
        <v>4</v>
      </c>
      <c r="E2650" s="2">
        <v>98634.8</v>
      </c>
      <c r="F2650">
        <v>22747</v>
      </c>
      <c r="G2650" t="s">
        <v>4</v>
      </c>
      <c r="H2650" t="s">
        <v>5</v>
      </c>
      <c r="I2650">
        <v>121382</v>
      </c>
      <c r="J2650" t="s">
        <v>6</v>
      </c>
      <c r="K2650" t="s">
        <v>5</v>
      </c>
      <c r="L2650">
        <v>22747.69</v>
      </c>
      <c r="M2650">
        <v>121382.6</v>
      </c>
      <c r="N2650">
        <v>27</v>
      </c>
      <c r="V2650" s="11">
        <f t="shared" si="4815"/>
        <v>9.8634795791450525E-7</v>
      </c>
      <c r="W2650" s="11">
        <f t="shared" si="4816"/>
        <v>1.013840956741434E-6</v>
      </c>
      <c r="X2650" s="10">
        <f t="shared" si="4817"/>
        <v>98634.797837888837</v>
      </c>
      <c r="Y2650" s="8">
        <f t="shared" si="4818"/>
        <v>1013.8409789652019</v>
      </c>
      <c r="Z2650" s="1">
        <f t="shared" si="4819"/>
        <v>1013.841</v>
      </c>
      <c r="AA2650" s="2">
        <f t="shared" si="4820"/>
        <v>98634.8</v>
      </c>
      <c r="AB2650" s="2">
        <f t="shared" si="4814"/>
        <v>98634.795791450539</v>
      </c>
      <c r="AC2650" s="1">
        <f t="shared" si="4821"/>
        <v>9.8644114704105751E-2</v>
      </c>
      <c r="AD2650" s="1" t="b">
        <f t="shared" si="4822"/>
        <v>1</v>
      </c>
      <c r="AF2650" s="1" t="s">
        <v>1178</v>
      </c>
      <c r="AG2650" s="1" t="s">
        <v>1184</v>
      </c>
      <c r="AH2650" s="10">
        <v>22747.69</v>
      </c>
      <c r="AI2650" s="10">
        <v>121382.6</v>
      </c>
      <c r="AJ2650" s="10">
        <f t="shared" si="4866"/>
        <v>98634.91</v>
      </c>
      <c r="AK2650" s="1">
        <f t="shared" si="4867"/>
        <v>1.1739181392158571E-3</v>
      </c>
      <c r="AL2650" s="10">
        <f t="shared" si="4868"/>
        <v>-0.11216211116698105</v>
      </c>
      <c r="AM2650" s="10">
        <f t="shared" si="4826"/>
        <v>0.38915293423722258</v>
      </c>
      <c r="AN2650" s="10">
        <f t="shared" si="4869"/>
        <v>-0.28822116268204334</v>
      </c>
      <c r="AO2650" s="1">
        <f t="shared" si="4828"/>
        <v>1013.841</v>
      </c>
      <c r="AP2650" s="14">
        <v>538000000</v>
      </c>
      <c r="AQ2650" s="10">
        <v>0.11600000000000001</v>
      </c>
      <c r="AR2650" s="14" cm="1">
        <f t="array" ref="AR2650">SfromgA($AP2650,$AO2650,"")</f>
        <v>0.27671021146842573</v>
      </c>
      <c r="AS2650" s="21">
        <f t="shared" si="4870"/>
        <v>523.7275437410201</v>
      </c>
      <c r="AU2650" s="10"/>
      <c r="AV2650" s="10"/>
      <c r="AW2650" s="14">
        <f t="shared" si="4871"/>
        <v>538000000</v>
      </c>
      <c r="AX2650" s="21">
        <f t="shared" si="4872"/>
        <v>523.7275437410201</v>
      </c>
      <c r="AY2650" s="10">
        <f t="shared" si="4873"/>
        <v>-11.790592295654141</v>
      </c>
      <c r="AZ2650" s="10">
        <f t="shared" si="4874"/>
        <v>8.362701737121359</v>
      </c>
      <c r="BA2650" s="10">
        <f t="shared" si="4875"/>
        <v>0.73748718806396807</v>
      </c>
      <c r="BB2650" s="17" cm="1">
        <f t="array" ref="BB2650">$C2650*EXP(poly_from_str($AO2650,BB$2951))</f>
        <v>4.0199740820128618</v>
      </c>
      <c r="BC2650" s="10">
        <f t="shared" si="4876"/>
        <v>0.73250609383419474</v>
      </c>
      <c r="BD2650" s="10">
        <f t="shared" si="4877"/>
        <v>1.8305434584111442</v>
      </c>
      <c r="BE2650" s="10">
        <f t="shared" si="4878"/>
        <v>-1.7911845451368946</v>
      </c>
      <c r="BF2650" s="21">
        <f>INDEX([1]Pr3_line_class7_opt_lin!$A$2:$A$3624,MATCH($X2650,[1]Pr3_line_class7_opt_lin!$AO$2:$AO$3624,0),1)</f>
        <v>3861</v>
      </c>
    </row>
    <row r="2651" spans="1:58" hidden="1" x14ac:dyDescent="0.25">
      <c r="A2651" s="1">
        <v>1013.78</v>
      </c>
      <c r="B2651" s="1">
        <v>4.0000000000000001E-3</v>
      </c>
      <c r="C2651">
        <v>30</v>
      </c>
      <c r="E2651" s="2">
        <v>98640.7</v>
      </c>
      <c r="F2651">
        <v>13352</v>
      </c>
      <c r="G2651" t="s">
        <v>4</v>
      </c>
      <c r="H2651" t="s">
        <v>12</v>
      </c>
      <c r="I2651">
        <v>111993</v>
      </c>
      <c r="J2651" t="s">
        <v>6</v>
      </c>
      <c r="K2651" t="s">
        <v>5</v>
      </c>
      <c r="L2651">
        <v>13352.1</v>
      </c>
      <c r="M2651">
        <v>111993</v>
      </c>
      <c r="N2651">
        <v>27</v>
      </c>
      <c r="V2651" s="11">
        <f t="shared" si="4815"/>
        <v>9.8640730730533264E-7</v>
      </c>
      <c r="W2651" s="11">
        <f t="shared" si="4816"/>
        <v>1.0137803158331196E-6</v>
      </c>
      <c r="X2651" s="10">
        <f t="shared" si="4817"/>
        <v>98640.715785741995</v>
      </c>
      <c r="Y2651" s="8">
        <f t="shared" si="4818"/>
        <v>1013.7801535950987</v>
      </c>
      <c r="Z2651" s="1">
        <f t="shared" si="4819"/>
        <v>1013.78</v>
      </c>
      <c r="AA2651" s="2">
        <f t="shared" si="4820"/>
        <v>98640.7</v>
      </c>
      <c r="AB2651" s="2">
        <f t="shared" si="4814"/>
        <v>98640.730730533251</v>
      </c>
      <c r="AC2651" s="1">
        <f t="shared" si="4821"/>
        <v>9.8649968795267842E-2</v>
      </c>
      <c r="AD2651" s="1" t="b">
        <f t="shared" si="4822"/>
        <v>1</v>
      </c>
      <c r="AF2651" s="1" t="s">
        <v>1179</v>
      </c>
      <c r="AG2651" s="1" t="s">
        <v>1180</v>
      </c>
      <c r="AH2651" s="10">
        <v>13352.1</v>
      </c>
      <c r="AI2651" s="10">
        <v>111992.97</v>
      </c>
      <c r="AJ2651" s="10">
        <f t="shared" si="4866"/>
        <v>98640.87</v>
      </c>
      <c r="AK2651" s="1">
        <f t="shared" si="4867"/>
        <v>1.4313397681462448E-3</v>
      </c>
      <c r="AL2651" s="10">
        <f t="shared" si="4868"/>
        <v>-0.15421425800013822</v>
      </c>
      <c r="AM2651" s="10">
        <f t="shared" si="4826"/>
        <v>0.38919962911085249</v>
      </c>
      <c r="AN2651" s="10">
        <f t="shared" si="4869"/>
        <v>-0.39623433956617327</v>
      </c>
      <c r="AO2651" s="1">
        <f t="shared" si="4828"/>
        <v>1013.78</v>
      </c>
      <c r="AP2651" s="14">
        <v>990000000</v>
      </c>
      <c r="AQ2651" s="10">
        <v>0.50800000000000001</v>
      </c>
      <c r="AR2651" s="14" cm="1">
        <f t="array" ref="AR2651">SfromgA($AP2651,$AO2651,"")</f>
        <v>0.50909603185563812</v>
      </c>
      <c r="AS2651" s="21">
        <f t="shared" si="4870"/>
        <v>436.19653774626966</v>
      </c>
      <c r="AU2651" s="10"/>
      <c r="AV2651" s="10"/>
      <c r="AW2651" s="14">
        <f t="shared" si="4871"/>
        <v>990000000</v>
      </c>
      <c r="AX2651" s="21">
        <f t="shared" si="4872"/>
        <v>436.19653774626966</v>
      </c>
      <c r="AY2651" s="10">
        <f t="shared" si="4873"/>
        <v>-10.385632664633036</v>
      </c>
      <c r="AZ2651" s="10">
        <f t="shared" si="4874"/>
        <v>37.017615698470777</v>
      </c>
      <c r="BA2651" s="10">
        <f t="shared" si="4875"/>
        <v>0.21019651764111336</v>
      </c>
      <c r="BB2651" s="17" cm="1">
        <f t="array" ref="BB2651">$C2651*EXP(poly_from_str($AO2651,BB$2951))</f>
        <v>30.148694991523108</v>
      </c>
      <c r="BC2651" s="10">
        <f t="shared" si="4876"/>
        <v>0.20525226093009444</v>
      </c>
      <c r="BD2651" s="10">
        <f t="shared" si="4877"/>
        <v>1.6793305827736551</v>
      </c>
      <c r="BE2651" s="10">
        <f t="shared" si="4878"/>
        <v>-2.1672255024035061</v>
      </c>
      <c r="BF2651" s="21">
        <f>INDEX([1]Pr3_line_class7_opt_lin!$A$2:$A$3624,MATCH($X2651,[1]Pr3_line_class7_opt_lin!$AO$2:$AO$3624,0),1)</f>
        <v>28965</v>
      </c>
    </row>
    <row r="2652" spans="1:58" hidden="1" x14ac:dyDescent="0.25">
      <c r="A2652" s="1">
        <v>1013.462</v>
      </c>
      <c r="B2652" s="1">
        <v>4.0000000000000001E-3</v>
      </c>
      <c r="C2652">
        <v>100</v>
      </c>
      <c r="E2652" s="2">
        <v>98671.7</v>
      </c>
      <c r="N2652">
        <v>27</v>
      </c>
      <c r="V2652" s="11">
        <f t="shared" si="4815"/>
        <v>9.8671681819347951E-7</v>
      </c>
      <c r="W2652" s="11">
        <f t="shared" si="4816"/>
        <v>1.0134618132656071E-6</v>
      </c>
      <c r="X2652" s="10">
        <f t="shared" si="4817"/>
        <v>98671.690666618408</v>
      </c>
      <c r="Y2652" s="8">
        <f t="shared" si="4818"/>
        <v>1013.4619091292309</v>
      </c>
      <c r="Z2652" s="1">
        <f t="shared" si="4819"/>
        <v>1013.462</v>
      </c>
      <c r="AA2652" s="2">
        <f t="shared" si="4820"/>
        <v>98671.7</v>
      </c>
      <c r="AB2652" s="2">
        <f t="shared" si="4814"/>
        <v>98671.681819347941</v>
      </c>
      <c r="AC2652" s="1">
        <f t="shared" si="4821"/>
        <v>9.8680503965293209E-2</v>
      </c>
      <c r="AD2652" s="1" t="b">
        <f t="shared" si="4822"/>
        <v>1</v>
      </c>
      <c r="AM2652" s="10">
        <f t="shared" si="4826"/>
        <v>0.38944410347896619</v>
      </c>
      <c r="AN2652" s="10"/>
      <c r="AO2652" s="1">
        <f t="shared" si="4828"/>
        <v>1013.462</v>
      </c>
      <c r="AP2652"/>
      <c r="BB2652" s="17" cm="1">
        <f t="array" ref="BB2652">$C2652*EXP(poly_from_str($AO2652,BB$2951))</f>
        <v>100.47620278849452</v>
      </c>
      <c r="BF2652" s="21">
        <f>INDEX([1]Pr3_line_class7_opt_lin!$A$2:$A$3624,MATCH($X2652,[1]Pr3_line_class7_opt_lin!$AO$2:$AO$3624,0),1)</f>
        <v>96734</v>
      </c>
    </row>
    <row r="2653" spans="1:58" hidden="1" x14ac:dyDescent="0.25">
      <c r="A2653" s="1">
        <v>1013.354</v>
      </c>
      <c r="B2653" s="1">
        <v>4.0000000000000001E-3</v>
      </c>
      <c r="C2653">
        <v>5</v>
      </c>
      <c r="E2653" s="2">
        <v>98682.2</v>
      </c>
      <c r="F2653">
        <v>17627</v>
      </c>
      <c r="G2653" t="s">
        <v>4</v>
      </c>
      <c r="H2653" t="s">
        <v>5</v>
      </c>
      <c r="I2653">
        <v>116309</v>
      </c>
      <c r="J2653" t="s">
        <v>6</v>
      </c>
      <c r="K2653" t="s">
        <v>12</v>
      </c>
      <c r="L2653">
        <v>17627</v>
      </c>
      <c r="M2653">
        <v>116309.2</v>
      </c>
      <c r="N2653">
        <v>27</v>
      </c>
      <c r="V2653" s="11">
        <f t="shared" si="4815"/>
        <v>9.8682197928858034E-7</v>
      </c>
      <c r="W2653" s="11">
        <f t="shared" si="4816"/>
        <v>1.0133539787317268E-6</v>
      </c>
      <c r="X2653" s="10">
        <f t="shared" si="4817"/>
        <v>98682.198936960471</v>
      </c>
      <c r="Y2653" s="8">
        <f t="shared" si="4818"/>
        <v>1013.353989647934</v>
      </c>
      <c r="Z2653" s="1">
        <f t="shared" si="4819"/>
        <v>1013.354</v>
      </c>
      <c r="AA2653" s="2">
        <f t="shared" si="4820"/>
        <v>98682.2</v>
      </c>
      <c r="AB2653" s="2">
        <f t="shared" si="4814"/>
        <v>98682.197928858019</v>
      </c>
      <c r="AC2653" s="1">
        <f t="shared" si="4821"/>
        <v>9.8690880940351555E-2</v>
      </c>
      <c r="AD2653" s="1" t="b">
        <f t="shared" si="4822"/>
        <v>1</v>
      </c>
      <c r="AF2653" s="1" t="s">
        <v>1176</v>
      </c>
      <c r="AG2653" s="1" t="s">
        <v>1148</v>
      </c>
      <c r="AH2653" s="10">
        <v>17627</v>
      </c>
      <c r="AI2653" s="10">
        <v>116309.14</v>
      </c>
      <c r="AJ2653" s="10">
        <f t="shared" ref="AJ2653:AJ2660" si="4879">AI2653-AH2653</f>
        <v>98682.14</v>
      </c>
      <c r="AK2653" s="1">
        <f t="shared" ref="AK2653:AK2660" si="4880">$A2653-100000000/AJ2653</f>
        <v>-5.9486387294782617E-4</v>
      </c>
      <c r="AL2653" s="10">
        <f t="shared" ref="AL2653:AL2660" si="4881">$X2653-AJ2653</f>
        <v>5.8936960471328348E-2</v>
      </c>
      <c r="AM2653" s="10">
        <f t="shared" si="4826"/>
        <v>0.38952705569820617</v>
      </c>
      <c r="AN2653" s="10">
        <f t="shared" ref="AN2653:AN2660" si="4882">AL2653/AM2653</f>
        <v>0.15130389432304525</v>
      </c>
      <c r="AO2653" s="1">
        <f t="shared" si="4828"/>
        <v>1013.354</v>
      </c>
      <c r="AP2653" s="14">
        <v>223000000</v>
      </c>
      <c r="AQ2653" s="10">
        <v>3.3000000000000002E-2</v>
      </c>
      <c r="AR2653" s="14" cm="1">
        <f t="array" ref="AR2653">SfromgA($AP2653,$AO2653,"")</f>
        <v>0.11453066472175596</v>
      </c>
      <c r="AS2653" s="21">
        <f t="shared" ref="AS2653:AS2660" si="4883">(10^MAX(0.05, -0.312925054856973*((LN($AR2653))^(1/3)) + 0.454808404431693)-1)*100</f>
        <v>624.01141983849118</v>
      </c>
      <c r="AU2653" s="10"/>
      <c r="AV2653" s="10"/>
      <c r="AW2653" s="14">
        <f t="shared" ref="AW2653:AW2658" si="4884">IF($AP2653="",$AT2653,$AP2653)</f>
        <v>223000000</v>
      </c>
      <c r="AX2653" s="21">
        <f t="shared" ref="AX2653:AX2658" si="4885">IF($AP2653="",$AV2653,$AS2653)</f>
        <v>624.01141983849118</v>
      </c>
      <c r="AY2653" s="10">
        <f t="shared" ref="AY2653:AY2660" si="4886">LN(BB2653*$AO2653/$AW2653)</f>
        <v>-10.687539089094292</v>
      </c>
      <c r="AZ2653" s="10">
        <f t="shared" ref="AZ2653:AZ2660" si="4887">EXP(AY$2950*$AI2653+AY$2951)*$AW2653/$AO2653</f>
        <v>5.5723806949216783</v>
      </c>
      <c r="BA2653" s="10">
        <f t="shared" ref="BA2653:BA2660" si="4888">LN(AZ2653/$C2653)</f>
        <v>0.10838446399982453</v>
      </c>
      <c r="BB2653" s="17" cm="1">
        <f t="array" ref="BB2653">$C2653*EXP(poly_from_str($AO2653,BB$2951))</f>
        <v>5.0234770835929616</v>
      </c>
      <c r="BC2653" s="10">
        <f t="shared" ref="BC2653:BC2660" si="4889">LN(AZ2653/BB2653)</f>
        <v>0.10370003636485442</v>
      </c>
      <c r="BD2653" s="10">
        <f t="shared" ref="BD2653:BD2660" si="4890">LN($AX2653/100+1)</f>
        <v>1.9796369795308131</v>
      </c>
      <c r="BE2653" s="10">
        <f t="shared" ref="BE2653:BE2660" si="4891">ABS(LN($AZ2653/$BB2653))-BD2653-LN(2)</f>
        <v>-2.5690841237259039</v>
      </c>
      <c r="BF2653" s="21">
        <f>INDEX([1]Pr3_line_class7_opt_lin!$A$2:$A$3624,MATCH($X2653,[1]Pr3_line_class7_opt_lin!$AO$2:$AO$3624,0),1)</f>
        <v>4840</v>
      </c>
    </row>
    <row r="2654" spans="1:58" hidden="1" x14ac:dyDescent="0.25">
      <c r="A2654" s="1">
        <v>1013.1420000000001</v>
      </c>
      <c r="B2654" s="1">
        <v>4.0000000000000001E-3</v>
      </c>
      <c r="C2654">
        <v>80</v>
      </c>
      <c r="E2654" s="2">
        <v>98702.8</v>
      </c>
      <c r="F2654">
        <v>19360</v>
      </c>
      <c r="G2654" t="s">
        <v>4</v>
      </c>
      <c r="H2654" t="s">
        <v>39</v>
      </c>
      <c r="I2654">
        <v>118063</v>
      </c>
      <c r="J2654" t="s">
        <v>6</v>
      </c>
      <c r="K2654" t="s">
        <v>46</v>
      </c>
      <c r="L2654">
        <v>19360.099999999999</v>
      </c>
      <c r="M2654">
        <v>118063</v>
      </c>
      <c r="N2654">
        <v>27</v>
      </c>
      <c r="V2654" s="11">
        <f t="shared" si="4815"/>
        <v>9.8702847182329811E-7</v>
      </c>
      <c r="W2654" s="11">
        <f t="shared" si="4816"/>
        <v>1.0131424843064229E-6</v>
      </c>
      <c r="X2654" s="10">
        <f t="shared" si="4817"/>
        <v>98702.824207067257</v>
      </c>
      <c r="Y2654" s="8">
        <f t="shared" si="4818"/>
        <v>1013.1422358311796</v>
      </c>
      <c r="Z2654" s="1">
        <f t="shared" si="4819"/>
        <v>1013.1420000000001</v>
      </c>
      <c r="AA2654" s="2">
        <f t="shared" si="4820"/>
        <v>98702.8</v>
      </c>
      <c r="AB2654" s="2">
        <f t="shared" si="4814"/>
        <v>98702.847182329817</v>
      </c>
      <c r="AC2654" s="1">
        <f t="shared" si="4821"/>
        <v>9.8711260209491766E-2</v>
      </c>
      <c r="AD2654" s="1" t="b">
        <f t="shared" si="4822"/>
        <v>1</v>
      </c>
      <c r="AF2654" s="1" t="s">
        <v>1187</v>
      </c>
      <c r="AG2654" s="1" t="s">
        <v>1190</v>
      </c>
      <c r="AH2654" s="10">
        <v>19360.099999999999</v>
      </c>
      <c r="AI2654" s="10">
        <v>118063</v>
      </c>
      <c r="AJ2654" s="10">
        <f t="shared" si="4879"/>
        <v>98702.9</v>
      </c>
      <c r="AK2654" s="1">
        <f t="shared" si="4880"/>
        <v>5.4215023067172297E-4</v>
      </c>
      <c r="AL2654" s="10">
        <f t="shared" si="4881"/>
        <v>-7.5792932737385854E-2</v>
      </c>
      <c r="AM2654" s="10">
        <f t="shared" si="4826"/>
        <v>0.38968989539472254</v>
      </c>
      <c r="AN2654" s="10">
        <f t="shared" si="4882"/>
        <v>-0.19449550433072968</v>
      </c>
      <c r="AO2654" s="1">
        <f t="shared" si="4828"/>
        <v>1013.1420000000001</v>
      </c>
      <c r="AP2654" s="14">
        <v>1440000000</v>
      </c>
      <c r="AQ2654" s="10">
        <v>9.0999999999999998E-2</v>
      </c>
      <c r="AR2654" s="14" cm="1">
        <f t="array" ref="AR2654">SfromgA($AP2654,$AO2654,"")</f>
        <v>0.73910614060319646</v>
      </c>
      <c r="AS2654" s="21">
        <f t="shared" si="4883"/>
        <v>362.19783894809927</v>
      </c>
      <c r="AU2654" s="10"/>
      <c r="AV2654" s="10"/>
      <c r="AW2654" s="14">
        <f t="shared" si="4884"/>
        <v>1440000000</v>
      </c>
      <c r="AX2654" s="21">
        <f t="shared" si="4885"/>
        <v>362.19783894809927</v>
      </c>
      <c r="AY2654" s="10">
        <f t="shared" si="4886"/>
        <v>-9.7805171964677804</v>
      </c>
      <c r="AZ2654" s="10">
        <f t="shared" si="4887"/>
        <v>30.548459820823911</v>
      </c>
      <c r="BA2654" s="10">
        <f t="shared" si="4888"/>
        <v>-0.96271236535747151</v>
      </c>
      <c r="BB2654" s="17" cm="1">
        <f t="array" ref="BB2654">$C2654*EXP(poly_from_str($AO2654,BB$2951))</f>
        <v>80.36510639776084</v>
      </c>
      <c r="BC2654" s="10">
        <f t="shared" si="4889"/>
        <v>-0.96726581263539058</v>
      </c>
      <c r="BD2654" s="10">
        <f t="shared" si="4890"/>
        <v>1.5308228362638012</v>
      </c>
      <c r="BE2654" s="10">
        <f t="shared" si="4891"/>
        <v>-1.256704204188356</v>
      </c>
      <c r="BF2654" s="21">
        <f>INDEX([1]Pr3_line_class7_opt_lin!$A$2:$A$3624,MATCH($X2654,[1]Pr3_line_class7_opt_lin!$AO$2:$AO$3624,0),1)</f>
        <v>77534</v>
      </c>
    </row>
    <row r="2655" spans="1:58" x14ac:dyDescent="0.25">
      <c r="A2655" s="1">
        <v>1012.832</v>
      </c>
      <c r="B2655" s="1">
        <v>8.0000000000000002E-3</v>
      </c>
      <c r="C2655">
        <v>5</v>
      </c>
      <c r="D2655" t="s">
        <v>16</v>
      </c>
      <c r="E2655" s="2">
        <v>98733.1</v>
      </c>
      <c r="F2655">
        <v>14558</v>
      </c>
      <c r="G2655" t="s">
        <v>4</v>
      </c>
      <c r="H2655" t="s">
        <v>5</v>
      </c>
      <c r="I2655">
        <v>113291</v>
      </c>
      <c r="J2655" t="s">
        <v>6</v>
      </c>
      <c r="K2655" t="s">
        <v>7</v>
      </c>
      <c r="L2655">
        <v>14558.82</v>
      </c>
      <c r="M2655">
        <v>113291.8</v>
      </c>
      <c r="N2655">
        <v>27</v>
      </c>
      <c r="V2655" s="11">
        <f t="shared" si="4815"/>
        <v>9.8733057407348901E-7</v>
      </c>
      <c r="W2655" s="11">
        <f t="shared" si="4816"/>
        <v>1.0128315630725663E-6</v>
      </c>
      <c r="X2655" s="10">
        <f t="shared" si="4817"/>
        <v>98733.078160729361</v>
      </c>
      <c r="Y2655" s="8">
        <f t="shared" si="4818"/>
        <v>1012.8317871059201</v>
      </c>
      <c r="Z2655" s="1">
        <f t="shared" si="4819"/>
        <v>1012.832</v>
      </c>
      <c r="AA2655" s="2">
        <f t="shared" si="4820"/>
        <v>98733.1</v>
      </c>
      <c r="AB2655" s="2">
        <f t="shared" si="4814"/>
        <v>98733.057407348897</v>
      </c>
      <c r="AC2655" s="1">
        <f t="shared" si="4821"/>
        <v>9.874108312501427E-2</v>
      </c>
      <c r="AD2655" s="1" t="b">
        <f t="shared" si="4822"/>
        <v>1</v>
      </c>
      <c r="AF2655" s="1" t="s">
        <v>1159</v>
      </c>
      <c r="AG2655" s="1" t="s">
        <v>1166</v>
      </c>
      <c r="AH2655" s="10">
        <v>14558.82</v>
      </c>
      <c r="AI2655" s="10">
        <v>113291.67</v>
      </c>
      <c r="AJ2655" s="10">
        <f t="shared" si="4879"/>
        <v>98732.85</v>
      </c>
      <c r="AK2655" s="1">
        <f t="shared" si="4880"/>
        <v>-2.1276484978898225E-3</v>
      </c>
      <c r="AL2655" s="10">
        <f t="shared" si="4881"/>
        <v>0.22816072935529519</v>
      </c>
      <c r="AM2655" s="10">
        <f t="shared" si="4826"/>
        <v>0.77985766642444165</v>
      </c>
      <c r="AN2655" s="10">
        <f t="shared" si="4882"/>
        <v>0.29256714292671648</v>
      </c>
      <c r="AO2655" s="1">
        <f t="shared" si="4828"/>
        <v>1012.832</v>
      </c>
      <c r="AP2655" s="14">
        <v>308000000</v>
      </c>
      <c r="AQ2655" s="10">
        <v>0.14599999999999999</v>
      </c>
      <c r="AR2655" s="14" cm="1">
        <f t="array" ref="AR2655">SfromgA($AP2655,$AO2655,"")</f>
        <v>0.15794152213282989</v>
      </c>
      <c r="AS2655" s="21">
        <f t="shared" si="4883"/>
        <v>589.67726342377614</v>
      </c>
      <c r="AU2655" s="10"/>
      <c r="AV2655" s="10"/>
      <c r="AW2655" s="14">
        <f t="shared" si="4884"/>
        <v>308000000</v>
      </c>
      <c r="AX2655" s="21">
        <f t="shared" si="4885"/>
        <v>589.67726342377614</v>
      </c>
      <c r="AY2655" s="10">
        <f t="shared" si="4886"/>
        <v>-11.011306867498602</v>
      </c>
      <c r="AZ2655" s="10">
        <f t="shared" si="4887"/>
        <v>10.209584200641267</v>
      </c>
      <c r="BA2655" s="10">
        <f t="shared" si="4888"/>
        <v>0.71388899419637986</v>
      </c>
      <c r="BB2655" s="17" cm="1">
        <f t="array" ref="BB2655">$C2655*EXP(poly_from_str($AO2655,BB$2951))</f>
        <v>5.021847163965159</v>
      </c>
      <c r="BC2655" s="10">
        <f t="shared" si="4889"/>
        <v>0.70952907965863554</v>
      </c>
      <c r="BD2655" s="10">
        <f t="shared" si="4890"/>
        <v>1.9310535680130256</v>
      </c>
      <c r="BE2655" s="10">
        <f t="shared" si="4891"/>
        <v>-1.9146716689143353</v>
      </c>
      <c r="BF2655" s="21">
        <f>INDEX([1]Pr3_line_class7_opt_lin!$A$2:$A$3624,MATCH($X2655,[1]Pr3_line_class7_opt_lin!$AO$2:$AO$3624,0),1)</f>
        <v>4855</v>
      </c>
    </row>
    <row r="2656" spans="1:58" x14ac:dyDescent="0.25">
      <c r="A2656" s="1">
        <v>1012.832</v>
      </c>
      <c r="B2656" s="1">
        <v>8.0000000000000002E-3</v>
      </c>
      <c r="C2656">
        <v>5</v>
      </c>
      <c r="D2656" t="s">
        <v>16</v>
      </c>
      <c r="E2656" s="2">
        <v>98733.1</v>
      </c>
      <c r="F2656">
        <v>29835</v>
      </c>
      <c r="G2656" t="s">
        <v>4</v>
      </c>
      <c r="H2656" t="s">
        <v>5</v>
      </c>
      <c r="I2656">
        <v>128568</v>
      </c>
      <c r="J2656" t="s">
        <v>6</v>
      </c>
      <c r="K2656" t="s">
        <v>5</v>
      </c>
      <c r="L2656">
        <v>29835.09</v>
      </c>
      <c r="M2656">
        <v>128568.6</v>
      </c>
      <c r="N2656">
        <v>27</v>
      </c>
      <c r="V2656" s="11">
        <f t="shared" si="4815"/>
        <v>9.8733057407348901E-7</v>
      </c>
      <c r="W2656" s="11">
        <f t="shared" si="4816"/>
        <v>1.0128315630725663E-6</v>
      </c>
      <c r="X2656" s="10">
        <f t="shared" si="4817"/>
        <v>98733.078160729361</v>
      </c>
      <c r="Y2656" s="8">
        <f t="shared" si="4818"/>
        <v>1012.8317871059201</v>
      </c>
      <c r="Z2656" s="1">
        <f t="shared" si="4819"/>
        <v>1012.832</v>
      </c>
      <c r="AA2656" s="2">
        <f t="shared" si="4820"/>
        <v>98733.1</v>
      </c>
      <c r="AB2656" s="2">
        <f t="shared" si="4814"/>
        <v>98733.057407348897</v>
      </c>
      <c r="AC2656" s="1">
        <f t="shared" si="4821"/>
        <v>9.874108312501427E-2</v>
      </c>
      <c r="AD2656" s="1" t="b">
        <f t="shared" si="4822"/>
        <v>1</v>
      </c>
      <c r="AF2656" s="1" t="s">
        <v>1185</v>
      </c>
      <c r="AG2656" s="1" t="s">
        <v>1191</v>
      </c>
      <c r="AH2656" s="10">
        <v>29835.09</v>
      </c>
      <c r="AI2656" s="10">
        <v>128568.6</v>
      </c>
      <c r="AJ2656" s="10">
        <f t="shared" si="4879"/>
        <v>98733.510000000009</v>
      </c>
      <c r="AK2656" s="1">
        <f t="shared" si="4880"/>
        <v>4.6428038465364807E-3</v>
      </c>
      <c r="AL2656" s="10">
        <f t="shared" si="4881"/>
        <v>-0.43183927064819727</v>
      </c>
      <c r="AM2656" s="10">
        <f t="shared" si="4826"/>
        <v>0.77985766642444165</v>
      </c>
      <c r="AN2656" s="10">
        <f t="shared" si="4882"/>
        <v>-0.55374113667194047</v>
      </c>
      <c r="AO2656" s="1">
        <f t="shared" si="4828"/>
        <v>1012.832</v>
      </c>
      <c r="AP2656" s="14">
        <v>91300000</v>
      </c>
      <c r="AQ2656" s="10">
        <v>6.8000000000000005E-2</v>
      </c>
      <c r="AR2656" s="14" cm="1">
        <f t="array" ref="AR2656">SfromgA($AP2656,$AO2656,"")</f>
        <v>4.6818379775088854E-2</v>
      </c>
      <c r="AS2656" s="21">
        <f t="shared" si="4883"/>
        <v>711.30951241223295</v>
      </c>
      <c r="AU2656" s="10"/>
      <c r="AV2656" s="10"/>
      <c r="AW2656" s="14">
        <f t="shared" si="4884"/>
        <v>91300000</v>
      </c>
      <c r="AX2656" s="21">
        <f t="shared" si="4885"/>
        <v>711.30951241223295</v>
      </c>
      <c r="AY2656" s="10">
        <f t="shared" si="4886"/>
        <v>-9.7953578721259511</v>
      </c>
      <c r="AZ2656" s="10">
        <f t="shared" si="4887"/>
        <v>0.72567747781610437</v>
      </c>
      <c r="BA2656" s="10">
        <f t="shared" si="4888"/>
        <v>-1.930087520730041</v>
      </c>
      <c r="BB2656" s="17" cm="1">
        <f t="array" ref="BB2656">$C2656*EXP(poly_from_str($AO2656,BB$2951))</f>
        <v>5.021847163965159</v>
      </c>
      <c r="BC2656" s="10">
        <f t="shared" si="4889"/>
        <v>-1.9344474352677854</v>
      </c>
      <c r="BD2656" s="10">
        <f t="shared" si="4890"/>
        <v>2.0934794382452555</v>
      </c>
      <c r="BE2656" s="10">
        <f t="shared" si="4891"/>
        <v>-0.8521791835374154</v>
      </c>
      <c r="BF2656" s="21">
        <f>INDEX([1]Pr3_line_class7_opt_lin!$A$2:$A$3624,MATCH($X2656,[1]Pr3_line_class7_opt_lin!$AO$2:$AO$3624,0),1)</f>
        <v>4855</v>
      </c>
    </row>
    <row r="2657" spans="1:58" hidden="1" x14ac:dyDescent="0.25">
      <c r="A2657" s="1">
        <v>1012.76</v>
      </c>
      <c r="B2657" s="1">
        <v>4.0000000000000001E-3</v>
      </c>
      <c r="C2657">
        <v>1</v>
      </c>
      <c r="E2657" s="2">
        <v>98740.1</v>
      </c>
      <c r="F2657">
        <v>14859</v>
      </c>
      <c r="G2657" t="s">
        <v>4</v>
      </c>
      <c r="H2657" t="s">
        <v>12</v>
      </c>
      <c r="I2657">
        <v>113600</v>
      </c>
      <c r="J2657" t="s">
        <v>6</v>
      </c>
      <c r="K2657" t="s">
        <v>39</v>
      </c>
      <c r="L2657">
        <v>14859.96</v>
      </c>
      <c r="M2657">
        <v>113600.3</v>
      </c>
      <c r="N2657">
        <v>27</v>
      </c>
      <c r="V2657" s="11">
        <f t="shared" si="4815"/>
        <v>9.8740076622299465E-7</v>
      </c>
      <c r="W2657" s="11">
        <f t="shared" si="4816"/>
        <v>1.0127597602189991E-6</v>
      </c>
      <c r="X2657" s="10">
        <f t="shared" si="4817"/>
        <v>98740.088014803667</v>
      </c>
      <c r="Y2657" s="8">
        <f t="shared" si="4818"/>
        <v>1012.7598831490553</v>
      </c>
      <c r="Z2657" s="1">
        <f t="shared" si="4819"/>
        <v>1012.76</v>
      </c>
      <c r="AA2657" s="2">
        <f t="shared" si="4820"/>
        <v>98740.1</v>
      </c>
      <c r="AB2657" s="2">
        <f t="shared" si="4814"/>
        <v>98740.076622299457</v>
      </c>
      <c r="AC2657" s="1">
        <f t="shared" si="4821"/>
        <v>9.8748013656887845E-2</v>
      </c>
      <c r="AD2657" s="1" t="b">
        <f t="shared" si="4822"/>
        <v>1</v>
      </c>
      <c r="AF2657" s="1" t="s">
        <v>1173</v>
      </c>
      <c r="AG2657" s="1" t="s">
        <v>1155</v>
      </c>
      <c r="AH2657" s="10">
        <v>14859.96</v>
      </c>
      <c r="AI2657" s="10">
        <v>113600.13</v>
      </c>
      <c r="AJ2657" s="10">
        <f t="shared" si="4879"/>
        <v>98740.170000000013</v>
      </c>
      <c r="AK2657" s="1">
        <f t="shared" si="4880"/>
        <v>9.5775812428655627E-4</v>
      </c>
      <c r="AL2657" s="10">
        <f t="shared" si="4881"/>
        <v>-8.1985196346067823E-2</v>
      </c>
      <c r="AM2657" s="10">
        <f t="shared" si="4826"/>
        <v>0.3899842015877405</v>
      </c>
      <c r="AN2657" s="10">
        <f t="shared" si="4882"/>
        <v>-0.21022696820097314</v>
      </c>
      <c r="AO2657" s="1">
        <f t="shared" si="4828"/>
        <v>1012.76</v>
      </c>
      <c r="AP2657" s="14">
        <v>75200000</v>
      </c>
      <c r="AQ2657" s="10">
        <v>0.01</v>
      </c>
      <c r="AR2657" s="14" cm="1">
        <f t="array" ref="AR2657">SfromgA($AP2657,$AO2657,"")</f>
        <v>3.8554122311105339E-2</v>
      </c>
      <c r="AS2657" s="21">
        <f t="shared" si="4883"/>
        <v>729.083899224878</v>
      </c>
      <c r="AU2657" s="10"/>
      <c r="AV2657" s="10"/>
      <c r="AW2657" s="14">
        <f t="shared" si="4884"/>
        <v>75200000</v>
      </c>
      <c r="AX2657" s="21">
        <f t="shared" si="4885"/>
        <v>729.083899224878</v>
      </c>
      <c r="AY2657" s="10">
        <f t="shared" si="4886"/>
        <v>-11.210912608541992</v>
      </c>
      <c r="AZ2657" s="10">
        <f t="shared" si="4887"/>
        <v>2.4220536924622604</v>
      </c>
      <c r="BA2657" s="10">
        <f t="shared" si="4888"/>
        <v>0.88461581353186025</v>
      </c>
      <c r="BB2657" s="17" cm="1">
        <f t="array" ref="BB2657">$C2657*EXP(poly_from_str($AO2657,BB$2951))</f>
        <v>1.0043239456313076</v>
      </c>
      <c r="BC2657" s="10">
        <f t="shared" si="4889"/>
        <v>0.8803011892929945</v>
      </c>
      <c r="BD2657" s="10">
        <f t="shared" si="4890"/>
        <v>2.115151169363898</v>
      </c>
      <c r="BE2657" s="10">
        <f t="shared" si="4891"/>
        <v>-1.927997160630849</v>
      </c>
      <c r="BF2657" s="21">
        <f>INDEX([1]Pr3_line_class7_opt_lin!$A$2:$A$3624,MATCH($X2657,[1]Pr3_line_class7_opt_lin!$AO$2:$AO$3624,0),1)</f>
        <v>971</v>
      </c>
    </row>
    <row r="2658" spans="1:58" hidden="1" x14ac:dyDescent="0.25">
      <c r="A2658" s="1">
        <v>1012.3</v>
      </c>
      <c r="B2658" s="1">
        <v>4.0000000000000001E-3</v>
      </c>
      <c r="C2658">
        <v>2</v>
      </c>
      <c r="E2658" s="2">
        <v>98784.9</v>
      </c>
      <c r="F2658">
        <v>22747</v>
      </c>
      <c r="G2658" t="s">
        <v>4</v>
      </c>
      <c r="H2658" t="s">
        <v>5</v>
      </c>
      <c r="I2658">
        <v>121532</v>
      </c>
      <c r="J2658" t="s">
        <v>6</v>
      </c>
      <c r="K2658" t="s">
        <v>12</v>
      </c>
      <c r="L2658">
        <v>22747.69</v>
      </c>
      <c r="M2658">
        <v>121532.5</v>
      </c>
      <c r="N2658">
        <v>27</v>
      </c>
      <c r="V2658" s="11">
        <f t="shared" si="4815"/>
        <v>9.8784945174355434E-7</v>
      </c>
      <c r="W2658" s="11">
        <f t="shared" si="4816"/>
        <v>1.0123004629250017E-6</v>
      </c>
      <c r="X2658" s="10">
        <f t="shared" si="4817"/>
        <v>98784.923139333128</v>
      </c>
      <c r="Y2658" s="8">
        <f t="shared" si="4818"/>
        <v>1012.3002258042256</v>
      </c>
      <c r="Z2658" s="1">
        <f t="shared" si="4819"/>
        <v>1012.3</v>
      </c>
      <c r="AA2658" s="2">
        <f t="shared" si="4820"/>
        <v>98784.9</v>
      </c>
      <c r="AB2658" s="2">
        <f t="shared" si="4814"/>
        <v>98784.945174355438</v>
      </c>
      <c r="AC2658" s="1">
        <f t="shared" si="4821"/>
        <v>9.8792326965502053E-2</v>
      </c>
      <c r="AD2658" s="1" t="b">
        <f t="shared" si="4822"/>
        <v>1</v>
      </c>
      <c r="AF2658" s="1" t="s">
        <v>1178</v>
      </c>
      <c r="AG2658" s="1" t="s">
        <v>1163</v>
      </c>
      <c r="AH2658" s="10">
        <v>22747.69</v>
      </c>
      <c r="AI2658" s="10">
        <v>121532.5</v>
      </c>
      <c r="AJ2658" s="10">
        <f t="shared" si="4879"/>
        <v>98784.81</v>
      </c>
      <c r="AK2658" s="1">
        <f t="shared" si="4880"/>
        <v>-1.3852028465635158E-3</v>
      </c>
      <c r="AL2658" s="10">
        <f t="shared" si="4881"/>
        <v>0.11313933313067537</v>
      </c>
      <c r="AM2658" s="10">
        <f t="shared" si="4826"/>
        <v>0.39033843722216732</v>
      </c>
      <c r="AN2658" s="10">
        <f t="shared" si="4882"/>
        <v>0.28984932648659534</v>
      </c>
      <c r="AO2658" s="1">
        <f t="shared" si="4828"/>
        <v>1012.3</v>
      </c>
      <c r="AP2658" s="14">
        <v>213000000</v>
      </c>
      <c r="AQ2658" s="10">
        <v>3.6999999999999998E-2</v>
      </c>
      <c r="AR2658" s="14" cm="1">
        <f t="array" ref="AR2658">SfromgA($AP2658,$AO2658,"")</f>
        <v>0.10905376751738988</v>
      </c>
      <c r="AS2658" s="21">
        <f t="shared" si="4883"/>
        <v>629.07976635504542</v>
      </c>
      <c r="AU2658" s="10"/>
      <c r="AV2658" s="10"/>
      <c r="AW2658" s="14">
        <f t="shared" si="4884"/>
        <v>213000000</v>
      </c>
      <c r="AX2658" s="21">
        <f t="shared" si="4885"/>
        <v>629.07976635504542</v>
      </c>
      <c r="AY2658" s="10">
        <f t="shared" si="4886"/>
        <v>-11.559653056901833</v>
      </c>
      <c r="AZ2658" s="10">
        <f t="shared" si="4887"/>
        <v>3.2697849197451627</v>
      </c>
      <c r="BA2658" s="10">
        <f t="shared" si="4888"/>
        <v>0.49157702840778922</v>
      </c>
      <c r="BB2658" s="17" cm="1">
        <f t="array" ref="BB2658">$C2658*EXP(poly_from_str($AO2658,BB$2951))</f>
        <v>2.0080606753227443</v>
      </c>
      <c r="BC2658" s="10">
        <f t="shared" si="4889"/>
        <v>0.48755479080057446</v>
      </c>
      <c r="BD2658" s="10">
        <f t="shared" si="4890"/>
        <v>1.9866129589031341</v>
      </c>
      <c r="BE2658" s="10">
        <f t="shared" si="4891"/>
        <v>-2.192205348662505</v>
      </c>
      <c r="BF2658" s="21">
        <f>INDEX([1]Pr3_line_class7_opt_lin!$A$2:$A$3624,MATCH($X2658,[1]Pr3_line_class7_opt_lin!$AO$2:$AO$3624,0),1)</f>
        <v>1948</v>
      </c>
    </row>
    <row r="2659" spans="1:58" hidden="1" x14ac:dyDescent="0.25">
      <c r="A2659" s="1">
        <v>1012.101</v>
      </c>
      <c r="B2659" s="1">
        <v>4.0000000000000001E-3</v>
      </c>
      <c r="C2659">
        <v>400</v>
      </c>
      <c r="E2659" s="2">
        <v>98804.4</v>
      </c>
      <c r="F2659">
        <v>14859</v>
      </c>
      <c r="G2659" t="s">
        <v>4</v>
      </c>
      <c r="H2659" t="s">
        <v>12</v>
      </c>
      <c r="I2659">
        <v>113664</v>
      </c>
      <c r="J2659" t="s">
        <v>6</v>
      </c>
      <c r="K2659" t="s">
        <v>12</v>
      </c>
      <c r="L2659">
        <v>14859.96</v>
      </c>
      <c r="M2659">
        <v>113664.3</v>
      </c>
      <c r="N2659">
        <v>27</v>
      </c>
      <c r="V2659" s="11">
        <f t="shared" si="4815"/>
        <v>9.8804368338733003E-7</v>
      </c>
      <c r="W2659" s="11">
        <f t="shared" si="4816"/>
        <v>1.0121006756784112E-6</v>
      </c>
      <c r="X2659" s="10">
        <f t="shared" si="4817"/>
        <v>98804.383788611623</v>
      </c>
      <c r="Y2659" s="8">
        <f t="shared" si="4818"/>
        <v>1012.1008417394349</v>
      </c>
      <c r="Z2659" s="1">
        <f t="shared" si="4819"/>
        <v>1012.101</v>
      </c>
      <c r="AA2659" s="2">
        <f t="shared" si="4820"/>
        <v>98804.4</v>
      </c>
      <c r="AB2659" s="2">
        <f t="shared" si="4814"/>
        <v>98804.368338732995</v>
      </c>
      <c r="AC2659" s="1">
        <f t="shared" si="4821"/>
        <v>9.8811516014080114E-2</v>
      </c>
      <c r="AD2659" s="1" t="b">
        <f t="shared" si="4822"/>
        <v>1</v>
      </c>
      <c r="AF2659" s="1" t="s">
        <v>1173</v>
      </c>
      <c r="AG2659" s="5" t="s">
        <v>1463</v>
      </c>
      <c r="AH2659" s="10">
        <v>14859.96</v>
      </c>
      <c r="AI2659" s="10">
        <v>113664.57</v>
      </c>
      <c r="AJ2659" s="10">
        <f t="shared" si="4879"/>
        <v>98804.610000000015</v>
      </c>
      <c r="AK2659" s="1">
        <f t="shared" si="4880"/>
        <v>2.475447350207105E-3</v>
      </c>
      <c r="AL2659" s="10">
        <f t="shared" si="4881"/>
        <v>-0.22621138839167543</v>
      </c>
      <c r="AM2659" s="10">
        <f t="shared" si="4826"/>
        <v>0.3904922532435004</v>
      </c>
      <c r="AN2659" s="10">
        <f t="shared" si="4882"/>
        <v>-0.57929801811104342</v>
      </c>
      <c r="AO2659" s="1">
        <f t="shared" si="4828"/>
        <v>1012.101</v>
      </c>
      <c r="AP2659" s="14">
        <v>6710000000</v>
      </c>
      <c r="AQ2659" s="10">
        <v>0.56299999999999994</v>
      </c>
      <c r="AR2659" s="14" cm="1">
        <f t="array" ref="AR2659">SfromgA($AP2659,$AO2659,"")</f>
        <v>3.4334240266913048</v>
      </c>
      <c r="AS2659" s="21">
        <f t="shared" si="4883"/>
        <v>31.584461822222764</v>
      </c>
      <c r="AT2659" s="14" cm="1">
        <f t="array" ref="AT2659">INDEX([2]Sheet1!$J$2:$J$216,MATCH($AF2659&amp;$AG2659,[2]Sheet1!$M$2:$M$216&amp;[2]Sheet1!$N$2:$N$216,0),1)</f>
        <v>5542384403.8924656</v>
      </c>
      <c r="AU2659" s="14" cm="1">
        <f t="array" ref="AU2659">SfromgA($AT2659,$AO2659,"")</f>
        <v>2.8359695644535852</v>
      </c>
      <c r="AV2659" s="21">
        <f>(10^MAX(0.05, -0.312925054856973*((LN($AU2659))^(1/3)) + 0.454808404431693)-1)*100</f>
        <v>37.253486904039491</v>
      </c>
      <c r="AW2659" s="14">
        <f>IF($AP2659="",$AT2659,$AP2659)</f>
        <v>6710000000</v>
      </c>
      <c r="AX2659" s="21">
        <f>IF($AP2659="",$AV2659,$AS2659)</f>
        <v>31.584461822222764</v>
      </c>
      <c r="AY2659" s="10">
        <f t="shared" si="4886"/>
        <v>-9.7117224697390032</v>
      </c>
      <c r="AZ2659" s="10">
        <f t="shared" si="4887"/>
        <v>214.95874433355556</v>
      </c>
      <c r="BA2659" s="10">
        <f t="shared" si="4888"/>
        <v>-0.62101842421362241</v>
      </c>
      <c r="BB2659" s="17" cm="1">
        <f t="array" ref="BB2659">$C2659*EXP(poly_from_str($AO2659,BB$2951))</f>
        <v>401.56068631828566</v>
      </c>
      <c r="BC2659" s="10">
        <f t="shared" si="4889"/>
        <v>-0.62491254805761254</v>
      </c>
      <c r="BD2659" s="10">
        <f t="shared" si="4890"/>
        <v>0.27447875467246013</v>
      </c>
      <c r="BE2659" s="10">
        <f t="shared" si="4891"/>
        <v>-0.34271338717479288</v>
      </c>
      <c r="BF2659" s="21">
        <f>INDEX([1]Pr3_line_class7_opt_lin!$A$2:$A$3624,MATCH($X2659,[1]Pr3_line_class7_opt_lin!$AO$2:$AO$3624,0),1)</f>
        <v>390079</v>
      </c>
    </row>
    <row r="2660" spans="1:58" hidden="1" x14ac:dyDescent="0.25">
      <c r="A2660" s="1">
        <v>1011.809</v>
      </c>
      <c r="B2660" s="1">
        <v>4.0000000000000001E-3</v>
      </c>
      <c r="C2660">
        <v>50</v>
      </c>
      <c r="E2660" s="2">
        <v>98832.9</v>
      </c>
      <c r="F2660">
        <v>18211</v>
      </c>
      <c r="G2660" t="s">
        <v>4</v>
      </c>
      <c r="H2660" t="s">
        <v>17</v>
      </c>
      <c r="I2660">
        <v>117044</v>
      </c>
      <c r="J2660" t="s">
        <v>6</v>
      </c>
      <c r="K2660" t="s">
        <v>7</v>
      </c>
      <c r="L2660">
        <v>18211.759999999998</v>
      </c>
      <c r="M2660">
        <v>117044.6</v>
      </c>
      <c r="N2660">
        <v>27</v>
      </c>
      <c r="V2660" s="11">
        <f t="shared" si="4815"/>
        <v>9.8832882490667707E-7</v>
      </c>
      <c r="W2660" s="11">
        <f t="shared" si="4816"/>
        <v>1.0118088207469376E-6</v>
      </c>
      <c r="X2660" s="10">
        <f t="shared" si="4817"/>
        <v>98832.891039816779</v>
      </c>
      <c r="Y2660" s="8">
        <f t="shared" si="4818"/>
        <v>1011.8089124774568</v>
      </c>
      <c r="Z2660" s="1">
        <f t="shared" si="4819"/>
        <v>1011.809</v>
      </c>
      <c r="AA2660" s="2">
        <f t="shared" si="4820"/>
        <v>98832.9</v>
      </c>
      <c r="AB2660" s="2">
        <f t="shared" si="4814"/>
        <v>98832.882490667704</v>
      </c>
      <c r="AC2660" s="1">
        <f t="shared" si="4821"/>
        <v>9.8839693307070653E-2</v>
      </c>
      <c r="AD2660" s="1" t="b">
        <f t="shared" si="4822"/>
        <v>1</v>
      </c>
      <c r="AF2660" s="1" t="s">
        <v>1188</v>
      </c>
      <c r="AG2660" s="1" t="s">
        <v>1189</v>
      </c>
      <c r="AH2660" s="10">
        <v>18211.759999999998</v>
      </c>
      <c r="AI2660" s="10">
        <v>117044.6</v>
      </c>
      <c r="AJ2660" s="10">
        <f t="shared" si="4879"/>
        <v>98832.840000000011</v>
      </c>
      <c r="AK2660" s="1">
        <f t="shared" si="4880"/>
        <v>-4.3500156414211233E-4</v>
      </c>
      <c r="AL2660" s="10">
        <f t="shared" si="4881"/>
        <v>5.1039816768025048E-2</v>
      </c>
      <c r="AM2660" s="10">
        <f t="shared" si="4826"/>
        <v>0.39071761567647645</v>
      </c>
      <c r="AN2660" s="10">
        <f t="shared" si="4882"/>
        <v>0.13063095883111459</v>
      </c>
      <c r="AO2660" s="1">
        <f t="shared" si="4828"/>
        <v>1011.809</v>
      </c>
      <c r="AP2660" s="14">
        <v>1140000000</v>
      </c>
      <c r="AQ2660" s="10">
        <v>0.222</v>
      </c>
      <c r="AR2660" s="14" cm="1">
        <f t="array" ref="AR2660">SfromgA($AP2660,$AO2660,"")</f>
        <v>0.58281916668219391</v>
      </c>
      <c r="AS2660" s="21">
        <f t="shared" si="4883"/>
        <v>412.40345229801238</v>
      </c>
      <c r="AU2660" s="10"/>
      <c r="AV2660" s="10"/>
      <c r="AW2660" s="14">
        <f>IF($AP2660="",$AT2660,$AP2660)</f>
        <v>1140000000</v>
      </c>
      <c r="AX2660" s="21">
        <f>IF($AP2660="",$AV2660,$AS2660)</f>
        <v>412.40345229801238</v>
      </c>
      <c r="AY2660" s="10">
        <f t="shared" si="4886"/>
        <v>-10.019071635547434</v>
      </c>
      <c r="AZ2660" s="10">
        <f t="shared" si="4887"/>
        <v>26.634624239902401</v>
      </c>
      <c r="BA2660" s="10">
        <f t="shared" si="4888"/>
        <v>-0.62981097291531996</v>
      </c>
      <c r="BB2660" s="17" cm="1">
        <f t="array" ref="BB2660">$C2660*EXP(poly_from_str($AO2660,BB$2951))</f>
        <v>50.185561557372985</v>
      </c>
      <c r="BC2660" s="10">
        <f t="shared" si="4889"/>
        <v>-0.63351533443573449</v>
      </c>
      <c r="BD2660" s="10">
        <f t="shared" si="4890"/>
        <v>1.6339421215176699</v>
      </c>
      <c r="BE2660" s="10">
        <f t="shared" si="4891"/>
        <v>-1.6935739676418806</v>
      </c>
      <c r="BF2660" s="21">
        <f>INDEX([1]Pr3_line_class7_opt_lin!$A$2:$A$3624,MATCH($X2660,[1]Pr3_line_class7_opt_lin!$AO$2:$AO$3624,0),1)</f>
        <v>48845</v>
      </c>
    </row>
    <row r="2661" spans="1:58" hidden="1" x14ac:dyDescent="0.25">
      <c r="A2661" s="1">
        <v>1011.307</v>
      </c>
      <c r="B2661" s="1">
        <v>4.0000000000000001E-3</v>
      </c>
      <c r="C2661">
        <v>10</v>
      </c>
      <c r="E2661" s="2">
        <v>98881.9</v>
      </c>
      <c r="N2661">
        <v>27</v>
      </c>
      <c r="V2661" s="11">
        <f t="shared" si="4815"/>
        <v>9.8881941883127484E-7</v>
      </c>
      <c r="W2661" s="11">
        <f t="shared" si="4816"/>
        <v>1.0113074283564537E-6</v>
      </c>
      <c r="X2661" s="10">
        <f t="shared" si="4817"/>
        <v>98881.921412408439</v>
      </c>
      <c r="Y2661" s="8">
        <f t="shared" si="4818"/>
        <v>1011.3072093626536</v>
      </c>
      <c r="Z2661" s="1">
        <f t="shared" si="4819"/>
        <v>1011.307</v>
      </c>
      <c r="AA2661" s="2">
        <f t="shared" si="4820"/>
        <v>98881.9</v>
      </c>
      <c r="AB2661" s="2">
        <f t="shared" si="4814"/>
        <v>98881.941883127482</v>
      </c>
      <c r="AC2661" s="1">
        <f t="shared" si="4821"/>
        <v>9.8888192152891005E-2</v>
      </c>
      <c r="AD2661" s="1" t="b">
        <f t="shared" si="4822"/>
        <v>1</v>
      </c>
      <c r="AM2661" s="10">
        <f t="shared" si="4826"/>
        <v>0.39110537156372893</v>
      </c>
      <c r="AN2661" s="10"/>
      <c r="AO2661" s="1">
        <f t="shared" si="4828"/>
        <v>1011.307</v>
      </c>
      <c r="AP2661"/>
      <c r="BB2661" s="17" cm="1">
        <f t="array" ref="BB2661">$C2661*EXP(poly_from_str($AO2661,BB$2951))</f>
        <v>10.033788836107846</v>
      </c>
      <c r="BF2661" s="21">
        <f>INDEX([1]Pr3_line_class7_opt_lin!$A$2:$A$3624,MATCH($X2661,[1]Pr3_line_class7_opt_lin!$AO$2:$AO$3624,0),1)</f>
        <v>9798</v>
      </c>
    </row>
    <row r="2662" spans="1:58" hidden="1" x14ac:dyDescent="0.25">
      <c r="A2662" s="1">
        <v>1011.0119999999999</v>
      </c>
      <c r="B2662" s="1">
        <v>4.0000000000000001E-3</v>
      </c>
      <c r="C2662">
        <v>60</v>
      </c>
      <c r="E2662" s="2">
        <v>98910.8</v>
      </c>
      <c r="N2662">
        <v>27</v>
      </c>
      <c r="V2662" s="11">
        <f t="shared" si="4815"/>
        <v>9.8910794332807142E-7</v>
      </c>
      <c r="W2662" s="11">
        <f t="shared" si="4816"/>
        <v>1.0110119420730598E-6</v>
      </c>
      <c r="X2662" s="10">
        <f t="shared" si="4817"/>
        <v>98910.797104347628</v>
      </c>
      <c r="Y2662" s="8">
        <f t="shared" si="4818"/>
        <v>1011.0119716708308</v>
      </c>
      <c r="Z2662" s="1">
        <f t="shared" si="4819"/>
        <v>1011.0119999999999</v>
      </c>
      <c r="AA2662" s="2">
        <f t="shared" si="4820"/>
        <v>98910.8</v>
      </c>
      <c r="AB2662" s="2">
        <f t="shared" si="4814"/>
        <v>98910.794332807127</v>
      </c>
      <c r="AC2662" s="1">
        <f t="shared" si="4821"/>
        <v>9.8916726177734365E-2</v>
      </c>
      <c r="AD2662" s="1" t="b">
        <f t="shared" si="4822"/>
        <v>1</v>
      </c>
      <c r="AM2662" s="10">
        <f t="shared" si="4826"/>
        <v>0.39133383184373682</v>
      </c>
      <c r="AN2662" s="10"/>
      <c r="AO2662" s="1">
        <f t="shared" si="4828"/>
        <v>1011.0119999999999</v>
      </c>
      <c r="AP2662"/>
      <c r="BB2662" s="17" cm="1">
        <f t="array" ref="BB2662">$C2662*EXP(poly_from_str($AO2662,BB$2951))</f>
        <v>60.190842534252063</v>
      </c>
      <c r="BF2662" s="21">
        <f>INDEX([1]Pr3_line_class7_opt_lin!$A$2:$A$3624,MATCH($X2662,[1]Pr3_line_class7_opt_lin!$AO$2:$AO$3624,0),1)</f>
        <v>58892</v>
      </c>
    </row>
    <row r="2663" spans="1:58" hidden="1" x14ac:dyDescent="0.25">
      <c r="A2663" s="1">
        <v>1010.914</v>
      </c>
      <c r="B2663" s="1">
        <v>4.0000000000000001E-3</v>
      </c>
      <c r="C2663">
        <v>10</v>
      </c>
      <c r="E2663" s="2">
        <v>98920.4</v>
      </c>
      <c r="F2663">
        <v>14859</v>
      </c>
      <c r="G2663" t="s">
        <v>4</v>
      </c>
      <c r="H2663" t="s">
        <v>12</v>
      </c>
      <c r="I2663">
        <v>113780</v>
      </c>
      <c r="J2663" t="s">
        <v>6</v>
      </c>
      <c r="K2663" t="s">
        <v>5</v>
      </c>
      <c r="L2663">
        <v>14859.96</v>
      </c>
      <c r="M2663">
        <v>113780.5</v>
      </c>
      <c r="N2663">
        <v>27</v>
      </c>
      <c r="V2663" s="11">
        <f t="shared" si="4815"/>
        <v>9.8920382940586453E-7</v>
      </c>
      <c r="W2663" s="11">
        <f t="shared" si="4816"/>
        <v>1.0109138256618455E-6</v>
      </c>
      <c r="X2663" s="10">
        <f t="shared" si="4817"/>
        <v>98920.391285146019</v>
      </c>
      <c r="Y2663" s="8">
        <f t="shared" si="4818"/>
        <v>1010.9139147230213</v>
      </c>
      <c r="Z2663" s="1">
        <f t="shared" si="4819"/>
        <v>1010.914</v>
      </c>
      <c r="AA2663" s="2">
        <f t="shared" si="4820"/>
        <v>98920.4</v>
      </c>
      <c r="AB2663" s="2">
        <f t="shared" si="4814"/>
        <v>98920.382940586438</v>
      </c>
      <c r="AC2663" s="1">
        <f t="shared" si="4821"/>
        <v>9.8926210805561327E-2</v>
      </c>
      <c r="AD2663" s="1" t="b">
        <f t="shared" si="4822"/>
        <v>1</v>
      </c>
      <c r="AF2663" s="1" t="s">
        <v>1173</v>
      </c>
      <c r="AG2663" s="5" t="s">
        <v>1464</v>
      </c>
      <c r="AH2663" s="10">
        <v>14859.96</v>
      </c>
      <c r="AI2663" s="10">
        <v>113780.27</v>
      </c>
      <c r="AJ2663" s="10">
        <f t="shared" ref="AJ2663:AJ2664" si="4892">AI2663-AH2663</f>
        <v>98920.31</v>
      </c>
      <c r="AK2663" s="1">
        <f t="shared" ref="AK2663:AK2664" si="4893">$A2663-100000000/AJ2663</f>
        <v>-7.4541476874401269E-4</v>
      </c>
      <c r="AL2663" s="10">
        <f t="shared" ref="AL2663:AL2664" si="4894">$X2663-AJ2663</f>
        <v>8.1285146021400578E-2</v>
      </c>
      <c r="AM2663" s="10">
        <f t="shared" si="4826"/>
        <v>0.39140975394543948</v>
      </c>
      <c r="AN2663" s="10">
        <f t="shared" ref="AN2663:AN2664" si="4895">AL2663/AM2663</f>
        <v>0.20767276543836799</v>
      </c>
      <c r="AO2663" s="1">
        <f t="shared" si="4828"/>
        <v>1010.914</v>
      </c>
      <c r="AP2663" s="14">
        <v>199000000</v>
      </c>
      <c r="AQ2663" s="10">
        <v>7.0999999999999994E-2</v>
      </c>
      <c r="AR2663" s="14" cm="1">
        <f t="array" ref="AR2663">SfromgA($AP2663,$AO2663,"")</f>
        <v>0.10146799282363349</v>
      </c>
      <c r="AS2663" s="21">
        <f t="shared" ref="AS2663:AS2664" si="4896">(10^MAX(0.05, -0.312925054856973*((LN($AR2663))^(1/3)) + 0.454808404431693)-1)*100</f>
        <v>636.46562774474012</v>
      </c>
      <c r="AU2663" s="10"/>
      <c r="AV2663" s="10"/>
      <c r="AW2663" s="14">
        <f t="shared" ref="AW2663:AW2664" si="4897">IF($AP2663="",$AT2663,$AP2663)</f>
        <v>199000000</v>
      </c>
      <c r="AX2663" s="21">
        <f t="shared" ref="AX2663:AX2664" si="4898">IF($AP2663="",$AV2663,$AS2663)</f>
        <v>636.46562774474012</v>
      </c>
      <c r="AY2663" s="10">
        <f t="shared" ref="AY2663:AY2664" si="4899">LN(BB2663*$AO2663/$AW2663)</f>
        <v>-9.8845105736940297</v>
      </c>
      <c r="AZ2663" s="10">
        <f t="shared" ref="AZ2663:AZ2664" si="4900">EXP(AY$2950*$AI2663+AY$2951)*$AW2663/$AO2663</f>
        <v>6.3139093396692276</v>
      </c>
      <c r="BA2663" s="10">
        <f t="shared" ref="BA2663:BA2664" si="4901">LN(AZ2663/$C2663)</f>
        <v>-0.45983006158197981</v>
      </c>
      <c r="BB2663" s="17" cm="1">
        <f t="array" ref="BB2663">$C2663*EXP(poly_from_str($AO2663,BB$2951))</f>
        <v>10.031144046032427</v>
      </c>
      <c r="BC2663" s="10">
        <f t="shared" ref="BC2663:BC2664" si="4902">LN(AZ2663/BB2663)</f>
        <v>-0.46293962647315029</v>
      </c>
      <c r="BD2663" s="10">
        <f t="shared" ref="BD2663:BD2664" si="4903">LN($AX2663/100+1)</f>
        <v>1.9966923790967297</v>
      </c>
      <c r="BE2663" s="10">
        <f t="shared" ref="BE2663:BE2664" si="4904">ABS(LN($AZ2663/$BB2663))-BD2663-LN(2)</f>
        <v>-2.2268999331835246</v>
      </c>
      <c r="BF2663" s="21">
        <f>INDEX([1]Pr3_line_class7_opt_lin!$A$2:$A$3624,MATCH($X2663,[1]Pr3_line_class7_opt_lin!$AO$2:$AO$3624,0),1)</f>
        <v>9821</v>
      </c>
    </row>
    <row r="2664" spans="1:58" hidden="1" x14ac:dyDescent="0.25">
      <c r="A2664" s="1">
        <v>1010.56</v>
      </c>
      <c r="B2664" s="1">
        <v>4.0000000000000001E-3</v>
      </c>
      <c r="C2664">
        <v>50</v>
      </c>
      <c r="E2664" s="2">
        <v>98955</v>
      </c>
      <c r="F2664">
        <v>17534</v>
      </c>
      <c r="G2664" t="s">
        <v>4</v>
      </c>
      <c r="H2664" t="s">
        <v>46</v>
      </c>
      <c r="I2664">
        <v>116489</v>
      </c>
      <c r="J2664" t="s">
        <v>6</v>
      </c>
      <c r="K2664" t="s">
        <v>516</v>
      </c>
      <c r="L2664">
        <v>17534.759999999998</v>
      </c>
      <c r="M2664">
        <v>116489.8</v>
      </c>
      <c r="N2664">
        <v>27</v>
      </c>
      <c r="V2664" s="11">
        <f t="shared" si="4815"/>
        <v>9.8955034832172271E-7</v>
      </c>
      <c r="W2664" s="11">
        <f t="shared" si="4816"/>
        <v>1.0105603557172452E-6</v>
      </c>
      <c r="X2664" s="10">
        <f t="shared" si="4817"/>
        <v>98955.017781937611</v>
      </c>
      <c r="Y2664" s="8">
        <f t="shared" si="4818"/>
        <v>1010.5601741223994</v>
      </c>
      <c r="Z2664" s="1">
        <f t="shared" si="4819"/>
        <v>1010.56</v>
      </c>
      <c r="AA2664" s="2">
        <f t="shared" si="4820"/>
        <v>98955</v>
      </c>
      <c r="AB2664" s="2">
        <f t="shared" si="4814"/>
        <v>98955.03483217227</v>
      </c>
      <c r="AC2664" s="1">
        <f t="shared" si="4821"/>
        <v>9.8960494593182138E-2</v>
      </c>
      <c r="AD2664" s="1" t="b">
        <f t="shared" si="4822"/>
        <v>1</v>
      </c>
      <c r="AF2664" s="1" t="s">
        <v>1193</v>
      </c>
      <c r="AG2664" s="1" t="s">
        <v>1194</v>
      </c>
      <c r="AH2664" s="10">
        <v>17534.759999999998</v>
      </c>
      <c r="AI2664" s="10">
        <v>116489.75</v>
      </c>
      <c r="AJ2664" s="10">
        <f t="shared" si="4892"/>
        <v>98954.99</v>
      </c>
      <c r="AK2664" s="1">
        <f t="shared" si="4893"/>
        <v>-4.5784047881625156E-4</v>
      </c>
      <c r="AL2664" s="10">
        <f t="shared" si="4894"/>
        <v>2.7781937606050633E-2</v>
      </c>
      <c r="AM2664" s="10">
        <f t="shared" si="4826"/>
        <v>0.39168381887270426</v>
      </c>
      <c r="AN2664" s="10">
        <f t="shared" si="4895"/>
        <v>7.092950044760378E-2</v>
      </c>
      <c r="AO2664" s="1">
        <f t="shared" si="4828"/>
        <v>1010.56</v>
      </c>
      <c r="AP2664" s="14">
        <v>2270000000</v>
      </c>
      <c r="AQ2664" s="10">
        <v>0.54800000000000004</v>
      </c>
      <c r="AR2664" s="14" cm="1">
        <f t="array" ref="AR2664">SfromgA($AP2664,$AO2664,"")</f>
        <v>1.1562334490813901</v>
      </c>
      <c r="AS2664" s="21">
        <f t="shared" si="4896"/>
        <v>95.140370409233114</v>
      </c>
      <c r="AU2664" s="10"/>
      <c r="AV2664" s="10"/>
      <c r="AW2664" s="14">
        <f t="shared" si="4897"/>
        <v>2270000000</v>
      </c>
      <c r="AX2664" s="21">
        <f t="shared" si="4898"/>
        <v>95.140370409233114</v>
      </c>
      <c r="AY2664" s="10">
        <f t="shared" si="4899"/>
        <v>-10.709893924778363</v>
      </c>
      <c r="AZ2664" s="10">
        <f t="shared" si="4900"/>
        <v>55.927935134628108</v>
      </c>
      <c r="BA2664" s="10">
        <f t="shared" si="4901"/>
        <v>0.11204098397947977</v>
      </c>
      <c r="BB2664" s="17" cm="1">
        <f t="array" ref="BB2664">$C2664*EXP(poly_from_str($AO2664,BB$2951))</f>
        <v>50.143647281350745</v>
      </c>
      <c r="BC2664" s="10">
        <f t="shared" si="4902"/>
        <v>0.10917215737348973</v>
      </c>
      <c r="BD2664" s="10">
        <f t="shared" si="4903"/>
        <v>0.66854896186164992</v>
      </c>
      <c r="BE2664" s="10">
        <f t="shared" si="4904"/>
        <v>-1.2525239850481054</v>
      </c>
      <c r="BF2664" s="21">
        <f>INDEX([1]Pr3_line_class7_opt_lin!$A$2:$A$3624,MATCH($X2664,[1]Pr3_line_class7_opt_lin!$AO$2:$AO$3624,0),1)</f>
        <v>49209</v>
      </c>
    </row>
    <row r="2665" spans="1:58" hidden="1" x14ac:dyDescent="0.25">
      <c r="A2665" s="1">
        <v>1010.282</v>
      </c>
      <c r="B2665" s="1">
        <v>4.0000000000000001E-3</v>
      </c>
      <c r="C2665">
        <v>20</v>
      </c>
      <c r="E2665" s="2">
        <v>98982.3</v>
      </c>
      <c r="N2665">
        <v>27</v>
      </c>
      <c r="V2665" s="11">
        <f t="shared" si="4815"/>
        <v>9.8982264357872352E-7</v>
      </c>
      <c r="W2665" s="11">
        <f t="shared" si="4816"/>
        <v>1.0102816362117269E-6</v>
      </c>
      <c r="X2665" s="10">
        <f t="shared" si="4817"/>
        <v>98982.281814392321</v>
      </c>
      <c r="Y2665" s="8">
        <f t="shared" si="4818"/>
        <v>1010.2818218266181</v>
      </c>
      <c r="Z2665" s="1">
        <f t="shared" si="4819"/>
        <v>1010.282</v>
      </c>
      <c r="AA2665" s="2">
        <f t="shared" si="4820"/>
        <v>98982.3</v>
      </c>
      <c r="AB2665" s="2">
        <f t="shared" si="4814"/>
        <v>98982.264357872351</v>
      </c>
      <c r="AC2665" s="1">
        <f t="shared" si="4821"/>
        <v>9.8987443287058635E-2</v>
      </c>
      <c r="AD2665" s="1" t="b">
        <f t="shared" si="4822"/>
        <v>1</v>
      </c>
      <c r="AM2665" s="10">
        <f t="shared" si="4826"/>
        <v>0.39189968741400916</v>
      </c>
      <c r="AN2665" s="10"/>
      <c r="AO2665" s="1">
        <f t="shared" si="4828"/>
        <v>1010.282</v>
      </c>
      <c r="AP2665"/>
      <c r="BB2665" s="17" cm="1">
        <f t="array" ref="BB2665">$C2665*EXP(poly_from_str($AO2665,BB$2951))</f>
        <v>20.053623668627306</v>
      </c>
      <c r="BF2665" s="21">
        <f>INDEX([1]Pr3_line_class7_opt_lin!$A$2:$A$3624,MATCH($X2665,[1]Pr3_line_class7_opt_lin!$AO$2:$AO$3624,0),1)</f>
        <v>19716</v>
      </c>
    </row>
    <row r="2666" spans="1:58" hidden="1" x14ac:dyDescent="0.25">
      <c r="A2666" s="1">
        <v>1010.153</v>
      </c>
      <c r="B2666" s="1">
        <v>4.0000000000000001E-3</v>
      </c>
      <c r="C2666">
        <v>20</v>
      </c>
      <c r="E2666" s="2">
        <v>98994.9</v>
      </c>
      <c r="N2666">
        <v>27</v>
      </c>
      <c r="V2666" s="11">
        <f t="shared" si="4815"/>
        <v>9.8994904732253424E-7</v>
      </c>
      <c r="W2666" s="11">
        <f t="shared" si="4816"/>
        <v>1.0101530482883463E-6</v>
      </c>
      <c r="X2666" s="10">
        <f t="shared" si="4817"/>
        <v>98994.902413924618</v>
      </c>
      <c r="Y2666" s="8">
        <f t="shared" si="4818"/>
        <v>1010.1530236564383</v>
      </c>
      <c r="Z2666" s="1">
        <f t="shared" si="4819"/>
        <v>1010.153</v>
      </c>
      <c r="AA2666" s="2">
        <f t="shared" si="4820"/>
        <v>98994.9</v>
      </c>
      <c r="AB2666" s="2">
        <f t="shared" si="4814"/>
        <v>98994.904732253432</v>
      </c>
      <c r="AC2666" s="1">
        <f t="shared" si="4821"/>
        <v>9.8999955814739665E-2</v>
      </c>
      <c r="AD2666" s="1" t="b">
        <f t="shared" si="4822"/>
        <v>1</v>
      </c>
      <c r="AM2666" s="10">
        <f t="shared" si="4826"/>
        <v>0.39199962777915814</v>
      </c>
      <c r="AN2666" s="10"/>
      <c r="AO2666" s="1">
        <f t="shared" si="4828"/>
        <v>1010.153</v>
      </c>
      <c r="AP2666"/>
      <c r="BB2666" s="17" cm="1">
        <f t="array" ref="BB2666">$C2666*EXP(poly_from_str($AO2666,BB$2951))</f>
        <v>20.051831210816356</v>
      </c>
      <c r="BF2666" s="21">
        <f>INDEX([1]Pr3_line_class7_opt_lin!$A$2:$A$3624,MATCH($X2666,[1]Pr3_line_class7_opt_lin!$AO$2:$AO$3624,0),1)</f>
        <v>19731</v>
      </c>
    </row>
    <row r="2667" spans="1:58" hidden="1" x14ac:dyDescent="0.25">
      <c r="A2667" s="1">
        <v>1010.034</v>
      </c>
      <c r="B2667" s="1">
        <v>4.0000000000000001E-3</v>
      </c>
      <c r="C2667">
        <v>20</v>
      </c>
      <c r="E2667" s="2">
        <v>99006.6</v>
      </c>
      <c r="F2667">
        <v>18241</v>
      </c>
      <c r="G2667" t="s">
        <v>4</v>
      </c>
      <c r="H2667" t="s">
        <v>12</v>
      </c>
      <c r="I2667">
        <v>117248</v>
      </c>
      <c r="J2667" t="s">
        <v>6</v>
      </c>
      <c r="K2667" t="s">
        <v>39</v>
      </c>
      <c r="L2667">
        <v>18241.54</v>
      </c>
      <c r="M2667">
        <v>117248.2</v>
      </c>
      <c r="N2667">
        <v>27</v>
      </c>
      <c r="V2667" s="11">
        <f t="shared" si="4815"/>
        <v>9.9006568095727479E-7</v>
      </c>
      <c r="W2667" s="11">
        <f t="shared" si="4816"/>
        <v>1.0100336745227085E-6</v>
      </c>
      <c r="X2667" s="10">
        <f t="shared" si="4817"/>
        <v>99006.583729379156</v>
      </c>
      <c r="Y2667" s="8">
        <f t="shared" si="4818"/>
        <v>1010.033840510407</v>
      </c>
      <c r="Z2667" s="1">
        <f t="shared" si="4819"/>
        <v>1010.034</v>
      </c>
      <c r="AA2667" s="2">
        <f t="shared" si="4820"/>
        <v>99006.6</v>
      </c>
      <c r="AB2667" s="2">
        <f t="shared" si="4814"/>
        <v>99006.568095727474</v>
      </c>
      <c r="AC2667" s="1">
        <f t="shared" si="4821"/>
        <v>9.9011502630469622E-2</v>
      </c>
      <c r="AD2667" s="1" t="b">
        <f t="shared" si="4822"/>
        <v>1</v>
      </c>
      <c r="AF2667" s="1" t="s">
        <v>1153</v>
      </c>
      <c r="AG2667" s="1" t="s">
        <v>1192</v>
      </c>
      <c r="AH2667" s="10">
        <v>18241.54</v>
      </c>
      <c r="AI2667" s="10">
        <v>117248.2</v>
      </c>
      <c r="AJ2667" s="10">
        <f>AI2667-AH2667</f>
        <v>99006.66</v>
      </c>
      <c r="AK2667" s="1">
        <f>$A2667-100000000/AJ2667</f>
        <v>9.3757773470315442E-4</v>
      </c>
      <c r="AL2667" s="10">
        <f>$X2667-AJ2667</f>
        <v>-7.6270620847935788E-2</v>
      </c>
      <c r="AM2667" s="10">
        <f t="shared" si="4826"/>
        <v>0.39209214739305809</v>
      </c>
      <c r="AN2667" s="10">
        <f>AL2667/AM2667</f>
        <v>-0.19452218401986324</v>
      </c>
      <c r="AO2667" s="1">
        <f t="shared" si="4828"/>
        <v>1010.034</v>
      </c>
      <c r="AP2667" s="14">
        <v>761000000</v>
      </c>
      <c r="AQ2667" s="10">
        <v>0.20799999999999999</v>
      </c>
      <c r="AR2667" s="14" cm="1">
        <f t="array" ref="AR2667">SfromgA($AP2667,$AO2667,"")</f>
        <v>0.38701339499690784</v>
      </c>
      <c r="AS2667" s="21">
        <f>(10^MAX(0.05, -0.312925054856973*((LN($AR2667))^(1/3)) + 0.454808404431693)-1)*100</f>
        <v>478.56560367429688</v>
      </c>
      <c r="AU2667" s="10"/>
      <c r="AV2667" s="10"/>
      <c r="AW2667" s="14">
        <f>IF($AP2667="",$AT2667,$AP2667)</f>
        <v>761000000</v>
      </c>
      <c r="AX2667" s="21">
        <f>IF($AP2667="",$AV2667,$AS2667)</f>
        <v>478.56560367429688</v>
      </c>
      <c r="AY2667" s="10">
        <f>LN(BB2667*$AO2667/$AW2667)</f>
        <v>-10.534166985025575</v>
      </c>
      <c r="AZ2667" s="10">
        <f>EXP(AY$2950*$AI2667+AY$2951)*$AW2667/$AO2667</f>
        <v>17.475256104121652</v>
      </c>
      <c r="BA2667" s="10">
        <f>LN(AZ2667/$C2667)</f>
        <v>-0.13494633008390192</v>
      </c>
      <c r="BB2667" s="17" cm="1">
        <f t="array" ref="BB2667">$C2667*EXP(poly_from_str($AO2667,BB$2951))</f>
        <v>20.050170514200957</v>
      </c>
      <c r="BC2667" s="10">
        <f t="shared" ref="BC2667" si="4905">LN(AZ2667/BB2667)</f>
        <v>-0.13745171469525211</v>
      </c>
      <c r="BD2667" s="10">
        <f t="shared" ref="BD2667" si="4906">LN($AX2667/100+1)</f>
        <v>1.7553817572830628</v>
      </c>
      <c r="BE2667" s="10">
        <f>ABS(LN($AZ2667/$BB2667))-BD2667-LN(2)</f>
        <v>-2.3110772231477559</v>
      </c>
      <c r="BF2667" s="21">
        <f>INDEX([1]Pr3_line_class7_opt_lin!$A$2:$A$3624,MATCH($X2667,[1]Pr3_line_class7_opt_lin!$AO$2:$AO$3624,0),1)</f>
        <v>19745</v>
      </c>
    </row>
    <row r="2668" spans="1:58" hidden="1" x14ac:dyDescent="0.25">
      <c r="A2668" s="1">
        <v>1009.75</v>
      </c>
      <c r="B2668" s="1">
        <v>4.0000000000000001E-3</v>
      </c>
      <c r="C2668">
        <v>1</v>
      </c>
      <c r="E2668" s="2">
        <v>99034.4</v>
      </c>
      <c r="N2668">
        <v>27</v>
      </c>
      <c r="V2668" s="11">
        <f t="shared" si="4815"/>
        <v>9.9034414459024507E-7</v>
      </c>
      <c r="W2668" s="11">
        <f t="shared" si="4816"/>
        <v>1.0097501474235217E-6</v>
      </c>
      <c r="X2668" s="10">
        <f t="shared" si="4817"/>
        <v>99034.407369788358</v>
      </c>
      <c r="Y2668" s="8">
        <f t="shared" si="4818"/>
        <v>1009.750072281507</v>
      </c>
      <c r="Z2668" s="1">
        <f t="shared" si="4819"/>
        <v>1009.75</v>
      </c>
      <c r="AA2668" s="2">
        <f t="shared" si="4820"/>
        <v>99034.4</v>
      </c>
      <c r="AB2668" s="2">
        <f t="shared" si="4814"/>
        <v>99034.414459024512</v>
      </c>
      <c r="AC2668" s="1">
        <f t="shared" si="4821"/>
        <v>9.9039076236209223E-2</v>
      </c>
      <c r="AD2668" s="1" t="b">
        <f t="shared" si="4822"/>
        <v>1</v>
      </c>
      <c r="AM2668" s="10">
        <f t="shared" si="4826"/>
        <v>0.39231255261203263</v>
      </c>
      <c r="AN2668" s="10"/>
      <c r="AO2668" s="1">
        <f t="shared" si="4828"/>
        <v>1009.75</v>
      </c>
      <c r="AP2668"/>
      <c r="BB2668" s="17" cm="1">
        <f t="array" ref="BB2668">$C2668*EXP(poly_from_str($AO2668,BB$2951))</f>
        <v>1.0023089650687254</v>
      </c>
      <c r="BF2668" s="21">
        <f>INDEX([1]Pr3_line_class7_opt_lin!$A$2:$A$3624,MATCH($X2668,[1]Pr3_line_class7_opt_lin!$AO$2:$AO$3624,0),1)</f>
        <v>989</v>
      </c>
    </row>
    <row r="2669" spans="1:58" hidden="1" x14ac:dyDescent="0.25">
      <c r="A2669" s="1">
        <v>1009.57</v>
      </c>
      <c r="B2669" s="1">
        <v>4.0000000000000001E-3</v>
      </c>
      <c r="C2669">
        <v>1</v>
      </c>
      <c r="E2669" s="2">
        <v>99052.1</v>
      </c>
      <c r="N2669">
        <v>27</v>
      </c>
      <c r="V2669" s="11">
        <f t="shared" si="4815"/>
        <v>9.9052071674079051E-7</v>
      </c>
      <c r="W2669" s="11">
        <f t="shared" si="4816"/>
        <v>1.0095697112933497E-6</v>
      </c>
      <c r="X2669" s="10">
        <f t="shared" si="4817"/>
        <v>99052.085567286049</v>
      </c>
      <c r="Y2669" s="8">
        <f t="shared" si="4818"/>
        <v>1009.5698583960661</v>
      </c>
      <c r="Z2669" s="1">
        <f t="shared" si="4819"/>
        <v>1009.57</v>
      </c>
      <c r="AA2669" s="2">
        <f t="shared" si="4820"/>
        <v>99052.1</v>
      </c>
      <c r="AB2669" s="2">
        <f t="shared" si="4814"/>
        <v>99052.071674079052</v>
      </c>
      <c r="AC2669" s="1">
        <f t="shared" si="4821"/>
        <v>9.9056564514634474E-2</v>
      </c>
      <c r="AD2669" s="1" t="b">
        <f t="shared" si="4822"/>
        <v>1</v>
      </c>
      <c r="AM2669" s="10">
        <f t="shared" si="4826"/>
        <v>0.39245262834672184</v>
      </c>
      <c r="AN2669" s="10"/>
      <c r="AO2669" s="1">
        <f t="shared" si="4828"/>
        <v>1009.57</v>
      </c>
      <c r="AP2669"/>
      <c r="BB2669" s="17" cm="1">
        <f t="array" ref="BB2669">$C2669*EXP(poly_from_str($AO2669,BB$2951))</f>
        <v>1.0021814665162212</v>
      </c>
      <c r="BF2669" s="21">
        <f>INDEX([1]Pr3_line_class7_opt_lin!$A$2:$A$3624,MATCH($X2669,[1]Pr3_line_class7_opt_lin!$AO$2:$AO$3624,0),1)</f>
        <v>990</v>
      </c>
    </row>
    <row r="2670" spans="1:58" hidden="1" x14ac:dyDescent="0.25">
      <c r="A2670" s="1">
        <v>1009.029</v>
      </c>
      <c r="B2670" s="1">
        <v>4.0000000000000001E-3</v>
      </c>
      <c r="C2670">
        <v>1</v>
      </c>
      <c r="E2670" s="2">
        <v>99105.2</v>
      </c>
      <c r="F2670">
        <v>14558</v>
      </c>
      <c r="G2670" t="s">
        <v>4</v>
      </c>
      <c r="H2670" t="s">
        <v>5</v>
      </c>
      <c r="I2670">
        <v>113664</v>
      </c>
      <c r="J2670" t="s">
        <v>6</v>
      </c>
      <c r="K2670" t="s">
        <v>12</v>
      </c>
      <c r="L2670">
        <v>14558.82</v>
      </c>
      <c r="M2670">
        <v>113664.3</v>
      </c>
      <c r="N2670">
        <v>27</v>
      </c>
      <c r="V2670" s="11">
        <f t="shared" si="4815"/>
        <v>9.910517933577726E-7</v>
      </c>
      <c r="W2670" s="11">
        <f t="shared" si="4816"/>
        <v>1.0090287896094253E-6</v>
      </c>
      <c r="X2670" s="10">
        <f t="shared" si="4817"/>
        <v>99105.189482170783</v>
      </c>
      <c r="Y2670" s="8">
        <f t="shared" si="4818"/>
        <v>1009.0288966955681</v>
      </c>
      <c r="Z2670" s="1">
        <f t="shared" si="4819"/>
        <v>1009.029</v>
      </c>
      <c r="AA2670" s="2">
        <f t="shared" si="4820"/>
        <v>99105.2</v>
      </c>
      <c r="AB2670" s="2">
        <f t="shared" si="4814"/>
        <v>99105.179335777269</v>
      </c>
      <c r="AC2670" s="1">
        <f t="shared" si="4821"/>
        <v>9.9109182855882869E-2</v>
      </c>
      <c r="AD2670" s="1" t="b">
        <f t="shared" si="4822"/>
        <v>1</v>
      </c>
      <c r="AF2670" s="1" t="s">
        <v>1159</v>
      </c>
      <c r="AG2670" s="5" t="s">
        <v>1463</v>
      </c>
      <c r="AH2670" s="10">
        <v>14558.82</v>
      </c>
      <c r="AI2670" s="10">
        <v>113664.57</v>
      </c>
      <c r="AJ2670" s="10">
        <f>AI2670-AH2670</f>
        <v>99105.75</v>
      </c>
      <c r="AK2670" s="1">
        <f>$A2670-100000000/AJ2670</f>
        <v>5.8101245386978917E-3</v>
      </c>
      <c r="AL2670" s="10">
        <f>$X2670-AJ2670</f>
        <v>-0.56051782921713311</v>
      </c>
      <c r="AM2670" s="10">
        <f t="shared" si="4826"/>
        <v>0.3928735447643229</v>
      </c>
      <c r="AN2670" s="10">
        <f>AL2670/AM2670</f>
        <v>-1.4267130904764196</v>
      </c>
      <c r="AO2670" s="1">
        <f t="shared" si="4828"/>
        <v>1009.029</v>
      </c>
      <c r="AP2670" s="14">
        <v>60300000</v>
      </c>
      <c r="AQ2670" s="10">
        <v>1.2999999999999999E-2</v>
      </c>
      <c r="AR2670" s="14" cm="1">
        <f t="array" ref="AR2670">SfromgA($AP2670,$AO2670,"")</f>
        <v>3.0574658632791466E-2</v>
      </c>
      <c r="AS2670" s="21">
        <f>(10^MAX(0.05, -0.312925054856973*((LN($AR2670))^(1/3)) + 0.454808404431693)-1)*100</f>
        <v>749.88136008083097</v>
      </c>
      <c r="AU2670" s="10"/>
      <c r="AV2670" s="10"/>
      <c r="AW2670" s="14">
        <f>IF($AP2670="",$AT2670,$AP2670)</f>
        <v>60300000</v>
      </c>
      <c r="AX2670" s="21">
        <f>IF($AP2670="",$AV2670,$AS2670)</f>
        <v>749.88136008083097</v>
      </c>
      <c r="AY2670" s="10">
        <f>LN(BB2670*$AO2670/$AW2670)</f>
        <v>-10.996306988029316</v>
      </c>
      <c r="AZ2670" s="10">
        <f>EXP(AY$2950*$AI2670+AY$2951)*$AW2670/$AO2670</f>
        <v>1.9376267173930657</v>
      </c>
      <c r="BA2670" s="10">
        <f>LN(AZ2670/$C2670)</f>
        <v>0.66146388263216638</v>
      </c>
      <c r="BB2670" s="17" cm="1">
        <f t="array" ref="BB2670">$C2670*EXP(poly_from_str($AO2670,BB$2951))</f>
        <v>1.0017935188338756</v>
      </c>
      <c r="BC2670" s="10">
        <f t="shared" ref="BC2670" si="4907">LN(AZ2670/BB2670)</f>
        <v>0.65967197023270108</v>
      </c>
      <c r="BD2670" s="10">
        <f t="shared" ref="BD2670" si="4908">LN($AX2670/100+1)</f>
        <v>2.139926577379089</v>
      </c>
      <c r="BE2670" s="10">
        <f>ABS(LN($AZ2670/$BB2670))-BD2670-LN(2)</f>
        <v>-2.1734017877063332</v>
      </c>
      <c r="BF2670" s="21">
        <f>INDEX([1]Pr3_line_class7_opt_lin!$A$2:$A$3624,MATCH($X2670,[1]Pr3_line_class7_opt_lin!$AO$2:$AO$3624,0),1)</f>
        <v>993</v>
      </c>
    </row>
    <row r="2671" spans="1:58" hidden="1" x14ac:dyDescent="0.25">
      <c r="A2671" s="1">
        <v>1008.938</v>
      </c>
      <c r="B2671" s="1">
        <v>4.0000000000000001E-3</v>
      </c>
      <c r="C2671">
        <v>1</v>
      </c>
      <c r="E2671" s="2">
        <v>99114.1</v>
      </c>
      <c r="N2671">
        <v>27</v>
      </c>
      <c r="V2671" s="11">
        <f t="shared" si="4815"/>
        <v>9.9114118013198045E-7</v>
      </c>
      <c r="W2671" s="11">
        <f t="shared" si="4816"/>
        <v>1.0089381833664433E-6</v>
      </c>
      <c r="X2671" s="10">
        <f t="shared" si="4817"/>
        <v>99114.109166870432</v>
      </c>
      <c r="Y2671" s="8">
        <f t="shared" si="4818"/>
        <v>1008.9380900517208</v>
      </c>
      <c r="Z2671" s="1">
        <f t="shared" si="4819"/>
        <v>1008.938</v>
      </c>
      <c r="AA2671" s="2">
        <f t="shared" si="4820"/>
        <v>99114.1</v>
      </c>
      <c r="AB2671" s="2">
        <f t="shared" si="4814"/>
        <v>99114.118013198036</v>
      </c>
      <c r="AC2671" s="1">
        <f t="shared" si="4821"/>
        <v>9.9118041947670738E-2</v>
      </c>
      <c r="AD2671" s="1" t="b">
        <f t="shared" si="4822"/>
        <v>1</v>
      </c>
      <c r="AM2671" s="10">
        <f t="shared" si="4826"/>
        <v>0.3929442641668765</v>
      </c>
      <c r="AN2671" s="10"/>
      <c r="AO2671" s="1">
        <f t="shared" si="4828"/>
        <v>1008.938</v>
      </c>
      <c r="AP2671"/>
      <c r="BB2671" s="17" cm="1">
        <f t="array" ref="BB2671">$C2671*EXP(poly_from_str($AO2671,BB$2951))</f>
        <v>1.0017275642923202</v>
      </c>
      <c r="BF2671" s="21">
        <f>INDEX([1]Pr3_line_class7_opt_lin!$A$2:$A$3624,MATCH($X2671,[1]Pr3_line_class7_opt_lin!$AO$2:$AO$3624,0),1)</f>
        <v>994</v>
      </c>
    </row>
    <row r="2672" spans="1:58" hidden="1" x14ac:dyDescent="0.25">
      <c r="A2672" s="1">
        <v>1008.742</v>
      </c>
      <c r="B2672" s="1">
        <v>4.0000000000000001E-3</v>
      </c>
      <c r="C2672">
        <v>15</v>
      </c>
      <c r="E2672" s="2">
        <v>99133.4</v>
      </c>
      <c r="N2672">
        <v>27</v>
      </c>
      <c r="V2672" s="11">
        <f t="shared" si="4815"/>
        <v>9.913337602677395E-7</v>
      </c>
      <c r="W2672" s="11">
        <f t="shared" si="4816"/>
        <v>1.0087417560579987E-6</v>
      </c>
      <c r="X2672" s="10">
        <f t="shared" si="4817"/>
        <v>99133.387804747748</v>
      </c>
      <c r="Y2672" s="8">
        <f t="shared" si="4818"/>
        <v>1008.7418801520142</v>
      </c>
      <c r="Z2672" s="1">
        <f t="shared" si="4819"/>
        <v>1008.742</v>
      </c>
      <c r="AA2672" s="2">
        <f t="shared" si="4820"/>
        <v>99133.4</v>
      </c>
      <c r="AB2672" s="2">
        <f t="shared" si="4814"/>
        <v>99133.376026773942</v>
      </c>
      <c r="AC2672" s="1">
        <f t="shared" si="4821"/>
        <v>9.9137131212328797E-2</v>
      </c>
      <c r="AD2672" s="1" t="b">
        <f t="shared" si="4822"/>
        <v>1</v>
      </c>
      <c r="AM2672" s="10">
        <f t="shared" si="4826"/>
        <v>0.39309714476050367</v>
      </c>
      <c r="AN2672" s="10"/>
      <c r="AO2672" s="1">
        <f t="shared" si="4828"/>
        <v>1008.742</v>
      </c>
      <c r="AP2672"/>
      <c r="BB2672" s="17" cm="1">
        <f t="array" ref="BB2672">$C2672*EXP(poly_from_str($AO2672,BB$2951))</f>
        <v>15.023772376030884</v>
      </c>
      <c r="BF2672" s="21" t="e">
        <f>INDEX([1]Pr3_line_class7_opt_lin!$A$2:$A$3624,MATCH($X2672,[1]Pr3_line_class7_opt_lin!$AO$2:$AO$3624,0),1)</f>
        <v>#N/A</v>
      </c>
    </row>
    <row r="2673" spans="1:58" hidden="1" x14ac:dyDescent="0.25">
      <c r="A2673" s="1">
        <v>1008.612</v>
      </c>
      <c r="B2673" s="1">
        <v>4.0000000000000001E-3</v>
      </c>
      <c r="C2673">
        <v>500</v>
      </c>
      <c r="E2673" s="2">
        <v>99146.2</v>
      </c>
      <c r="F2673">
        <v>12846</v>
      </c>
      <c r="G2673" t="s">
        <v>4</v>
      </c>
      <c r="H2673" t="s">
        <v>5</v>
      </c>
      <c r="I2673">
        <v>111993</v>
      </c>
      <c r="J2673" t="s">
        <v>6</v>
      </c>
      <c r="K2673" t="s">
        <v>5</v>
      </c>
      <c r="L2673">
        <v>12846.66</v>
      </c>
      <c r="M2673">
        <v>111993</v>
      </c>
      <c r="N2673">
        <v>27</v>
      </c>
      <c r="V2673" s="11">
        <f t="shared" si="4815"/>
        <v>9.914615332754321E-7</v>
      </c>
      <c r="W2673" s="11">
        <f t="shared" si="4816"/>
        <v>1.0086115252021763E-6</v>
      </c>
      <c r="X2673" s="10">
        <f t="shared" si="4817"/>
        <v>99146.176263599496</v>
      </c>
      <c r="Y2673" s="8">
        <f t="shared" si="4818"/>
        <v>1008.6117666719738</v>
      </c>
      <c r="Z2673" s="1">
        <f t="shared" si="4819"/>
        <v>1008.612</v>
      </c>
      <c r="AA2673" s="2">
        <f t="shared" si="4820"/>
        <v>99146.2</v>
      </c>
      <c r="AB2673" s="2">
        <f t="shared" si="4814"/>
        <v>99146.153327543201</v>
      </c>
      <c r="AC2673" s="1">
        <f t="shared" si="4821"/>
        <v>9.9149798598243535E-2</v>
      </c>
      <c r="AD2673" s="1" t="b">
        <f t="shared" si="4822"/>
        <v>1</v>
      </c>
      <c r="AF2673" s="1" t="s">
        <v>1150</v>
      </c>
      <c r="AG2673" s="1" t="s">
        <v>1180</v>
      </c>
      <c r="AH2673" s="10">
        <v>12846.66</v>
      </c>
      <c r="AI2673" s="10">
        <v>111992.97</v>
      </c>
      <c r="AJ2673" s="10">
        <f t="shared" ref="AJ2673:AJ2675" si="4909">AI2673-AH2673</f>
        <v>99146.31</v>
      </c>
      <c r="AK2673" s="1">
        <f t="shared" ref="AK2673:AK2675" si="4910">$A2673-100000000/AJ2673</f>
        <v>1.5938235118255761E-3</v>
      </c>
      <c r="AL2673" s="10">
        <f t="shared" ref="AL2673:AL2675" si="4911">$X2673-AJ2673</f>
        <v>-0.13373640050122049</v>
      </c>
      <c r="AM2673" s="10">
        <f t="shared" si="4826"/>
        <v>0.39319857388173057</v>
      </c>
      <c r="AN2673" s="10">
        <f t="shared" ref="AN2673:AN2675" si="4912">AL2673/AM2673</f>
        <v>-0.34012432746372778</v>
      </c>
      <c r="AO2673" s="1">
        <f t="shared" si="4828"/>
        <v>1008.612</v>
      </c>
      <c r="AP2673" s="14">
        <v>6000000000</v>
      </c>
      <c r="AQ2673" s="10">
        <v>0.51</v>
      </c>
      <c r="AR2673" s="14" cm="1">
        <f t="array" ref="AR2673">SfromgA($AP2673,$AO2673,"")</f>
        <v>3.0384843440149258</v>
      </c>
      <c r="AS2673" s="21">
        <f t="shared" ref="AS2673:AS2675" si="4913">(10^MAX(0.05, -0.312925054856973*((LN($AR2673))^(1/3)) + 0.454808404431693)-1)*100</f>
        <v>35.105808254789551</v>
      </c>
      <c r="AT2673" s="14" cm="1">
        <f t="array" ref="AT2673">INDEX([2]Sheet1!$J$2:$J$216,MATCH($AF2673&amp;$AG2673,[2]Sheet1!$M$2:$M$216&amp;[2]Sheet1!$N$2:$N$216,0),1)</f>
        <v>5208292161.2830763</v>
      </c>
      <c r="AU2673" s="14" cm="1">
        <f t="array" ref="AU2673">SfromgA($AT2673,$AO2673,"")</f>
        <v>2.6375523651857145</v>
      </c>
      <c r="AV2673" s="21">
        <f>(10^MAX(0.05, -0.312925054856973*((LN($AU2673))^(1/3)) + 0.454808404431693)-1)*100</f>
        <v>39.656209008430231</v>
      </c>
      <c r="AW2673" s="14">
        <f>IF($AP2673="",$AT2673,$AP2673)</f>
        <v>6000000000</v>
      </c>
      <c r="AX2673" s="21">
        <f>IF($AP2673="",$AV2673,$AS2673)</f>
        <v>35.105808254789551</v>
      </c>
      <c r="AY2673" s="10">
        <f t="shared" ref="AY2673:AY2675" si="4914">LN(BB2673*$AO2673/$AW2673)</f>
        <v>-9.3825982724420136</v>
      </c>
      <c r="AZ2673" s="10">
        <f t="shared" ref="AZ2673:AZ2675" si="4915">EXP(AY$2950*$AI2673+AY$2951)*$AW2673/$AO2673</f>
        <v>225.49872283407842</v>
      </c>
      <c r="BA2673" s="10">
        <f t="shared" ref="BA2673:BA2675" si="4916">LN(AZ2673/$C2673)</f>
        <v>-0.79629360320246678</v>
      </c>
      <c r="BB2673" s="17" cm="1">
        <f t="array" ref="BB2673">$C2673*EXP(poly_from_str($AO2673,BB$2951))</f>
        <v>500.74481823312431</v>
      </c>
      <c r="BC2673" s="10">
        <f t="shared" ref="BC2673:BC2675" si="4917">LN(AZ2673/BB2673)</f>
        <v>-0.7977821312609279</v>
      </c>
      <c r="BD2673" s="10">
        <f t="shared" ref="BD2673:BD2675" si="4918">LN($AX2673/100+1)</f>
        <v>0.30088805031735211</v>
      </c>
      <c r="BE2673" s="10">
        <f t="shared" ref="BE2673:BE2675" si="4919">ABS(LN($AZ2673/$BB2673))-BD2673-LN(2)</f>
        <v>-0.1962530996163695</v>
      </c>
      <c r="BF2673" s="21">
        <f>INDEX([1]Pr3_line_class7_opt_lin!$A$2:$A$3624,MATCH($X2673,[1]Pr3_line_class7_opt_lin!$AO$2:$AO$3624,0),1)</f>
        <v>497818</v>
      </c>
    </row>
    <row r="2674" spans="1:58" hidden="1" x14ac:dyDescent="0.25">
      <c r="A2674" s="1">
        <v>1008.5359999999999</v>
      </c>
      <c r="B2674" s="1">
        <v>4.0000000000000001E-3</v>
      </c>
      <c r="C2674">
        <v>3</v>
      </c>
      <c r="E2674" s="2">
        <v>99153.600000000006</v>
      </c>
      <c r="F2674">
        <v>16516</v>
      </c>
      <c r="G2674" t="s">
        <v>4</v>
      </c>
      <c r="H2674" t="s">
        <v>7</v>
      </c>
      <c r="I2674">
        <v>115670</v>
      </c>
      <c r="J2674" t="s">
        <v>6</v>
      </c>
      <c r="K2674" t="s">
        <v>7</v>
      </c>
      <c r="L2674">
        <v>16516.150000000001</v>
      </c>
      <c r="M2674">
        <v>115670</v>
      </c>
      <c r="N2674">
        <v>27</v>
      </c>
      <c r="V2674" s="11">
        <f t="shared" si="4815"/>
        <v>9.9153624659903074E-7</v>
      </c>
      <c r="W2674" s="11">
        <f t="shared" si="4816"/>
        <v>1.0085362508269997E-6</v>
      </c>
      <c r="X2674" s="10">
        <f t="shared" si="4817"/>
        <v>99153.612539538022</v>
      </c>
      <c r="Y2674" s="8">
        <f t="shared" si="4818"/>
        <v>1008.5361232816855</v>
      </c>
      <c r="Z2674" s="1">
        <f t="shared" si="4819"/>
        <v>1008.5359999999999</v>
      </c>
      <c r="AA2674" s="2">
        <f t="shared" si="4820"/>
        <v>99153.600000000006</v>
      </c>
      <c r="AB2674" s="2">
        <f t="shared" si="4814"/>
        <v>99153.624659903071</v>
      </c>
      <c r="AC2674" s="1">
        <f t="shared" si="4821"/>
        <v>9.9157206415984689E-2</v>
      </c>
      <c r="AD2674" s="1" t="b">
        <f t="shared" si="4822"/>
        <v>1</v>
      </c>
      <c r="AF2674" s="1" t="s">
        <v>1202</v>
      </c>
      <c r="AG2674" s="1" t="s">
        <v>1201</v>
      </c>
      <c r="AH2674" s="10">
        <v>16516.150000000001</v>
      </c>
      <c r="AI2674" s="10">
        <v>115670</v>
      </c>
      <c r="AJ2674" s="10">
        <f t="shared" si="4909"/>
        <v>99153.85</v>
      </c>
      <c r="AK2674" s="1">
        <f t="shared" si="4910"/>
        <v>2.2920300119722015E-3</v>
      </c>
      <c r="AL2674" s="10">
        <f t="shared" si="4911"/>
        <v>-0.23746046198357362</v>
      </c>
      <c r="AM2674" s="10">
        <f t="shared" si="4826"/>
        <v>0.39325755352312664</v>
      </c>
      <c r="AN2674" s="10">
        <f t="shared" si="4912"/>
        <v>-0.60382937303099782</v>
      </c>
      <c r="AO2674" s="1">
        <f t="shared" si="4828"/>
        <v>1008.5359999999999</v>
      </c>
      <c r="AP2674" s="14">
        <v>256000000</v>
      </c>
      <c r="AQ2674" s="10">
        <v>0.112</v>
      </c>
      <c r="AR2674" s="14" cm="1">
        <f t="array" ref="AR2674">SfromgA($AP2674,$AO2674,"")</f>
        <v>0.12961269489366153</v>
      </c>
      <c r="AS2674" s="21">
        <f t="shared" si="4913"/>
        <v>611.03019492054318</v>
      </c>
      <c r="AU2674" s="10"/>
      <c r="AV2674" s="10"/>
      <c r="AW2674" s="14">
        <f t="shared" ref="AW2674:AW2675" si="4920">IF($AP2674="",$AT2674,$AP2674)</f>
        <v>256000000</v>
      </c>
      <c r="AX2674" s="21">
        <f t="shared" ref="AX2674:AX2675" si="4921">IF($AP2674="",$AV2674,$AS2674)</f>
        <v>611.03019492054318</v>
      </c>
      <c r="AY2674" s="10">
        <f t="shared" si="4914"/>
        <v>-11.344387889658005</v>
      </c>
      <c r="AZ2674" s="10">
        <f t="shared" si="4915"/>
        <v>6.823265691729449</v>
      </c>
      <c r="BA2674" s="10">
        <f t="shared" si="4916"/>
        <v>0.82172590900930498</v>
      </c>
      <c r="BB2674" s="17" cm="1">
        <f t="array" ref="BB2674">$C2674*EXP(poly_from_str($AO2674,BB$2951))</f>
        <v>3.0043013930637672</v>
      </c>
      <c r="BC2674" s="10">
        <f t="shared" si="4917"/>
        <v>0.82029313822782057</v>
      </c>
      <c r="BD2674" s="10">
        <f t="shared" si="4918"/>
        <v>1.961544711156076</v>
      </c>
      <c r="BE2674" s="10">
        <f t="shared" si="4919"/>
        <v>-1.8343987534882009</v>
      </c>
      <c r="BF2674" s="21">
        <f>INDEX([1]Pr3_line_class7_opt_lin!$A$2:$A$3624,MATCH($X2674,[1]Pr3_line_class7_opt_lin!$AO$2:$AO$3624,0),1)</f>
        <v>2988</v>
      </c>
    </row>
    <row r="2675" spans="1:58" hidden="1" x14ac:dyDescent="0.25">
      <c r="A2675" s="1">
        <v>1008.285</v>
      </c>
      <c r="B2675" s="1">
        <v>4.0000000000000001E-3</v>
      </c>
      <c r="C2675">
        <v>2</v>
      </c>
      <c r="E2675" s="2">
        <v>99178.3</v>
      </c>
      <c r="F2675">
        <v>19700</v>
      </c>
      <c r="G2675" t="s">
        <v>4</v>
      </c>
      <c r="H2675" t="s">
        <v>12</v>
      </c>
      <c r="I2675">
        <v>118879</v>
      </c>
      <c r="J2675" t="s">
        <v>6</v>
      </c>
      <c r="K2675" t="s">
        <v>12</v>
      </c>
      <c r="L2675">
        <v>19700.900000000001</v>
      </c>
      <c r="M2675">
        <v>118879.3</v>
      </c>
      <c r="N2675">
        <v>27</v>
      </c>
      <c r="V2675" s="11">
        <f t="shared" si="4815"/>
        <v>9.9178307720535371E-7</v>
      </c>
      <c r="W2675" s="11">
        <f t="shared" si="4816"/>
        <v>1.008285078489952E-6</v>
      </c>
      <c r="X2675" s="10">
        <f t="shared" si="4817"/>
        <v>99178.303923963322</v>
      </c>
      <c r="Y2675" s="8">
        <f t="shared" si="4818"/>
        <v>1008.2850385974199</v>
      </c>
      <c r="Z2675" s="1">
        <f t="shared" si="4819"/>
        <v>1008.285</v>
      </c>
      <c r="AA2675" s="2">
        <f t="shared" si="4820"/>
        <v>99178.3</v>
      </c>
      <c r="AB2675" s="2">
        <f t="shared" si="4814"/>
        <v>99178.307720535362</v>
      </c>
      <c r="AC2675" s="1">
        <f t="shared" si="4821"/>
        <v>9.9181683611546029E-2</v>
      </c>
      <c r="AD2675" s="1" t="b">
        <f t="shared" si="4822"/>
        <v>1</v>
      </c>
      <c r="AF2675" s="1" t="s">
        <v>1157</v>
      </c>
      <c r="AG2675" s="1" t="s">
        <v>1195</v>
      </c>
      <c r="AH2675" s="10">
        <v>19700.900000000001</v>
      </c>
      <c r="AI2675" s="10">
        <v>118879.3</v>
      </c>
      <c r="AJ2675" s="10">
        <f t="shared" si="4909"/>
        <v>99178.4</v>
      </c>
      <c r="AK2675" s="1">
        <f t="shared" si="4910"/>
        <v>9.3814782246681716E-4</v>
      </c>
      <c r="AL2675" s="10">
        <f t="shared" si="4911"/>
        <v>-9.6076036672457121E-2</v>
      </c>
      <c r="AM2675" s="10">
        <f t="shared" si="4826"/>
        <v>0.39345343826398294</v>
      </c>
      <c r="AN2675" s="10">
        <f t="shared" si="4912"/>
        <v>-0.24418654745112697</v>
      </c>
      <c r="AO2675" s="1">
        <f t="shared" si="4828"/>
        <v>1008.285</v>
      </c>
      <c r="AP2675" s="14">
        <v>254000000</v>
      </c>
      <c r="AQ2675" s="10">
        <v>4.8000000000000001E-2</v>
      </c>
      <c r="AR2675" s="14" cm="1">
        <f t="array" ref="AR2675">SfromgA($AP2675,$AO2675,"")</f>
        <v>0.12850410333179915</v>
      </c>
      <c r="AS2675" s="21">
        <f t="shared" si="4913"/>
        <v>611.94054087925224</v>
      </c>
      <c r="AU2675" s="10"/>
      <c r="AV2675" s="10"/>
      <c r="AW2675" s="14">
        <f t="shared" si="4920"/>
        <v>254000000</v>
      </c>
      <c r="AX2675" s="21">
        <f t="shared" si="4921"/>
        <v>611.94054087925224</v>
      </c>
      <c r="AY2675" s="10">
        <f t="shared" si="4914"/>
        <v>-11.742443889509675</v>
      </c>
      <c r="AZ2675" s="10">
        <f t="shared" si="4915"/>
        <v>5.0165936400227844</v>
      </c>
      <c r="BA2675" s="10">
        <f t="shared" si="4916"/>
        <v>0.91960396505478892</v>
      </c>
      <c r="BB2675" s="17" cm="1">
        <f t="array" ref="BB2675">$C2675*EXP(poly_from_str($AO2675,BB$2951))</f>
        <v>2.0024967734726506</v>
      </c>
      <c r="BC2675" s="10">
        <f t="shared" si="4917"/>
        <v>0.91835635690526785</v>
      </c>
      <c r="BD2675" s="10">
        <f t="shared" si="4918"/>
        <v>1.9628242119356798</v>
      </c>
      <c r="BE2675" s="10">
        <f t="shared" si="4919"/>
        <v>-1.7376150355903572</v>
      </c>
      <c r="BF2675" s="21">
        <f>INDEX([1]Pr3_line_class7_opt_lin!$A$2:$A$3624,MATCH($X2675,[1]Pr3_line_class7_opt_lin!$AO$2:$AO$3624,0),1)</f>
        <v>1995</v>
      </c>
    </row>
    <row r="2676" spans="1:58" x14ac:dyDescent="0.25">
      <c r="A2676" s="1">
        <v>1008.22</v>
      </c>
      <c r="B2676" s="1">
        <v>8.0000000000000002E-3</v>
      </c>
      <c r="C2676">
        <v>20</v>
      </c>
      <c r="D2676" t="s">
        <v>112</v>
      </c>
      <c r="E2676" s="2">
        <v>99184.7</v>
      </c>
      <c r="N2676">
        <v>27</v>
      </c>
      <c r="V2676" s="11">
        <f t="shared" si="4815"/>
        <v>9.9184701751601836E-7</v>
      </c>
      <c r="W2676" s="11">
        <f t="shared" si="4816"/>
        <v>1.0082200178051656E-6</v>
      </c>
      <c r="X2676" s="10">
        <f t="shared" si="4817"/>
        <v>99184.700890138949</v>
      </c>
      <c r="Y2676" s="8">
        <f t="shared" si="4818"/>
        <v>1008.2200087568355</v>
      </c>
      <c r="Z2676" s="1">
        <f t="shared" si="4819"/>
        <v>1008.22</v>
      </c>
      <c r="AA2676" s="2">
        <f t="shared" si="4820"/>
        <v>99184.7</v>
      </c>
      <c r="AB2676" s="2">
        <f t="shared" si="4814"/>
        <v>99184.701751601824</v>
      </c>
      <c r="AC2676" s="1">
        <f t="shared" si="4821"/>
        <v>9.9188025307771044E-2</v>
      </c>
      <c r="AD2676" s="1" t="b">
        <f t="shared" si="4822"/>
        <v>1</v>
      </c>
      <c r="AM2676" s="10">
        <f t="shared" si="4826"/>
        <v>0.78700839102576814</v>
      </c>
      <c r="AN2676" s="10"/>
      <c r="AO2676" s="1">
        <f t="shared" si="4828"/>
        <v>1008.22</v>
      </c>
      <c r="AP2676"/>
      <c r="BB2676" s="17" cm="1">
        <f t="array" ref="BB2676">$C2676*EXP(poly_from_str($AO2676,BB$2951))</f>
        <v>20.024002455192999</v>
      </c>
      <c r="BF2676" s="21">
        <f>INDEX([1]Pr3_line_class7_opt_lin!$A$2:$A$3624,MATCH($X2676,[1]Pr3_line_class7_opt_lin!$AO$2:$AO$3624,0),1)</f>
        <v>19959</v>
      </c>
    </row>
    <row r="2677" spans="1:58" hidden="1" x14ac:dyDescent="0.25">
      <c r="A2677" s="1">
        <v>1007.847</v>
      </c>
      <c r="B2677" s="1">
        <v>4.0000000000000001E-3</v>
      </c>
      <c r="C2677">
        <v>40</v>
      </c>
      <c r="E2677" s="2">
        <v>99221.4</v>
      </c>
      <c r="F2677">
        <v>14558</v>
      </c>
      <c r="G2677" t="s">
        <v>4</v>
      </c>
      <c r="H2677" t="s">
        <v>5</v>
      </c>
      <c r="I2677">
        <v>113780</v>
      </c>
      <c r="J2677" t="s">
        <v>6</v>
      </c>
      <c r="K2677" t="s">
        <v>5</v>
      </c>
      <c r="L2677">
        <v>14558.82</v>
      </c>
      <c r="M2677">
        <v>113780.5</v>
      </c>
      <c r="N2677">
        <v>27</v>
      </c>
      <c r="V2677" s="11">
        <f t="shared" si="4815"/>
        <v>9.9221409598877607E-7</v>
      </c>
      <c r="W2677" s="11">
        <f t="shared" si="4816"/>
        <v>1.007847097501144E-6</v>
      </c>
      <c r="X2677" s="10">
        <f t="shared" si="4817"/>
        <v>99221.404874461572</v>
      </c>
      <c r="Y2677" s="8">
        <f t="shared" si="4818"/>
        <v>1007.8470479885216</v>
      </c>
      <c r="Z2677" s="1">
        <f t="shared" si="4819"/>
        <v>1007.847</v>
      </c>
      <c r="AA2677" s="2">
        <f t="shared" si="4820"/>
        <v>99221.4</v>
      </c>
      <c r="AB2677" s="2">
        <f t="shared" si="4814"/>
        <v>99221.40959887761</v>
      </c>
      <c r="AC2677" s="1">
        <f t="shared" si="4821"/>
        <v>9.9224440613941201E-2</v>
      </c>
      <c r="AD2677" s="1" t="b">
        <f t="shared" si="4822"/>
        <v>1</v>
      </c>
      <c r="AF2677" s="1" t="s">
        <v>1159</v>
      </c>
      <c r="AG2677" s="5" t="s">
        <v>1464</v>
      </c>
      <c r="AH2677" s="10">
        <v>14558.82</v>
      </c>
      <c r="AI2677" s="10">
        <v>113780.27</v>
      </c>
      <c r="AJ2677" s="10">
        <f t="shared" ref="AJ2677:AJ2679" si="4922">AI2677-AH2677</f>
        <v>99221.450000000012</v>
      </c>
      <c r="AK2677" s="1">
        <f t="shared" ref="AK2677:AK2679" si="4923">$A2677-100000000/AJ2677</f>
        <v>4.1037648622932466E-4</v>
      </c>
      <c r="AL2677" s="10">
        <f t="shared" ref="AL2677:AL2679" si="4924">$X2677-AJ2677</f>
        <v>-4.5125538439606316E-2</v>
      </c>
      <c r="AM2677" s="10">
        <f t="shared" si="4826"/>
        <v>0.39379548681496296</v>
      </c>
      <c r="AN2677" s="10">
        <f t="shared" ref="AN2677:AN2679" si="4925">AL2677/AM2677</f>
        <v>-0.11459130424420012</v>
      </c>
      <c r="AO2677" s="1">
        <f t="shared" si="4828"/>
        <v>1007.847</v>
      </c>
      <c r="AP2677" s="14">
        <v>1110000000</v>
      </c>
      <c r="AQ2677" s="10">
        <v>0.17899999999999999</v>
      </c>
      <c r="AR2677" s="14" cm="1">
        <f t="array" ref="AR2677">SfromgA($AP2677,$AO2677,"")</f>
        <v>0.56084152419792799</v>
      </c>
      <c r="AS2677" s="21">
        <f t="shared" ref="AS2677:AS2679" si="4926">(10^MAX(0.05, -0.312925054856973*((LN($AR2677))^(1/3)) + 0.454808404431693)-1)*100</f>
        <v>419.42299406073403</v>
      </c>
      <c r="AU2677" s="10"/>
      <c r="AV2677" s="10"/>
      <c r="AW2677" s="14">
        <f t="shared" ref="AW2677:AW2679" si="4927">IF($AP2677="",$AT2677,$AP2677)</f>
        <v>1110000000</v>
      </c>
      <c r="AX2677" s="21">
        <f t="shared" ref="AX2677:AX2679" si="4928">IF($AP2677="",$AV2677,$AS2677)</f>
        <v>419.42299406073403</v>
      </c>
      <c r="AY2677" s="10">
        <f t="shared" ref="AY2677:AY2679" si="4929">LN(BB2677*$AO2677/$AW2677)</f>
        <v>-10.222253990002795</v>
      </c>
      <c r="AZ2677" s="10">
        <f t="shared" ref="AZ2677:AZ2679" si="4930">EXP(AY$2950*$AI2677+AY$2951)*$AW2677/$AO2677</f>
        <v>35.325461776239038</v>
      </c>
      <c r="BA2677" s="10">
        <f t="shared" ref="BA2677:BA2679" si="4931">LN(AZ2677/$C2677)</f>
        <v>-0.12427545340687396</v>
      </c>
      <c r="BB2677" s="17" cm="1">
        <f t="array" ref="BB2677">$C2677*EXP(poly_from_str($AO2677,BB$2951))</f>
        <v>40.036847231365904</v>
      </c>
      <c r="BC2677" s="10">
        <f t="shared" ref="BC2677:BC2679" si="4932">LN(AZ2677/BB2677)</f>
        <v>-0.12519621016438653</v>
      </c>
      <c r="BD2677" s="10">
        <f t="shared" ref="BD2677:BD2679" si="4933">LN($AX2677/100+1)</f>
        <v>1.6475483826894797</v>
      </c>
      <c r="BE2677" s="10">
        <f t="shared" ref="BE2677:BE2679" si="4934">ABS(LN($AZ2677/$BB2677))-BD2677-LN(2)</f>
        <v>-2.2154993530850384</v>
      </c>
      <c r="BF2677" s="21">
        <f>INDEX([1]Pr3_line_class7_opt_lin!$A$2:$A$3624,MATCH($X2677,[1]Pr3_line_class7_opt_lin!$AO$2:$AO$3624,0),1)</f>
        <v>40007</v>
      </c>
    </row>
    <row r="2678" spans="1:58" x14ac:dyDescent="0.25">
      <c r="A2678" s="1">
        <v>1007.4589999999999</v>
      </c>
      <c r="B2678" s="1">
        <v>8.0000000000000002E-3</v>
      </c>
      <c r="C2678">
        <v>40</v>
      </c>
      <c r="D2678" t="s">
        <v>16</v>
      </c>
      <c r="E2678" s="2">
        <v>99259.6</v>
      </c>
      <c r="F2678">
        <v>18063</v>
      </c>
      <c r="G2678" t="s">
        <v>4</v>
      </c>
      <c r="H2678" t="s">
        <v>5</v>
      </c>
      <c r="I2678">
        <v>117323</v>
      </c>
      <c r="J2678" t="s">
        <v>6</v>
      </c>
      <c r="K2678" t="s">
        <v>12</v>
      </c>
      <c r="L2678">
        <v>18063.36</v>
      </c>
      <c r="M2678">
        <v>117323.1</v>
      </c>
      <c r="N2678">
        <v>27</v>
      </c>
      <c r="V2678" s="11">
        <f t="shared" si="4815"/>
        <v>9.9259622475951887E-7</v>
      </c>
      <c r="W2678" s="11">
        <f t="shared" si="4816"/>
        <v>1.0074592281250377E-6</v>
      </c>
      <c r="X2678" s="10">
        <f t="shared" si="4817"/>
        <v>99259.61140499216</v>
      </c>
      <c r="Y2678" s="8">
        <f t="shared" si="4818"/>
        <v>1007.459112367335</v>
      </c>
      <c r="Z2678" s="1">
        <f t="shared" si="4819"/>
        <v>1007.4589999999999</v>
      </c>
      <c r="AA2678" s="2">
        <f t="shared" si="4820"/>
        <v>99259.6</v>
      </c>
      <c r="AB2678" s="2">
        <f t="shared" si="4814"/>
        <v>99259.622475951881</v>
      </c>
      <c r="AC2678" s="1">
        <f t="shared" si="4821"/>
        <v>9.9262363270342463E-2</v>
      </c>
      <c r="AD2678" s="1" t="b">
        <f t="shared" si="4822"/>
        <v>1</v>
      </c>
      <c r="AF2678" s="1" t="s">
        <v>1175</v>
      </c>
      <c r="AG2678" s="1" t="s">
        <v>1200</v>
      </c>
      <c r="AH2678" s="10">
        <v>18063.36</v>
      </c>
      <c r="AI2678" s="10">
        <v>117323.1</v>
      </c>
      <c r="AJ2678" s="10">
        <f t="shared" si="4922"/>
        <v>99259.74</v>
      </c>
      <c r="AK2678" s="1">
        <f t="shared" si="4923"/>
        <v>1.1928366928941614E-3</v>
      </c>
      <c r="AL2678" s="10">
        <f t="shared" si="4924"/>
        <v>-0.12859500784543343</v>
      </c>
      <c r="AM2678" s="10">
        <f t="shared" si="4826"/>
        <v>0.78819763384911956</v>
      </c>
      <c r="AN2678" s="10">
        <f t="shared" si="4925"/>
        <v>-0.16315071540807199</v>
      </c>
      <c r="AO2678" s="1">
        <f t="shared" si="4828"/>
        <v>1007.4589999999999</v>
      </c>
      <c r="AP2678" s="14">
        <v>1760000000</v>
      </c>
      <c r="AQ2678" s="10">
        <v>0.254</v>
      </c>
      <c r="AR2678" s="14" cm="1">
        <f t="array" ref="AR2678">SfromgA($AP2678,$AO2678,"")</f>
        <v>0.88823558986059514</v>
      </c>
      <c r="AS2678" s="21">
        <f t="shared" si="4926"/>
        <v>305.99286100541104</v>
      </c>
      <c r="AU2678" s="10"/>
      <c r="AV2678" s="10"/>
      <c r="AW2678" s="14">
        <f t="shared" si="4927"/>
        <v>1760000000</v>
      </c>
      <c r="AX2678" s="21">
        <f t="shared" si="4928"/>
        <v>305.99286100541104</v>
      </c>
      <c r="AY2678" s="10">
        <f t="shared" si="4929"/>
        <v>-10.683886347178236</v>
      </c>
      <c r="AZ2678" s="10">
        <f t="shared" si="4930"/>
        <v>40.236437466805761</v>
      </c>
      <c r="BA2678" s="10">
        <f t="shared" si="4931"/>
        <v>5.8935356213126776E-3</v>
      </c>
      <c r="BB2678" s="17" cm="1">
        <f t="array" ref="BB2678">$C2678*EXP(poly_from_str($AO2678,BB$2951))</f>
        <v>40.025097730432897</v>
      </c>
      <c r="BC2678" s="10">
        <f t="shared" si="4932"/>
        <v>5.2662891207133997E-3</v>
      </c>
      <c r="BD2678" s="10">
        <f t="shared" si="4933"/>
        <v>1.401165389728531</v>
      </c>
      <c r="BE2678" s="10">
        <f t="shared" si="4934"/>
        <v>-2.089046281167763</v>
      </c>
      <c r="BF2678" s="21">
        <f>INDEX([1]Pr3_line_class7_opt_lin!$A$2:$A$3624,MATCH($X2678,[1]Pr3_line_class7_opt_lin!$AO$2:$AO$3624,0),1)</f>
        <v>40099</v>
      </c>
    </row>
    <row r="2679" spans="1:58" x14ac:dyDescent="0.25">
      <c r="A2679" s="1">
        <v>1007.4589999999999</v>
      </c>
      <c r="B2679" s="1">
        <v>8.0000000000000002E-3</v>
      </c>
      <c r="C2679">
        <v>40</v>
      </c>
      <c r="D2679" t="s">
        <v>16</v>
      </c>
      <c r="E2679" s="2">
        <v>99259.6</v>
      </c>
      <c r="F2679">
        <v>21238</v>
      </c>
      <c r="G2679" t="s">
        <v>4</v>
      </c>
      <c r="H2679" t="s">
        <v>39</v>
      </c>
      <c r="I2679">
        <v>120498</v>
      </c>
      <c r="J2679" t="s">
        <v>6</v>
      </c>
      <c r="K2679" t="s">
        <v>39</v>
      </c>
      <c r="L2679">
        <v>21238.78</v>
      </c>
      <c r="M2679">
        <v>120498.7</v>
      </c>
      <c r="N2679">
        <v>27</v>
      </c>
      <c r="V2679" s="11">
        <f t="shared" si="4815"/>
        <v>9.9259622475951887E-7</v>
      </c>
      <c r="W2679" s="11">
        <f t="shared" si="4816"/>
        <v>1.0074592281250377E-6</v>
      </c>
      <c r="X2679" s="10">
        <f t="shared" si="4817"/>
        <v>99259.61140499216</v>
      </c>
      <c r="Y2679" s="8">
        <f t="shared" si="4818"/>
        <v>1007.459112367335</v>
      </c>
      <c r="Z2679" s="1">
        <f t="shared" si="4819"/>
        <v>1007.4589999999999</v>
      </c>
      <c r="AA2679" s="2">
        <f t="shared" si="4820"/>
        <v>99259.6</v>
      </c>
      <c r="AB2679" s="2">
        <f t="shared" si="4814"/>
        <v>99259.622475951881</v>
      </c>
      <c r="AC2679" s="1">
        <f t="shared" si="4821"/>
        <v>9.9262363270342463E-2</v>
      </c>
      <c r="AD2679" s="1" t="b">
        <f t="shared" si="4822"/>
        <v>1</v>
      </c>
      <c r="AF2679" s="1" t="s">
        <v>1196</v>
      </c>
      <c r="AG2679" s="1" t="s">
        <v>1198</v>
      </c>
      <c r="AH2679" s="10">
        <v>21238.78</v>
      </c>
      <c r="AI2679" s="10">
        <v>120498.7</v>
      </c>
      <c r="AJ2679" s="10">
        <f t="shared" si="4922"/>
        <v>99259.92</v>
      </c>
      <c r="AK2679" s="1">
        <f t="shared" si="4923"/>
        <v>3.0197815996189092E-3</v>
      </c>
      <c r="AL2679" s="10">
        <f t="shared" si="4924"/>
        <v>-0.30859500783844851</v>
      </c>
      <c r="AM2679" s="10">
        <f t="shared" si="4826"/>
        <v>0.78819763384911956</v>
      </c>
      <c r="AN2679" s="10">
        <f t="shared" si="4925"/>
        <v>-0.39151983536342511</v>
      </c>
      <c r="AO2679" s="1">
        <f t="shared" si="4828"/>
        <v>1007.4589999999999</v>
      </c>
      <c r="AP2679" s="14">
        <v>309000000</v>
      </c>
      <c r="AQ2679" s="10">
        <v>0.30599999999999999</v>
      </c>
      <c r="AR2679" s="14" cm="1">
        <f t="array" ref="AR2679">SfromgA($AP2679,$AO2679,"")</f>
        <v>0.15594590753802492</v>
      </c>
      <c r="AS2679" s="21">
        <f t="shared" si="4926"/>
        <v>591.07540196886293</v>
      </c>
      <c r="AU2679" s="10"/>
      <c r="AV2679" s="10"/>
      <c r="AW2679" s="14">
        <f t="shared" si="4927"/>
        <v>309000000</v>
      </c>
      <c r="AX2679" s="21">
        <f t="shared" si="4928"/>
        <v>591.07540196886293</v>
      </c>
      <c r="AY2679" s="10">
        <f t="shared" si="4929"/>
        <v>-8.9441585360437834</v>
      </c>
      <c r="AZ2679" s="10">
        <f t="shared" si="4930"/>
        <v>5.2498659413559627</v>
      </c>
      <c r="BA2679" s="10">
        <f t="shared" si="4931"/>
        <v>-2.0306769128162436</v>
      </c>
      <c r="BB2679" s="17" cm="1">
        <f t="array" ref="BB2679">$C2679*EXP(poly_from_str($AO2679,BB$2951))</f>
        <v>40.025097730432897</v>
      </c>
      <c r="BC2679" s="10">
        <f t="shared" si="4932"/>
        <v>-2.0313041593168428</v>
      </c>
      <c r="BD2679" s="10">
        <f t="shared" si="4933"/>
        <v>1.93307875189713</v>
      </c>
      <c r="BE2679" s="10">
        <f t="shared" si="4934"/>
        <v>-0.59492177314023242</v>
      </c>
      <c r="BF2679" s="21">
        <f>INDEX([1]Pr3_line_class7_opt_lin!$A$2:$A$3624,MATCH($X2679,[1]Pr3_line_class7_opt_lin!$AO$2:$AO$3624,0),1)</f>
        <v>40099</v>
      </c>
    </row>
    <row r="2680" spans="1:58" hidden="1" x14ac:dyDescent="0.25">
      <c r="A2680" s="1">
        <v>1007.3920000000001</v>
      </c>
      <c r="B2680" s="1">
        <v>4.0000000000000001E-3</v>
      </c>
      <c r="C2680">
        <v>1</v>
      </c>
      <c r="E2680" s="2">
        <v>99266.2</v>
      </c>
      <c r="N2680">
        <v>27</v>
      </c>
      <c r="V2680" s="11">
        <f t="shared" si="4815"/>
        <v>9.9266224071662277E-7</v>
      </c>
      <c r="W2680" s="11">
        <f t="shared" si="4816"/>
        <v>1.0073922442885897E-6</v>
      </c>
      <c r="X2680" s="10">
        <f t="shared" si="4817"/>
        <v>99266.212213104503</v>
      </c>
      <c r="Y2680" s="8">
        <f t="shared" si="4818"/>
        <v>1007.392120345241</v>
      </c>
      <c r="Z2680" s="1">
        <f t="shared" si="4819"/>
        <v>1007.3920000000001</v>
      </c>
      <c r="AA2680" s="2">
        <f t="shared" si="4820"/>
        <v>99266.2</v>
      </c>
      <c r="AB2680" s="2">
        <f t="shared" si="4814"/>
        <v>99266.224071662262</v>
      </c>
      <c r="AC2680" s="1">
        <f t="shared" si="4821"/>
        <v>9.9268916207227303E-2</v>
      </c>
      <c r="AD2680" s="1" t="b">
        <f t="shared" si="4822"/>
        <v>1</v>
      </c>
      <c r="AM2680" s="10">
        <f t="shared" si="4826"/>
        <v>0.39415123407769764</v>
      </c>
      <c r="AN2680" s="10"/>
      <c r="AO2680" s="1">
        <f t="shared" si="4828"/>
        <v>1007.3920000000001</v>
      </c>
      <c r="AP2680"/>
      <c r="BB2680" s="17" cm="1">
        <f t="array" ref="BB2680">$C2680*EXP(poly_from_str($AO2680,BB$2951))</f>
        <v>1.0005763513629014</v>
      </c>
      <c r="BF2680" s="21">
        <f>INDEX([1]Pr3_line_class7_opt_lin!$A$2:$A$3624,MATCH($X2680,[1]Pr3_line_class7_opt_lin!$AO$2:$AO$3624,0),1)</f>
        <v>1003</v>
      </c>
    </row>
    <row r="2681" spans="1:58" hidden="1" x14ac:dyDescent="0.25">
      <c r="A2681" s="1">
        <v>1007.336</v>
      </c>
      <c r="B2681" s="1">
        <v>4.0000000000000001E-3</v>
      </c>
      <c r="C2681">
        <v>7</v>
      </c>
      <c r="E2681" s="2">
        <v>99271.7</v>
      </c>
      <c r="F2681">
        <v>15525</v>
      </c>
      <c r="G2681" t="s">
        <v>4</v>
      </c>
      <c r="H2681" t="s">
        <v>12</v>
      </c>
      <c r="I2681">
        <v>114797</v>
      </c>
      <c r="J2681" t="s">
        <v>6</v>
      </c>
      <c r="K2681" t="s">
        <v>39</v>
      </c>
      <c r="L2681">
        <v>15525.5</v>
      </c>
      <c r="M2681">
        <v>114797.2</v>
      </c>
      <c r="N2681">
        <v>27</v>
      </c>
      <c r="V2681" s="11">
        <f t="shared" si="4815"/>
        <v>9.9271742497041699E-7</v>
      </c>
      <c r="W2681" s="11">
        <f t="shared" si="4816"/>
        <v>1.0073364312286383E-6</v>
      </c>
      <c r="X2681" s="10">
        <f t="shared" si="4817"/>
        <v>99271.721559128157</v>
      </c>
      <c r="Y2681" s="8">
        <f t="shared" si="4818"/>
        <v>1007.3362124624591</v>
      </c>
      <c r="Z2681" s="1">
        <f t="shared" si="4819"/>
        <v>1007.336</v>
      </c>
      <c r="AA2681" s="2">
        <f t="shared" si="4820"/>
        <v>99271.7</v>
      </c>
      <c r="AB2681" s="2">
        <f t="shared" si="4814"/>
        <v>99271.742497041705</v>
      </c>
      <c r="AC2681" s="1">
        <f t="shared" si="4821"/>
        <v>9.9274394291994777E-2</v>
      </c>
      <c r="AD2681" s="1" t="b">
        <f t="shared" si="4822"/>
        <v>1</v>
      </c>
      <c r="AF2681" s="1" t="s">
        <v>1154</v>
      </c>
      <c r="AG2681" s="1" t="s">
        <v>1197</v>
      </c>
      <c r="AH2681" s="10">
        <v>15525.5</v>
      </c>
      <c r="AI2681" s="10">
        <v>114797.12</v>
      </c>
      <c r="AJ2681" s="10">
        <f>AI2681-AH2681</f>
        <v>99271.62</v>
      </c>
      <c r="AK2681" s="1">
        <f>$A2681-100000000/AJ2681</f>
        <v>-1.2430106409055952E-3</v>
      </c>
      <c r="AL2681" s="10">
        <f>$X2681-AJ2681</f>
        <v>0.10155912816117052</v>
      </c>
      <c r="AM2681" s="10">
        <f t="shared" si="4826"/>
        <v>0.39419498558574295</v>
      </c>
      <c r="AN2681" s="10">
        <f>AL2681/AM2681</f>
        <v>0.2576367835076887</v>
      </c>
      <c r="AO2681" s="1">
        <f t="shared" si="4828"/>
        <v>1007.336</v>
      </c>
      <c r="AP2681" s="14">
        <v>391000000</v>
      </c>
      <c r="AQ2681" s="10">
        <v>6.9000000000000006E-2</v>
      </c>
      <c r="AR2681" s="14" cm="1">
        <f t="array" ref="AR2681">SfromgA($AP2681,$AO2681,"")</f>
        <v>0.19725734445685369</v>
      </c>
      <c r="AS2681" s="21">
        <f>(10^MAX(0.05, -0.312925054856973*((LN($AR2681))^(1/3)) + 0.454808404431693)-1)*100</f>
        <v>564.61748750819788</v>
      </c>
      <c r="AU2681" s="10"/>
      <c r="AV2681" s="10"/>
      <c r="AW2681" s="14">
        <f>IF($AP2681="",$AT2681,$AP2681)</f>
        <v>391000000</v>
      </c>
      <c r="AX2681" s="21">
        <f>IF($AP2681="",$AV2681,$AS2681)</f>
        <v>564.61748750819788</v>
      </c>
      <c r="AY2681" s="10">
        <f>LN(BB2681*$AO2681/$AW2681)</f>
        <v>-10.922710045470135</v>
      </c>
      <c r="AZ2681" s="10">
        <f>EXP(AY$2950*$AI2681+AY$2951)*$AW2681/$AO2681</f>
        <v>11.320919135232549</v>
      </c>
      <c r="BA2681" s="10">
        <f>LN(AZ2681/$C2681)</f>
        <v>0.48074211611545309</v>
      </c>
      <c r="BB2681" s="17" cm="1">
        <f t="array" ref="BB2681">$C2681*EXP(poly_from_str($AO2681,BB$2951))</f>
        <v>7.0037349501312613</v>
      </c>
      <c r="BC2681" s="10">
        <f t="shared" ref="BC2681" si="4935">LN(AZ2681/BB2681)</f>
        <v>0.48020869410580735</v>
      </c>
      <c r="BD2681" s="10">
        <f>LN($AX2681/100+1)</f>
        <v>1.8940414824183023</v>
      </c>
      <c r="BE2681" s="10">
        <f>ABS(LN($AZ2681/$BB2681))-BD2681-LN(2)</f>
        <v>-2.1069799688724404</v>
      </c>
      <c r="BF2681" s="21">
        <f>INDEX([1]Pr3_line_class7_opt_lin!$A$2:$A$3624,MATCH($X2681,[1]Pr3_line_class7_opt_lin!$AO$2:$AO$3624,0),1)</f>
        <v>7022</v>
      </c>
    </row>
    <row r="2682" spans="1:58" hidden="1" x14ac:dyDescent="0.25">
      <c r="A2682" s="1">
        <v>1007.088</v>
      </c>
      <c r="B2682" s="1">
        <v>4.0000000000000001E-3</v>
      </c>
      <c r="C2682">
        <v>1</v>
      </c>
      <c r="E2682" s="2">
        <v>99296.2</v>
      </c>
      <c r="N2682">
        <v>27</v>
      </c>
      <c r="V2682" s="11">
        <f t="shared" si="4815"/>
        <v>9.9296188615096211E-7</v>
      </c>
      <c r="W2682" s="11">
        <f t="shared" si="4816"/>
        <v>1.0070878845313316E-6</v>
      </c>
      <c r="X2682" s="10">
        <f t="shared" si="4817"/>
        <v>99296.194227142536</v>
      </c>
      <c r="Y2682" s="8">
        <f t="shared" si="4818"/>
        <v>1007.0879430811567</v>
      </c>
      <c r="Z2682" s="1">
        <f t="shared" si="4819"/>
        <v>1007.088</v>
      </c>
      <c r="AA2682" s="2">
        <f t="shared" si="4820"/>
        <v>99296.2</v>
      </c>
      <c r="AB2682" s="2">
        <f t="shared" si="4814"/>
        <v>99296.188615096195</v>
      </c>
      <c r="AC2682" s="1">
        <f t="shared" si="4821"/>
        <v>9.9298665367423808E-2</v>
      </c>
      <c r="AD2682" s="1" t="b">
        <f t="shared" si="4822"/>
        <v>1</v>
      </c>
      <c r="AM2682" s="10">
        <f t="shared" si="4826"/>
        <v>0.39438936815849263</v>
      </c>
      <c r="AN2682" s="10"/>
      <c r="AO2682" s="1">
        <f t="shared" si="4828"/>
        <v>1007.088</v>
      </c>
      <c r="AP2682"/>
      <c r="BB2682" s="17" cm="1">
        <f t="array" ref="BB2682">$C2682*EXP(poly_from_str($AO2682,BB$2951))</f>
        <v>1.000343166366555</v>
      </c>
      <c r="BF2682" s="21">
        <f>INDEX([1]Pr3_line_class7_opt_lin!$A$2:$A$3624,MATCH($X2682,[1]Pr3_line_class7_opt_lin!$AO$2:$AO$3624,0),1)</f>
        <v>1005</v>
      </c>
    </row>
    <row r="2683" spans="1:58" hidden="1" x14ac:dyDescent="0.25">
      <c r="A2683" s="1">
        <v>1006.829</v>
      </c>
      <c r="B2683" s="1">
        <v>4.0000000000000001E-3</v>
      </c>
      <c r="C2683">
        <v>3</v>
      </c>
      <c r="E2683" s="2">
        <v>99321.7</v>
      </c>
      <c r="N2683">
        <v>27</v>
      </c>
      <c r="V2683" s="11">
        <f t="shared" si="4815"/>
        <v>9.9321731892903379E-7</v>
      </c>
      <c r="W2683" s="11">
        <f t="shared" si="4816"/>
        <v>1.0068293232999437E-6</v>
      </c>
      <c r="X2683" s="10">
        <f t="shared" si="4817"/>
        <v>99321.716163499717</v>
      </c>
      <c r="Y2683" s="8">
        <f t="shared" si="4818"/>
        <v>1006.8291594497191</v>
      </c>
      <c r="Z2683" s="1">
        <f t="shared" si="4819"/>
        <v>1006.829</v>
      </c>
      <c r="AA2683" s="2">
        <f t="shared" si="4820"/>
        <v>99321.7</v>
      </c>
      <c r="AB2683" s="2">
        <f t="shared" si="4814"/>
        <v>99321.731892903364</v>
      </c>
      <c r="AC2683" s="1">
        <f t="shared" si="4821"/>
        <v>9.9324032131028889E-2</v>
      </c>
      <c r="AD2683" s="1" t="b">
        <f t="shared" si="4822"/>
        <v>1</v>
      </c>
      <c r="AM2683" s="10">
        <f t="shared" si="4826"/>
        <v>0.39459213034189528</v>
      </c>
      <c r="AN2683" s="10"/>
      <c r="AO2683" s="1">
        <f t="shared" si="4828"/>
        <v>1006.829</v>
      </c>
      <c r="AP2683"/>
      <c r="BB2683" s="17" cm="1">
        <f t="array" ref="BB2683">$C2683*EXP(poly_from_str($AO2683,BB$2951))</f>
        <v>3.0004282047257771</v>
      </c>
      <c r="BF2683" s="21">
        <f>INDEX([1]Pr3_line_class7_opt_lin!$A$2:$A$3624,MATCH($X2683,[1]Pr3_line_class7_opt_lin!$AO$2:$AO$3624,0),1)</f>
        <v>3019</v>
      </c>
    </row>
    <row r="2684" spans="1:58" hidden="1" x14ac:dyDescent="0.25">
      <c r="A2684" s="1">
        <v>1006.681</v>
      </c>
      <c r="B2684" s="1">
        <v>4.0000000000000001E-3</v>
      </c>
      <c r="C2684">
        <v>5</v>
      </c>
      <c r="E2684" s="2">
        <v>99336.3</v>
      </c>
      <c r="N2684">
        <v>27</v>
      </c>
      <c r="V2684" s="11">
        <f t="shared" si="4815"/>
        <v>9.9336333952860932E-7</v>
      </c>
      <c r="W2684" s="11">
        <f t="shared" si="4816"/>
        <v>1.0066813440806635E-6</v>
      </c>
      <c r="X2684" s="10">
        <f t="shared" si="4817"/>
        <v>99336.317202507562</v>
      </c>
      <c r="Y2684" s="8">
        <f t="shared" si="4818"/>
        <v>1006.6811697492212</v>
      </c>
      <c r="Z2684" s="1">
        <f t="shared" si="4819"/>
        <v>1006.681</v>
      </c>
      <c r="AA2684" s="2">
        <f t="shared" si="4820"/>
        <v>99336.3</v>
      </c>
      <c r="AB2684" s="2">
        <f t="shared" si="4814"/>
        <v>99336.333952860936</v>
      </c>
      <c r="AC2684" s="1">
        <f t="shared" si="4821"/>
        <v>9.9338536215971565E-2</v>
      </c>
      <c r="AD2684" s="1" t="b">
        <f t="shared" si="4822"/>
        <v>1</v>
      </c>
      <c r="AM2684" s="10">
        <f t="shared" si="4826"/>
        <v>0.39470815481766319</v>
      </c>
      <c r="AN2684" s="10"/>
      <c r="AO2684" s="1">
        <f t="shared" si="4828"/>
        <v>1006.681</v>
      </c>
      <c r="AP2684"/>
      <c r="BB2684" s="17" cm="1">
        <f t="array" ref="BB2684">$C2684*EXP(poly_from_str($AO2684,BB$2951))</f>
        <v>5.0001373718337119</v>
      </c>
      <c r="BF2684" s="21">
        <f>INDEX([1]Pr3_line_class7_opt_lin!$A$2:$A$3624,MATCH($X2684,[1]Pr3_line_class7_opt_lin!$AO$2:$AO$3624,0),1)</f>
        <v>5036</v>
      </c>
    </row>
    <row r="2685" spans="1:58" hidden="1" x14ac:dyDescent="0.25">
      <c r="A2685" s="1">
        <v>1006.383</v>
      </c>
      <c r="B2685" s="1">
        <v>4.0000000000000001E-3</v>
      </c>
      <c r="C2685">
        <v>3</v>
      </c>
      <c r="E2685" s="2">
        <v>99365.7</v>
      </c>
      <c r="N2685">
        <v>27</v>
      </c>
      <c r="V2685" s="11">
        <f t="shared" si="4815"/>
        <v>9.9365748427785439E-7</v>
      </c>
      <c r="W2685" s="11">
        <f t="shared" si="4816"/>
        <v>1.0063834904801155E-6</v>
      </c>
      <c r="X2685" s="10">
        <f t="shared" si="4817"/>
        <v>99365.724522020071</v>
      </c>
      <c r="Y2685" s="8">
        <f t="shared" si="4818"/>
        <v>1006.3832421192618</v>
      </c>
      <c r="Z2685" s="1">
        <f t="shared" si="4819"/>
        <v>1006.383</v>
      </c>
      <c r="AA2685" s="2">
        <f t="shared" si="4820"/>
        <v>99365.7</v>
      </c>
      <c r="AB2685" s="2">
        <f t="shared" si="4814"/>
        <v>99365.748427785438</v>
      </c>
      <c r="AC2685" s="1">
        <f t="shared" si="4821"/>
        <v>9.9367759803069722E-2</v>
      </c>
      <c r="AD2685" s="1" t="b">
        <f t="shared" si="4822"/>
        <v>1</v>
      </c>
      <c r="AM2685" s="10">
        <f t="shared" si="4826"/>
        <v>0.39494188594203194</v>
      </c>
      <c r="AN2685" s="10"/>
      <c r="AO2685" s="1">
        <f t="shared" si="4828"/>
        <v>1006.383</v>
      </c>
      <c r="AP2685"/>
      <c r="BB2685" s="17" cm="1">
        <f t="array" ref="BB2685">$C2685*EXP(poly_from_str($AO2685,BB$2951))</f>
        <v>2.999381369064043</v>
      </c>
      <c r="BF2685" s="21">
        <f>INDEX([1]Pr3_line_class7_opt_lin!$A$2:$A$3624,MATCH($X2685,[1]Pr3_line_class7_opt_lin!$AO$2:$AO$3624,0),1)</f>
        <v>3027</v>
      </c>
    </row>
    <row r="2686" spans="1:58" hidden="1" x14ac:dyDescent="0.25">
      <c r="A2686" s="1">
        <v>1006.221</v>
      </c>
      <c r="B2686" s="1">
        <v>4.0000000000000001E-3</v>
      </c>
      <c r="C2686">
        <v>3</v>
      </c>
      <c r="E2686" s="2">
        <v>99381.7</v>
      </c>
      <c r="N2686">
        <v>27</v>
      </c>
      <c r="V2686" s="11">
        <f t="shared" si="4815"/>
        <v>9.9381746157156326E-7</v>
      </c>
      <c r="W2686" s="11">
        <f t="shared" si="4816"/>
        <v>1.006221467332517E-6</v>
      </c>
      <c r="X2686" s="10">
        <f t="shared" si="4817"/>
        <v>99381.723364828387</v>
      </c>
      <c r="Y2686" s="8">
        <f t="shared" si="4818"/>
        <v>1006.2212307679746</v>
      </c>
      <c r="Z2686" s="1">
        <f t="shared" si="4819"/>
        <v>1006.221</v>
      </c>
      <c r="AA2686" s="2">
        <f t="shared" si="4820"/>
        <v>99381.7</v>
      </c>
      <c r="AB2686" s="2">
        <f t="shared" si="4814"/>
        <v>99381.746157156333</v>
      </c>
      <c r="AC2686" s="1">
        <f t="shared" si="4821"/>
        <v>9.9383657346227283E-2</v>
      </c>
      <c r="AD2686" s="1" t="b">
        <f t="shared" si="4822"/>
        <v>1</v>
      </c>
      <c r="AM2686" s="10">
        <f t="shared" si="4826"/>
        <v>0.39506907528266649</v>
      </c>
      <c r="AN2686" s="10"/>
      <c r="AO2686" s="1">
        <f t="shared" si="4828"/>
        <v>1006.221</v>
      </c>
      <c r="AP2686"/>
      <c r="BB2686" s="17" cm="1">
        <f t="array" ref="BB2686">$C2686*EXP(poly_from_str($AO2686,BB$2951))</f>
        <v>2.9989975590300189</v>
      </c>
      <c r="BF2686" s="21">
        <f>INDEX([1]Pr3_line_class7_opt_lin!$A$2:$A$3624,MATCH($X2686,[1]Pr3_line_class7_opt_lin!$AO$2:$AO$3624,0),1)</f>
        <v>3030</v>
      </c>
    </row>
    <row r="2687" spans="1:58" x14ac:dyDescent="0.25">
      <c r="A2687" s="1">
        <v>1005.857</v>
      </c>
      <c r="B2687" s="1">
        <v>8.0000000000000002E-3</v>
      </c>
      <c r="C2687">
        <v>10</v>
      </c>
      <c r="D2687" t="s">
        <v>16</v>
      </c>
      <c r="E2687" s="2">
        <v>99417.7</v>
      </c>
      <c r="F2687">
        <v>13352</v>
      </c>
      <c r="G2687" t="s">
        <v>4</v>
      </c>
      <c r="H2687" t="s">
        <v>12</v>
      </c>
      <c r="I2687">
        <v>112769</v>
      </c>
      <c r="J2687" t="s">
        <v>6</v>
      </c>
      <c r="K2687" t="s">
        <v>39</v>
      </c>
      <c r="L2687">
        <v>13352.1</v>
      </c>
      <c r="M2687">
        <v>112769.7</v>
      </c>
      <c r="N2687">
        <v>27</v>
      </c>
      <c r="V2687" s="11">
        <f t="shared" si="4815"/>
        <v>9.9417710469778522E-7</v>
      </c>
      <c r="W2687" s="11">
        <f t="shared" si="4816"/>
        <v>1.0058571059278178E-6</v>
      </c>
      <c r="X2687" s="10">
        <f t="shared" si="4817"/>
        <v>99417.705296029628</v>
      </c>
      <c r="Y2687" s="8">
        <f t="shared" si="4818"/>
        <v>1005.8570523453193</v>
      </c>
      <c r="Z2687" s="1">
        <f t="shared" si="4819"/>
        <v>1005.857</v>
      </c>
      <c r="AA2687" s="2">
        <f t="shared" si="4820"/>
        <v>99417.7</v>
      </c>
      <c r="AB2687" s="2">
        <f t="shared" si="4814"/>
        <v>99417.710469778511</v>
      </c>
      <c r="AC2687" s="1">
        <f t="shared" si="4821"/>
        <v>9.9419405775263536E-2</v>
      </c>
      <c r="AD2687" s="1" t="b">
        <f t="shared" si="4822"/>
        <v>1</v>
      </c>
      <c r="AF2687" s="1" t="s">
        <v>1179</v>
      </c>
      <c r="AG2687" s="1" t="s">
        <v>1199</v>
      </c>
      <c r="AH2687" s="10">
        <v>13352.1</v>
      </c>
      <c r="AI2687" s="10">
        <v>112769.67</v>
      </c>
      <c r="AJ2687" s="10">
        <f t="shared" ref="AJ2687:AJ2689" si="4936">AI2687-AH2687</f>
        <v>99417.569999999992</v>
      </c>
      <c r="AK2687" s="1">
        <f t="shared" ref="AK2687:AK2689" si="4937">$A2687-100000000/AJ2687</f>
        <v>-1.4212026104587494E-3</v>
      </c>
      <c r="AL2687" s="10">
        <f t="shared" ref="AL2687:AL2689" si="4938">$X2687-AJ2687</f>
        <v>0.13529602963535581</v>
      </c>
      <c r="AM2687" s="10">
        <f t="shared" si="4826"/>
        <v>0.79071040913370394</v>
      </c>
      <c r="AN2687" s="10">
        <f t="shared" ref="AN2687:AN2689" si="4939">AL2687/AM2687</f>
        <v>0.17110692874725789</v>
      </c>
      <c r="AO2687" s="1">
        <f t="shared" si="4828"/>
        <v>1005.857</v>
      </c>
      <c r="AP2687" s="14">
        <v>115000000</v>
      </c>
      <c r="AQ2687" s="10">
        <v>1.4E-2</v>
      </c>
      <c r="AR2687" s="14" cm="1">
        <f t="array" ref="AR2687">SfromgA($AP2687,$AO2687,"")</f>
        <v>5.7761694885403933E-2</v>
      </c>
      <c r="AS2687" s="21">
        <f t="shared" ref="AS2687:AS2689" si="4940">(10^MAX(0.05, -0.312925054856973*((LN($AR2687))^(1/3)) + 0.454808404431693)-1)*100</f>
        <v>691.6763847406686</v>
      </c>
      <c r="AU2687" s="10"/>
      <c r="AV2687" s="10"/>
      <c r="AW2687" s="14">
        <f t="shared" ref="AW2687:AW2689" si="4941">IF($AP2687="",$AT2687,$AP2687)</f>
        <v>115000000</v>
      </c>
      <c r="AX2687" s="21">
        <f t="shared" ref="AX2687:AX2689" si="4942">IF($AP2687="",$AV2687,$AS2687)</f>
        <v>691.6763847406686</v>
      </c>
      <c r="AY2687" s="10">
        <f t="shared" ref="AY2687:AY2689" si="4943">LN(BB2687*$AO2687/$AW2687)</f>
        <v>-9.3448865152035854</v>
      </c>
      <c r="AZ2687" s="10">
        <f t="shared" ref="AZ2687:AZ2689" si="4944">EXP(AY$2950*$AI2687+AY$2951)*$AW2687/$AO2687</f>
        <v>4.0303943244244129</v>
      </c>
      <c r="BA2687" s="10">
        <f t="shared" ref="BA2687:BA2689" si="4945">LN(AZ2687/$C2687)</f>
        <v>-0.9087208745704688</v>
      </c>
      <c r="BB2687" s="17" cm="1">
        <f t="array" ref="BB2687">$C2687*EXP(poly_from_str($AO2687,BB$2951))</f>
        <v>9.9937607941081232</v>
      </c>
      <c r="BC2687" s="10">
        <f t="shared" ref="BC2687:BC2689" si="4946">LN(AZ2687/BB2687)</f>
        <v>-0.90809675926183309</v>
      </c>
      <c r="BD2687" s="10">
        <f t="shared" ref="BD2687:BD2689" si="4947">LN($AX2687/100+1)</f>
        <v>2.0689825171990948</v>
      </c>
      <c r="BE2687" s="10">
        <f t="shared" ref="BE2687:BE2689" si="4948">ABS(LN($AZ2687/$BB2687))-BD2687-LN(2)</f>
        <v>-1.8540329384972072</v>
      </c>
      <c r="BF2687" s="21">
        <f>INDEX([1]Pr3_line_class7_opt_lin!$A$2:$A$3624,MATCH($X2687,[1]Pr3_line_class7_opt_lin!$AO$2:$AO$3624,0),1)</f>
        <v>10121</v>
      </c>
    </row>
    <row r="2688" spans="1:58" x14ac:dyDescent="0.25">
      <c r="A2688" s="1">
        <v>1005.857</v>
      </c>
      <c r="B2688" s="1">
        <v>8.0000000000000002E-3</v>
      </c>
      <c r="C2688">
        <v>10</v>
      </c>
      <c r="D2688" t="s">
        <v>16</v>
      </c>
      <c r="E2688" s="2">
        <v>99417.7</v>
      </c>
      <c r="F2688">
        <v>17627</v>
      </c>
      <c r="G2688" t="s">
        <v>4</v>
      </c>
      <c r="H2688" t="s">
        <v>5</v>
      </c>
      <c r="I2688">
        <v>117044</v>
      </c>
      <c r="J2688" t="s">
        <v>6</v>
      </c>
      <c r="K2688" t="s">
        <v>7</v>
      </c>
      <c r="L2688">
        <v>17627</v>
      </c>
      <c r="M2688">
        <v>117044.6</v>
      </c>
      <c r="N2688" s="9">
        <v>27</v>
      </c>
      <c r="P2688" t="s">
        <v>1077</v>
      </c>
      <c r="V2688" s="11">
        <f t="shared" si="4815"/>
        <v>9.9417710469778522E-7</v>
      </c>
      <c r="W2688" s="11">
        <f t="shared" si="4816"/>
        <v>1.0058571059278178E-6</v>
      </c>
      <c r="X2688" s="10">
        <f t="shared" si="4817"/>
        <v>99417.705296029628</v>
      </c>
      <c r="Y2688" s="8">
        <f t="shared" si="4818"/>
        <v>1005.8570523453193</v>
      </c>
      <c r="Z2688" s="1">
        <f t="shared" si="4819"/>
        <v>1005.857</v>
      </c>
      <c r="AA2688" s="2">
        <f t="shared" si="4820"/>
        <v>99417.7</v>
      </c>
      <c r="AB2688" s="2">
        <f t="shared" si="4814"/>
        <v>99417.710469778511</v>
      </c>
      <c r="AC2688" s="1">
        <f t="shared" si="4821"/>
        <v>9.9419405775263536E-2</v>
      </c>
      <c r="AD2688" s="1" t="b">
        <f t="shared" si="4822"/>
        <v>1</v>
      </c>
      <c r="AF2688" s="1" t="s">
        <v>1176</v>
      </c>
      <c r="AG2688" s="1" t="s">
        <v>1189</v>
      </c>
      <c r="AH2688" s="10">
        <v>17627</v>
      </c>
      <c r="AI2688" s="10">
        <v>117044.6</v>
      </c>
      <c r="AJ2688" s="10">
        <f t="shared" si="4936"/>
        <v>99417.600000000006</v>
      </c>
      <c r="AK2688" s="1">
        <f t="shared" si="4937"/>
        <v>-1.1176773529086859E-3</v>
      </c>
      <c r="AL2688" s="10">
        <f t="shared" si="4938"/>
        <v>0.10529602962196805</v>
      </c>
      <c r="AM2688" s="10">
        <f t="shared" si="4826"/>
        <v>0.79071040913370394</v>
      </c>
      <c r="AN2688" s="10">
        <f t="shared" si="4939"/>
        <v>0.13316636331793019</v>
      </c>
      <c r="AO2688" s="1">
        <f t="shared" si="4828"/>
        <v>1005.857</v>
      </c>
      <c r="AP2688" s="14">
        <v>421000000</v>
      </c>
      <c r="AQ2688" s="10">
        <v>0.189</v>
      </c>
      <c r="AR2688" s="14" cm="1">
        <f t="array" ref="AR2688">SfromgA($AP2688,$AO2688,"")</f>
        <v>0.21145803084134832</v>
      </c>
      <c r="AS2688" s="21">
        <f t="shared" si="4940"/>
        <v>556.51555867276625</v>
      </c>
      <c r="AU2688" s="10"/>
      <c r="AV2688" s="10"/>
      <c r="AW2688" s="14">
        <f t="shared" si="4941"/>
        <v>421000000</v>
      </c>
      <c r="AX2688" s="21">
        <f t="shared" si="4942"/>
        <v>556.51555867276625</v>
      </c>
      <c r="AY2688" s="10">
        <f t="shared" si="4943"/>
        <v>-10.642587220522715</v>
      </c>
      <c r="AZ2688" s="10">
        <f t="shared" si="4944"/>
        <v>9.8943236916547708</v>
      </c>
      <c r="BA2688" s="10">
        <f t="shared" si="4945"/>
        <v>-1.0623864769088234E-2</v>
      </c>
      <c r="BB2688" s="17" cm="1">
        <f t="array" ref="BB2688">$C2688*EXP(poly_from_str($AO2688,BB$2951))</f>
        <v>9.9937607941081232</v>
      </c>
      <c r="BC2688" s="10">
        <f t="shared" si="4946"/>
        <v>-9.9997494604525533E-3</v>
      </c>
      <c r="BD2688" s="10">
        <f t="shared" si="4947"/>
        <v>1.8817762068993191</v>
      </c>
      <c r="BE2688" s="10">
        <f t="shared" si="4948"/>
        <v>-2.5649236379988118</v>
      </c>
      <c r="BF2688" s="21">
        <f>INDEX([1]Pr3_line_class7_opt_lin!$A$2:$A$3624,MATCH($X2688,[1]Pr3_line_class7_opt_lin!$AO$2:$AO$3624,0),1)</f>
        <v>10121</v>
      </c>
    </row>
    <row r="2689" spans="1:58" hidden="1" x14ac:dyDescent="0.25">
      <c r="A2689" s="1">
        <v>1005.676</v>
      </c>
      <c r="B2689" s="1">
        <v>4.0000000000000001E-3</v>
      </c>
      <c r="C2689">
        <v>5</v>
      </c>
      <c r="E2689" s="2">
        <v>99435.6</v>
      </c>
      <c r="F2689">
        <v>18211</v>
      </c>
      <c r="G2689" t="s">
        <v>4</v>
      </c>
      <c r="H2689" t="s">
        <v>17</v>
      </c>
      <c r="I2689">
        <v>117647</v>
      </c>
      <c r="J2689" t="s">
        <v>6</v>
      </c>
      <c r="K2689" t="s">
        <v>7</v>
      </c>
      <c r="L2689">
        <v>18211.759999999998</v>
      </c>
      <c r="M2689">
        <v>117647.2</v>
      </c>
      <c r="N2689">
        <v>27</v>
      </c>
      <c r="O2689" t="s">
        <v>1085</v>
      </c>
      <c r="V2689" s="11">
        <f t="shared" si="4815"/>
        <v>9.9435603514451974E-7</v>
      </c>
      <c r="W2689" s="11">
        <f t="shared" si="4816"/>
        <v>1.0056760355446138E-6</v>
      </c>
      <c r="X2689" s="10">
        <f t="shared" si="4817"/>
        <v>99435.601777116826</v>
      </c>
      <c r="Y2689" s="8">
        <f t="shared" si="4818"/>
        <v>1005.6760175711338</v>
      </c>
      <c r="Z2689" s="1">
        <f t="shared" si="4819"/>
        <v>1005.676</v>
      </c>
      <c r="AA2689" s="2">
        <f t="shared" si="4820"/>
        <v>99435.6</v>
      </c>
      <c r="AB2689" s="2">
        <f t="shared" ref="AB2689:AB2752" si="4949">100000000/Z2689</f>
        <v>99435.60351445197</v>
      </c>
      <c r="AC2689" s="1">
        <f t="shared" si="4821"/>
        <v>9.9437196231416475E-2</v>
      </c>
      <c r="AD2689" s="1" t="b">
        <f t="shared" si="4822"/>
        <v>1</v>
      </c>
      <c r="AF2689" s="1" t="s">
        <v>1188</v>
      </c>
      <c r="AG2689" s="1" t="s">
        <v>1203</v>
      </c>
      <c r="AH2689" s="10">
        <v>18211.759999999998</v>
      </c>
      <c r="AI2689" s="10">
        <v>117647.2</v>
      </c>
      <c r="AJ2689" s="10">
        <f t="shared" si="4936"/>
        <v>99435.44</v>
      </c>
      <c r="AK2689" s="1">
        <f t="shared" si="4937"/>
        <v>-1.6537620791723384E-3</v>
      </c>
      <c r="AL2689" s="10">
        <f t="shared" si="4938"/>
        <v>0.16177711682394147</v>
      </c>
      <c r="AM2689" s="10">
        <f t="shared" si="4826"/>
        <v>0.39549755587286567</v>
      </c>
      <c r="AN2689" s="10">
        <f t="shared" si="4939"/>
        <v>0.40904707101640192</v>
      </c>
      <c r="AO2689" s="1">
        <f t="shared" si="4828"/>
        <v>1005.676</v>
      </c>
      <c r="AP2689" s="14">
        <v>564000000</v>
      </c>
      <c r="AQ2689" s="10">
        <v>0.152</v>
      </c>
      <c r="AR2689" s="14" cm="1">
        <f t="array" ref="AR2689">SfromgA($AP2689,$AO2689,"")</f>
        <v>0.28313054304461494</v>
      </c>
      <c r="AS2689" s="21">
        <f t="shared" si="4940"/>
        <v>520.80942567066961</v>
      </c>
      <c r="AU2689" s="10"/>
      <c r="AV2689" s="10"/>
      <c r="AW2689" s="14">
        <f t="shared" si="4941"/>
        <v>564000000</v>
      </c>
      <c r="AX2689" s="21">
        <f t="shared" si="4942"/>
        <v>520.80942567066961</v>
      </c>
      <c r="AY2689" s="10">
        <f t="shared" si="4943"/>
        <v>-11.628481163079773</v>
      </c>
      <c r="AZ2689" s="10">
        <f t="shared" si="4944"/>
        <v>12.531355243129326</v>
      </c>
      <c r="BA2689" s="10">
        <f t="shared" si="4945"/>
        <v>0.91879601049168591</v>
      </c>
      <c r="BB2689" s="17" cm="1">
        <f t="array" ref="BB2689">$C2689*EXP(poly_from_str($AO2689,BB$2951))</f>
        <v>4.9961539937259616</v>
      </c>
      <c r="BC2689" s="10">
        <f t="shared" si="4946"/>
        <v>0.91956550773357093</v>
      </c>
      <c r="BD2689" s="10">
        <f t="shared" si="4947"/>
        <v>1.8258539658691826</v>
      </c>
      <c r="BE2689" s="10">
        <f t="shared" si="4948"/>
        <v>-1.599435638695557</v>
      </c>
      <c r="BF2689" s="21">
        <f>INDEX([1]Pr3_line_class7_opt_lin!$A$2:$A$3624,MATCH($X2689,[1]Pr3_line_class7_opt_lin!$AO$2:$AO$3624,0),1)</f>
        <v>5066</v>
      </c>
    </row>
    <row r="2690" spans="1:58" hidden="1" x14ac:dyDescent="0.25">
      <c r="A2690" s="1">
        <v>1005.5839999999999</v>
      </c>
      <c r="B2690" s="1">
        <v>4.0000000000000001E-3</v>
      </c>
      <c r="C2690">
        <v>1</v>
      </c>
      <c r="E2690" s="2">
        <v>99444.7</v>
      </c>
      <c r="N2690">
        <v>27</v>
      </c>
      <c r="V2690" s="11">
        <f t="shared" ref="V2690:V2753" si="4950">0.001/$A2690</f>
        <v>9.9444700790784262E-7</v>
      </c>
      <c r="W2690" s="11">
        <f t="shared" ref="W2690:W2753" si="4951">0.1/$E2690</f>
        <v>1.0055840079964041E-6</v>
      </c>
      <c r="X2690" s="10">
        <f t="shared" ref="X2690:X2753" si="4952">($E2690/$W2690^2+(100000000/$A2690)/$V2690^2)/(1/$W2690^2+1/$V2690^2)</f>
        <v>99444.700399795387</v>
      </c>
      <c r="Y2690" s="8">
        <f t="shared" ref="Y2690:Y2753" si="4953">100000000/X2690</f>
        <v>1005.5840039536763</v>
      </c>
      <c r="Z2690" s="1">
        <f t="shared" ref="Z2690:Z2753" si="4954">ROUND($A2690,3)+0</f>
        <v>1005.5839999999999</v>
      </c>
      <c r="AA2690" s="2">
        <f t="shared" ref="AA2690:AA2753" si="4955">ROUND($E2690,1)+0</f>
        <v>99444.7</v>
      </c>
      <c r="AB2690" s="2">
        <f t="shared" si="4949"/>
        <v>99444.700790784264</v>
      </c>
      <c r="AC2690" s="1">
        <f t="shared" ref="AC2690:AC2753" si="4956">0.0005/$Z2690*AB2690+0.05</f>
        <v>9.9446242576843036E-2</v>
      </c>
      <c r="AD2690" s="1" t="b">
        <f t="shared" ref="AD2690:AD2753" si="4957">ABS($E2690-AB2690)&lt;AC2690</f>
        <v>1</v>
      </c>
      <c r="AM2690" s="10">
        <f t="shared" ref="AM2690:AM2753" si="4958">$B2690/$A2690*$E2690</f>
        <v>0.39556993746917213</v>
      </c>
      <c r="AN2690" s="10"/>
      <c r="AO2690" s="1">
        <f t="shared" ref="AO2690:AO2753" si="4959">$A2690+0</f>
        <v>1005.5839999999999</v>
      </c>
      <c r="AP2690"/>
      <c r="BB2690" s="17" cm="1">
        <f t="array" ref="BB2690">$C2690*EXP(poly_from_str($AO2690,BB$2951))</f>
        <v>0.99915665161391742</v>
      </c>
      <c r="BF2690" s="21">
        <f>INDEX([1]Pr3_line_class7_opt_lin!$A$2:$A$3624,MATCH($X2690,[1]Pr3_line_class7_opt_lin!$AO$2:$AO$3624,0),1)</f>
        <v>1014</v>
      </c>
    </row>
    <row r="2691" spans="1:58" hidden="1" x14ac:dyDescent="0.25">
      <c r="A2691" s="1">
        <v>1005.28</v>
      </c>
      <c r="B2691" s="1">
        <v>4.0000000000000001E-3</v>
      </c>
      <c r="C2691">
        <v>3</v>
      </c>
      <c r="E2691" s="2">
        <v>99474.8</v>
      </c>
      <c r="N2691">
        <v>27</v>
      </c>
      <c r="V2691" s="11">
        <f t="shared" si="4950"/>
        <v>9.9474773197517104E-7</v>
      </c>
      <c r="W2691" s="11">
        <f t="shared" si="4951"/>
        <v>1.0052797291374298E-6</v>
      </c>
      <c r="X2691" s="10">
        <f t="shared" si="4952"/>
        <v>99474.786457622598</v>
      </c>
      <c r="Y2691" s="8">
        <f t="shared" si="4953"/>
        <v>1005.2798659949991</v>
      </c>
      <c r="Z2691" s="1">
        <f t="shared" si="4954"/>
        <v>1005.28</v>
      </c>
      <c r="AA2691" s="2">
        <f t="shared" si="4955"/>
        <v>99474.8</v>
      </c>
      <c r="AB2691" s="2">
        <f t="shared" si="4949"/>
        <v>99474.773197517119</v>
      </c>
      <c r="AC2691" s="1">
        <f t="shared" si="4956"/>
        <v>9.9476152513487348E-2</v>
      </c>
      <c r="AD2691" s="1" t="b">
        <f t="shared" si="4957"/>
        <v>1</v>
      </c>
      <c r="AM2691" s="10">
        <f t="shared" si="4958"/>
        <v>0.39580932675473501</v>
      </c>
      <c r="AN2691" s="10"/>
      <c r="AO2691" s="1">
        <f t="shared" si="4959"/>
        <v>1005.28</v>
      </c>
      <c r="AP2691"/>
      <c r="BB2691" s="17" cm="1">
        <f t="array" ref="BB2691">$C2691*EXP(poly_from_str($AO2691,BB$2951))</f>
        <v>2.9967305788835672</v>
      </c>
      <c r="BF2691" s="21">
        <f>INDEX([1]Pr3_line_class7_opt_lin!$A$2:$A$3624,MATCH($X2691,[1]Pr3_line_class7_opt_lin!$AO$2:$AO$3624,0),1)</f>
        <v>3047</v>
      </c>
    </row>
    <row r="2692" spans="1:58" hidden="1" x14ac:dyDescent="0.25">
      <c r="A2692" s="1">
        <v>1004.912</v>
      </c>
      <c r="B2692" s="1">
        <v>4.0000000000000001E-3</v>
      </c>
      <c r="C2692">
        <v>30</v>
      </c>
      <c r="E2692" s="2">
        <v>99511.2</v>
      </c>
      <c r="N2692">
        <v>27</v>
      </c>
      <c r="V2692" s="11">
        <f t="shared" si="4950"/>
        <v>9.9511200980782406E-7</v>
      </c>
      <c r="W2692" s="11">
        <f t="shared" si="4951"/>
        <v>1.0049120099044128E-6</v>
      </c>
      <c r="X2692" s="10">
        <f t="shared" si="4952"/>
        <v>99511.200495196856</v>
      </c>
      <c r="Y2692" s="8">
        <f t="shared" si="4953"/>
        <v>1004.9120049036766</v>
      </c>
      <c r="Z2692" s="1">
        <f t="shared" si="4954"/>
        <v>1004.912</v>
      </c>
      <c r="AA2692" s="2">
        <f t="shared" si="4955"/>
        <v>99511.2</v>
      </c>
      <c r="AB2692" s="2">
        <f t="shared" si="4949"/>
        <v>99511.200980782392</v>
      </c>
      <c r="AC2692" s="1">
        <f t="shared" si="4956"/>
        <v>9.9512395603188336E-2</v>
      </c>
      <c r="AD2692" s="1" t="b">
        <f t="shared" si="4957"/>
        <v>1</v>
      </c>
      <c r="AM2692" s="10">
        <f t="shared" si="4958"/>
        <v>0.39609916092155334</v>
      </c>
      <c r="AN2692" s="10"/>
      <c r="AO2692" s="1">
        <f t="shared" si="4959"/>
        <v>1004.912</v>
      </c>
      <c r="AP2692"/>
      <c r="BB2692" s="17" cm="1">
        <f t="array" ref="BB2692">$C2692*EXP(poly_from_str($AO2692,BB$2951))</f>
        <v>29.958266100331674</v>
      </c>
      <c r="BF2692" s="21">
        <f>INDEX([1]Pr3_line_class7_opt_lin!$A$2:$A$3624,MATCH($X2692,[1]Pr3_line_class7_opt_lin!$AO$2:$AO$3624,0),1)</f>
        <v>30533</v>
      </c>
    </row>
    <row r="2693" spans="1:58" hidden="1" x14ac:dyDescent="0.25">
      <c r="A2693" s="1">
        <v>1004.533</v>
      </c>
      <c r="B2693" s="1">
        <v>4.0000000000000001E-3</v>
      </c>
      <c r="C2693">
        <v>2</v>
      </c>
      <c r="E2693" s="2">
        <v>99548.800000000003</v>
      </c>
      <c r="F2693">
        <v>1398</v>
      </c>
      <c r="G2693" t="s">
        <v>6</v>
      </c>
      <c r="H2693" t="s">
        <v>12</v>
      </c>
      <c r="I2693">
        <v>100947</v>
      </c>
      <c r="J2693" t="s">
        <v>4</v>
      </c>
      <c r="K2693" t="s">
        <v>5</v>
      </c>
      <c r="L2693">
        <v>1398.34</v>
      </c>
      <c r="M2693">
        <v>100947.18</v>
      </c>
      <c r="N2693">
        <v>27</v>
      </c>
      <c r="V2693" s="11">
        <f t="shared" si="4950"/>
        <v>9.9548745536483123E-7</v>
      </c>
      <c r="W2693" s="11">
        <f t="shared" si="4951"/>
        <v>1.0045324504162782E-6</v>
      </c>
      <c r="X2693" s="10">
        <f t="shared" si="4952"/>
        <v>99548.772521937935</v>
      </c>
      <c r="Y2693" s="8">
        <f t="shared" si="4953"/>
        <v>1004.5327276934794</v>
      </c>
      <c r="Z2693" s="1">
        <f t="shared" si="4954"/>
        <v>1004.533</v>
      </c>
      <c r="AA2693" s="2">
        <f t="shared" si="4955"/>
        <v>99548.800000000003</v>
      </c>
      <c r="AB2693" s="2">
        <f t="shared" si="4949"/>
        <v>99548.745536483126</v>
      </c>
      <c r="AC2693" s="1">
        <f t="shared" si="4956"/>
        <v>9.9549763689437354E-2</v>
      </c>
      <c r="AD2693" s="1" t="b">
        <f t="shared" si="4957"/>
        <v>1</v>
      </c>
      <c r="AF2693" s="1" t="s">
        <v>1204</v>
      </c>
      <c r="AG2693" s="1" t="s">
        <v>1205</v>
      </c>
      <c r="AH2693" s="10">
        <v>1398.34</v>
      </c>
      <c r="AI2693" s="10">
        <v>100947.18</v>
      </c>
      <c r="AJ2693" s="10">
        <f>AI2693-AH2693</f>
        <v>99548.84</v>
      </c>
      <c r="AK2693" s="1">
        <f>$A2693-100000000/AJ2693</f>
        <v>9.5321773710566049E-4</v>
      </c>
      <c r="AL2693" s="10">
        <f>$X2693-AJ2693</f>
        <v>-6.7478062061127275E-2</v>
      </c>
      <c r="AM2693" s="10">
        <f t="shared" si="4958"/>
        <v>0.39639832638649009</v>
      </c>
      <c r="AN2693" s="10">
        <f>AL2693/AM2693</f>
        <v>-0.17022791866012035</v>
      </c>
      <c r="AO2693" s="1">
        <f t="shared" si="4959"/>
        <v>1004.533</v>
      </c>
      <c r="BB2693" s="17" cm="1">
        <f t="array" ref="BB2693">$C2693*EXP(poly_from_str($AO2693,BB$2951))</f>
        <v>1.9965902669937634</v>
      </c>
      <c r="BF2693" s="21">
        <f>INDEX([1]Pr3_line_class7_opt_lin!$A$2:$A$3624,MATCH($X2693,[1]Pr3_line_class7_opt_lin!$AO$2:$AO$3624,0),1)</f>
        <v>2040</v>
      </c>
    </row>
    <row r="2694" spans="1:58" hidden="1" x14ac:dyDescent="0.25">
      <c r="A2694" s="1">
        <v>1004.259</v>
      </c>
      <c r="B2694" s="1">
        <v>4.0000000000000001E-3</v>
      </c>
      <c r="C2694">
        <v>1</v>
      </c>
      <c r="E2694" s="2">
        <v>99575.9</v>
      </c>
      <c r="N2694">
        <v>27</v>
      </c>
      <c r="V2694" s="11">
        <f t="shared" si="4950"/>
        <v>9.9575906215428494E-7</v>
      </c>
      <c r="W2694" s="11">
        <f t="shared" si="4951"/>
        <v>1.0042590626848465E-6</v>
      </c>
      <c r="X2694" s="10">
        <f t="shared" si="4952"/>
        <v>99575.903134129083</v>
      </c>
      <c r="Y2694" s="8">
        <f t="shared" si="4953"/>
        <v>1004.259031076019</v>
      </c>
      <c r="Z2694" s="1">
        <f t="shared" si="4954"/>
        <v>1004.259</v>
      </c>
      <c r="AA2694" s="2">
        <f t="shared" si="4955"/>
        <v>99575.9</v>
      </c>
      <c r="AB2694" s="2">
        <f t="shared" si="4949"/>
        <v>99575.906215428491</v>
      </c>
      <c r="AC2694" s="1">
        <f t="shared" si="4956"/>
        <v>9.9576805493119064E-2</v>
      </c>
      <c r="AD2694" s="1" t="b">
        <f t="shared" si="4957"/>
        <v>1</v>
      </c>
      <c r="AM2694" s="10">
        <f t="shared" si="4958"/>
        <v>0.3966144191886754</v>
      </c>
      <c r="AN2694" s="10"/>
      <c r="AO2694" s="1">
        <f t="shared" si="4959"/>
        <v>1004.259</v>
      </c>
      <c r="AP2694"/>
      <c r="BB2694" s="17" cm="1">
        <f t="array" ref="BB2694">$C2694*EXP(poly_from_str($AO2694,BB$2951))</f>
        <v>0.99806616500099588</v>
      </c>
      <c r="BF2694" s="21">
        <f>INDEX([1]Pr3_line_class7_opt_lin!$A$2:$A$3624,MATCH($X2694,[1]Pr3_line_class7_opt_lin!$AO$2:$AO$3624,0),1)</f>
        <v>1022</v>
      </c>
    </row>
    <row r="2695" spans="1:58" hidden="1" x14ac:dyDescent="0.25">
      <c r="A2695" s="1">
        <v>1003.399</v>
      </c>
      <c r="B2695" s="1">
        <v>4.0000000000000001E-3</v>
      </c>
      <c r="C2695">
        <v>8</v>
      </c>
      <c r="E2695" s="2">
        <v>99661.2</v>
      </c>
      <c r="N2695">
        <v>27</v>
      </c>
      <c r="V2695" s="11">
        <f t="shared" si="4950"/>
        <v>9.9661251406469404E-7</v>
      </c>
      <c r="W2695" s="11">
        <f t="shared" si="4951"/>
        <v>1.0033995175655121E-6</v>
      </c>
      <c r="X2695" s="10">
        <f t="shared" si="4952"/>
        <v>99661.225877679579</v>
      </c>
      <c r="Y2695" s="8">
        <f t="shared" si="4953"/>
        <v>1003.3992570263607</v>
      </c>
      <c r="Z2695" s="1">
        <f t="shared" si="4954"/>
        <v>1003.399</v>
      </c>
      <c r="AA2695" s="2">
        <f t="shared" si="4955"/>
        <v>99661.2</v>
      </c>
      <c r="AB2695" s="2">
        <f t="shared" si="4949"/>
        <v>99661.251406469411</v>
      </c>
      <c r="AC2695" s="1">
        <f t="shared" si="4956"/>
        <v>9.9661825159517506E-2</v>
      </c>
      <c r="AD2695" s="1" t="b">
        <f t="shared" si="4957"/>
        <v>1</v>
      </c>
      <c r="AM2695" s="10">
        <f t="shared" si="4958"/>
        <v>0.39729439634681712</v>
      </c>
      <c r="AN2695" s="10"/>
      <c r="AO2695" s="1">
        <f t="shared" si="4959"/>
        <v>1003.399</v>
      </c>
      <c r="AP2695"/>
      <c r="BB2695" s="17" cm="1">
        <f t="array" ref="BB2695">$C2695*EXP(poly_from_str($AO2695,BB$2951))</f>
        <v>7.9786863618701291</v>
      </c>
      <c r="BF2695" s="21">
        <f>INDEX([1]Pr3_line_class7_opt_lin!$A$2:$A$3624,MATCH($X2695,[1]Pr3_line_class7_opt_lin!$AO$2:$AO$3624,0),1)</f>
        <v>8216</v>
      </c>
    </row>
    <row r="2696" spans="1:58" hidden="1" x14ac:dyDescent="0.25">
      <c r="A2696" s="1">
        <v>1003.258</v>
      </c>
      <c r="B2696" s="1">
        <v>4.0000000000000001E-3</v>
      </c>
      <c r="C2696">
        <v>10</v>
      </c>
      <c r="E2696" s="2">
        <v>99675.199999999997</v>
      </c>
      <c r="N2696">
        <v>27</v>
      </c>
      <c r="V2696" s="11">
        <f t="shared" si="4950"/>
        <v>9.9675258009405355E-7</v>
      </c>
      <c r="W2696" s="11">
        <f t="shared" si="4951"/>
        <v>1.0032585838804437E-6</v>
      </c>
      <c r="X2696" s="10">
        <f t="shared" si="4952"/>
        <v>99675.229193404331</v>
      </c>
      <c r="Y2696" s="8">
        <f t="shared" si="4953"/>
        <v>1003.2582900408034</v>
      </c>
      <c r="Z2696" s="1">
        <f t="shared" si="4954"/>
        <v>1003.258</v>
      </c>
      <c r="AA2696" s="2">
        <f t="shared" si="4955"/>
        <v>99675.199999999997</v>
      </c>
      <c r="AB2696" s="2">
        <f t="shared" si="4949"/>
        <v>99675.258009405356</v>
      </c>
      <c r="AC2696" s="1">
        <f t="shared" si="4956"/>
        <v>9.9675785296207631E-2</v>
      </c>
      <c r="AD2696" s="1" t="b">
        <f t="shared" si="4957"/>
        <v>1</v>
      </c>
      <c r="AM2696" s="10">
        <f t="shared" si="4958"/>
        <v>0.39740605108556321</v>
      </c>
      <c r="AN2696" s="10"/>
      <c r="AO2696" s="1">
        <f t="shared" si="4959"/>
        <v>1003.258</v>
      </c>
      <c r="AP2696"/>
      <c r="BB2696" s="17" cm="1">
        <f t="array" ref="BB2696">$C2696*EXP(poly_from_str($AO2696,BB$2951))</f>
        <v>9.9721435578227293</v>
      </c>
      <c r="BF2696" s="21">
        <f>INDEX([1]Pr3_line_class7_opt_lin!$A$2:$A$3624,MATCH($X2696,[1]Pr3_line_class7_opt_lin!$AO$2:$AO$3624,0),1)</f>
        <v>10278</v>
      </c>
    </row>
    <row r="2697" spans="1:58" hidden="1" x14ac:dyDescent="0.25">
      <c r="A2697" s="1">
        <v>1002.876</v>
      </c>
      <c r="B2697" s="1">
        <v>4.0000000000000001E-3</v>
      </c>
      <c r="C2697">
        <v>1</v>
      </c>
      <c r="E2697" s="2">
        <v>99713.2</v>
      </c>
      <c r="N2697">
        <v>27</v>
      </c>
      <c r="V2697" s="11">
        <f t="shared" si="4950"/>
        <v>9.9713224765574213E-7</v>
      </c>
      <c r="W2697" s="11">
        <f t="shared" si="4951"/>
        <v>1.0028762490823683E-6</v>
      </c>
      <c r="X2697" s="10">
        <f t="shared" si="4952"/>
        <v>99713.212453912958</v>
      </c>
      <c r="Y2697" s="8">
        <f t="shared" si="4953"/>
        <v>1002.8761238258129</v>
      </c>
      <c r="Z2697" s="1">
        <f t="shared" si="4954"/>
        <v>1002.876</v>
      </c>
      <c r="AA2697" s="2">
        <f t="shared" si="4955"/>
        <v>99713.2</v>
      </c>
      <c r="AB2697" s="2">
        <f t="shared" si="4949"/>
        <v>99713.22476557421</v>
      </c>
      <c r="AC2697" s="1">
        <f t="shared" si="4956"/>
        <v>9.9713635965749614E-2</v>
      </c>
      <c r="AD2697" s="1" t="b">
        <f t="shared" si="4957"/>
        <v>1</v>
      </c>
      <c r="AM2697" s="10">
        <f t="shared" si="4958"/>
        <v>0.39770898894778617</v>
      </c>
      <c r="AN2697" s="10"/>
      <c r="AO2697" s="1">
        <f t="shared" si="4959"/>
        <v>1002.876</v>
      </c>
      <c r="AP2697"/>
      <c r="BB2697" s="17" cm="1">
        <f t="array" ref="BB2697">$C2697*EXP(poly_from_str($AO2697,BB$2951))</f>
        <v>0.99688295637642277</v>
      </c>
      <c r="BF2697" s="21">
        <f>INDEX([1]Pr3_line_class7_opt_lin!$A$2:$A$3624,MATCH($X2697,[1]Pr3_line_class7_opt_lin!$AO$2:$AO$3624,0),1)</f>
        <v>1030</v>
      </c>
    </row>
    <row r="2698" spans="1:58" hidden="1" x14ac:dyDescent="0.25">
      <c r="A2698" s="1">
        <v>1002.724</v>
      </c>
      <c r="B2698" s="1">
        <v>4.0000000000000001E-3</v>
      </c>
      <c r="C2698">
        <v>1</v>
      </c>
      <c r="E2698" s="2">
        <v>99728.3</v>
      </c>
      <c r="N2698">
        <v>27</v>
      </c>
      <c r="V2698" s="11">
        <f t="shared" si="4950"/>
        <v>9.9728340001835001E-7</v>
      </c>
      <c r="W2698" s="11">
        <f t="shared" si="4951"/>
        <v>1.0027244022007796E-6</v>
      </c>
      <c r="X2698" s="10">
        <f t="shared" si="4952"/>
        <v>99728.320109741297</v>
      </c>
      <c r="Y2698" s="8">
        <f t="shared" si="4953"/>
        <v>1002.7242000061742</v>
      </c>
      <c r="Z2698" s="1">
        <f t="shared" si="4954"/>
        <v>1002.724</v>
      </c>
      <c r="AA2698" s="2">
        <f t="shared" si="4955"/>
        <v>99728.3</v>
      </c>
      <c r="AB2698" s="2">
        <f t="shared" si="4949"/>
        <v>99728.340001834993</v>
      </c>
      <c r="AC2698" s="1">
        <f t="shared" si="4956"/>
        <v>9.9728708997608023E-2</v>
      </c>
      <c r="AD2698" s="1" t="b">
        <f t="shared" si="4957"/>
        <v>1</v>
      </c>
      <c r="AM2698" s="10">
        <f t="shared" si="4958"/>
        <v>0.39782951240820008</v>
      </c>
      <c r="AN2698" s="10"/>
      <c r="AO2698" s="1">
        <f t="shared" si="4959"/>
        <v>1002.724</v>
      </c>
      <c r="AP2698"/>
      <c r="BB2698" s="17" cm="1">
        <f t="array" ref="BB2698">$C2698*EXP(poly_from_str($AO2698,BB$2951))</f>
        <v>0.99675011891740606</v>
      </c>
      <c r="BF2698" s="21" t="e">
        <f>INDEX([1]Pr3_line_class7_opt_lin!$A$2:$A$3624,MATCH($X2698,[1]Pr3_line_class7_opt_lin!$AO$2:$AO$3624,0),1)</f>
        <v>#N/A</v>
      </c>
    </row>
    <row r="2699" spans="1:58" x14ac:dyDescent="0.25">
      <c r="A2699" s="1">
        <v>1002.035</v>
      </c>
      <c r="B2699" s="1">
        <v>8.0000000000000002E-3</v>
      </c>
      <c r="C2699">
        <v>20</v>
      </c>
      <c r="D2699" t="s">
        <v>113</v>
      </c>
      <c r="E2699" s="2">
        <v>99796.9</v>
      </c>
      <c r="N2699">
        <v>27</v>
      </c>
      <c r="V2699" s="11">
        <f t="shared" si="4950"/>
        <v>9.9796913281472209E-7</v>
      </c>
      <c r="W2699" s="11">
        <f t="shared" si="4951"/>
        <v>1.0020351333558459E-6</v>
      </c>
      <c r="X2699" s="10">
        <f t="shared" si="4952"/>
        <v>99796.906667737174</v>
      </c>
      <c r="Y2699" s="8">
        <f t="shared" si="4953"/>
        <v>1002.0350664068076</v>
      </c>
      <c r="Z2699" s="1">
        <f t="shared" si="4954"/>
        <v>1002.035</v>
      </c>
      <c r="AA2699" s="2">
        <f t="shared" si="4955"/>
        <v>99796.9</v>
      </c>
      <c r="AB2699" s="2">
        <f t="shared" si="4949"/>
        <v>99796.913281472211</v>
      </c>
      <c r="AC2699" s="1">
        <f t="shared" si="4956"/>
        <v>9.9797119502548423E-2</v>
      </c>
      <c r="AD2699" s="1" t="b">
        <f t="shared" si="4957"/>
        <v>1</v>
      </c>
      <c r="AM2699" s="10">
        <f t="shared" si="4958"/>
        <v>0.7967538060047803</v>
      </c>
      <c r="AN2699" s="10"/>
      <c r="AO2699" s="1">
        <f t="shared" si="4959"/>
        <v>1002.035</v>
      </c>
      <c r="AP2699"/>
      <c r="BB2699" s="17" cm="1">
        <f t="array" ref="BB2699">$C2699*EXP(poly_from_str($AO2699,BB$2951))</f>
        <v>19.922821025239724</v>
      </c>
      <c r="BF2699" s="21">
        <f>INDEX([1]Pr3_line_class7_opt_lin!$A$2:$A$3624,MATCH($X2699,[1]Pr3_line_class7_opt_lin!$AO$2:$AO$3624,0),1)</f>
        <v>20707</v>
      </c>
    </row>
    <row r="2700" spans="1:58" hidden="1" x14ac:dyDescent="0.25">
      <c r="A2700" s="1">
        <v>1001.528</v>
      </c>
      <c r="B2700" s="1">
        <v>4.0000000000000001E-3</v>
      </c>
      <c r="C2700">
        <v>4</v>
      </c>
      <c r="E2700" s="2">
        <v>99847.4</v>
      </c>
      <c r="N2700">
        <v>28</v>
      </c>
      <c r="V2700" s="11">
        <f t="shared" si="4950"/>
        <v>9.9847433122189299E-7</v>
      </c>
      <c r="W2700" s="11">
        <f t="shared" si="4951"/>
        <v>1.0015283322349908E-6</v>
      </c>
      <c r="X2700" s="10">
        <f t="shared" si="4952"/>
        <v>99847.416611672044</v>
      </c>
      <c r="Y2700" s="8">
        <f t="shared" si="4953"/>
        <v>1001.5281656101467</v>
      </c>
      <c r="Z2700" s="1">
        <f t="shared" si="4954"/>
        <v>1001.528</v>
      </c>
      <c r="AA2700" s="2">
        <f t="shared" si="4955"/>
        <v>99847.4</v>
      </c>
      <c r="AB2700" s="2">
        <f t="shared" si="4949"/>
        <v>99847.433122189293</v>
      </c>
      <c r="AC2700" s="1">
        <f t="shared" si="4956"/>
        <v>9.9847549505450328E-2</v>
      </c>
      <c r="AD2700" s="1" t="b">
        <f t="shared" si="4957"/>
        <v>1</v>
      </c>
      <c r="AM2700" s="10">
        <f t="shared" si="4958"/>
        <v>0.39878026375697934</v>
      </c>
      <c r="AN2700" s="10"/>
      <c r="AO2700" s="1">
        <f t="shared" si="4959"/>
        <v>1001.528</v>
      </c>
      <c r="AP2700"/>
      <c r="BB2700" s="17" cm="1">
        <f t="array" ref="BB2700">$C2700*EXP(poly_from_str($AO2700,BB$2951))</f>
        <v>3.9827425075228606</v>
      </c>
      <c r="BF2700" s="21">
        <f>INDEX([1]Pr3_line_class7_opt_lin!$A$2:$A$3624,MATCH($X2700,[1]Pr3_line_class7_opt_lin!$AO$2:$AO$3624,0),1)</f>
        <v>4154</v>
      </c>
    </row>
    <row r="2701" spans="1:58" x14ac:dyDescent="0.25">
      <c r="A2701" s="1">
        <v>1001.224</v>
      </c>
      <c r="B2701" s="1">
        <v>8.0000000000000002E-3</v>
      </c>
      <c r="C2701">
        <v>50</v>
      </c>
      <c r="D2701" t="s">
        <v>111</v>
      </c>
      <c r="E2701" s="2">
        <v>99877.7</v>
      </c>
      <c r="N2701">
        <v>28</v>
      </c>
      <c r="V2701" s="11">
        <f t="shared" si="4950"/>
        <v>9.9877749634447429E-7</v>
      </c>
      <c r="W2701" s="11">
        <f t="shared" si="4951"/>
        <v>1.0012244975605165E-6</v>
      </c>
      <c r="X2701" s="10">
        <f t="shared" si="4952"/>
        <v>99877.724877951347</v>
      </c>
      <c r="Y2701" s="8">
        <f t="shared" si="4953"/>
        <v>1001.2242481714324</v>
      </c>
      <c r="Z2701" s="1">
        <f t="shared" si="4954"/>
        <v>1001.224</v>
      </c>
      <c r="AA2701" s="2">
        <f t="shared" si="4955"/>
        <v>99877.7</v>
      </c>
      <c r="AB2701" s="2">
        <f t="shared" si="4949"/>
        <v>99877.749634447435</v>
      </c>
      <c r="AC2701" s="1">
        <f t="shared" si="4956"/>
        <v>9.9877824360206827E-2</v>
      </c>
      <c r="AD2701" s="1" t="b">
        <f t="shared" si="4957"/>
        <v>1</v>
      </c>
      <c r="AM2701" s="10">
        <f t="shared" si="4958"/>
        <v>0.79804479317315602</v>
      </c>
      <c r="AN2701" s="10"/>
      <c r="AO2701" s="1">
        <f t="shared" si="4959"/>
        <v>1001.224</v>
      </c>
      <c r="AP2701"/>
      <c r="BB2701" s="17" cm="1">
        <f t="array" ref="BB2701">$C2701*EXP(poly_from_str($AO2701,BB$2951))</f>
        <v>49.77048056198084</v>
      </c>
      <c r="BF2701" s="21">
        <f>INDEX([1]Pr3_line_class7_opt_lin!$A$2:$A$3624,MATCH($X2701,[1]Pr3_line_class7_opt_lin!$AO$2:$AO$3624,0),1)</f>
        <v>52017</v>
      </c>
    </row>
    <row r="2702" spans="1:58" x14ac:dyDescent="0.25">
      <c r="A2702" s="1">
        <v>1001.197</v>
      </c>
      <c r="B2702" s="1">
        <v>8.0000000000000002E-3</v>
      </c>
      <c r="C2702">
        <v>20</v>
      </c>
      <c r="D2702" t="s">
        <v>111</v>
      </c>
      <c r="E2702" s="2">
        <v>99880.4</v>
      </c>
      <c r="N2702">
        <v>28</v>
      </c>
      <c r="V2702" s="11">
        <f t="shared" si="4950"/>
        <v>9.988044310959781E-7</v>
      </c>
      <c r="W2702" s="11">
        <f t="shared" si="4951"/>
        <v>1.0011974321288261E-6</v>
      </c>
      <c r="X2702" s="10">
        <f t="shared" si="4952"/>
        <v>99880.42160637943</v>
      </c>
      <c r="Y2702" s="8">
        <f t="shared" si="4953"/>
        <v>1001.1972155473254</v>
      </c>
      <c r="Z2702" s="1">
        <f t="shared" si="4954"/>
        <v>1001.197</v>
      </c>
      <c r="AA2702" s="2">
        <f t="shared" si="4955"/>
        <v>99880.4</v>
      </c>
      <c r="AB2702" s="2">
        <f t="shared" si="4949"/>
        <v>99880.443109597807</v>
      </c>
      <c r="AC2702" s="1">
        <f t="shared" si="4956"/>
        <v>9.9880514578848029E-2</v>
      </c>
      <c r="AD2702" s="1" t="b">
        <f t="shared" si="4957"/>
        <v>1</v>
      </c>
      <c r="AM2702" s="10">
        <f t="shared" si="4958"/>
        <v>0.79808788879710979</v>
      </c>
      <c r="AN2702" s="10"/>
      <c r="AO2702" s="1">
        <f t="shared" si="4959"/>
        <v>1001.197</v>
      </c>
      <c r="AP2702"/>
      <c r="BB2702" s="17" cm="1">
        <f t="array" ref="BB2702">$C2702*EXP(poly_from_str($AO2702,BB$2951))</f>
        <v>19.90769980358084</v>
      </c>
      <c r="BF2702" s="21">
        <f>INDEX([1]Pr3_line_class7_opt_lin!$A$2:$A$3624,MATCH($X2702,[1]Pr3_line_class7_opt_lin!$AO$2:$AO$3624,0),1)</f>
        <v>20810</v>
      </c>
    </row>
    <row r="2703" spans="1:58" x14ac:dyDescent="0.25">
      <c r="A2703" s="1">
        <v>1000.63</v>
      </c>
      <c r="B2703" s="1">
        <v>8.0000000000000002E-3</v>
      </c>
      <c r="C2703">
        <v>80</v>
      </c>
      <c r="D2703" t="s">
        <v>16</v>
      </c>
      <c r="E2703" s="2">
        <v>99937</v>
      </c>
      <c r="F2703">
        <v>14859</v>
      </c>
      <c r="G2703" t="s">
        <v>4</v>
      </c>
      <c r="H2703" t="s">
        <v>12</v>
      </c>
      <c r="I2703">
        <v>114797</v>
      </c>
      <c r="J2703" t="s">
        <v>6</v>
      </c>
      <c r="K2703" t="s">
        <v>39</v>
      </c>
      <c r="L2703">
        <v>14859.96</v>
      </c>
      <c r="M2703">
        <v>114797.2</v>
      </c>
      <c r="N2703">
        <v>28</v>
      </c>
      <c r="V2703" s="11">
        <f t="shared" si="4950"/>
        <v>9.9937039665011038E-7</v>
      </c>
      <c r="W2703" s="11">
        <f t="shared" si="4951"/>
        <v>1.0006303971502046E-6</v>
      </c>
      <c r="X2703" s="10">
        <f t="shared" si="4952"/>
        <v>99937.019857494466</v>
      </c>
      <c r="Y2703" s="8">
        <f t="shared" si="4953"/>
        <v>1000.6301983248584</v>
      </c>
      <c r="Z2703" s="1">
        <f t="shared" si="4954"/>
        <v>1000.63</v>
      </c>
      <c r="AA2703" s="2">
        <f t="shared" si="4955"/>
        <v>99937</v>
      </c>
      <c r="AB2703" s="2">
        <f t="shared" si="4949"/>
        <v>99937.039665011049</v>
      </c>
      <c r="AC2703" s="1">
        <f t="shared" si="4956"/>
        <v>9.9937059485029955E-2</v>
      </c>
      <c r="AD2703" s="1" t="b">
        <f t="shared" si="4957"/>
        <v>1</v>
      </c>
      <c r="AF2703" s="1" t="s">
        <v>1173</v>
      </c>
      <c r="AG2703" s="1" t="s">
        <v>1197</v>
      </c>
      <c r="AH2703" s="10">
        <v>14859.96</v>
      </c>
      <c r="AI2703" s="10">
        <v>114797.12</v>
      </c>
      <c r="AJ2703" s="10">
        <f t="shared" ref="AJ2703:AJ2705" si="4960">AI2703-AH2703</f>
        <v>99937.16</v>
      </c>
      <c r="AK2703" s="1">
        <f t="shared" ref="AK2703:AK2705" si="4961">$A2703-100000000/AJ2703</f>
        <v>1.2048651373106622E-3</v>
      </c>
      <c r="AL2703" s="10">
        <f t="shared" ref="AL2703:AL2705" si="4962">$X2703-AJ2703</f>
        <v>-0.14014250553736929</v>
      </c>
      <c r="AM2703" s="10">
        <f t="shared" si="4958"/>
        <v>0.79899263464017667</v>
      </c>
      <c r="AN2703" s="10">
        <f t="shared" ref="AN2703:AN2705" si="4963">AL2703/AM2703</f>
        <v>-0.17539899551199484</v>
      </c>
      <c r="AO2703" s="1">
        <f t="shared" si="4959"/>
        <v>1000.63</v>
      </c>
      <c r="AP2703" s="14">
        <v>586000000</v>
      </c>
      <c r="AQ2703" s="10">
        <v>4.8000000000000001E-2</v>
      </c>
      <c r="AR2703" s="14" cm="1">
        <f t="array" ref="AR2703">SfromgA($AP2703,$AO2703,"")</f>
        <v>0.28976874113264595</v>
      </c>
      <c r="AS2703" s="21">
        <f t="shared" ref="AS2703:AS2705" si="4964">(10^MAX(0.05, -0.312925054856973*((LN($AR2703))^(1/3)) + 0.454808404431693)-1)*100</f>
        <v>517.83903571888902</v>
      </c>
      <c r="AU2703" s="10"/>
      <c r="AV2703" s="10"/>
      <c r="AW2703" s="14">
        <f t="shared" ref="AW2703:AW2705" si="4965">IF($AP2703="",$AT2703,$AP2703)</f>
        <v>586000000</v>
      </c>
      <c r="AX2703" s="21">
        <f t="shared" ref="AX2703:AX2705" si="4966">IF($AP2703="",$AV2703,$AS2703)</f>
        <v>517.83903571888902</v>
      </c>
      <c r="AY2703" s="10">
        <f t="shared" ref="AY2703:AY2705" si="4967">LN(BB2703*$AO2703/$AW2703)</f>
        <v>-8.9035679299143329</v>
      </c>
      <c r="AZ2703" s="10">
        <f t="shared" ref="AZ2703:AZ2705" si="4968">EXP(AY$2950*$AI2703+AY$2951)*$AW2703/$AO2703</f>
        <v>17.080610231495456</v>
      </c>
      <c r="BA2703" s="10">
        <f t="shared" ref="BA2703:BA2704" si="4969">LN(AZ2703/$C2703)</f>
        <v>-1.5440827191123694</v>
      </c>
      <c r="BB2703" s="17" cm="1">
        <f t="array" ref="BB2703">$C2703*EXP(poly_from_str($AO2703,BB$2951))</f>
        <v>79.589114979541165</v>
      </c>
      <c r="BC2703" s="10">
        <f t="shared" ref="BC2703:BC2705" si="4970">LN(AZ2703/BB2703)</f>
        <v>-1.5389334214499955</v>
      </c>
      <c r="BD2703" s="10">
        <f t="shared" ref="BD2703:BD2705" si="4971">LN($AX2703/100+1)</f>
        <v>1.8210577775422045</v>
      </c>
      <c r="BE2703" s="10">
        <f t="shared" ref="BE2703:BE2705" si="4972">ABS(LN($AZ2703/$BB2703))-BD2703-LN(2)</f>
        <v>-0.97527153665215438</v>
      </c>
      <c r="BF2703" s="21">
        <f>INDEX([1]Pr3_line_class7_opt_lin!$A$2:$A$3624,MATCH($X2703,[1]Pr3_line_class7_opt_lin!$AO$2:$AO$3624,0),1)</f>
        <v>83521</v>
      </c>
    </row>
    <row r="2704" spans="1:58" x14ac:dyDescent="0.25">
      <c r="A2704" s="1">
        <v>1000.63</v>
      </c>
      <c r="B2704" s="1">
        <v>8.0000000000000002E-3</v>
      </c>
      <c r="C2704">
        <v>80</v>
      </c>
      <c r="D2704" t="s">
        <v>16</v>
      </c>
      <c r="E2704" s="2">
        <v>99937</v>
      </c>
      <c r="F2704">
        <v>16516</v>
      </c>
      <c r="G2704" t="s">
        <v>4</v>
      </c>
      <c r="H2704" t="s">
        <v>7</v>
      </c>
      <c r="I2704">
        <v>116453</v>
      </c>
      <c r="J2704" t="s">
        <v>6</v>
      </c>
      <c r="K2704" t="s">
        <v>5</v>
      </c>
      <c r="L2704">
        <v>16516.150000000001</v>
      </c>
      <c r="M2704">
        <v>116453.2</v>
      </c>
      <c r="N2704">
        <v>28</v>
      </c>
      <c r="V2704" s="11">
        <f t="shared" si="4950"/>
        <v>9.9937039665011038E-7</v>
      </c>
      <c r="W2704" s="11">
        <f t="shared" si="4951"/>
        <v>1.0006303971502046E-6</v>
      </c>
      <c r="X2704" s="10">
        <f t="shared" si="4952"/>
        <v>99937.019857494466</v>
      </c>
      <c r="Y2704" s="8">
        <f t="shared" si="4953"/>
        <v>1000.6301983248584</v>
      </c>
      <c r="Z2704" s="1">
        <f t="shared" si="4954"/>
        <v>1000.63</v>
      </c>
      <c r="AA2704" s="2">
        <f t="shared" si="4955"/>
        <v>99937</v>
      </c>
      <c r="AB2704" s="2">
        <f t="shared" si="4949"/>
        <v>99937.039665011049</v>
      </c>
      <c r="AC2704" s="1">
        <f t="shared" si="4956"/>
        <v>9.9937059485029955E-2</v>
      </c>
      <c r="AD2704" s="1" t="b">
        <f t="shared" si="4957"/>
        <v>1</v>
      </c>
      <c r="AF2704" s="1" t="s">
        <v>1202</v>
      </c>
      <c r="AG2704" s="1" t="s">
        <v>1211</v>
      </c>
      <c r="AH2704" s="10">
        <v>16516.150000000001</v>
      </c>
      <c r="AI2704" s="10">
        <v>116453.2</v>
      </c>
      <c r="AJ2704" s="10">
        <f t="shared" si="4960"/>
        <v>99937.049999999988</v>
      </c>
      <c r="AK2704" s="1">
        <f t="shared" si="4961"/>
        <v>1.0348014063765731E-4</v>
      </c>
      <c r="AL2704" s="10">
        <f t="shared" si="4962"/>
        <v>-3.0142505522235297E-2</v>
      </c>
      <c r="AM2704" s="10">
        <f t="shared" si="4958"/>
        <v>0.79899263464017667</v>
      </c>
      <c r="AN2704" s="10">
        <f t="shared" si="4963"/>
        <v>-3.7725636276747236E-2</v>
      </c>
      <c r="AO2704" s="1">
        <f t="shared" si="4959"/>
        <v>1000.63</v>
      </c>
      <c r="AP2704" s="14">
        <v>1300000000</v>
      </c>
      <c r="AQ2704" s="10">
        <v>0.20300000000000001</v>
      </c>
      <c r="AR2704" s="14" cm="1">
        <f t="array" ref="AR2704">SfromgA($AP2704,$AO2704,"")</f>
        <v>0.64283167828061394</v>
      </c>
      <c r="AS2704" s="21">
        <f t="shared" si="4964"/>
        <v>393.34797765919137</v>
      </c>
      <c r="AU2704" s="10"/>
      <c r="AV2704" s="10"/>
      <c r="AW2704" s="14">
        <f t="shared" si="4965"/>
        <v>1300000000</v>
      </c>
      <c r="AX2704" s="21">
        <f t="shared" si="4966"/>
        <v>393.34797765919137</v>
      </c>
      <c r="AY2704" s="10">
        <f t="shared" si="4967"/>
        <v>-9.7003676837869488</v>
      </c>
      <c r="AZ2704" s="10">
        <f t="shared" si="4968"/>
        <v>32.457768192182826</v>
      </c>
      <c r="BA2704" s="10">
        <f t="shared" si="4969"/>
        <v>-0.90208683058328887</v>
      </c>
      <c r="BB2704" s="17" cm="1">
        <f t="array" ref="BB2704">$C2704*EXP(poly_from_str($AO2704,BB$2951))</f>
        <v>79.589114979541165</v>
      </c>
      <c r="BC2704" s="10">
        <f t="shared" si="4970"/>
        <v>-0.89693753292091483</v>
      </c>
      <c r="BD2704" s="10">
        <f t="shared" si="4971"/>
        <v>1.5960445761056921</v>
      </c>
      <c r="BE2704" s="10">
        <f t="shared" si="4972"/>
        <v>-1.3922542237447226</v>
      </c>
      <c r="BF2704" s="21">
        <f>INDEX([1]Pr3_line_class7_opt_lin!$A$2:$A$3624,MATCH($X2704,[1]Pr3_line_class7_opt_lin!$AO$2:$AO$3624,0),1)</f>
        <v>83521</v>
      </c>
    </row>
    <row r="2705" spans="1:58" hidden="1" x14ac:dyDescent="0.25">
      <c r="A2705" s="1">
        <v>1000.525</v>
      </c>
      <c r="B2705" s="1">
        <v>4.0000000000000001E-3</v>
      </c>
      <c r="C2705">
        <v>7</v>
      </c>
      <c r="E2705" s="2">
        <v>99947.5</v>
      </c>
      <c r="F2705">
        <v>17627</v>
      </c>
      <c r="G2705" t="s">
        <v>4</v>
      </c>
      <c r="H2705" t="s">
        <v>5</v>
      </c>
      <c r="I2705">
        <v>117574</v>
      </c>
      <c r="J2705" t="s">
        <v>6</v>
      </c>
      <c r="K2705" t="s">
        <v>12</v>
      </c>
      <c r="L2705">
        <v>17627</v>
      </c>
      <c r="M2705">
        <v>117574.5</v>
      </c>
      <c r="N2705">
        <v>28</v>
      </c>
      <c r="V2705" s="11">
        <f t="shared" si="4950"/>
        <v>9.9947527548037283E-7</v>
      </c>
      <c r="W2705" s="11">
        <f t="shared" si="4951"/>
        <v>1.0005252757697792E-6</v>
      </c>
      <c r="X2705" s="10">
        <f t="shared" si="4952"/>
        <v>99947.513788481359</v>
      </c>
      <c r="Y2705" s="8">
        <f t="shared" si="4953"/>
        <v>1000.5251377400914</v>
      </c>
      <c r="Z2705" s="1">
        <f t="shared" si="4954"/>
        <v>1000.525</v>
      </c>
      <c r="AA2705" s="2">
        <f t="shared" si="4955"/>
        <v>99947.5</v>
      </c>
      <c r="AB2705" s="2">
        <f t="shared" si="4949"/>
        <v>99947.52754803728</v>
      </c>
      <c r="AC2705" s="1">
        <f t="shared" si="4956"/>
        <v>9.9947541314828359E-2</v>
      </c>
      <c r="AD2705" s="1" t="b">
        <f t="shared" si="4957"/>
        <v>1</v>
      </c>
      <c r="AF2705" s="1" t="s">
        <v>1176</v>
      </c>
      <c r="AG2705" s="1" t="s">
        <v>1208</v>
      </c>
      <c r="AH2705" s="10">
        <v>17627</v>
      </c>
      <c r="AI2705" s="10">
        <v>117574.5</v>
      </c>
      <c r="AJ2705" s="10">
        <f t="shared" si="4960"/>
        <v>99947.5</v>
      </c>
      <c r="AK2705" s="1">
        <f t="shared" si="4961"/>
        <v>-2.7576977913668088E-4</v>
      </c>
      <c r="AL2705" s="10">
        <f t="shared" si="4962"/>
        <v>1.3788481359370053E-2</v>
      </c>
      <c r="AM2705" s="10">
        <f t="shared" si="4958"/>
        <v>0.39958022038429825</v>
      </c>
      <c r="AN2705" s="10">
        <f t="shared" si="4963"/>
        <v>3.4507417174225771E-2</v>
      </c>
      <c r="AO2705" s="1">
        <f t="shared" si="4959"/>
        <v>1000.525</v>
      </c>
      <c r="AP2705" s="14">
        <v>182000000</v>
      </c>
      <c r="AQ2705" s="10">
        <v>5.8000000000000003E-2</v>
      </c>
      <c r="AR2705" s="14" cm="1">
        <f t="array" ref="AR2705">SfromgA($AP2705,$AO2705,"")</f>
        <v>8.9968106903602782E-2</v>
      </c>
      <c r="AS2705" s="21">
        <f t="shared" si="4964"/>
        <v>648.60980226203844</v>
      </c>
      <c r="AU2705" s="10"/>
      <c r="AV2705" s="10"/>
      <c r="AW2705" s="14">
        <f t="shared" si="4965"/>
        <v>182000000</v>
      </c>
      <c r="AX2705" s="21">
        <f t="shared" si="4966"/>
        <v>648.60980226203844</v>
      </c>
      <c r="AY2705" s="10">
        <f t="shared" si="4967"/>
        <v>-10.170574090667449</v>
      </c>
      <c r="AZ2705" s="10">
        <f t="shared" si="4968"/>
        <v>4.0923409242452378</v>
      </c>
      <c r="BA2705" s="10">
        <f>LN(AZ2705/$C2705)</f>
        <v>-0.53679298961598088</v>
      </c>
      <c r="BB2705" s="17" cm="1">
        <f t="array" ref="BB2705">$C2705*EXP(poly_from_str($AO2705,BB$2951))</f>
        <v>6.9633662439029012</v>
      </c>
      <c r="BC2705" s="10">
        <f t="shared" si="4970"/>
        <v>-0.53154585371643626</v>
      </c>
      <c r="BD2705" s="10">
        <f t="shared" si="4971"/>
        <v>2.0130477035215946</v>
      </c>
      <c r="BE2705" s="10">
        <f t="shared" si="4972"/>
        <v>-2.1746490303651038</v>
      </c>
      <c r="BF2705" s="21">
        <f>INDEX([1]Pr3_line_class7_opt_lin!$A$2:$A$3624,MATCH($X2705,[1]Pr3_line_class7_opt_lin!$AO$2:$AO$3624,0),1)</f>
        <v>7313</v>
      </c>
    </row>
    <row r="2706" spans="1:58" hidden="1" x14ac:dyDescent="0.25">
      <c r="A2706" s="1">
        <v>1000.351</v>
      </c>
      <c r="B2706" s="1">
        <v>4.0000000000000001E-3</v>
      </c>
      <c r="C2706">
        <v>3</v>
      </c>
      <c r="E2706" s="2">
        <v>99964.9</v>
      </c>
      <c r="N2706">
        <v>28</v>
      </c>
      <c r="V2706" s="11">
        <f t="shared" si="4950"/>
        <v>9.9964912315777167E-7</v>
      </c>
      <c r="W2706" s="11">
        <f t="shared" si="4951"/>
        <v>1.0003511232442589E-6</v>
      </c>
      <c r="X2706" s="10">
        <f t="shared" si="4952"/>
        <v>99964.90616221141</v>
      </c>
      <c r="Y2706" s="8">
        <f t="shared" si="4953"/>
        <v>1000.351061578867</v>
      </c>
      <c r="Z2706" s="1">
        <f t="shared" si="4954"/>
        <v>1000.351</v>
      </c>
      <c r="AA2706" s="2">
        <f t="shared" si="4955"/>
        <v>99964.9</v>
      </c>
      <c r="AB2706" s="2">
        <f t="shared" si="4949"/>
        <v>99964.912315777168</v>
      </c>
      <c r="AC2706" s="1">
        <f t="shared" si="4956"/>
        <v>9.9964918471505099E-2</v>
      </c>
      <c r="AD2706" s="1" t="b">
        <f t="shared" si="4957"/>
        <v>1</v>
      </c>
      <c r="AM2706" s="10">
        <f t="shared" si="4958"/>
        <v>0.39971929852621729</v>
      </c>
      <c r="AN2706" s="10"/>
      <c r="AO2706" s="1">
        <f t="shared" si="4959"/>
        <v>1000.351</v>
      </c>
      <c r="AP2706"/>
      <c r="BB2706" s="17" cm="1">
        <f t="array" ref="BB2706">$C2706*EXP(poly_from_str($AO2706,BB$2951))</f>
        <v>2.9838142130912226</v>
      </c>
      <c r="BF2706" s="21">
        <f>INDEX([1]Pr3_line_class7_opt_lin!$A$2:$A$3624,MATCH($X2706,[1]Pr3_line_class7_opt_lin!$AO$2:$AO$3624,0),1)</f>
        <v>3137</v>
      </c>
    </row>
    <row r="2707" spans="1:58" hidden="1" x14ac:dyDescent="0.25">
      <c r="A2707" s="1">
        <v>1000.023</v>
      </c>
      <c r="B2707" s="1">
        <v>4.0000000000000001E-3</v>
      </c>
      <c r="C2707">
        <v>5</v>
      </c>
      <c r="E2707" s="2">
        <v>99997.7</v>
      </c>
      <c r="F2707">
        <v>21535</v>
      </c>
      <c r="G2707" t="s">
        <v>4</v>
      </c>
      <c r="H2707" t="s">
        <v>5</v>
      </c>
      <c r="I2707">
        <v>121532</v>
      </c>
      <c r="J2707" t="s">
        <v>6</v>
      </c>
      <c r="K2707" t="s">
        <v>12</v>
      </c>
      <c r="L2707">
        <v>21535.17</v>
      </c>
      <c r="M2707">
        <v>121532.5</v>
      </c>
      <c r="N2707">
        <v>28</v>
      </c>
      <c r="V2707" s="11">
        <f t="shared" si="4950"/>
        <v>9.9997700052898791E-7</v>
      </c>
      <c r="W2707" s="11">
        <f t="shared" si="4951"/>
        <v>1.0000230005290123E-6</v>
      </c>
      <c r="X2707" s="10">
        <f t="shared" si="4952"/>
        <v>99997.70002645062</v>
      </c>
      <c r="Y2707" s="8">
        <f t="shared" si="4953"/>
        <v>1000.0230002644938</v>
      </c>
      <c r="Z2707" s="1">
        <f t="shared" si="4954"/>
        <v>1000.023</v>
      </c>
      <c r="AA2707" s="2">
        <f t="shared" si="4955"/>
        <v>99997.7</v>
      </c>
      <c r="AB2707" s="2">
        <f t="shared" si="4949"/>
        <v>99997.700052898785</v>
      </c>
      <c r="AC2707" s="1">
        <f t="shared" si="4956"/>
        <v>9.9997700079347579E-2</v>
      </c>
      <c r="AD2707" s="1" t="b">
        <f t="shared" si="4957"/>
        <v>1</v>
      </c>
      <c r="AF2707" s="1" t="s">
        <v>1206</v>
      </c>
      <c r="AG2707" s="1" t="s">
        <v>1163</v>
      </c>
      <c r="AH2707" s="10">
        <v>21535.17</v>
      </c>
      <c r="AI2707" s="10">
        <v>121532.5</v>
      </c>
      <c r="AJ2707" s="10">
        <f>AI2707-AH2707</f>
        <v>99997.33</v>
      </c>
      <c r="AK2707" s="1">
        <f>$A2707-100000000/AJ2707</f>
        <v>-3.7007129089943192E-3</v>
      </c>
      <c r="AL2707" s="10">
        <f>$X2707-AJ2707</f>
        <v>0.37002645061875228</v>
      </c>
      <c r="AM2707" s="10">
        <f t="shared" si="4958"/>
        <v>0.39998160042319031</v>
      </c>
      <c r="AN2707" s="10">
        <f>AL2707/AM2707</f>
        <v>0.92510868056744422</v>
      </c>
      <c r="AO2707" s="1">
        <f t="shared" si="4959"/>
        <v>1000.023</v>
      </c>
      <c r="AP2707" s="14">
        <v>531000000</v>
      </c>
      <c r="AQ2707" s="10">
        <v>3.2000000000000001E-2</v>
      </c>
      <c r="AR2707" s="14" cm="1">
        <f t="array" ref="AR2707">SfromgA($AP2707,$AO2707,"")</f>
        <v>0.26209446349072968</v>
      </c>
      <c r="AS2707" s="21">
        <f>(10^MAX(0.05, -0.312925054856973*((LN($AR2707))^(1/3)) + 0.454808404431693)-1)*100</f>
        <v>530.54857391565929</v>
      </c>
      <c r="AU2707" s="10"/>
      <c r="AV2707" s="10"/>
      <c r="AW2707" s="14">
        <f>IF($AP2707="",$AT2707,$AP2707)</f>
        <v>531000000</v>
      </c>
      <c r="AX2707" s="21">
        <f>IF($AP2707="",$AV2707,$AS2707)</f>
        <v>530.54857391565929</v>
      </c>
      <c r="AY2707" s="10">
        <f>LN(BB2707*$AO2707/$AW2707)</f>
        <v>-11.578775059143545</v>
      </c>
      <c r="AZ2707" s="10">
        <f>EXP(AY$2950*$AI2707+AY$2951)*$AW2707/$AO2707</f>
        <v>8.2515085187360544</v>
      </c>
      <c r="BA2707" s="10">
        <f>LN(AZ2707/$C2707)</f>
        <v>0.50095812195321276</v>
      </c>
      <c r="BB2707" s="17" cm="1">
        <f t="array" ref="BB2707">$C2707*EXP(poly_from_str($AO2707,BB$2951))</f>
        <v>4.971488246925718</v>
      </c>
      <c r="BC2707" s="10">
        <f t="shared" ref="BC2707" si="4973">LN(AZ2707/BB2707)</f>
        <v>0.50667679304228663</v>
      </c>
      <c r="BD2707" s="10">
        <f>LN($AX2707/100+1)</f>
        <v>1.8414200067597546</v>
      </c>
      <c r="BE2707" s="10">
        <f>ABS(LN($AZ2707/$BB2707))-BD2707-LN(2)</f>
        <v>-2.0278903942774131</v>
      </c>
      <c r="BF2707" s="21">
        <f>INDEX([1]Pr3_line_class7_opt_lin!$A$2:$A$3624,MATCH($X2707,[1]Pr3_line_class7_opt_lin!$AO$2:$AO$3624,0),1)</f>
        <v>5239</v>
      </c>
    </row>
    <row r="2708" spans="1:58" hidden="1" x14ac:dyDescent="0.25">
      <c r="A2708" s="1">
        <v>999.49900000000002</v>
      </c>
      <c r="B2708" s="1">
        <v>4.0000000000000001E-3</v>
      </c>
      <c r="C2708">
        <v>30</v>
      </c>
      <c r="E2708" s="2">
        <v>100050.1</v>
      </c>
      <c r="N2708">
        <v>28</v>
      </c>
      <c r="V2708" s="11">
        <f t="shared" si="4950"/>
        <v>1.0005012511268146E-6</v>
      </c>
      <c r="W2708" s="11">
        <f t="shared" si="4951"/>
        <v>9.9949925087531152E-7</v>
      </c>
      <c r="X2708" s="10">
        <f t="shared" si="4952"/>
        <v>100050.11254375927</v>
      </c>
      <c r="Y2708" s="8">
        <f t="shared" si="4953"/>
        <v>999.49912556332856</v>
      </c>
      <c r="Z2708" s="1">
        <f t="shared" si="4954"/>
        <v>999.49900000000002</v>
      </c>
      <c r="AA2708" s="2">
        <f t="shared" si="4955"/>
        <v>100050.1</v>
      </c>
      <c r="AB2708" s="2">
        <f t="shared" si="4949"/>
        <v>100050.12511268145</v>
      </c>
      <c r="AC2708" s="1">
        <f t="shared" si="4956"/>
        <v>0.10005013767531606</v>
      </c>
      <c r="AD2708" s="1" t="b">
        <f t="shared" si="4957"/>
        <v>1</v>
      </c>
      <c r="AM2708" s="10">
        <f t="shared" si="4958"/>
        <v>0.40040100090145164</v>
      </c>
      <c r="AN2708" s="10"/>
      <c r="AO2708" s="1">
        <f t="shared" si="4959"/>
        <v>999.49900000000002</v>
      </c>
      <c r="AP2708"/>
      <c r="BB2708" s="17" cm="1">
        <f t="array" ref="BB2708">$C2708*EXP(poly_from_str($AO2708,BB$2951))</f>
        <v>29.81405270478573</v>
      </c>
      <c r="BF2708" s="21" t="e">
        <f>INDEX([1]Pr3_line_class7_opt_lin!$A$2:$A$3624,MATCH($X2708,[1]Pr3_line_class7_opt_lin!$AO$2:$AO$3624,0),1)</f>
        <v>#N/A</v>
      </c>
    </row>
    <row r="2709" spans="1:58" x14ac:dyDescent="0.25">
      <c r="A2709" s="1">
        <v>999.11800000000005</v>
      </c>
      <c r="B2709" s="1">
        <v>8.0000000000000002E-3</v>
      </c>
      <c r="C2709">
        <v>3</v>
      </c>
      <c r="D2709" t="s">
        <v>16</v>
      </c>
      <c r="E2709" s="2">
        <v>100088.3</v>
      </c>
      <c r="F2709">
        <v>21294</v>
      </c>
      <c r="G2709" t="s">
        <v>4</v>
      </c>
      <c r="H2709" t="s">
        <v>7</v>
      </c>
      <c r="I2709">
        <v>121382</v>
      </c>
      <c r="J2709" t="s">
        <v>6</v>
      </c>
      <c r="K2709" t="s">
        <v>5</v>
      </c>
      <c r="L2709">
        <v>21294.89</v>
      </c>
      <c r="M2709">
        <v>121382.6</v>
      </c>
      <c r="N2709">
        <v>28</v>
      </c>
      <c r="V2709" s="11">
        <f t="shared" si="4950"/>
        <v>1.0008827786107347E-6</v>
      </c>
      <c r="W2709" s="11">
        <f t="shared" si="4951"/>
        <v>9.9911777900114191E-7</v>
      </c>
      <c r="X2709" s="10">
        <f t="shared" si="4952"/>
        <v>100088.28895007432</v>
      </c>
      <c r="Y2709" s="8">
        <f t="shared" si="4953"/>
        <v>999.11788930552746</v>
      </c>
      <c r="Z2709" s="1">
        <f t="shared" si="4954"/>
        <v>999.11800000000005</v>
      </c>
      <c r="AA2709" s="2">
        <f t="shared" si="4955"/>
        <v>100088.3</v>
      </c>
      <c r="AB2709" s="2">
        <f t="shared" si="4949"/>
        <v>100088.27786107347</v>
      </c>
      <c r="AC2709" s="1">
        <f t="shared" si="4956"/>
        <v>0.10008831682597724</v>
      </c>
      <c r="AD2709" s="1" t="b">
        <f t="shared" si="4957"/>
        <v>1</v>
      </c>
      <c r="AF2709" s="1" t="s">
        <v>1209</v>
      </c>
      <c r="AG2709" s="1" t="s">
        <v>1184</v>
      </c>
      <c r="AH2709" s="10">
        <v>21294.89</v>
      </c>
      <c r="AI2709" s="10">
        <v>121382.6</v>
      </c>
      <c r="AJ2709" s="10">
        <f t="shared" ref="AJ2709:AJ2711" si="4974">AI2709-AH2709</f>
        <v>100087.71</v>
      </c>
      <c r="AK2709" s="1">
        <f t="shared" ref="AK2709:AK2711" si="4975">$A2709-100000000/AJ2709</f>
        <v>-5.6686302442585657E-3</v>
      </c>
      <c r="AL2709" s="10">
        <f t="shared" ref="AL2709:AL2711" si="4976">$X2709-AJ2709</f>
        <v>0.57895007431216072</v>
      </c>
      <c r="AM2709" s="10">
        <f t="shared" si="4958"/>
        <v>0.8014132464833984</v>
      </c>
      <c r="AN2709" s="10">
        <f t="shared" ref="AN2709:AN2711" si="4977">AL2709/AM2709</f>
        <v>0.72241141115721985</v>
      </c>
      <c r="AO2709" s="1">
        <f t="shared" si="4959"/>
        <v>999.11800000000005</v>
      </c>
      <c r="BB2709" s="17" cm="1">
        <f t="array" ref="BB2709">$C2709*EXP(poly_from_str($AO2709,BB$2951))</f>
        <v>2.9803113153190663</v>
      </c>
      <c r="BF2709" s="21">
        <f>INDEX([1]Pr3_line_class7_opt_lin!$A$2:$A$3624,MATCH($X2709,[1]Pr3_line_class7_opt_lin!$AO$2:$AO$3624,0),1)</f>
        <v>3160</v>
      </c>
    </row>
    <row r="2710" spans="1:58" x14ac:dyDescent="0.25">
      <c r="A2710" s="1">
        <v>999.11800000000005</v>
      </c>
      <c r="B2710" s="1">
        <v>8.0000000000000002E-3</v>
      </c>
      <c r="C2710">
        <v>3</v>
      </c>
      <c r="D2710" t="s">
        <v>16</v>
      </c>
      <c r="E2710" s="2">
        <v>100088.3</v>
      </c>
      <c r="F2710">
        <v>2893</v>
      </c>
      <c r="G2710" t="s">
        <v>6</v>
      </c>
      <c r="H2710" t="s">
        <v>39</v>
      </c>
      <c r="I2710">
        <v>102981</v>
      </c>
      <c r="J2710" t="s">
        <v>4</v>
      </c>
      <c r="K2710" t="s">
        <v>39</v>
      </c>
      <c r="L2710">
        <v>2893.14</v>
      </c>
      <c r="M2710">
        <v>102981.94</v>
      </c>
      <c r="N2710">
        <v>28</v>
      </c>
      <c r="V2710" s="11">
        <f t="shared" si="4950"/>
        <v>1.0008827786107347E-6</v>
      </c>
      <c r="W2710" s="11">
        <f t="shared" si="4951"/>
        <v>9.9911777900114191E-7</v>
      </c>
      <c r="X2710" s="10">
        <f t="shared" si="4952"/>
        <v>100088.28895007432</v>
      </c>
      <c r="Y2710" s="8">
        <f t="shared" si="4953"/>
        <v>999.11788930552746</v>
      </c>
      <c r="Z2710" s="1">
        <f t="shared" si="4954"/>
        <v>999.11800000000005</v>
      </c>
      <c r="AA2710" s="2">
        <f t="shared" si="4955"/>
        <v>100088.3</v>
      </c>
      <c r="AB2710" s="2">
        <f t="shared" si="4949"/>
        <v>100088.27786107347</v>
      </c>
      <c r="AC2710" s="1">
        <f t="shared" si="4956"/>
        <v>0.10008831682597724</v>
      </c>
      <c r="AD2710" s="1" t="b">
        <f t="shared" si="4957"/>
        <v>1</v>
      </c>
      <c r="AF2710" s="1" t="s">
        <v>1210</v>
      </c>
      <c r="AG2710" s="1" t="s">
        <v>1207</v>
      </c>
      <c r="AH2710" s="10">
        <v>2893.14</v>
      </c>
      <c r="AI2710" s="10">
        <v>102981.94</v>
      </c>
      <c r="AJ2710" s="10">
        <f t="shared" si="4974"/>
        <v>100088.8</v>
      </c>
      <c r="AK2710" s="1">
        <f t="shared" si="4975"/>
        <v>5.2121556059319119E-3</v>
      </c>
      <c r="AL2710" s="10">
        <f t="shared" si="4976"/>
        <v>-0.51104992568434682</v>
      </c>
      <c r="AM2710" s="10">
        <f t="shared" si="4958"/>
        <v>0.8014132464833984</v>
      </c>
      <c r="AN2710" s="10">
        <f t="shared" si="4977"/>
        <v>-0.63768589791450803</v>
      </c>
      <c r="AO2710" s="1">
        <f t="shared" si="4959"/>
        <v>999.11800000000005</v>
      </c>
      <c r="BB2710" s="17" cm="1">
        <f t="array" ref="BB2710">$C2710*EXP(poly_from_str($AO2710,BB$2951))</f>
        <v>2.9803113153190663</v>
      </c>
      <c r="BF2710" s="21">
        <f>INDEX([1]Pr3_line_class7_opt_lin!$A$2:$A$3624,MATCH($X2710,[1]Pr3_line_class7_opt_lin!$AO$2:$AO$3624,0),1)</f>
        <v>3160</v>
      </c>
    </row>
    <row r="2711" spans="1:58" hidden="1" x14ac:dyDescent="0.25">
      <c r="A2711" s="1">
        <v>998.93100000000004</v>
      </c>
      <c r="B2711" s="1">
        <v>4.0000000000000001E-3</v>
      </c>
      <c r="C2711">
        <v>10</v>
      </c>
      <c r="E2711" s="2">
        <v>100107</v>
      </c>
      <c r="F2711">
        <v>18211</v>
      </c>
      <c r="G2711" t="s">
        <v>4</v>
      </c>
      <c r="H2711" t="s">
        <v>17</v>
      </c>
      <c r="I2711">
        <v>118318</v>
      </c>
      <c r="J2711" t="s">
        <v>6</v>
      </c>
      <c r="K2711" t="s">
        <v>7</v>
      </c>
      <c r="L2711">
        <v>18211.759999999998</v>
      </c>
      <c r="M2711">
        <v>118318.6</v>
      </c>
      <c r="N2711">
        <v>28</v>
      </c>
      <c r="V2711" s="11">
        <f t="shared" si="4950"/>
        <v>1.0010701439839188E-6</v>
      </c>
      <c r="W2711" s="11">
        <f t="shared" si="4951"/>
        <v>9.9893114367626653E-7</v>
      </c>
      <c r="X2711" s="10">
        <f t="shared" si="4952"/>
        <v>100107.00718379689</v>
      </c>
      <c r="Y2711" s="8">
        <f t="shared" si="4953"/>
        <v>998.93107199178951</v>
      </c>
      <c r="Z2711" s="1">
        <f t="shared" si="4954"/>
        <v>998.93100000000004</v>
      </c>
      <c r="AA2711" s="2">
        <f t="shared" si="4955"/>
        <v>100107</v>
      </c>
      <c r="AB2711" s="2">
        <f t="shared" si="4949"/>
        <v>100107.01439839188</v>
      </c>
      <c r="AC2711" s="1">
        <f t="shared" si="4956"/>
        <v>0.1001070716587992</v>
      </c>
      <c r="AD2711" s="1" t="b">
        <f t="shared" si="4957"/>
        <v>1</v>
      </c>
      <c r="AF2711" s="1" t="s">
        <v>1188</v>
      </c>
      <c r="AG2711" s="1" t="s">
        <v>1171</v>
      </c>
      <c r="AH2711" s="10">
        <v>18211.759999999998</v>
      </c>
      <c r="AI2711" s="10">
        <v>118318.6</v>
      </c>
      <c r="AJ2711" s="10">
        <f t="shared" si="4974"/>
        <v>100106.84000000001</v>
      </c>
      <c r="AK2711" s="1">
        <f t="shared" si="4975"/>
        <v>-1.7402603057234955E-3</v>
      </c>
      <c r="AL2711" s="10">
        <f t="shared" si="4976"/>
        <v>0.16718379687517881</v>
      </c>
      <c r="AM2711" s="10">
        <f t="shared" si="4958"/>
        <v>0.40085651561519264</v>
      </c>
      <c r="AN2711" s="10">
        <f t="shared" si="4977"/>
        <v>0.41706643240812141</v>
      </c>
      <c r="AO2711" s="1">
        <f t="shared" si="4959"/>
        <v>998.93100000000004</v>
      </c>
      <c r="BB2711" s="17" cm="1">
        <f t="array" ref="BB2711">$C2711*EXP(poly_from_str($AO2711,BB$2951))</f>
        <v>9.932568709358037</v>
      </c>
      <c r="BF2711" s="21">
        <f>INDEX([1]Pr3_line_class7_opt_lin!$A$2:$A$3624,MATCH($X2711,[1]Pr3_line_class7_opt_lin!$AO$2:$AO$3624,0),1)</f>
        <v>10546</v>
      </c>
    </row>
    <row r="2712" spans="1:58" hidden="1" x14ac:dyDescent="0.25">
      <c r="A2712" s="1">
        <v>998.827</v>
      </c>
      <c r="B2712" s="1">
        <v>4.0000000000000001E-3</v>
      </c>
      <c r="C2712">
        <v>1</v>
      </c>
      <c r="E2712" s="2">
        <v>100117.4</v>
      </c>
      <c r="N2712">
        <v>28</v>
      </c>
      <c r="V2712" s="11">
        <f t="shared" si="4950"/>
        <v>1.00117437754486E-6</v>
      </c>
      <c r="W2712" s="11">
        <f t="shared" si="4951"/>
        <v>9.9882737665980146E-7</v>
      </c>
      <c r="X2712" s="10">
        <f t="shared" si="4952"/>
        <v>100117.4188329382</v>
      </c>
      <c r="Y2712" s="8">
        <f t="shared" si="4953"/>
        <v>998.8271887718746</v>
      </c>
      <c r="Z2712" s="1">
        <f t="shared" si="4954"/>
        <v>998.827</v>
      </c>
      <c r="AA2712" s="2">
        <f t="shared" si="4955"/>
        <v>100117.4</v>
      </c>
      <c r="AB2712" s="2">
        <f t="shared" si="4949"/>
        <v>100117.43775448602</v>
      </c>
      <c r="AC2712" s="1">
        <f t="shared" si="4956"/>
        <v>0.1001175067126169</v>
      </c>
      <c r="AD2712" s="1" t="b">
        <f t="shared" si="4957"/>
        <v>1</v>
      </c>
      <c r="AM2712" s="10">
        <f t="shared" si="4958"/>
        <v>0.40093990250563905</v>
      </c>
      <c r="AN2712" s="10"/>
      <c r="AO2712" s="1">
        <f t="shared" si="4959"/>
        <v>998.827</v>
      </c>
      <c r="AP2712"/>
      <c r="BB2712" s="17" cm="1">
        <f t="array" ref="BB2712">$C2712*EXP(poly_from_str($AO2712,BB$2951))</f>
        <v>0.993156275512042</v>
      </c>
      <c r="BF2712" s="21">
        <f>INDEX([1]Pr3_line_class7_opt_lin!$A$2:$A$3624,MATCH($X2712,[1]Pr3_line_class7_opt_lin!$AO$2:$AO$3624,0),1)</f>
        <v>1055</v>
      </c>
    </row>
    <row r="2713" spans="1:58" hidden="1" x14ac:dyDescent="0.25">
      <c r="A2713" s="1">
        <v>997.048</v>
      </c>
      <c r="B2713" s="1">
        <v>4.0000000000000001E-3</v>
      </c>
      <c r="C2713">
        <v>10</v>
      </c>
      <c r="E2713" s="2">
        <v>100296.1</v>
      </c>
      <c r="N2713">
        <v>28</v>
      </c>
      <c r="V2713" s="11">
        <f t="shared" si="4950"/>
        <v>1.0029607401047893E-6</v>
      </c>
      <c r="W2713" s="11">
        <f t="shared" si="4951"/>
        <v>9.9704774163701283E-7</v>
      </c>
      <c r="X2713" s="10">
        <f t="shared" si="4952"/>
        <v>100296.08708207648</v>
      </c>
      <c r="Y2713" s="8">
        <f t="shared" si="4953"/>
        <v>997.04787005464948</v>
      </c>
      <c r="Z2713" s="1">
        <f t="shared" si="4954"/>
        <v>997.048</v>
      </c>
      <c r="AA2713" s="2">
        <f t="shared" si="4955"/>
        <v>100296.1</v>
      </c>
      <c r="AB2713" s="2">
        <f t="shared" si="4949"/>
        <v>100296.07401047893</v>
      </c>
      <c r="AC2713" s="1">
        <f t="shared" si="4956"/>
        <v>0.10029651230957734</v>
      </c>
      <c r="AD2713" s="1" t="b">
        <f t="shared" si="4957"/>
        <v>1</v>
      </c>
      <c r="AM2713" s="10">
        <f t="shared" si="4958"/>
        <v>0.40237220274249585</v>
      </c>
      <c r="AN2713" s="10"/>
      <c r="AO2713" s="1">
        <f t="shared" si="4959"/>
        <v>997.048</v>
      </c>
      <c r="AP2713"/>
      <c r="BB2713" s="17" cm="1">
        <f t="array" ref="BB2713">$C2713*EXP(poly_from_str($AO2713,BB$2951))</f>
        <v>9.9139594362858219</v>
      </c>
      <c r="BF2713" s="21">
        <f>INDEX([1]Pr3_line_class7_opt_lin!$A$2:$A$3624,MATCH($X2713,[1]Pr3_line_class7_opt_lin!$AO$2:$AO$3624,0),1)</f>
        <v>10665</v>
      </c>
    </row>
    <row r="2714" spans="1:58" x14ac:dyDescent="0.25">
      <c r="A2714" s="1">
        <v>996.88499999999999</v>
      </c>
      <c r="B2714" s="1">
        <v>8.0000000000000002E-3</v>
      </c>
      <c r="C2714">
        <v>1</v>
      </c>
      <c r="D2714" t="s">
        <v>16</v>
      </c>
      <c r="E2714" s="2">
        <v>100312.5</v>
      </c>
      <c r="F2714">
        <v>12846</v>
      </c>
      <c r="G2714" t="s">
        <v>4</v>
      </c>
      <c r="H2714" t="s">
        <v>5</v>
      </c>
      <c r="I2714">
        <v>113158</v>
      </c>
      <c r="J2714" t="s">
        <v>6</v>
      </c>
      <c r="K2714" t="s">
        <v>5</v>
      </c>
      <c r="L2714">
        <v>12846.66</v>
      </c>
      <c r="M2714">
        <v>113158.8</v>
      </c>
      <c r="N2714">
        <v>28</v>
      </c>
      <c r="V2714" s="11">
        <f t="shared" si="4950"/>
        <v>1.0031247335449927E-6</v>
      </c>
      <c r="W2714" s="11">
        <f t="shared" si="4951"/>
        <v>9.9688473520249227E-7</v>
      </c>
      <c r="X2714" s="10">
        <f t="shared" si="4952"/>
        <v>100312.48676038237</v>
      </c>
      <c r="Y2714" s="8">
        <f t="shared" si="4953"/>
        <v>996.88486677507251</v>
      </c>
      <c r="Z2714" s="1">
        <f t="shared" si="4954"/>
        <v>996.88499999999999</v>
      </c>
      <c r="AA2714" s="2">
        <f t="shared" si="4955"/>
        <v>100312.5</v>
      </c>
      <c r="AB2714" s="2">
        <f t="shared" si="4949"/>
        <v>100312.47335449926</v>
      </c>
      <c r="AC2714" s="1">
        <f t="shared" si="4956"/>
        <v>0.10031296155248562</v>
      </c>
      <c r="AD2714" s="1" t="b">
        <f t="shared" si="4957"/>
        <v>1</v>
      </c>
      <c r="AF2714" s="1" t="s">
        <v>1150</v>
      </c>
      <c r="AG2714" s="1" t="s">
        <v>1174</v>
      </c>
      <c r="AH2714" s="10">
        <v>12846.66</v>
      </c>
      <c r="AI2714" s="10">
        <v>113158.53</v>
      </c>
      <c r="AJ2714" s="10">
        <f t="shared" ref="AJ2714:AJ2715" si="4978">AI2714-AH2714</f>
        <v>100311.87</v>
      </c>
      <c r="AK2714" s="1">
        <f t="shared" ref="AK2714:AK2715" si="4979">$A2714-100000000/AJ2714</f>
        <v>-5.9960506170000372E-3</v>
      </c>
      <c r="AL2714" s="10">
        <f t="shared" ref="AL2714:AL2715" si="4980">$X2714-AJ2714</f>
        <v>0.61676038237055764</v>
      </c>
      <c r="AM2714" s="10">
        <f t="shared" si="4958"/>
        <v>0.80500759866985661</v>
      </c>
      <c r="AN2714" s="10">
        <f t="shared" ref="AN2714:AN2715" si="4981">AL2714/AM2714</f>
        <v>0.76615473368158671</v>
      </c>
      <c r="AO2714" s="1">
        <f t="shared" si="4959"/>
        <v>996.88499999999999</v>
      </c>
      <c r="BB2714" s="17" cm="1">
        <f t="array" ref="BB2714">$C2714*EXP(poly_from_str($AO2714,BB$2951))</f>
        <v>0.99123092276071756</v>
      </c>
      <c r="BF2714" s="21">
        <f>INDEX([1]Pr3_line_class7_opt_lin!$A$2:$A$3624,MATCH($X2714,[1]Pr3_line_class7_opt_lin!$AO$2:$AO$3624,0),1)</f>
        <v>1068</v>
      </c>
    </row>
    <row r="2715" spans="1:58" x14ac:dyDescent="0.25">
      <c r="A2715" s="1">
        <v>996.88499999999999</v>
      </c>
      <c r="B2715" s="1">
        <v>8.0000000000000002E-3</v>
      </c>
      <c r="C2715">
        <v>1</v>
      </c>
      <c r="D2715" t="s">
        <v>16</v>
      </c>
      <c r="E2715" s="2">
        <v>100312.5</v>
      </c>
      <c r="F2715">
        <v>13352</v>
      </c>
      <c r="G2715" t="s">
        <v>4</v>
      </c>
      <c r="H2715" t="s">
        <v>12</v>
      </c>
      <c r="I2715">
        <v>113664</v>
      </c>
      <c r="J2715" t="s">
        <v>6</v>
      </c>
      <c r="K2715" t="s">
        <v>12</v>
      </c>
      <c r="L2715">
        <v>13352.1</v>
      </c>
      <c r="M2715">
        <v>113664.3</v>
      </c>
      <c r="N2715">
        <v>28</v>
      </c>
      <c r="V2715" s="11">
        <f t="shared" si="4950"/>
        <v>1.0031247335449927E-6</v>
      </c>
      <c r="W2715" s="11">
        <f t="shared" si="4951"/>
        <v>9.9688473520249227E-7</v>
      </c>
      <c r="X2715" s="10">
        <f t="shared" si="4952"/>
        <v>100312.48676038237</v>
      </c>
      <c r="Y2715" s="8">
        <f t="shared" si="4953"/>
        <v>996.88486677507251</v>
      </c>
      <c r="Z2715" s="1">
        <f t="shared" si="4954"/>
        <v>996.88499999999999</v>
      </c>
      <c r="AA2715" s="2">
        <f t="shared" si="4955"/>
        <v>100312.5</v>
      </c>
      <c r="AB2715" s="2">
        <f t="shared" si="4949"/>
        <v>100312.47335449926</v>
      </c>
      <c r="AC2715" s="1">
        <f t="shared" si="4956"/>
        <v>0.10031296155248562</v>
      </c>
      <c r="AD2715" s="1" t="b">
        <f t="shared" si="4957"/>
        <v>1</v>
      </c>
      <c r="AF2715" s="1" t="s">
        <v>1179</v>
      </c>
      <c r="AG2715" s="5" t="s">
        <v>1463</v>
      </c>
      <c r="AH2715" s="10">
        <v>13352.1</v>
      </c>
      <c r="AI2715" s="10">
        <v>113664.57</v>
      </c>
      <c r="AJ2715" s="10">
        <f t="shared" si="4978"/>
        <v>100312.47</v>
      </c>
      <c r="AK2715" s="1">
        <f t="shared" si="4979"/>
        <v>-3.3336333899569581E-5</v>
      </c>
      <c r="AL2715" s="10">
        <f t="shared" si="4980"/>
        <v>1.676038236473687E-2</v>
      </c>
      <c r="AM2715" s="10">
        <f t="shared" si="4958"/>
        <v>0.80500759866985661</v>
      </c>
      <c r="AN2715" s="10">
        <f t="shared" si="4981"/>
        <v>2.0820154235103694E-2</v>
      </c>
      <c r="AO2715" s="1">
        <f t="shared" si="4959"/>
        <v>996.88499999999999</v>
      </c>
      <c r="BB2715" s="17" cm="1">
        <f t="array" ref="BB2715">$C2715*EXP(poly_from_str($AO2715,BB$2951))</f>
        <v>0.99123092276071756</v>
      </c>
      <c r="BF2715" s="21">
        <f>INDEX([1]Pr3_line_class7_opt_lin!$A$2:$A$3624,MATCH($X2715,[1]Pr3_line_class7_opt_lin!$AO$2:$AO$3624,0),1)</f>
        <v>1068</v>
      </c>
    </row>
    <row r="2716" spans="1:58" hidden="1" x14ac:dyDescent="0.25">
      <c r="A2716" s="1">
        <v>996.42499999999995</v>
      </c>
      <c r="B2716" s="1">
        <v>4.0000000000000001E-3</v>
      </c>
      <c r="C2716">
        <v>5</v>
      </c>
      <c r="E2716" s="2">
        <v>100358.8</v>
      </c>
      <c r="N2716">
        <v>28</v>
      </c>
      <c r="V2716" s="11">
        <f t="shared" si="4950"/>
        <v>1.0035878264796649E-6</v>
      </c>
      <c r="W2716" s="11">
        <f t="shared" si="4951"/>
        <v>9.9642482771814742E-7</v>
      </c>
      <c r="X2716" s="10">
        <f t="shared" si="4952"/>
        <v>100358.79138612836</v>
      </c>
      <c r="Y2716" s="8">
        <f t="shared" si="4953"/>
        <v>996.42491324205059</v>
      </c>
      <c r="Z2716" s="1">
        <f t="shared" si="4954"/>
        <v>996.42499999999995</v>
      </c>
      <c r="AA2716" s="2">
        <f t="shared" si="4955"/>
        <v>100358.8</v>
      </c>
      <c r="AB2716" s="2">
        <f t="shared" si="4949"/>
        <v>100358.78264796648</v>
      </c>
      <c r="AC2716" s="1">
        <f t="shared" si="4956"/>
        <v>0.10035942627290889</v>
      </c>
      <c r="AD2716" s="1" t="b">
        <f t="shared" si="4957"/>
        <v>1</v>
      </c>
      <c r="AM2716" s="10">
        <f t="shared" si="4958"/>
        <v>0.4028754798404296</v>
      </c>
      <c r="AN2716" s="10"/>
      <c r="AO2716" s="1">
        <f t="shared" si="4959"/>
        <v>996.42499999999995</v>
      </c>
      <c r="AP2716"/>
      <c r="BB2716" s="17" cm="1">
        <f t="array" ref="BB2716">$C2716*EXP(poly_from_str($AO2716,BB$2951))</f>
        <v>4.9538092502533893</v>
      </c>
      <c r="BF2716" s="21">
        <f>INDEX([1]Pr3_line_class7_opt_lin!$A$2:$A$3624,MATCH($X2716,[1]Pr3_line_class7_opt_lin!$AO$2:$AO$3624,0),1)</f>
        <v>5352</v>
      </c>
    </row>
    <row r="2717" spans="1:58" hidden="1" x14ac:dyDescent="0.25">
      <c r="A2717" s="1">
        <v>996.32100000000003</v>
      </c>
      <c r="B2717" s="1">
        <v>4.0000000000000001E-3</v>
      </c>
      <c r="C2717">
        <v>10</v>
      </c>
      <c r="E2717" s="2">
        <v>100369.3</v>
      </c>
      <c r="F2717">
        <v>18241</v>
      </c>
      <c r="G2717" t="s">
        <v>4</v>
      </c>
      <c r="H2717" t="s">
        <v>12</v>
      </c>
      <c r="I2717">
        <v>118610</v>
      </c>
      <c r="J2717" t="s">
        <v>6</v>
      </c>
      <c r="K2717" t="s">
        <v>39</v>
      </c>
      <c r="L2717">
        <v>18241.54</v>
      </c>
      <c r="M2717">
        <v>118610.9</v>
      </c>
      <c r="N2717">
        <v>28</v>
      </c>
      <c r="V2717" s="11">
        <f t="shared" si="4950"/>
        <v>1.0036925850202897E-6</v>
      </c>
      <c r="W2717" s="11">
        <f t="shared" si="4951"/>
        <v>9.963205880682639E-7</v>
      </c>
      <c r="X2717" s="10">
        <f t="shared" si="4952"/>
        <v>100369.27940397285</v>
      </c>
      <c r="Y2717" s="8">
        <f t="shared" si="4953"/>
        <v>996.32079251574032</v>
      </c>
      <c r="Z2717" s="1">
        <f t="shared" si="4954"/>
        <v>996.32100000000003</v>
      </c>
      <c r="AA2717" s="2">
        <f t="shared" si="4955"/>
        <v>100369.3</v>
      </c>
      <c r="AB2717" s="2">
        <f t="shared" si="4949"/>
        <v>100369.25850202896</v>
      </c>
      <c r="AC2717" s="1">
        <f t="shared" si="4956"/>
        <v>0.10036994026123558</v>
      </c>
      <c r="AD2717" s="1" t="b">
        <f t="shared" si="4957"/>
        <v>1</v>
      </c>
      <c r="AF2717" s="1" t="s">
        <v>1153</v>
      </c>
      <c r="AG2717" s="1" t="s">
        <v>1214</v>
      </c>
      <c r="AH2717" s="10">
        <v>18241.54</v>
      </c>
      <c r="AI2717" s="10">
        <v>118610.9</v>
      </c>
      <c r="AJ2717" s="10">
        <f t="shared" ref="AJ2717:AJ2719" si="4982">AI2717-AH2717</f>
        <v>100369.35999999999</v>
      </c>
      <c r="AK2717" s="1">
        <f t="shared" ref="AK2717:AK2719" si="4983">$A2717-100000000/AJ2717</f>
        <v>1.0075242084894853E-3</v>
      </c>
      <c r="AL2717" s="10">
        <f t="shared" ref="AL2717:AL2719" si="4984">$X2717-AJ2717</f>
        <v>-8.0596027139108628E-2</v>
      </c>
      <c r="AM2717" s="10">
        <f t="shared" si="4958"/>
        <v>0.40295968869470788</v>
      </c>
      <c r="AN2717" s="10">
        <f t="shared" ref="AN2717:AN2719" si="4985">AL2717/AM2717</f>
        <v>-0.20001014841008116</v>
      </c>
      <c r="AO2717" s="1">
        <f t="shared" si="4959"/>
        <v>996.32100000000003</v>
      </c>
      <c r="BB2717" s="17" cm="1">
        <f t="array" ref="BB2717">$C2717*EXP(poly_from_str($AO2717,BB$2951))</f>
        <v>9.9065510967479682</v>
      </c>
      <c r="BF2717" s="21">
        <f>INDEX([1]Pr3_line_class7_opt_lin!$A$2:$A$3624,MATCH($X2717,[1]Pr3_line_class7_opt_lin!$AO$2:$AO$3624,0),1)</f>
        <v>10711</v>
      </c>
    </row>
    <row r="2718" spans="1:58" hidden="1" x14ac:dyDescent="0.25">
      <c r="A2718" s="1">
        <v>995.95699999999999</v>
      </c>
      <c r="B2718" s="1">
        <v>4.0000000000000001E-3</v>
      </c>
      <c r="C2718">
        <v>2</v>
      </c>
      <c r="E2718" s="2">
        <v>100405.9</v>
      </c>
      <c r="F2718">
        <v>18063</v>
      </c>
      <c r="G2718" t="s">
        <v>4</v>
      </c>
      <c r="H2718" t="s">
        <v>5</v>
      </c>
      <c r="I2718">
        <v>118468</v>
      </c>
      <c r="J2718" t="s">
        <v>6</v>
      </c>
      <c r="K2718" t="s">
        <v>5</v>
      </c>
      <c r="L2718">
        <v>18063.36</v>
      </c>
      <c r="M2718">
        <v>118468.8</v>
      </c>
      <c r="N2718">
        <v>28</v>
      </c>
      <c r="V2718" s="11">
        <f t="shared" si="4950"/>
        <v>1.0040594122035388E-6</v>
      </c>
      <c r="W2718" s="11">
        <f t="shared" si="4951"/>
        <v>9.9595740887736684E-7</v>
      </c>
      <c r="X2718" s="10">
        <f t="shared" si="4952"/>
        <v>100405.92044319736</v>
      </c>
      <c r="Y2718" s="8">
        <f t="shared" si="4953"/>
        <v>995.95720609496323</v>
      </c>
      <c r="Z2718" s="1">
        <f t="shared" si="4954"/>
        <v>995.95699999999999</v>
      </c>
      <c r="AA2718" s="2">
        <f t="shared" si="4955"/>
        <v>100405.9</v>
      </c>
      <c r="AB2718" s="2">
        <f t="shared" si="4949"/>
        <v>100405.9412203539</v>
      </c>
      <c r="AC2718" s="1">
        <f t="shared" si="4956"/>
        <v>0.10040676516172581</v>
      </c>
      <c r="AD2718" s="1" t="b">
        <f t="shared" si="4957"/>
        <v>1</v>
      </c>
      <c r="AF2718" s="1" t="s">
        <v>1175</v>
      </c>
      <c r="AG2718" s="1" t="s">
        <v>1181</v>
      </c>
      <c r="AH2718" s="10">
        <v>18063.36</v>
      </c>
      <c r="AI2718" s="10">
        <v>118468.8</v>
      </c>
      <c r="AJ2718" s="10">
        <f t="shared" si="4982"/>
        <v>100405.44</v>
      </c>
      <c r="AK2718" s="1">
        <f t="shared" si="4983"/>
        <v>-4.971781608674064E-3</v>
      </c>
      <c r="AL2718" s="10">
        <f t="shared" si="4984"/>
        <v>0.48044319736072794</v>
      </c>
      <c r="AM2718" s="10">
        <f t="shared" si="4958"/>
        <v>0.40325395574306916</v>
      </c>
      <c r="AN2718" s="10">
        <f t="shared" si="4985"/>
        <v>1.1914159564173983</v>
      </c>
      <c r="AO2718" s="1">
        <f t="shared" si="4959"/>
        <v>995.95699999999999</v>
      </c>
      <c r="BB2718" s="17" cm="1">
        <f t="array" ref="BB2718">$C2718*EXP(poly_from_str($AO2718,BB$2951))</f>
        <v>1.9805590377175393</v>
      </c>
      <c r="BF2718" s="21">
        <f>INDEX([1]Pr3_line_class7_opt_lin!$A$2:$A$3624,MATCH($X2718,[1]Pr3_line_class7_opt_lin!$AO$2:$AO$3624,0),1)</f>
        <v>2147</v>
      </c>
    </row>
    <row r="2719" spans="1:58" hidden="1" x14ac:dyDescent="0.25">
      <c r="A2719" s="1">
        <v>995.57100000000003</v>
      </c>
      <c r="B2719" s="1">
        <v>4.0000000000000001E-3</v>
      </c>
      <c r="C2719">
        <v>2</v>
      </c>
      <c r="E2719" s="2">
        <v>100444.9</v>
      </c>
      <c r="F2719">
        <v>12846</v>
      </c>
      <c r="G2719" t="s">
        <v>4</v>
      </c>
      <c r="H2719" t="s">
        <v>5</v>
      </c>
      <c r="I2719">
        <v>113291</v>
      </c>
      <c r="J2719" t="s">
        <v>6</v>
      </c>
      <c r="K2719" t="s">
        <v>7</v>
      </c>
      <c r="L2719">
        <v>12846.66</v>
      </c>
      <c r="M2719">
        <v>113291.8</v>
      </c>
      <c r="N2719">
        <v>28</v>
      </c>
      <c r="V2719" s="11">
        <f t="shared" si="4950"/>
        <v>1.0044487033069466E-6</v>
      </c>
      <c r="W2719" s="11">
        <f t="shared" si="4951"/>
        <v>9.9557070592932048E-7</v>
      </c>
      <c r="X2719" s="10">
        <f t="shared" si="4952"/>
        <v>100444.88529704546</v>
      </c>
      <c r="Y2719" s="8">
        <f t="shared" si="4953"/>
        <v>995.57085165929755</v>
      </c>
      <c r="Z2719" s="1">
        <f t="shared" si="4954"/>
        <v>995.57100000000003</v>
      </c>
      <c r="AA2719" s="2">
        <f t="shared" si="4955"/>
        <v>100444.9</v>
      </c>
      <c r="AB2719" s="2">
        <f t="shared" si="4949"/>
        <v>100444.87033069464</v>
      </c>
      <c r="AC2719" s="1">
        <f t="shared" si="4956"/>
        <v>0.10044585987875032</v>
      </c>
      <c r="AD2719" s="1" t="b">
        <f t="shared" si="4957"/>
        <v>1</v>
      </c>
      <c r="AF2719" s="1" t="s">
        <v>1150</v>
      </c>
      <c r="AG2719" s="1" t="s">
        <v>1166</v>
      </c>
      <c r="AH2719" s="10">
        <v>12846.66</v>
      </c>
      <c r="AI2719" s="10">
        <v>113291.67</v>
      </c>
      <c r="AJ2719" s="10">
        <f t="shared" si="4982"/>
        <v>100445.01</v>
      </c>
      <c r="AK2719" s="1">
        <f t="shared" si="4983"/>
        <v>1.3843466190337494E-3</v>
      </c>
      <c r="AL2719" s="10">
        <f t="shared" si="4984"/>
        <v>-0.12470295453385916</v>
      </c>
      <c r="AM2719" s="10">
        <f t="shared" si="4958"/>
        <v>0.40356699823518366</v>
      </c>
      <c r="AN2719" s="10">
        <f t="shared" si="4985"/>
        <v>-0.30900186357950649</v>
      </c>
      <c r="AO2719" s="1">
        <f t="shared" si="4959"/>
        <v>995.57100000000003</v>
      </c>
      <c r="BB2719" s="17" cm="1">
        <f t="array" ref="BB2719">$C2719*EXP(poly_from_str($AO2719,BB$2951))</f>
        <v>1.9797556652449062</v>
      </c>
      <c r="BF2719" s="21">
        <f>INDEX([1]Pr3_line_class7_opt_lin!$A$2:$A$3624,MATCH($X2719,[1]Pr3_line_class7_opt_lin!$AO$2:$AO$3624,0),1)</f>
        <v>2152</v>
      </c>
    </row>
    <row r="2720" spans="1:58" x14ac:dyDescent="0.25">
      <c r="A2720" s="1">
        <v>995.52</v>
      </c>
      <c r="B2720" s="1">
        <v>8.0000000000000002E-3</v>
      </c>
      <c r="C2720">
        <v>5</v>
      </c>
      <c r="D2720" t="s">
        <v>112</v>
      </c>
      <c r="E2720" s="2">
        <v>100450</v>
      </c>
      <c r="N2720">
        <v>28</v>
      </c>
      <c r="V2720" s="11">
        <f t="shared" si="4950"/>
        <v>1.0045001607200257E-6</v>
      </c>
      <c r="W2720" s="11">
        <f t="shared" si="4951"/>
        <v>9.9552015928322559E-7</v>
      </c>
      <c r="X2720" s="10">
        <f t="shared" si="4952"/>
        <v>100450.00796384017</v>
      </c>
      <c r="Y2720" s="8">
        <f t="shared" si="4953"/>
        <v>995.52008035676658</v>
      </c>
      <c r="Z2720" s="1">
        <f t="shared" si="4954"/>
        <v>995.52</v>
      </c>
      <c r="AA2720" s="2">
        <f t="shared" si="4955"/>
        <v>100450</v>
      </c>
      <c r="AB2720" s="2">
        <f t="shared" si="4949"/>
        <v>100450.01607200257</v>
      </c>
      <c r="AC2720" s="1">
        <f t="shared" si="4956"/>
        <v>0.10045102864432787</v>
      </c>
      <c r="AD2720" s="1" t="b">
        <f t="shared" si="4957"/>
        <v>1</v>
      </c>
      <c r="AM2720" s="10">
        <f t="shared" si="4958"/>
        <v>0.80721632915461261</v>
      </c>
      <c r="AN2720" s="10"/>
      <c r="AO2720" s="1">
        <f t="shared" si="4959"/>
        <v>995.52</v>
      </c>
      <c r="AP2720"/>
      <c r="BB2720" s="17" cm="1">
        <f t="array" ref="BB2720">$C2720*EXP(poly_from_str($AO2720,BB$2951))</f>
        <v>4.9491224948113848</v>
      </c>
      <c r="BF2720" s="21">
        <f>INDEX([1]Pr3_line_class7_opt_lin!$A$2:$A$3624,MATCH($X2720,[1]Pr3_line_class7_opt_lin!$AO$2:$AO$3624,0),1)</f>
        <v>5381</v>
      </c>
    </row>
    <row r="2721" spans="1:58" hidden="1" x14ac:dyDescent="0.25">
      <c r="A2721" s="1">
        <v>995.37699999999995</v>
      </c>
      <c r="B2721" s="1">
        <v>4.0000000000000001E-3</v>
      </c>
      <c r="C2721">
        <v>3</v>
      </c>
      <c r="E2721" s="2">
        <v>100464.4</v>
      </c>
      <c r="F2721">
        <v>14859</v>
      </c>
      <c r="G2721" t="s">
        <v>4</v>
      </c>
      <c r="H2721" t="s">
        <v>12</v>
      </c>
      <c r="I2721">
        <v>115324</v>
      </c>
      <c r="J2721" t="s">
        <v>6</v>
      </c>
      <c r="K2721" t="s">
        <v>5</v>
      </c>
      <c r="L2721">
        <v>14859.96</v>
      </c>
      <c r="M2721">
        <v>115324.3</v>
      </c>
      <c r="N2721">
        <v>28</v>
      </c>
      <c r="V2721" s="11">
        <f t="shared" si="4950"/>
        <v>1.0046444713912417E-6</v>
      </c>
      <c r="W2721" s="11">
        <f t="shared" si="4951"/>
        <v>9.9537746704305228E-7</v>
      </c>
      <c r="X2721" s="10">
        <f t="shared" si="4952"/>
        <v>100464.42335114995</v>
      </c>
      <c r="Y2721" s="8">
        <f t="shared" si="4953"/>
        <v>995.37723568544595</v>
      </c>
      <c r="Z2721" s="1">
        <f t="shared" si="4954"/>
        <v>995.37699999999995</v>
      </c>
      <c r="AA2721" s="2">
        <f t="shared" si="4955"/>
        <v>100464.4</v>
      </c>
      <c r="AB2721" s="2">
        <f t="shared" si="4949"/>
        <v>100464.44713912418</v>
      </c>
      <c r="AC2721" s="1">
        <f t="shared" si="4956"/>
        <v>0.10046552569484937</v>
      </c>
      <c r="AD2721" s="1" t="b">
        <f t="shared" si="4957"/>
        <v>1</v>
      </c>
      <c r="AF2721" s="1" t="s">
        <v>1173</v>
      </c>
      <c r="AG2721" s="1" t="s">
        <v>1216</v>
      </c>
      <c r="AH2721" s="10">
        <v>14859.96</v>
      </c>
      <c r="AI2721" s="10">
        <v>115324.47</v>
      </c>
      <c r="AJ2721" s="10">
        <f t="shared" ref="AJ2721:AJ2734" si="4986">AI2721-AH2721</f>
        <v>100464.51000000001</v>
      </c>
      <c r="AK2721" s="1">
        <f t="shared" ref="AK2721:AK2734" si="4987">$A2721-100000000/AJ2721</f>
        <v>6.2280968677441706E-4</v>
      </c>
      <c r="AL2721" s="10">
        <f t="shared" ref="AL2721:AL2734" si="4988">$X2721-AJ2721</f>
        <v>-8.6648850061465055E-2</v>
      </c>
      <c r="AM2721" s="10">
        <f t="shared" si="4958"/>
        <v>0.40372401612655301</v>
      </c>
      <c r="AN2721" s="10">
        <f t="shared" ref="AN2721:AN2734" si="4989">AL2721/AM2721</f>
        <v>-0.2146239673646359</v>
      </c>
      <c r="AO2721" s="1">
        <f t="shared" si="4959"/>
        <v>995.37699999999995</v>
      </c>
      <c r="BB2721" s="17" cm="1">
        <f t="array" ref="BB2721">$C2721*EXP(poly_from_str($AO2721,BB$2951))</f>
        <v>2.9690238921815872</v>
      </c>
      <c r="BF2721" s="21">
        <f>INDEX([1]Pr3_line_class7_opt_lin!$A$2:$A$3624,MATCH($X2721,[1]Pr3_line_class7_opt_lin!$AO$2:$AO$3624,0),1)</f>
        <v>3231</v>
      </c>
    </row>
    <row r="2722" spans="1:58" hidden="1" x14ac:dyDescent="0.25">
      <c r="A2722" s="1">
        <v>994.59799999999996</v>
      </c>
      <c r="B2722" s="1">
        <v>4.0000000000000001E-3</v>
      </c>
      <c r="C2722">
        <v>70</v>
      </c>
      <c r="E2722" s="2">
        <v>100543.1</v>
      </c>
      <c r="F2722">
        <v>14859</v>
      </c>
      <c r="G2722" t="s">
        <v>4</v>
      </c>
      <c r="H2722" t="s">
        <v>12</v>
      </c>
      <c r="I2722">
        <v>115403</v>
      </c>
      <c r="J2722" t="s">
        <v>6</v>
      </c>
      <c r="K2722" t="s">
        <v>12</v>
      </c>
      <c r="L2722">
        <v>14859.96</v>
      </c>
      <c r="M2722">
        <v>115403.3</v>
      </c>
      <c r="N2722">
        <v>28</v>
      </c>
      <c r="V2722" s="11">
        <f t="shared" si="4950"/>
        <v>1.0054313400992161E-6</v>
      </c>
      <c r="W2722" s="11">
        <f t="shared" si="4951"/>
        <v>9.9459833643482254E-7</v>
      </c>
      <c r="X2722" s="10">
        <f t="shared" si="4952"/>
        <v>100543.11682075415</v>
      </c>
      <c r="Y2722" s="8">
        <f t="shared" si="4953"/>
        <v>994.598170039602</v>
      </c>
      <c r="Z2722" s="1">
        <f t="shared" si="4954"/>
        <v>994.59799999999996</v>
      </c>
      <c r="AA2722" s="2">
        <f t="shared" si="4955"/>
        <v>100543.1</v>
      </c>
      <c r="AB2722" s="2">
        <f t="shared" si="4949"/>
        <v>100543.1340099216</v>
      </c>
      <c r="AC2722" s="1">
        <f t="shared" si="4956"/>
        <v>0.10054460898268527</v>
      </c>
      <c r="AD2722" s="1" t="b">
        <f t="shared" si="4957"/>
        <v>1</v>
      </c>
      <c r="AF2722" s="1" t="s">
        <v>1173</v>
      </c>
      <c r="AG2722" s="1" t="s">
        <v>1172</v>
      </c>
      <c r="AH2722" s="10">
        <v>14859.96</v>
      </c>
      <c r="AI2722" s="10">
        <v>115403.34</v>
      </c>
      <c r="AJ2722" s="10">
        <f t="shared" si="4986"/>
        <v>100543.38</v>
      </c>
      <c r="AK2722" s="1">
        <f t="shared" si="4987"/>
        <v>2.43338984626007E-3</v>
      </c>
      <c r="AL2722" s="10">
        <f t="shared" si="4988"/>
        <v>-0.26317924585600849</v>
      </c>
      <c r="AM2722" s="10">
        <f t="shared" si="4958"/>
        <v>0.40435673508291797</v>
      </c>
      <c r="AN2722" s="10">
        <f t="shared" si="4989"/>
        <v>-0.65085906335167287</v>
      </c>
      <c r="AO2722" s="1">
        <f t="shared" si="4959"/>
        <v>994.59799999999996</v>
      </c>
      <c r="BB2722" s="17" cm="1">
        <f t="array" ref="BB2722">$C2722*EXP(poly_from_str($AO2722,BB$2951))</f>
        <v>69.219487027539017</v>
      </c>
      <c r="BF2722" s="21">
        <f>INDEX([1]Pr3_line_class7_opt_lin!$A$2:$A$3624,MATCH($X2722,[1]Pr3_line_class7_opt_lin!$AO$2:$AO$3624,0),1)</f>
        <v>75749</v>
      </c>
    </row>
    <row r="2723" spans="1:58" hidden="1" x14ac:dyDescent="0.25">
      <c r="A2723" s="1">
        <v>994.54499999999996</v>
      </c>
      <c r="B2723" s="1">
        <v>4.0000000000000001E-3</v>
      </c>
      <c r="C2723">
        <v>6</v>
      </c>
      <c r="E2723" s="2">
        <v>100548.5</v>
      </c>
      <c r="F2723">
        <v>14859</v>
      </c>
      <c r="G2723" t="s">
        <v>4</v>
      </c>
      <c r="H2723" t="s">
        <v>12</v>
      </c>
      <c r="I2723">
        <v>115408</v>
      </c>
      <c r="J2723" t="s">
        <v>6</v>
      </c>
      <c r="K2723" t="s">
        <v>39</v>
      </c>
      <c r="L2723">
        <v>14859.96</v>
      </c>
      <c r="M2723">
        <v>115408.4</v>
      </c>
      <c r="N2723">
        <v>28</v>
      </c>
      <c r="V2723" s="11">
        <f t="shared" si="4950"/>
        <v>1.0054849202399088E-6</v>
      </c>
      <c r="W2723" s="11">
        <f t="shared" si="4951"/>
        <v>9.9454492110772414E-7</v>
      </c>
      <c r="X2723" s="10">
        <f t="shared" si="4952"/>
        <v>100548.49605562225</v>
      </c>
      <c r="Y2723" s="8">
        <f t="shared" si="4953"/>
        <v>994.54496012233903</v>
      </c>
      <c r="Z2723" s="1">
        <f t="shared" si="4954"/>
        <v>994.54499999999996</v>
      </c>
      <c r="AA2723" s="2">
        <f t="shared" si="4955"/>
        <v>100548.5</v>
      </c>
      <c r="AB2723" s="2">
        <f t="shared" si="4949"/>
        <v>100548.49202399087</v>
      </c>
      <c r="AC2723" s="1">
        <f t="shared" si="4956"/>
        <v>0.10054999624149279</v>
      </c>
      <c r="AD2723" s="1" t="b">
        <f t="shared" si="4957"/>
        <v>1</v>
      </c>
      <c r="AF2723" s="1" t="s">
        <v>1173</v>
      </c>
      <c r="AG2723" s="1" t="s">
        <v>1168</v>
      </c>
      <c r="AH2723" s="10">
        <v>14859.96</v>
      </c>
      <c r="AI2723" s="10">
        <v>115408.39</v>
      </c>
      <c r="AJ2723" s="10">
        <f t="shared" si="4986"/>
        <v>100548.43</v>
      </c>
      <c r="AK2723" s="1">
        <f t="shared" si="4987"/>
        <v>-6.1349192628767923E-4</v>
      </c>
      <c r="AL2723" s="10">
        <f t="shared" si="4988"/>
        <v>6.6055622257408686E-2</v>
      </c>
      <c r="AM2723" s="10">
        <f t="shared" si="4958"/>
        <v>0.40440000201096987</v>
      </c>
      <c r="AN2723" s="10">
        <f t="shared" si="4989"/>
        <v>0.16334228963633102</v>
      </c>
      <c r="AO2723" s="1">
        <f t="shared" si="4959"/>
        <v>994.54499999999996</v>
      </c>
      <c r="BB2723" s="17" cm="1">
        <f t="array" ref="BB2723">$C2723*EXP(poly_from_str($AO2723,BB$2951))</f>
        <v>5.9327590939242292</v>
      </c>
      <c r="BF2723" s="21">
        <f>INDEX([1]Pr3_line_class7_opt_lin!$A$2:$A$3624,MATCH($X2723,[1]Pr3_line_class7_opt_lin!$AO$2:$AO$3624,0),1)</f>
        <v>6495</v>
      </c>
    </row>
    <row r="2724" spans="1:58" hidden="1" x14ac:dyDescent="0.25">
      <c r="A2724" s="1">
        <v>994.38</v>
      </c>
      <c r="B2724" s="1">
        <v>4.0000000000000001E-3</v>
      </c>
      <c r="C2724">
        <v>3</v>
      </c>
      <c r="E2724" s="2">
        <v>100565.2</v>
      </c>
      <c r="F2724">
        <v>4453</v>
      </c>
      <c r="G2724" t="s">
        <v>6</v>
      </c>
      <c r="H2724" t="s">
        <v>46</v>
      </c>
      <c r="I2724">
        <v>105019</v>
      </c>
      <c r="J2724" t="s">
        <v>4</v>
      </c>
      <c r="K2724" t="s">
        <v>39</v>
      </c>
      <c r="L2724">
        <v>4453.76</v>
      </c>
      <c r="M2724">
        <v>105019.06</v>
      </c>
      <c r="N2724">
        <v>28</v>
      </c>
      <c r="V2724" s="11">
        <f t="shared" si="4950"/>
        <v>1.0056517629075404E-6</v>
      </c>
      <c r="W2724" s="11">
        <f t="shared" si="4951"/>
        <v>9.943797655650266E-7</v>
      </c>
      <c r="X2724" s="10">
        <f t="shared" si="4952"/>
        <v>100565.18827899593</v>
      </c>
      <c r="Y2724" s="8">
        <f t="shared" si="4953"/>
        <v>994.37988146128714</v>
      </c>
      <c r="Z2724" s="1">
        <f t="shared" si="4954"/>
        <v>994.38</v>
      </c>
      <c r="AA2724" s="2">
        <f t="shared" si="4955"/>
        <v>100565.2</v>
      </c>
      <c r="AB2724" s="2">
        <f t="shared" si="4949"/>
        <v>100565.17629075404</v>
      </c>
      <c r="AC2724" s="1">
        <f t="shared" si="4956"/>
        <v>0.10056677341195219</v>
      </c>
      <c r="AD2724" s="1" t="b">
        <f t="shared" si="4957"/>
        <v>1</v>
      </c>
      <c r="AF2724" s="1" t="s">
        <v>1215</v>
      </c>
      <c r="AG2724" s="5" t="s">
        <v>1466</v>
      </c>
      <c r="AH2724" s="10">
        <v>4453.76</v>
      </c>
      <c r="AI2724" s="10">
        <v>105019.06</v>
      </c>
      <c r="AJ2724" s="10">
        <f t="shared" si="4986"/>
        <v>100565.3</v>
      </c>
      <c r="AK2724" s="1">
        <f t="shared" si="4987"/>
        <v>1.2232251084469681E-3</v>
      </c>
      <c r="AL2724" s="10">
        <f t="shared" si="4988"/>
        <v>-0.11172100406838581</v>
      </c>
      <c r="AM2724" s="10">
        <f t="shared" si="4958"/>
        <v>0.40453428266859753</v>
      </c>
      <c r="AN2724" s="10">
        <f t="shared" si="4989"/>
        <v>-0.27617190644855644</v>
      </c>
      <c r="AO2724" s="1">
        <f t="shared" si="4959"/>
        <v>994.38</v>
      </c>
      <c r="BB2724" s="17" cm="1">
        <f t="array" ref="BB2724">$C2724*EXP(poly_from_str($AO2724,BB$2951))</f>
        <v>2.9658493626754665</v>
      </c>
      <c r="BF2724" s="21">
        <f>INDEX([1]Pr3_line_class7_opt_lin!$A$2:$A$3624,MATCH($X2724,[1]Pr3_line_class7_opt_lin!$AO$2:$AO$3624,0),1)</f>
        <v>3251</v>
      </c>
    </row>
    <row r="2725" spans="1:58" x14ac:dyDescent="0.25">
      <c r="A2725" s="1">
        <v>994.12300000000005</v>
      </c>
      <c r="B2725" s="1">
        <v>8.0000000000000002E-3</v>
      </c>
      <c r="C2725">
        <v>1</v>
      </c>
      <c r="D2725" t="s">
        <v>16</v>
      </c>
      <c r="E2725" s="2">
        <v>100591.2</v>
      </c>
      <c r="F2725">
        <v>16135</v>
      </c>
      <c r="G2725" t="s">
        <v>4</v>
      </c>
      <c r="H2725" t="s">
        <v>7</v>
      </c>
      <c r="I2725">
        <v>116727</v>
      </c>
      <c r="J2725" t="s">
        <v>6</v>
      </c>
      <c r="K2725" t="s">
        <v>17</v>
      </c>
      <c r="L2725">
        <v>16135.97</v>
      </c>
      <c r="M2725">
        <v>116727.1</v>
      </c>
      <c r="N2725">
        <v>28</v>
      </c>
      <c r="V2725" s="11">
        <f t="shared" si="4950"/>
        <v>1.005911743315465E-6</v>
      </c>
      <c r="W2725" s="11">
        <f t="shared" si="4951"/>
        <v>9.9412274632373416E-7</v>
      </c>
      <c r="X2725" s="10">
        <f t="shared" si="4952"/>
        <v>100591.18731706805</v>
      </c>
      <c r="Y2725" s="8">
        <f t="shared" si="4953"/>
        <v>994.12287166663418</v>
      </c>
      <c r="Z2725" s="1">
        <f t="shared" si="4954"/>
        <v>994.12300000000005</v>
      </c>
      <c r="AA2725" s="2">
        <f t="shared" si="4955"/>
        <v>100591.2</v>
      </c>
      <c r="AB2725" s="2">
        <f t="shared" si="4949"/>
        <v>100591.1743315465</v>
      </c>
      <c r="AC2725" s="1">
        <f t="shared" si="4956"/>
        <v>0.10059292176699791</v>
      </c>
      <c r="AD2725" s="1" t="b">
        <f t="shared" si="4957"/>
        <v>1</v>
      </c>
      <c r="AF2725" s="1" t="s">
        <v>1213</v>
      </c>
      <c r="AG2725" s="1" t="s">
        <v>1217</v>
      </c>
      <c r="AH2725" s="10">
        <v>16135.97</v>
      </c>
      <c r="AI2725" s="10">
        <v>116727.1</v>
      </c>
      <c r="AJ2725" s="10">
        <f t="shared" si="4986"/>
        <v>100591.13</v>
      </c>
      <c r="AK2725" s="1">
        <f t="shared" si="4987"/>
        <v>-4.3812023977807257E-4</v>
      </c>
      <c r="AL2725" s="10">
        <f t="shared" si="4988"/>
        <v>5.731706804363057E-2</v>
      </c>
      <c r="AM2725" s="10">
        <f t="shared" si="4958"/>
        <v>0.80948695483355682</v>
      </c>
      <c r="AN2725" s="10">
        <f t="shared" si="4989"/>
        <v>7.0806660566155574E-2</v>
      </c>
      <c r="AO2725" s="1">
        <f t="shared" si="4959"/>
        <v>994.12300000000005</v>
      </c>
      <c r="BB2725" s="17" cm="1">
        <f t="array" ref="BB2725">$C2725*EXP(poly_from_str($AO2725,BB$2951))</f>
        <v>0.98833992172261798</v>
      </c>
      <c r="BF2725" s="21">
        <f>INDEX([1]Pr3_line_class7_opt_lin!$A$2:$A$3624,MATCH($X2725,[1]Pr3_line_class7_opt_lin!$AO$2:$AO$3624,0),1)</f>
        <v>1085</v>
      </c>
    </row>
    <row r="2726" spans="1:58" x14ac:dyDescent="0.25">
      <c r="A2726" s="1">
        <v>994.12300000000005</v>
      </c>
      <c r="B2726" s="1">
        <v>8.0000000000000002E-3</v>
      </c>
      <c r="C2726">
        <v>1</v>
      </c>
      <c r="D2726" t="s">
        <v>16</v>
      </c>
      <c r="E2726" s="2">
        <v>100591.2</v>
      </c>
      <c r="F2726">
        <v>2893</v>
      </c>
      <c r="G2726" t="s">
        <v>6</v>
      </c>
      <c r="H2726" t="s">
        <v>39</v>
      </c>
      <c r="I2726">
        <v>103484</v>
      </c>
      <c r="J2726" t="s">
        <v>4</v>
      </c>
      <c r="K2726" t="s">
        <v>46</v>
      </c>
      <c r="L2726">
        <v>2893.14</v>
      </c>
      <c r="M2726">
        <v>103484.19</v>
      </c>
      <c r="N2726">
        <v>28</v>
      </c>
      <c r="V2726" s="11">
        <f t="shared" si="4950"/>
        <v>1.005911743315465E-6</v>
      </c>
      <c r="W2726" s="11">
        <f t="shared" si="4951"/>
        <v>9.9412274632373416E-7</v>
      </c>
      <c r="X2726" s="10">
        <f t="shared" si="4952"/>
        <v>100591.18731706805</v>
      </c>
      <c r="Y2726" s="8">
        <f t="shared" si="4953"/>
        <v>994.12287166663418</v>
      </c>
      <c r="Z2726" s="1">
        <f t="shared" si="4954"/>
        <v>994.12300000000005</v>
      </c>
      <c r="AA2726" s="2">
        <f t="shared" si="4955"/>
        <v>100591.2</v>
      </c>
      <c r="AB2726" s="2">
        <f t="shared" si="4949"/>
        <v>100591.1743315465</v>
      </c>
      <c r="AC2726" s="1">
        <f t="shared" si="4956"/>
        <v>0.10059292176699791</v>
      </c>
      <c r="AD2726" s="1" t="b">
        <f t="shared" si="4957"/>
        <v>1</v>
      </c>
      <c r="AF2726" s="1" t="s">
        <v>1210</v>
      </c>
      <c r="AG2726" s="1" t="s">
        <v>1218</v>
      </c>
      <c r="AH2726" s="10">
        <v>2893.14</v>
      </c>
      <c r="AI2726" s="10">
        <v>103484.19</v>
      </c>
      <c r="AJ2726" s="10">
        <f t="shared" si="4986"/>
        <v>100591.05</v>
      </c>
      <c r="AK2726" s="1">
        <f t="shared" si="4987"/>
        <v>-1.2287459967410541E-3</v>
      </c>
      <c r="AL2726" s="10">
        <f t="shared" si="4988"/>
        <v>0.1373170680453768</v>
      </c>
      <c r="AM2726" s="10">
        <f t="shared" si="4958"/>
        <v>0.80948695483355682</v>
      </c>
      <c r="AN2726" s="10">
        <f t="shared" si="4989"/>
        <v>0.16963468926267172</v>
      </c>
      <c r="AO2726" s="1">
        <f t="shared" si="4959"/>
        <v>994.12300000000005</v>
      </c>
      <c r="BB2726" s="17" cm="1">
        <f t="array" ref="BB2726">$C2726*EXP(poly_from_str($AO2726,BB$2951))</f>
        <v>0.98833992172261798</v>
      </c>
      <c r="BF2726" s="21">
        <f>INDEX([1]Pr3_line_class7_opt_lin!$A$2:$A$3624,MATCH($X2726,[1]Pr3_line_class7_opt_lin!$AO$2:$AO$3624,0),1)</f>
        <v>1085</v>
      </c>
    </row>
    <row r="2727" spans="1:58" hidden="1" x14ac:dyDescent="0.25">
      <c r="A2727" s="1">
        <v>994.07500000000005</v>
      </c>
      <c r="B2727" s="1">
        <v>4.0000000000000001E-3</v>
      </c>
      <c r="C2727">
        <v>2</v>
      </c>
      <c r="E2727" s="2">
        <v>100596</v>
      </c>
      <c r="F2727">
        <v>4453</v>
      </c>
      <c r="G2727" t="s">
        <v>6</v>
      </c>
      <c r="H2727" t="s">
        <v>46</v>
      </c>
      <c r="I2727">
        <v>105049</v>
      </c>
      <c r="J2727" t="s">
        <v>4</v>
      </c>
      <c r="K2727" t="s">
        <v>46</v>
      </c>
      <c r="L2727">
        <v>4453.76</v>
      </c>
      <c r="M2727">
        <v>105049.72</v>
      </c>
      <c r="N2727">
        <v>28</v>
      </c>
      <c r="V2727" s="11">
        <f t="shared" si="4950"/>
        <v>1.0059603148655785E-6</v>
      </c>
      <c r="W2727" s="11">
        <f t="shared" si="4951"/>
        <v>9.9407531114557241E-7</v>
      </c>
      <c r="X2727" s="10">
        <f t="shared" si="4952"/>
        <v>100596.01555617993</v>
      </c>
      <c r="Y2727" s="8">
        <f t="shared" si="4953"/>
        <v>994.07515742164685</v>
      </c>
      <c r="Z2727" s="1">
        <f t="shared" si="4954"/>
        <v>994.07500000000005</v>
      </c>
      <c r="AA2727" s="2">
        <f t="shared" si="4955"/>
        <v>100596</v>
      </c>
      <c r="AB2727" s="2">
        <f t="shared" si="4949"/>
        <v>100596.03148655785</v>
      </c>
      <c r="AC2727" s="1">
        <f t="shared" si="4956"/>
        <v>0.1005978077542227</v>
      </c>
      <c r="AD2727" s="1" t="b">
        <f t="shared" si="4957"/>
        <v>1</v>
      </c>
      <c r="AF2727" s="1" t="s">
        <v>1215</v>
      </c>
      <c r="AG2727" s="5" t="s">
        <v>1465</v>
      </c>
      <c r="AH2727" s="10">
        <v>4453.76</v>
      </c>
      <c r="AI2727" s="10">
        <v>105049.72</v>
      </c>
      <c r="AJ2727" s="10">
        <f t="shared" si="4986"/>
        <v>100595.96</v>
      </c>
      <c r="AK2727" s="1">
        <f t="shared" si="4987"/>
        <v>-7.0642001912801788E-4</v>
      </c>
      <c r="AL2727" s="10">
        <f t="shared" si="4988"/>
        <v>5.5556179926497862E-2</v>
      </c>
      <c r="AM2727" s="10">
        <f t="shared" si="4958"/>
        <v>0.40478233533687097</v>
      </c>
      <c r="AN2727" s="10">
        <f t="shared" si="4989"/>
        <v>0.13724951678106823</v>
      </c>
      <c r="AO2727" s="1">
        <f t="shared" si="4959"/>
        <v>994.07500000000005</v>
      </c>
      <c r="BB2727" s="17" cm="1">
        <f t="array" ref="BB2727">$C2727*EXP(poly_from_str($AO2727,BB$2951))</f>
        <v>1.9765762058896301</v>
      </c>
      <c r="BF2727" s="21">
        <f>INDEX([1]Pr3_line_class7_opt_lin!$A$2:$A$3624,MATCH($X2727,[1]Pr3_line_class7_opt_lin!$AO$2:$AO$3624,0),1)</f>
        <v>2171</v>
      </c>
    </row>
    <row r="2728" spans="1:58" hidden="1" x14ac:dyDescent="0.25">
      <c r="A2728" s="1">
        <v>993.79499999999996</v>
      </c>
      <c r="B2728" s="1">
        <v>4.0000000000000001E-3</v>
      </c>
      <c r="C2728">
        <v>100</v>
      </c>
      <c r="E2728" s="2">
        <v>100624.4</v>
      </c>
      <c r="F2728">
        <v>15045</v>
      </c>
      <c r="G2728" t="s">
        <v>4</v>
      </c>
      <c r="H2728" t="s">
        <v>17</v>
      </c>
      <c r="I2728">
        <v>115670</v>
      </c>
      <c r="J2728" t="s">
        <v>6</v>
      </c>
      <c r="K2728" t="s">
        <v>7</v>
      </c>
      <c r="L2728">
        <v>15045.8</v>
      </c>
      <c r="M2728">
        <v>115670</v>
      </c>
      <c r="N2728">
        <v>28</v>
      </c>
      <c r="V2728" s="11">
        <f t="shared" si="4950"/>
        <v>1.006243742421727E-6</v>
      </c>
      <c r="W2728" s="11">
        <f t="shared" si="4951"/>
        <v>9.9379474560842103E-7</v>
      </c>
      <c r="X2728" s="10">
        <f t="shared" si="4952"/>
        <v>100624.38728140663</v>
      </c>
      <c r="Y2728" s="8">
        <f t="shared" si="4953"/>
        <v>993.79487122082583</v>
      </c>
      <c r="Z2728" s="1">
        <f t="shared" si="4954"/>
        <v>993.79499999999996</v>
      </c>
      <c r="AA2728" s="2">
        <f t="shared" si="4955"/>
        <v>100624.4</v>
      </c>
      <c r="AB2728" s="2">
        <f t="shared" si="4949"/>
        <v>100624.37424217269</v>
      </c>
      <c r="AC2728" s="1">
        <f t="shared" si="4956"/>
        <v>0.10062632345814415</v>
      </c>
      <c r="AD2728" s="1" t="b">
        <f t="shared" si="4957"/>
        <v>1</v>
      </c>
      <c r="AF2728" s="1" t="s">
        <v>1165</v>
      </c>
      <c r="AG2728" s="1" t="s">
        <v>1201</v>
      </c>
      <c r="AH2728" s="10">
        <v>15045.8</v>
      </c>
      <c r="AI2728" s="10">
        <v>115670</v>
      </c>
      <c r="AJ2728" s="10">
        <f t="shared" si="4986"/>
        <v>100624.2</v>
      </c>
      <c r="AK2728" s="1">
        <f t="shared" si="4987"/>
        <v>-1.7208683399303482E-3</v>
      </c>
      <c r="AL2728" s="10">
        <f t="shared" si="4988"/>
        <v>0.18728140663006343</v>
      </c>
      <c r="AM2728" s="10">
        <f t="shared" si="4958"/>
        <v>0.40501069133976325</v>
      </c>
      <c r="AN2728" s="10">
        <f t="shared" si="4989"/>
        <v>0.46241101934998835</v>
      </c>
      <c r="AO2728" s="1">
        <f t="shared" si="4959"/>
        <v>993.79499999999996</v>
      </c>
      <c r="BB2728" s="17" cm="1">
        <f t="array" ref="BB2728">$C2728*EXP(poly_from_str($AO2728,BB$2951))</f>
        <v>98.798475670946061</v>
      </c>
      <c r="BF2728" s="21">
        <f>INDEX([1]Pr3_line_class7_opt_lin!$A$2:$A$3624,MATCH($X2728,[1]Pr3_line_class7_opt_lin!$AO$2:$AO$3624,0),1)</f>
        <v>108731</v>
      </c>
    </row>
    <row r="2729" spans="1:58" hidden="1" x14ac:dyDescent="0.25">
      <c r="A2729" s="1">
        <v>993.64200000000005</v>
      </c>
      <c r="B2729" s="1">
        <v>4.0000000000000001E-3</v>
      </c>
      <c r="C2729">
        <v>2</v>
      </c>
      <c r="E2729" s="2">
        <v>100639.9</v>
      </c>
      <c r="F2729">
        <v>14859</v>
      </c>
      <c r="G2729" t="s">
        <v>4</v>
      </c>
      <c r="H2729" t="s">
        <v>12</v>
      </c>
      <c r="I2729">
        <v>115499</v>
      </c>
      <c r="J2729" t="s">
        <v>6</v>
      </c>
      <c r="K2729" t="s">
        <v>5</v>
      </c>
      <c r="L2729">
        <v>14859.96</v>
      </c>
      <c r="M2729">
        <v>115499.8</v>
      </c>
      <c r="N2729">
        <v>28</v>
      </c>
      <c r="V2729" s="11">
        <f t="shared" si="4950"/>
        <v>1.0063986828254039E-6</v>
      </c>
      <c r="W2729" s="11">
        <f t="shared" si="4951"/>
        <v>9.9364168684587328E-7</v>
      </c>
      <c r="X2729" s="10">
        <f t="shared" si="4952"/>
        <v>100639.88434356764</v>
      </c>
      <c r="Y2729" s="8">
        <f t="shared" si="4953"/>
        <v>993.64184142558054</v>
      </c>
      <c r="Z2729" s="1">
        <f t="shared" si="4954"/>
        <v>993.64200000000005</v>
      </c>
      <c r="AA2729" s="2">
        <f t="shared" si="4955"/>
        <v>100639.9</v>
      </c>
      <c r="AB2729" s="2">
        <f t="shared" si="4949"/>
        <v>100639.86828254038</v>
      </c>
      <c r="AC2729" s="1">
        <f t="shared" si="4956"/>
        <v>0.10064191543963538</v>
      </c>
      <c r="AD2729" s="1" t="b">
        <f t="shared" si="4957"/>
        <v>1</v>
      </c>
      <c r="AF2729" s="1" t="s">
        <v>1173</v>
      </c>
      <c r="AG2729" s="1" t="s">
        <v>1219</v>
      </c>
      <c r="AH2729" s="10">
        <v>14859.96</v>
      </c>
      <c r="AI2729" s="10">
        <v>115499.67</v>
      </c>
      <c r="AJ2729" s="10">
        <f t="shared" si="4986"/>
        <v>100639.70999999999</v>
      </c>
      <c r="AK2729" s="1">
        <f t="shared" si="4987"/>
        <v>-1.5627646383791216E-3</v>
      </c>
      <c r="AL2729" s="10">
        <f t="shared" si="4988"/>
        <v>0.17434356764715631</v>
      </c>
      <c r="AM2729" s="10">
        <f t="shared" si="4958"/>
        <v>0.40513545119872141</v>
      </c>
      <c r="AN2729" s="10">
        <f t="shared" si="4989"/>
        <v>0.4303340207116057</v>
      </c>
      <c r="AO2729" s="1">
        <f t="shared" si="4959"/>
        <v>993.64200000000005</v>
      </c>
      <c r="BB2729" s="17" cm="1">
        <f t="array" ref="BB2729">$C2729*EXP(poly_from_str($AO2729,BB$2951))</f>
        <v>1.9756364564214488</v>
      </c>
      <c r="BF2729" s="21">
        <f>INDEX([1]Pr3_line_class7_opt_lin!$A$2:$A$3624,MATCH($X2729,[1]Pr3_line_class7_opt_lin!$AO$2:$AO$3624,0),1)</f>
        <v>2177</v>
      </c>
    </row>
    <row r="2730" spans="1:58" hidden="1" x14ac:dyDescent="0.25">
      <c r="A2730" s="1">
        <v>993.6</v>
      </c>
      <c r="B2730" s="1">
        <v>4.0000000000000001E-3</v>
      </c>
      <c r="C2730">
        <v>1</v>
      </c>
      <c r="E2730" s="2">
        <v>100644.1</v>
      </c>
      <c r="F2730">
        <v>17627</v>
      </c>
      <c r="G2730" t="s">
        <v>4</v>
      </c>
      <c r="H2730" t="s">
        <v>5</v>
      </c>
      <c r="I2730">
        <v>118271</v>
      </c>
      <c r="J2730" t="s">
        <v>6</v>
      </c>
      <c r="K2730" t="s">
        <v>12</v>
      </c>
      <c r="L2730">
        <v>17627</v>
      </c>
      <c r="M2730">
        <v>118271.6</v>
      </c>
      <c r="N2730">
        <v>28</v>
      </c>
      <c r="V2730" s="11">
        <f t="shared" si="4950"/>
        <v>1.0064412238325281E-6</v>
      </c>
      <c r="W2730" s="11">
        <f t="shared" si="4951"/>
        <v>9.9360022097668919E-7</v>
      </c>
      <c r="X2730" s="10">
        <f t="shared" si="4952"/>
        <v>100644.11104792359</v>
      </c>
      <c r="Y2730" s="8">
        <f t="shared" si="4953"/>
        <v>993.60011190702562</v>
      </c>
      <c r="Z2730" s="1">
        <f t="shared" si="4954"/>
        <v>993.6</v>
      </c>
      <c r="AA2730" s="2">
        <f t="shared" si="4955"/>
        <v>100644.1</v>
      </c>
      <c r="AB2730" s="2">
        <f t="shared" si="4949"/>
        <v>100644.12238325282</v>
      </c>
      <c r="AC2730" s="1">
        <f t="shared" si="4956"/>
        <v>0.10064619685147586</v>
      </c>
      <c r="AD2730" s="1" t="b">
        <f t="shared" si="4957"/>
        <v>1</v>
      </c>
      <c r="AF2730" s="1" t="s">
        <v>1176</v>
      </c>
      <c r="AG2730" s="1" t="s">
        <v>1212</v>
      </c>
      <c r="AH2730" s="10">
        <v>17627</v>
      </c>
      <c r="AI2730" s="10">
        <v>118271.6</v>
      </c>
      <c r="AJ2730" s="10">
        <f t="shared" si="4986"/>
        <v>100644.6</v>
      </c>
      <c r="AK2730" s="1">
        <f t="shared" si="4987"/>
        <v>4.7152057835546657E-3</v>
      </c>
      <c r="AL2730" s="10">
        <f t="shared" si="4988"/>
        <v>-0.48895207641180605</v>
      </c>
      <c r="AM2730" s="10">
        <f t="shared" si="4958"/>
        <v>0.40516948470209341</v>
      </c>
      <c r="AN2730" s="10">
        <f t="shared" si="4989"/>
        <v>-1.2067840616657373</v>
      </c>
      <c r="AO2730" s="1">
        <f t="shared" si="4959"/>
        <v>993.6</v>
      </c>
      <c r="BB2730" s="17" cm="1">
        <f t="array" ref="BB2730">$C2730*EXP(poly_from_str($AO2730,BB$2951))</f>
        <v>0.98777241918676351</v>
      </c>
      <c r="BF2730" s="21">
        <f>INDEX([1]Pr3_line_class7_opt_lin!$A$2:$A$3624,MATCH($X2730,[1]Pr3_line_class7_opt_lin!$AO$2:$AO$3624,0),1)</f>
        <v>1089</v>
      </c>
    </row>
    <row r="2731" spans="1:58" hidden="1" x14ac:dyDescent="0.25">
      <c r="A2731" s="1">
        <v>993.42200000000003</v>
      </c>
      <c r="B2731" s="1">
        <v>4.0000000000000001E-3</v>
      </c>
      <c r="C2731">
        <v>4</v>
      </c>
      <c r="E2731" s="2">
        <v>100662.2</v>
      </c>
      <c r="F2731">
        <v>17113</v>
      </c>
      <c r="G2731" t="s">
        <v>4</v>
      </c>
      <c r="H2731" t="s">
        <v>39</v>
      </c>
      <c r="I2731">
        <v>117775</v>
      </c>
      <c r="J2731" t="s">
        <v>6</v>
      </c>
      <c r="K2731" t="s">
        <v>39</v>
      </c>
      <c r="L2731">
        <v>17113.189999999999</v>
      </c>
      <c r="M2731">
        <v>117775.3</v>
      </c>
      <c r="N2731">
        <v>28</v>
      </c>
      <c r="V2731" s="11">
        <f t="shared" si="4950"/>
        <v>1.0066215565993102E-6</v>
      </c>
      <c r="W2731" s="11">
        <f t="shared" si="4951"/>
        <v>9.9342156241369657E-7</v>
      </c>
      <c r="X2731" s="10">
        <f t="shared" si="4952"/>
        <v>100662.17812259078</v>
      </c>
      <c r="Y2731" s="8">
        <f t="shared" si="4953"/>
        <v>993.42177831891991</v>
      </c>
      <c r="Z2731" s="1">
        <f t="shared" si="4954"/>
        <v>993.42200000000003</v>
      </c>
      <c r="AA2731" s="2">
        <f t="shared" si="4955"/>
        <v>100662.2</v>
      </c>
      <c r="AB2731" s="2">
        <f t="shared" si="4949"/>
        <v>100662.15565993103</v>
      </c>
      <c r="AC2731" s="1">
        <f t="shared" si="4956"/>
        <v>0.10066434791052092</v>
      </c>
      <c r="AD2731" s="1" t="b">
        <f t="shared" si="4957"/>
        <v>1</v>
      </c>
      <c r="AF2731" s="1" t="s">
        <v>1170</v>
      </c>
      <c r="AG2731" s="1" t="s">
        <v>1158</v>
      </c>
      <c r="AH2731" s="10">
        <v>17113.189999999999</v>
      </c>
      <c r="AI2731" s="10">
        <v>117775.3</v>
      </c>
      <c r="AJ2731" s="10">
        <f t="shared" si="4986"/>
        <v>100662.11</v>
      </c>
      <c r="AK2731" s="1">
        <f t="shared" si="4987"/>
        <v>-4.5061225114295667E-4</v>
      </c>
      <c r="AL2731" s="10">
        <f t="shared" si="4988"/>
        <v>6.8122590775601566E-2</v>
      </c>
      <c r="AM2731" s="10">
        <f t="shared" si="4958"/>
        <v>0.4053149618188443</v>
      </c>
      <c r="AN2731" s="10">
        <f t="shared" si="4989"/>
        <v>0.16807322007039302</v>
      </c>
      <c r="AO2731" s="1">
        <f t="shared" si="4959"/>
        <v>993.42200000000003</v>
      </c>
      <c r="BB2731" s="17" cm="1">
        <f t="array" ref="BB2731">$C2731*EXP(poly_from_str($AO2731,BB$2951))</f>
        <v>3.9503112824608584</v>
      </c>
      <c r="BF2731" s="21">
        <f>INDEX([1]Pr3_line_class7_opt_lin!$A$2:$A$3624,MATCH($X2731,[1]Pr3_line_class7_opt_lin!$AO$2:$AO$3624,0),1)</f>
        <v>4359</v>
      </c>
    </row>
    <row r="2732" spans="1:58" hidden="1" x14ac:dyDescent="0.25">
      <c r="A2732" s="1">
        <v>992.16899999999998</v>
      </c>
      <c r="B2732" s="1">
        <v>4.0000000000000001E-3</v>
      </c>
      <c r="C2732">
        <v>5</v>
      </c>
      <c r="E2732" s="2">
        <v>100789.3</v>
      </c>
      <c r="F2732">
        <v>0</v>
      </c>
      <c r="G2732" t="s">
        <v>6</v>
      </c>
      <c r="H2732" t="s">
        <v>5</v>
      </c>
      <c r="I2732">
        <v>100788</v>
      </c>
      <c r="J2732" t="s">
        <v>4</v>
      </c>
      <c r="K2732" t="s">
        <v>7</v>
      </c>
      <c r="L2732">
        <v>0</v>
      </c>
      <c r="M2732">
        <v>100788.95</v>
      </c>
      <c r="N2732">
        <v>28</v>
      </c>
      <c r="V2732" s="11">
        <f t="shared" si="4950"/>
        <v>1.0078928085840215E-6</v>
      </c>
      <c r="W2732" s="11">
        <f t="shared" si="4951"/>
        <v>9.9216881157027578E-7</v>
      </c>
      <c r="X2732" s="10">
        <f t="shared" si="4952"/>
        <v>100789.29057967836</v>
      </c>
      <c r="Y2732" s="8">
        <f t="shared" si="4953"/>
        <v>992.16890430383182</v>
      </c>
      <c r="Z2732" s="1">
        <f t="shared" si="4954"/>
        <v>992.16899999999998</v>
      </c>
      <c r="AA2732" s="2">
        <f t="shared" si="4955"/>
        <v>100789.3</v>
      </c>
      <c r="AB2732" s="2">
        <f t="shared" si="4949"/>
        <v>100789.28085840215</v>
      </c>
      <c r="AC2732" s="1">
        <f t="shared" si="4956"/>
        <v>0.10079239567976936</v>
      </c>
      <c r="AD2732" s="1" t="b">
        <f t="shared" si="4957"/>
        <v>1</v>
      </c>
      <c r="AF2732" s="1" t="s">
        <v>1222</v>
      </c>
      <c r="AG2732" s="1" t="s">
        <v>1224</v>
      </c>
      <c r="AH2732" s="10">
        <v>0</v>
      </c>
      <c r="AI2732" s="10">
        <v>100788.95</v>
      </c>
      <c r="AJ2732" s="10">
        <f t="shared" si="4986"/>
        <v>100788.95</v>
      </c>
      <c r="AK2732" s="1">
        <f t="shared" si="4987"/>
        <v>-3.2569785676059837E-3</v>
      </c>
      <c r="AL2732" s="10">
        <f t="shared" si="4988"/>
        <v>0.34057967836270109</v>
      </c>
      <c r="AM2732" s="10">
        <f t="shared" si="4958"/>
        <v>0.40633924260887005</v>
      </c>
      <c r="AN2732" s="10">
        <f t="shared" si="4989"/>
        <v>0.83816585416666944</v>
      </c>
      <c r="AO2732" s="1">
        <f t="shared" si="4959"/>
        <v>992.16899999999998</v>
      </c>
      <c r="BB2732" s="17" cm="1">
        <f t="array" ref="BB2732">$C2732*EXP(poly_from_str($AO2732,BB$2951))</f>
        <v>4.9309357700909437</v>
      </c>
      <c r="BF2732" s="21">
        <f>INDEX([1]Pr3_line_class7_opt_lin!$A$2:$A$3624,MATCH($X2732,[1]Pr3_line_class7_opt_lin!$AO$2:$AO$3624,0),1)</f>
        <v>5489</v>
      </c>
    </row>
    <row r="2733" spans="1:58" hidden="1" x14ac:dyDescent="0.25">
      <c r="A2733" s="1">
        <v>992.08500000000004</v>
      </c>
      <c r="B2733" s="1">
        <v>4.0000000000000001E-3</v>
      </c>
      <c r="C2733">
        <v>30</v>
      </c>
      <c r="E2733" s="2">
        <v>100797.8</v>
      </c>
      <c r="F2733">
        <v>19700</v>
      </c>
      <c r="G2733" t="s">
        <v>4</v>
      </c>
      <c r="H2733" t="s">
        <v>12</v>
      </c>
      <c r="I2733">
        <v>120498</v>
      </c>
      <c r="J2733" t="s">
        <v>6</v>
      </c>
      <c r="K2733" t="s">
        <v>39</v>
      </c>
      <c r="L2733">
        <v>19700.900000000001</v>
      </c>
      <c r="M2733">
        <v>120498.7</v>
      </c>
      <c r="N2733">
        <v>28</v>
      </c>
      <c r="V2733" s="11">
        <f t="shared" si="4950"/>
        <v>1.0079781470337722E-6</v>
      </c>
      <c r="W2733" s="11">
        <f t="shared" si="4951"/>
        <v>9.9208514471546004E-7</v>
      </c>
      <c r="X2733" s="10">
        <f t="shared" si="4952"/>
        <v>100797.80723485928</v>
      </c>
      <c r="Y2733" s="8">
        <f t="shared" si="4953"/>
        <v>992.08507350759737</v>
      </c>
      <c r="Z2733" s="1">
        <f t="shared" si="4954"/>
        <v>992.08500000000004</v>
      </c>
      <c r="AA2733" s="2">
        <f t="shared" si="4955"/>
        <v>100797.8</v>
      </c>
      <c r="AB2733" s="2">
        <f t="shared" si="4949"/>
        <v>100797.81470337723</v>
      </c>
      <c r="AC2733" s="1">
        <f t="shared" si="4956"/>
        <v>0.10080099724488185</v>
      </c>
      <c r="AD2733" s="1" t="b">
        <f t="shared" si="4957"/>
        <v>1</v>
      </c>
      <c r="AF2733" s="1" t="s">
        <v>1157</v>
      </c>
      <c r="AG2733" s="1" t="s">
        <v>1198</v>
      </c>
      <c r="AH2733" s="10">
        <v>19700.900000000001</v>
      </c>
      <c r="AI2733" s="10">
        <v>120498.7</v>
      </c>
      <c r="AJ2733" s="10">
        <f t="shared" si="4986"/>
        <v>100797.79999999999</v>
      </c>
      <c r="AK2733" s="1">
        <f t="shared" si="4987"/>
        <v>-1.4471546012373437E-4</v>
      </c>
      <c r="AL2733" s="10">
        <f t="shared" si="4988"/>
        <v>7.2348592948401347E-3</v>
      </c>
      <c r="AM2733" s="10">
        <f t="shared" si="4958"/>
        <v>0.40640791867632309</v>
      </c>
      <c r="AN2733" s="10">
        <f t="shared" si="4989"/>
        <v>1.7801964386924801E-2</v>
      </c>
      <c r="AO2733" s="1">
        <f t="shared" si="4959"/>
        <v>992.08500000000004</v>
      </c>
      <c r="BB2733" s="17" cm="1">
        <f t="array" ref="BB2733">$C2733*EXP(poly_from_str($AO2733,BB$2951))</f>
        <v>29.582778688834644</v>
      </c>
      <c r="BF2733" s="21">
        <f>INDEX([1]Pr3_line_class7_opt_lin!$A$2:$A$3624,MATCH($X2733,[1]Pr3_line_class7_opt_lin!$AO$2:$AO$3624,0),1)</f>
        <v>32952</v>
      </c>
    </row>
    <row r="2734" spans="1:58" hidden="1" x14ac:dyDescent="0.25">
      <c r="A2734" s="1">
        <v>990.75</v>
      </c>
      <c r="B2734" s="1">
        <v>4.0000000000000001E-3</v>
      </c>
      <c r="C2734">
        <v>5</v>
      </c>
      <c r="E2734" s="2">
        <v>100933.6</v>
      </c>
      <c r="F2734">
        <v>12846</v>
      </c>
      <c r="G2734" t="s">
        <v>4</v>
      </c>
      <c r="H2734" t="s">
        <v>5</v>
      </c>
      <c r="I2734">
        <v>113780</v>
      </c>
      <c r="J2734" t="s">
        <v>6</v>
      </c>
      <c r="K2734" t="s">
        <v>5</v>
      </c>
      <c r="L2734">
        <v>12846.66</v>
      </c>
      <c r="M2734">
        <v>113780.5</v>
      </c>
      <c r="N2734">
        <v>28</v>
      </c>
      <c r="V2734" s="11">
        <f t="shared" si="4950"/>
        <v>1.0093363613424174E-6</v>
      </c>
      <c r="W2734" s="11">
        <f t="shared" si="4951"/>
        <v>9.90750354688627E-7</v>
      </c>
      <c r="X2734" s="10">
        <f t="shared" si="4952"/>
        <v>100933.61773136879</v>
      </c>
      <c r="Y2734" s="8">
        <f t="shared" si="4953"/>
        <v>990.75018063997686</v>
      </c>
      <c r="Z2734" s="1">
        <f t="shared" si="4954"/>
        <v>990.75</v>
      </c>
      <c r="AA2734" s="2">
        <f t="shared" si="4955"/>
        <v>100933.6</v>
      </c>
      <c r="AB2734" s="2">
        <f t="shared" si="4949"/>
        <v>100933.63613424174</v>
      </c>
      <c r="AC2734" s="1">
        <f t="shared" si="4956"/>
        <v>0.10093799451639755</v>
      </c>
      <c r="AD2734" s="1" t="b">
        <f t="shared" si="4957"/>
        <v>1</v>
      </c>
      <c r="AF2734" s="1" t="s">
        <v>1150</v>
      </c>
      <c r="AG2734" s="5" t="s">
        <v>1464</v>
      </c>
      <c r="AH2734" s="10">
        <v>12846.66</v>
      </c>
      <c r="AI2734" s="10">
        <v>113780.27</v>
      </c>
      <c r="AJ2734" s="10">
        <f t="shared" si="4986"/>
        <v>100933.61</v>
      </c>
      <c r="AK2734" s="1">
        <f t="shared" si="4987"/>
        <v>-2.5653001011960441E-4</v>
      </c>
      <c r="AL2734" s="10">
        <f t="shared" si="4988"/>
        <v>7.7313687943387777E-3</v>
      </c>
      <c r="AM2734" s="10">
        <f t="shared" si="4958"/>
        <v>0.40750381024476412</v>
      </c>
      <c r="AN2734" s="10">
        <f t="shared" si="4989"/>
        <v>1.8972506759372357E-2</v>
      </c>
      <c r="AO2734" s="1">
        <f t="shared" si="4959"/>
        <v>990.75</v>
      </c>
      <c r="BB2734" s="17" cm="1">
        <f t="array" ref="BB2734">$C2734*EXP(poly_from_str($AO2734,BB$2951))</f>
        <v>4.9228418097500146</v>
      </c>
      <c r="BF2734" s="21">
        <f>INDEX([1]Pr3_line_class7_opt_lin!$A$2:$A$3624,MATCH($X2734,[1]Pr3_line_class7_opt_lin!$AO$2:$AO$3624,0),1)</f>
        <v>5536</v>
      </c>
    </row>
    <row r="2735" spans="1:58" hidden="1" x14ac:dyDescent="0.25">
      <c r="A2735" s="1">
        <v>989.62699999999995</v>
      </c>
      <c r="B2735" s="1">
        <v>4.0000000000000001E-3</v>
      </c>
      <c r="C2735">
        <v>2</v>
      </c>
      <c r="E2735" s="2">
        <v>101048.2</v>
      </c>
      <c r="N2735">
        <v>28</v>
      </c>
      <c r="V2735" s="11">
        <f t="shared" si="4950"/>
        <v>1.0104817269536908E-6</v>
      </c>
      <c r="W2735" s="11">
        <f t="shared" si="4951"/>
        <v>9.8962673258900215E-7</v>
      </c>
      <c r="X2735" s="10">
        <f t="shared" si="4952"/>
        <v>101048.18663235712</v>
      </c>
      <c r="Y2735" s="8">
        <f t="shared" si="4953"/>
        <v>989.62686350650972</v>
      </c>
      <c r="Z2735" s="1">
        <f t="shared" si="4954"/>
        <v>989.62699999999995</v>
      </c>
      <c r="AA2735" s="2">
        <f t="shared" si="4955"/>
        <v>101048.2</v>
      </c>
      <c r="AB2735" s="2">
        <f t="shared" si="4949"/>
        <v>101048.17269536907</v>
      </c>
      <c r="AC2735" s="1">
        <f t="shared" si="4956"/>
        <v>0.10105366602536567</v>
      </c>
      <c r="AD2735" s="1" t="b">
        <f t="shared" si="4957"/>
        <v>1</v>
      </c>
      <c r="AM2735" s="10">
        <f t="shared" si="4958"/>
        <v>0.40842943856624775</v>
      </c>
      <c r="AN2735" s="10"/>
      <c r="AO2735" s="1">
        <f t="shared" si="4959"/>
        <v>989.62699999999995</v>
      </c>
      <c r="AP2735"/>
      <c r="BB2735" s="17" cm="1">
        <f t="array" ref="BB2735">$C2735*EXP(poly_from_str($AO2735,BB$2951))</f>
        <v>1.9665087074808956</v>
      </c>
      <c r="BF2735" s="21">
        <f>INDEX([1]Pr3_line_class7_opt_lin!$A$2:$A$3624,MATCH($X2735,[1]Pr3_line_class7_opt_lin!$AO$2:$AO$3624,0),1)</f>
        <v>2229</v>
      </c>
    </row>
    <row r="2736" spans="1:58" hidden="1" x14ac:dyDescent="0.25">
      <c r="A2736" s="1">
        <v>989.38099999999997</v>
      </c>
      <c r="B2736" s="1">
        <v>4.0000000000000001E-3</v>
      </c>
      <c r="C2736">
        <v>20</v>
      </c>
      <c r="E2736" s="2">
        <v>101073.3</v>
      </c>
      <c r="F2736">
        <v>14859</v>
      </c>
      <c r="G2736" t="s">
        <v>4</v>
      </c>
      <c r="H2736" t="s">
        <v>12</v>
      </c>
      <c r="I2736">
        <v>115933</v>
      </c>
      <c r="J2736" t="s">
        <v>6</v>
      </c>
      <c r="K2736" t="s">
        <v>12</v>
      </c>
      <c r="L2736">
        <v>14859.96</v>
      </c>
      <c r="M2736">
        <v>115933.2</v>
      </c>
      <c r="N2736">
        <v>28</v>
      </c>
      <c r="V2736" s="11">
        <f t="shared" si="4950"/>
        <v>1.0107329734450127E-6</v>
      </c>
      <c r="W2736" s="11">
        <f t="shared" si="4951"/>
        <v>9.8938097400599363E-7</v>
      </c>
      <c r="X2736" s="10">
        <f t="shared" si="4952"/>
        <v>101073.29870059589</v>
      </c>
      <c r="Y2736" s="8">
        <f t="shared" si="4953"/>
        <v>989.38098672553213</v>
      </c>
      <c r="Z2736" s="1">
        <f t="shared" si="4954"/>
        <v>989.38099999999997</v>
      </c>
      <c r="AA2736" s="2">
        <f t="shared" si="4955"/>
        <v>101073.3</v>
      </c>
      <c r="AB2736" s="2">
        <f t="shared" si="4949"/>
        <v>101073.29734450126</v>
      </c>
      <c r="AC2736" s="1">
        <f t="shared" si="4956"/>
        <v>0.10107905718044984</v>
      </c>
      <c r="AD2736" s="1" t="b">
        <f t="shared" si="4957"/>
        <v>1</v>
      </c>
      <c r="AF2736" s="1" t="s">
        <v>1173</v>
      </c>
      <c r="AG2736" s="1" t="s">
        <v>1177</v>
      </c>
      <c r="AH2736" s="10">
        <v>14859.96</v>
      </c>
      <c r="AI2736" s="10">
        <v>115933.14</v>
      </c>
      <c r="AJ2736" s="10">
        <f>AI2736-AH2736</f>
        <v>101073.18</v>
      </c>
      <c r="AK2736" s="1">
        <f>$A2736-100000000/AJ2736</f>
        <v>-1.1486570424494857E-3</v>
      </c>
      <c r="AL2736" s="10">
        <f>$X2736-AJ2736</f>
        <v>0.11870059589273296</v>
      </c>
      <c r="AM2736" s="10">
        <f t="shared" si="4958"/>
        <v>0.4086324681795992</v>
      </c>
      <c r="AN2736" s="10">
        <f>AL2736/AM2736</f>
        <v>0.29048253659707368</v>
      </c>
      <c r="AO2736" s="1">
        <f t="shared" si="4959"/>
        <v>989.38099999999997</v>
      </c>
      <c r="BB2736" s="17" cm="1">
        <f t="array" ref="BB2736">$C2736*EXP(poly_from_str($AO2736,BB$2951))</f>
        <v>19.659252901958894</v>
      </c>
      <c r="BF2736" s="21">
        <f>INDEX([1]Pr3_line_class7_opt_lin!$A$2:$A$3624,MATCH($X2736,[1]Pr3_line_class7_opt_lin!$AO$2:$AO$3624,0),1)</f>
        <v>22324</v>
      </c>
    </row>
    <row r="2737" spans="1:58" hidden="1" x14ac:dyDescent="0.25">
      <c r="A2737" s="1">
        <v>988.35299999999995</v>
      </c>
      <c r="B2737" s="1">
        <v>4.0000000000000001E-3</v>
      </c>
      <c r="C2737">
        <v>2</v>
      </c>
      <c r="E2737" s="2">
        <v>101178.4</v>
      </c>
      <c r="N2737">
        <v>28</v>
      </c>
      <c r="V2737" s="11">
        <f t="shared" si="4950"/>
        <v>1.0117842511734168E-6</v>
      </c>
      <c r="W2737" s="11">
        <f t="shared" si="4951"/>
        <v>9.8835324535671654E-7</v>
      </c>
      <c r="X2737" s="10">
        <f t="shared" si="4952"/>
        <v>101178.41226446917</v>
      </c>
      <c r="Y2737" s="8">
        <f t="shared" si="4953"/>
        <v>988.35312555222822</v>
      </c>
      <c r="Z2737" s="1">
        <f t="shared" si="4954"/>
        <v>988.35299999999995</v>
      </c>
      <c r="AA2737" s="2">
        <f t="shared" si="4955"/>
        <v>101178.4</v>
      </c>
      <c r="AB2737" s="2">
        <f t="shared" si="4949"/>
        <v>101178.42511734169</v>
      </c>
      <c r="AC2737" s="1">
        <f t="shared" si="4956"/>
        <v>0.10118536854612759</v>
      </c>
      <c r="AD2737" s="1" t="b">
        <f t="shared" si="4957"/>
        <v>1</v>
      </c>
      <c r="AM2737" s="10">
        <f t="shared" si="4958"/>
        <v>0.40948284671569773</v>
      </c>
      <c r="AN2737" s="10"/>
      <c r="AO2737" s="1">
        <f t="shared" si="4959"/>
        <v>988.35299999999995</v>
      </c>
      <c r="AP2737"/>
      <c r="BB2737" s="17" cm="1">
        <f t="array" ref="BB2737">$C2737*EXP(poly_from_str($AO2737,BB$2951))</f>
        <v>1.9634572828288193</v>
      </c>
      <c r="BF2737" s="21">
        <f>INDEX([1]Pr3_line_class7_opt_lin!$A$2:$A$3624,MATCH($X2737,[1]Pr3_line_class7_opt_lin!$AO$2:$AO$3624,0),1)</f>
        <v>2246</v>
      </c>
    </row>
    <row r="2738" spans="1:58" hidden="1" x14ac:dyDescent="0.25">
      <c r="A2738" s="1">
        <v>988.00099999999998</v>
      </c>
      <c r="B2738" s="1">
        <v>4.0000000000000001E-3</v>
      </c>
      <c r="C2738">
        <v>60</v>
      </c>
      <c r="E2738" s="2">
        <v>101214.5</v>
      </c>
      <c r="F2738">
        <v>27138</v>
      </c>
      <c r="G2738" t="s">
        <v>4</v>
      </c>
      <c r="H2738" t="s">
        <v>7</v>
      </c>
      <c r="I2738">
        <v>128352</v>
      </c>
      <c r="J2738" t="s">
        <v>6</v>
      </c>
      <c r="K2738" t="s">
        <v>5</v>
      </c>
      <c r="L2738">
        <v>27138.55</v>
      </c>
      <c r="M2738">
        <v>128352.8</v>
      </c>
      <c r="N2738">
        <v>28</v>
      </c>
      <c r="V2738" s="11">
        <f t="shared" si="4950"/>
        <v>1.0121447245498739E-6</v>
      </c>
      <c r="W2738" s="11">
        <f t="shared" si="4951"/>
        <v>9.8800073112054116E-7</v>
      </c>
      <c r="X2738" s="10">
        <f t="shared" si="4952"/>
        <v>101214.48655994437</v>
      </c>
      <c r="Y2738" s="8">
        <f t="shared" si="4953"/>
        <v>988.00086231504918</v>
      </c>
      <c r="Z2738" s="1">
        <f t="shared" si="4954"/>
        <v>988.00099999999998</v>
      </c>
      <c r="AA2738" s="2">
        <f t="shared" si="4955"/>
        <v>101214.5</v>
      </c>
      <c r="AB2738" s="2">
        <f t="shared" si="4949"/>
        <v>101214.47245498739</v>
      </c>
      <c r="AC2738" s="1">
        <f t="shared" si="4956"/>
        <v>0.10122184717170701</v>
      </c>
      <c r="AD2738" s="1" t="b">
        <f t="shared" si="4957"/>
        <v>1</v>
      </c>
      <c r="AF2738" s="1" t="s">
        <v>1221</v>
      </c>
      <c r="AG2738" s="1" t="s">
        <v>1186</v>
      </c>
      <c r="AH2738" s="10">
        <v>27138.55</v>
      </c>
      <c r="AI2738" s="10">
        <v>128352.8</v>
      </c>
      <c r="AJ2738" s="10">
        <f t="shared" ref="AJ2738:AJ2739" si="4990">AI2738-AH2738</f>
        <v>101214.25</v>
      </c>
      <c r="AK2738" s="1">
        <f t="shared" ref="AK2738:AK2739" si="4991">$A2738-100000000/AJ2738</f>
        <v>-2.1714901805580666E-3</v>
      </c>
      <c r="AL2738" s="10">
        <f t="shared" ref="AL2738:AL2739" si="4992">$X2738-AJ2738</f>
        <v>0.23655994437285699</v>
      </c>
      <c r="AM2738" s="10">
        <f t="shared" si="4958"/>
        <v>0.40977488889181285</v>
      </c>
      <c r="AN2738" s="10">
        <f t="shared" ref="AN2738:AN2739" si="4993">AL2738/AM2738</f>
        <v>0.57729243734921154</v>
      </c>
      <c r="AO2738" s="1">
        <f t="shared" si="4959"/>
        <v>988.00099999999998</v>
      </c>
      <c r="BB2738" s="17" cm="1">
        <f t="array" ref="BB2738">$C2738*EXP(poly_from_str($AO2738,BB$2951))</f>
        <v>58.878033213225997</v>
      </c>
      <c r="BF2738" s="21">
        <f>INDEX([1]Pr3_line_class7_opt_lin!$A$2:$A$3624,MATCH($X2738,[1]Pr3_line_class7_opt_lin!$AO$2:$AO$3624,0),1)</f>
        <v>67524</v>
      </c>
    </row>
    <row r="2739" spans="1:58" hidden="1" x14ac:dyDescent="0.25">
      <c r="A2739" s="1">
        <v>987.96</v>
      </c>
      <c r="B2739" s="1">
        <v>4.0000000000000001E-3</v>
      </c>
      <c r="C2739">
        <v>3</v>
      </c>
      <c r="E2739" s="2">
        <v>101218.7</v>
      </c>
      <c r="F2739">
        <v>1398</v>
      </c>
      <c r="G2739" t="s">
        <v>6</v>
      </c>
      <c r="H2739" t="s">
        <v>12</v>
      </c>
      <c r="I2739">
        <v>102617</v>
      </c>
      <c r="J2739" t="s">
        <v>4</v>
      </c>
      <c r="K2739" t="s">
        <v>12</v>
      </c>
      <c r="L2739">
        <v>1398.34</v>
      </c>
      <c r="M2739">
        <v>102617.24</v>
      </c>
      <c r="N2739">
        <v>28</v>
      </c>
      <c r="V2739" s="11">
        <f t="shared" si="4950"/>
        <v>1.0121867282076198E-6</v>
      </c>
      <c r="W2739" s="11">
        <f t="shared" si="4951"/>
        <v>9.8795973471305219E-7</v>
      </c>
      <c r="X2739" s="10">
        <f t="shared" si="4952"/>
        <v>101218.68673954418</v>
      </c>
      <c r="Y2739" s="8">
        <f t="shared" si="4953"/>
        <v>987.95986414366246</v>
      </c>
      <c r="Z2739" s="1">
        <f t="shared" si="4954"/>
        <v>987.96</v>
      </c>
      <c r="AA2739" s="2">
        <f t="shared" si="4955"/>
        <v>101218.7</v>
      </c>
      <c r="AB2739" s="2">
        <f t="shared" si="4949"/>
        <v>101218.67282076197</v>
      </c>
      <c r="AC2739" s="1">
        <f t="shared" si="4956"/>
        <v>0.10122609863798229</v>
      </c>
      <c r="AD2739" s="1" t="b">
        <f t="shared" si="4957"/>
        <v>1</v>
      </c>
      <c r="AF2739" s="1" t="s">
        <v>1204</v>
      </c>
      <c r="AG2739" s="5" t="s">
        <v>1467</v>
      </c>
      <c r="AH2739" s="10">
        <v>1398.34</v>
      </c>
      <c r="AI2739" s="10">
        <v>102617.24</v>
      </c>
      <c r="AJ2739" s="10">
        <f t="shared" si="4990"/>
        <v>101218.90000000001</v>
      </c>
      <c r="AK2739" s="1">
        <f t="shared" si="4991"/>
        <v>2.2174119657165647E-3</v>
      </c>
      <c r="AL2739" s="10">
        <f t="shared" si="4992"/>
        <v>-0.21326045582827646</v>
      </c>
      <c r="AM2739" s="10">
        <f t="shared" si="4958"/>
        <v>0.40980889914571439</v>
      </c>
      <c r="AN2739" s="10">
        <f t="shared" si="4993"/>
        <v>-0.52039000683693826</v>
      </c>
      <c r="AO2739" s="1">
        <f t="shared" si="4959"/>
        <v>987.96</v>
      </c>
      <c r="BB2739" s="17" cm="1">
        <f t="array" ref="BB2739">$C2739*EXP(poly_from_str($AO2739,BB$2951))</f>
        <v>2.9437515218951313</v>
      </c>
      <c r="BF2739" s="21">
        <f>INDEX([1]Pr3_line_class7_opt_lin!$A$2:$A$3624,MATCH($X2739,[1]Pr3_line_class7_opt_lin!$AO$2:$AO$3624,0),1)</f>
        <v>3377</v>
      </c>
    </row>
    <row r="2740" spans="1:58" hidden="1" x14ac:dyDescent="0.25">
      <c r="A2740" s="1">
        <v>987.34400000000005</v>
      </c>
      <c r="B2740" s="1">
        <v>4.0000000000000001E-3</v>
      </c>
      <c r="C2740">
        <v>4</v>
      </c>
      <c r="E2740" s="2">
        <v>101281.8</v>
      </c>
      <c r="N2740">
        <v>28</v>
      </c>
      <c r="V2740" s="11">
        <f t="shared" si="4950"/>
        <v>1.0128182274870764E-6</v>
      </c>
      <c r="W2740" s="11">
        <f t="shared" si="4951"/>
        <v>9.8734422176541101E-7</v>
      </c>
      <c r="X2740" s="10">
        <f t="shared" si="4952"/>
        <v>101281.81108467399</v>
      </c>
      <c r="Y2740" s="8">
        <f t="shared" si="4953"/>
        <v>987.34411370663224</v>
      </c>
      <c r="Z2740" s="1">
        <f t="shared" si="4954"/>
        <v>987.34400000000005</v>
      </c>
      <c r="AA2740" s="2">
        <f t="shared" si="4955"/>
        <v>101281.8</v>
      </c>
      <c r="AB2740" s="2">
        <f t="shared" si="4949"/>
        <v>101281.82274870764</v>
      </c>
      <c r="AC2740" s="1">
        <f t="shared" si="4956"/>
        <v>0.10129003809650317</v>
      </c>
      <c r="AD2740" s="1" t="b">
        <f t="shared" si="4957"/>
        <v>1</v>
      </c>
      <c r="AM2740" s="10">
        <f t="shared" si="4958"/>
        <v>0.41032021261080232</v>
      </c>
      <c r="AN2740" s="10"/>
      <c r="AO2740" s="1">
        <f t="shared" si="4959"/>
        <v>987.34400000000005</v>
      </c>
      <c r="AP2740"/>
      <c r="BB2740" s="17" cm="1">
        <f t="array" ref="BB2740">$C2740*EXP(poly_from_str($AO2740,BB$2951))</f>
        <v>3.921975934560368</v>
      </c>
      <c r="BF2740" s="21" t="e">
        <f>INDEX([1]Pr3_line_class7_opt_lin!$A$2:$A$3624,MATCH($X2740,[1]Pr3_line_class7_opt_lin!$AO$2:$AO$3624,0),1)</f>
        <v>#N/A</v>
      </c>
    </row>
    <row r="2741" spans="1:58" hidden="1" x14ac:dyDescent="0.25">
      <c r="A2741" s="1">
        <v>987.02300000000002</v>
      </c>
      <c r="B2741" s="1">
        <v>4.0000000000000001E-3</v>
      </c>
      <c r="C2741">
        <v>2</v>
      </c>
      <c r="E2741" s="2">
        <v>101314.8</v>
      </c>
      <c r="F2741">
        <v>27138</v>
      </c>
      <c r="G2741" t="s">
        <v>4</v>
      </c>
      <c r="H2741" t="s">
        <v>7</v>
      </c>
      <c r="I2741">
        <v>128453</v>
      </c>
      <c r="J2741" t="s">
        <v>6</v>
      </c>
      <c r="K2741" t="s">
        <v>7</v>
      </c>
      <c r="L2741">
        <v>27138.55</v>
      </c>
      <c r="M2741">
        <v>128453.2</v>
      </c>
      <c r="N2741">
        <v>28</v>
      </c>
      <c r="V2741" s="11">
        <f t="shared" si="4950"/>
        <v>1.0131476166208894E-6</v>
      </c>
      <c r="W2741" s="11">
        <f t="shared" si="4951"/>
        <v>9.8702262650668998E-7</v>
      </c>
      <c r="X2741" s="10">
        <f t="shared" si="4952"/>
        <v>101314.78133170519</v>
      </c>
      <c r="Y2741" s="8">
        <f t="shared" si="4953"/>
        <v>987.0228083758027</v>
      </c>
      <c r="Z2741" s="1">
        <f t="shared" si="4954"/>
        <v>987.02300000000002</v>
      </c>
      <c r="AA2741" s="2">
        <f t="shared" si="4955"/>
        <v>101314.8</v>
      </c>
      <c r="AB2741" s="2">
        <f t="shared" si="4949"/>
        <v>101314.76166208893</v>
      </c>
      <c r="AC2741" s="1">
        <f t="shared" si="4956"/>
        <v>0.10132340465322942</v>
      </c>
      <c r="AD2741" s="1" t="b">
        <f t="shared" si="4957"/>
        <v>1</v>
      </c>
      <c r="AF2741" s="1" t="s">
        <v>1221</v>
      </c>
      <c r="AG2741" s="1" t="s">
        <v>1220</v>
      </c>
      <c r="AH2741" s="10">
        <v>27138.55</v>
      </c>
      <c r="AI2741" s="10">
        <v>128453.2</v>
      </c>
      <c r="AJ2741" s="10">
        <f t="shared" ref="AJ2741:AJ2743" si="4994">AI2741-AH2741</f>
        <v>101314.65</v>
      </c>
      <c r="AK2741" s="1">
        <f t="shared" ref="AK2741:AK2743" si="4995">$A2741-100000000/AJ2741</f>
        <v>-1.0878293514906545E-3</v>
      </c>
      <c r="AL2741" s="10">
        <f t="shared" ref="AL2741:AL2743" si="4996">$X2741-AJ2741</f>
        <v>0.13133170519722626</v>
      </c>
      <c r="AM2741" s="10">
        <f t="shared" si="4958"/>
        <v>0.41058739259368832</v>
      </c>
      <c r="AN2741" s="10">
        <f t="shared" ref="AN2741:AN2743" si="4997">AL2741/AM2741</f>
        <v>0.31986297574214684</v>
      </c>
      <c r="AO2741" s="1">
        <f t="shared" si="4959"/>
        <v>987.02300000000002</v>
      </c>
      <c r="BB2741" s="17" cm="1">
        <f t="array" ref="BB2741">$C2741*EXP(poly_from_str($AO2741,BB$2951))</f>
        <v>1.9601926702195642</v>
      </c>
      <c r="BF2741" s="21">
        <f>INDEX([1]Pr3_line_class7_opt_lin!$A$2:$A$3624,MATCH($X2741,[1]Pr3_line_class7_opt_lin!$AO$2:$AO$3624,0),1)</f>
        <v>2264</v>
      </c>
    </row>
    <row r="2742" spans="1:58" hidden="1" x14ac:dyDescent="0.25">
      <c r="A2742" s="1">
        <v>985.88</v>
      </c>
      <c r="B2742" s="1">
        <v>4.0000000000000001E-3</v>
      </c>
      <c r="C2742">
        <v>2</v>
      </c>
      <c r="E2742" s="2">
        <v>101432.2</v>
      </c>
      <c r="F2742">
        <v>1398</v>
      </c>
      <c r="G2742" t="s">
        <v>6</v>
      </c>
      <c r="H2742" t="s">
        <v>12</v>
      </c>
      <c r="I2742">
        <v>102830</v>
      </c>
      <c r="J2742" t="s">
        <v>4</v>
      </c>
      <c r="K2742" t="s">
        <v>5</v>
      </c>
      <c r="L2742">
        <v>1398.34</v>
      </c>
      <c r="M2742">
        <v>102830.43</v>
      </c>
      <c r="N2742">
        <v>28</v>
      </c>
      <c r="V2742" s="11">
        <f t="shared" si="4950"/>
        <v>1.0143222298859901E-6</v>
      </c>
      <c r="W2742" s="11">
        <f t="shared" si="4951"/>
        <v>9.8588022343989396E-7</v>
      </c>
      <c r="X2742" s="10">
        <f t="shared" si="4952"/>
        <v>101432.21116747774</v>
      </c>
      <c r="Y2742" s="8">
        <f t="shared" si="4953"/>
        <v>985.88011489650978</v>
      </c>
      <c r="Z2742" s="1">
        <f t="shared" si="4954"/>
        <v>985.88</v>
      </c>
      <c r="AA2742" s="2">
        <f t="shared" si="4955"/>
        <v>101432.2</v>
      </c>
      <c r="AB2742" s="2">
        <f t="shared" si="4949"/>
        <v>101432.22298859902</v>
      </c>
      <c r="AC2742" s="1">
        <f t="shared" si="4956"/>
        <v>0.10144247930204438</v>
      </c>
      <c r="AD2742" s="1" t="b">
        <f t="shared" si="4957"/>
        <v>1</v>
      </c>
      <c r="AF2742" s="1" t="s">
        <v>1204</v>
      </c>
      <c r="AG2742" s="1" t="s">
        <v>1223</v>
      </c>
      <c r="AH2742" s="10">
        <v>1398.34</v>
      </c>
      <c r="AI2742" s="10">
        <v>102830.43</v>
      </c>
      <c r="AJ2742" s="10">
        <f t="shared" si="4994"/>
        <v>101432.09</v>
      </c>
      <c r="AK2742" s="1">
        <f t="shared" si="4995"/>
        <v>-1.2925968497938811E-3</v>
      </c>
      <c r="AL2742" s="10">
        <f t="shared" si="4996"/>
        <v>0.12116747774416581</v>
      </c>
      <c r="AM2742" s="10">
        <f t="shared" si="4958"/>
        <v>0.41153974114496689</v>
      </c>
      <c r="AN2742" s="10">
        <f t="shared" si="4997"/>
        <v>0.29442473139303449</v>
      </c>
      <c r="AO2742" s="1">
        <f t="shared" si="4959"/>
        <v>985.88</v>
      </c>
      <c r="BB2742" s="17" cm="1">
        <f t="array" ref="BB2742">$C2742*EXP(poly_from_str($AO2742,BB$2951))</f>
        <v>1.9573228566967682</v>
      </c>
      <c r="BF2742" s="21">
        <f>INDEX([1]Pr3_line_class7_opt_lin!$A$2:$A$3624,MATCH($X2742,[1]Pr3_line_class7_opt_lin!$AO$2:$AO$3624,0),1)</f>
        <v>2279</v>
      </c>
    </row>
    <row r="2743" spans="1:58" hidden="1" x14ac:dyDescent="0.25">
      <c r="A2743" s="1">
        <v>985.12</v>
      </c>
      <c r="B2743" s="1">
        <v>4.0000000000000001E-3</v>
      </c>
      <c r="C2743">
        <v>3</v>
      </c>
      <c r="E2743" s="2">
        <v>101510.5</v>
      </c>
      <c r="F2743">
        <v>19872</v>
      </c>
      <c r="G2743" t="s">
        <v>4</v>
      </c>
      <c r="H2743" t="s">
        <v>7</v>
      </c>
      <c r="I2743">
        <v>121382</v>
      </c>
      <c r="J2743" t="s">
        <v>6</v>
      </c>
      <c r="K2743" t="s">
        <v>5</v>
      </c>
      <c r="L2743">
        <v>19872.43</v>
      </c>
      <c r="M2743">
        <v>121382.6</v>
      </c>
      <c r="N2743">
        <v>28</v>
      </c>
      <c r="V2743" s="11">
        <f t="shared" si="4950"/>
        <v>1.0151047588111094E-6</v>
      </c>
      <c r="W2743" s="11">
        <f t="shared" si="4951"/>
        <v>9.8511976593554357E-7</v>
      </c>
      <c r="X2743" s="10">
        <f t="shared" si="4952"/>
        <v>101510.488302036</v>
      </c>
      <c r="Y2743" s="8">
        <f t="shared" si="4953"/>
        <v>985.11987945972965</v>
      </c>
      <c r="Z2743" s="1">
        <f t="shared" si="4954"/>
        <v>985.12</v>
      </c>
      <c r="AA2743" s="2">
        <f t="shared" si="4955"/>
        <v>101510.5</v>
      </c>
      <c r="AB2743" s="2">
        <f t="shared" si="4949"/>
        <v>101510.47588111094</v>
      </c>
      <c r="AC2743" s="1">
        <f t="shared" si="4956"/>
        <v>0.10152188356804803</v>
      </c>
      <c r="AD2743" s="1" t="b">
        <f t="shared" si="4957"/>
        <v>1</v>
      </c>
      <c r="AF2743" s="1" t="s">
        <v>1160</v>
      </c>
      <c r="AG2743" s="1" t="s">
        <v>1184</v>
      </c>
      <c r="AH2743" s="10">
        <v>19872.43</v>
      </c>
      <c r="AI2743" s="10">
        <v>121382.6</v>
      </c>
      <c r="AJ2743" s="10">
        <f t="shared" si="4994"/>
        <v>101510.17000000001</v>
      </c>
      <c r="AK2743" s="1">
        <f t="shared" si="4995"/>
        <v>-2.9684671002314644E-3</v>
      </c>
      <c r="AL2743" s="10">
        <f t="shared" si="4996"/>
        <v>0.31830203598656226</v>
      </c>
      <c r="AM2743" s="10">
        <f t="shared" si="4958"/>
        <v>0.41217516647718044</v>
      </c>
      <c r="AN2743" s="10">
        <f t="shared" si="4997"/>
        <v>0.77224942663833351</v>
      </c>
      <c r="AO2743" s="1">
        <f t="shared" si="4959"/>
        <v>985.12</v>
      </c>
      <c r="BB2743" s="17" cm="1">
        <f t="array" ref="BB2743">$C2743*EXP(poly_from_str($AO2743,BB$2951))</f>
        <v>2.9330729358001086</v>
      </c>
      <c r="BF2743" s="21">
        <f>INDEX([1]Pr3_line_class7_opt_lin!$A$2:$A$3624,MATCH($X2743,[1]Pr3_line_class7_opt_lin!$AO$2:$AO$3624,0),1)</f>
        <v>3435</v>
      </c>
    </row>
    <row r="2744" spans="1:58" hidden="1" x14ac:dyDescent="0.25">
      <c r="A2744" s="1">
        <v>983.92700000000002</v>
      </c>
      <c r="B2744" s="1">
        <v>4.0000000000000001E-3</v>
      </c>
      <c r="C2744">
        <v>3</v>
      </c>
      <c r="E2744" s="2">
        <v>101633.60000000001</v>
      </c>
      <c r="N2744">
        <v>28</v>
      </c>
      <c r="V2744" s="11">
        <f t="shared" si="4950"/>
        <v>1.0163355614796625E-6</v>
      </c>
      <c r="W2744" s="11">
        <f t="shared" si="4951"/>
        <v>9.8392657546323254E-7</v>
      </c>
      <c r="X2744" s="10">
        <f t="shared" si="4952"/>
        <v>101633.57878430351</v>
      </c>
      <c r="Y2744" s="8">
        <f t="shared" si="4953"/>
        <v>983.92678085487432</v>
      </c>
      <c r="Z2744" s="1">
        <f t="shared" si="4954"/>
        <v>983.92700000000002</v>
      </c>
      <c r="AA2744" s="2">
        <f t="shared" si="4955"/>
        <v>101633.60000000001</v>
      </c>
      <c r="AB2744" s="2">
        <f t="shared" si="4949"/>
        <v>101633.55614796626</v>
      </c>
      <c r="AC2744" s="1">
        <f t="shared" si="4956"/>
        <v>0.10164689867640905</v>
      </c>
      <c r="AD2744" s="1" t="b">
        <f t="shared" si="4957"/>
        <v>1</v>
      </c>
      <c r="AM2744" s="10">
        <f t="shared" si="4958"/>
        <v>0.41317536768479773</v>
      </c>
      <c r="AN2744" s="10"/>
      <c r="AO2744" s="1">
        <f t="shared" si="4959"/>
        <v>983.92700000000002</v>
      </c>
      <c r="AP2744"/>
      <c r="BB2744" s="17" cm="1">
        <f t="array" ref="BB2744">$C2744*EXP(poly_from_str($AO2744,BB$2951))</f>
        <v>2.9284241705404606</v>
      </c>
      <c r="BF2744" s="21" t="e">
        <f>INDEX([1]Pr3_line_class7_opt_lin!$A$2:$A$3624,MATCH($X2744,[1]Pr3_line_class7_opt_lin!$AO$2:$AO$3624,0),1)</f>
        <v>#N/A</v>
      </c>
    </row>
    <row r="2745" spans="1:58" hidden="1" x14ac:dyDescent="0.25">
      <c r="A2745" s="1">
        <v>983.46100000000001</v>
      </c>
      <c r="B2745" s="1">
        <v>4.0000000000000001E-3</v>
      </c>
      <c r="C2745">
        <v>8</v>
      </c>
      <c r="E2745" s="2">
        <v>101681.7</v>
      </c>
      <c r="F2745">
        <v>19700</v>
      </c>
      <c r="G2745" t="s">
        <v>4</v>
      </c>
      <c r="H2745" t="s">
        <v>12</v>
      </c>
      <c r="I2745">
        <v>121382</v>
      </c>
      <c r="J2745" t="s">
        <v>6</v>
      </c>
      <c r="K2745" t="s">
        <v>5</v>
      </c>
      <c r="L2745">
        <v>19700.900000000001</v>
      </c>
      <c r="M2745">
        <v>121382.6</v>
      </c>
      <c r="N2745">
        <v>28</v>
      </c>
      <c r="V2745" s="11">
        <f t="shared" si="4950"/>
        <v>1.0168171386562355E-6</v>
      </c>
      <c r="W2745" s="11">
        <f t="shared" si="4951"/>
        <v>9.8346113410771065E-7</v>
      </c>
      <c r="X2745" s="10">
        <f t="shared" si="4952"/>
        <v>101681.70670165733</v>
      </c>
      <c r="Y2745" s="8">
        <f t="shared" si="4953"/>
        <v>983.46106928956658</v>
      </c>
      <c r="Z2745" s="1">
        <f t="shared" si="4954"/>
        <v>983.46100000000001</v>
      </c>
      <c r="AA2745" s="2">
        <f t="shared" si="4955"/>
        <v>101681.7</v>
      </c>
      <c r="AB2745" s="2">
        <f t="shared" si="4949"/>
        <v>101681.71386562355</v>
      </c>
      <c r="AC2745" s="1">
        <f t="shared" si="4956"/>
        <v>0.10169585467325271</v>
      </c>
      <c r="AD2745" s="1" t="b">
        <f t="shared" si="4957"/>
        <v>1</v>
      </c>
      <c r="AF2745" s="1" t="s">
        <v>1157</v>
      </c>
      <c r="AG2745" s="1" t="s">
        <v>1184</v>
      </c>
      <c r="AH2745" s="10">
        <v>19700.900000000001</v>
      </c>
      <c r="AI2745" s="10">
        <v>121382.6</v>
      </c>
      <c r="AJ2745" s="10">
        <f t="shared" ref="AJ2745:AJ2749" si="4998">AI2745-AH2745</f>
        <v>101681.70000000001</v>
      </c>
      <c r="AK2745" s="1">
        <f t="shared" ref="AK2745:AK2749" si="4999">$A2745-100000000/AJ2745</f>
        <v>-1.341077105507793E-4</v>
      </c>
      <c r="AL2745" s="10">
        <f t="shared" ref="AL2745:AL2749" si="5000">$X2745-AJ2745</f>
        <v>6.7016573157161474E-3</v>
      </c>
      <c r="AM2745" s="10">
        <f t="shared" si="4958"/>
        <v>0.41356678099080696</v>
      </c>
      <c r="AN2745" s="10">
        <f t="shared" ref="AN2745:AN2749" si="5001">AL2745/AM2745</f>
        <v>1.6204534850842181E-2</v>
      </c>
      <c r="AO2745" s="1">
        <f t="shared" si="4959"/>
        <v>983.46100000000001</v>
      </c>
      <c r="BB2745" s="17" cm="1">
        <f t="array" ref="BB2745">$C2745*EXP(poly_from_str($AO2745,BB$2951))</f>
        <v>7.8042194072780777</v>
      </c>
      <c r="BF2745" s="21">
        <f>INDEX([1]Pr3_line_class7_opt_lin!$A$2:$A$3624,MATCH($X2745,[1]Pr3_line_class7_opt_lin!$AO$2:$AO$3624,0),1)</f>
        <v>9250</v>
      </c>
    </row>
    <row r="2746" spans="1:58" hidden="1" x14ac:dyDescent="0.25">
      <c r="A2746" s="1">
        <v>982.79600000000005</v>
      </c>
      <c r="B2746" s="1">
        <v>4.0000000000000001E-3</v>
      </c>
      <c r="C2746">
        <v>4</v>
      </c>
      <c r="E2746" s="2">
        <v>101750.5</v>
      </c>
      <c r="F2746">
        <v>14558</v>
      </c>
      <c r="G2746" t="s">
        <v>4</v>
      </c>
      <c r="H2746" t="s">
        <v>5</v>
      </c>
      <c r="I2746">
        <v>116309</v>
      </c>
      <c r="J2746" t="s">
        <v>6</v>
      </c>
      <c r="K2746" t="s">
        <v>12</v>
      </c>
      <c r="L2746">
        <v>14558.82</v>
      </c>
      <c r="M2746">
        <v>116309.2</v>
      </c>
      <c r="N2746">
        <v>28</v>
      </c>
      <c r="V2746" s="11">
        <f t="shared" si="4950"/>
        <v>1.0175051587511548E-6</v>
      </c>
      <c r="W2746" s="11">
        <f t="shared" si="4951"/>
        <v>9.8279615333585582E-7</v>
      </c>
      <c r="X2746" s="10">
        <f t="shared" si="4952"/>
        <v>101750.50766217742</v>
      </c>
      <c r="Y2746" s="8">
        <f t="shared" si="4953"/>
        <v>982.79607932778777</v>
      </c>
      <c r="Z2746" s="1">
        <f t="shared" si="4954"/>
        <v>982.79600000000005</v>
      </c>
      <c r="AA2746" s="2">
        <f t="shared" si="4955"/>
        <v>101750.5</v>
      </c>
      <c r="AB2746" s="2">
        <f t="shared" si="4949"/>
        <v>101750.51587511548</v>
      </c>
      <c r="AC2746" s="1">
        <f t="shared" si="4956"/>
        <v>0.10176583740426065</v>
      </c>
      <c r="AD2746" s="1" t="b">
        <f t="shared" si="4957"/>
        <v>1</v>
      </c>
      <c r="AF2746" s="1" t="s">
        <v>1159</v>
      </c>
      <c r="AG2746" s="1" t="s">
        <v>1148</v>
      </c>
      <c r="AH2746" s="10">
        <v>14558.82</v>
      </c>
      <c r="AI2746" s="10">
        <v>116309.14</v>
      </c>
      <c r="AJ2746" s="10">
        <f t="shared" si="4998"/>
        <v>101750.32</v>
      </c>
      <c r="AK2746" s="1">
        <f t="shared" si="4999"/>
        <v>-1.8919378336477166E-3</v>
      </c>
      <c r="AL2746" s="10">
        <f t="shared" si="5000"/>
        <v>0.1876621774135856</v>
      </c>
      <c r="AM2746" s="10">
        <f t="shared" si="4958"/>
        <v>0.41412663462203753</v>
      </c>
      <c r="AN2746" s="10">
        <f t="shared" si="5001"/>
        <v>0.45315167324328204</v>
      </c>
      <c r="AO2746" s="1">
        <f t="shared" si="4959"/>
        <v>982.79600000000005</v>
      </c>
      <c r="BB2746" s="17" cm="1">
        <f t="array" ref="BB2746">$C2746*EXP(poly_from_str($AO2746,BB$2951))</f>
        <v>3.898571447262805</v>
      </c>
      <c r="BF2746" s="21">
        <f>INDEX([1]Pr3_line_class7_opt_lin!$A$2:$A$3624,MATCH($X2746,[1]Pr3_line_class7_opt_lin!$AO$2:$AO$3624,0),1)</f>
        <v>4643</v>
      </c>
    </row>
    <row r="2747" spans="1:58" hidden="1" x14ac:dyDescent="0.25">
      <c r="A2747" s="1">
        <v>982.70899999999995</v>
      </c>
      <c r="B2747" s="1">
        <v>4.0000000000000001E-3</v>
      </c>
      <c r="C2747">
        <v>20</v>
      </c>
      <c r="E2747" s="2">
        <v>101759.5</v>
      </c>
      <c r="F2747">
        <v>19360</v>
      </c>
      <c r="G2747" t="s">
        <v>4</v>
      </c>
      <c r="H2747" t="s">
        <v>39</v>
      </c>
      <c r="I2747">
        <v>121119</v>
      </c>
      <c r="J2747" t="s">
        <v>6</v>
      </c>
      <c r="K2747" t="s">
        <v>46</v>
      </c>
      <c r="L2747">
        <v>19360.099999999999</v>
      </c>
      <c r="M2747">
        <v>121119.2</v>
      </c>
      <c r="N2747">
        <v>28</v>
      </c>
      <c r="V2747" s="11">
        <f t="shared" si="4950"/>
        <v>1.0175952392824325E-6</v>
      </c>
      <c r="W2747" s="11">
        <f t="shared" si="4951"/>
        <v>9.8270923107916228E-7</v>
      </c>
      <c r="X2747" s="10">
        <f t="shared" si="4952"/>
        <v>101759.51154693161</v>
      </c>
      <c r="Y2747" s="8">
        <f t="shared" si="4953"/>
        <v>982.70911956844327</v>
      </c>
      <c r="Z2747" s="1">
        <f t="shared" si="4954"/>
        <v>982.70899999999995</v>
      </c>
      <c r="AA2747" s="2">
        <f t="shared" si="4955"/>
        <v>101759.5</v>
      </c>
      <c r="AB2747" s="2">
        <f t="shared" si="4949"/>
        <v>101759.52392824326</v>
      </c>
      <c r="AC2747" s="1">
        <f t="shared" si="4956"/>
        <v>0.10177500355051355</v>
      </c>
      <c r="AD2747" s="1" t="b">
        <f t="shared" si="4957"/>
        <v>1</v>
      </c>
      <c r="AF2747" s="1" t="s">
        <v>1187</v>
      </c>
      <c r="AG2747" s="1" t="s">
        <v>1151</v>
      </c>
      <c r="AH2747" s="10">
        <v>19360.099999999999</v>
      </c>
      <c r="AI2747" s="10">
        <v>121119.2</v>
      </c>
      <c r="AJ2747" s="10">
        <f t="shared" si="4998"/>
        <v>101759.1</v>
      </c>
      <c r="AK2747" s="1">
        <f t="shared" si="4999"/>
        <v>-4.0939640779242836E-3</v>
      </c>
      <c r="AL2747" s="10">
        <f t="shared" si="5000"/>
        <v>0.41154693160206079</v>
      </c>
      <c r="AM2747" s="10">
        <f t="shared" si="4958"/>
        <v>0.41419993100704278</v>
      </c>
      <c r="AN2747" s="10">
        <f t="shared" si="5001"/>
        <v>0.99359488206931434</v>
      </c>
      <c r="AO2747" s="1">
        <f t="shared" si="4959"/>
        <v>982.70899999999995</v>
      </c>
      <c r="BB2747" s="17" cm="1">
        <f t="array" ref="BB2747">$C2747*EXP(poly_from_str($AO2747,BB$2951))</f>
        <v>19.490528126334461</v>
      </c>
      <c r="BF2747" s="21">
        <f>INDEX([1]Pr3_line_class7_opt_lin!$A$2:$A$3624,MATCH($X2747,[1]Pr3_line_class7_opt_lin!$AO$2:$AO$3624,0),1)</f>
        <v>23227</v>
      </c>
    </row>
    <row r="2748" spans="1:58" hidden="1" x14ac:dyDescent="0.25">
      <c r="A2748" s="1">
        <v>982.34</v>
      </c>
      <c r="B2748" s="1">
        <v>4.0000000000000001E-3</v>
      </c>
      <c r="C2748">
        <v>1</v>
      </c>
      <c r="E2748" s="2">
        <v>101797.8</v>
      </c>
      <c r="F2748">
        <v>15525</v>
      </c>
      <c r="G2748" t="s">
        <v>4</v>
      </c>
      <c r="H2748" t="s">
        <v>12</v>
      </c>
      <c r="I2748">
        <v>117323</v>
      </c>
      <c r="J2748" t="s">
        <v>6</v>
      </c>
      <c r="K2748" t="s">
        <v>12</v>
      </c>
      <c r="L2748">
        <v>15525.5</v>
      </c>
      <c r="M2748">
        <v>117323.1</v>
      </c>
      <c r="N2748">
        <v>28</v>
      </c>
      <c r="V2748" s="11">
        <f t="shared" si="4950"/>
        <v>1.0179774823380908E-6</v>
      </c>
      <c r="W2748" s="11">
        <f t="shared" si="4951"/>
        <v>9.8233950046071735E-7</v>
      </c>
      <c r="X2748" s="10">
        <f t="shared" si="4952"/>
        <v>101797.77503888699</v>
      </c>
      <c r="Y2748" s="8">
        <f t="shared" si="4953"/>
        <v>982.33974133324386</v>
      </c>
      <c r="Z2748" s="1">
        <f t="shared" si="4954"/>
        <v>982.34</v>
      </c>
      <c r="AA2748" s="2">
        <f t="shared" si="4955"/>
        <v>101797.8</v>
      </c>
      <c r="AB2748" s="2">
        <f t="shared" si="4949"/>
        <v>101797.74823380906</v>
      </c>
      <c r="AC2748" s="1">
        <f t="shared" si="4956"/>
        <v>0.1018139077273699</v>
      </c>
      <c r="AD2748" s="1" t="b">
        <f t="shared" si="4957"/>
        <v>1</v>
      </c>
      <c r="AF2748" s="1" t="s">
        <v>1154</v>
      </c>
      <c r="AG2748" s="1" t="s">
        <v>1200</v>
      </c>
      <c r="AH2748" s="10">
        <v>15525.5</v>
      </c>
      <c r="AI2748" s="10">
        <v>117323.1</v>
      </c>
      <c r="AJ2748" s="10">
        <f t="shared" si="4998"/>
        <v>101797.6</v>
      </c>
      <c r="AK2748" s="1">
        <f t="shared" si="4999"/>
        <v>-1.4304462972631882E-3</v>
      </c>
      <c r="AL2748" s="10">
        <f t="shared" si="5000"/>
        <v>0.17503888698411174</v>
      </c>
      <c r="AM2748" s="10">
        <f t="shared" si="4958"/>
        <v>0.41451147260622601</v>
      </c>
      <c r="AN2748" s="10">
        <f t="shared" si="5001"/>
        <v>0.42227754489775887</v>
      </c>
      <c r="AO2748" s="1">
        <f t="shared" si="4959"/>
        <v>982.34</v>
      </c>
      <c r="BB2748" s="17" cm="1">
        <f t="array" ref="BB2748">$C2748*EXP(poly_from_str($AO2748,BB$2951))</f>
        <v>0.97403059845871975</v>
      </c>
      <c r="BF2748" s="21">
        <f>INDEX([1]Pr3_line_class7_opt_lin!$A$2:$A$3624,MATCH($X2748,[1]Pr3_line_class7_opt_lin!$AO$2:$AO$3624,0),1)</f>
        <v>1164</v>
      </c>
    </row>
    <row r="2749" spans="1:58" hidden="1" x14ac:dyDescent="0.25">
      <c r="A2749" s="1">
        <v>979.899</v>
      </c>
      <c r="B2749" s="1">
        <v>4.0000000000000001E-3</v>
      </c>
      <c r="C2749">
        <v>1</v>
      </c>
      <c r="E2749" s="2">
        <v>102051.3</v>
      </c>
      <c r="F2749">
        <v>13352</v>
      </c>
      <c r="G2749" t="s">
        <v>4</v>
      </c>
      <c r="H2749" t="s">
        <v>12</v>
      </c>
      <c r="I2749">
        <v>115403</v>
      </c>
      <c r="J2749" t="s">
        <v>6</v>
      </c>
      <c r="K2749" t="s">
        <v>12</v>
      </c>
      <c r="L2749">
        <v>13352.1</v>
      </c>
      <c r="M2749">
        <v>115403.3</v>
      </c>
      <c r="N2749">
        <v>28</v>
      </c>
      <c r="V2749" s="11">
        <f t="shared" si="4950"/>
        <v>1.0205133386195924E-6</v>
      </c>
      <c r="W2749" s="11">
        <f t="shared" si="4951"/>
        <v>9.7989932514333483E-7</v>
      </c>
      <c r="X2749" s="10">
        <f t="shared" si="4952"/>
        <v>102051.3162437697</v>
      </c>
      <c r="Y2749" s="8">
        <f t="shared" si="4953"/>
        <v>979.89916917024641</v>
      </c>
      <c r="Z2749" s="1">
        <f t="shared" si="4954"/>
        <v>979.899</v>
      </c>
      <c r="AA2749" s="2">
        <f t="shared" si="4955"/>
        <v>102051.3</v>
      </c>
      <c r="AB2749" s="2">
        <f t="shared" si="4949"/>
        <v>102051.33386195924</v>
      </c>
      <c r="AC2749" s="1">
        <f t="shared" si="4956"/>
        <v>0.10207237371502534</v>
      </c>
      <c r="AD2749" s="1" t="b">
        <f t="shared" si="4957"/>
        <v>1</v>
      </c>
      <c r="AF2749" s="1" t="s">
        <v>1179</v>
      </c>
      <c r="AG2749" s="1" t="s">
        <v>1172</v>
      </c>
      <c r="AH2749" s="10">
        <v>13352.1</v>
      </c>
      <c r="AI2749" s="10">
        <v>115403.34</v>
      </c>
      <c r="AJ2749" s="10">
        <f t="shared" si="4998"/>
        <v>102051.23999999999</v>
      </c>
      <c r="AK2749" s="1">
        <f t="shared" si="4999"/>
        <v>-9.0126528607470391E-4</v>
      </c>
      <c r="AL2749" s="10">
        <f t="shared" si="5000"/>
        <v>7.6243769712164067E-2</v>
      </c>
      <c r="AM2749" s="10">
        <f t="shared" si="4958"/>
        <v>0.41657885149387847</v>
      </c>
      <c r="AN2749" s="10">
        <f t="shared" si="5001"/>
        <v>0.18302362071129877</v>
      </c>
      <c r="AO2749" s="1">
        <f t="shared" si="4959"/>
        <v>979.899</v>
      </c>
      <c r="BB2749" s="17" cm="1">
        <f t="array" ref="BB2749">$C2749*EXP(poly_from_str($AO2749,BB$2951))</f>
        <v>0.97067459659474598</v>
      </c>
      <c r="BF2749" s="21">
        <f>INDEX([1]Pr3_line_class7_opt_lin!$A$2:$A$3624,MATCH($X2749,[1]Pr3_line_class7_opt_lin!$AO$2:$AO$3624,0),1)</f>
        <v>1181</v>
      </c>
    </row>
    <row r="2750" spans="1:58" hidden="1" x14ac:dyDescent="0.25">
      <c r="A2750" s="1">
        <v>979.69399999999996</v>
      </c>
      <c r="B2750" s="1">
        <v>4.0000000000000001E-3</v>
      </c>
      <c r="C2750">
        <v>2</v>
      </c>
      <c r="E2750" s="2">
        <v>102072.7</v>
      </c>
      <c r="N2750">
        <v>28</v>
      </c>
      <c r="V2750" s="11">
        <f t="shared" si="4950"/>
        <v>1.0207268800258041E-6</v>
      </c>
      <c r="W2750" s="11">
        <f t="shared" si="4951"/>
        <v>9.7969388484874031E-7</v>
      </c>
      <c r="X2750" s="10">
        <f t="shared" si="4952"/>
        <v>102072.69424727994</v>
      </c>
      <c r="Y2750" s="8">
        <f t="shared" si="4953"/>
        <v>979.69394006335665</v>
      </c>
      <c r="Z2750" s="1">
        <f t="shared" si="4954"/>
        <v>979.69399999999996</v>
      </c>
      <c r="AA2750" s="2">
        <f t="shared" si="4955"/>
        <v>102072.7</v>
      </c>
      <c r="AB2750" s="2">
        <f t="shared" si="4949"/>
        <v>102072.6880025804</v>
      </c>
      <c r="AC2750" s="1">
        <f t="shared" si="4956"/>
        <v>0.10209416818036061</v>
      </c>
      <c r="AD2750" s="1" t="b">
        <f t="shared" si="4957"/>
        <v>1</v>
      </c>
      <c r="AM2750" s="10">
        <f t="shared" si="4958"/>
        <v>0.41675339442723958</v>
      </c>
      <c r="AN2750" s="10"/>
      <c r="AO2750" s="1">
        <f t="shared" si="4959"/>
        <v>979.69399999999996</v>
      </c>
      <c r="AP2750"/>
      <c r="BB2750" s="17" cm="1">
        <f t="array" ref="BB2750">$C2750*EXP(poly_from_str($AO2750,BB$2951))</f>
        <v>1.9407735167838538</v>
      </c>
      <c r="BF2750" s="21">
        <f>INDEX([1]Pr3_line_class7_opt_lin!$A$2:$A$3624,MATCH($X2750,[1]Pr3_line_class7_opt_lin!$AO$2:$AO$3624,0),1)</f>
        <v>2365</v>
      </c>
    </row>
    <row r="2751" spans="1:58" x14ac:dyDescent="0.25">
      <c r="A2751" s="1">
        <v>979.21799999999996</v>
      </c>
      <c r="B2751" s="1">
        <v>8.0000000000000002E-3</v>
      </c>
      <c r="C2751">
        <v>1</v>
      </c>
      <c r="D2751" t="s">
        <v>16</v>
      </c>
      <c r="E2751" s="2">
        <v>102122.3</v>
      </c>
      <c r="F2751">
        <v>19308</v>
      </c>
      <c r="G2751" t="s">
        <v>4</v>
      </c>
      <c r="H2751" t="s">
        <v>12</v>
      </c>
      <c r="I2751">
        <v>121431</v>
      </c>
      <c r="J2751" t="s">
        <v>6</v>
      </c>
      <c r="K2751" t="s">
        <v>39</v>
      </c>
      <c r="L2751">
        <v>19308.93</v>
      </c>
      <c r="M2751">
        <v>121431.2</v>
      </c>
      <c r="N2751">
        <v>28</v>
      </c>
      <c r="V2751" s="11">
        <f t="shared" si="4950"/>
        <v>1.0212230575826834E-6</v>
      </c>
      <c r="W2751" s="11">
        <f t="shared" si="4951"/>
        <v>9.7921805521418926E-7</v>
      </c>
      <c r="X2751" s="10">
        <f t="shared" si="4952"/>
        <v>102122.3027582761</v>
      </c>
      <c r="Y2751" s="8">
        <f t="shared" si="4953"/>
        <v>979.21802876596314</v>
      </c>
      <c r="Z2751" s="1">
        <f t="shared" si="4954"/>
        <v>979.21799999999996</v>
      </c>
      <c r="AA2751" s="2">
        <f t="shared" si="4955"/>
        <v>102122.3</v>
      </c>
      <c r="AB2751" s="2">
        <f t="shared" si="4949"/>
        <v>102122.30575826834</v>
      </c>
      <c r="AC2751" s="1">
        <f t="shared" si="4956"/>
        <v>0.10214482666692623</v>
      </c>
      <c r="AD2751" s="1" t="b">
        <f t="shared" si="4957"/>
        <v>1</v>
      </c>
      <c r="AF2751" s="1" t="s">
        <v>1226</v>
      </c>
      <c r="AG2751" s="1" t="s">
        <v>1227</v>
      </c>
      <c r="AH2751" s="10">
        <v>19308.93</v>
      </c>
      <c r="AI2751" s="10">
        <v>121431.2</v>
      </c>
      <c r="AJ2751" s="10">
        <f t="shared" ref="AJ2751:AJ2755" si="5002">AI2751-AH2751</f>
        <v>102122.26999999999</v>
      </c>
      <c r="AK2751" s="1">
        <f t="shared" ref="AK2751:AK2755" si="5003">$A2751-100000000/AJ2751</f>
        <v>-3.4287467383364856E-4</v>
      </c>
      <c r="AL2751" s="10">
        <f t="shared" ref="AL2751:AL2755" si="5004">$X2751-AJ2751</f>
        <v>3.275827610923443E-2</v>
      </c>
      <c r="AM2751" s="10">
        <f t="shared" si="4958"/>
        <v>0.83431717962700858</v>
      </c>
      <c r="AN2751" s="10">
        <f t="shared" ref="AN2751:AN2755" si="5005">AL2751/AM2751</f>
        <v>3.9263576142444301E-2</v>
      </c>
      <c r="AO2751" s="1">
        <f t="shared" si="4959"/>
        <v>979.21799999999996</v>
      </c>
      <c r="BB2751" s="17" cm="1">
        <f t="array" ref="BB2751">$C2751*EXP(poly_from_str($AO2751,BB$2951))</f>
        <v>0.96971484677612119</v>
      </c>
      <c r="BF2751" s="21">
        <f>INDEX([1]Pr3_line_class7_opt_lin!$A$2:$A$3624,MATCH($X2751,[1]Pr3_line_class7_opt_lin!$AO$2:$AO$3624,0),1)</f>
        <v>1186</v>
      </c>
    </row>
    <row r="2752" spans="1:58" x14ac:dyDescent="0.25">
      <c r="A2752" s="1">
        <v>979.21799999999996</v>
      </c>
      <c r="B2752" s="1">
        <v>8.0000000000000002E-3</v>
      </c>
      <c r="C2752">
        <v>1</v>
      </c>
      <c r="D2752" t="s">
        <v>16</v>
      </c>
      <c r="E2752" s="2">
        <v>102122.3</v>
      </c>
      <c r="F2752">
        <v>26446</v>
      </c>
      <c r="G2752" t="s">
        <v>4</v>
      </c>
      <c r="H2752" t="s">
        <v>7</v>
      </c>
      <c r="I2752">
        <v>128568</v>
      </c>
      <c r="J2752" t="s">
        <v>6</v>
      </c>
      <c r="K2752" t="s">
        <v>5</v>
      </c>
      <c r="L2752">
        <v>26446.97</v>
      </c>
      <c r="M2752">
        <v>128568.6</v>
      </c>
      <c r="N2752">
        <v>28</v>
      </c>
      <c r="V2752" s="11">
        <f t="shared" si="4950"/>
        <v>1.0212230575826834E-6</v>
      </c>
      <c r="W2752" s="11">
        <f t="shared" si="4951"/>
        <v>9.7921805521418926E-7</v>
      </c>
      <c r="X2752" s="10">
        <f t="shared" si="4952"/>
        <v>102122.3027582761</v>
      </c>
      <c r="Y2752" s="8">
        <f t="shared" si="4953"/>
        <v>979.21802876596314</v>
      </c>
      <c r="Z2752" s="1">
        <f t="shared" si="4954"/>
        <v>979.21799999999996</v>
      </c>
      <c r="AA2752" s="2">
        <f t="shared" si="4955"/>
        <v>102122.3</v>
      </c>
      <c r="AB2752" s="2">
        <f t="shared" si="4949"/>
        <v>102122.30575826834</v>
      </c>
      <c r="AC2752" s="1">
        <f t="shared" si="4956"/>
        <v>0.10214482666692623</v>
      </c>
      <c r="AD2752" s="1" t="b">
        <f t="shared" si="4957"/>
        <v>1</v>
      </c>
      <c r="AF2752" s="1" t="s">
        <v>1225</v>
      </c>
      <c r="AG2752" s="1" t="s">
        <v>1191</v>
      </c>
      <c r="AH2752" s="10">
        <v>26446.97</v>
      </c>
      <c r="AI2752" s="10">
        <v>128568.6</v>
      </c>
      <c r="AJ2752" s="10">
        <f t="shared" si="5002"/>
        <v>102121.63</v>
      </c>
      <c r="AK2752" s="1">
        <f t="shared" si="5003"/>
        <v>-6.4796719362902877E-3</v>
      </c>
      <c r="AL2752" s="10">
        <f t="shared" si="5004"/>
        <v>0.67275827609410044</v>
      </c>
      <c r="AM2752" s="10">
        <f t="shared" si="4958"/>
        <v>0.83431717962700858</v>
      </c>
      <c r="AN2752" s="10">
        <f t="shared" si="5005"/>
        <v>0.80635793259688726</v>
      </c>
      <c r="AO2752" s="1">
        <f t="shared" si="4959"/>
        <v>979.21799999999996</v>
      </c>
      <c r="BB2752" s="17" cm="1">
        <f t="array" ref="BB2752">$C2752*EXP(poly_from_str($AO2752,BB$2951))</f>
        <v>0.96971484677612119</v>
      </c>
      <c r="BF2752" s="21">
        <f>INDEX([1]Pr3_line_class7_opt_lin!$A$2:$A$3624,MATCH($X2752,[1]Pr3_line_class7_opt_lin!$AO$2:$AO$3624,0),1)</f>
        <v>1186</v>
      </c>
    </row>
    <row r="2753" spans="1:58" hidden="1" x14ac:dyDescent="0.25">
      <c r="A2753" s="1">
        <v>978.00099999999998</v>
      </c>
      <c r="B2753" s="1">
        <v>4.0000000000000001E-3</v>
      </c>
      <c r="C2753">
        <v>4</v>
      </c>
      <c r="E2753" s="2">
        <v>102249.4</v>
      </c>
      <c r="F2753">
        <v>15525</v>
      </c>
      <c r="G2753" t="s">
        <v>4</v>
      </c>
      <c r="H2753" t="s">
        <v>12</v>
      </c>
      <c r="I2753">
        <v>117775</v>
      </c>
      <c r="J2753" t="s">
        <v>6</v>
      </c>
      <c r="K2753" t="s">
        <v>39</v>
      </c>
      <c r="L2753">
        <v>15525.5</v>
      </c>
      <c r="M2753">
        <v>117775.3</v>
      </c>
      <c r="N2753">
        <v>28</v>
      </c>
      <c r="V2753" s="11">
        <f t="shared" si="4950"/>
        <v>1.0224938420308365E-6</v>
      </c>
      <c r="W2753" s="11">
        <f t="shared" si="4951"/>
        <v>9.7800084890473696E-7</v>
      </c>
      <c r="X2753" s="10">
        <f t="shared" si="4952"/>
        <v>102249.39245270725</v>
      </c>
      <c r="Y2753" s="8">
        <f t="shared" si="4953"/>
        <v>978.0009210935151</v>
      </c>
      <c r="Z2753" s="1">
        <f t="shared" si="4954"/>
        <v>978.00099999999998</v>
      </c>
      <c r="AA2753" s="2">
        <f t="shared" si="4955"/>
        <v>102249.4</v>
      </c>
      <c r="AB2753" s="2">
        <f t="shared" ref="AB2753:AB2816" si="5006">100000000/Z2753</f>
        <v>102249.38420308364</v>
      </c>
      <c r="AC2753" s="1">
        <f t="shared" si="4956"/>
        <v>0.10227468284954906</v>
      </c>
      <c r="AD2753" s="1" t="b">
        <f t="shared" si="4957"/>
        <v>1</v>
      </c>
      <c r="AF2753" s="1" t="s">
        <v>1154</v>
      </c>
      <c r="AG2753" s="1" t="s">
        <v>1158</v>
      </c>
      <c r="AH2753" s="10">
        <v>15525.5</v>
      </c>
      <c r="AI2753" s="10">
        <v>117775.3</v>
      </c>
      <c r="AJ2753" s="10">
        <f t="shared" si="5002"/>
        <v>102249.8</v>
      </c>
      <c r="AK2753" s="1">
        <f t="shared" si="5003"/>
        <v>3.9770229379882949E-3</v>
      </c>
      <c r="AL2753" s="10">
        <f t="shared" si="5004"/>
        <v>-0.40754729275067803</v>
      </c>
      <c r="AM2753" s="10">
        <f t="shared" si="4958"/>
        <v>0.41819752740539123</v>
      </c>
      <c r="AN2753" s="10">
        <f t="shared" si="5005"/>
        <v>-0.97453300424612721</v>
      </c>
      <c r="AO2753" s="1">
        <f t="shared" si="4959"/>
        <v>978.00099999999998</v>
      </c>
      <c r="BB2753" s="17" cm="1">
        <f t="array" ref="BB2753">$C2753*EXP(poly_from_str($AO2753,BB$2951))</f>
        <v>3.8718974397094792</v>
      </c>
      <c r="BF2753" s="21">
        <f>INDEX([1]Pr3_line_class7_opt_lin!$A$2:$A$3624,MATCH($X2753,[1]Pr3_line_class7_opt_lin!$AO$2:$AO$3624,0),1)</f>
        <v>4777</v>
      </c>
    </row>
    <row r="2754" spans="1:58" hidden="1" x14ac:dyDescent="0.25">
      <c r="A2754" s="1">
        <v>977.928</v>
      </c>
      <c r="B2754" s="1">
        <v>4.0000000000000001E-3</v>
      </c>
      <c r="C2754">
        <v>7</v>
      </c>
      <c r="E2754" s="2">
        <v>102257</v>
      </c>
      <c r="F2754">
        <v>18241</v>
      </c>
      <c r="G2754" t="s">
        <v>4</v>
      </c>
      <c r="H2754" t="s">
        <v>12</v>
      </c>
      <c r="I2754">
        <v>120498</v>
      </c>
      <c r="J2754" t="s">
        <v>6</v>
      </c>
      <c r="K2754" t="s">
        <v>39</v>
      </c>
      <c r="L2754">
        <v>18241.54</v>
      </c>
      <c r="M2754">
        <v>120498.7</v>
      </c>
      <c r="N2754">
        <v>28</v>
      </c>
      <c r="V2754" s="11">
        <f t="shared" ref="V2754:V2817" si="5007">0.001/$A2754</f>
        <v>1.0225701687649806E-6</v>
      </c>
      <c r="W2754" s="11">
        <f t="shared" ref="W2754:W2817" si="5008">0.1/$E2754</f>
        <v>9.7792816139726372E-7</v>
      </c>
      <c r="X2754" s="10">
        <f t="shared" ref="X2754:X2817" si="5009">($E2754/$W2754^2+(100000000/$A2754)/$V2754^2)/(1/$W2754^2+1/$V2754^2)</f>
        <v>102257.00806182994</v>
      </c>
      <c r="Y2754" s="8">
        <f t="shared" ref="Y2754:Y2817" si="5010">100000000/X2754</f>
        <v>977.92808429848412</v>
      </c>
      <c r="Z2754" s="1">
        <f t="shared" ref="Z2754:Z2817" si="5011">ROUND($A2754,3)+0</f>
        <v>977.928</v>
      </c>
      <c r="AA2754" s="2">
        <f t="shared" ref="AA2754:AA2817" si="5012">ROUND($E2754,1)+0</f>
        <v>102257</v>
      </c>
      <c r="AB2754" s="2">
        <f t="shared" si="5006"/>
        <v>102257.01687649806</v>
      </c>
      <c r="AC2754" s="1">
        <f t="shared" ref="AC2754:AC2817" si="5013">0.0005/$Z2754*AB2754+0.05</f>
        <v>0.10228248750240204</v>
      </c>
      <c r="AD2754" s="1" t="b">
        <f t="shared" ref="AD2754:AD2817" si="5014">ABS($E2754-AB2754)&lt;AC2754</f>
        <v>1</v>
      </c>
      <c r="AF2754" s="1" t="s">
        <v>1153</v>
      </c>
      <c r="AG2754" s="1" t="s">
        <v>1198</v>
      </c>
      <c r="AH2754" s="10">
        <v>18241.54</v>
      </c>
      <c r="AI2754" s="10">
        <v>120498.7</v>
      </c>
      <c r="AJ2754" s="10">
        <f t="shared" si="5002"/>
        <v>102257.16</v>
      </c>
      <c r="AK2754" s="1">
        <f t="shared" si="5003"/>
        <v>1.3687499242678314E-3</v>
      </c>
      <c r="AL2754" s="10">
        <f t="shared" si="5004"/>
        <v>-0.15193817006365862</v>
      </c>
      <c r="AM2754" s="10">
        <f t="shared" ref="AM2754:AM2817" si="5015">$B2754/$A2754*$E2754</f>
        <v>0.41825983098960251</v>
      </c>
      <c r="AN2754" s="10">
        <f t="shared" si="5005"/>
        <v>-0.36326263916898976</v>
      </c>
      <c r="AO2754" s="1">
        <f t="shared" ref="AO2754:AO2817" si="5016">$A2754+0</f>
        <v>977.928</v>
      </c>
      <c r="BB2754" s="17" cm="1">
        <f t="array" ref="BB2754">$C2754*EXP(poly_from_str($AO2754,BB$2951))</f>
        <v>6.7750825062193298</v>
      </c>
      <c r="BF2754" s="21">
        <f>INDEX([1]Pr3_line_class7_opt_lin!$A$2:$A$3624,MATCH($X2754,[1]Pr3_line_class7_opt_lin!$AO$2:$AO$3624,0),1)</f>
        <v>8364</v>
      </c>
    </row>
    <row r="2755" spans="1:58" hidden="1" x14ac:dyDescent="0.25">
      <c r="A2755" s="1">
        <v>976.67600000000004</v>
      </c>
      <c r="B2755" s="1">
        <v>4.0000000000000001E-3</v>
      </c>
      <c r="C2755">
        <v>10</v>
      </c>
      <c r="E2755" s="2">
        <v>102388.1</v>
      </c>
      <c r="F2755">
        <v>14859</v>
      </c>
      <c r="G2755" t="s">
        <v>4</v>
      </c>
      <c r="H2755" t="s">
        <v>12</v>
      </c>
      <c r="I2755">
        <v>117248</v>
      </c>
      <c r="J2755" t="s">
        <v>6</v>
      </c>
      <c r="K2755" t="s">
        <v>39</v>
      </c>
      <c r="L2755">
        <v>14859.96</v>
      </c>
      <c r="M2755">
        <v>117248.2</v>
      </c>
      <c r="N2755">
        <v>28</v>
      </c>
      <c r="V2755" s="11">
        <f t="shared" si="5007"/>
        <v>1.0238810004546032E-6</v>
      </c>
      <c r="W2755" s="11">
        <f t="shared" si="5008"/>
        <v>9.7667600043364411E-7</v>
      </c>
      <c r="X2755" s="10">
        <f t="shared" si="5009"/>
        <v>102388.10002165807</v>
      </c>
      <c r="Y2755" s="8">
        <f t="shared" si="5010"/>
        <v>976.67600022704869</v>
      </c>
      <c r="Z2755" s="1">
        <f t="shared" si="5011"/>
        <v>976.67600000000004</v>
      </c>
      <c r="AA2755" s="2">
        <f t="shared" si="5012"/>
        <v>102388.1</v>
      </c>
      <c r="AB2755" s="2">
        <f t="shared" si="5006"/>
        <v>102388.10004546031</v>
      </c>
      <c r="AC2755" s="1">
        <f t="shared" si="5013"/>
        <v>0.10241661515459595</v>
      </c>
      <c r="AD2755" s="1" t="b">
        <f t="shared" si="5014"/>
        <v>1</v>
      </c>
      <c r="AF2755" s="1" t="s">
        <v>1173</v>
      </c>
      <c r="AG2755" s="1" t="s">
        <v>1192</v>
      </c>
      <c r="AH2755" s="10">
        <v>14859.96</v>
      </c>
      <c r="AI2755" s="10">
        <v>117248.2</v>
      </c>
      <c r="AJ2755" s="10">
        <f t="shared" si="5002"/>
        <v>102388.23999999999</v>
      </c>
      <c r="AK2755" s="1">
        <f t="shared" si="5003"/>
        <v>1.3350189435641369E-3</v>
      </c>
      <c r="AL2755" s="10">
        <f t="shared" si="5004"/>
        <v>-0.13997834191832226</v>
      </c>
      <c r="AM2755" s="10">
        <f t="shared" si="5015"/>
        <v>0.41933292105058384</v>
      </c>
      <c r="AN2755" s="10">
        <f t="shared" si="5005"/>
        <v>-0.33381195439562628</v>
      </c>
      <c r="AO2755" s="1">
        <f t="shared" si="5016"/>
        <v>976.67600000000004</v>
      </c>
      <c r="BB2755" s="17" cm="1">
        <f t="array" ref="BB2755">$C2755*EXP(poly_from_str($AO2755,BB$2951))</f>
        <v>9.6604265591602463</v>
      </c>
      <c r="BF2755" s="21">
        <f>INDEX([1]Pr3_line_class7_opt_lin!$A$2:$A$3624,MATCH($X2755,[1]Pr3_line_class7_opt_lin!$AO$2:$AO$3624,0),1)</f>
        <v>12038</v>
      </c>
    </row>
    <row r="2756" spans="1:58" hidden="1" x14ac:dyDescent="0.25">
      <c r="A2756" s="1">
        <v>974.23099999999999</v>
      </c>
      <c r="B2756" s="1">
        <v>4.0000000000000001E-3</v>
      </c>
      <c r="C2756">
        <v>2</v>
      </c>
      <c r="E2756" s="2">
        <v>102645.1</v>
      </c>
      <c r="N2756">
        <v>28</v>
      </c>
      <c r="V2756" s="11">
        <f t="shared" si="5007"/>
        <v>1.0264506056571799E-6</v>
      </c>
      <c r="W2756" s="11">
        <f t="shared" si="5008"/>
        <v>9.7423062571910403E-7</v>
      </c>
      <c r="X2756" s="10">
        <f t="shared" si="5009"/>
        <v>102645.08131143638</v>
      </c>
      <c r="Y2756" s="8">
        <f t="shared" si="5010"/>
        <v>974.23080309702402</v>
      </c>
      <c r="Z2756" s="1">
        <f t="shared" si="5011"/>
        <v>974.23099999999999</v>
      </c>
      <c r="AA2756" s="2">
        <f t="shared" si="5012"/>
        <v>102645.1</v>
      </c>
      <c r="AB2756" s="2">
        <f t="shared" si="5006"/>
        <v>102645.06056571798</v>
      </c>
      <c r="AC2756" s="1">
        <f t="shared" si="5013"/>
        <v>0.10268004229269957</v>
      </c>
      <c r="AD2756" s="1" t="b">
        <f t="shared" si="5014"/>
        <v>1</v>
      </c>
      <c r="AM2756" s="10">
        <f t="shared" si="5015"/>
        <v>0.42144050025096724</v>
      </c>
      <c r="AN2756" s="10"/>
      <c r="AO2756" s="1">
        <f t="shared" si="5016"/>
        <v>974.23099999999999</v>
      </c>
      <c r="AP2756"/>
      <c r="BB2756" s="17" cm="1">
        <f t="array" ref="BB2756">$C2756*EXP(poly_from_str($AO2756,BB$2951))</f>
        <v>1.9247566362778754</v>
      </c>
      <c r="BF2756" s="21">
        <f>INDEX([1]Pr3_line_class7_opt_lin!$A$2:$A$3624,MATCH($X2756,[1]Pr3_line_class7_opt_lin!$AO$2:$AO$3624,0),1)</f>
        <v>2443</v>
      </c>
    </row>
    <row r="2757" spans="1:58" hidden="1" x14ac:dyDescent="0.25">
      <c r="A2757" s="1">
        <v>973.1</v>
      </c>
      <c r="B2757" s="1">
        <v>4.0000000000000001E-3</v>
      </c>
      <c r="C2757">
        <v>3</v>
      </c>
      <c r="E2757" s="2">
        <v>102764.4</v>
      </c>
      <c r="F2757">
        <v>14558</v>
      </c>
      <c r="G2757" t="s">
        <v>4</v>
      </c>
      <c r="H2757" t="s">
        <v>5</v>
      </c>
      <c r="I2757">
        <v>117323</v>
      </c>
      <c r="J2757" t="s">
        <v>6</v>
      </c>
      <c r="K2757" t="s">
        <v>12</v>
      </c>
      <c r="L2757">
        <v>14558.82</v>
      </c>
      <c r="M2757">
        <v>117323.1</v>
      </c>
      <c r="N2757">
        <v>28</v>
      </c>
      <c r="V2757" s="11">
        <f t="shared" si="5007"/>
        <v>1.027643613194944E-6</v>
      </c>
      <c r="W2757" s="11">
        <f t="shared" si="5008"/>
        <v>9.7309963372529789E-7</v>
      </c>
      <c r="X2757" s="10">
        <f t="shared" si="5009"/>
        <v>102764.38171346652</v>
      </c>
      <c r="Y2757" s="8">
        <f t="shared" si="5010"/>
        <v>973.09980688470137</v>
      </c>
      <c r="Z2757" s="1">
        <f t="shared" si="5011"/>
        <v>973.1</v>
      </c>
      <c r="AA2757" s="2">
        <f t="shared" si="5012"/>
        <v>102764.4</v>
      </c>
      <c r="AB2757" s="2">
        <f t="shared" si="5006"/>
        <v>102764.36131949439</v>
      </c>
      <c r="AC2757" s="1">
        <f t="shared" si="5013"/>
        <v>0.10280256978701799</v>
      </c>
      <c r="AD2757" s="1" t="b">
        <f t="shared" si="5014"/>
        <v>1</v>
      </c>
      <c r="AF2757" s="1" t="s">
        <v>1159</v>
      </c>
      <c r="AG2757" s="1" t="s">
        <v>1200</v>
      </c>
      <c r="AH2757" s="10">
        <v>14558.82</v>
      </c>
      <c r="AI2757" s="10">
        <v>117323.1</v>
      </c>
      <c r="AJ2757" s="10">
        <f>AI2757-AH2757</f>
        <v>102764.28</v>
      </c>
      <c r="AK2757" s="1">
        <f>$A2757-100000000/AJ2757</f>
        <v>-7.7003410137876926E-4</v>
      </c>
      <c r="AL2757" s="10">
        <f>$X2757-AJ2757</f>
        <v>0.10171346651623026</v>
      </c>
      <c r="AM2757" s="10">
        <f t="shared" si="5015"/>
        <v>0.422420717295242</v>
      </c>
      <c r="AN2757" s="10">
        <f>AL2757/AM2757</f>
        <v>0.24078711661563651</v>
      </c>
      <c r="AO2757" s="1">
        <f t="shared" si="5016"/>
        <v>973.1</v>
      </c>
      <c r="BB2757" s="17" cm="1">
        <f t="array" ref="BB2757">$C2757*EXP(poly_from_str($AO2757,BB$2951))</f>
        <v>2.8819195453806254</v>
      </c>
      <c r="BF2757" s="21">
        <f>INDEX([1]Pr3_line_class7_opt_lin!$A$2:$A$3624,MATCH($X2757,[1]Pr3_line_class7_opt_lin!$AO$2:$AO$3624,0),1)</f>
        <v>3689</v>
      </c>
    </row>
    <row r="2758" spans="1:58" hidden="1" x14ac:dyDescent="0.25">
      <c r="A2758" s="1">
        <v>972.26300000000003</v>
      </c>
      <c r="B2758" s="1">
        <v>4.0000000000000001E-3</v>
      </c>
      <c r="C2758">
        <v>1</v>
      </c>
      <c r="E2758" s="2">
        <v>102852.8</v>
      </c>
      <c r="N2758">
        <v>28</v>
      </c>
      <c r="V2758" s="11">
        <f t="shared" si="5007"/>
        <v>1.028528289156329E-6</v>
      </c>
      <c r="W2758" s="11">
        <f t="shared" si="5008"/>
        <v>9.7226327333820762E-7</v>
      </c>
      <c r="X2758" s="10">
        <f t="shared" si="5009"/>
        <v>102852.81364531156</v>
      </c>
      <c r="Y2758" s="8">
        <f t="shared" si="5010"/>
        <v>972.26314434965775</v>
      </c>
      <c r="Z2758" s="1">
        <f t="shared" si="5011"/>
        <v>972.26300000000003</v>
      </c>
      <c r="AA2758" s="2">
        <f t="shared" si="5012"/>
        <v>102852.8</v>
      </c>
      <c r="AB2758" s="2">
        <f t="shared" si="5006"/>
        <v>102852.82891563291</v>
      </c>
      <c r="AC2758" s="1">
        <f t="shared" si="5013"/>
        <v>0.10289352207974227</v>
      </c>
      <c r="AD2758" s="1" t="b">
        <f t="shared" si="5014"/>
        <v>1</v>
      </c>
      <c r="AM2758" s="10">
        <f t="shared" si="5015"/>
        <v>0.42314805767575231</v>
      </c>
      <c r="AN2758" s="10"/>
      <c r="AO2758" s="1">
        <f t="shared" si="5016"/>
        <v>972.26300000000003</v>
      </c>
      <c r="AP2758"/>
      <c r="BB2758" s="17" cm="1">
        <f t="array" ref="BB2758">$C2758*EXP(poly_from_str($AO2758,BB$2951))</f>
        <v>0.95933573259251925</v>
      </c>
      <c r="BF2758" s="21">
        <f>INDEX([1]Pr3_line_class7_opt_lin!$A$2:$A$3624,MATCH($X2758,[1]Pr3_line_class7_opt_lin!$AO$2:$AO$3624,0),1)</f>
        <v>1236</v>
      </c>
    </row>
    <row r="2759" spans="1:58" hidden="1" x14ac:dyDescent="0.25">
      <c r="A2759" s="1">
        <v>972.14800000000002</v>
      </c>
      <c r="B2759" s="1">
        <v>4.0000000000000001E-3</v>
      </c>
      <c r="C2759">
        <v>2</v>
      </c>
      <c r="E2759" s="2">
        <v>102865</v>
      </c>
      <c r="N2759">
        <v>28</v>
      </c>
      <c r="V2759" s="11">
        <f t="shared" si="5007"/>
        <v>1.0286499586482717E-6</v>
      </c>
      <c r="W2759" s="11">
        <f t="shared" si="5008"/>
        <v>9.7214796091965193E-7</v>
      </c>
      <c r="X2759" s="10">
        <f t="shared" si="5009"/>
        <v>102864.9980490967</v>
      </c>
      <c r="Y2759" s="8">
        <f t="shared" si="5010"/>
        <v>972.14797935708646</v>
      </c>
      <c r="Z2759" s="1">
        <f t="shared" si="5011"/>
        <v>972.14800000000002</v>
      </c>
      <c r="AA2759" s="2">
        <f t="shared" si="5012"/>
        <v>102865</v>
      </c>
      <c r="AB2759" s="2">
        <f t="shared" si="5006"/>
        <v>102864.99586482716</v>
      </c>
      <c r="AC2759" s="1">
        <f t="shared" si="5013"/>
        <v>0.10290603687135455</v>
      </c>
      <c r="AD2759" s="1" t="b">
        <f t="shared" si="5014"/>
        <v>1</v>
      </c>
      <c r="AM2759" s="10">
        <f t="shared" si="5015"/>
        <v>0.4232483119854179</v>
      </c>
      <c r="AN2759" s="10"/>
      <c r="AO2759" s="1">
        <f t="shared" si="5016"/>
        <v>972.14800000000002</v>
      </c>
      <c r="AP2759"/>
      <c r="BB2759" s="17" cm="1">
        <f t="array" ref="BB2759">$C2759*EXP(poly_from_str($AO2759,BB$2951))</f>
        <v>1.9183107807688453</v>
      </c>
      <c r="BF2759" s="21">
        <f>INDEX([1]Pr3_line_class7_opt_lin!$A$2:$A$3624,MATCH($X2759,[1]Pr3_line_class7_opt_lin!$AO$2:$AO$3624,0),1)</f>
        <v>2473</v>
      </c>
    </row>
    <row r="2760" spans="1:58" hidden="1" x14ac:dyDescent="0.25">
      <c r="A2760" s="1">
        <v>971.67499999999995</v>
      </c>
      <c r="B2760" s="1">
        <v>4.0000000000000001E-3</v>
      </c>
      <c r="C2760">
        <v>10</v>
      </c>
      <c r="E2760" s="2">
        <v>102915.1</v>
      </c>
      <c r="F2760">
        <v>14859</v>
      </c>
      <c r="G2760" t="s">
        <v>4</v>
      </c>
      <c r="H2760" t="s">
        <v>12</v>
      </c>
      <c r="I2760">
        <v>117775</v>
      </c>
      <c r="J2760" t="s">
        <v>6</v>
      </c>
      <c r="K2760" t="s">
        <v>39</v>
      </c>
      <c r="L2760">
        <v>14859.96</v>
      </c>
      <c r="M2760">
        <v>117775.3</v>
      </c>
      <c r="N2760">
        <v>28</v>
      </c>
      <c r="V2760" s="11">
        <f t="shared" si="5007"/>
        <v>1.0291506933902797E-6</v>
      </c>
      <c r="W2760" s="11">
        <f t="shared" si="5008"/>
        <v>9.7167471051381178E-7</v>
      </c>
      <c r="X2760" s="10">
        <f t="shared" si="5009"/>
        <v>102915.08554955905</v>
      </c>
      <c r="Y2760" s="8">
        <f t="shared" si="5010"/>
        <v>971.67484694792108</v>
      </c>
      <c r="Z2760" s="1">
        <f t="shared" si="5011"/>
        <v>971.67499999999995</v>
      </c>
      <c r="AA2760" s="2">
        <f t="shared" si="5012"/>
        <v>102915.1</v>
      </c>
      <c r="AB2760" s="2">
        <f t="shared" si="5006"/>
        <v>102915.06933902798</v>
      </c>
      <c r="AC2760" s="1">
        <f t="shared" si="5013"/>
        <v>0.10295755748528468</v>
      </c>
      <c r="AD2760" s="1" t="b">
        <f t="shared" si="5014"/>
        <v>1</v>
      </c>
      <c r="AF2760" s="1" t="s">
        <v>1173</v>
      </c>
      <c r="AG2760" s="1" t="s">
        <v>1158</v>
      </c>
      <c r="AH2760" s="10">
        <v>14859.96</v>
      </c>
      <c r="AI2760" s="10">
        <v>117775.3</v>
      </c>
      <c r="AJ2760" s="10">
        <f>AI2760-AH2760</f>
        <v>102915.34</v>
      </c>
      <c r="AK2760" s="1">
        <f>$A2760-100000000/AJ2760</f>
        <v>2.5554450870686196E-3</v>
      </c>
      <c r="AL2760" s="10">
        <f>$X2760-AJ2760</f>
        <v>-0.25445044094522018</v>
      </c>
      <c r="AM2760" s="10">
        <f t="shared" si="5015"/>
        <v>0.42366058610131996</v>
      </c>
      <c r="AN2760" s="10">
        <f>AL2760/AM2760</f>
        <v>-0.60059974728063903</v>
      </c>
      <c r="AO2760" s="1">
        <f t="shared" si="5016"/>
        <v>971.67499999999995</v>
      </c>
      <c r="BB2760" s="17" cm="1">
        <f t="array" ref="BB2760">$C2760*EXP(poly_from_str($AO2760,BB$2951))</f>
        <v>9.5841068895498402</v>
      </c>
      <c r="BF2760" s="21">
        <f>INDEX([1]Pr3_line_class7_opt_lin!$A$2:$A$3624,MATCH($X2760,[1]Pr3_line_class7_opt_lin!$AO$2:$AO$3624,0),1)</f>
        <v>12401</v>
      </c>
    </row>
    <row r="2761" spans="1:58" hidden="1" x14ac:dyDescent="0.25">
      <c r="A2761" s="1">
        <v>971.35799999999995</v>
      </c>
      <c r="B2761" s="1">
        <v>4.0000000000000001E-3</v>
      </c>
      <c r="C2761">
        <v>1</v>
      </c>
      <c r="E2761" s="2">
        <v>102948.6</v>
      </c>
      <c r="N2761">
        <v>28</v>
      </c>
      <c r="V2761" s="11">
        <f t="shared" si="5007"/>
        <v>1.0294865538761199E-6</v>
      </c>
      <c r="W2761" s="11">
        <f t="shared" si="5008"/>
        <v>9.7135852260254136E-7</v>
      </c>
      <c r="X2761" s="10">
        <f t="shared" si="5009"/>
        <v>102948.62608605642</v>
      </c>
      <c r="Y2761" s="8">
        <f t="shared" si="5010"/>
        <v>971.35827647091071</v>
      </c>
      <c r="Z2761" s="1">
        <f t="shared" si="5011"/>
        <v>971.35799999999995</v>
      </c>
      <c r="AA2761" s="2">
        <f t="shared" si="5012"/>
        <v>102948.6</v>
      </c>
      <c r="AB2761" s="2">
        <f t="shared" si="5006"/>
        <v>102948.65538761199</v>
      </c>
      <c r="AC2761" s="1">
        <f t="shared" si="5013"/>
        <v>0.10299212823058645</v>
      </c>
      <c r="AD2761" s="1" t="b">
        <f t="shared" si="5014"/>
        <v>1</v>
      </c>
      <c r="AM2761" s="10">
        <f t="shared" si="5015"/>
        <v>0.42393679776148452</v>
      </c>
      <c r="AN2761" s="10"/>
      <c r="AO2761" s="1">
        <f t="shared" si="5016"/>
        <v>971.35799999999995</v>
      </c>
      <c r="AP2761"/>
      <c r="BB2761" s="17" cm="1">
        <f t="array" ref="BB2761">$C2761*EXP(poly_from_str($AO2761,BB$2951))</f>
        <v>0.95790894883037181</v>
      </c>
      <c r="BF2761" s="21">
        <f>INDEX([1]Pr3_line_class7_opt_lin!$A$2:$A$3624,MATCH($X2761,[1]Pr3_line_class7_opt_lin!$AO$2:$AO$3624,0),1)</f>
        <v>1242</v>
      </c>
    </row>
    <row r="2762" spans="1:58" hidden="1" x14ac:dyDescent="0.25">
      <c r="A2762" s="1">
        <v>970.72699999999998</v>
      </c>
      <c r="B2762" s="1">
        <v>4.0000000000000001E-3</v>
      </c>
      <c r="C2762">
        <v>5</v>
      </c>
      <c r="E2762" s="2">
        <v>103015.6</v>
      </c>
      <c r="F2762">
        <v>14558</v>
      </c>
      <c r="G2762" t="s">
        <v>4</v>
      </c>
      <c r="H2762" t="s">
        <v>5</v>
      </c>
      <c r="I2762">
        <v>117574</v>
      </c>
      <c r="J2762" t="s">
        <v>6</v>
      </c>
      <c r="K2762" t="s">
        <v>12</v>
      </c>
      <c r="L2762">
        <v>14558.82</v>
      </c>
      <c r="M2762">
        <v>117574.5</v>
      </c>
      <c r="N2762">
        <v>28</v>
      </c>
      <c r="V2762" s="11">
        <f t="shared" si="5007"/>
        <v>1.0301557492477288E-6</v>
      </c>
      <c r="W2762" s="11">
        <f t="shared" si="5008"/>
        <v>9.7072676371345698E-7</v>
      </c>
      <c r="X2762" s="10">
        <f t="shared" si="5009"/>
        <v>103015.58820649903</v>
      </c>
      <c r="Y2762" s="8">
        <f t="shared" si="5010"/>
        <v>970.72687484486175</v>
      </c>
      <c r="Z2762" s="1">
        <f t="shared" si="5011"/>
        <v>970.72699999999998</v>
      </c>
      <c r="AA2762" s="2">
        <f t="shared" si="5012"/>
        <v>103015.6</v>
      </c>
      <c r="AB2762" s="2">
        <f t="shared" si="5006"/>
        <v>103015.57492477288</v>
      </c>
      <c r="AC2762" s="1">
        <f t="shared" si="5013"/>
        <v>0.10306104338540747</v>
      </c>
      <c r="AD2762" s="1" t="b">
        <f t="shared" si="5014"/>
        <v>1</v>
      </c>
      <c r="AF2762" s="1" t="s">
        <v>1159</v>
      </c>
      <c r="AG2762" s="1" t="s">
        <v>1208</v>
      </c>
      <c r="AH2762" s="10">
        <v>14558.82</v>
      </c>
      <c r="AI2762" s="10">
        <v>117574.5</v>
      </c>
      <c r="AJ2762" s="10">
        <f>AI2762-AH2762</f>
        <v>103015.67999999999</v>
      </c>
      <c r="AK2762" s="1">
        <f>$A2762-100000000/AJ2762</f>
        <v>9.9013431736238999E-4</v>
      </c>
      <c r="AL2762" s="10">
        <f>$X2762-AJ2762</f>
        <v>-9.179350096383132E-2</v>
      </c>
      <c r="AM2762" s="10">
        <f t="shared" si="5015"/>
        <v>0.42448845040881733</v>
      </c>
      <c r="AN2762" s="10">
        <f>AL2762/AM2762</f>
        <v>-0.21624499058908817</v>
      </c>
      <c r="AO2762" s="1">
        <f t="shared" si="5016"/>
        <v>970.72699999999998</v>
      </c>
      <c r="BB2762" s="17" cm="1">
        <f t="array" ref="BB2762">$C2762*EXP(poly_from_str($AO2762,BB$2951))</f>
        <v>4.7845195336338211</v>
      </c>
      <c r="BF2762" s="21">
        <f>INDEX([1]Pr3_line_class7_opt_lin!$A$2:$A$3624,MATCH($X2762,[1]Pr3_line_class7_opt_lin!$AO$2:$AO$3624,0),1)</f>
        <v>6236</v>
      </c>
    </row>
    <row r="2763" spans="1:58" hidden="1" x14ac:dyDescent="0.25">
      <c r="A2763" s="1">
        <v>970.06500000000005</v>
      </c>
      <c r="B2763" s="1">
        <v>4.0000000000000001E-3</v>
      </c>
      <c r="C2763">
        <v>10</v>
      </c>
      <c r="E2763" s="2">
        <v>103085.9</v>
      </c>
      <c r="N2763">
        <v>28</v>
      </c>
      <c r="V2763" s="11">
        <f t="shared" si="5007"/>
        <v>1.030858756887425E-6</v>
      </c>
      <c r="W2763" s="11">
        <f t="shared" si="5008"/>
        <v>9.7006477122477484E-7</v>
      </c>
      <c r="X2763" s="10">
        <f t="shared" si="5009"/>
        <v>103085.88858233804</v>
      </c>
      <c r="Y2763" s="8">
        <f t="shared" si="5010"/>
        <v>970.06487866791542</v>
      </c>
      <c r="Z2763" s="1">
        <f t="shared" si="5011"/>
        <v>970.06500000000005</v>
      </c>
      <c r="AA2763" s="2">
        <f t="shared" si="5012"/>
        <v>103085.9</v>
      </c>
      <c r="AB2763" s="2">
        <f t="shared" si="5006"/>
        <v>103085.8756887425</v>
      </c>
      <c r="AC2763" s="1">
        <f t="shared" si="5013"/>
        <v>0.10313348883257437</v>
      </c>
      <c r="AD2763" s="1" t="b">
        <f t="shared" si="5014"/>
        <v>1</v>
      </c>
      <c r="AM2763" s="10">
        <f t="shared" si="5015"/>
        <v>0.4250680109064856</v>
      </c>
      <c r="AN2763" s="10"/>
      <c r="AO2763" s="1">
        <f t="shared" si="5016"/>
        <v>970.06500000000005</v>
      </c>
      <c r="AP2763"/>
      <c r="BB2763" s="17" cm="1">
        <f t="array" ref="BB2763">$C2763*EXP(poly_from_str($AO2763,BB$2951))</f>
        <v>9.5584048531483248</v>
      </c>
      <c r="BF2763" s="21">
        <f>INDEX([1]Pr3_line_class7_opt_lin!$A$2:$A$3624,MATCH($X2763,[1]Pr3_line_class7_opt_lin!$AO$2:$AO$3624,0),1)</f>
        <v>12520</v>
      </c>
    </row>
    <row r="2764" spans="1:58" hidden="1" x14ac:dyDescent="0.25">
      <c r="A2764" s="1">
        <v>969.09</v>
      </c>
      <c r="B2764" s="1">
        <v>4.0000000000000001E-3</v>
      </c>
      <c r="C2764">
        <v>20</v>
      </c>
      <c r="E2764" s="2">
        <v>103189.6</v>
      </c>
      <c r="F2764">
        <v>18241</v>
      </c>
      <c r="G2764" t="s">
        <v>4</v>
      </c>
      <c r="H2764" t="s">
        <v>12</v>
      </c>
      <c r="I2764">
        <v>121431</v>
      </c>
      <c r="J2764" t="s">
        <v>6</v>
      </c>
      <c r="K2764" t="s">
        <v>39</v>
      </c>
      <c r="L2764">
        <v>18241.54</v>
      </c>
      <c r="M2764">
        <v>121431.2</v>
      </c>
      <c r="N2764">
        <v>28</v>
      </c>
      <c r="V2764" s="11">
        <f t="shared" si="5007"/>
        <v>1.0318959023413718E-6</v>
      </c>
      <c r="W2764" s="11">
        <f t="shared" si="5008"/>
        <v>9.6908990828533108E-7</v>
      </c>
      <c r="X2764" s="10">
        <f t="shared" si="5009"/>
        <v>103189.59542329318</v>
      </c>
      <c r="Y2764" s="8">
        <f t="shared" si="5010"/>
        <v>969.08995126679997</v>
      </c>
      <c r="Z2764" s="1">
        <f t="shared" si="5011"/>
        <v>969.09</v>
      </c>
      <c r="AA2764" s="2">
        <f t="shared" si="5012"/>
        <v>103189.6</v>
      </c>
      <c r="AB2764" s="2">
        <f t="shared" si="5006"/>
        <v>103189.59023413718</v>
      </c>
      <c r="AC2764" s="1">
        <f t="shared" si="5013"/>
        <v>0.10324045766344569</v>
      </c>
      <c r="AD2764" s="1" t="b">
        <f t="shared" si="5014"/>
        <v>1</v>
      </c>
      <c r="AF2764" s="1" t="s">
        <v>1153</v>
      </c>
      <c r="AG2764" s="1" t="s">
        <v>1227</v>
      </c>
      <c r="AH2764" s="10">
        <v>18241.54</v>
      </c>
      <c r="AI2764" s="10">
        <v>121431.2</v>
      </c>
      <c r="AJ2764" s="10">
        <f t="shared" ref="AJ2764:AJ2767" si="5017">AI2764-AH2764</f>
        <v>103189.66</v>
      </c>
      <c r="AK2764" s="1">
        <f t="shared" ref="AK2764:AK2767" si="5018">$A2764-100000000/AJ2764</f>
        <v>6.5519549150394596E-4</v>
      </c>
      <c r="AL2764" s="10">
        <f t="shared" ref="AL2764:AL2767" si="5019">$X2764-AJ2764</f>
        <v>-6.457670681993477E-2</v>
      </c>
      <c r="AM2764" s="10">
        <f t="shared" si="5015"/>
        <v>0.4259237016169809</v>
      </c>
      <c r="AN2764" s="10">
        <f t="shared" ref="AN2764:AN2767" si="5020">AL2764/AM2764</f>
        <v>-0.15161566866266218</v>
      </c>
      <c r="AO2764" s="1">
        <f t="shared" si="5016"/>
        <v>969.09</v>
      </c>
      <c r="BB2764" s="17" cm="1">
        <f t="array" ref="BB2764">$C2764*EXP(poly_from_str($AO2764,BB$2951))</f>
        <v>19.085150990120088</v>
      </c>
      <c r="BF2764" s="21">
        <f>INDEX([1]Pr3_line_class7_opt_lin!$A$2:$A$3624,MATCH($X2764,[1]Pr3_line_class7_opt_lin!$AO$2:$AO$3624,0),1)</f>
        <v>25186</v>
      </c>
    </row>
    <row r="2765" spans="1:58" hidden="1" x14ac:dyDescent="0.25">
      <c r="A2765" s="1">
        <v>968.14</v>
      </c>
      <c r="B2765" s="1">
        <v>4.0000000000000001E-3</v>
      </c>
      <c r="C2765">
        <v>2</v>
      </c>
      <c r="E2765" s="2">
        <v>103290.8</v>
      </c>
      <c r="F2765">
        <v>18241</v>
      </c>
      <c r="G2765" t="s">
        <v>4</v>
      </c>
      <c r="H2765" t="s">
        <v>12</v>
      </c>
      <c r="I2765">
        <v>121532</v>
      </c>
      <c r="J2765" t="s">
        <v>6</v>
      </c>
      <c r="K2765" t="s">
        <v>12</v>
      </c>
      <c r="L2765">
        <v>18241.54</v>
      </c>
      <c r="M2765">
        <v>121532.5</v>
      </c>
      <c r="N2765">
        <v>28</v>
      </c>
      <c r="V2765" s="11">
        <f t="shared" si="5007"/>
        <v>1.0329084636519513E-6</v>
      </c>
      <c r="W2765" s="11">
        <f t="shared" si="5008"/>
        <v>9.6814043457887822E-7</v>
      </c>
      <c r="X2765" s="10">
        <f t="shared" si="5009"/>
        <v>103290.82168346398</v>
      </c>
      <c r="Y2765" s="8">
        <f t="shared" si="5010"/>
        <v>968.14023134070192</v>
      </c>
      <c r="Z2765" s="1">
        <f t="shared" si="5011"/>
        <v>968.14</v>
      </c>
      <c r="AA2765" s="2">
        <f t="shared" si="5012"/>
        <v>103290.8</v>
      </c>
      <c r="AB2765" s="2">
        <f t="shared" si="5006"/>
        <v>103290.84636519512</v>
      </c>
      <c r="AC2765" s="1">
        <f t="shared" si="5013"/>
        <v>0.10334499471419172</v>
      </c>
      <c r="AD2765" s="1" t="b">
        <f t="shared" si="5014"/>
        <v>1</v>
      </c>
      <c r="AF2765" s="1" t="s">
        <v>1153</v>
      </c>
      <c r="AG2765" s="1" t="s">
        <v>1163</v>
      </c>
      <c r="AH2765" s="10">
        <v>18241.54</v>
      </c>
      <c r="AI2765" s="10">
        <v>121532.5</v>
      </c>
      <c r="AJ2765" s="10">
        <f t="shared" si="5017"/>
        <v>103290.95999999999</v>
      </c>
      <c r="AK2765" s="1">
        <f t="shared" si="5018"/>
        <v>1.0650922403101504E-3</v>
      </c>
      <c r="AL2765" s="10">
        <f t="shared" si="5019"/>
        <v>-0.13831653601664584</v>
      </c>
      <c r="AM2765" s="10">
        <f t="shared" si="5015"/>
        <v>0.42675976614952388</v>
      </c>
      <c r="AN2765" s="10">
        <f t="shared" si="5020"/>
        <v>-0.32410866015936435</v>
      </c>
      <c r="AO2765" s="1">
        <f t="shared" si="5016"/>
        <v>968.14</v>
      </c>
      <c r="BB2765" s="17" cm="1">
        <f t="array" ref="BB2765">$C2765*EXP(poly_from_str($AO2765,BB$2951))</f>
        <v>1.9053922753005355</v>
      </c>
      <c r="BF2765" s="21">
        <f>INDEX([1]Pr3_line_class7_opt_lin!$A$2:$A$3624,MATCH($X2765,[1]Pr3_line_class7_opt_lin!$AO$2:$AO$3624,0),1)</f>
        <v>2533</v>
      </c>
    </row>
    <row r="2766" spans="1:58" hidden="1" x14ac:dyDescent="0.25">
      <c r="A2766" s="1">
        <v>966.53099999999995</v>
      </c>
      <c r="B2766" s="1">
        <v>4.0000000000000001E-3</v>
      </c>
      <c r="C2766">
        <v>2</v>
      </c>
      <c r="E2766" s="2">
        <v>103462.8</v>
      </c>
      <c r="F2766">
        <v>12846</v>
      </c>
      <c r="G2766" t="s">
        <v>4</v>
      </c>
      <c r="H2766" t="s">
        <v>5</v>
      </c>
      <c r="I2766">
        <v>116309</v>
      </c>
      <c r="J2766" t="s">
        <v>6</v>
      </c>
      <c r="K2766" t="s">
        <v>12</v>
      </c>
      <c r="L2766">
        <v>12846.66</v>
      </c>
      <c r="M2766">
        <v>116309.2</v>
      </c>
      <c r="N2766">
        <v>28</v>
      </c>
      <c r="V2766" s="11">
        <f t="shared" si="5007"/>
        <v>1.0346279633038154E-6</v>
      </c>
      <c r="W2766" s="11">
        <f t="shared" si="5008"/>
        <v>9.6653096571907969E-7</v>
      </c>
      <c r="X2766" s="10">
        <f t="shared" si="5009"/>
        <v>103462.79828991897</v>
      </c>
      <c r="Y2766" s="8">
        <f t="shared" si="5010"/>
        <v>966.530981694351</v>
      </c>
      <c r="Z2766" s="1">
        <f t="shared" si="5011"/>
        <v>966.53099999999995</v>
      </c>
      <c r="AA2766" s="2">
        <f t="shared" si="5012"/>
        <v>103462.8</v>
      </c>
      <c r="AB2766" s="2">
        <f t="shared" si="5006"/>
        <v>103462.79633038155</v>
      </c>
      <c r="AC2766" s="1">
        <f t="shared" si="5013"/>
        <v>0.10352275112251007</v>
      </c>
      <c r="AD2766" s="1" t="b">
        <f t="shared" si="5014"/>
        <v>1</v>
      </c>
      <c r="AF2766" s="1" t="s">
        <v>1150</v>
      </c>
      <c r="AG2766" s="1" t="s">
        <v>1148</v>
      </c>
      <c r="AH2766" s="10">
        <v>12846.66</v>
      </c>
      <c r="AI2766" s="10">
        <v>116309.14</v>
      </c>
      <c r="AJ2766" s="10">
        <f t="shared" si="5017"/>
        <v>103462.48</v>
      </c>
      <c r="AK2766" s="1">
        <f t="shared" si="5018"/>
        <v>-2.9551110702641381E-3</v>
      </c>
      <c r="AL2766" s="10">
        <f t="shared" si="5019"/>
        <v>0.31828991897054948</v>
      </c>
      <c r="AM2766" s="10">
        <f t="shared" si="5015"/>
        <v>0.42818202416683998</v>
      </c>
      <c r="AN2766" s="10">
        <f t="shared" si="5020"/>
        <v>0.74335189476924113</v>
      </c>
      <c r="AO2766" s="1">
        <f t="shared" si="5016"/>
        <v>966.53099999999995</v>
      </c>
      <c r="BB2766" s="17" cm="1">
        <f t="array" ref="BB2766">$C2766*EXP(poly_from_str($AO2766,BB$2951))</f>
        <v>1.9000179221804441</v>
      </c>
      <c r="BF2766" s="21">
        <f>INDEX([1]Pr3_line_class7_opt_lin!$A$2:$A$3624,MATCH($X2766,[1]Pr3_line_class7_opt_lin!$AO$2:$AO$3624,0),1)</f>
        <v>2557</v>
      </c>
    </row>
    <row r="2767" spans="1:58" hidden="1" x14ac:dyDescent="0.25">
      <c r="A2767" s="1">
        <v>965.31299999999999</v>
      </c>
      <c r="B2767" s="1">
        <v>4.0000000000000001E-3</v>
      </c>
      <c r="C2767">
        <v>10</v>
      </c>
      <c r="E2767" s="2">
        <v>103593.3</v>
      </c>
      <c r="F2767">
        <v>24788</v>
      </c>
      <c r="G2767" t="s">
        <v>4</v>
      </c>
      <c r="H2767" t="s">
        <v>5</v>
      </c>
      <c r="I2767">
        <v>128381</v>
      </c>
      <c r="J2767" t="s">
        <v>6</v>
      </c>
      <c r="K2767" t="s">
        <v>12</v>
      </c>
      <c r="L2767">
        <v>24788.02</v>
      </c>
      <c r="M2767">
        <v>128381.6</v>
      </c>
      <c r="N2767">
        <v>28</v>
      </c>
      <c r="V2767" s="11">
        <f t="shared" si="5007"/>
        <v>1.0359334226307943E-6</v>
      </c>
      <c r="W2767" s="11">
        <f t="shared" si="5008"/>
        <v>9.6531339381987059E-7</v>
      </c>
      <c r="X2767" s="10">
        <f t="shared" si="5009"/>
        <v>103593.31964201434</v>
      </c>
      <c r="Y2767" s="8">
        <f t="shared" si="5010"/>
        <v>965.31321078973326</v>
      </c>
      <c r="Z2767" s="1">
        <f t="shared" si="5011"/>
        <v>965.31299999999999</v>
      </c>
      <c r="AA2767" s="2">
        <f t="shared" si="5012"/>
        <v>103593.3</v>
      </c>
      <c r="AB2767" s="2">
        <f t="shared" si="5006"/>
        <v>103593.34226307944</v>
      </c>
      <c r="AC2767" s="1">
        <f t="shared" si="5013"/>
        <v>0.10365790280617759</v>
      </c>
      <c r="AD2767" s="1" t="b">
        <f t="shared" si="5014"/>
        <v>1</v>
      </c>
      <c r="AF2767" s="1" t="s">
        <v>1228</v>
      </c>
      <c r="AG2767" s="1" t="s">
        <v>1183</v>
      </c>
      <c r="AH2767" s="10">
        <v>24788.02</v>
      </c>
      <c r="AI2767" s="10">
        <v>128381.6</v>
      </c>
      <c r="AJ2767" s="10">
        <f t="shared" si="5017"/>
        <v>103593.58</v>
      </c>
      <c r="AK2767" s="1">
        <f t="shared" si="5018"/>
        <v>2.2152969324906735E-3</v>
      </c>
      <c r="AL2767" s="10">
        <f t="shared" si="5019"/>
        <v>-0.26035798566590529</v>
      </c>
      <c r="AM2767" s="10">
        <f t="shared" si="5015"/>
        <v>0.42926304732247467</v>
      </c>
      <c r="AN2767" s="10">
        <f t="shared" si="5020"/>
        <v>-0.60652317335462824</v>
      </c>
      <c r="AO2767" s="1">
        <f t="shared" si="5016"/>
        <v>965.31299999999999</v>
      </c>
      <c r="BB2767" s="17" cm="1">
        <f t="array" ref="BB2767">$C2767*EXP(poly_from_str($AO2767,BB$2951))</f>
        <v>9.4793939141423706</v>
      </c>
      <c r="BF2767" s="21">
        <f>INDEX([1]Pr3_line_class7_opt_lin!$A$2:$A$3624,MATCH($X2767,[1]Pr3_line_class7_opt_lin!$AO$2:$AO$3624,0),1)</f>
        <v>12879</v>
      </c>
    </row>
    <row r="2768" spans="1:58" hidden="1" x14ac:dyDescent="0.25">
      <c r="A2768" s="1">
        <v>964.53099999999995</v>
      </c>
      <c r="B2768" s="1">
        <v>4.0000000000000001E-3</v>
      </c>
      <c r="C2768">
        <v>1</v>
      </c>
      <c r="E2768" s="2">
        <v>103677.3</v>
      </c>
      <c r="N2768">
        <v>28</v>
      </c>
      <c r="V2768" s="11">
        <f t="shared" si="5007"/>
        <v>1.0367733126255145E-6</v>
      </c>
      <c r="W2768" s="11">
        <f t="shared" si="5008"/>
        <v>9.6453129084187181E-7</v>
      </c>
      <c r="X2768" s="10">
        <f t="shared" si="5009"/>
        <v>103677.31450424543</v>
      </c>
      <c r="Y2768" s="8">
        <f t="shared" si="5010"/>
        <v>964.53115590590608</v>
      </c>
      <c r="Z2768" s="1">
        <f t="shared" si="5011"/>
        <v>964.53099999999995</v>
      </c>
      <c r="AA2768" s="2">
        <f t="shared" si="5012"/>
        <v>103677.3</v>
      </c>
      <c r="AB2768" s="2">
        <f t="shared" si="5006"/>
        <v>103677.33126255144</v>
      </c>
      <c r="AC2768" s="1">
        <f t="shared" si="5013"/>
        <v>0.10374494508862414</v>
      </c>
      <c r="AD2768" s="1" t="b">
        <f t="shared" si="5014"/>
        <v>1</v>
      </c>
      <c r="AM2768" s="10">
        <f t="shared" si="5015"/>
        <v>0.42995943106027701</v>
      </c>
      <c r="AN2768" s="10"/>
      <c r="AO2768" s="1">
        <f t="shared" si="5016"/>
        <v>964.53099999999995</v>
      </c>
      <c r="AP2768"/>
      <c r="BB2768" s="17" cm="1">
        <f t="array" ref="BB2768">$C2768*EXP(poly_from_str($AO2768,BB$2951))</f>
        <v>0.94659468764836086</v>
      </c>
      <c r="BF2768" s="21">
        <f>INDEX([1]Pr3_line_class7_opt_lin!$A$2:$A$3624,MATCH($X2768,[1]Pr3_line_class7_opt_lin!$AO$2:$AO$3624,0),1)</f>
        <v>1294</v>
      </c>
    </row>
    <row r="2769" spans="1:58" hidden="1" x14ac:dyDescent="0.25">
      <c r="A2769" s="1">
        <v>963.84900000000005</v>
      </c>
      <c r="B2769" s="1">
        <v>4.0000000000000001E-3</v>
      </c>
      <c r="C2769">
        <v>10</v>
      </c>
      <c r="E2769" s="2">
        <v>103750.7</v>
      </c>
      <c r="F2769">
        <v>14859</v>
      </c>
      <c r="G2769" t="s">
        <v>4</v>
      </c>
      <c r="H2769" t="s">
        <v>12</v>
      </c>
      <c r="I2769">
        <v>118610</v>
      </c>
      <c r="J2769" t="s">
        <v>6</v>
      </c>
      <c r="K2769" t="s">
        <v>39</v>
      </c>
      <c r="L2769">
        <v>14859.96</v>
      </c>
      <c r="M2769">
        <v>118610.9</v>
      </c>
      <c r="N2769">
        <v>28</v>
      </c>
      <c r="V2769" s="11">
        <f t="shared" si="5007"/>
        <v>1.0375069123898038E-6</v>
      </c>
      <c r="W2769" s="11">
        <f t="shared" si="5008"/>
        <v>9.6384891860970595E-7</v>
      </c>
      <c r="X2769" s="10">
        <f t="shared" si="5009"/>
        <v>103750.69594149501</v>
      </c>
      <c r="Y2769" s="8">
        <f t="shared" si="5010"/>
        <v>963.84895631341089</v>
      </c>
      <c r="Z2769" s="1">
        <f t="shared" si="5011"/>
        <v>963.84900000000005</v>
      </c>
      <c r="AA2769" s="2">
        <f t="shared" si="5012"/>
        <v>103750.7</v>
      </c>
      <c r="AB2769" s="2">
        <f t="shared" si="5006"/>
        <v>103750.69123898038</v>
      </c>
      <c r="AC2769" s="1">
        <f t="shared" si="5013"/>
        <v>0.1038210296628312</v>
      </c>
      <c r="AD2769" s="1" t="b">
        <f t="shared" si="5014"/>
        <v>1</v>
      </c>
      <c r="AF2769" s="1" t="s">
        <v>1173</v>
      </c>
      <c r="AG2769" s="1" t="s">
        <v>1214</v>
      </c>
      <c r="AH2769" s="10">
        <v>14859.96</v>
      </c>
      <c r="AI2769" s="10">
        <v>118610.9</v>
      </c>
      <c r="AJ2769" s="10">
        <f t="shared" ref="AJ2769:AJ2770" si="5021">AI2769-AH2769</f>
        <v>103750.94</v>
      </c>
      <c r="AK2769" s="1">
        <f t="shared" ref="AK2769:AK2770" si="5022">$A2769-100000000/AJ2769</f>
        <v>2.3109965076173467E-3</v>
      </c>
      <c r="AL2769" s="10">
        <f t="shared" ref="AL2769:AL2770" si="5023">$X2769-AJ2769</f>
        <v>-0.24405850499169901</v>
      </c>
      <c r="AM2769" s="10">
        <f t="shared" si="5015"/>
        <v>0.43056827366112327</v>
      </c>
      <c r="AN2769" s="10">
        <f t="shared" ref="AN2769:AN2770" si="5024">AL2769/AM2769</f>
        <v>-0.56682881652303096</v>
      </c>
      <c r="AO2769" s="1">
        <f t="shared" si="5016"/>
        <v>963.84900000000005</v>
      </c>
      <c r="BB2769" s="17" cm="1">
        <f t="array" ref="BB2769">$C2769*EXP(poly_from_str($AO2769,BB$2951))</f>
        <v>9.4541180319793199</v>
      </c>
      <c r="BF2769" s="21">
        <f>INDEX([1]Pr3_line_class7_opt_lin!$A$2:$A$3624,MATCH($X2769,[1]Pr3_line_class7_opt_lin!$AO$2:$AO$3624,0),1)</f>
        <v>12992</v>
      </c>
    </row>
    <row r="2770" spans="1:58" hidden="1" x14ac:dyDescent="0.25">
      <c r="A2770" s="1">
        <v>954.85699999999997</v>
      </c>
      <c r="B2770" s="1">
        <v>4.0000000000000001E-3</v>
      </c>
      <c r="C2770">
        <v>8</v>
      </c>
      <c r="E2770" s="2">
        <v>104727.7</v>
      </c>
      <c r="F2770">
        <v>12846</v>
      </c>
      <c r="G2770" t="s">
        <v>4</v>
      </c>
      <c r="H2770" t="s">
        <v>5</v>
      </c>
      <c r="I2770">
        <v>117574</v>
      </c>
      <c r="J2770" t="s">
        <v>6</v>
      </c>
      <c r="K2770" t="s">
        <v>12</v>
      </c>
      <c r="L2770">
        <v>12846.66</v>
      </c>
      <c r="M2770">
        <v>117574.5</v>
      </c>
      <c r="N2770">
        <v>28</v>
      </c>
      <c r="V2770" s="11">
        <f t="shared" si="5007"/>
        <v>1.0472772362772645E-6</v>
      </c>
      <c r="W2770" s="11">
        <f t="shared" si="5008"/>
        <v>9.5485721542629122E-7</v>
      </c>
      <c r="X2770" s="10">
        <f t="shared" si="5009"/>
        <v>104727.71072550882</v>
      </c>
      <c r="Y2770" s="8">
        <f t="shared" si="5010"/>
        <v>954.85711763622771</v>
      </c>
      <c r="Z2770" s="1">
        <f t="shared" si="5011"/>
        <v>954.85699999999997</v>
      </c>
      <c r="AA2770" s="2">
        <f t="shared" si="5012"/>
        <v>104727.7</v>
      </c>
      <c r="AB2770" s="2">
        <f t="shared" si="5006"/>
        <v>104727.72362772646</v>
      </c>
      <c r="AC2770" s="1">
        <f t="shared" si="5013"/>
        <v>0.10483948048122727</v>
      </c>
      <c r="AD2770" s="1" t="b">
        <f t="shared" si="5014"/>
        <v>1</v>
      </c>
      <c r="AF2770" s="1" t="s">
        <v>1150</v>
      </c>
      <c r="AG2770" s="1" t="s">
        <v>1208</v>
      </c>
      <c r="AH2770" s="10">
        <v>12846.66</v>
      </c>
      <c r="AI2770" s="10">
        <v>117574.5</v>
      </c>
      <c r="AJ2770" s="10">
        <f t="shared" si="5021"/>
        <v>104727.84</v>
      </c>
      <c r="AK2770" s="1">
        <f t="shared" si="5022"/>
        <v>1.0610252248852703E-3</v>
      </c>
      <c r="AL2770" s="10">
        <f t="shared" si="5023"/>
        <v>-0.12927449117705692</v>
      </c>
      <c r="AM2770" s="10">
        <f t="shared" si="5015"/>
        <v>0.43871574487069787</v>
      </c>
      <c r="AN2770" s="10">
        <f t="shared" si="5024"/>
        <v>-0.29466572077361353</v>
      </c>
      <c r="AO2770" s="1">
        <f t="shared" si="5016"/>
        <v>954.85699999999997</v>
      </c>
      <c r="BB2770" s="17" cm="1">
        <f t="array" ref="BB2770">$C2770*EXP(poly_from_str($AO2770,BB$2951))</f>
        <v>7.4316126672640008</v>
      </c>
      <c r="BF2770" s="21">
        <f>INDEX([1]Pr3_line_class7_opt_lin!$A$2:$A$3624,MATCH($X2770,[1]Pr3_line_class7_opt_lin!$AO$2:$AO$3624,0),1)</f>
        <v>10964</v>
      </c>
    </row>
    <row r="2771" spans="1:58" hidden="1" x14ac:dyDescent="0.25">
      <c r="A2771" s="1">
        <v>936.29600000000005</v>
      </c>
      <c r="B2771" s="1">
        <v>4.0000000000000001E-3</v>
      </c>
      <c r="C2771">
        <v>5</v>
      </c>
      <c r="E2771" s="2">
        <v>106803.8</v>
      </c>
      <c r="N2771">
        <v>28</v>
      </c>
      <c r="V2771" s="11">
        <f t="shared" si="5007"/>
        <v>1.0680383126703521E-6</v>
      </c>
      <c r="W2771" s="11">
        <f t="shared" si="5008"/>
        <v>9.3629627410260689E-7</v>
      </c>
      <c r="X2771" s="10">
        <f t="shared" si="5009"/>
        <v>106803.81358722071</v>
      </c>
      <c r="Y2771" s="8">
        <f t="shared" si="5010"/>
        <v>936.29615499015483</v>
      </c>
      <c r="Z2771" s="1">
        <f t="shared" si="5011"/>
        <v>936.29600000000005</v>
      </c>
      <c r="AA2771" s="2">
        <f t="shared" si="5012"/>
        <v>106803.8</v>
      </c>
      <c r="AB2771" s="2">
        <f t="shared" si="5006"/>
        <v>106803.8312670352</v>
      </c>
      <c r="AC2771" s="1">
        <f t="shared" si="5013"/>
        <v>0.10703529186658664</v>
      </c>
      <c r="AD2771" s="1" t="b">
        <f t="shared" si="5014"/>
        <v>1</v>
      </c>
      <c r="AM2771" s="10">
        <f t="shared" si="5015"/>
        <v>0.45628220135512704</v>
      </c>
      <c r="AN2771" s="10"/>
      <c r="AO2771" s="1">
        <f t="shared" si="5016"/>
        <v>936.29600000000005</v>
      </c>
      <c r="AP2771"/>
      <c r="BB2771" s="17" cm="1">
        <f t="array" ref="BB2771">$C2771*EXP(poly_from_str($AO2771,BB$2951))</f>
        <v>4.4510861298482176</v>
      </c>
      <c r="BF2771" s="21">
        <f>INDEX([1]Pr3_line_class7_opt_lin!$A$2:$A$3624,MATCH($X2771,[1]Pr3_line_class7_opt_lin!$AO$2:$AO$3624,0),1)</f>
        <v>7652</v>
      </c>
    </row>
    <row r="2772" spans="1:58" hidden="1" x14ac:dyDescent="0.25">
      <c r="A2772" s="1">
        <v>935.04600000000005</v>
      </c>
      <c r="B2772" s="1">
        <v>4.0000000000000001E-3</v>
      </c>
      <c r="C2772">
        <v>3</v>
      </c>
      <c r="E2772" s="2">
        <v>106946.6</v>
      </c>
      <c r="N2772">
        <v>28</v>
      </c>
      <c r="V2772" s="11">
        <f t="shared" si="5007"/>
        <v>1.0694661011329923E-6</v>
      </c>
      <c r="W2772" s="11">
        <f t="shared" si="5008"/>
        <v>9.3504608842169826E-7</v>
      </c>
      <c r="X2772" s="10">
        <f t="shared" si="5009"/>
        <v>106946.60438150083</v>
      </c>
      <c r="Y2772" s="8">
        <f t="shared" si="5010"/>
        <v>935.04605011374792</v>
      </c>
      <c r="Z2772" s="1">
        <f t="shared" si="5011"/>
        <v>935.04600000000005</v>
      </c>
      <c r="AA2772" s="2">
        <f t="shared" si="5012"/>
        <v>106946.6</v>
      </c>
      <c r="AB2772" s="2">
        <f t="shared" si="5006"/>
        <v>106946.61011329923</v>
      </c>
      <c r="AC2772" s="1">
        <f t="shared" si="5013"/>
        <v>0.10718788707363019</v>
      </c>
      <c r="AD2772" s="1" t="b">
        <f t="shared" si="5014"/>
        <v>1</v>
      </c>
      <c r="AM2772" s="10">
        <f t="shared" si="5015"/>
        <v>0.45750305332571872</v>
      </c>
      <c r="AN2772" s="10"/>
      <c r="AO2772" s="1">
        <f t="shared" si="5016"/>
        <v>935.04600000000005</v>
      </c>
      <c r="AP2772"/>
      <c r="BB2772" s="17" cm="1">
        <f t="array" ref="BB2772">$C2772*EXP(poly_from_str($AO2772,BB$2951))</f>
        <v>2.6621854613196874</v>
      </c>
      <c r="BF2772" s="21" t="e">
        <f>INDEX([1]Pr3_line_class7_opt_lin!$A$2:$A$3624,MATCH($X2772,[1]Pr3_line_class7_opt_lin!$AO$2:$AO$3624,0),1)</f>
        <v>#N/A</v>
      </c>
    </row>
    <row r="2773" spans="1:58" hidden="1" x14ac:dyDescent="0.25">
      <c r="A2773" s="1">
        <v>934.97</v>
      </c>
      <c r="B2773" s="1">
        <v>4.0000000000000001E-3</v>
      </c>
      <c r="C2773">
        <v>5</v>
      </c>
      <c r="E2773" s="2">
        <v>106955.3</v>
      </c>
      <c r="N2773">
        <v>28</v>
      </c>
      <c r="V2773" s="11">
        <f t="shared" si="5007"/>
        <v>1.0695530337871804E-6</v>
      </c>
      <c r="W2773" s="11">
        <f t="shared" si="5008"/>
        <v>9.349700295357033E-7</v>
      </c>
      <c r="X2773" s="10">
        <f t="shared" si="5009"/>
        <v>106955.30146353101</v>
      </c>
      <c r="Y2773" s="8">
        <f t="shared" si="5010"/>
        <v>934.97001674196963</v>
      </c>
      <c r="Z2773" s="1">
        <f t="shared" si="5011"/>
        <v>934.97</v>
      </c>
      <c r="AA2773" s="2">
        <f t="shared" si="5012"/>
        <v>106955.3</v>
      </c>
      <c r="AB2773" s="2">
        <f t="shared" si="5006"/>
        <v>106955.30337871803</v>
      </c>
      <c r="AC2773" s="1">
        <f t="shared" si="5013"/>
        <v>0.10719718460416808</v>
      </c>
      <c r="AD2773" s="1" t="b">
        <f t="shared" si="5014"/>
        <v>1</v>
      </c>
      <c r="AM2773" s="10">
        <f t="shared" si="5015"/>
        <v>0.45757746237847208</v>
      </c>
      <c r="AN2773" s="10"/>
      <c r="AO2773" s="1">
        <f t="shared" si="5016"/>
        <v>934.97</v>
      </c>
      <c r="AP2773"/>
      <c r="BB2773" s="17" cm="1">
        <f t="array" ref="BB2773">$C2773*EXP(poly_from_str($AO2773,BB$2951))</f>
        <v>4.4361137641065058</v>
      </c>
      <c r="BF2773" s="21" t="e">
        <f>INDEX([1]Pr3_line_class7_opt_lin!$A$2:$A$3624,MATCH($X2773,[1]Pr3_line_class7_opt_lin!$AO$2:$AO$3624,0),1)</f>
        <v>#N/A</v>
      </c>
    </row>
    <row r="2774" spans="1:58" hidden="1" x14ac:dyDescent="0.25">
      <c r="A2774" s="1">
        <v>934.07399999999996</v>
      </c>
      <c r="B2774" s="1">
        <v>4.0000000000000001E-3</v>
      </c>
      <c r="C2774">
        <v>2</v>
      </c>
      <c r="E2774" s="2">
        <v>107057.9</v>
      </c>
      <c r="F2774">
        <v>21294</v>
      </c>
      <c r="G2774" t="s">
        <v>4</v>
      </c>
      <c r="H2774" t="s">
        <v>7</v>
      </c>
      <c r="I2774">
        <v>128352</v>
      </c>
      <c r="J2774" t="s">
        <v>6</v>
      </c>
      <c r="K2774" t="s">
        <v>5</v>
      </c>
      <c r="L2774">
        <v>21294.89</v>
      </c>
      <c r="M2774">
        <v>128352.8</v>
      </c>
      <c r="N2774">
        <v>28</v>
      </c>
      <c r="V2774" s="11">
        <f t="shared" si="5007"/>
        <v>1.0705789905296584E-6</v>
      </c>
      <c r="W2774" s="11">
        <f t="shared" si="5008"/>
        <v>9.3407399173718153E-7</v>
      </c>
      <c r="X2774" s="10">
        <f t="shared" si="5009"/>
        <v>107057.89959067271</v>
      </c>
      <c r="Y2774" s="8">
        <f t="shared" si="5010"/>
        <v>934.07399530853843</v>
      </c>
      <c r="Z2774" s="1">
        <f t="shared" si="5011"/>
        <v>934.07399999999996</v>
      </c>
      <c r="AA2774" s="2">
        <f t="shared" si="5012"/>
        <v>107057.9</v>
      </c>
      <c r="AB2774" s="2">
        <f t="shared" si="5006"/>
        <v>107057.89905296583</v>
      </c>
      <c r="AC2774" s="1">
        <f t="shared" si="5013"/>
        <v>0.10730696874817511</v>
      </c>
      <c r="AD2774" s="1" t="b">
        <f t="shared" si="5014"/>
        <v>1</v>
      </c>
      <c r="AF2774" s="1" t="s">
        <v>1209</v>
      </c>
      <c r="AG2774" s="1" t="s">
        <v>1186</v>
      </c>
      <c r="AH2774" s="10">
        <v>21294.89</v>
      </c>
      <c r="AI2774" s="10">
        <v>128352.8</v>
      </c>
      <c r="AJ2774" s="10">
        <f t="shared" ref="AJ2774:AJ2776" si="5025">AI2774-AH2774</f>
        <v>107057.91</v>
      </c>
      <c r="AK2774" s="1">
        <f t="shared" ref="AK2774:AK2776" si="5026">$A2774-100000000/AJ2774</f>
        <v>9.5512232519467943E-5</v>
      </c>
      <c r="AL2774" s="10">
        <f t="shared" ref="AL2774:AL2776" si="5027">$X2774-AJ2774</f>
        <v>-1.0409327296656556E-2</v>
      </c>
      <c r="AM2774" s="10">
        <f t="shared" si="5015"/>
        <v>0.45845575404090044</v>
      </c>
      <c r="AN2774" s="10">
        <f t="shared" ref="AN2774:AN2776" si="5028">AL2774/AM2774</f>
        <v>-2.270519500498603E-2</v>
      </c>
      <c r="AO2774" s="1">
        <f t="shared" si="5016"/>
        <v>934.07399999999996</v>
      </c>
      <c r="BB2774" s="17" cm="1">
        <f t="array" ref="BB2774">$C2774*EXP(poly_from_str($AO2774,BB$2951))</f>
        <v>1.7703664167941289</v>
      </c>
      <c r="BF2774" s="21">
        <f>INDEX([1]Pr3_line_class7_opt_lin!$A$2:$A$3624,MATCH($X2774,[1]Pr3_line_class7_opt_lin!$AO$2:$AO$3624,0),1)</f>
        <v>3101</v>
      </c>
    </row>
    <row r="2775" spans="1:58" hidden="1" x14ac:dyDescent="0.25">
      <c r="A2775" s="1">
        <v>932.19600000000003</v>
      </c>
      <c r="B2775" s="1">
        <v>4.0000000000000001E-3</v>
      </c>
      <c r="C2775">
        <v>3</v>
      </c>
      <c r="E2775" s="2">
        <v>107273.60000000001</v>
      </c>
      <c r="F2775">
        <v>21294</v>
      </c>
      <c r="G2775" t="s">
        <v>4</v>
      </c>
      <c r="H2775" t="s">
        <v>7</v>
      </c>
      <c r="I2775">
        <v>128568</v>
      </c>
      <c r="J2775" t="s">
        <v>6</v>
      </c>
      <c r="K2775" t="s">
        <v>5</v>
      </c>
      <c r="L2775">
        <v>21294.89</v>
      </c>
      <c r="M2775">
        <v>128568.6</v>
      </c>
      <c r="N2775">
        <v>28</v>
      </c>
      <c r="V2775" s="11">
        <f t="shared" si="5007"/>
        <v>1.0727357765963382E-6</v>
      </c>
      <c r="W2775" s="11">
        <f t="shared" si="5008"/>
        <v>9.3219580586463024E-7</v>
      </c>
      <c r="X2775" s="10">
        <f t="shared" si="5009"/>
        <v>107273.59038815562</v>
      </c>
      <c r="Y2775" s="8">
        <f t="shared" si="5010"/>
        <v>932.19588939051016</v>
      </c>
      <c r="Z2775" s="1">
        <f t="shared" si="5011"/>
        <v>932.19600000000003</v>
      </c>
      <c r="AA2775" s="2">
        <f t="shared" si="5012"/>
        <v>107273.60000000001</v>
      </c>
      <c r="AB2775" s="2">
        <f t="shared" si="5006"/>
        <v>107273.57765963381</v>
      </c>
      <c r="AC2775" s="1">
        <f t="shared" si="5013"/>
        <v>0.10753810231948743</v>
      </c>
      <c r="AD2775" s="1" t="b">
        <f t="shared" si="5014"/>
        <v>1</v>
      </c>
      <c r="AF2775" s="1" t="s">
        <v>1209</v>
      </c>
      <c r="AG2775" s="1" t="s">
        <v>1191</v>
      </c>
      <c r="AH2775" s="10">
        <v>21294.89</v>
      </c>
      <c r="AI2775" s="10">
        <v>128568.6</v>
      </c>
      <c r="AJ2775" s="10">
        <f t="shared" si="5025"/>
        <v>107273.71</v>
      </c>
      <c r="AK2775" s="1">
        <f t="shared" si="5026"/>
        <v>1.1500223121174713E-3</v>
      </c>
      <c r="AL2775" s="10">
        <f t="shared" si="5027"/>
        <v>-0.11961184439132921</v>
      </c>
      <c r="AM2775" s="10">
        <f t="shared" si="5015"/>
        <v>0.46030491441713978</v>
      </c>
      <c r="AN2775" s="10">
        <f t="shared" si="5028"/>
        <v>-0.25985350285209857</v>
      </c>
      <c r="AO2775" s="1">
        <f t="shared" si="5016"/>
        <v>932.19600000000003</v>
      </c>
      <c r="BB2775" s="17" cm="1">
        <f t="array" ref="BB2775">$C2775*EXP(poly_from_str($AO2775,BB$2951))</f>
        <v>2.6426001084704698</v>
      </c>
      <c r="BF2775" s="21">
        <f>INDEX([1]Pr3_line_class7_opt_lin!$A$2:$A$3624,MATCH($X2775,[1]Pr3_line_class7_opt_lin!$AO$2:$AO$3624,0),1)</f>
        <v>4704</v>
      </c>
    </row>
    <row r="2776" spans="1:58" hidden="1" x14ac:dyDescent="0.25">
      <c r="A2776" s="1">
        <v>931.15300000000002</v>
      </c>
      <c r="B2776" s="1">
        <v>4.0000000000000001E-3</v>
      </c>
      <c r="C2776">
        <v>40</v>
      </c>
      <c r="E2776" s="2">
        <v>107393.7</v>
      </c>
      <c r="F2776">
        <v>25979</v>
      </c>
      <c r="G2776" t="s">
        <v>4</v>
      </c>
      <c r="H2776" t="s">
        <v>46</v>
      </c>
      <c r="I2776">
        <v>133373</v>
      </c>
      <c r="J2776" t="s">
        <v>6</v>
      </c>
      <c r="K2776" t="s">
        <v>516</v>
      </c>
      <c r="L2776">
        <v>25979.34</v>
      </c>
      <c r="M2776">
        <v>133373</v>
      </c>
      <c r="N2776">
        <v>28</v>
      </c>
      <c r="V2776" s="11">
        <f t="shared" si="5007"/>
        <v>1.0739373658249503E-6</v>
      </c>
      <c r="W2776" s="11">
        <f t="shared" si="5008"/>
        <v>9.3115331718713492E-7</v>
      </c>
      <c r="X2776" s="10">
        <f t="shared" si="5009"/>
        <v>107393.7156993235</v>
      </c>
      <c r="Y2776" s="8">
        <f t="shared" si="5010"/>
        <v>931.15318106671975</v>
      </c>
      <c r="Z2776" s="1">
        <f t="shared" si="5011"/>
        <v>931.15300000000002</v>
      </c>
      <c r="AA2776" s="2">
        <f t="shared" si="5012"/>
        <v>107393.7</v>
      </c>
      <c r="AB2776" s="2">
        <f t="shared" si="5006"/>
        <v>107393.73658249504</v>
      </c>
      <c r="AC2776" s="1">
        <f t="shared" si="5013"/>
        <v>0.10766707328575166</v>
      </c>
      <c r="AD2776" s="1" t="b">
        <f t="shared" si="5014"/>
        <v>1</v>
      </c>
      <c r="AF2776" s="1" t="s">
        <v>1229</v>
      </c>
      <c r="AG2776" s="1" t="s">
        <v>1230</v>
      </c>
      <c r="AH2776" s="10">
        <v>25979.34</v>
      </c>
      <c r="AI2776" s="10">
        <v>133373</v>
      </c>
      <c r="AJ2776" s="10">
        <f t="shared" si="5025"/>
        <v>107393.66</v>
      </c>
      <c r="AK2776" s="1">
        <f t="shared" si="5026"/>
        <v>-6.640058639959534E-4</v>
      </c>
      <c r="AL2776" s="10">
        <f t="shared" si="5027"/>
        <v>5.5699323493172415E-2</v>
      </c>
      <c r="AM2776" s="10">
        <f t="shared" si="5015"/>
        <v>0.46133642913677986</v>
      </c>
      <c r="AN2776" s="10">
        <f t="shared" si="5028"/>
        <v>0.12073471760596287</v>
      </c>
      <c r="AO2776" s="1">
        <f t="shared" si="5016"/>
        <v>931.15300000000002</v>
      </c>
      <c r="BB2776" s="17" cm="1">
        <f t="array" ref="BB2776">$C2776*EXP(poly_from_str($AO2776,BB$2951))</f>
        <v>35.137814001522479</v>
      </c>
      <c r="BF2776" s="21">
        <f>INDEX([1]Pr3_line_class7_opt_lin!$A$2:$A$3624,MATCH($X2776,[1]Pr3_line_class7_opt_lin!$AO$2:$AO$3624,0),1)</f>
        <v>63114</v>
      </c>
    </row>
    <row r="2777" spans="1:58" hidden="1" x14ac:dyDescent="0.25">
      <c r="A2777" s="1">
        <v>920.00300000000004</v>
      </c>
      <c r="B2777" s="1">
        <v>4.0000000000000001E-3</v>
      </c>
      <c r="C2777">
        <v>1</v>
      </c>
      <c r="E2777" s="2">
        <v>108695.3</v>
      </c>
      <c r="N2777">
        <v>28</v>
      </c>
      <c r="V2777" s="11">
        <f t="shared" si="5007"/>
        <v>1.0869529773272477E-6</v>
      </c>
      <c r="W2777" s="11">
        <f t="shared" si="5008"/>
        <v>9.2000298080965782E-7</v>
      </c>
      <c r="X2777" s="10">
        <f t="shared" si="5009"/>
        <v>108695.29905367107</v>
      </c>
      <c r="Y2777" s="8">
        <f t="shared" si="5010"/>
        <v>920.00298881943786</v>
      </c>
      <c r="Z2777" s="1">
        <f t="shared" si="5011"/>
        <v>920.00300000000004</v>
      </c>
      <c r="AA2777" s="2">
        <f t="shared" si="5012"/>
        <v>108695.3</v>
      </c>
      <c r="AB2777" s="2">
        <f t="shared" si="5006"/>
        <v>108695.29773272478</v>
      </c>
      <c r="AC2777" s="1">
        <f t="shared" si="5013"/>
        <v>0.10907333874602843</v>
      </c>
      <c r="AD2777" s="1" t="b">
        <f t="shared" si="5014"/>
        <v>1</v>
      </c>
      <c r="AM2777" s="10">
        <f t="shared" si="5015"/>
        <v>0.47258671982591355</v>
      </c>
      <c r="AN2777" s="10"/>
      <c r="AO2777" s="1">
        <f t="shared" si="5016"/>
        <v>920.00300000000004</v>
      </c>
      <c r="AP2777"/>
      <c r="BB2777" s="17" cm="1">
        <f t="array" ref="BB2777">$C2777*EXP(poly_from_str($AO2777,BB$2951))</f>
        <v>0.85153704438488753</v>
      </c>
      <c r="BF2777" s="21">
        <f>INDEX([1]Pr3_line_class7_opt_lin!$A$2:$A$3624,MATCH($X2777,[1]Pr3_line_class7_opt_lin!$AO$2:$AO$3624,0),1)</f>
        <v>1686</v>
      </c>
    </row>
    <row r="2778" spans="1:58" hidden="1" x14ac:dyDescent="0.25">
      <c r="A2778" s="1">
        <v>914.63499999999999</v>
      </c>
      <c r="B2778" s="1">
        <v>4.0000000000000001E-3</v>
      </c>
      <c r="C2778">
        <v>1</v>
      </c>
      <c r="E2778" s="2">
        <v>109333.2</v>
      </c>
      <c r="N2778">
        <v>28</v>
      </c>
      <c r="V2778" s="11">
        <f t="shared" si="5007"/>
        <v>1.0933323128898412E-6</v>
      </c>
      <c r="W2778" s="11">
        <f t="shared" si="5008"/>
        <v>9.1463526175031926E-7</v>
      </c>
      <c r="X2778" s="10">
        <f t="shared" si="5009"/>
        <v>109333.21288184045</v>
      </c>
      <c r="Y2778" s="8">
        <f t="shared" si="5010"/>
        <v>914.63515398630864</v>
      </c>
      <c r="Z2778" s="1">
        <f t="shared" si="5011"/>
        <v>914.63499999999999</v>
      </c>
      <c r="AA2778" s="2">
        <f t="shared" si="5012"/>
        <v>109333.2</v>
      </c>
      <c r="AB2778" s="2">
        <f t="shared" si="5006"/>
        <v>109333.23128898413</v>
      </c>
      <c r="AC2778" s="1">
        <f t="shared" si="5013"/>
        <v>0.10976877732045248</v>
      </c>
      <c r="AD2778" s="1" t="b">
        <f t="shared" si="5014"/>
        <v>1</v>
      </c>
      <c r="AM2778" s="10">
        <f t="shared" si="5015"/>
        <v>0.47815008172659035</v>
      </c>
      <c r="AN2778" s="10"/>
      <c r="AO2778" s="1">
        <f t="shared" si="5016"/>
        <v>914.63499999999999</v>
      </c>
      <c r="AP2778"/>
      <c r="BB2778" s="17" cm="1">
        <f t="array" ref="BB2778">$C2778*EXP(poly_from_str($AO2778,BB$2951))</f>
        <v>0.83795690505327758</v>
      </c>
      <c r="BF2778" s="21">
        <f>INDEX([1]Pr3_line_class7_opt_lin!$A$2:$A$3624,MATCH($X2778,[1]Pr3_line_class7_opt_lin!$AO$2:$AO$3624,0),1)</f>
        <v>1741</v>
      </c>
    </row>
    <row r="2779" spans="1:58" hidden="1" x14ac:dyDescent="0.25">
      <c r="A2779" s="1">
        <v>913.82500000000005</v>
      </c>
      <c r="B2779" s="1">
        <v>4.0000000000000001E-3</v>
      </c>
      <c r="C2779">
        <v>60</v>
      </c>
      <c r="E2779" s="2">
        <v>109430.1</v>
      </c>
      <c r="N2779">
        <v>28</v>
      </c>
      <c r="V2779" s="11">
        <f t="shared" si="5007"/>
        <v>1.0943014253276065E-6</v>
      </c>
      <c r="W2779" s="11">
        <f t="shared" si="5008"/>
        <v>9.1382535518106992E-7</v>
      </c>
      <c r="X2779" s="10">
        <f t="shared" si="5009"/>
        <v>109430.11747446781</v>
      </c>
      <c r="Y2779" s="8">
        <f t="shared" si="5010"/>
        <v>913.82520925587016</v>
      </c>
      <c r="Z2779" s="1">
        <f t="shared" si="5011"/>
        <v>913.82500000000005</v>
      </c>
      <c r="AA2779" s="2">
        <f t="shared" si="5012"/>
        <v>109430.1</v>
      </c>
      <c r="AB2779" s="2">
        <f t="shared" si="5006"/>
        <v>109430.14253276064</v>
      </c>
      <c r="AC2779" s="1">
        <f t="shared" si="5013"/>
        <v>0.10987478047370156</v>
      </c>
      <c r="AD2779" s="1" t="b">
        <f t="shared" si="5014"/>
        <v>1</v>
      </c>
      <c r="AM2779" s="10">
        <f t="shared" si="5015"/>
        <v>0.47899805761497011</v>
      </c>
      <c r="AN2779" s="10"/>
      <c r="AO2779" s="1">
        <f t="shared" si="5016"/>
        <v>913.82500000000005</v>
      </c>
      <c r="AP2779"/>
      <c r="BB2779" s="17" cm="1">
        <f t="array" ref="BB2779">$C2779*EXP(poly_from_str($AO2779,BB$2951))</f>
        <v>50.152488412540436</v>
      </c>
      <c r="BF2779" s="21" t="e">
        <f>INDEX([1]Pr3_line_class7_opt_lin!$A$2:$A$3624,MATCH($X2779,[1]Pr3_line_class7_opt_lin!$AO$2:$AO$3624,0),1)</f>
        <v>#N/A</v>
      </c>
    </row>
    <row r="2780" spans="1:58" hidden="1" x14ac:dyDescent="0.25">
      <c r="A2780" s="1">
        <v>912.34</v>
      </c>
      <c r="B2780" s="1">
        <v>4.0000000000000001E-3</v>
      </c>
      <c r="C2780">
        <v>1</v>
      </c>
      <c r="E2780" s="2">
        <v>109608.3</v>
      </c>
      <c r="N2780">
        <v>28</v>
      </c>
      <c r="V2780" s="11">
        <f t="shared" si="5007"/>
        <v>1.096082600784795E-6</v>
      </c>
      <c r="W2780" s="11">
        <f t="shared" si="5008"/>
        <v>9.123396677076463E-7</v>
      </c>
      <c r="X2780" s="10">
        <f t="shared" si="5009"/>
        <v>109608.28366119342</v>
      </c>
      <c r="Y2780" s="8">
        <f t="shared" si="5010"/>
        <v>912.33980370595646</v>
      </c>
      <c r="Z2780" s="1">
        <f t="shared" si="5011"/>
        <v>912.34</v>
      </c>
      <c r="AA2780" s="2">
        <f t="shared" si="5012"/>
        <v>109608.3</v>
      </c>
      <c r="AB2780" s="2">
        <f t="shared" si="5006"/>
        <v>109608.26007847951</v>
      </c>
      <c r="AC2780" s="1">
        <f t="shared" si="5013"/>
        <v>0.11006985338715802</v>
      </c>
      <c r="AD2780" s="1" t="b">
        <f t="shared" si="5014"/>
        <v>1</v>
      </c>
      <c r="AM2780" s="10">
        <f t="shared" si="5015"/>
        <v>0.48055900212640024</v>
      </c>
      <c r="AN2780" s="10"/>
      <c r="AO2780" s="1">
        <f t="shared" si="5016"/>
        <v>912.34</v>
      </c>
      <c r="AP2780"/>
      <c r="BB2780" s="17" cm="1">
        <f t="array" ref="BB2780">$C2780*EXP(poly_from_str($AO2780,BB$2951))</f>
        <v>0.83203592147161587</v>
      </c>
      <c r="BF2780" s="21">
        <f>INDEX([1]Pr3_line_class7_opt_lin!$A$2:$A$3624,MATCH($X2780,[1]Pr3_line_class7_opt_lin!$AO$2:$AO$3624,0),1)</f>
        <v>1765</v>
      </c>
    </row>
    <row r="2781" spans="1:58" hidden="1" x14ac:dyDescent="0.25">
      <c r="A2781" s="1">
        <v>909.89400000000001</v>
      </c>
      <c r="B2781" s="1">
        <v>4.0000000000000001E-3</v>
      </c>
      <c r="C2781">
        <v>4</v>
      </c>
      <c r="E2781" s="2">
        <v>109902.9</v>
      </c>
      <c r="N2781">
        <v>28</v>
      </c>
      <c r="V2781" s="11">
        <f t="shared" si="5007"/>
        <v>1.0990291176774439E-6</v>
      </c>
      <c r="W2781" s="11">
        <f t="shared" si="5008"/>
        <v>9.0989409742600065E-7</v>
      </c>
      <c r="X2781" s="10">
        <f t="shared" si="5009"/>
        <v>109902.90478570283</v>
      </c>
      <c r="Y2781" s="8">
        <f t="shared" si="5010"/>
        <v>909.8940578048207</v>
      </c>
      <c r="Z2781" s="1">
        <f t="shared" si="5011"/>
        <v>909.89400000000001</v>
      </c>
      <c r="AA2781" s="2">
        <f t="shared" si="5012"/>
        <v>109902.9</v>
      </c>
      <c r="AB2781" s="2">
        <f t="shared" si="5006"/>
        <v>109902.91176774437</v>
      </c>
      <c r="AC2781" s="1">
        <f t="shared" si="5013"/>
        <v>0.11039325007514303</v>
      </c>
      <c r="AD2781" s="1" t="b">
        <f t="shared" si="5014"/>
        <v>1</v>
      </c>
      <c r="AM2781" s="10">
        <f t="shared" si="5015"/>
        <v>0.48314594886876938</v>
      </c>
      <c r="AN2781" s="10"/>
      <c r="AO2781" s="1">
        <f t="shared" si="5016"/>
        <v>909.89400000000001</v>
      </c>
      <c r="AP2781"/>
      <c r="BB2781" s="17" cm="1">
        <f t="array" ref="BB2781">$C2781*EXP(poly_from_str($AO2781,BB$2951))</f>
        <v>3.3026111287750957</v>
      </c>
      <c r="BF2781" s="21" t="e">
        <f>INDEX([1]Pr3_line_class7_opt_lin!$A$2:$A$3624,MATCH($X2781,[1]Pr3_line_class7_opt_lin!$AO$2:$AO$3624,0),1)</f>
        <v>#N/A</v>
      </c>
    </row>
    <row r="2782" spans="1:58" hidden="1" x14ac:dyDescent="0.25">
      <c r="A2782" s="1">
        <v>907.10299999999995</v>
      </c>
      <c r="B2782" s="1">
        <v>4.0000000000000001E-3</v>
      </c>
      <c r="C2782">
        <v>1</v>
      </c>
      <c r="E2782" s="2">
        <v>110241.1</v>
      </c>
      <c r="F2782">
        <v>18211</v>
      </c>
      <c r="G2782" t="s">
        <v>4</v>
      </c>
      <c r="H2782" t="s">
        <v>17</v>
      </c>
      <c r="I2782">
        <v>128453</v>
      </c>
      <c r="J2782" t="s">
        <v>6</v>
      </c>
      <c r="K2782" t="s">
        <v>7</v>
      </c>
      <c r="L2782">
        <v>18211.759999999998</v>
      </c>
      <c r="M2782">
        <v>128453.2</v>
      </c>
      <c r="N2782">
        <v>28</v>
      </c>
      <c r="V2782" s="11">
        <f t="shared" si="5007"/>
        <v>1.102410641349439E-6</v>
      </c>
      <c r="W2782" s="11">
        <f t="shared" si="5008"/>
        <v>9.0710270488955573E-7</v>
      </c>
      <c r="X2782" s="10">
        <f t="shared" si="5009"/>
        <v>110241.0855206369</v>
      </c>
      <c r="Y2782" s="8">
        <f t="shared" si="5010"/>
        <v>907.10282403088468</v>
      </c>
      <c r="Z2782" s="1">
        <f t="shared" si="5011"/>
        <v>907.10299999999995</v>
      </c>
      <c r="AA2782" s="2">
        <f t="shared" si="5012"/>
        <v>110241.1</v>
      </c>
      <c r="AB2782" s="2">
        <f t="shared" si="5006"/>
        <v>110241.06413494388</v>
      </c>
      <c r="AC2782" s="1">
        <f t="shared" si="5013"/>
        <v>0.11076546110802407</v>
      </c>
      <c r="AD2782" s="1" t="b">
        <f t="shared" si="5014"/>
        <v>1</v>
      </c>
      <c r="AF2782" s="1" t="s">
        <v>1188</v>
      </c>
      <c r="AG2782" s="1" t="s">
        <v>1220</v>
      </c>
      <c r="AH2782" s="10">
        <v>18211.759999999998</v>
      </c>
      <c r="AI2782" s="10">
        <v>128453.2</v>
      </c>
      <c r="AJ2782" s="10">
        <f>AI2782-AH2782</f>
        <v>110241.44</v>
      </c>
      <c r="AK2782" s="1">
        <f>$A2782-100000000/AJ2782</f>
        <v>3.0927418945339014E-3</v>
      </c>
      <c r="AL2782" s="10">
        <f>$X2782-AJ2782</f>
        <v>-0.35447936310083605</v>
      </c>
      <c r="AM2782" s="10">
        <f t="shared" si="5015"/>
        <v>0.48612384701627059</v>
      </c>
      <c r="AN2782" s="10">
        <f>AL2782/AM2782</f>
        <v>-0.72919558519204186</v>
      </c>
      <c r="AO2782" s="1">
        <f t="shared" si="5016"/>
        <v>907.10299999999995</v>
      </c>
      <c r="BB2782" s="17" cm="1">
        <f t="array" ref="BB2782">$C2782*EXP(poly_from_str($AO2782,BB$2951))</f>
        <v>0.81828092255894969</v>
      </c>
      <c r="BF2782" s="21">
        <f>INDEX([1]Pr3_line_class7_opt_lin!$A$2:$A$3624,MATCH($X2782,[1]Pr3_line_class7_opt_lin!$AO$2:$AO$3624,0),1)</f>
        <v>1820</v>
      </c>
    </row>
    <row r="2783" spans="1:58" hidden="1" x14ac:dyDescent="0.25">
      <c r="A2783" s="1">
        <v>904.38599999999997</v>
      </c>
      <c r="B2783" s="1">
        <v>4.0000000000000001E-3</v>
      </c>
      <c r="C2783">
        <v>2</v>
      </c>
      <c r="E2783" s="2">
        <v>110572.2</v>
      </c>
      <c r="N2783">
        <v>28</v>
      </c>
      <c r="V2783" s="11">
        <f t="shared" si="5007"/>
        <v>1.1057225565190086E-6</v>
      </c>
      <c r="W2783" s="11">
        <f t="shared" si="5008"/>
        <v>9.0438645518493807E-7</v>
      </c>
      <c r="X2783" s="10">
        <f t="shared" si="5009"/>
        <v>110572.22230712383</v>
      </c>
      <c r="Y2783" s="8">
        <f t="shared" si="5010"/>
        <v>904.38627273169413</v>
      </c>
      <c r="Z2783" s="1">
        <f t="shared" si="5011"/>
        <v>904.38599999999997</v>
      </c>
      <c r="AA2783" s="2">
        <f t="shared" si="5012"/>
        <v>110572.2</v>
      </c>
      <c r="AB2783" s="2">
        <f t="shared" si="5006"/>
        <v>110572.25565190085</v>
      </c>
      <c r="AC2783" s="1">
        <f t="shared" si="5013"/>
        <v>0.11113111859974661</v>
      </c>
      <c r="AD2783" s="1" t="b">
        <f t="shared" si="5014"/>
        <v>1</v>
      </c>
      <c r="AM2783" s="10">
        <f t="shared" si="5015"/>
        <v>0.48904870265572448</v>
      </c>
      <c r="AN2783" s="10"/>
      <c r="AO2783" s="1">
        <f t="shared" si="5016"/>
        <v>904.38599999999997</v>
      </c>
      <c r="AP2783"/>
      <c r="BB2783" s="17" cm="1">
        <f t="array" ref="BB2783">$C2783*EXP(poly_from_str($AO2783,BB$2951))</f>
        <v>1.622034727442661</v>
      </c>
      <c r="BF2783" s="21">
        <f>INDEX([1]Pr3_line_class7_opt_lin!$A$2:$A$3624,MATCH($X2783,[1]Pr3_line_class7_opt_lin!$AO$2:$AO$3624,0),1)</f>
        <v>3700</v>
      </c>
    </row>
    <row r="2784" spans="1:58" hidden="1" x14ac:dyDescent="0.25">
      <c r="A2784" s="1">
        <v>903.76599999999996</v>
      </c>
      <c r="B2784" s="1">
        <v>4.0000000000000001E-3</v>
      </c>
      <c r="C2784">
        <v>2</v>
      </c>
      <c r="E2784" s="2">
        <v>110648.1</v>
      </c>
      <c r="N2784">
        <v>28</v>
      </c>
      <c r="V2784" s="11">
        <f t="shared" si="5007"/>
        <v>1.106481102409252E-6</v>
      </c>
      <c r="W2784" s="11">
        <f t="shared" si="5008"/>
        <v>9.0376608364716613E-7</v>
      </c>
      <c r="X2784" s="10">
        <f t="shared" si="5009"/>
        <v>110648.10409815481</v>
      </c>
      <c r="Y2784" s="8">
        <f t="shared" si="5010"/>
        <v>903.76605017372026</v>
      </c>
      <c r="Z2784" s="1">
        <f t="shared" si="5011"/>
        <v>903.76599999999996</v>
      </c>
      <c r="AA2784" s="2">
        <f t="shared" si="5012"/>
        <v>110648.1</v>
      </c>
      <c r="AB2784" s="2">
        <f t="shared" si="5006"/>
        <v>110648.11024092521</v>
      </c>
      <c r="AC2784" s="1">
        <f t="shared" si="5013"/>
        <v>0.11121502149943968</v>
      </c>
      <c r="AD2784" s="1" t="b">
        <f t="shared" si="5014"/>
        <v>1</v>
      </c>
      <c r="AM2784" s="10">
        <f t="shared" si="5015"/>
        <v>0.48972012666995662</v>
      </c>
      <c r="AN2784" s="10"/>
      <c r="AO2784" s="1">
        <f t="shared" si="5016"/>
        <v>903.76599999999996</v>
      </c>
      <c r="AP2784"/>
      <c r="BB2784" s="17" cm="1">
        <f t="array" ref="BB2784">$C2784*EXP(poly_from_str($AO2784,BB$2951))</f>
        <v>1.6186963620384767</v>
      </c>
      <c r="BF2784" s="21" t="e">
        <f>INDEX([1]Pr3_line_class7_opt_lin!$A$2:$A$3624,MATCH($X2784,[1]Pr3_line_class7_opt_lin!$AO$2:$AO$3624,0),1)</f>
        <v>#N/A</v>
      </c>
    </row>
    <row r="2785" spans="1:58" hidden="1" x14ac:dyDescent="0.25">
      <c r="A2785" s="1">
        <v>902.99900000000002</v>
      </c>
      <c r="B2785" s="1">
        <v>4.0000000000000001E-3</v>
      </c>
      <c r="C2785">
        <v>3</v>
      </c>
      <c r="E2785" s="2">
        <v>110742.1</v>
      </c>
      <c r="N2785">
        <v>28</v>
      </c>
      <c r="V2785" s="11">
        <f t="shared" si="5007"/>
        <v>1.1074209384506517E-6</v>
      </c>
      <c r="W2785" s="11">
        <f t="shared" si="5008"/>
        <v>9.0299894981222135E-7</v>
      </c>
      <c r="X2785" s="10">
        <f t="shared" si="5009"/>
        <v>110742.09754196959</v>
      </c>
      <c r="Y2785" s="8">
        <f t="shared" si="5010"/>
        <v>902.99896985517637</v>
      </c>
      <c r="Z2785" s="1">
        <f t="shared" si="5011"/>
        <v>902.99900000000002</v>
      </c>
      <c r="AA2785" s="2">
        <f t="shared" si="5012"/>
        <v>110742.1</v>
      </c>
      <c r="AB2785" s="2">
        <f t="shared" si="5006"/>
        <v>110742.09384506516</v>
      </c>
      <c r="AC2785" s="1">
        <f t="shared" si="5013"/>
        <v>0.11131905674594611</v>
      </c>
      <c r="AD2785" s="1" t="b">
        <f t="shared" si="5014"/>
        <v>1</v>
      </c>
      <c r="AM2785" s="10">
        <f t="shared" si="5015"/>
        <v>0.49055248123198369</v>
      </c>
      <c r="AN2785" s="10"/>
      <c r="AO2785" s="1">
        <f t="shared" si="5016"/>
        <v>902.99900000000002</v>
      </c>
      <c r="AP2785"/>
      <c r="BB2785" s="17" cm="1">
        <f t="array" ref="BB2785">$C2785*EXP(poly_from_str($AO2785,BB$2951))</f>
        <v>2.4218320598106362</v>
      </c>
      <c r="BF2785" s="21" t="e">
        <f>INDEX([1]Pr3_line_class7_opt_lin!$A$2:$A$3624,MATCH($X2785,[1]Pr3_line_class7_opt_lin!$AO$2:$AO$3624,0),1)</f>
        <v>#N/A</v>
      </c>
    </row>
    <row r="2786" spans="1:58" hidden="1" x14ac:dyDescent="0.25">
      <c r="A2786" s="1">
        <v>896.17200000000003</v>
      </c>
      <c r="B2786" s="1">
        <v>4.0000000000000001E-3</v>
      </c>
      <c r="C2786">
        <v>1</v>
      </c>
      <c r="E2786" s="2">
        <v>111585.7</v>
      </c>
      <c r="N2786">
        <v>28</v>
      </c>
      <c r="V2786" s="11">
        <f t="shared" si="5007"/>
        <v>1.1158572238364956E-6</v>
      </c>
      <c r="W2786" s="11">
        <f t="shared" si="5008"/>
        <v>8.9617217976855468E-7</v>
      </c>
      <c r="X2786" s="10">
        <f t="shared" si="5009"/>
        <v>111585.70877664076</v>
      </c>
      <c r="Y2786" s="8">
        <f t="shared" si="5010"/>
        <v>896.17210928120119</v>
      </c>
      <c r="Z2786" s="1">
        <f t="shared" si="5011"/>
        <v>896.17200000000003</v>
      </c>
      <c r="AA2786" s="2">
        <f t="shared" si="5012"/>
        <v>111585.7</v>
      </c>
      <c r="AB2786" s="2">
        <f t="shared" si="5006"/>
        <v>111585.72238364957</v>
      </c>
      <c r="AC2786" s="1">
        <f t="shared" si="5013"/>
        <v>0.11225686719940456</v>
      </c>
      <c r="AD2786" s="1" t="b">
        <f t="shared" si="5014"/>
        <v>1</v>
      </c>
      <c r="AM2786" s="10">
        <f t="shared" si="5015"/>
        <v>0.49805483768740816</v>
      </c>
      <c r="AN2786" s="10"/>
      <c r="AO2786" s="1">
        <f t="shared" si="5016"/>
        <v>896.17200000000003</v>
      </c>
      <c r="AP2786"/>
      <c r="BB2786" s="17" cm="1">
        <f t="array" ref="BB2786">$C2786*EXP(poly_from_str($AO2786,BB$2951))</f>
        <v>0.78857032256867543</v>
      </c>
      <c r="BF2786" s="21" t="e">
        <f>INDEX([1]Pr3_line_class7_opt_lin!$A$2:$A$3624,MATCH($X2786,[1]Pr3_line_class7_opt_lin!$AO$2:$AO$3624,0),1)</f>
        <v>#N/A</v>
      </c>
    </row>
    <row r="2787" spans="1:58" hidden="1" x14ac:dyDescent="0.25">
      <c r="A2787" s="1">
        <v>894.64700000000005</v>
      </c>
      <c r="B2787" s="1">
        <v>4.0000000000000001E-3</v>
      </c>
      <c r="C2787">
        <v>3</v>
      </c>
      <c r="E2787" s="2">
        <v>111775.9</v>
      </c>
      <c r="N2787">
        <v>28</v>
      </c>
      <c r="V2787" s="11">
        <f t="shared" si="5007"/>
        <v>1.1177592950068573E-6</v>
      </c>
      <c r="W2787" s="11">
        <f t="shared" si="5008"/>
        <v>8.9464723612156121E-7</v>
      </c>
      <c r="X2787" s="10">
        <f t="shared" si="5009"/>
        <v>111775.9115193669</v>
      </c>
      <c r="Y2787" s="8">
        <f t="shared" si="5010"/>
        <v>894.64714392128633</v>
      </c>
      <c r="Z2787" s="1">
        <f t="shared" si="5011"/>
        <v>894.64700000000005</v>
      </c>
      <c r="AA2787" s="2">
        <f t="shared" si="5012"/>
        <v>111775.9</v>
      </c>
      <c r="AB2787" s="2">
        <f t="shared" si="5006"/>
        <v>111775.92950068574</v>
      </c>
      <c r="AC2787" s="1">
        <f t="shared" si="5013"/>
        <v>0.11246929207871134</v>
      </c>
      <c r="AD2787" s="1" t="b">
        <f t="shared" si="5014"/>
        <v>1</v>
      </c>
      <c r="AM2787" s="10">
        <f t="shared" si="5015"/>
        <v>0.49975420473102788</v>
      </c>
      <c r="AN2787" s="10"/>
      <c r="AO2787" s="1">
        <f t="shared" si="5016"/>
        <v>894.64700000000005</v>
      </c>
      <c r="AP2787"/>
      <c r="BB2787" s="17" cm="1">
        <f t="array" ref="BB2787">$C2787*EXP(poly_from_str($AO2787,BB$2951))</f>
        <v>2.3529822028882608</v>
      </c>
      <c r="BF2787" s="21" t="e">
        <f>INDEX([1]Pr3_line_class7_opt_lin!$A$2:$A$3624,MATCH($X2787,[1]Pr3_line_class7_opt_lin!$AO$2:$AO$3624,0),1)</f>
        <v>#N/A</v>
      </c>
    </row>
    <row r="2788" spans="1:58" hidden="1" x14ac:dyDescent="0.25">
      <c r="A2788" s="1">
        <v>890.27599999999995</v>
      </c>
      <c r="B2788" s="1">
        <v>4.0000000000000001E-3</v>
      </c>
      <c r="C2788">
        <v>1</v>
      </c>
      <c r="E2788" s="2">
        <v>112324.7</v>
      </c>
      <c r="N2788">
        <v>28</v>
      </c>
      <c r="V2788" s="11">
        <f t="shared" si="5007"/>
        <v>1.1232471727868662E-6</v>
      </c>
      <c r="W2788" s="11">
        <f t="shared" si="5008"/>
        <v>8.9027613694939763E-7</v>
      </c>
      <c r="X2788" s="10">
        <f t="shared" si="5009"/>
        <v>112324.70666655462</v>
      </c>
      <c r="Y2788" s="8">
        <f t="shared" si="5010"/>
        <v>890.27608411084884</v>
      </c>
      <c r="Z2788" s="1">
        <f t="shared" si="5011"/>
        <v>890.27599999999995</v>
      </c>
      <c r="AA2788" s="2">
        <f t="shared" si="5012"/>
        <v>112324.7</v>
      </c>
      <c r="AB2788" s="2">
        <f t="shared" si="5006"/>
        <v>112324.71727868661</v>
      </c>
      <c r="AC2788" s="1">
        <f t="shared" si="5013"/>
        <v>0.11308421055868441</v>
      </c>
      <c r="AD2788" s="1" t="b">
        <f t="shared" si="5014"/>
        <v>1</v>
      </c>
      <c r="AM2788" s="10">
        <f t="shared" si="5015"/>
        <v>0.50467360683653162</v>
      </c>
      <c r="AN2788" s="10"/>
      <c r="AO2788" s="1">
        <f t="shared" si="5016"/>
        <v>890.27599999999995</v>
      </c>
      <c r="AP2788"/>
      <c r="BB2788" s="17" cm="1">
        <f t="array" ref="BB2788">$C2788*EXP(poly_from_str($AO2788,BB$2951))</f>
        <v>0.77204573302767432</v>
      </c>
      <c r="BF2788" s="21" t="e">
        <f>INDEX([1]Pr3_line_class7_opt_lin!$A$2:$A$3624,MATCH($X2788,[1]Pr3_line_class7_opt_lin!$AO$2:$AO$3624,0),1)</f>
        <v>#N/A</v>
      </c>
    </row>
    <row r="2789" spans="1:58" hidden="1" x14ac:dyDescent="0.25">
      <c r="A2789" s="1">
        <v>889.29600000000005</v>
      </c>
      <c r="B2789" s="1">
        <v>4.0000000000000001E-3</v>
      </c>
      <c r="C2789">
        <v>2</v>
      </c>
      <c r="E2789" s="2">
        <v>112448.5</v>
      </c>
      <c r="N2789">
        <v>28</v>
      </c>
      <c r="V2789" s="11">
        <f t="shared" si="5007"/>
        <v>1.1244849858764685E-6</v>
      </c>
      <c r="W2789" s="11">
        <f t="shared" si="5008"/>
        <v>8.8929598883044238E-7</v>
      </c>
      <c r="X2789" s="10">
        <f t="shared" si="5009"/>
        <v>112448.49945655221</v>
      </c>
      <c r="Y2789" s="8">
        <f t="shared" si="5010"/>
        <v>889.29599312828486</v>
      </c>
      <c r="Z2789" s="1">
        <f t="shared" si="5011"/>
        <v>889.29600000000005</v>
      </c>
      <c r="AA2789" s="2">
        <f t="shared" si="5012"/>
        <v>112448.5</v>
      </c>
      <c r="AB2789" s="2">
        <f t="shared" si="5006"/>
        <v>112448.49858764686</v>
      </c>
      <c r="AC2789" s="1">
        <f t="shared" si="5013"/>
        <v>0.11322332417308008</v>
      </c>
      <c r="AD2789" s="1" t="b">
        <f t="shared" si="5014"/>
        <v>1</v>
      </c>
      <c r="AM2789" s="10">
        <f t="shared" si="5015"/>
        <v>0.50578659973732021</v>
      </c>
      <c r="AN2789" s="10"/>
      <c r="AO2789" s="1">
        <f t="shared" si="5016"/>
        <v>889.29600000000005</v>
      </c>
      <c r="AP2789"/>
      <c r="BB2789" s="17" cm="1">
        <f t="array" ref="BB2789">$C2789*EXP(poly_from_str($AO2789,BB$2951))</f>
        <v>1.5385372826496619</v>
      </c>
      <c r="BF2789" s="21">
        <f>INDEX([1]Pr3_line_class7_opt_lin!$A$2:$A$3624,MATCH($X2789,[1]Pr3_line_class7_opt_lin!$AO$2:$AO$3624,0),1)</f>
        <v>4047</v>
      </c>
    </row>
    <row r="2790" spans="1:58" hidden="1" x14ac:dyDescent="0.25">
      <c r="A2790" s="1">
        <v>888.25699999999995</v>
      </c>
      <c r="B2790" s="1">
        <v>4.0000000000000001E-3</v>
      </c>
      <c r="C2790">
        <v>1</v>
      </c>
      <c r="E2790" s="2">
        <v>112580</v>
      </c>
      <c r="N2790">
        <v>28</v>
      </c>
      <c r="V2790" s="11">
        <f t="shared" si="5007"/>
        <v>1.1258003032906018E-6</v>
      </c>
      <c r="W2790" s="11">
        <f t="shared" si="5008"/>
        <v>8.8825723929650031E-7</v>
      </c>
      <c r="X2790" s="10">
        <f t="shared" si="5009"/>
        <v>112580.01163651985</v>
      </c>
      <c r="Y2790" s="8">
        <f t="shared" si="5010"/>
        <v>888.25714748426071</v>
      </c>
      <c r="Z2790" s="1">
        <f t="shared" si="5011"/>
        <v>888.25699999999995</v>
      </c>
      <c r="AA2790" s="2">
        <f t="shared" si="5012"/>
        <v>112580</v>
      </c>
      <c r="AB2790" s="2">
        <f t="shared" si="5006"/>
        <v>112580.03032906017</v>
      </c>
      <c r="AC2790" s="1">
        <f t="shared" si="5013"/>
        <v>0.11337131614446055</v>
      </c>
      <c r="AD2790" s="1" t="b">
        <f t="shared" si="5014"/>
        <v>1</v>
      </c>
      <c r="AM2790" s="10">
        <f t="shared" si="5015"/>
        <v>0.50697039257782384</v>
      </c>
      <c r="AN2790" s="10"/>
      <c r="AO2790" s="1">
        <f t="shared" si="5016"/>
        <v>888.25699999999995</v>
      </c>
      <c r="AP2790"/>
      <c r="BB2790" s="17" cm="1">
        <f t="array" ref="BB2790">$C2790*EXP(poly_from_str($AO2790,BB$2951))</f>
        <v>0.76631534946242141</v>
      </c>
      <c r="BF2790" s="21" t="e">
        <f>INDEX([1]Pr3_line_class7_opt_lin!$A$2:$A$3624,MATCH($X2790,[1]Pr3_line_class7_opt_lin!$AO$2:$AO$3624,0),1)</f>
        <v>#N/A</v>
      </c>
    </row>
    <row r="2791" spans="1:58" hidden="1" x14ac:dyDescent="0.25">
      <c r="A2791" s="1">
        <v>887.36</v>
      </c>
      <c r="B2791" s="1">
        <v>4.0000000000000001E-3</v>
      </c>
      <c r="C2791">
        <v>4</v>
      </c>
      <c r="E2791" s="2">
        <v>112693.8</v>
      </c>
      <c r="N2791">
        <v>28</v>
      </c>
      <c r="V2791" s="11">
        <f t="shared" si="5007"/>
        <v>1.1269383339343671E-6</v>
      </c>
      <c r="W2791" s="11">
        <f t="shared" si="5008"/>
        <v>8.8736026294259311E-7</v>
      </c>
      <c r="X2791" s="10">
        <f t="shared" si="5009"/>
        <v>112693.81278034876</v>
      </c>
      <c r="Y2791" s="8">
        <f t="shared" si="5010"/>
        <v>887.36016230908581</v>
      </c>
      <c r="Z2791" s="1">
        <f t="shared" si="5011"/>
        <v>887.36</v>
      </c>
      <c r="AA2791" s="2">
        <f t="shared" si="5012"/>
        <v>112693.8</v>
      </c>
      <c r="AB2791" s="2">
        <f t="shared" si="5006"/>
        <v>112693.83339343671</v>
      </c>
      <c r="AC2791" s="1">
        <f t="shared" si="5013"/>
        <v>0.11349950042453837</v>
      </c>
      <c r="AD2791" s="1" t="b">
        <f t="shared" si="5014"/>
        <v>1</v>
      </c>
      <c r="AM2791" s="10">
        <f t="shared" si="5015"/>
        <v>0.50799585286693116</v>
      </c>
      <c r="AN2791" s="10"/>
      <c r="AO2791" s="1">
        <f t="shared" si="5016"/>
        <v>887.36</v>
      </c>
      <c r="AP2791"/>
      <c r="BB2791" s="17" cm="1">
        <f t="array" ref="BB2791">$C2791*EXP(poly_from_str($AO2791,BB$2951))</f>
        <v>3.055033487941472</v>
      </c>
      <c r="BF2791" s="21" t="e">
        <f>INDEX([1]Pr3_line_class7_opt_lin!$A$2:$A$3624,MATCH($X2791,[1]Pr3_line_class7_opt_lin!$AO$2:$AO$3624,0),1)</f>
        <v>#N/A</v>
      </c>
    </row>
    <row r="2792" spans="1:58" hidden="1" x14ac:dyDescent="0.25">
      <c r="A2792" s="1">
        <v>886.23299999999995</v>
      </c>
      <c r="B2792" s="1">
        <v>4.0000000000000001E-3</v>
      </c>
      <c r="C2792">
        <v>2</v>
      </c>
      <c r="E2792" s="2">
        <v>112837.1</v>
      </c>
      <c r="N2792">
        <v>28</v>
      </c>
      <c r="V2792" s="11">
        <f t="shared" si="5007"/>
        <v>1.1283714327947617E-6</v>
      </c>
      <c r="W2792" s="11">
        <f t="shared" si="5008"/>
        <v>8.8623333992100116E-7</v>
      </c>
      <c r="X2792" s="10">
        <f t="shared" si="5009"/>
        <v>112837.11651199407</v>
      </c>
      <c r="Y2792" s="8">
        <f t="shared" si="5010"/>
        <v>886.23321023424467</v>
      </c>
      <c r="Z2792" s="1">
        <f t="shared" si="5011"/>
        <v>886.23299999999995</v>
      </c>
      <c r="AA2792" s="2">
        <f t="shared" si="5012"/>
        <v>112837.1</v>
      </c>
      <c r="AB2792" s="2">
        <f t="shared" si="5006"/>
        <v>112837.14327947618</v>
      </c>
      <c r="AC2792" s="1">
        <f t="shared" si="5013"/>
        <v>0.11366110451736518</v>
      </c>
      <c r="AD2792" s="1" t="b">
        <f t="shared" si="5014"/>
        <v>1</v>
      </c>
      <c r="AM2792" s="10">
        <f t="shared" si="5015"/>
        <v>0.50928864079762326</v>
      </c>
      <c r="AN2792" s="10"/>
      <c r="AO2792" s="1">
        <f t="shared" si="5016"/>
        <v>886.23299999999995</v>
      </c>
      <c r="AP2792"/>
      <c r="BB2792" s="17" cm="1">
        <f t="array" ref="BB2792">$C2792*EXP(poly_from_str($AO2792,BB$2951))</f>
        <v>1.5210727118715164</v>
      </c>
      <c r="BF2792" s="21">
        <f>INDEX([1]Pr3_line_class7_opt_lin!$A$2:$A$3624,MATCH($X2792,[1]Pr3_line_class7_opt_lin!$AO$2:$AO$3624,0),1)</f>
        <v>4122</v>
      </c>
    </row>
    <row r="2793" spans="1:58" hidden="1" x14ac:dyDescent="0.25">
      <c r="A2793" s="1">
        <v>885.57500000000005</v>
      </c>
      <c r="B2793" s="1">
        <v>4.0000000000000001E-3</v>
      </c>
      <c r="C2793">
        <v>2</v>
      </c>
      <c r="E2793" s="2">
        <v>112921</v>
      </c>
      <c r="N2793">
        <v>28</v>
      </c>
      <c r="V2793" s="11">
        <f t="shared" si="5007"/>
        <v>1.1292098354176664E-6</v>
      </c>
      <c r="W2793" s="11">
        <f t="shared" si="5008"/>
        <v>8.8557487092746258E-7</v>
      </c>
      <c r="X2793" s="10">
        <f t="shared" si="5009"/>
        <v>112920.99373238956</v>
      </c>
      <c r="Y2793" s="8">
        <f t="shared" si="5010"/>
        <v>885.57492008075224</v>
      </c>
      <c r="Z2793" s="1">
        <f t="shared" si="5011"/>
        <v>885.57500000000005</v>
      </c>
      <c r="AA2793" s="2">
        <f t="shared" si="5012"/>
        <v>112921</v>
      </c>
      <c r="AB2793" s="2">
        <f t="shared" si="5006"/>
        <v>112920.98354176665</v>
      </c>
      <c r="AC2793" s="1">
        <f t="shared" si="5013"/>
        <v>0.11375574262019966</v>
      </c>
      <c r="AD2793" s="1" t="b">
        <f t="shared" si="5014"/>
        <v>1</v>
      </c>
      <c r="AM2793" s="10">
        <f t="shared" si="5015"/>
        <v>0.51004601530079319</v>
      </c>
      <c r="AN2793" s="10"/>
      <c r="AO2793" s="1">
        <f t="shared" si="5016"/>
        <v>885.57500000000005</v>
      </c>
      <c r="AP2793"/>
      <c r="BB2793" s="17" cm="1">
        <f t="array" ref="BB2793">$C2793*EXP(poly_from_str($AO2793,BB$2951))</f>
        <v>1.5173008549499063</v>
      </c>
      <c r="BF2793" s="21">
        <f>INDEX([1]Pr3_line_class7_opt_lin!$A$2:$A$3624,MATCH($X2793,[1]Pr3_line_class7_opt_lin!$AO$2:$AO$3624,0),1)</f>
        <v>4138</v>
      </c>
    </row>
    <row r="2794" spans="1:58" hidden="1" x14ac:dyDescent="0.25">
      <c r="A2794" s="1">
        <v>885.279</v>
      </c>
      <c r="B2794" s="1">
        <v>4.0000000000000001E-3</v>
      </c>
      <c r="C2794">
        <v>20</v>
      </c>
      <c r="E2794" s="2">
        <v>112958.7</v>
      </c>
      <c r="N2794">
        <v>28</v>
      </c>
      <c r="V2794" s="11">
        <f t="shared" si="5007"/>
        <v>1.1295873956120049E-6</v>
      </c>
      <c r="W2794" s="11">
        <f t="shared" si="5008"/>
        <v>8.8527931004871703E-7</v>
      </c>
      <c r="X2794" s="10">
        <f t="shared" si="5009"/>
        <v>112958.71505320005</v>
      </c>
      <c r="Y2794" s="8">
        <f t="shared" si="5010"/>
        <v>885.27919207387492</v>
      </c>
      <c r="Z2794" s="1">
        <f t="shared" si="5011"/>
        <v>885.279</v>
      </c>
      <c r="AA2794" s="2">
        <f t="shared" si="5012"/>
        <v>112958.7</v>
      </c>
      <c r="AB2794" s="2">
        <f t="shared" si="5006"/>
        <v>112958.73956120048</v>
      </c>
      <c r="AC2794" s="1">
        <f t="shared" si="5013"/>
        <v>0.1137983842162756</v>
      </c>
      <c r="AD2794" s="1" t="b">
        <f t="shared" si="5014"/>
        <v>1</v>
      </c>
      <c r="AM2794" s="10">
        <f t="shared" si="5015"/>
        <v>0.51038689497887113</v>
      </c>
      <c r="AN2794" s="10"/>
      <c r="AO2794" s="1">
        <f t="shared" si="5016"/>
        <v>885.279</v>
      </c>
      <c r="AP2794"/>
      <c r="BB2794" s="17" cm="1">
        <f t="array" ref="BB2794">$C2794*EXP(poly_from_str($AO2794,BB$2951))</f>
        <v>15.15601841622809</v>
      </c>
      <c r="BF2794" s="21">
        <f>INDEX([1]Pr3_line_class7_opt_lin!$A$2:$A$3624,MATCH($X2794,[1]Pr3_line_class7_opt_lin!$AO$2:$AO$3624,0),1)</f>
        <v>41450</v>
      </c>
    </row>
    <row r="2795" spans="1:58" hidden="1" x14ac:dyDescent="0.25">
      <c r="A2795" s="1">
        <v>884.15800000000002</v>
      </c>
      <c r="B2795" s="1">
        <v>4.0000000000000001E-3</v>
      </c>
      <c r="C2795">
        <v>40</v>
      </c>
      <c r="E2795" s="2">
        <v>113102</v>
      </c>
      <c r="N2795">
        <v>28</v>
      </c>
      <c r="V2795" s="11">
        <f t="shared" si="5007"/>
        <v>1.1310195689005812E-6</v>
      </c>
      <c r="W2795" s="11">
        <f t="shared" si="5008"/>
        <v>8.8415766299446527E-7</v>
      </c>
      <c r="X2795" s="10">
        <f t="shared" si="5009"/>
        <v>113101.98364797617</v>
      </c>
      <c r="Y2795" s="8">
        <f t="shared" si="5010"/>
        <v>884.15779082393999</v>
      </c>
      <c r="Z2795" s="1">
        <f t="shared" si="5011"/>
        <v>884.15800000000002</v>
      </c>
      <c r="AA2795" s="2">
        <f t="shared" si="5012"/>
        <v>113102</v>
      </c>
      <c r="AB2795" s="2">
        <f t="shared" si="5006"/>
        <v>113101.95689005811</v>
      </c>
      <c r="AC2795" s="1">
        <f t="shared" si="5013"/>
        <v>0.11396026326180282</v>
      </c>
      <c r="AD2795" s="1" t="b">
        <f t="shared" si="5014"/>
        <v>1</v>
      </c>
      <c r="AM2795" s="10">
        <f t="shared" si="5015"/>
        <v>0.51168230112717417</v>
      </c>
      <c r="AN2795" s="10"/>
      <c r="AO2795" s="1">
        <f t="shared" si="5016"/>
        <v>884.15800000000002</v>
      </c>
      <c r="AP2795"/>
      <c r="BB2795" s="17" cm="1">
        <f t="array" ref="BB2795">$C2795*EXP(poly_from_str($AO2795,BB$2951))</f>
        <v>30.183098598413981</v>
      </c>
      <c r="BF2795" s="21">
        <f>INDEX([1]Pr3_line_class7_opt_lin!$A$2:$A$3624,MATCH($X2795,[1]Pr3_line_class7_opt_lin!$AO$2:$AO$3624,0),1)</f>
        <v>83455</v>
      </c>
    </row>
    <row r="2796" spans="1:58" hidden="1" x14ac:dyDescent="0.25">
      <c r="A2796" s="1">
        <v>883.83799999999997</v>
      </c>
      <c r="B2796" s="1">
        <v>4.0000000000000001E-3</v>
      </c>
      <c r="C2796">
        <v>3</v>
      </c>
      <c r="E2796" s="2">
        <v>113142.9</v>
      </c>
      <c r="N2796">
        <v>28</v>
      </c>
      <c r="V2796" s="11">
        <f t="shared" si="5007"/>
        <v>1.1314290627920502E-6</v>
      </c>
      <c r="W2796" s="11">
        <f t="shared" si="5008"/>
        <v>8.8383804905124419E-7</v>
      </c>
      <c r="X2796" s="10">
        <f t="shared" si="5009"/>
        <v>113142.90237962513</v>
      </c>
      <c r="Y2796" s="8">
        <f t="shared" si="5010"/>
        <v>883.83803046233402</v>
      </c>
      <c r="Z2796" s="1">
        <f t="shared" si="5011"/>
        <v>883.83799999999997</v>
      </c>
      <c r="AA2796" s="2">
        <f t="shared" si="5012"/>
        <v>113142.9</v>
      </c>
      <c r="AB2796" s="2">
        <f t="shared" si="5006"/>
        <v>113142.90627920501</v>
      </c>
      <c r="AC2796" s="1">
        <f t="shared" si="5013"/>
        <v>0.11400658620652485</v>
      </c>
      <c r="AD2796" s="1" t="b">
        <f t="shared" si="5014"/>
        <v>1</v>
      </c>
      <c r="AM2796" s="10">
        <f t="shared" si="5015"/>
        <v>0.5120526612342986</v>
      </c>
      <c r="AN2796" s="10"/>
      <c r="AO2796" s="1">
        <f t="shared" si="5016"/>
        <v>883.83799999999997</v>
      </c>
      <c r="AP2796"/>
      <c r="BB2796" s="17" cm="1">
        <f t="array" ref="BB2796">$C2796*EXP(poly_from_str($AO2796,BB$2951))</f>
        <v>2.2609665352683304</v>
      </c>
      <c r="BF2796" s="21" t="e">
        <f>INDEX([1]Pr3_line_class7_opt_lin!$A$2:$A$3624,MATCH($X2796,[1]Pr3_line_class7_opt_lin!$AO$2:$AO$3624,0),1)</f>
        <v>#N/A</v>
      </c>
    </row>
    <row r="2797" spans="1:58" hidden="1" x14ac:dyDescent="0.25">
      <c r="A2797" s="1">
        <v>882.99</v>
      </c>
      <c r="B2797" s="1">
        <v>4.0000000000000001E-3</v>
      </c>
      <c r="C2797">
        <v>3</v>
      </c>
      <c r="E2797" s="2">
        <v>113251.6</v>
      </c>
      <c r="N2797">
        <v>28</v>
      </c>
      <c r="V2797" s="11">
        <f t="shared" si="5007"/>
        <v>1.1325156570289585E-6</v>
      </c>
      <c r="W2797" s="11">
        <f t="shared" si="5008"/>
        <v>8.8298973259538939E-7</v>
      </c>
      <c r="X2797" s="10">
        <f t="shared" si="5009"/>
        <v>113251.5870334393</v>
      </c>
      <c r="Y2797" s="8">
        <f t="shared" si="5010"/>
        <v>882.98983369189727</v>
      </c>
      <c r="Z2797" s="1">
        <f t="shared" si="5011"/>
        <v>882.99</v>
      </c>
      <c r="AA2797" s="2">
        <f t="shared" si="5012"/>
        <v>113251.6</v>
      </c>
      <c r="AB2797" s="2">
        <f t="shared" si="5006"/>
        <v>113251.56570289584</v>
      </c>
      <c r="AC2797" s="1">
        <f t="shared" si="5013"/>
        <v>0.11412958567078667</v>
      </c>
      <c r="AD2797" s="1" t="b">
        <f t="shared" si="5014"/>
        <v>1</v>
      </c>
      <c r="AM2797" s="10">
        <f t="shared" si="5015"/>
        <v>0.51303684073432321</v>
      </c>
      <c r="AN2797" s="10"/>
      <c r="AO2797" s="1">
        <f t="shared" si="5016"/>
        <v>882.99</v>
      </c>
      <c r="AP2797"/>
      <c r="BB2797" s="17" cm="1">
        <f t="array" ref="BB2797">$C2797*EXP(poly_from_str($AO2797,BB$2951))</f>
        <v>2.2536256846917042</v>
      </c>
      <c r="BF2797" s="21">
        <f>INDEX([1]Pr3_line_class7_opt_lin!$A$2:$A$3624,MATCH($X2797,[1]Pr3_line_class7_opt_lin!$AO$2:$AO$3624,0),1)</f>
        <v>6303</v>
      </c>
    </row>
    <row r="2798" spans="1:58" hidden="1" x14ac:dyDescent="0.25">
      <c r="A2798" s="1">
        <v>882.33600000000001</v>
      </c>
      <c r="B2798" s="1">
        <v>4.0000000000000001E-3</v>
      </c>
      <c r="C2798">
        <v>1</v>
      </c>
      <c r="E2798" s="2">
        <v>113335.5</v>
      </c>
      <c r="N2798">
        <v>28</v>
      </c>
      <c r="V2798" s="11">
        <f t="shared" si="5007"/>
        <v>1.1333550937511334E-6</v>
      </c>
      <c r="W2798" s="11">
        <f t="shared" si="5008"/>
        <v>8.8233607298683996E-7</v>
      </c>
      <c r="X2798" s="10">
        <f t="shared" si="5009"/>
        <v>113335.50353788011</v>
      </c>
      <c r="Y2798" s="8">
        <f t="shared" si="5010"/>
        <v>882.33604544384468</v>
      </c>
      <c r="Z2798" s="1">
        <f t="shared" si="5011"/>
        <v>882.33600000000001</v>
      </c>
      <c r="AA2798" s="2">
        <f t="shared" si="5012"/>
        <v>113335.5</v>
      </c>
      <c r="AB2798" s="2">
        <f t="shared" si="5006"/>
        <v>113335.50937511334</v>
      </c>
      <c r="AC2798" s="1">
        <f t="shared" si="5013"/>
        <v>0.11422468842658202</v>
      </c>
      <c r="AD2798" s="1" t="b">
        <f t="shared" si="5014"/>
        <v>1</v>
      </c>
      <c r="AM2798" s="10">
        <f t="shared" si="5015"/>
        <v>0.51379746491132638</v>
      </c>
      <c r="AN2798" s="10"/>
      <c r="AO2798" s="1">
        <f t="shared" si="5016"/>
        <v>882.33600000000001</v>
      </c>
      <c r="AP2798"/>
      <c r="BB2798" s="17" cm="1">
        <f t="array" ref="BB2798">$C2798*EXP(poly_from_str($AO2798,BB$2951))</f>
        <v>0.74931771714029782</v>
      </c>
      <c r="BF2798" s="21">
        <f>INDEX([1]Pr3_line_class7_opt_lin!$A$2:$A$3624,MATCH($X2798,[1]Pr3_line_class7_opt_lin!$AO$2:$AO$3624,0),1)</f>
        <v>2109</v>
      </c>
    </row>
    <row r="2799" spans="1:58" hidden="1" x14ac:dyDescent="0.25">
      <c r="A2799" s="1">
        <v>881.59100000000001</v>
      </c>
      <c r="B2799" s="1">
        <v>4.0000000000000001E-3</v>
      </c>
      <c r="C2799">
        <v>3</v>
      </c>
      <c r="E2799" s="2">
        <v>113431.3</v>
      </c>
      <c r="N2799">
        <v>28</v>
      </c>
      <c r="V2799" s="11">
        <f t="shared" si="5007"/>
        <v>1.1343128502899871E-6</v>
      </c>
      <c r="W2799" s="11">
        <f t="shared" si="5008"/>
        <v>8.8159088364499041E-7</v>
      </c>
      <c r="X2799" s="10">
        <f t="shared" si="5009"/>
        <v>113431.29436228542</v>
      </c>
      <c r="Y2799" s="8">
        <f t="shared" si="5010"/>
        <v>881.59092746145041</v>
      </c>
      <c r="Z2799" s="1">
        <f t="shared" si="5011"/>
        <v>881.59100000000001</v>
      </c>
      <c r="AA2799" s="2">
        <f t="shared" si="5012"/>
        <v>113431.3</v>
      </c>
      <c r="AB2799" s="2">
        <f t="shared" si="5006"/>
        <v>113431.28502899871</v>
      </c>
      <c r="AC2799" s="1">
        <f t="shared" si="5013"/>
        <v>0.11433328211664974</v>
      </c>
      <c r="AD2799" s="1" t="b">
        <f t="shared" si="5014"/>
        <v>1</v>
      </c>
      <c r="AM2799" s="10">
        <f t="shared" si="5015"/>
        <v>0.51466632486039454</v>
      </c>
      <c r="AN2799" s="10"/>
      <c r="AO2799" s="1">
        <f t="shared" si="5016"/>
        <v>881.59100000000001</v>
      </c>
      <c r="AP2799"/>
      <c r="BB2799" s="17" cm="1">
        <f t="array" ref="BB2799">$C2799*EXP(poly_from_str($AO2799,BB$2951))</f>
        <v>2.2414797708105669</v>
      </c>
      <c r="BF2799" s="21">
        <f>INDEX([1]Pr3_line_class7_opt_lin!$A$2:$A$3624,MATCH($X2799,[1]Pr3_line_class7_opt_lin!$AO$2:$AO$3624,0),1)</f>
        <v>6355</v>
      </c>
    </row>
    <row r="2800" spans="1:58" hidden="1" x14ac:dyDescent="0.25">
      <c r="A2800" s="1">
        <v>880.303</v>
      </c>
      <c r="B2800" s="1">
        <v>4.0000000000000001E-3</v>
      </c>
      <c r="C2800">
        <v>10</v>
      </c>
      <c r="E2800" s="2">
        <v>113597.2</v>
      </c>
      <c r="N2800">
        <v>29</v>
      </c>
      <c r="V2800" s="11">
        <f t="shared" si="5007"/>
        <v>1.1359725003777108E-6</v>
      </c>
      <c r="W2800" s="11">
        <f t="shared" si="5008"/>
        <v>8.8030338775955749E-7</v>
      </c>
      <c r="X2800" s="10">
        <f t="shared" si="5009"/>
        <v>113597.21877436891</v>
      </c>
      <c r="Y2800" s="8">
        <f t="shared" si="5010"/>
        <v>880.30324227060328</v>
      </c>
      <c r="Z2800" s="1">
        <f t="shared" si="5011"/>
        <v>880.303</v>
      </c>
      <c r="AA2800" s="2">
        <f t="shared" si="5012"/>
        <v>113597.2</v>
      </c>
      <c r="AB2800" s="2">
        <f t="shared" si="5006"/>
        <v>113597.25003777108</v>
      </c>
      <c r="AC2800" s="1">
        <f t="shared" si="5013"/>
        <v>0.11452167608071942</v>
      </c>
      <c r="AD2800" s="1" t="b">
        <f t="shared" si="5014"/>
        <v>1</v>
      </c>
      <c r="AM2800" s="10">
        <f t="shared" si="5015"/>
        <v>0.51617318127962752</v>
      </c>
      <c r="AN2800" s="10"/>
      <c r="AO2800" s="1">
        <f t="shared" si="5016"/>
        <v>880.303</v>
      </c>
      <c r="AP2800"/>
      <c r="BB2800" s="17" cm="1">
        <f t="array" ref="BB2800">$C2800*EXP(poly_from_str($AO2800,BB$2951))</f>
        <v>7.4341993181895134</v>
      </c>
      <c r="BF2800" s="21">
        <f>INDEX([1]Pr3_line_class7_opt_lin!$A$2:$A$3624,MATCH($X2800,[1]Pr3_line_class7_opt_lin!$AO$2:$AO$3624,0),1)</f>
        <v>21347</v>
      </c>
    </row>
    <row r="2801" spans="1:58" hidden="1" x14ac:dyDescent="0.25">
      <c r="A2801" s="1">
        <v>879.84</v>
      </c>
      <c r="B2801" s="1">
        <v>4.0000000000000001E-3</v>
      </c>
      <c r="C2801">
        <v>2</v>
      </c>
      <c r="E2801" s="2">
        <v>113657</v>
      </c>
      <c r="N2801">
        <v>29</v>
      </c>
      <c r="V2801" s="11">
        <f t="shared" si="5007"/>
        <v>1.1365702855064558E-6</v>
      </c>
      <c r="W2801" s="11">
        <f t="shared" si="5008"/>
        <v>8.7984022101586358E-7</v>
      </c>
      <c r="X2801" s="10">
        <f t="shared" si="5009"/>
        <v>113657.01069823133</v>
      </c>
      <c r="Y2801" s="8">
        <f t="shared" si="5010"/>
        <v>879.84013819884979</v>
      </c>
      <c r="Z2801" s="1">
        <f t="shared" si="5011"/>
        <v>879.84</v>
      </c>
      <c r="AA2801" s="2">
        <f t="shared" si="5012"/>
        <v>113657</v>
      </c>
      <c r="AB2801" s="2">
        <f t="shared" si="5006"/>
        <v>113657.02855064557</v>
      </c>
      <c r="AC2801" s="1">
        <f t="shared" si="5013"/>
        <v>0.11458960069481132</v>
      </c>
      <c r="AD2801" s="1" t="b">
        <f t="shared" si="5014"/>
        <v>1</v>
      </c>
      <c r="AM2801" s="10">
        <f t="shared" si="5015"/>
        <v>0.51671667575922897</v>
      </c>
      <c r="AN2801" s="10"/>
      <c r="AO2801" s="1">
        <f t="shared" si="5016"/>
        <v>879.84</v>
      </c>
      <c r="AP2801"/>
      <c r="BB2801" s="17" cm="1">
        <f t="array" ref="BB2801">$C2801*EXP(poly_from_str($AO2801,BB$2951))</f>
        <v>1.4841452699409143</v>
      </c>
      <c r="BF2801" s="21">
        <f>INDEX([1]Pr3_line_class7_opt_lin!$A$2:$A$3624,MATCH($X2801,[1]Pr3_line_class7_opt_lin!$AO$2:$AO$3624,0),1)</f>
        <v>4281</v>
      </c>
    </row>
    <row r="2802" spans="1:58" hidden="1" x14ac:dyDescent="0.25">
      <c r="A2802" s="1">
        <v>879.44100000000003</v>
      </c>
      <c r="B2802" s="1">
        <v>4.0000000000000001E-3</v>
      </c>
      <c r="C2802">
        <v>10</v>
      </c>
      <c r="E2802" s="2">
        <v>113708.6</v>
      </c>
      <c r="F2802">
        <v>14859</v>
      </c>
      <c r="G2802" t="s">
        <v>4</v>
      </c>
      <c r="H2802" t="s">
        <v>12</v>
      </c>
      <c r="I2802">
        <v>128568</v>
      </c>
      <c r="J2802" t="s">
        <v>6</v>
      </c>
      <c r="K2802" t="s">
        <v>5</v>
      </c>
      <c r="L2802">
        <v>14859.96</v>
      </c>
      <c r="M2802">
        <v>128568.6</v>
      </c>
      <c r="N2802">
        <v>29</v>
      </c>
      <c r="V2802" s="11">
        <f t="shared" si="5007"/>
        <v>1.1370859443669331E-6</v>
      </c>
      <c r="W2802" s="11">
        <f t="shared" si="5008"/>
        <v>8.7944095697247177E-7</v>
      </c>
      <c r="X2802" s="10">
        <f t="shared" si="5009"/>
        <v>113708.59791773494</v>
      </c>
      <c r="Y2802" s="8">
        <f t="shared" si="5010"/>
        <v>879.44097307705147</v>
      </c>
      <c r="Z2802" s="1">
        <f t="shared" si="5011"/>
        <v>879.44100000000003</v>
      </c>
      <c r="AA2802" s="2">
        <f t="shared" si="5012"/>
        <v>113708.6</v>
      </c>
      <c r="AB2802" s="2">
        <f t="shared" si="5006"/>
        <v>113708.59443669331</v>
      </c>
      <c r="AC2802" s="1">
        <f t="shared" si="5013"/>
        <v>0.11464822224384201</v>
      </c>
      <c r="AD2802" s="1" t="b">
        <f t="shared" si="5014"/>
        <v>1</v>
      </c>
      <c r="AF2802" s="1" t="s">
        <v>1173</v>
      </c>
      <c r="AG2802" s="1" t="s">
        <v>1191</v>
      </c>
      <c r="AH2802" s="10">
        <v>14859.96</v>
      </c>
      <c r="AI2802" s="10">
        <v>128568.6</v>
      </c>
      <c r="AJ2802" s="10">
        <f>AI2802-AH2802</f>
        <v>113708.64000000001</v>
      </c>
      <c r="AK2802" s="1">
        <f>$A2802-100000000/AJ2802</f>
        <v>3.5239397834629926E-4</v>
      </c>
      <c r="AL2802" s="10">
        <f>$X2802-AJ2802</f>
        <v>-4.208226507762447E-2</v>
      </c>
      <c r="AM2802" s="10">
        <f t="shared" si="5015"/>
        <v>0.51718580325456742</v>
      </c>
      <c r="AN2802" s="10">
        <f>AL2802/AM2802</f>
        <v>-8.1367788544866301E-2</v>
      </c>
      <c r="AO2802" s="1">
        <f t="shared" si="5016"/>
        <v>879.44100000000003</v>
      </c>
      <c r="BB2802" s="17" cm="1">
        <f t="array" ref="BB2802">$C2802*EXP(poly_from_str($AO2802,BB$2951))</f>
        <v>7.4091037528608616</v>
      </c>
      <c r="BF2802" s="21">
        <f>INDEX([1]Pr3_line_class7_opt_lin!$A$2:$A$3624,MATCH($X2802,[1]Pr3_line_class7_opt_lin!$AO$2:$AO$3624,0),1)</f>
        <v>21457</v>
      </c>
    </row>
    <row r="2803" spans="1:58" hidden="1" x14ac:dyDescent="0.25">
      <c r="A2803" s="1">
        <v>878.74900000000002</v>
      </c>
      <c r="B2803" s="1">
        <v>4.0000000000000001E-3</v>
      </c>
      <c r="C2803">
        <v>1</v>
      </c>
      <c r="E2803" s="2">
        <v>113798.1</v>
      </c>
      <c r="N2803">
        <v>29</v>
      </c>
      <c r="V2803" s="11">
        <f t="shared" si="5007"/>
        <v>1.1379813803486548E-6</v>
      </c>
      <c r="W2803" s="11">
        <f t="shared" si="5008"/>
        <v>8.7874929370525523E-7</v>
      </c>
      <c r="X2803" s="10">
        <f t="shared" si="5009"/>
        <v>113798.11420786945</v>
      </c>
      <c r="Y2803" s="8">
        <f t="shared" si="5010"/>
        <v>878.74918399205535</v>
      </c>
      <c r="Z2803" s="1">
        <f t="shared" si="5011"/>
        <v>878.74900000000002</v>
      </c>
      <c r="AA2803" s="2">
        <f t="shared" si="5012"/>
        <v>113798.1</v>
      </c>
      <c r="AB2803" s="2">
        <f t="shared" si="5006"/>
        <v>113798.13803486546</v>
      </c>
      <c r="AC2803" s="1">
        <f t="shared" si="5013"/>
        <v>0.11475008110101148</v>
      </c>
      <c r="AD2803" s="1" t="b">
        <f t="shared" si="5014"/>
        <v>1</v>
      </c>
      <c r="AM2803" s="10">
        <f t="shared" si="5015"/>
        <v>0.5180004756762171</v>
      </c>
      <c r="AN2803" s="10"/>
      <c r="AO2803" s="1">
        <f t="shared" si="5016"/>
        <v>878.74900000000002</v>
      </c>
      <c r="AP2803"/>
      <c r="BB2803" s="17" cm="1">
        <f t="array" ref="BB2803">$C2803*EXP(poly_from_str($AO2803,BB$2951))</f>
        <v>0.73889202994550851</v>
      </c>
      <c r="BF2803" s="21">
        <f>INDEX([1]Pr3_line_class7_opt_lin!$A$2:$A$3624,MATCH($X2803,[1]Pr3_line_class7_opt_lin!$AO$2:$AO$3624,0),1)</f>
        <v>2155</v>
      </c>
    </row>
    <row r="2804" spans="1:58" hidden="1" x14ac:dyDescent="0.25">
      <c r="A2804" s="1">
        <v>878.21500000000003</v>
      </c>
      <c r="B2804" s="1">
        <v>4.0000000000000001E-3</v>
      </c>
      <c r="C2804">
        <v>10</v>
      </c>
      <c r="E2804" s="2">
        <v>113867.3</v>
      </c>
      <c r="N2804">
        <v>29</v>
      </c>
      <c r="V2804" s="11">
        <f t="shared" si="5007"/>
        <v>1.1386733317012348E-6</v>
      </c>
      <c r="W2804" s="11">
        <f t="shared" si="5008"/>
        <v>8.7821525582849508E-7</v>
      </c>
      <c r="X2804" s="10">
        <f t="shared" si="5009"/>
        <v>113867.31237178382</v>
      </c>
      <c r="Y2804" s="8">
        <f t="shared" si="5010"/>
        <v>878.21516040963377</v>
      </c>
      <c r="Z2804" s="1">
        <f t="shared" si="5011"/>
        <v>878.21500000000003</v>
      </c>
      <c r="AA2804" s="2">
        <f t="shared" si="5012"/>
        <v>113867.3</v>
      </c>
      <c r="AB2804" s="2">
        <f t="shared" si="5006"/>
        <v>113867.33317012349</v>
      </c>
      <c r="AC2804" s="1">
        <f t="shared" si="5013"/>
        <v>0.11482884781637952</v>
      </c>
      <c r="AD2804" s="1" t="b">
        <f t="shared" si="5014"/>
        <v>1</v>
      </c>
      <c r="AM2804" s="10">
        <f t="shared" si="5015"/>
        <v>0.51863063145129606</v>
      </c>
      <c r="AN2804" s="10"/>
      <c r="AO2804" s="1">
        <f t="shared" si="5016"/>
        <v>878.21500000000003</v>
      </c>
      <c r="AP2804"/>
      <c r="BB2804" s="17" cm="1">
        <f t="array" ref="BB2804">$C2804*EXP(poly_from_str($AO2804,BB$2951))</f>
        <v>7.3733229931028532</v>
      </c>
      <c r="BF2804" s="21">
        <f>INDEX([1]Pr3_line_class7_opt_lin!$A$2:$A$3624,MATCH($X2804,[1]Pr3_line_class7_opt_lin!$AO$2:$AO$3624,0),1)</f>
        <v>21614</v>
      </c>
    </row>
    <row r="2805" spans="1:58" hidden="1" x14ac:dyDescent="0.25">
      <c r="A2805" s="1">
        <v>876.35500000000002</v>
      </c>
      <c r="B2805" s="1">
        <v>4.0000000000000001E-3</v>
      </c>
      <c r="C2805">
        <v>2</v>
      </c>
      <c r="E2805" s="2">
        <v>114109</v>
      </c>
      <c r="N2805">
        <v>29</v>
      </c>
      <c r="V2805" s="11">
        <f t="shared" si="5007"/>
        <v>1.1410900833566306E-6</v>
      </c>
      <c r="W2805" s="11">
        <f t="shared" si="5008"/>
        <v>8.7635506401773743E-7</v>
      </c>
      <c r="X2805" s="10">
        <f t="shared" si="5009"/>
        <v>114109.00309251787</v>
      </c>
      <c r="Y2805" s="8">
        <f t="shared" si="5010"/>
        <v>876.35504026725653</v>
      </c>
      <c r="Z2805" s="1">
        <f t="shared" si="5011"/>
        <v>876.35500000000002</v>
      </c>
      <c r="AA2805" s="2">
        <f t="shared" si="5012"/>
        <v>114109</v>
      </c>
      <c r="AB2805" s="2">
        <f t="shared" si="5006"/>
        <v>114109.00833566305</v>
      </c>
      <c r="AC2805" s="1">
        <f t="shared" si="5013"/>
        <v>0.1151043289167421</v>
      </c>
      <c r="AD2805" s="1" t="b">
        <f t="shared" si="5014"/>
        <v>1</v>
      </c>
      <c r="AM2805" s="10">
        <f t="shared" si="5015"/>
        <v>0.52083459328696702</v>
      </c>
      <c r="AN2805" s="10"/>
      <c r="AO2805" s="1">
        <f t="shared" si="5016"/>
        <v>876.35500000000002</v>
      </c>
      <c r="AP2805"/>
      <c r="BB2805" s="17" cm="1">
        <f t="array" ref="BB2805">$C2805*EXP(poly_from_str($AO2805,BB$2951))</f>
        <v>1.4637696268160669</v>
      </c>
      <c r="BF2805" s="21" t="e">
        <f>INDEX([1]Pr3_line_class7_opt_lin!$A$2:$A$3624,MATCH($X2805,[1]Pr3_line_class7_opt_lin!$AO$2:$AO$3624,0),1)</f>
        <v>#N/A</v>
      </c>
    </row>
    <row r="2806" spans="1:58" hidden="1" x14ac:dyDescent="0.25">
      <c r="A2806" s="1">
        <v>876.30499999999995</v>
      </c>
      <c r="B2806" s="1">
        <v>4.0000000000000001E-3</v>
      </c>
      <c r="C2806">
        <v>1</v>
      </c>
      <c r="E2806" s="2">
        <v>114115.5</v>
      </c>
      <c r="N2806">
        <v>29</v>
      </c>
      <c r="V2806" s="11">
        <f t="shared" si="5007"/>
        <v>1.1411551914002546E-6</v>
      </c>
      <c r="W2806" s="11">
        <f t="shared" si="5008"/>
        <v>8.7630514697828082E-7</v>
      </c>
      <c r="X2806" s="10">
        <f t="shared" si="5009"/>
        <v>114115.50709990087</v>
      </c>
      <c r="Y2806" s="8">
        <f t="shared" si="5010"/>
        <v>876.30509245738494</v>
      </c>
      <c r="Z2806" s="1">
        <f t="shared" si="5011"/>
        <v>876.30499999999995</v>
      </c>
      <c r="AA2806" s="2">
        <f t="shared" si="5012"/>
        <v>114115.5</v>
      </c>
      <c r="AB2806" s="2">
        <f t="shared" si="5006"/>
        <v>114115.51914002546</v>
      </c>
      <c r="AC2806" s="1">
        <f t="shared" si="5013"/>
        <v>0.11511175854298758</v>
      </c>
      <c r="AD2806" s="1" t="b">
        <f t="shared" si="5014"/>
        <v>1</v>
      </c>
      <c r="AM2806" s="10">
        <f t="shared" si="5015"/>
        <v>0.52089398097694295</v>
      </c>
      <c r="AN2806" s="10"/>
      <c r="AO2806" s="1">
        <f t="shared" si="5016"/>
        <v>876.30499999999995</v>
      </c>
      <c r="AP2806"/>
      <c r="BB2806" s="17" cm="1">
        <f t="array" ref="BB2806">$C2806*EXP(poly_from_str($AO2806,BB$2951))</f>
        <v>0.73173806665437835</v>
      </c>
      <c r="BF2806" s="21">
        <f>INDEX([1]Pr3_line_class7_opt_lin!$A$2:$A$3624,MATCH($X2806,[1]Pr3_line_class7_opt_lin!$AO$2:$AO$3624,0),1)</f>
        <v>2186</v>
      </c>
    </row>
    <row r="2807" spans="1:58" hidden="1" x14ac:dyDescent="0.25">
      <c r="A2807" s="1">
        <v>875.33900000000006</v>
      </c>
      <c r="B2807" s="1">
        <v>4.0000000000000001E-3</v>
      </c>
      <c r="C2807">
        <v>1</v>
      </c>
      <c r="E2807" s="2">
        <v>114241.4</v>
      </c>
      <c r="N2807">
        <v>29</v>
      </c>
      <c r="V2807" s="11">
        <f t="shared" si="5007"/>
        <v>1.1424145388243867E-6</v>
      </c>
      <c r="W2807" s="11">
        <f t="shared" si="5008"/>
        <v>8.7533941285733555E-7</v>
      </c>
      <c r="X2807" s="10">
        <f t="shared" si="5009"/>
        <v>114241.41993200104</v>
      </c>
      <c r="Y2807" s="8">
        <f t="shared" si="5010"/>
        <v>875.33926013456562</v>
      </c>
      <c r="Z2807" s="1">
        <f t="shared" si="5011"/>
        <v>875.33900000000006</v>
      </c>
      <c r="AA2807" s="2">
        <f t="shared" si="5012"/>
        <v>114241.4</v>
      </c>
      <c r="AB2807" s="2">
        <f t="shared" si="5006"/>
        <v>114241.45388243868</v>
      </c>
      <c r="AC2807" s="1">
        <f t="shared" si="5013"/>
        <v>0.11525554892586683</v>
      </c>
      <c r="AD2807" s="1" t="b">
        <f t="shared" si="5014"/>
        <v>1</v>
      </c>
      <c r="AM2807" s="10">
        <f t="shared" si="5015"/>
        <v>0.52204414518260911</v>
      </c>
      <c r="AN2807" s="10"/>
      <c r="AO2807" s="1">
        <f t="shared" si="5016"/>
        <v>875.33900000000006</v>
      </c>
      <c r="AP2807"/>
      <c r="BB2807" s="17" cm="1">
        <f t="array" ref="BB2807">$C2807*EXP(poly_from_str($AO2807,BB$2951))</f>
        <v>0.72889982462973613</v>
      </c>
      <c r="BF2807" s="21" t="e">
        <f>INDEX([1]Pr3_line_class7_opt_lin!$A$2:$A$3624,MATCH($X2807,[1]Pr3_line_class7_opt_lin!$AO$2:$AO$3624,0),1)</f>
        <v>#N/A</v>
      </c>
    </row>
    <row r="2808" spans="1:58" hidden="1" x14ac:dyDescent="0.25">
      <c r="A2808" s="1">
        <v>874.68</v>
      </c>
      <c r="B2808" s="1">
        <v>4.0000000000000001E-3</v>
      </c>
      <c r="C2808">
        <v>2</v>
      </c>
      <c r="E2808" s="2">
        <v>114327.5</v>
      </c>
      <c r="N2808">
        <v>29</v>
      </c>
      <c r="V2808" s="11">
        <f t="shared" si="5007"/>
        <v>1.1432752549503819E-6</v>
      </c>
      <c r="W2808" s="11">
        <f t="shared" si="5008"/>
        <v>8.7468019505368359E-7</v>
      </c>
      <c r="X2808" s="10">
        <f t="shared" si="5009"/>
        <v>114327.50941313684</v>
      </c>
      <c r="Y2808" s="8">
        <f t="shared" si="5010"/>
        <v>874.68012303703233</v>
      </c>
      <c r="Z2808" s="1">
        <f t="shared" si="5011"/>
        <v>874.68</v>
      </c>
      <c r="AA2808" s="2">
        <f t="shared" si="5012"/>
        <v>114327.5</v>
      </c>
      <c r="AB2808" s="2">
        <f t="shared" si="5006"/>
        <v>114327.52549503819</v>
      </c>
      <c r="AC2808" s="1">
        <f t="shared" si="5013"/>
        <v>0.11535391542909304</v>
      </c>
      <c r="AD2808" s="1" t="b">
        <f t="shared" si="5014"/>
        <v>1</v>
      </c>
      <c r="AM2808" s="10">
        <f t="shared" si="5015"/>
        <v>0.5228312068413592</v>
      </c>
      <c r="AN2808" s="10"/>
      <c r="AO2808" s="1">
        <f t="shared" si="5016"/>
        <v>874.68</v>
      </c>
      <c r="AP2808"/>
      <c r="BB2808" s="17" cm="1">
        <f t="array" ref="BB2808">$C2808*EXP(poly_from_str($AO2808,BB$2951))</f>
        <v>1.453920531130257</v>
      </c>
      <c r="BF2808" s="21" t="e">
        <f>INDEX([1]Pr3_line_class7_opt_lin!$A$2:$A$3624,MATCH($X2808,[1]Pr3_line_class7_opt_lin!$AO$2:$AO$3624,0),1)</f>
        <v>#N/A</v>
      </c>
    </row>
    <row r="2809" spans="1:58" hidden="1" x14ac:dyDescent="0.25">
      <c r="A2809" s="1">
        <v>874.48099999999999</v>
      </c>
      <c r="B2809" s="1">
        <v>4.0000000000000001E-3</v>
      </c>
      <c r="C2809">
        <v>1</v>
      </c>
      <c r="E2809" s="2">
        <v>114353.5</v>
      </c>
      <c r="N2809">
        <v>29</v>
      </c>
      <c r="V2809" s="11">
        <f t="shared" si="5007"/>
        <v>1.143535422725022E-6</v>
      </c>
      <c r="W2809" s="11">
        <f t="shared" si="5008"/>
        <v>8.7448132326513843E-7</v>
      </c>
      <c r="X2809" s="10">
        <f t="shared" si="5009"/>
        <v>114353.51559866266</v>
      </c>
      <c r="Y2809" s="8">
        <f t="shared" si="5010"/>
        <v>874.48120397943831</v>
      </c>
      <c r="Z2809" s="1">
        <f t="shared" si="5011"/>
        <v>874.48099999999999</v>
      </c>
      <c r="AA2809" s="2">
        <f t="shared" si="5012"/>
        <v>114353.5</v>
      </c>
      <c r="AB2809" s="2">
        <f t="shared" si="5006"/>
        <v>114353.54227250221</v>
      </c>
      <c r="AC2809" s="1">
        <f t="shared" si="5013"/>
        <v>0.11538366315134474</v>
      </c>
      <c r="AD2809" s="1" t="b">
        <f t="shared" si="5014"/>
        <v>1</v>
      </c>
      <c r="AM2809" s="10">
        <f t="shared" si="5015"/>
        <v>0.52306911185034322</v>
      </c>
      <c r="AN2809" s="10"/>
      <c r="AO2809" s="1">
        <f t="shared" si="5016"/>
        <v>874.48099999999999</v>
      </c>
      <c r="AP2809"/>
      <c r="BB2809" s="17" cm="1">
        <f t="array" ref="BB2809">$C2809*EXP(poly_from_str($AO2809,BB$2951))</f>
        <v>0.72637405032177838</v>
      </c>
      <c r="BF2809" s="21">
        <f>INDEX([1]Pr3_line_class7_opt_lin!$A$2:$A$3624,MATCH($X2809,[1]Pr3_line_class7_opt_lin!$AO$2:$AO$3624,0),1)</f>
        <v>2210</v>
      </c>
    </row>
    <row r="2810" spans="1:58" hidden="1" x14ac:dyDescent="0.25">
      <c r="A2810" s="1">
        <v>874.173</v>
      </c>
      <c r="B2810" s="1">
        <v>4.0000000000000001E-3</v>
      </c>
      <c r="C2810">
        <v>1</v>
      </c>
      <c r="E2810" s="2">
        <v>114393.8</v>
      </c>
      <c r="N2810">
        <v>29</v>
      </c>
      <c r="V2810" s="11">
        <f t="shared" si="5007"/>
        <v>1.143938327996861E-6</v>
      </c>
      <c r="W2810" s="11">
        <f t="shared" si="5008"/>
        <v>8.7417325064819946E-7</v>
      </c>
      <c r="X2810" s="10">
        <f t="shared" si="5009"/>
        <v>114393.81209240849</v>
      </c>
      <c r="Y2810" s="8">
        <f t="shared" si="5010"/>
        <v>874.17315824057835</v>
      </c>
      <c r="Z2810" s="1">
        <f t="shared" si="5011"/>
        <v>874.173</v>
      </c>
      <c r="AA2810" s="2">
        <f t="shared" si="5012"/>
        <v>114393.8</v>
      </c>
      <c r="AB2810" s="2">
        <f t="shared" si="5006"/>
        <v>114393.8327996861</v>
      </c>
      <c r="AC2810" s="1">
        <f t="shared" si="5013"/>
        <v>0.11542974491301271</v>
      </c>
      <c r="AD2810" s="1" t="b">
        <f t="shared" si="5014"/>
        <v>1</v>
      </c>
      <c r="AM2810" s="10">
        <f t="shared" si="5015"/>
        <v>0.52343780922082928</v>
      </c>
      <c r="AN2810" s="10"/>
      <c r="AO2810" s="1">
        <f t="shared" si="5016"/>
        <v>874.173</v>
      </c>
      <c r="AP2810"/>
      <c r="BB2810" s="17" cm="1">
        <f t="array" ref="BB2810">$C2810*EXP(poly_from_str($AO2810,BB$2951))</f>
        <v>0.72546627064087554</v>
      </c>
      <c r="BF2810" s="21" t="e">
        <f>INDEX([1]Pr3_line_class7_opt_lin!$A$2:$A$3624,MATCH($X2810,[1]Pr3_line_class7_opt_lin!$AO$2:$AO$3624,0),1)</f>
        <v>#N/A</v>
      </c>
    </row>
    <row r="2811" spans="1:58" hidden="1" x14ac:dyDescent="0.25">
      <c r="A2811" s="1">
        <v>874.14700000000005</v>
      </c>
      <c r="B2811" s="1">
        <v>4.0000000000000001E-3</v>
      </c>
      <c r="C2811">
        <v>1</v>
      </c>
      <c r="E2811" s="2">
        <v>114397.2</v>
      </c>
      <c r="N2811">
        <v>29</v>
      </c>
      <c r="V2811" s="11">
        <f t="shared" si="5007"/>
        <v>1.1439723524761852E-6</v>
      </c>
      <c r="W2811" s="11">
        <f t="shared" si="5008"/>
        <v>8.741472693387601E-7</v>
      </c>
      <c r="X2811" s="10">
        <f t="shared" si="5009"/>
        <v>114397.21299392314</v>
      </c>
      <c r="Y2811" s="8">
        <f t="shared" si="5010"/>
        <v>874.14717004785837</v>
      </c>
      <c r="Z2811" s="1">
        <f t="shared" si="5011"/>
        <v>874.14700000000005</v>
      </c>
      <c r="AA2811" s="2">
        <f t="shared" si="5012"/>
        <v>114397.2</v>
      </c>
      <c r="AB2811" s="2">
        <f t="shared" si="5006"/>
        <v>114397.23524761853</v>
      </c>
      <c r="AC2811" s="1">
        <f t="shared" si="5013"/>
        <v>0.11543363716149488</v>
      </c>
      <c r="AD2811" s="1" t="b">
        <f t="shared" si="5014"/>
        <v>1</v>
      </c>
      <c r="AM2811" s="10">
        <f t="shared" si="5015"/>
        <v>0.52346893600275457</v>
      </c>
      <c r="AN2811" s="10"/>
      <c r="AO2811" s="1">
        <f t="shared" si="5016"/>
        <v>874.14700000000005</v>
      </c>
      <c r="AP2811"/>
      <c r="BB2811" s="17" cm="1">
        <f t="array" ref="BB2811">$C2811*EXP(poly_from_str($AO2811,BB$2951))</f>
        <v>0.72538961379028866</v>
      </c>
      <c r="BF2811" s="21" t="e">
        <f>INDEX([1]Pr3_line_class7_opt_lin!$A$2:$A$3624,MATCH($X2811,[1]Pr3_line_class7_opt_lin!$AO$2:$AO$3624,0),1)</f>
        <v>#N/A</v>
      </c>
    </row>
    <row r="2812" spans="1:58" hidden="1" x14ac:dyDescent="0.25">
      <c r="A2812" s="1">
        <v>874.05100000000004</v>
      </c>
      <c r="B2812" s="1">
        <v>4.0000000000000001E-3</v>
      </c>
      <c r="C2812">
        <v>1</v>
      </c>
      <c r="E2812" s="2">
        <v>114409.8</v>
      </c>
      <c r="N2812">
        <v>29</v>
      </c>
      <c r="V2812" s="11">
        <f t="shared" si="5007"/>
        <v>1.1440979988581902E-6</v>
      </c>
      <c r="W2812" s="11">
        <f t="shared" si="5008"/>
        <v>8.7405099912769714E-7</v>
      </c>
      <c r="X2812" s="10">
        <f t="shared" si="5009"/>
        <v>114409.79995791923</v>
      </c>
      <c r="Y2812" s="8">
        <f t="shared" si="5010"/>
        <v>874.05099944917959</v>
      </c>
      <c r="Z2812" s="1">
        <f t="shared" si="5011"/>
        <v>874.05100000000004</v>
      </c>
      <c r="AA2812" s="2">
        <f t="shared" si="5012"/>
        <v>114409.8</v>
      </c>
      <c r="AB2812" s="2">
        <f t="shared" si="5006"/>
        <v>114409.79988581901</v>
      </c>
      <c r="AC2812" s="1">
        <f t="shared" si="5013"/>
        <v>0.11544801154956577</v>
      </c>
      <c r="AD2812" s="1" t="b">
        <f t="shared" si="5014"/>
        <v>1</v>
      </c>
      <c r="AM2812" s="10">
        <f t="shared" si="5015"/>
        <v>0.52358409291906305</v>
      </c>
      <c r="AN2812" s="10"/>
      <c r="AO2812" s="1">
        <f t="shared" si="5016"/>
        <v>874.05100000000004</v>
      </c>
      <c r="AP2812"/>
      <c r="BB2812" s="17" cm="1">
        <f t="array" ref="BB2812">$C2812*EXP(poly_from_str($AO2812,BB$2951))</f>
        <v>0.72510653805583458</v>
      </c>
      <c r="BF2812" s="21">
        <f>INDEX([1]Pr3_line_class7_opt_lin!$A$2:$A$3624,MATCH($X2812,[1]Pr3_line_class7_opt_lin!$AO$2:$AO$3624,0),1)</f>
        <v>2216</v>
      </c>
    </row>
    <row r="2813" spans="1:58" hidden="1" x14ac:dyDescent="0.25">
      <c r="A2813" s="1">
        <v>873.74900000000002</v>
      </c>
      <c r="B2813" s="1">
        <v>4.0000000000000001E-3</v>
      </c>
      <c r="C2813">
        <v>1</v>
      </c>
      <c r="E2813" s="2">
        <v>114449.3</v>
      </c>
      <c r="N2813">
        <v>29</v>
      </c>
      <c r="V2813" s="11">
        <f t="shared" si="5007"/>
        <v>1.1444934414803336E-6</v>
      </c>
      <c r="W2813" s="11">
        <f t="shared" si="5008"/>
        <v>8.737493370426906E-7</v>
      </c>
      <c r="X2813" s="10">
        <f t="shared" si="5009"/>
        <v>114449.31625632131</v>
      </c>
      <c r="Y2813" s="8">
        <f t="shared" si="5010"/>
        <v>873.7492129357895</v>
      </c>
      <c r="Z2813" s="1">
        <f t="shared" si="5011"/>
        <v>873.74900000000002</v>
      </c>
      <c r="AA2813" s="2">
        <f t="shared" si="5012"/>
        <v>114449.3</v>
      </c>
      <c r="AB2813" s="2">
        <f t="shared" si="5006"/>
        <v>114449.34414803336</v>
      </c>
      <c r="AC2813" s="1">
        <f t="shared" si="5013"/>
        <v>0.11549326187957488</v>
      </c>
      <c r="AD2813" s="1" t="b">
        <f t="shared" si="5014"/>
        <v>1</v>
      </c>
      <c r="AM2813" s="10">
        <f t="shared" si="5015"/>
        <v>0.5239458929280606</v>
      </c>
      <c r="AN2813" s="10"/>
      <c r="AO2813" s="1">
        <f t="shared" si="5016"/>
        <v>873.74900000000002</v>
      </c>
      <c r="AP2813"/>
      <c r="BB2813" s="17" cm="1">
        <f t="array" ref="BB2813">$C2813*EXP(poly_from_str($AO2813,BB$2951))</f>
        <v>0.72421567066181503</v>
      </c>
      <c r="BF2813" s="21">
        <f>INDEX([1]Pr3_line_class7_opt_lin!$A$2:$A$3624,MATCH($X2813,[1]Pr3_line_class7_opt_lin!$AO$2:$AO$3624,0),1)</f>
        <v>2220</v>
      </c>
    </row>
    <row r="2814" spans="1:58" hidden="1" x14ac:dyDescent="0.25">
      <c r="A2814" s="1">
        <v>872.56899999999996</v>
      </c>
      <c r="B2814" s="1">
        <v>4.0000000000000001E-3</v>
      </c>
      <c r="C2814">
        <v>1</v>
      </c>
      <c r="E2814" s="2">
        <v>114604.1</v>
      </c>
      <c r="N2814">
        <v>29</v>
      </c>
      <c r="V2814" s="11">
        <f t="shared" si="5007"/>
        <v>1.1460411726751695E-6</v>
      </c>
      <c r="W2814" s="11">
        <f t="shared" si="5008"/>
        <v>8.7256913147086356E-7</v>
      </c>
      <c r="X2814" s="10">
        <f t="shared" si="5009"/>
        <v>114604.10633659585</v>
      </c>
      <c r="Y2814" s="8">
        <f t="shared" si="5010"/>
        <v>872.56908322548986</v>
      </c>
      <c r="Z2814" s="1">
        <f t="shared" si="5011"/>
        <v>872.56899999999996</v>
      </c>
      <c r="AA2814" s="2">
        <f t="shared" si="5012"/>
        <v>114604.1</v>
      </c>
      <c r="AB2814" s="2">
        <f t="shared" si="5006"/>
        <v>114604.11726751695</v>
      </c>
      <c r="AC2814" s="1">
        <f t="shared" si="5013"/>
        <v>0.11567051847333389</v>
      </c>
      <c r="AD2814" s="1" t="b">
        <f t="shared" si="5014"/>
        <v>1</v>
      </c>
      <c r="AM2814" s="10">
        <f t="shared" si="5015"/>
        <v>0.52536406862952956</v>
      </c>
      <c r="AN2814" s="10"/>
      <c r="AO2814" s="1">
        <f t="shared" si="5016"/>
        <v>872.56899999999996</v>
      </c>
      <c r="AP2814"/>
      <c r="BB2814" s="17" cm="1">
        <f t="array" ref="BB2814">$C2814*EXP(poly_from_str($AO2814,BB$2951))</f>
        <v>0.72072966322685217</v>
      </c>
      <c r="BF2814" s="21">
        <f>INDEX([1]Pr3_line_class7_opt_lin!$A$2:$A$3624,MATCH($X2814,[1]Pr3_line_class7_opt_lin!$AO$2:$AO$3624,0),1)</f>
        <v>2235</v>
      </c>
    </row>
    <row r="2815" spans="1:58" hidden="1" x14ac:dyDescent="0.25">
      <c r="A2815" s="1">
        <v>872.10400000000004</v>
      </c>
      <c r="B2815" s="1">
        <v>4.0000000000000001E-3</v>
      </c>
      <c r="C2815">
        <v>30</v>
      </c>
      <c r="E2815" s="2">
        <v>114665.2</v>
      </c>
      <c r="N2815">
        <v>29</v>
      </c>
      <c r="V2815" s="11">
        <f t="shared" si="5007"/>
        <v>1.1466522341372129E-6</v>
      </c>
      <c r="W2815" s="11">
        <f t="shared" si="5008"/>
        <v>8.7210417807669639E-7</v>
      </c>
      <c r="X2815" s="10">
        <f t="shared" si="5009"/>
        <v>114665.20858045208</v>
      </c>
      <c r="Y2815" s="8">
        <f t="shared" si="5010"/>
        <v>872.104112816726</v>
      </c>
      <c r="Z2815" s="1">
        <f t="shared" si="5011"/>
        <v>872.10400000000004</v>
      </c>
      <c r="AA2815" s="2">
        <f t="shared" si="5012"/>
        <v>114665.2</v>
      </c>
      <c r="AB2815" s="2">
        <f t="shared" si="5006"/>
        <v>114665.22341372129</v>
      </c>
      <c r="AC2815" s="1">
        <f t="shared" si="5013"/>
        <v>0.11574056730259309</v>
      </c>
      <c r="AD2815" s="1" t="b">
        <f t="shared" si="5014"/>
        <v>1</v>
      </c>
      <c r="AM2815" s="10">
        <f t="shared" si="5015"/>
        <v>0.52592443103116138</v>
      </c>
      <c r="AN2815" s="10"/>
      <c r="AO2815" s="1">
        <f t="shared" si="5016"/>
        <v>872.10400000000004</v>
      </c>
      <c r="AP2815"/>
      <c r="BB2815" s="17" cm="1">
        <f t="array" ref="BB2815">$C2815*EXP(poly_from_str($AO2815,BB$2951))</f>
        <v>21.580612085300739</v>
      </c>
      <c r="BF2815" s="21" t="e">
        <f>INDEX([1]Pr3_line_class7_opt_lin!$A$2:$A$3624,MATCH($X2815,[1]Pr3_line_class7_opt_lin!$AO$2:$AO$3624,0),1)</f>
        <v>#N/A</v>
      </c>
    </row>
    <row r="2816" spans="1:58" hidden="1" x14ac:dyDescent="0.25">
      <c r="A2816" s="1">
        <v>871.93200000000002</v>
      </c>
      <c r="B2816" s="1">
        <v>4.0000000000000001E-3</v>
      </c>
      <c r="C2816">
        <v>1</v>
      </c>
      <c r="E2816" s="2">
        <v>114687.8</v>
      </c>
      <c r="N2816">
        <v>29</v>
      </c>
      <c r="V2816" s="11">
        <f t="shared" si="5007"/>
        <v>1.1468784262992985E-6</v>
      </c>
      <c r="W2816" s="11">
        <f t="shared" si="5008"/>
        <v>8.7193232410073266E-7</v>
      </c>
      <c r="X2816" s="10">
        <f t="shared" si="5009"/>
        <v>114687.81561483242</v>
      </c>
      <c r="Y2816" s="8">
        <f t="shared" si="5010"/>
        <v>871.93220538649041</v>
      </c>
      <c r="Z2816" s="1">
        <f t="shared" si="5011"/>
        <v>871.93200000000002</v>
      </c>
      <c r="AA2816" s="2">
        <f t="shared" si="5012"/>
        <v>114687.8</v>
      </c>
      <c r="AB2816" s="2">
        <f t="shared" si="5006"/>
        <v>114687.84262992986</v>
      </c>
      <c r="AC2816" s="1">
        <f t="shared" si="5013"/>
        <v>0.11576650623553779</v>
      </c>
      <c r="AD2816" s="1" t="b">
        <f t="shared" si="5014"/>
        <v>1</v>
      </c>
      <c r="AM2816" s="10">
        <f t="shared" si="5015"/>
        <v>0.52613185431891474</v>
      </c>
      <c r="AN2816" s="10"/>
      <c r="AO2816" s="1">
        <f t="shared" si="5016"/>
        <v>871.93200000000002</v>
      </c>
      <c r="AP2816"/>
      <c r="BB2816" s="17" cm="1">
        <f t="array" ref="BB2816">$C2816*EXP(poly_from_str($AO2816,BB$2951))</f>
        <v>0.71884448110124843</v>
      </c>
      <c r="BF2816" s="21">
        <f>INDEX([1]Pr3_line_class7_opt_lin!$A$2:$A$3624,MATCH($X2816,[1]Pr3_line_class7_opt_lin!$AO$2:$AO$3624,0),1)</f>
        <v>2244</v>
      </c>
    </row>
    <row r="2817" spans="1:58" hidden="1" x14ac:dyDescent="0.25">
      <c r="A2817" s="1">
        <v>871.69899999999996</v>
      </c>
      <c r="B2817" s="1">
        <v>4.0000000000000001E-3</v>
      </c>
      <c r="C2817">
        <v>3</v>
      </c>
      <c r="E2817" s="2">
        <v>114718.5</v>
      </c>
      <c r="N2817">
        <v>29</v>
      </c>
      <c r="V2817" s="11">
        <f t="shared" si="5007"/>
        <v>1.1471849801364921E-6</v>
      </c>
      <c r="W2817" s="11">
        <f t="shared" si="5008"/>
        <v>8.7169898490653211E-7</v>
      </c>
      <c r="X2817" s="10">
        <f t="shared" si="5009"/>
        <v>114718.49927291671</v>
      </c>
      <c r="Y2817" s="8">
        <f t="shared" si="5010"/>
        <v>871.6989904313408</v>
      </c>
      <c r="Z2817" s="1">
        <f t="shared" si="5011"/>
        <v>871.69899999999996</v>
      </c>
      <c r="AA2817" s="2">
        <f t="shared" si="5012"/>
        <v>114718.5</v>
      </c>
      <c r="AB2817" s="2">
        <f t="shared" ref="AB2817:AB2880" si="5029">100000000/Z2817</f>
        <v>114718.49801364921</v>
      </c>
      <c r="AC2817" s="1">
        <f t="shared" si="5013"/>
        <v>0.1158016689325382</v>
      </c>
      <c r="AD2817" s="1" t="b">
        <f t="shared" si="5014"/>
        <v>1</v>
      </c>
      <c r="AM2817" s="10">
        <f t="shared" si="5015"/>
        <v>0.52641336057515264</v>
      </c>
      <c r="AN2817" s="10"/>
      <c r="AO2817" s="1">
        <f t="shared" si="5016"/>
        <v>871.69899999999996</v>
      </c>
      <c r="AP2817"/>
      <c r="BB2817" s="17" cm="1">
        <f t="array" ref="BB2817">$C2817*EXP(poly_from_str($AO2817,BB$2951))</f>
        <v>2.1544630603089385</v>
      </c>
      <c r="BF2817" s="21" t="e">
        <f>INDEX([1]Pr3_line_class7_opt_lin!$A$2:$A$3624,MATCH($X2817,[1]Pr3_line_class7_opt_lin!$AO$2:$AO$3624,0),1)</f>
        <v>#N/A</v>
      </c>
    </row>
    <row r="2818" spans="1:58" hidden="1" x14ac:dyDescent="0.25">
      <c r="A2818" s="1">
        <v>871.06899999999996</v>
      </c>
      <c r="B2818" s="1">
        <v>4.0000000000000001E-3</v>
      </c>
      <c r="C2818">
        <v>2</v>
      </c>
      <c r="E2818" s="2">
        <v>114801.5</v>
      </c>
      <c r="N2818">
        <v>29</v>
      </c>
      <c r="V2818" s="11">
        <f t="shared" ref="V2818:V2881" si="5030">0.001/$A2818</f>
        <v>1.1480146808117383E-6</v>
      </c>
      <c r="W2818" s="11">
        <f t="shared" ref="W2818:W2881" si="5031">0.1/$E2818</f>
        <v>8.7106875781239795E-7</v>
      </c>
      <c r="X2818" s="10">
        <f t="shared" ref="X2818:X2881" si="5032">($E2818/$W2818^2+(100000000/$A2818)/$V2818^2)/(1/$W2818^2+1/$V2818^2)</f>
        <v>114801.48833785763</v>
      </c>
      <c r="Y2818" s="8">
        <f t="shared" ref="Y2818:Y2881" si="5033">100000000/X2818</f>
        <v>871.06884630016941</v>
      </c>
      <c r="Z2818" s="1">
        <f t="shared" ref="Z2818:Z2881" si="5034">ROUND($A2818,3)+0</f>
        <v>871.06899999999996</v>
      </c>
      <c r="AA2818" s="2">
        <f t="shared" ref="AA2818:AA2881" si="5035">ROUND($E2818,1)+0</f>
        <v>114801.5</v>
      </c>
      <c r="AB2818" s="2">
        <f t="shared" si="5029"/>
        <v>114801.46808117382</v>
      </c>
      <c r="AC2818" s="1">
        <f t="shared" ref="AC2818:AC2881" si="5036">0.0005/$Z2818*AB2818+0.05</f>
        <v>0.11589688536796387</v>
      </c>
      <c r="AD2818" s="1" t="b">
        <f t="shared" ref="AD2818:AD2881" si="5037">ABS($E2818-AB2818)&lt;AC2818</f>
        <v>1</v>
      </c>
      <c r="AM2818" s="10">
        <f t="shared" ref="AM2818:AM2881" si="5038">$B2818/$A2818*$E2818</f>
        <v>0.52717522951683515</v>
      </c>
      <c r="AN2818" s="10"/>
      <c r="AO2818" s="1">
        <f t="shared" ref="AO2818:AO2881" si="5039">$A2818+0</f>
        <v>871.06899999999996</v>
      </c>
      <c r="AP2818"/>
      <c r="BB2818" s="17" cm="1">
        <f t="array" ref="BB2818">$C2818*EXP(poly_from_str($AO2818,BB$2951))</f>
        <v>1.4325736678784353</v>
      </c>
      <c r="BF2818" s="21" t="e">
        <f>INDEX([1]Pr3_line_class7_opt_lin!$A$2:$A$3624,MATCH($X2818,[1]Pr3_line_class7_opt_lin!$AO$2:$AO$3624,0),1)</f>
        <v>#N/A</v>
      </c>
    </row>
    <row r="2819" spans="1:58" hidden="1" x14ac:dyDescent="0.25">
      <c r="A2819" s="1">
        <v>870.89300000000003</v>
      </c>
      <c r="B2819" s="1">
        <v>4.0000000000000001E-3</v>
      </c>
      <c r="C2819">
        <v>1</v>
      </c>
      <c r="E2819" s="2">
        <v>114824.7</v>
      </c>
      <c r="N2819">
        <v>29</v>
      </c>
      <c r="V2819" s="11">
        <f t="shared" si="5030"/>
        <v>1.1482466847247595E-6</v>
      </c>
      <c r="W2819" s="11">
        <f t="shared" si="5031"/>
        <v>8.708927608781038E-7</v>
      </c>
      <c r="X2819" s="10">
        <f t="shared" si="5032"/>
        <v>114824.68848673539</v>
      </c>
      <c r="Y2819" s="8">
        <f t="shared" si="5033"/>
        <v>870.89284820095156</v>
      </c>
      <c r="Z2819" s="1">
        <f t="shared" si="5034"/>
        <v>870.89300000000003</v>
      </c>
      <c r="AA2819" s="2">
        <f t="shared" si="5035"/>
        <v>114824.7</v>
      </c>
      <c r="AB2819" s="2">
        <f t="shared" si="5029"/>
        <v>114824.66847247595</v>
      </c>
      <c r="AC2819" s="1">
        <f t="shared" si="5036"/>
        <v>0.11592352244907007</v>
      </c>
      <c r="AD2819" s="1" t="b">
        <f t="shared" si="5037"/>
        <v>1</v>
      </c>
      <c r="AM2819" s="10">
        <f t="shared" si="5038"/>
        <v>0.52738832439806038</v>
      </c>
      <c r="AN2819" s="10"/>
      <c r="AO2819" s="1">
        <f t="shared" si="5039"/>
        <v>870.89300000000003</v>
      </c>
      <c r="AP2819"/>
      <c r="BB2819" s="17" cm="1">
        <f t="array" ref="BB2819">$C2819*EXP(poly_from_str($AO2819,BB$2951))</f>
        <v>0.71576472463868634</v>
      </c>
      <c r="BF2819" s="21">
        <f>INDEX([1]Pr3_line_class7_opt_lin!$A$2:$A$3624,MATCH($X2819,[1]Pr3_line_class7_opt_lin!$AO$2:$AO$3624,0),1)</f>
        <v>2258</v>
      </c>
    </row>
    <row r="2820" spans="1:58" hidden="1" x14ac:dyDescent="0.25">
      <c r="A2820" s="1">
        <v>869.59799999999996</v>
      </c>
      <c r="B2820" s="1">
        <v>4.0000000000000001E-3</v>
      </c>
      <c r="C2820">
        <v>1</v>
      </c>
      <c r="E2820" s="2">
        <v>114995.7</v>
      </c>
      <c r="N2820">
        <v>29</v>
      </c>
      <c r="V2820" s="11">
        <f t="shared" si="5030"/>
        <v>1.149956646634422E-6</v>
      </c>
      <c r="W2820" s="11">
        <f t="shared" si="5031"/>
        <v>8.695977327847912E-7</v>
      </c>
      <c r="X2820" s="10">
        <f t="shared" si="5032"/>
        <v>114995.68714446927</v>
      </c>
      <c r="Y2820" s="8">
        <f t="shared" si="5033"/>
        <v>869.59782999835329</v>
      </c>
      <c r="Z2820" s="1">
        <f t="shared" si="5034"/>
        <v>869.59799999999996</v>
      </c>
      <c r="AA2820" s="2">
        <f t="shared" si="5035"/>
        <v>114995.7</v>
      </c>
      <c r="AB2820" s="2">
        <f t="shared" si="5029"/>
        <v>114995.66466344219</v>
      </c>
      <c r="AC2820" s="1">
        <f t="shared" si="5036"/>
        <v>0.11612001445693425</v>
      </c>
      <c r="AD2820" s="1" t="b">
        <f t="shared" si="5037"/>
        <v>1</v>
      </c>
      <c r="AM2820" s="10">
        <f t="shared" si="5038"/>
        <v>0.52896027819751201</v>
      </c>
      <c r="AN2820" s="10"/>
      <c r="AO2820" s="1">
        <f t="shared" si="5039"/>
        <v>869.59799999999996</v>
      </c>
      <c r="AP2820"/>
      <c r="BB2820" s="17" cm="1">
        <f t="array" ref="BB2820">$C2820*EXP(poly_from_str($AO2820,BB$2951))</f>
        <v>0.71191794983544487</v>
      </c>
      <c r="BF2820" s="21">
        <f>INDEX([1]Pr3_line_class7_opt_lin!$A$2:$A$3624,MATCH($X2820,[1]Pr3_line_class7_opt_lin!$AO$2:$AO$3624,0),1)</f>
        <v>2275</v>
      </c>
    </row>
    <row r="2821" spans="1:58" hidden="1" x14ac:dyDescent="0.25">
      <c r="A2821" s="1">
        <v>868.55799999999999</v>
      </c>
      <c r="B2821" s="1">
        <v>4.0000000000000001E-3</v>
      </c>
      <c r="C2821">
        <v>10</v>
      </c>
      <c r="E2821" s="2">
        <v>115133.4</v>
      </c>
      <c r="N2821">
        <v>29</v>
      </c>
      <c r="V2821" s="11">
        <f t="shared" si="5030"/>
        <v>1.151333589696946E-6</v>
      </c>
      <c r="W2821" s="11">
        <f t="shared" si="5031"/>
        <v>8.6855769047035885E-7</v>
      </c>
      <c r="X2821" s="10">
        <f t="shared" si="5032"/>
        <v>115133.38511849707</v>
      </c>
      <c r="Y2821" s="8">
        <f t="shared" si="5033"/>
        <v>868.55780273530956</v>
      </c>
      <c r="Z2821" s="1">
        <f t="shared" si="5034"/>
        <v>868.55799999999999</v>
      </c>
      <c r="AA2821" s="2">
        <f t="shared" si="5035"/>
        <v>115133.4</v>
      </c>
      <c r="AB2821" s="2">
        <f t="shared" si="5029"/>
        <v>115133.3589696946</v>
      </c>
      <c r="AC2821" s="1">
        <f t="shared" si="5036"/>
        <v>0.11627845173822278</v>
      </c>
      <c r="AD2821" s="1" t="b">
        <f t="shared" si="5037"/>
        <v>1</v>
      </c>
      <c r="AM2821" s="10">
        <f t="shared" si="5038"/>
        <v>0.53022780286405746</v>
      </c>
      <c r="AN2821" s="10"/>
      <c r="AO2821" s="1">
        <f t="shared" si="5039"/>
        <v>868.55799999999999</v>
      </c>
      <c r="AP2821"/>
      <c r="BB2821" s="17" cm="1">
        <f t="array" ref="BB2821">$C2821*EXP(poly_from_str($AO2821,BB$2951))</f>
        <v>7.0882229538304031</v>
      </c>
      <c r="BF2821" s="21" t="e">
        <f>INDEX([1]Pr3_line_class7_opt_lin!$A$2:$A$3624,MATCH($X2821,[1]Pr3_line_class7_opt_lin!$AO$2:$AO$3624,0),1)</f>
        <v>#N/A</v>
      </c>
    </row>
    <row r="2822" spans="1:58" hidden="1" x14ac:dyDescent="0.25">
      <c r="A2822" s="1">
        <v>868.49</v>
      </c>
      <c r="B2822" s="1">
        <v>4.0000000000000001E-3</v>
      </c>
      <c r="C2822">
        <v>1</v>
      </c>
      <c r="E2822" s="2">
        <v>115142.39999999999</v>
      </c>
      <c r="N2822">
        <v>29</v>
      </c>
      <c r="V2822" s="11">
        <f t="shared" si="5030"/>
        <v>1.1514237354488825E-6</v>
      </c>
      <c r="W2822" s="11">
        <f t="shared" si="5031"/>
        <v>8.6848980045578354E-7</v>
      </c>
      <c r="X2822" s="10">
        <f t="shared" si="5032"/>
        <v>115142.39040676615</v>
      </c>
      <c r="Y2822" s="8">
        <f t="shared" si="5033"/>
        <v>868.48987281510938</v>
      </c>
      <c r="Z2822" s="1">
        <f t="shared" si="5034"/>
        <v>868.49</v>
      </c>
      <c r="AA2822" s="2">
        <f t="shared" si="5035"/>
        <v>115142.39999999999</v>
      </c>
      <c r="AB2822" s="2">
        <f t="shared" si="5029"/>
        <v>115142.37354488825</v>
      </c>
      <c r="AC2822" s="1">
        <f t="shared" si="5036"/>
        <v>0.11628883092775291</v>
      </c>
      <c r="AD2822" s="1" t="b">
        <f t="shared" si="5037"/>
        <v>1</v>
      </c>
      <c r="AM2822" s="10">
        <f t="shared" si="5038"/>
        <v>0.53031076926619758</v>
      </c>
      <c r="AN2822" s="10"/>
      <c r="AO2822" s="1">
        <f t="shared" si="5039"/>
        <v>868.49</v>
      </c>
      <c r="AP2822"/>
      <c r="BB2822" s="17" cm="1">
        <f t="array" ref="BB2822">$C2822*EXP(poly_from_str($AO2822,BB$2951))</f>
        <v>0.70861969521066692</v>
      </c>
      <c r="BF2822" s="21">
        <f>INDEX([1]Pr3_line_class7_opt_lin!$A$2:$A$3624,MATCH($X2822,[1]Pr3_line_class7_opt_lin!$AO$2:$AO$3624,0),1)</f>
        <v>2290</v>
      </c>
    </row>
    <row r="2823" spans="1:58" hidden="1" x14ac:dyDescent="0.25">
      <c r="A2823" s="1">
        <v>868.41399999999999</v>
      </c>
      <c r="B2823" s="1">
        <v>4.0000000000000001E-3</v>
      </c>
      <c r="C2823">
        <v>1</v>
      </c>
      <c r="E2823" s="2">
        <v>115152.4</v>
      </c>
      <c r="N2823">
        <v>29</v>
      </c>
      <c r="V2823" s="11">
        <f t="shared" si="5030"/>
        <v>1.1515245032899055E-6</v>
      </c>
      <c r="W2823" s="11">
        <f t="shared" si="5031"/>
        <v>8.6841437955266251E-7</v>
      </c>
      <c r="X2823" s="10">
        <f t="shared" si="5032"/>
        <v>115152.41824639683</v>
      </c>
      <c r="Y2823" s="8">
        <f t="shared" si="5033"/>
        <v>868.41424194866215</v>
      </c>
      <c r="Z2823" s="1">
        <f t="shared" si="5034"/>
        <v>868.41399999999999</v>
      </c>
      <c r="AA2823" s="2">
        <f t="shared" si="5035"/>
        <v>115152.4</v>
      </c>
      <c r="AB2823" s="2">
        <f t="shared" si="5029"/>
        <v>115152.45032899056</v>
      </c>
      <c r="AC2823" s="1">
        <f t="shared" si="5036"/>
        <v>0.11630043408385318</v>
      </c>
      <c r="AD2823" s="1" t="b">
        <f t="shared" si="5037"/>
        <v>1</v>
      </c>
      <c r="AM2823" s="10">
        <f t="shared" si="5038"/>
        <v>0.53040324085056201</v>
      </c>
      <c r="AN2823" s="10"/>
      <c r="AO2823" s="1">
        <f t="shared" si="5039"/>
        <v>868.41399999999999</v>
      </c>
      <c r="AP2823"/>
      <c r="BB2823" s="17" cm="1">
        <f t="array" ref="BB2823">$C2823*EXP(poly_from_str($AO2823,BB$2951))</f>
        <v>0.70839323220043204</v>
      </c>
      <c r="BF2823" s="21" t="e">
        <f>INDEX([1]Pr3_line_class7_opt_lin!$A$2:$A$3624,MATCH($X2823,[1]Pr3_line_class7_opt_lin!$AO$2:$AO$3624,0),1)</f>
        <v>#N/A</v>
      </c>
    </row>
    <row r="2824" spans="1:58" hidden="1" x14ac:dyDescent="0.25">
      <c r="A2824" s="1">
        <v>866.28499999999997</v>
      </c>
      <c r="B2824" s="1">
        <v>4.0000000000000001E-3</v>
      </c>
      <c r="C2824">
        <v>4</v>
      </c>
      <c r="E2824" s="2">
        <v>115435.4</v>
      </c>
      <c r="N2824">
        <v>29</v>
      </c>
      <c r="V2824" s="11">
        <f t="shared" si="5030"/>
        <v>1.1543545138147377E-6</v>
      </c>
      <c r="W2824" s="11">
        <f t="shared" si="5031"/>
        <v>8.662853855922881E-7</v>
      </c>
      <c r="X2824" s="10">
        <f t="shared" si="5032"/>
        <v>115435.41851153574</v>
      </c>
      <c r="Y2824" s="8">
        <f t="shared" si="5033"/>
        <v>866.28524667242198</v>
      </c>
      <c r="Z2824" s="1">
        <f t="shared" si="5034"/>
        <v>866.28499999999997</v>
      </c>
      <c r="AA2824" s="2">
        <f t="shared" si="5035"/>
        <v>115435.4</v>
      </c>
      <c r="AB2824" s="2">
        <f t="shared" si="5029"/>
        <v>115435.45138147377</v>
      </c>
      <c r="AC2824" s="1">
        <f t="shared" si="5036"/>
        <v>0.11662671717822297</v>
      </c>
      <c r="AD2824" s="1" t="b">
        <f t="shared" si="5037"/>
        <v>1</v>
      </c>
      <c r="AM2824" s="10">
        <f t="shared" si="5038"/>
        <v>0.5330135001760391</v>
      </c>
      <c r="AN2824" s="10"/>
      <c r="AO2824" s="1">
        <f t="shared" si="5039"/>
        <v>866.28499999999997</v>
      </c>
      <c r="AP2824"/>
      <c r="BB2824" s="17" cm="1">
        <f t="array" ref="BB2824">$C2824*EXP(poly_from_str($AO2824,BB$2951))</f>
        <v>2.8081511271502122</v>
      </c>
      <c r="BF2824" s="21">
        <f>INDEX([1]Pr3_line_class7_opt_lin!$A$2:$A$3624,MATCH($X2824,[1]Pr3_line_class7_opt_lin!$AO$2:$AO$3624,0),1)</f>
        <v>9281</v>
      </c>
    </row>
    <row r="2825" spans="1:58" hidden="1" x14ac:dyDescent="0.25">
      <c r="A2825" s="1">
        <v>864.91</v>
      </c>
      <c r="B2825" s="1">
        <v>4.0000000000000001E-3</v>
      </c>
      <c r="C2825">
        <v>1</v>
      </c>
      <c r="E2825" s="2">
        <v>115619</v>
      </c>
      <c r="N2825">
        <v>29</v>
      </c>
      <c r="V2825" s="11">
        <f t="shared" si="5030"/>
        <v>1.1561896613520482E-6</v>
      </c>
      <c r="W2825" s="11">
        <f t="shared" si="5031"/>
        <v>8.649097466679352E-7</v>
      </c>
      <c r="X2825" s="10">
        <f t="shared" si="5032"/>
        <v>115618.98784887201</v>
      </c>
      <c r="Y2825" s="8">
        <f t="shared" si="5033"/>
        <v>864.90983756675053</v>
      </c>
      <c r="Z2825" s="1">
        <f t="shared" si="5034"/>
        <v>864.91</v>
      </c>
      <c r="AA2825" s="2">
        <f t="shared" si="5035"/>
        <v>115619</v>
      </c>
      <c r="AB2825" s="2">
        <f t="shared" si="5029"/>
        <v>115618.96613520483</v>
      </c>
      <c r="AC2825" s="1">
        <f t="shared" si="5036"/>
        <v>0.1168387266508682</v>
      </c>
      <c r="AD2825" s="1" t="b">
        <f t="shared" si="5037"/>
        <v>1</v>
      </c>
      <c r="AM2825" s="10">
        <f t="shared" si="5038"/>
        <v>0.53470996982344987</v>
      </c>
      <c r="AN2825" s="10"/>
      <c r="AO2825" s="1">
        <f t="shared" si="5039"/>
        <v>864.91</v>
      </c>
      <c r="AP2825"/>
      <c r="BB2825" s="17" cm="1">
        <f t="array" ref="BB2825">$C2825*EXP(poly_from_str($AO2825,BB$2951))</f>
        <v>0.69792183250278506</v>
      </c>
      <c r="BF2825" s="21">
        <f>INDEX([1]Pr3_line_class7_opt_lin!$A$2:$A$3624,MATCH($X2825,[1]Pr3_line_class7_opt_lin!$AO$2:$AO$3624,0),1)</f>
        <v>2339</v>
      </c>
    </row>
    <row r="2826" spans="1:58" hidden="1" x14ac:dyDescent="0.25">
      <c r="A2826" s="1">
        <v>864.58199999999999</v>
      </c>
      <c r="B2826" s="1">
        <v>4.0000000000000001E-3</v>
      </c>
      <c r="C2826">
        <v>1</v>
      </c>
      <c r="E2826" s="2">
        <v>115662.8</v>
      </c>
      <c r="N2826">
        <v>29</v>
      </c>
      <c r="V2826" s="11">
        <f t="shared" si="5030"/>
        <v>1.1566282897400132E-6</v>
      </c>
      <c r="W2826" s="11">
        <f t="shared" si="5031"/>
        <v>8.6458221658130359E-7</v>
      </c>
      <c r="X2826" s="10">
        <f t="shared" si="5032"/>
        <v>115662.81038614348</v>
      </c>
      <c r="Y2826" s="8">
        <f t="shared" si="5033"/>
        <v>864.58213894463779</v>
      </c>
      <c r="Z2826" s="1">
        <f t="shared" si="5034"/>
        <v>864.58199999999999</v>
      </c>
      <c r="AA2826" s="2">
        <f t="shared" si="5035"/>
        <v>115662.8</v>
      </c>
      <c r="AB2826" s="2">
        <f t="shared" si="5029"/>
        <v>115662.82897400131</v>
      </c>
      <c r="AC2826" s="1">
        <f t="shared" si="5036"/>
        <v>0.11688945003134539</v>
      </c>
      <c r="AD2826" s="1" t="b">
        <f t="shared" si="5037"/>
        <v>1</v>
      </c>
      <c r="AM2826" s="10">
        <f t="shared" si="5038"/>
        <v>0.53511546620216477</v>
      </c>
      <c r="AN2826" s="10"/>
      <c r="AO2826" s="1">
        <f t="shared" si="5039"/>
        <v>864.58199999999999</v>
      </c>
      <c r="AP2826"/>
      <c r="BB2826" s="17" cm="1">
        <f t="array" ref="BB2826">$C2826*EXP(poly_from_str($AO2826,BB$2951))</f>
        <v>0.69693873839539344</v>
      </c>
      <c r="BF2826" s="21">
        <f>INDEX([1]Pr3_line_class7_opt_lin!$A$2:$A$3624,MATCH($X2826,[1]Pr3_line_class7_opt_lin!$AO$2:$AO$3624,0),1)</f>
        <v>2344</v>
      </c>
    </row>
    <row r="2827" spans="1:58" hidden="1" x14ac:dyDescent="0.25">
      <c r="A2827" s="1">
        <v>864.32</v>
      </c>
      <c r="B2827" s="1">
        <v>4.0000000000000001E-3</v>
      </c>
      <c r="C2827">
        <v>1</v>
      </c>
      <c r="E2827" s="2">
        <v>115697.9</v>
      </c>
      <c r="N2827">
        <v>29</v>
      </c>
      <c r="V2827" s="11">
        <f t="shared" si="5030"/>
        <v>1.1569788967049241E-6</v>
      </c>
      <c r="W2827" s="11">
        <f t="shared" si="5031"/>
        <v>8.6431992283351735E-7</v>
      </c>
      <c r="X2827" s="10">
        <f t="shared" si="5032"/>
        <v>115697.89630012181</v>
      </c>
      <c r="Y2827" s="8">
        <f t="shared" si="5033"/>
        <v>864.31995047341854</v>
      </c>
      <c r="Z2827" s="1">
        <f t="shared" si="5034"/>
        <v>864.32</v>
      </c>
      <c r="AA2827" s="2">
        <f t="shared" si="5035"/>
        <v>115697.9</v>
      </c>
      <c r="AB2827" s="2">
        <f t="shared" si="5029"/>
        <v>115697.8896704924</v>
      </c>
      <c r="AC2827" s="1">
        <f t="shared" si="5036"/>
        <v>0.11693000837102717</v>
      </c>
      <c r="AD2827" s="1" t="b">
        <f t="shared" si="5037"/>
        <v>1</v>
      </c>
      <c r="AM2827" s="10">
        <f t="shared" si="5038"/>
        <v>0.53544011477230657</v>
      </c>
      <c r="AN2827" s="10"/>
      <c r="AO2827" s="1">
        <f t="shared" si="5039"/>
        <v>864.32</v>
      </c>
      <c r="AP2827"/>
      <c r="BB2827" s="17" cm="1">
        <f t="array" ref="BB2827">$C2827*EXP(poly_from_str($AO2827,BB$2951))</f>
        <v>0.69615312370610916</v>
      </c>
      <c r="BF2827" s="21">
        <f>INDEX([1]Pr3_line_class7_opt_lin!$A$2:$A$3624,MATCH($X2827,[1]Pr3_line_class7_opt_lin!$AO$2:$AO$3624,0),1)</f>
        <v>2347</v>
      </c>
    </row>
    <row r="2828" spans="1:58" hidden="1" x14ac:dyDescent="0.25">
      <c r="A2828" s="1">
        <v>863.94100000000003</v>
      </c>
      <c r="B2828" s="1">
        <v>4.0000000000000001E-3</v>
      </c>
      <c r="C2828">
        <v>8</v>
      </c>
      <c r="E2828" s="2">
        <v>115748.6</v>
      </c>
      <c r="N2828">
        <v>29</v>
      </c>
      <c r="V2828" s="11">
        <f t="shared" si="5030"/>
        <v>1.1574864487274015E-6</v>
      </c>
      <c r="W2828" s="11">
        <f t="shared" si="5031"/>
        <v>8.639413349275931E-7</v>
      </c>
      <c r="X2828" s="10">
        <f t="shared" si="5032"/>
        <v>115748.61605467444</v>
      </c>
      <c r="Y2828" s="8">
        <f t="shared" si="5033"/>
        <v>863.94121509638182</v>
      </c>
      <c r="Z2828" s="1">
        <f t="shared" si="5034"/>
        <v>863.94100000000003</v>
      </c>
      <c r="AA2828" s="2">
        <f t="shared" si="5035"/>
        <v>115748.6</v>
      </c>
      <c r="AB2828" s="2">
        <f t="shared" si="5029"/>
        <v>115748.64487274014</v>
      </c>
      <c r="AC2828" s="1">
        <f t="shared" si="5036"/>
        <v>0.11698874394937857</v>
      </c>
      <c r="AD2828" s="1" t="b">
        <f t="shared" si="5037"/>
        <v>1</v>
      </c>
      <c r="AM2828" s="10">
        <f t="shared" si="5038"/>
        <v>0.535909743836674</v>
      </c>
      <c r="AN2828" s="10"/>
      <c r="AO2828" s="1">
        <f t="shared" si="5039"/>
        <v>863.94100000000003</v>
      </c>
      <c r="AP2828"/>
      <c r="BB2828" s="17" cm="1">
        <f t="array" ref="BB2828">$C2828*EXP(poly_from_str($AO2828,BB$2951))</f>
        <v>5.5601292478049338</v>
      </c>
      <c r="BF2828" s="21">
        <f>INDEX([1]Pr3_line_class7_opt_lin!$A$2:$A$3624,MATCH($X2828,[1]Pr3_line_class7_opt_lin!$AO$2:$AO$3624,0),1)</f>
        <v>18822</v>
      </c>
    </row>
    <row r="2829" spans="1:58" hidden="1" x14ac:dyDescent="0.25">
      <c r="A2829" s="1">
        <v>863.34900000000005</v>
      </c>
      <c r="B2829" s="1">
        <v>4.0000000000000001E-3</v>
      </c>
      <c r="C2829">
        <v>1</v>
      </c>
      <c r="E2829" s="2">
        <v>115828</v>
      </c>
      <c r="N2829">
        <v>29</v>
      </c>
      <c r="V2829" s="11">
        <f t="shared" si="5030"/>
        <v>1.1582801393179351E-6</v>
      </c>
      <c r="W2829" s="11">
        <f t="shared" si="5031"/>
        <v>8.633491038436303E-7</v>
      </c>
      <c r="X2829" s="10">
        <f t="shared" si="5032"/>
        <v>115828.00497577437</v>
      </c>
      <c r="Y2829" s="8">
        <f t="shared" si="5033"/>
        <v>863.34906675561899</v>
      </c>
      <c r="Z2829" s="1">
        <f t="shared" si="5034"/>
        <v>863.34900000000005</v>
      </c>
      <c r="AA2829" s="2">
        <f t="shared" si="5035"/>
        <v>115828</v>
      </c>
      <c r="AB2829" s="2">
        <f t="shared" si="5029"/>
        <v>115828.01393179351</v>
      </c>
      <c r="AC2829" s="1">
        <f t="shared" si="5036"/>
        <v>0.11708064405691876</v>
      </c>
      <c r="AD2829" s="1" t="b">
        <f t="shared" si="5037"/>
        <v>1</v>
      </c>
      <c r="AM2829" s="10">
        <f t="shared" si="5038"/>
        <v>0.53664508790767118</v>
      </c>
      <c r="AN2829" s="10"/>
      <c r="AO2829" s="1">
        <f t="shared" si="5039"/>
        <v>863.34900000000005</v>
      </c>
      <c r="AP2829"/>
      <c r="BB2829" s="17" cm="1">
        <f t="array" ref="BB2829">$C2829*EXP(poly_from_str($AO2829,BB$2951))</f>
        <v>0.69323898364130099</v>
      </c>
      <c r="BF2829" s="21">
        <f>INDEX([1]Pr3_line_class7_opt_lin!$A$2:$A$3624,MATCH($X2829,[1]Pr3_line_class7_opt_lin!$AO$2:$AO$3624,0),1)</f>
        <v>2361</v>
      </c>
    </row>
    <row r="2830" spans="1:58" x14ac:dyDescent="0.25">
      <c r="A2830" s="1">
        <v>863.13099999999997</v>
      </c>
      <c r="B2830" s="1">
        <v>8.0000000000000002E-3</v>
      </c>
      <c r="C2830">
        <v>3</v>
      </c>
      <c r="D2830" t="s">
        <v>112</v>
      </c>
      <c r="E2830" s="2">
        <v>115857.3</v>
      </c>
      <c r="N2830">
        <v>29</v>
      </c>
      <c r="V2830" s="11">
        <f t="shared" si="5030"/>
        <v>1.1585726847952397E-6</v>
      </c>
      <c r="W2830" s="11">
        <f t="shared" si="5031"/>
        <v>8.6313076517405463E-7</v>
      </c>
      <c r="X2830" s="10">
        <f t="shared" si="5032"/>
        <v>115857.28874969934</v>
      </c>
      <c r="Y2830" s="8">
        <f t="shared" si="5033"/>
        <v>863.13084898820841</v>
      </c>
      <c r="Z2830" s="1">
        <f t="shared" si="5034"/>
        <v>863.13099999999997</v>
      </c>
      <c r="AA2830" s="2">
        <f t="shared" si="5035"/>
        <v>115857.3</v>
      </c>
      <c r="AB2830" s="2">
        <f t="shared" si="5029"/>
        <v>115857.26847952398</v>
      </c>
      <c r="AC2830" s="1">
        <f t="shared" si="5036"/>
        <v>0.1171145332976825</v>
      </c>
      <c r="AD2830" s="1" t="b">
        <f t="shared" si="5037"/>
        <v>1</v>
      </c>
      <c r="AM2830" s="10">
        <f t="shared" si="5038"/>
        <v>1.0738328249130202</v>
      </c>
      <c r="AN2830" s="10"/>
      <c r="AO2830" s="1">
        <f t="shared" si="5039"/>
        <v>863.13099999999997</v>
      </c>
      <c r="AP2830"/>
      <c r="BB2830" s="17" cm="1">
        <f t="array" ref="BB2830">$C2830*EXP(poly_from_str($AO2830,BB$2951))</f>
        <v>2.0777525465218321</v>
      </c>
      <c r="BF2830" s="21">
        <f>INDEX([1]Pr3_line_class7_opt_lin!$A$2:$A$3624,MATCH($X2830,[1]Pr3_line_class7_opt_lin!$AO$2:$AO$3624,0),1)</f>
        <v>7092</v>
      </c>
    </row>
    <row r="2831" spans="1:58" hidden="1" x14ac:dyDescent="0.25">
      <c r="A2831" s="1">
        <v>862.82299999999998</v>
      </c>
      <c r="B2831" s="1">
        <v>4.0000000000000001E-3</v>
      </c>
      <c r="C2831">
        <v>2</v>
      </c>
      <c r="E2831" s="2">
        <v>115898.6</v>
      </c>
      <c r="N2831">
        <v>29</v>
      </c>
      <c r="V2831" s="11">
        <f t="shared" si="5030"/>
        <v>1.1589862578999402E-6</v>
      </c>
      <c r="W2831" s="11">
        <f t="shared" si="5031"/>
        <v>8.628231919971423E-7</v>
      </c>
      <c r="X2831" s="10">
        <f t="shared" si="5032"/>
        <v>115898.60919653156</v>
      </c>
      <c r="Y2831" s="8">
        <f t="shared" si="5033"/>
        <v>862.82312353229383</v>
      </c>
      <c r="Z2831" s="1">
        <f t="shared" si="5034"/>
        <v>862.82299999999998</v>
      </c>
      <c r="AA2831" s="2">
        <f t="shared" si="5035"/>
        <v>115898.6</v>
      </c>
      <c r="AB2831" s="2">
        <f t="shared" si="5029"/>
        <v>115898.62578999401</v>
      </c>
      <c r="AC2831" s="1">
        <f t="shared" si="5036"/>
        <v>0.11716245730004533</v>
      </c>
      <c r="AD2831" s="1" t="b">
        <f t="shared" si="5037"/>
        <v>1</v>
      </c>
      <c r="AM2831" s="10">
        <f t="shared" si="5038"/>
        <v>0.5372995388393681</v>
      </c>
      <c r="AN2831" s="10"/>
      <c r="AO2831" s="1">
        <f t="shared" si="5039"/>
        <v>862.82299999999998</v>
      </c>
      <c r="AP2831"/>
      <c r="BB2831" s="17" cm="1">
        <f t="array" ref="BB2831">$C2831*EXP(poly_from_str($AO2831,BB$2951))</f>
        <v>1.3833174312279011</v>
      </c>
      <c r="BF2831" s="21">
        <f>INDEX([1]Pr3_line_class7_opt_lin!$A$2:$A$3624,MATCH($X2831,[1]Pr3_line_class7_opt_lin!$AO$2:$AO$3624,0),1)</f>
        <v>4737</v>
      </c>
    </row>
    <row r="2832" spans="1:58" hidden="1" x14ac:dyDescent="0.25">
      <c r="A2832" s="1">
        <v>862.42700000000002</v>
      </c>
      <c r="B2832" s="1">
        <v>4.0000000000000001E-3</v>
      </c>
      <c r="C2832">
        <v>2</v>
      </c>
      <c r="E2832" s="2">
        <v>115951.8</v>
      </c>
      <c r="N2832">
        <v>29</v>
      </c>
      <c r="V2832" s="11">
        <f t="shared" si="5030"/>
        <v>1.1595184288061482E-6</v>
      </c>
      <c r="W2832" s="11">
        <f t="shared" si="5031"/>
        <v>8.6242731893769659E-7</v>
      </c>
      <c r="X2832" s="10">
        <f t="shared" si="5032"/>
        <v>115951.81527286947</v>
      </c>
      <c r="Y2832" s="8">
        <f t="shared" si="5033"/>
        <v>862.42720534102853</v>
      </c>
      <c r="Z2832" s="1">
        <f t="shared" si="5034"/>
        <v>862.42700000000002</v>
      </c>
      <c r="AA2832" s="2">
        <f t="shared" si="5035"/>
        <v>115951.8</v>
      </c>
      <c r="AB2832" s="2">
        <f t="shared" si="5029"/>
        <v>115951.84288061481</v>
      </c>
      <c r="AC2832" s="1">
        <f t="shared" si="5036"/>
        <v>0.11722414933705393</v>
      </c>
      <c r="AD2832" s="1" t="b">
        <f t="shared" si="5037"/>
        <v>1</v>
      </c>
      <c r="AM2832" s="10">
        <f t="shared" si="5038"/>
        <v>0.5377929958129789</v>
      </c>
      <c r="AN2832" s="10"/>
      <c r="AO2832" s="1">
        <f t="shared" si="5039"/>
        <v>862.42700000000002</v>
      </c>
      <c r="AP2832"/>
      <c r="BB2832" s="17" cm="1">
        <f t="array" ref="BB2832">$C2832*EXP(poly_from_str($AO2832,BB$2951))</f>
        <v>1.3809365241321814</v>
      </c>
      <c r="BF2832" s="21">
        <f>INDEX([1]Pr3_line_class7_opt_lin!$A$2:$A$3624,MATCH($X2832,[1]Pr3_line_class7_opt_lin!$AO$2:$AO$3624,0),1)</f>
        <v>4748</v>
      </c>
    </row>
    <row r="2833" spans="1:58" hidden="1" x14ac:dyDescent="0.25">
      <c r="A2833" s="1">
        <v>862.22699999999998</v>
      </c>
      <c r="B2833" s="1">
        <v>4.0000000000000001E-3</v>
      </c>
      <c r="C2833">
        <v>1</v>
      </c>
      <c r="E2833" s="2">
        <v>115978.7</v>
      </c>
      <c r="N2833">
        <v>29</v>
      </c>
      <c r="V2833" s="11">
        <f t="shared" si="5030"/>
        <v>1.159787387776073E-6</v>
      </c>
      <c r="W2833" s="11">
        <f t="shared" si="5031"/>
        <v>8.6222728828655608E-7</v>
      </c>
      <c r="X2833" s="10">
        <f t="shared" si="5032"/>
        <v>115978.71380324448</v>
      </c>
      <c r="Y2833" s="8">
        <f t="shared" si="5033"/>
        <v>862.22718566829394</v>
      </c>
      <c r="Z2833" s="1">
        <f t="shared" si="5034"/>
        <v>862.22699999999998</v>
      </c>
      <c r="AA2833" s="2">
        <f t="shared" si="5035"/>
        <v>115978.7</v>
      </c>
      <c r="AB2833" s="2">
        <f t="shared" si="5029"/>
        <v>115978.73877760729</v>
      </c>
      <c r="AC2833" s="1">
        <f t="shared" si="5036"/>
        <v>0.11725533924222235</v>
      </c>
      <c r="AD2833" s="1" t="b">
        <f t="shared" si="5037"/>
        <v>1</v>
      </c>
      <c r="AM2833" s="10">
        <f t="shared" si="5038"/>
        <v>0.53804253404265934</v>
      </c>
      <c r="AN2833" s="10"/>
      <c r="AO2833" s="1">
        <f t="shared" si="5039"/>
        <v>862.22699999999998</v>
      </c>
      <c r="AP2833"/>
      <c r="BB2833" s="17" cm="1">
        <f t="array" ref="BB2833">$C2833*EXP(poly_from_str($AO2833,BB$2951))</f>
        <v>0.68986678304454785</v>
      </c>
      <c r="BF2833" s="21">
        <f>INDEX([1]Pr3_line_class7_opt_lin!$A$2:$A$3624,MATCH($X2833,[1]Pr3_line_class7_opt_lin!$AO$2:$AO$3624,0),1)</f>
        <v>2377</v>
      </c>
    </row>
    <row r="2834" spans="1:58" hidden="1" x14ac:dyDescent="0.25">
      <c r="A2834" s="1">
        <v>861.53499999999997</v>
      </c>
      <c r="B2834" s="1">
        <v>4.0000000000000001E-3</v>
      </c>
      <c r="C2834">
        <v>2</v>
      </c>
      <c r="E2834" s="2">
        <v>116071.9</v>
      </c>
      <c r="N2834">
        <v>29</v>
      </c>
      <c r="V2834" s="11">
        <f t="shared" si="5030"/>
        <v>1.160718949317207E-6</v>
      </c>
      <c r="W2834" s="11">
        <f t="shared" si="5031"/>
        <v>8.6153496238107601E-7</v>
      </c>
      <c r="X2834" s="10">
        <f t="shared" si="5032"/>
        <v>116071.89819963029</v>
      </c>
      <c r="Y2834" s="8">
        <f t="shared" si="5033"/>
        <v>861.53497574418509</v>
      </c>
      <c r="Z2834" s="1">
        <f t="shared" si="5034"/>
        <v>861.53499999999997</v>
      </c>
      <c r="AA2834" s="2">
        <f t="shared" si="5035"/>
        <v>116071.9</v>
      </c>
      <c r="AB2834" s="2">
        <f t="shared" si="5029"/>
        <v>116071.89493172072</v>
      </c>
      <c r="AC2834" s="1">
        <f t="shared" si="5036"/>
        <v>0.11736342396520207</v>
      </c>
      <c r="AD2834" s="1" t="b">
        <f t="shared" si="5037"/>
        <v>1</v>
      </c>
      <c r="AM2834" s="10">
        <f t="shared" si="5038"/>
        <v>0.53890741525300767</v>
      </c>
      <c r="AN2834" s="10"/>
      <c r="AO2834" s="1">
        <f t="shared" si="5039"/>
        <v>861.53499999999997</v>
      </c>
      <c r="AP2834"/>
      <c r="BB2834" s="17" cm="1">
        <f t="array" ref="BB2834">$C2834*EXP(poly_from_str($AO2834,BB$2951))</f>
        <v>1.3755688912293929</v>
      </c>
      <c r="BF2834" s="21" t="e">
        <f>INDEX([1]Pr3_line_class7_opt_lin!$A$2:$A$3624,MATCH($X2834,[1]Pr3_line_class7_opt_lin!$AO$2:$AO$3624,0),1)</f>
        <v>#N/A</v>
      </c>
    </row>
    <row r="2835" spans="1:58" hidden="1" x14ac:dyDescent="0.25">
      <c r="A2835" s="1">
        <v>861.49800000000005</v>
      </c>
      <c r="B2835" s="1">
        <v>4.0000000000000001E-3</v>
      </c>
      <c r="C2835">
        <v>1</v>
      </c>
      <c r="E2835" s="2">
        <v>116076.9</v>
      </c>
      <c r="N2835">
        <v>29</v>
      </c>
      <c r="V2835" s="11">
        <f t="shared" si="5030"/>
        <v>1.1607688003918754E-6</v>
      </c>
      <c r="W2835" s="11">
        <f t="shared" si="5031"/>
        <v>8.6149785185510651E-7</v>
      </c>
      <c r="X2835" s="10">
        <f t="shared" si="5032"/>
        <v>116076.89291024557</v>
      </c>
      <c r="Y2835" s="8">
        <f t="shared" si="5033"/>
        <v>861.49790447374608</v>
      </c>
      <c r="Z2835" s="1">
        <f t="shared" si="5034"/>
        <v>861.49800000000005</v>
      </c>
      <c r="AA2835" s="2">
        <f t="shared" si="5035"/>
        <v>116076.9</v>
      </c>
      <c r="AB2835" s="2">
        <f t="shared" si="5029"/>
        <v>116076.88003918754</v>
      </c>
      <c r="AC2835" s="1">
        <f t="shared" si="5036"/>
        <v>0.11736921039815967</v>
      </c>
      <c r="AD2835" s="1" t="b">
        <f t="shared" si="5037"/>
        <v>1</v>
      </c>
      <c r="AM2835" s="10">
        <f t="shared" si="5038"/>
        <v>0.53895377586483073</v>
      </c>
      <c r="AN2835" s="10"/>
      <c r="AO2835" s="1">
        <f t="shared" si="5039"/>
        <v>861.49800000000005</v>
      </c>
      <c r="AP2835"/>
      <c r="BB2835" s="17" cm="1">
        <f t="array" ref="BB2835">$C2835*EXP(poly_from_str($AO2835,BB$2951))</f>
        <v>0.68767305414629232</v>
      </c>
      <c r="BF2835" s="21" t="e">
        <f>INDEX([1]Pr3_line_class7_opt_lin!$A$2:$A$3624,MATCH($X2835,[1]Pr3_line_class7_opt_lin!$AO$2:$AO$3624,0),1)</f>
        <v>#N/A</v>
      </c>
    </row>
    <row r="2836" spans="1:58" hidden="1" x14ac:dyDescent="0.25">
      <c r="A2836" s="1">
        <v>861.30700000000002</v>
      </c>
      <c r="B2836" s="1">
        <v>4.0000000000000001E-3</v>
      </c>
      <c r="C2836">
        <v>1</v>
      </c>
      <c r="E2836" s="2">
        <v>116102.6</v>
      </c>
      <c r="N2836">
        <v>29</v>
      </c>
      <c r="V2836" s="11">
        <f t="shared" si="5030"/>
        <v>1.1610262078445898E-6</v>
      </c>
      <c r="W2836" s="11">
        <f t="shared" si="5031"/>
        <v>8.6130715418948416E-7</v>
      </c>
      <c r="X2836" s="10">
        <f t="shared" si="5032"/>
        <v>116102.60737808213</v>
      </c>
      <c r="Y2836" s="8">
        <f t="shared" si="5033"/>
        <v>861.30709945518424</v>
      </c>
      <c r="Z2836" s="1">
        <f t="shared" si="5034"/>
        <v>861.30700000000002</v>
      </c>
      <c r="AA2836" s="2">
        <f t="shared" si="5035"/>
        <v>116102.6</v>
      </c>
      <c r="AB2836" s="2">
        <f t="shared" si="5029"/>
        <v>116102.62078445897</v>
      </c>
      <c r="AC2836" s="1">
        <f t="shared" si="5036"/>
        <v>0.11739909276509942</v>
      </c>
      <c r="AD2836" s="1" t="b">
        <f t="shared" si="5037"/>
        <v>1</v>
      </c>
      <c r="AM2836" s="10">
        <f t="shared" si="5038"/>
        <v>0.5391926455955891</v>
      </c>
      <c r="AN2836" s="10"/>
      <c r="AO2836" s="1">
        <f t="shared" si="5039"/>
        <v>861.30700000000002</v>
      </c>
      <c r="AP2836"/>
      <c r="BB2836" s="17" cm="1">
        <f t="array" ref="BB2836">$C2836*EXP(poly_from_str($AO2836,BB$2951))</f>
        <v>0.68709794948147007</v>
      </c>
      <c r="BF2836" s="21">
        <f>INDEX([1]Pr3_line_class7_opt_lin!$A$2:$A$3624,MATCH($X2836,[1]Pr3_line_class7_opt_lin!$AO$2:$AO$3624,0),1)</f>
        <v>2390</v>
      </c>
    </row>
    <row r="2837" spans="1:58" hidden="1" x14ac:dyDescent="0.25">
      <c r="A2837" s="1">
        <v>860.721</v>
      </c>
      <c r="B2837" s="1">
        <v>4.0000000000000001E-3</v>
      </c>
      <c r="C2837">
        <v>2</v>
      </c>
      <c r="E2837" s="2">
        <v>116181.7</v>
      </c>
      <c r="N2837">
        <v>29</v>
      </c>
      <c r="V2837" s="11">
        <f t="shared" si="5030"/>
        <v>1.1618166630069442E-6</v>
      </c>
      <c r="W2837" s="11">
        <f t="shared" si="5031"/>
        <v>8.6072075034192143E-7</v>
      </c>
      <c r="X2837" s="10">
        <f t="shared" si="5032"/>
        <v>116181.68805840141</v>
      </c>
      <c r="Y2837" s="8">
        <f t="shared" si="5033"/>
        <v>860.72083881009451</v>
      </c>
      <c r="Z2837" s="1">
        <f t="shared" si="5034"/>
        <v>860.721</v>
      </c>
      <c r="AA2837" s="2">
        <f t="shared" si="5035"/>
        <v>116181.7</v>
      </c>
      <c r="AB2837" s="2">
        <f t="shared" si="5029"/>
        <v>116181.66630069441</v>
      </c>
      <c r="AC2837" s="1">
        <f t="shared" si="5036"/>
        <v>0.11749089792202957</v>
      </c>
      <c r="AD2837" s="1" t="b">
        <f t="shared" si="5037"/>
        <v>1</v>
      </c>
      <c r="AM2837" s="10">
        <f t="shared" si="5038"/>
        <v>0.53992733998589559</v>
      </c>
      <c r="AN2837" s="10"/>
      <c r="AO2837" s="1">
        <f t="shared" si="5039"/>
        <v>860.721</v>
      </c>
      <c r="AP2837"/>
      <c r="BB2837" s="17" cm="1">
        <f t="array" ref="BB2837">$C2837*EXP(poly_from_str($AO2837,BB$2951))</f>
        <v>1.3706652517515252</v>
      </c>
      <c r="BF2837" s="21" t="e">
        <f>INDEX([1]Pr3_line_class7_opt_lin!$A$2:$A$3624,MATCH($X2837,[1]Pr3_line_class7_opt_lin!$AO$2:$AO$3624,0),1)</f>
        <v>#N/A</v>
      </c>
    </row>
    <row r="2838" spans="1:58" hidden="1" x14ac:dyDescent="0.25">
      <c r="A2838" s="1">
        <v>860.52200000000005</v>
      </c>
      <c r="B2838" s="1">
        <v>4.0000000000000001E-3</v>
      </c>
      <c r="C2838">
        <v>2</v>
      </c>
      <c r="E2838" s="2">
        <v>116208.5</v>
      </c>
      <c r="N2838">
        <v>29</v>
      </c>
      <c r="V2838" s="11">
        <f t="shared" si="5030"/>
        <v>1.1620853388989474E-6</v>
      </c>
      <c r="W2838" s="11">
        <f t="shared" si="5031"/>
        <v>8.6052225095410404E-7</v>
      </c>
      <c r="X2838" s="10">
        <f t="shared" si="5032"/>
        <v>116208.51200197382</v>
      </c>
      <c r="Y2838" s="8">
        <f t="shared" si="5033"/>
        <v>860.52216207967172</v>
      </c>
      <c r="Z2838" s="1">
        <f t="shared" si="5034"/>
        <v>860.52200000000005</v>
      </c>
      <c r="AA2838" s="2">
        <f t="shared" si="5035"/>
        <v>116208.5</v>
      </c>
      <c r="AB2838" s="2">
        <f t="shared" si="5029"/>
        <v>116208.53388989474</v>
      </c>
      <c r="AC2838" s="1">
        <f t="shared" si="5036"/>
        <v>0.11752211674419408</v>
      </c>
      <c r="AD2838" s="1" t="b">
        <f t="shared" si="5037"/>
        <v>1</v>
      </c>
      <c r="AM2838" s="10">
        <f t="shared" si="5038"/>
        <v>0.54017677642175332</v>
      </c>
      <c r="AN2838" s="10"/>
      <c r="AO2838" s="1">
        <f t="shared" si="5039"/>
        <v>860.52200000000005</v>
      </c>
      <c r="AP2838"/>
      <c r="BB2838" s="17" cm="1">
        <f t="array" ref="BB2838">$C2838*EXP(poly_from_str($AO2838,BB$2951))</f>
        <v>1.3694656916541406</v>
      </c>
      <c r="BF2838" s="21" t="e">
        <f>INDEX([1]Pr3_line_class7_opt_lin!$A$2:$A$3624,MATCH($X2838,[1]Pr3_line_class7_opt_lin!$AO$2:$AO$3624,0),1)</f>
        <v>#N/A</v>
      </c>
    </row>
    <row r="2839" spans="1:58" hidden="1" x14ac:dyDescent="0.25">
      <c r="A2839" s="1">
        <v>860.31299999999999</v>
      </c>
      <c r="B2839" s="1">
        <v>4.0000000000000001E-3</v>
      </c>
      <c r="C2839">
        <v>3</v>
      </c>
      <c r="E2839" s="2">
        <v>116236.8</v>
      </c>
      <c r="N2839">
        <v>29</v>
      </c>
      <c r="V2839" s="11">
        <f t="shared" si="5030"/>
        <v>1.1623676499134619E-6</v>
      </c>
      <c r="W2839" s="11">
        <f t="shared" si="5031"/>
        <v>8.6031274088756749E-7</v>
      </c>
      <c r="X2839" s="10">
        <f t="shared" si="5032"/>
        <v>116236.78760961059</v>
      </c>
      <c r="Y2839" s="8">
        <f t="shared" si="5033"/>
        <v>860.31283259355905</v>
      </c>
      <c r="Z2839" s="1">
        <f t="shared" si="5034"/>
        <v>860.31299999999999</v>
      </c>
      <c r="AA2839" s="2">
        <f t="shared" si="5035"/>
        <v>116236.8</v>
      </c>
      <c r="AB2839" s="2">
        <f t="shared" si="5029"/>
        <v>116236.76499134618</v>
      </c>
      <c r="AC2839" s="1">
        <f t="shared" si="5036"/>
        <v>0.11755492767826721</v>
      </c>
      <c r="AD2839" s="1" t="b">
        <f t="shared" si="5037"/>
        <v>1</v>
      </c>
      <c r="AM2839" s="10">
        <f t="shared" si="5038"/>
        <v>0.54043958419784432</v>
      </c>
      <c r="AN2839" s="10"/>
      <c r="AO2839" s="1">
        <f t="shared" si="5039"/>
        <v>860.31299999999999</v>
      </c>
      <c r="AP2839"/>
      <c r="BB2839" s="17" cm="1">
        <f t="array" ref="BB2839">$C2839*EXP(poly_from_str($AO2839,BB$2951))</f>
        <v>2.0523083054067564</v>
      </c>
      <c r="BF2839" s="21">
        <f>INDEX([1]Pr3_line_class7_opt_lin!$A$2:$A$3624,MATCH($X2839,[1]Pr3_line_class7_opt_lin!$AO$2:$AO$3624,0),1)</f>
        <v>7212</v>
      </c>
    </row>
    <row r="2840" spans="1:58" hidden="1" x14ac:dyDescent="0.25">
      <c r="A2840" s="1">
        <v>859.95600000000002</v>
      </c>
      <c r="B2840" s="1">
        <v>4.0000000000000001E-3</v>
      </c>
      <c r="C2840">
        <v>2</v>
      </c>
      <c r="E2840" s="2">
        <v>116285</v>
      </c>
      <c r="N2840">
        <v>29</v>
      </c>
      <c r="V2840" s="11">
        <f t="shared" si="5030"/>
        <v>1.1628501923354217E-6</v>
      </c>
      <c r="W2840" s="11">
        <f t="shared" si="5031"/>
        <v>8.5995614223674599E-7</v>
      </c>
      <c r="X2840" s="10">
        <f t="shared" si="5032"/>
        <v>116285.00679990917</v>
      </c>
      <c r="Y2840" s="8">
        <f t="shared" si="5033"/>
        <v>859.95609194975009</v>
      </c>
      <c r="Z2840" s="1">
        <f t="shared" si="5034"/>
        <v>859.95600000000002</v>
      </c>
      <c r="AA2840" s="2">
        <f t="shared" si="5035"/>
        <v>116285</v>
      </c>
      <c r="AB2840" s="2">
        <f t="shared" si="5029"/>
        <v>116285.01923354217</v>
      </c>
      <c r="AC2840" s="1">
        <f t="shared" si="5036"/>
        <v>0.11761102849072637</v>
      </c>
      <c r="AD2840" s="1" t="b">
        <f t="shared" si="5037"/>
        <v>1</v>
      </c>
      <c r="AM2840" s="10">
        <f t="shared" si="5038"/>
        <v>0.54088813846289807</v>
      </c>
      <c r="AN2840" s="10"/>
      <c r="AO2840" s="1">
        <f t="shared" si="5039"/>
        <v>859.95600000000002</v>
      </c>
      <c r="AP2840"/>
      <c r="BB2840" s="17" cm="1">
        <f t="array" ref="BB2840">$C2840*EXP(poly_from_str($AO2840,BB$2951))</f>
        <v>1.3660522854464576</v>
      </c>
      <c r="BF2840" s="21" t="e">
        <f>INDEX([1]Pr3_line_class7_opt_lin!$A$2:$A$3624,MATCH($X2840,[1]Pr3_line_class7_opt_lin!$AO$2:$AO$3624,0),1)</f>
        <v>#N/A</v>
      </c>
    </row>
    <row r="2841" spans="1:58" hidden="1" x14ac:dyDescent="0.25">
      <c r="A2841" s="1">
        <v>859.73</v>
      </c>
      <c r="B2841" s="1">
        <v>4.0000000000000001E-3</v>
      </c>
      <c r="C2841">
        <v>3</v>
      </c>
      <c r="E2841" s="2">
        <v>116315.6</v>
      </c>
      <c r="N2841">
        <v>29</v>
      </c>
      <c r="V2841" s="11">
        <f t="shared" si="5030"/>
        <v>1.1631558745187443E-6</v>
      </c>
      <c r="W2841" s="11">
        <f t="shared" si="5031"/>
        <v>8.5972990725233764E-7</v>
      </c>
      <c r="X2841" s="10">
        <f t="shared" si="5032"/>
        <v>116315.59556669802</v>
      </c>
      <c r="Y2841" s="8">
        <f t="shared" si="5033"/>
        <v>859.72994002044823</v>
      </c>
      <c r="Z2841" s="1">
        <f t="shared" si="5034"/>
        <v>859.73</v>
      </c>
      <c r="AA2841" s="2">
        <f t="shared" si="5035"/>
        <v>116315.6</v>
      </c>
      <c r="AB2841" s="2">
        <f t="shared" si="5029"/>
        <v>116315.58745187442</v>
      </c>
      <c r="AC2841" s="1">
        <f t="shared" si="5036"/>
        <v>0.11764657942137324</v>
      </c>
      <c r="AD2841" s="1" t="b">
        <f t="shared" si="5037"/>
        <v>1</v>
      </c>
      <c r="AM2841" s="10">
        <f t="shared" si="5038"/>
        <v>0.54117269375268984</v>
      </c>
      <c r="AN2841" s="10"/>
      <c r="AO2841" s="1">
        <f t="shared" si="5039"/>
        <v>859.73</v>
      </c>
      <c r="AP2841"/>
      <c r="BB2841" s="17" cm="1">
        <f t="array" ref="BB2841">$C2841*EXP(poly_from_str($AO2841,BB$2951))</f>
        <v>2.0470330303737709</v>
      </c>
      <c r="BF2841" s="21" t="e">
        <f>INDEX([1]Pr3_line_class7_opt_lin!$A$2:$A$3624,MATCH($X2841,[1]Pr3_line_class7_opt_lin!$AO$2:$AO$3624,0),1)</f>
        <v>#N/A</v>
      </c>
    </row>
    <row r="2842" spans="1:58" hidden="1" x14ac:dyDescent="0.25">
      <c r="A2842" s="1">
        <v>859.54100000000005</v>
      </c>
      <c r="B2842" s="1">
        <v>4.0000000000000001E-3</v>
      </c>
      <c r="C2842">
        <v>1</v>
      </c>
      <c r="E2842" s="2">
        <v>116341.2</v>
      </c>
      <c r="N2842">
        <v>29</v>
      </c>
      <c r="V2842" s="11">
        <f t="shared" si="5030"/>
        <v>1.1634116348143951E-6</v>
      </c>
      <c r="W2842" s="11">
        <f t="shared" si="5031"/>
        <v>8.5954073019704118E-7</v>
      </c>
      <c r="X2842" s="10">
        <f t="shared" si="5032"/>
        <v>116341.18710518966</v>
      </c>
      <c r="Y2842" s="8">
        <f t="shared" si="5033"/>
        <v>859.54082546523432</v>
      </c>
      <c r="Z2842" s="1">
        <f t="shared" si="5034"/>
        <v>859.54100000000005</v>
      </c>
      <c r="AA2842" s="2">
        <f t="shared" si="5035"/>
        <v>116341.2</v>
      </c>
      <c r="AB2842" s="2">
        <f t="shared" si="5029"/>
        <v>116341.16348143951</v>
      </c>
      <c r="AC2842" s="1">
        <f t="shared" si="5036"/>
        <v>0.11767633160107517</v>
      </c>
      <c r="AD2842" s="1" t="b">
        <f t="shared" si="5037"/>
        <v>1</v>
      </c>
      <c r="AM2842" s="10">
        <f t="shared" si="5038"/>
        <v>0.54141082275307395</v>
      </c>
      <c r="AN2842" s="10"/>
      <c r="AO2842" s="1">
        <f t="shared" si="5039"/>
        <v>859.54100000000005</v>
      </c>
      <c r="AP2842"/>
      <c r="BB2842" s="17" cm="1">
        <f t="array" ref="BB2842">$C2842*EXP(poly_from_str($AO2842,BB$2951))</f>
        <v>0.68177402626274564</v>
      </c>
      <c r="BF2842" s="21" t="e">
        <f>INDEX([1]Pr3_line_class7_opt_lin!$A$2:$A$3624,MATCH($X2842,[1]Pr3_line_class7_opt_lin!$AO$2:$AO$3624,0),1)</f>
        <v>#N/A</v>
      </c>
    </row>
    <row r="2843" spans="1:58" hidden="1" x14ac:dyDescent="0.25">
      <c r="A2843" s="1">
        <v>859.29899999999998</v>
      </c>
      <c r="B2843" s="1">
        <v>4.0000000000000001E-3</v>
      </c>
      <c r="C2843">
        <v>1</v>
      </c>
      <c r="E2843" s="2">
        <v>116373.9</v>
      </c>
      <c r="N2843">
        <v>29</v>
      </c>
      <c r="V2843" s="11">
        <f t="shared" si="5030"/>
        <v>1.1637392805065525E-6</v>
      </c>
      <c r="W2843" s="11">
        <f t="shared" si="5031"/>
        <v>8.5929920712462169E-7</v>
      </c>
      <c r="X2843" s="10">
        <f t="shared" si="5032"/>
        <v>116373.90989755969</v>
      </c>
      <c r="Y2843" s="8">
        <f t="shared" si="5033"/>
        <v>859.29913404152933</v>
      </c>
      <c r="Z2843" s="1">
        <f t="shared" si="5034"/>
        <v>859.29899999999998</v>
      </c>
      <c r="AA2843" s="2">
        <f t="shared" si="5035"/>
        <v>116373.9</v>
      </c>
      <c r="AB2843" s="2">
        <f t="shared" si="5029"/>
        <v>116373.92805065525</v>
      </c>
      <c r="AC2843" s="1">
        <f t="shared" si="5036"/>
        <v>0.11771445564969543</v>
      </c>
      <c r="AD2843" s="1" t="b">
        <f t="shared" si="5037"/>
        <v>1</v>
      </c>
      <c r="AM2843" s="10">
        <f t="shared" si="5038"/>
        <v>0.54171551462296597</v>
      </c>
      <c r="AN2843" s="10"/>
      <c r="AO2843" s="1">
        <f t="shared" si="5039"/>
        <v>859.29899999999998</v>
      </c>
      <c r="AP2843"/>
      <c r="BB2843" s="17" cm="1">
        <f t="array" ref="BB2843">$C2843*EXP(poly_from_str($AO2843,BB$2951))</f>
        <v>0.68104359465411246</v>
      </c>
      <c r="BF2843" s="21">
        <f>INDEX([1]Pr3_line_class7_opt_lin!$A$2:$A$3624,MATCH($X2843,[1]Pr3_line_class7_opt_lin!$AO$2:$AO$3624,0),1)</f>
        <v>2419</v>
      </c>
    </row>
    <row r="2844" spans="1:58" hidden="1" x14ac:dyDescent="0.25">
      <c r="A2844" s="1">
        <v>859.10199999999998</v>
      </c>
      <c r="B2844" s="1">
        <v>4.0000000000000001E-3</v>
      </c>
      <c r="C2844">
        <v>7</v>
      </c>
      <c r="E2844" s="2">
        <v>116400.6</v>
      </c>
      <c r="N2844">
        <v>29</v>
      </c>
      <c r="V2844" s="11">
        <f t="shared" si="5030"/>
        <v>1.1640061366403525E-6</v>
      </c>
      <c r="W2844" s="11">
        <f t="shared" si="5031"/>
        <v>8.591021008482774E-7</v>
      </c>
      <c r="X2844" s="10">
        <f t="shared" si="5032"/>
        <v>116400.60481843734</v>
      </c>
      <c r="Y2844" s="8">
        <f t="shared" si="5033"/>
        <v>859.10206528549281</v>
      </c>
      <c r="Z2844" s="1">
        <f t="shared" si="5034"/>
        <v>859.10199999999998</v>
      </c>
      <c r="AA2844" s="2">
        <f t="shared" si="5035"/>
        <v>116400.6</v>
      </c>
      <c r="AB2844" s="2">
        <f t="shared" si="5029"/>
        <v>116400.61366403523</v>
      </c>
      <c r="AC2844" s="1">
        <f t="shared" si="5036"/>
        <v>0.11774551430681994</v>
      </c>
      <c r="AD2844" s="1" t="b">
        <f t="shared" si="5037"/>
        <v>1</v>
      </c>
      <c r="AM2844" s="10">
        <f t="shared" si="5038"/>
        <v>0.54196405083447607</v>
      </c>
      <c r="AN2844" s="10"/>
      <c r="AO2844" s="1">
        <f t="shared" si="5039"/>
        <v>859.10199999999998</v>
      </c>
      <c r="AP2844"/>
      <c r="BB2844" s="17" cm="1">
        <f t="array" ref="BB2844">$C2844*EXP(poly_from_str($AO2844,BB$2951))</f>
        <v>4.763141851111425</v>
      </c>
      <c r="BF2844" s="21">
        <f>INDEX([1]Pr3_line_class7_opt_lin!$A$2:$A$3624,MATCH($X2844,[1]Pr3_line_class7_opt_lin!$AO$2:$AO$3624,0),1)</f>
        <v>16950</v>
      </c>
    </row>
    <row r="2845" spans="1:58" hidden="1" x14ac:dyDescent="0.25">
      <c r="A2845" s="1">
        <v>857.72299999999996</v>
      </c>
      <c r="B2845" s="1">
        <v>4.0000000000000001E-3</v>
      </c>
      <c r="C2845">
        <v>8</v>
      </c>
      <c r="E2845" s="2">
        <v>116587.8</v>
      </c>
      <c r="N2845">
        <v>29</v>
      </c>
      <c r="V2845" s="11">
        <f t="shared" si="5030"/>
        <v>1.1658775618702075E-6</v>
      </c>
      <c r="W2845" s="11">
        <f t="shared" si="5031"/>
        <v>8.5772267767296413E-7</v>
      </c>
      <c r="X2845" s="10">
        <f t="shared" si="5032"/>
        <v>116587.78461416363</v>
      </c>
      <c r="Y2845" s="8">
        <f t="shared" si="5033"/>
        <v>857.72279086476044</v>
      </c>
      <c r="Z2845" s="1">
        <f t="shared" si="5034"/>
        <v>857.72299999999996</v>
      </c>
      <c r="AA2845" s="2">
        <f t="shared" si="5035"/>
        <v>116587.8</v>
      </c>
      <c r="AB2845" s="2">
        <f t="shared" si="5029"/>
        <v>116587.75618702076</v>
      </c>
      <c r="AC2845" s="1">
        <f t="shared" si="5036"/>
        <v>0.11796352446362099</v>
      </c>
      <c r="AD2845" s="1" t="b">
        <f t="shared" si="5037"/>
        <v>1</v>
      </c>
      <c r="AM2845" s="10">
        <f t="shared" si="5038"/>
        <v>0.54370840003124554</v>
      </c>
      <c r="AN2845" s="10"/>
      <c r="AO2845" s="1">
        <f t="shared" si="5039"/>
        <v>857.72299999999996</v>
      </c>
      <c r="AP2845"/>
      <c r="BB2845" s="17" cm="1">
        <f t="array" ref="BB2845">$C2845*EXP(poly_from_str($AO2845,BB$2951))</f>
        <v>5.4102546605454407</v>
      </c>
      <c r="BF2845" s="21">
        <f>INDEX([1]Pr3_line_class7_opt_lin!$A$2:$A$3624,MATCH($X2845,[1]Pr3_line_class7_opt_lin!$AO$2:$AO$3624,0),1)</f>
        <v>19531</v>
      </c>
    </row>
    <row r="2846" spans="1:58" hidden="1" x14ac:dyDescent="0.25">
      <c r="A2846" s="1">
        <v>857.61400000000003</v>
      </c>
      <c r="B2846" s="1">
        <v>4.0000000000000001E-3</v>
      </c>
      <c r="C2846">
        <v>1</v>
      </c>
      <c r="E2846" s="2">
        <v>116602.6</v>
      </c>
      <c r="N2846">
        <v>29</v>
      </c>
      <c r="V2846" s="11">
        <f t="shared" si="5030"/>
        <v>1.1660257411842623E-6</v>
      </c>
      <c r="W2846" s="11">
        <f t="shared" si="5031"/>
        <v>8.5761380964060833E-7</v>
      </c>
      <c r="X2846" s="10">
        <f t="shared" si="5032"/>
        <v>116602.59091414436</v>
      </c>
      <c r="Y2846" s="8">
        <f t="shared" si="5033"/>
        <v>857.61387646721323</v>
      </c>
      <c r="Z2846" s="1">
        <f t="shared" si="5034"/>
        <v>857.61400000000003</v>
      </c>
      <c r="AA2846" s="2">
        <f t="shared" si="5035"/>
        <v>116602.6</v>
      </c>
      <c r="AB2846" s="2">
        <f t="shared" si="5029"/>
        <v>116602.57411842623</v>
      </c>
      <c r="AC2846" s="1">
        <f t="shared" si="5036"/>
        <v>0.11798080145521542</v>
      </c>
      <c r="AD2846" s="1" t="b">
        <f t="shared" si="5037"/>
        <v>1</v>
      </c>
      <c r="AM2846" s="10">
        <f t="shared" si="5038"/>
        <v>0.5438465323560483</v>
      </c>
      <c r="AN2846" s="10"/>
      <c r="AO2846" s="1">
        <f t="shared" si="5039"/>
        <v>857.61400000000003</v>
      </c>
      <c r="AP2846"/>
      <c r="BB2846" s="17" cm="1">
        <f t="array" ref="BB2846">$C2846*EXP(poly_from_str($AO2846,BB$2951))</f>
        <v>0.67595219300537701</v>
      </c>
      <c r="BF2846" s="21" t="e">
        <f>INDEX([1]Pr3_line_class7_opt_lin!$A$2:$A$3624,MATCH($X2846,[1]Pr3_line_class7_opt_lin!$AO$2:$AO$3624,0),1)</f>
        <v>#N/A</v>
      </c>
    </row>
    <row r="2847" spans="1:58" hidden="1" x14ac:dyDescent="0.25">
      <c r="A2847" s="1">
        <v>857.34799999999996</v>
      </c>
      <c r="B2847" s="1">
        <v>4.0000000000000001E-3</v>
      </c>
      <c r="C2847">
        <v>5</v>
      </c>
      <c r="E2847" s="2">
        <v>116638.8</v>
      </c>
      <c r="N2847">
        <v>29</v>
      </c>
      <c r="V2847" s="11">
        <f t="shared" si="5030"/>
        <v>1.1663875112556395E-6</v>
      </c>
      <c r="W2847" s="11">
        <f t="shared" si="5031"/>
        <v>8.573476407507622E-7</v>
      </c>
      <c r="X2847" s="10">
        <f t="shared" si="5032"/>
        <v>116638.78285620311</v>
      </c>
      <c r="Y2847" s="8">
        <f t="shared" si="5033"/>
        <v>857.34776676539866</v>
      </c>
      <c r="Z2847" s="1">
        <f t="shared" si="5034"/>
        <v>857.34799999999996</v>
      </c>
      <c r="AA2847" s="2">
        <f t="shared" si="5035"/>
        <v>116638.8</v>
      </c>
      <c r="AB2847" s="2">
        <f t="shared" si="5029"/>
        <v>116638.75112556395</v>
      </c>
      <c r="AC2847" s="1">
        <f t="shared" si="5036"/>
        <v>0.11802299132065623</v>
      </c>
      <c r="AD2847" s="1" t="b">
        <f t="shared" si="5037"/>
        <v>1</v>
      </c>
      <c r="AM2847" s="10">
        <f t="shared" si="5038"/>
        <v>0.54418415859137714</v>
      </c>
      <c r="AN2847" s="10"/>
      <c r="AO2847" s="1">
        <f t="shared" si="5039"/>
        <v>857.34799999999996</v>
      </c>
      <c r="AP2847"/>
      <c r="BB2847" s="17" cm="1">
        <f t="array" ref="BB2847">$C2847*EXP(poly_from_str($AO2847,BB$2951))</f>
        <v>3.3757379573218365</v>
      </c>
      <c r="BF2847" s="21" t="e">
        <f>INDEX([1]Pr3_line_class7_opt_lin!$A$2:$A$3624,MATCH($X2847,[1]Pr3_line_class7_opt_lin!$AO$2:$AO$3624,0),1)</f>
        <v>#N/A</v>
      </c>
    </row>
    <row r="2848" spans="1:58" hidden="1" x14ac:dyDescent="0.25">
      <c r="A2848" s="1">
        <v>857.21</v>
      </c>
      <c r="B2848" s="1">
        <v>4.0000000000000001E-3</v>
      </c>
      <c r="C2848">
        <v>1</v>
      </c>
      <c r="E2848" s="2">
        <v>116657.5</v>
      </c>
      <c r="N2848">
        <v>29</v>
      </c>
      <c r="V2848" s="11">
        <f t="shared" si="5030"/>
        <v>1.1665752849360132E-6</v>
      </c>
      <c r="W2848" s="11">
        <f t="shared" si="5031"/>
        <v>8.5721020937359373E-7</v>
      </c>
      <c r="X2848" s="10">
        <f t="shared" si="5032"/>
        <v>116657.50999059604</v>
      </c>
      <c r="Y2848" s="8">
        <f t="shared" si="5033"/>
        <v>857.21013596176681</v>
      </c>
      <c r="Z2848" s="1">
        <f t="shared" si="5034"/>
        <v>857.21</v>
      </c>
      <c r="AA2848" s="2">
        <f t="shared" si="5035"/>
        <v>116657.5</v>
      </c>
      <c r="AB2848" s="2">
        <f t="shared" si="5029"/>
        <v>116657.52849360133</v>
      </c>
      <c r="AC2848" s="1">
        <f t="shared" si="5036"/>
        <v>0.11804489477117704</v>
      </c>
      <c r="AD2848" s="1" t="b">
        <f t="shared" si="5037"/>
        <v>1</v>
      </c>
      <c r="AM2848" s="10">
        <f t="shared" si="5038"/>
        <v>0.54435902520969182</v>
      </c>
      <c r="AN2848" s="10"/>
      <c r="AO2848" s="1">
        <f t="shared" si="5039"/>
        <v>857.21</v>
      </c>
      <c r="AP2848"/>
      <c r="BB2848" s="17" cm="1">
        <f t="array" ref="BB2848">$C2848*EXP(poly_from_str($AO2848,BB$2951))</f>
        <v>0.67473007793886053</v>
      </c>
      <c r="BF2848" s="21">
        <f>INDEX([1]Pr3_line_class7_opt_lin!$A$2:$A$3624,MATCH($X2848,[1]Pr3_line_class7_opt_lin!$AO$2:$AO$3624,0),1)</f>
        <v>2449</v>
      </c>
    </row>
    <row r="2849" spans="1:58" hidden="1" x14ac:dyDescent="0.25">
      <c r="A2849" s="1">
        <v>857.09100000000001</v>
      </c>
      <c r="B2849" s="1">
        <v>4.0000000000000001E-3</v>
      </c>
      <c r="C2849">
        <v>1</v>
      </c>
      <c r="E2849" s="2">
        <v>116673.7</v>
      </c>
      <c r="N2849">
        <v>29</v>
      </c>
      <c r="V2849" s="11">
        <f t="shared" si="5030"/>
        <v>1.16673725427055E-6</v>
      </c>
      <c r="W2849" s="11">
        <f t="shared" si="5031"/>
        <v>8.5709118678845365E-7</v>
      </c>
      <c r="X2849" s="10">
        <f t="shared" si="5032"/>
        <v>116673.70891217027</v>
      </c>
      <c r="Y2849" s="8">
        <f t="shared" si="5033"/>
        <v>857.09112131918323</v>
      </c>
      <c r="Z2849" s="1">
        <f t="shared" si="5034"/>
        <v>857.09100000000001</v>
      </c>
      <c r="AA2849" s="2">
        <f t="shared" si="5035"/>
        <v>116673.7</v>
      </c>
      <c r="AB2849" s="2">
        <f t="shared" si="5029"/>
        <v>116673.725427055</v>
      </c>
      <c r="AC2849" s="1">
        <f t="shared" si="5036"/>
        <v>0.1180637910251391</v>
      </c>
      <c r="AD2849" s="1" t="b">
        <f t="shared" si="5037"/>
        <v>1</v>
      </c>
      <c r="AM2849" s="10">
        <f t="shared" si="5038"/>
        <v>0.54451020953434348</v>
      </c>
      <c r="AN2849" s="10"/>
      <c r="AO2849" s="1">
        <f t="shared" si="5039"/>
        <v>857.09100000000001</v>
      </c>
      <c r="AP2849"/>
      <c r="BB2849" s="17" cm="1">
        <f t="array" ref="BB2849">$C2849*EXP(poly_from_str($AO2849,BB$2951))</f>
        <v>0.67436999995910041</v>
      </c>
      <c r="BF2849" s="21">
        <f>INDEX([1]Pr3_line_class7_opt_lin!$A$2:$A$3624,MATCH($X2849,[1]Pr3_line_class7_opt_lin!$AO$2:$AO$3624,0),1)</f>
        <v>2451</v>
      </c>
    </row>
    <row r="2850" spans="1:58" hidden="1" x14ac:dyDescent="0.25">
      <c r="A2850" s="1">
        <v>856.82600000000002</v>
      </c>
      <c r="B2850" s="1">
        <v>4.0000000000000001E-3</v>
      </c>
      <c r="C2850">
        <v>1</v>
      </c>
      <c r="E2850" s="2">
        <v>116709.8</v>
      </c>
      <c r="N2850">
        <v>29</v>
      </c>
      <c r="V2850" s="11">
        <f t="shared" si="5030"/>
        <v>1.1670981039324204E-6</v>
      </c>
      <c r="W2850" s="11">
        <f t="shared" si="5031"/>
        <v>8.5682607630207581E-7</v>
      </c>
      <c r="X2850" s="10">
        <f t="shared" si="5032"/>
        <v>116709.80363989955</v>
      </c>
      <c r="Y2850" s="8">
        <f t="shared" si="5033"/>
        <v>856.82604957972035</v>
      </c>
      <c r="Z2850" s="1">
        <f t="shared" si="5034"/>
        <v>856.82600000000002</v>
      </c>
      <c r="AA2850" s="2">
        <f t="shared" si="5035"/>
        <v>116709.8</v>
      </c>
      <c r="AB2850" s="2">
        <f t="shared" si="5029"/>
        <v>116709.81039324203</v>
      </c>
      <c r="AC2850" s="1">
        <f t="shared" si="5036"/>
        <v>0.11810589921013254</v>
      </c>
      <c r="AD2850" s="1" t="b">
        <f t="shared" si="5037"/>
        <v>1</v>
      </c>
      <c r="AM2850" s="10">
        <f t="shared" si="5038"/>
        <v>0.54484714516132804</v>
      </c>
      <c r="AN2850" s="10"/>
      <c r="AO2850" s="1">
        <f t="shared" si="5039"/>
        <v>856.82600000000002</v>
      </c>
      <c r="AP2850"/>
      <c r="BB2850" s="17" cm="1">
        <f t="array" ref="BB2850">$C2850*EXP(poly_from_str($AO2850,BB$2951))</f>
        <v>0.67356798670716611</v>
      </c>
      <c r="BF2850" s="21">
        <f>INDEX([1]Pr3_line_class7_opt_lin!$A$2:$A$3624,MATCH($X2850,[1]Pr3_line_class7_opt_lin!$AO$2:$AO$3624,0),1)</f>
        <v>2454</v>
      </c>
    </row>
    <row r="2851" spans="1:58" x14ac:dyDescent="0.25">
      <c r="A2851" s="1">
        <v>856.74</v>
      </c>
      <c r="B2851" s="1">
        <v>8.0000000000000002E-3</v>
      </c>
      <c r="C2851">
        <v>2</v>
      </c>
      <c r="D2851" t="s">
        <v>112</v>
      </c>
      <c r="E2851" s="2">
        <v>116721.5</v>
      </c>
      <c r="N2851">
        <v>29</v>
      </c>
      <c r="V2851" s="11">
        <f t="shared" si="5030"/>
        <v>1.1672152578378505E-6</v>
      </c>
      <c r="W2851" s="11">
        <f t="shared" si="5031"/>
        <v>8.5674018925390785E-7</v>
      </c>
      <c r="X2851" s="10">
        <f t="shared" si="5032"/>
        <v>116721.5090275893</v>
      </c>
      <c r="Y2851" s="8">
        <f t="shared" si="5033"/>
        <v>856.7401229910688</v>
      </c>
      <c r="Z2851" s="1">
        <f t="shared" si="5034"/>
        <v>856.74</v>
      </c>
      <c r="AA2851" s="2">
        <f t="shared" si="5035"/>
        <v>116721.5</v>
      </c>
      <c r="AB2851" s="2">
        <f t="shared" si="5029"/>
        <v>116721.52578378505</v>
      </c>
      <c r="AC2851" s="1">
        <f t="shared" si="5036"/>
        <v>0.118119572906474</v>
      </c>
      <c r="AD2851" s="1" t="b">
        <f t="shared" si="5037"/>
        <v>1</v>
      </c>
      <c r="AM2851" s="10">
        <f t="shared" si="5038"/>
        <v>1.0899129257417652</v>
      </c>
      <c r="AN2851" s="10"/>
      <c r="AO2851" s="1">
        <f t="shared" si="5039"/>
        <v>856.74</v>
      </c>
      <c r="AP2851"/>
      <c r="BB2851" s="17" cm="1">
        <f t="array" ref="BB2851">$C2851*EXP(poly_from_str($AO2851,BB$2951))</f>
        <v>1.3466153279041149</v>
      </c>
      <c r="BF2851" s="21" t="e">
        <f>INDEX([1]Pr3_line_class7_opt_lin!$A$2:$A$3624,MATCH($X2851,[1]Pr3_line_class7_opt_lin!$AO$2:$AO$3624,0),1)</f>
        <v>#N/A</v>
      </c>
    </row>
    <row r="2852" spans="1:58" hidden="1" x14ac:dyDescent="0.25">
      <c r="A2852" s="1">
        <v>856.28499999999997</v>
      </c>
      <c r="B2852" s="1">
        <v>4.0000000000000001E-3</v>
      </c>
      <c r="C2852">
        <v>1</v>
      </c>
      <c r="E2852" s="2">
        <v>116783.5</v>
      </c>
      <c r="N2852">
        <v>29</v>
      </c>
      <c r="V2852" s="11">
        <f t="shared" si="5030"/>
        <v>1.1678354753382343E-6</v>
      </c>
      <c r="W2852" s="11">
        <f t="shared" si="5031"/>
        <v>8.5628534852954399E-7</v>
      </c>
      <c r="X2852" s="10">
        <f t="shared" si="5032"/>
        <v>116783.51661988554</v>
      </c>
      <c r="Y2852" s="8">
        <f t="shared" si="5033"/>
        <v>856.28522666847232</v>
      </c>
      <c r="Z2852" s="1">
        <f t="shared" si="5034"/>
        <v>856.28499999999997</v>
      </c>
      <c r="AA2852" s="2">
        <f t="shared" si="5035"/>
        <v>116783.5</v>
      </c>
      <c r="AB2852" s="2">
        <f t="shared" si="5029"/>
        <v>116783.54753382344</v>
      </c>
      <c r="AC2852" s="1">
        <f t="shared" si="5036"/>
        <v>0.118191984872924</v>
      </c>
      <c r="AD2852" s="1" t="b">
        <f t="shared" si="5037"/>
        <v>1</v>
      </c>
      <c r="AM2852" s="10">
        <f t="shared" si="5038"/>
        <v>0.54553565693665074</v>
      </c>
      <c r="AN2852" s="10"/>
      <c r="AO2852" s="1">
        <f t="shared" si="5039"/>
        <v>856.28499999999997</v>
      </c>
      <c r="AP2852"/>
      <c r="BB2852" s="17" cm="1">
        <f t="array" ref="BB2852">$C2852*EXP(poly_from_str($AO2852,BB$2951))</f>
        <v>0.67192999909469053</v>
      </c>
      <c r="BF2852" s="21">
        <f>INDEX([1]Pr3_line_class7_opt_lin!$A$2:$A$3624,MATCH($X2852,[1]Pr3_line_class7_opt_lin!$AO$2:$AO$3624,0),1)</f>
        <v>2462</v>
      </c>
    </row>
    <row r="2853" spans="1:58" hidden="1" x14ac:dyDescent="0.25">
      <c r="A2853" s="1">
        <v>856.19200000000001</v>
      </c>
      <c r="B2853" s="1">
        <v>4.0000000000000001E-3</v>
      </c>
      <c r="C2853">
        <v>20</v>
      </c>
      <c r="E2853" s="2">
        <v>116796.2</v>
      </c>
      <c r="N2853">
        <v>29</v>
      </c>
      <c r="V2853" s="11">
        <f t="shared" si="5030"/>
        <v>1.1679623262072059E-6</v>
      </c>
      <c r="W2853" s="11">
        <f t="shared" si="5031"/>
        <v>8.5619223913106772E-7</v>
      </c>
      <c r="X2853" s="10">
        <f t="shared" si="5032"/>
        <v>116796.21140239383</v>
      </c>
      <c r="Y2853" s="8">
        <f t="shared" si="5033"/>
        <v>856.19215554410027</v>
      </c>
      <c r="Z2853" s="1">
        <f t="shared" si="5034"/>
        <v>856.19200000000001</v>
      </c>
      <c r="AA2853" s="2">
        <f t="shared" si="5035"/>
        <v>116796.2</v>
      </c>
      <c r="AB2853" s="2">
        <f t="shared" si="5029"/>
        <v>116796.23262072059</v>
      </c>
      <c r="AC2853" s="1">
        <f t="shared" si="5036"/>
        <v>0.11820679977196738</v>
      </c>
      <c r="AD2853" s="1" t="b">
        <f t="shared" si="5037"/>
        <v>1</v>
      </c>
      <c r="AM2853" s="10">
        <f t="shared" si="5038"/>
        <v>0.54565424577664823</v>
      </c>
      <c r="AN2853" s="10"/>
      <c r="AO2853" s="1">
        <f t="shared" si="5039"/>
        <v>856.19200000000001</v>
      </c>
      <c r="AP2853"/>
      <c r="BB2853" s="17" cm="1">
        <f t="array" ref="BB2853">$C2853*EXP(poly_from_str($AO2853,BB$2951))</f>
        <v>13.432966670331021</v>
      </c>
      <c r="BF2853" s="21">
        <f>INDEX([1]Pr3_line_class7_opt_lin!$A$2:$A$3624,MATCH($X2853,[1]Pr3_line_class7_opt_lin!$AO$2:$AO$3624,0),1)</f>
        <v>49274</v>
      </c>
    </row>
    <row r="2854" spans="1:58" hidden="1" x14ac:dyDescent="0.25">
      <c r="A2854" s="1">
        <v>855.80799999999999</v>
      </c>
      <c r="B2854" s="1">
        <v>4.0000000000000001E-3</v>
      </c>
      <c r="C2854">
        <v>3</v>
      </c>
      <c r="E2854" s="2">
        <v>116848.6</v>
      </c>
      <c r="N2854">
        <v>29</v>
      </c>
      <c r="V2854" s="11">
        <f t="shared" si="5030"/>
        <v>1.1684863894705355E-6</v>
      </c>
      <c r="W2854" s="11">
        <f t="shared" si="5031"/>
        <v>8.5580828525117122E-7</v>
      </c>
      <c r="X2854" s="10">
        <f t="shared" si="5032"/>
        <v>116848.61359784449</v>
      </c>
      <c r="Y2854" s="8">
        <f t="shared" si="5033"/>
        <v>855.80818565950619</v>
      </c>
      <c r="Z2854" s="1">
        <f t="shared" si="5034"/>
        <v>855.80799999999999</v>
      </c>
      <c r="AA2854" s="2">
        <f t="shared" si="5035"/>
        <v>116848.6</v>
      </c>
      <c r="AB2854" s="2">
        <f t="shared" si="5029"/>
        <v>116848.63894705355</v>
      </c>
      <c r="AC2854" s="1">
        <f t="shared" si="5036"/>
        <v>0.11826802211889439</v>
      </c>
      <c r="AD2854" s="1" t="b">
        <f t="shared" si="5037"/>
        <v>1</v>
      </c>
      <c r="AM2854" s="10">
        <f t="shared" si="5038"/>
        <v>0.5461439949147473</v>
      </c>
      <c r="AN2854" s="10"/>
      <c r="AO2854" s="1">
        <f t="shared" si="5039"/>
        <v>855.80799999999999</v>
      </c>
      <c r="AP2854"/>
      <c r="BB2854" s="17" cm="1">
        <f t="array" ref="BB2854">$C2854*EXP(poly_from_str($AO2854,BB$2951))</f>
        <v>2.0114551661891791</v>
      </c>
      <c r="BF2854" s="21">
        <f>INDEX([1]Pr3_line_class7_opt_lin!$A$2:$A$3624,MATCH($X2854,[1]Pr3_line_class7_opt_lin!$AO$2:$AO$3624,0),1)</f>
        <v>7408</v>
      </c>
    </row>
    <row r="2855" spans="1:58" hidden="1" x14ac:dyDescent="0.25">
      <c r="A2855" s="1">
        <v>855.71799999999996</v>
      </c>
      <c r="B2855" s="1">
        <v>4.0000000000000001E-3</v>
      </c>
      <c r="C2855">
        <v>20</v>
      </c>
      <c r="E2855" s="2">
        <v>116860.9</v>
      </c>
      <c r="N2855">
        <v>29</v>
      </c>
      <c r="V2855" s="11">
        <f t="shared" si="5030"/>
        <v>1.16860928483449E-6</v>
      </c>
      <c r="W2855" s="11">
        <f t="shared" si="5031"/>
        <v>8.5571820857104484E-7</v>
      </c>
      <c r="X2855" s="10">
        <f t="shared" si="5032"/>
        <v>116860.90994189262</v>
      </c>
      <c r="Y2855" s="8">
        <f t="shared" si="5033"/>
        <v>855.71813577117905</v>
      </c>
      <c r="Z2855" s="1">
        <f t="shared" si="5034"/>
        <v>855.71799999999996</v>
      </c>
      <c r="AA2855" s="2">
        <f t="shared" si="5035"/>
        <v>116860.9</v>
      </c>
      <c r="AB2855" s="2">
        <f t="shared" si="5029"/>
        <v>116860.928483449</v>
      </c>
      <c r="AC2855" s="1">
        <f t="shared" si="5036"/>
        <v>0.11828238303006891</v>
      </c>
      <c r="AD2855" s="1" t="b">
        <f t="shared" si="5037"/>
        <v>1</v>
      </c>
      <c r="AM2855" s="10">
        <f t="shared" si="5038"/>
        <v>0.5462589310964594</v>
      </c>
      <c r="AN2855" s="10"/>
      <c r="AO2855" s="1">
        <f t="shared" si="5039"/>
        <v>855.71799999999996</v>
      </c>
      <c r="AP2855"/>
      <c r="BB2855" s="17" cm="1">
        <f t="array" ref="BB2855">$C2855*EXP(poly_from_str($AO2855,BB$2951))</f>
        <v>13.404246988580423</v>
      </c>
      <c r="BF2855" s="21" t="e">
        <f>INDEX([1]Pr3_line_class7_opt_lin!$A$2:$A$3624,MATCH($X2855,[1]Pr3_line_class7_opt_lin!$AO$2:$AO$3624,0),1)</f>
        <v>#N/A</v>
      </c>
    </row>
    <row r="2856" spans="1:58" hidden="1" x14ac:dyDescent="0.25">
      <c r="A2856" s="1">
        <v>855.42200000000003</v>
      </c>
      <c r="B2856" s="1">
        <v>4.0000000000000001E-3</v>
      </c>
      <c r="C2856">
        <v>1</v>
      </c>
      <c r="E2856" s="2">
        <v>116901.4</v>
      </c>
      <c r="N2856">
        <v>29</v>
      </c>
      <c r="V2856" s="11">
        <f t="shared" si="5030"/>
        <v>1.1690136564175342E-6</v>
      </c>
      <c r="W2856" s="11">
        <f t="shared" si="5031"/>
        <v>8.5542174858470484E-7</v>
      </c>
      <c r="X2856" s="10">
        <f t="shared" si="5032"/>
        <v>116901.38801837139</v>
      </c>
      <c r="Y2856" s="8">
        <f t="shared" si="5033"/>
        <v>855.42183625984592</v>
      </c>
      <c r="Z2856" s="1">
        <f t="shared" si="5034"/>
        <v>855.42200000000003</v>
      </c>
      <c r="AA2856" s="2">
        <f t="shared" si="5035"/>
        <v>116901.4</v>
      </c>
      <c r="AB2856" s="2">
        <f t="shared" si="5029"/>
        <v>116901.36564175342</v>
      </c>
      <c r="AC2856" s="1">
        <f t="shared" si="5036"/>
        <v>0.11832964644453464</v>
      </c>
      <c r="AD2856" s="1" t="b">
        <f t="shared" si="5037"/>
        <v>1</v>
      </c>
      <c r="AM2856" s="10">
        <f t="shared" si="5038"/>
        <v>0.54663733221731492</v>
      </c>
      <c r="AN2856" s="10"/>
      <c r="AO2856" s="1">
        <f t="shared" si="5039"/>
        <v>855.42200000000003</v>
      </c>
      <c r="AP2856"/>
      <c r="BB2856" s="17" cm="1">
        <f t="array" ref="BB2856">$C2856*EXP(poly_from_str($AO2856,BB$2951))</f>
        <v>0.66931528438173038</v>
      </c>
      <c r="BF2856" s="21" t="e">
        <f>INDEX([1]Pr3_line_class7_opt_lin!$A$2:$A$3624,MATCH($X2856,[1]Pr3_line_class7_opt_lin!$AO$2:$AO$3624,0),1)</f>
        <v>#N/A</v>
      </c>
    </row>
    <row r="2857" spans="1:58" hidden="1" x14ac:dyDescent="0.25">
      <c r="A2857" s="1">
        <v>855.03800000000001</v>
      </c>
      <c r="B2857" s="1">
        <v>4.0000000000000001E-3</v>
      </c>
      <c r="C2857">
        <v>1</v>
      </c>
      <c r="E2857" s="2">
        <v>116953.9</v>
      </c>
      <c r="N2857">
        <v>29</v>
      </c>
      <c r="V2857" s="11">
        <f t="shared" si="5030"/>
        <v>1.1695386637786858E-6</v>
      </c>
      <c r="W2857" s="11">
        <f t="shared" si="5031"/>
        <v>8.5503775419203647E-7</v>
      </c>
      <c r="X2857" s="10">
        <f t="shared" si="5032"/>
        <v>116953.88828878495</v>
      </c>
      <c r="Y2857" s="8">
        <f t="shared" si="5033"/>
        <v>855.03783981151571</v>
      </c>
      <c r="Z2857" s="1">
        <f t="shared" si="5034"/>
        <v>855.03800000000001</v>
      </c>
      <c r="AA2857" s="2">
        <f t="shared" si="5035"/>
        <v>116953.9</v>
      </c>
      <c r="AB2857" s="2">
        <f t="shared" si="5029"/>
        <v>116953.86637786859</v>
      </c>
      <c r="AC2857" s="1">
        <f t="shared" si="5036"/>
        <v>0.1183910343036617</v>
      </c>
      <c r="AD2857" s="1" t="b">
        <f t="shared" si="5037"/>
        <v>1</v>
      </c>
      <c r="AM2857" s="10">
        <f t="shared" si="5038"/>
        <v>0.54712843171882419</v>
      </c>
      <c r="AN2857" s="10"/>
      <c r="AO2857" s="1">
        <f t="shared" si="5039"/>
        <v>855.03800000000001</v>
      </c>
      <c r="AP2857"/>
      <c r="BB2857" s="17" cm="1">
        <f t="array" ref="BB2857">$C2857*EXP(poly_from_str($AO2857,BB$2951))</f>
        <v>0.66815115173634021</v>
      </c>
      <c r="BF2857" s="21">
        <f>INDEX([1]Pr3_line_class7_opt_lin!$A$2:$A$3624,MATCH($X2857,[1]Pr3_line_class7_opt_lin!$AO$2:$AO$3624,0),1)</f>
        <v>2481</v>
      </c>
    </row>
    <row r="2858" spans="1:58" hidden="1" x14ac:dyDescent="0.25">
      <c r="A2858" s="1">
        <v>854.69200000000001</v>
      </c>
      <c r="B2858" s="1">
        <v>4.0000000000000001E-3</v>
      </c>
      <c r="C2858">
        <v>1</v>
      </c>
      <c r="E2858" s="2">
        <v>117001.2</v>
      </c>
      <c r="N2858">
        <v>29</v>
      </c>
      <c r="V2858" s="11">
        <f t="shared" si="5030"/>
        <v>1.1700121213255769E-6</v>
      </c>
      <c r="W2858" s="11">
        <f t="shared" si="5031"/>
        <v>8.5469208862815089E-7</v>
      </c>
      <c r="X2858" s="10">
        <f t="shared" si="5032"/>
        <v>117001.20422154057</v>
      </c>
      <c r="Y2858" s="8">
        <f t="shared" si="5033"/>
        <v>854.69205778985861</v>
      </c>
      <c r="Z2858" s="1">
        <f t="shared" si="5034"/>
        <v>854.69200000000001</v>
      </c>
      <c r="AA2858" s="2">
        <f t="shared" si="5035"/>
        <v>117001.2</v>
      </c>
      <c r="AB2858" s="2">
        <f t="shared" si="5029"/>
        <v>117001.21213255769</v>
      </c>
      <c r="AC2858" s="1">
        <f t="shared" si="5036"/>
        <v>0.11844641820243883</v>
      </c>
      <c r="AD2858" s="1" t="b">
        <f t="shared" si="5037"/>
        <v>1</v>
      </c>
      <c r="AM2858" s="10">
        <f t="shared" si="5038"/>
        <v>0.54757128883855233</v>
      </c>
      <c r="AN2858" s="10"/>
      <c r="AO2858" s="1">
        <f t="shared" si="5039"/>
        <v>854.69200000000001</v>
      </c>
      <c r="AP2858"/>
      <c r="BB2858" s="17" cm="1">
        <f t="array" ref="BB2858">$C2858*EXP(poly_from_str($AO2858,BB$2951))</f>
        <v>0.66710186636101865</v>
      </c>
      <c r="BF2858" s="21" t="e">
        <f>INDEX([1]Pr3_line_class7_opt_lin!$A$2:$A$3624,MATCH($X2858,[1]Pr3_line_class7_opt_lin!$AO$2:$AO$3624,0),1)</f>
        <v>#N/A</v>
      </c>
    </row>
    <row r="2859" spans="1:58" hidden="1" x14ac:dyDescent="0.25">
      <c r="A2859" s="1">
        <v>854.25400000000002</v>
      </c>
      <c r="B2859" s="1">
        <v>4.0000000000000001E-3</v>
      </c>
      <c r="C2859">
        <v>1</v>
      </c>
      <c r="E2859" s="2">
        <v>117061.2</v>
      </c>
      <c r="N2859">
        <v>29</v>
      </c>
      <c r="V2859" s="11">
        <f t="shared" si="5030"/>
        <v>1.1706120193759701E-6</v>
      </c>
      <c r="W2859" s="11">
        <f t="shared" si="5031"/>
        <v>8.5425401413961249E-7</v>
      </c>
      <c r="X2859" s="10">
        <f t="shared" si="5032"/>
        <v>117061.20067328848</v>
      </c>
      <c r="Y2859" s="8">
        <f t="shared" si="5033"/>
        <v>854.25400922629035</v>
      </c>
      <c r="Z2859" s="1">
        <f t="shared" si="5034"/>
        <v>854.25400000000002</v>
      </c>
      <c r="AA2859" s="2">
        <f t="shared" si="5035"/>
        <v>117061.2</v>
      </c>
      <c r="AB2859" s="2">
        <f t="shared" si="5029"/>
        <v>117061.20193759701</v>
      </c>
      <c r="AC2859" s="1">
        <f t="shared" si="5036"/>
        <v>0.11851662499537434</v>
      </c>
      <c r="AD2859" s="1" t="b">
        <f t="shared" si="5037"/>
        <v>1</v>
      </c>
      <c r="AM2859" s="10">
        <f t="shared" si="5038"/>
        <v>0.54813299089029721</v>
      </c>
      <c r="AN2859" s="10"/>
      <c r="AO2859" s="1">
        <f t="shared" si="5039"/>
        <v>854.25400000000002</v>
      </c>
      <c r="AP2859"/>
      <c r="BB2859" s="17" cm="1">
        <f t="array" ref="BB2859">$C2859*EXP(poly_from_str($AO2859,BB$2951))</f>
        <v>0.66577311073522094</v>
      </c>
      <c r="BF2859" s="21" t="e">
        <f>INDEX([1]Pr3_line_class7_opt_lin!$A$2:$A$3624,MATCH($X2859,[1]Pr3_line_class7_opt_lin!$AO$2:$AO$3624,0),1)</f>
        <v>#N/A</v>
      </c>
    </row>
    <row r="2860" spans="1:58" hidden="1" x14ac:dyDescent="0.25">
      <c r="A2860" s="1">
        <v>853.78200000000004</v>
      </c>
      <c r="B2860" s="1">
        <v>4.0000000000000001E-3</v>
      </c>
      <c r="C2860">
        <v>2</v>
      </c>
      <c r="E2860" s="2">
        <v>117125.9</v>
      </c>
      <c r="N2860">
        <v>29</v>
      </c>
      <c r="V2860" s="11">
        <f t="shared" si="5030"/>
        <v>1.1712591738874795E-6</v>
      </c>
      <c r="W2860" s="11">
        <f t="shared" si="5031"/>
        <v>8.5378212675420221E-7</v>
      </c>
      <c r="X2860" s="10">
        <f t="shared" si="5032"/>
        <v>117125.90603363981</v>
      </c>
      <c r="Y2860" s="8">
        <f t="shared" si="5033"/>
        <v>853.78208277235376</v>
      </c>
      <c r="Z2860" s="1">
        <f t="shared" si="5034"/>
        <v>853.78200000000004</v>
      </c>
      <c r="AA2860" s="2">
        <f t="shared" si="5035"/>
        <v>117125.9</v>
      </c>
      <c r="AB2860" s="2">
        <f t="shared" si="5029"/>
        <v>117125.91738874794</v>
      </c>
      <c r="AC2860" s="1">
        <f t="shared" si="5036"/>
        <v>0.11859240262077905</v>
      </c>
      <c r="AD2860" s="1" t="b">
        <f t="shared" si="5037"/>
        <v>1</v>
      </c>
      <c r="AM2860" s="10">
        <f t="shared" si="5038"/>
        <v>0.54873913949931019</v>
      </c>
      <c r="AN2860" s="10"/>
      <c r="AO2860" s="1">
        <f t="shared" si="5039"/>
        <v>853.78200000000004</v>
      </c>
      <c r="AP2860"/>
      <c r="BB2860" s="17" cm="1">
        <f t="array" ref="BB2860">$C2860*EXP(poly_from_str($AO2860,BB$2951))</f>
        <v>1.3286812740841132</v>
      </c>
      <c r="BF2860" s="21">
        <f>INDEX([1]Pr3_line_class7_opt_lin!$A$2:$A$3624,MATCH($X2860,[1]Pr3_line_class7_opt_lin!$AO$2:$AO$3624,0),1)</f>
        <v>4998</v>
      </c>
    </row>
    <row r="2861" spans="1:58" hidden="1" x14ac:dyDescent="0.25">
      <c r="A2861" s="1">
        <v>853.41300000000001</v>
      </c>
      <c r="B2861" s="1">
        <v>4.0000000000000001E-3</v>
      </c>
      <c r="C2861">
        <v>10</v>
      </c>
      <c r="E2861" s="2">
        <v>117176.6</v>
      </c>
      <c r="N2861">
        <v>29</v>
      </c>
      <c r="V2861" s="11">
        <f t="shared" si="5030"/>
        <v>1.1717656046954991E-6</v>
      </c>
      <c r="W2861" s="11">
        <f t="shared" si="5031"/>
        <v>8.5341271209439431E-7</v>
      </c>
      <c r="X2861" s="10">
        <f t="shared" si="5032"/>
        <v>117176.58629900789</v>
      </c>
      <c r="Y2861" s="8">
        <f t="shared" si="5033"/>
        <v>853.41281188054779</v>
      </c>
      <c r="Z2861" s="1">
        <f t="shared" si="5034"/>
        <v>853.41300000000001</v>
      </c>
      <c r="AA2861" s="2">
        <f t="shared" si="5035"/>
        <v>117176.6</v>
      </c>
      <c r="AB2861" s="2">
        <f t="shared" si="5029"/>
        <v>117176.56046954991</v>
      </c>
      <c r="AC2861" s="1">
        <f t="shared" si="5036"/>
        <v>0.11865173161737043</v>
      </c>
      <c r="AD2861" s="1" t="b">
        <f t="shared" si="5037"/>
        <v>1</v>
      </c>
      <c r="AM2861" s="10">
        <f t="shared" si="5038"/>
        <v>0.54921403822065051</v>
      </c>
      <c r="AN2861" s="10"/>
      <c r="AO2861" s="1">
        <f t="shared" si="5039"/>
        <v>853.41300000000001</v>
      </c>
      <c r="AP2861"/>
      <c r="BB2861" s="17" cm="1">
        <f t="array" ref="BB2861">$C2861*EXP(poly_from_str($AO2861,BB$2951))</f>
        <v>6.6322035524453495</v>
      </c>
      <c r="BF2861" s="21">
        <f>INDEX([1]Pr3_line_class7_opt_lin!$A$2:$A$3624,MATCH($X2861,[1]Pr3_line_class7_opt_lin!$AO$2:$AO$3624,0),1)</f>
        <v>25047</v>
      </c>
    </row>
    <row r="2862" spans="1:58" hidden="1" x14ac:dyDescent="0.25">
      <c r="A2862" s="1">
        <v>853.31799999999998</v>
      </c>
      <c r="B2862" s="1">
        <v>4.0000000000000001E-3</v>
      </c>
      <c r="C2862">
        <v>2</v>
      </c>
      <c r="E2862" s="2">
        <v>117189.6</v>
      </c>
      <c r="N2862">
        <v>29</v>
      </c>
      <c r="V2862" s="11">
        <f t="shared" si="5030"/>
        <v>1.1718960575072833E-6</v>
      </c>
      <c r="W2862" s="11">
        <f t="shared" si="5031"/>
        <v>8.5331804187402297E-7</v>
      </c>
      <c r="X2862" s="10">
        <f t="shared" si="5032"/>
        <v>117189.60199258549</v>
      </c>
      <c r="Y2862" s="8">
        <f t="shared" si="5033"/>
        <v>853.31802736497843</v>
      </c>
      <c r="Z2862" s="1">
        <f t="shared" si="5034"/>
        <v>853.31799999999998</v>
      </c>
      <c r="AA2862" s="2">
        <f t="shared" si="5035"/>
        <v>117189.6</v>
      </c>
      <c r="AB2862" s="2">
        <f t="shared" si="5029"/>
        <v>117189.60575072834</v>
      </c>
      <c r="AC2862" s="1">
        <f t="shared" si="5036"/>
        <v>0.1186670184800557</v>
      </c>
      <c r="AD2862" s="1" t="b">
        <f t="shared" si="5037"/>
        <v>1</v>
      </c>
      <c r="AM2862" s="10">
        <f t="shared" si="5038"/>
        <v>0.5493361208834221</v>
      </c>
      <c r="AN2862" s="10"/>
      <c r="AO2862" s="1">
        <f t="shared" si="5039"/>
        <v>853.31799999999998</v>
      </c>
      <c r="AP2862"/>
      <c r="BB2862" s="17" cm="1">
        <f t="array" ref="BB2862">$C2862*EXP(poly_from_str($AO2862,BB$2951))</f>
        <v>1.3258637593679405</v>
      </c>
      <c r="BF2862" s="21">
        <f>INDEX([1]Pr3_line_class7_opt_lin!$A$2:$A$3624,MATCH($X2862,[1]Pr3_line_class7_opt_lin!$AO$2:$AO$3624,0),1)</f>
        <v>5012</v>
      </c>
    </row>
    <row r="2863" spans="1:58" hidden="1" x14ac:dyDescent="0.25">
      <c r="A2863" s="1">
        <v>853.22900000000004</v>
      </c>
      <c r="B2863" s="1">
        <v>4.0000000000000001E-3</v>
      </c>
      <c r="C2863">
        <v>4</v>
      </c>
      <c r="E2863" s="2">
        <v>117201.8</v>
      </c>
      <c r="N2863">
        <v>29</v>
      </c>
      <c r="V2863" s="11">
        <f t="shared" si="5030"/>
        <v>1.1720182975496612E-6</v>
      </c>
      <c r="W2863" s="11">
        <f t="shared" si="5031"/>
        <v>8.5322921661612704E-7</v>
      </c>
      <c r="X2863" s="10">
        <f t="shared" si="5032"/>
        <v>117201.81030707083</v>
      </c>
      <c r="Y2863" s="8">
        <f t="shared" si="5033"/>
        <v>853.22914158064805</v>
      </c>
      <c r="Z2863" s="1">
        <f t="shared" si="5034"/>
        <v>853.22900000000004</v>
      </c>
      <c r="AA2863" s="2">
        <f t="shared" si="5035"/>
        <v>117201.8</v>
      </c>
      <c r="AB2863" s="2">
        <f t="shared" si="5029"/>
        <v>117201.82975496612</v>
      </c>
      <c r="AC2863" s="1">
        <f t="shared" si="5036"/>
        <v>0.11868134448956032</v>
      </c>
      <c r="AD2863" s="1" t="b">
        <f t="shared" si="5037"/>
        <v>1</v>
      </c>
      <c r="AM2863" s="10">
        <f t="shared" si="5038"/>
        <v>0.54945061642302351</v>
      </c>
      <c r="AN2863" s="10"/>
      <c r="AO2863" s="1">
        <f t="shared" si="5039"/>
        <v>853.22900000000004</v>
      </c>
      <c r="AP2863"/>
      <c r="BB2863" s="17" cm="1">
        <f t="array" ref="BB2863">$C2863*EXP(poly_from_str($AO2863,BB$2951))</f>
        <v>2.6506464121014686</v>
      </c>
      <c r="BF2863" s="21" t="e">
        <f>INDEX([1]Pr3_line_class7_opt_lin!$A$2:$A$3624,MATCH($X2863,[1]Pr3_line_class7_opt_lin!$AO$2:$AO$3624,0),1)</f>
        <v>#N/A</v>
      </c>
    </row>
    <row r="2864" spans="1:58" hidden="1" x14ac:dyDescent="0.25">
      <c r="A2864" s="1">
        <v>853.12</v>
      </c>
      <c r="B2864" s="1">
        <v>4.0000000000000001E-3</v>
      </c>
      <c r="C2864">
        <v>1</v>
      </c>
      <c r="E2864" s="2">
        <v>117216.8</v>
      </c>
      <c r="N2864">
        <v>29</v>
      </c>
      <c r="V2864" s="11">
        <f t="shared" si="5030"/>
        <v>1.1721680420105027E-6</v>
      </c>
      <c r="W2864" s="11">
        <f t="shared" si="5031"/>
        <v>8.5312003057582195E-7</v>
      </c>
      <c r="X2864" s="10">
        <f t="shared" si="5032"/>
        <v>117216.8014547504</v>
      </c>
      <c r="Y2864" s="8">
        <f t="shared" si="5033"/>
        <v>853.12001998794801</v>
      </c>
      <c r="Z2864" s="1">
        <f t="shared" si="5034"/>
        <v>853.12</v>
      </c>
      <c r="AA2864" s="2">
        <f t="shared" si="5035"/>
        <v>117216.8</v>
      </c>
      <c r="AB2864" s="2">
        <f t="shared" si="5029"/>
        <v>117216.80420105027</v>
      </c>
      <c r="AC2864" s="1">
        <f t="shared" si="5036"/>
        <v>0.11869889593553679</v>
      </c>
      <c r="AD2864" s="1" t="b">
        <f t="shared" si="5037"/>
        <v>1</v>
      </c>
      <c r="AM2864" s="10">
        <f t="shared" si="5038"/>
        <v>0.54959114778694673</v>
      </c>
      <c r="AN2864" s="10"/>
      <c r="AO2864" s="1">
        <f t="shared" si="5039"/>
        <v>853.12</v>
      </c>
      <c r="AP2864"/>
      <c r="BB2864" s="17" cm="1">
        <f t="array" ref="BB2864">$C2864*EXP(poly_from_str($AO2864,BB$2951))</f>
        <v>0.66233056305150351</v>
      </c>
      <c r="BF2864" s="21" t="e">
        <f>INDEX([1]Pr3_line_class7_opt_lin!$A$2:$A$3624,MATCH($X2864,[1]Pr3_line_class7_opt_lin!$AO$2:$AO$3624,0),1)</f>
        <v>#N/A</v>
      </c>
    </row>
    <row r="2865" spans="1:58" hidden="1" x14ac:dyDescent="0.25">
      <c r="A2865" s="1">
        <v>853.05399999999997</v>
      </c>
      <c r="B2865" s="1">
        <v>4.0000000000000001E-3</v>
      </c>
      <c r="C2865">
        <v>1</v>
      </c>
      <c r="E2865" s="2">
        <v>117225.9</v>
      </c>
      <c r="N2865">
        <v>29</v>
      </c>
      <c r="V2865" s="11">
        <f t="shared" si="5030"/>
        <v>1.1722587315691622E-6</v>
      </c>
      <c r="W2865" s="11">
        <f t="shared" si="5031"/>
        <v>8.5305380466262155E-7</v>
      </c>
      <c r="X2865" s="10">
        <f t="shared" si="5032"/>
        <v>117225.89070659215</v>
      </c>
      <c r="Y2865" s="8">
        <f t="shared" si="5033"/>
        <v>853.05387229082953</v>
      </c>
      <c r="Z2865" s="1">
        <f t="shared" si="5034"/>
        <v>853.05399999999997</v>
      </c>
      <c r="AA2865" s="2">
        <f t="shared" si="5035"/>
        <v>117225.9</v>
      </c>
      <c r="AB2865" s="2">
        <f t="shared" si="5029"/>
        <v>117225.87315691622</v>
      </c>
      <c r="AC2865" s="1">
        <f t="shared" si="5036"/>
        <v>0.11870952668700706</v>
      </c>
      <c r="AD2865" s="1" t="b">
        <f t="shared" si="5037"/>
        <v>1</v>
      </c>
      <c r="AM2865" s="10">
        <f t="shared" si="5038"/>
        <v>0.54967633936421378</v>
      </c>
      <c r="AN2865" s="10"/>
      <c r="AO2865" s="1">
        <f t="shared" si="5039"/>
        <v>853.05399999999997</v>
      </c>
      <c r="AP2865"/>
      <c r="BB2865" s="17" cm="1">
        <f t="array" ref="BB2865">$C2865*EXP(poly_from_str($AO2865,BB$2951))</f>
        <v>0.66213010246825243</v>
      </c>
      <c r="BF2865" s="21" t="e">
        <f>INDEX([1]Pr3_line_class7_opt_lin!$A$2:$A$3624,MATCH($X2865,[1]Pr3_line_class7_opt_lin!$AO$2:$AO$3624,0),1)</f>
        <v>#N/A</v>
      </c>
    </row>
    <row r="2866" spans="1:58" hidden="1" x14ac:dyDescent="0.25">
      <c r="A2866" s="1">
        <v>852.96799999999996</v>
      </c>
      <c r="B2866" s="1">
        <v>4.0000000000000001E-3</v>
      </c>
      <c r="C2866">
        <v>1</v>
      </c>
      <c r="E2866" s="2">
        <v>117237.7</v>
      </c>
      <c r="N2866">
        <v>29</v>
      </c>
      <c r="V2866" s="11">
        <f t="shared" si="5030"/>
        <v>1.1723769238705322E-6</v>
      </c>
      <c r="W2866" s="11">
        <f t="shared" si="5031"/>
        <v>8.5296794461167362E-7</v>
      </c>
      <c r="X2866" s="10">
        <f t="shared" si="5032"/>
        <v>117237.69736499792</v>
      </c>
      <c r="Y2866" s="8">
        <f t="shared" si="5033"/>
        <v>852.9679637827453</v>
      </c>
      <c r="Z2866" s="1">
        <f t="shared" si="5034"/>
        <v>852.96799999999996</v>
      </c>
      <c r="AA2866" s="2">
        <f t="shared" si="5035"/>
        <v>117237.7</v>
      </c>
      <c r="AB2866" s="2">
        <f t="shared" si="5029"/>
        <v>117237.69238705322</v>
      </c>
      <c r="AC2866" s="1">
        <f t="shared" si="5036"/>
        <v>0.11872338258120659</v>
      </c>
      <c r="AD2866" s="1" t="b">
        <f t="shared" si="5037"/>
        <v>1</v>
      </c>
      <c r="AM2866" s="10">
        <f t="shared" si="5038"/>
        <v>0.54978709635062517</v>
      </c>
      <c r="AN2866" s="10"/>
      <c r="AO2866" s="1">
        <f t="shared" si="5039"/>
        <v>852.96799999999996</v>
      </c>
      <c r="AP2866"/>
      <c r="BB2866" s="17" cm="1">
        <f t="array" ref="BB2866">$C2866*EXP(poly_from_str($AO2866,BB$2951))</f>
        <v>0.66186888009286127</v>
      </c>
      <c r="BF2866" s="21" t="e">
        <f>INDEX([1]Pr3_line_class7_opt_lin!$A$2:$A$3624,MATCH($X2866,[1]Pr3_line_class7_opt_lin!$AO$2:$AO$3624,0),1)</f>
        <v>#N/A</v>
      </c>
    </row>
    <row r="2867" spans="1:58" hidden="1" x14ac:dyDescent="0.25">
      <c r="A2867" s="1">
        <v>851.86699999999996</v>
      </c>
      <c r="B2867" s="1">
        <v>4.0000000000000001E-3</v>
      </c>
      <c r="C2867">
        <v>2</v>
      </c>
      <c r="E2867" s="2">
        <v>117389.2</v>
      </c>
      <c r="N2867">
        <v>29</v>
      </c>
      <c r="V2867" s="11">
        <f t="shared" si="5030"/>
        <v>1.1738921686131757E-6</v>
      </c>
      <c r="W2867" s="11">
        <f t="shared" si="5031"/>
        <v>8.5186712235878601E-7</v>
      </c>
      <c r="X2867" s="10">
        <f t="shared" si="5032"/>
        <v>117389.20581636067</v>
      </c>
      <c r="Y2867" s="8">
        <f t="shared" si="5033"/>
        <v>851.86708015076192</v>
      </c>
      <c r="Z2867" s="1">
        <f t="shared" si="5034"/>
        <v>851.86699999999996</v>
      </c>
      <c r="AA2867" s="2">
        <f t="shared" si="5035"/>
        <v>117389.2</v>
      </c>
      <c r="AB2867" s="2">
        <f t="shared" si="5029"/>
        <v>117389.21686131756</v>
      </c>
      <c r="AC2867" s="1">
        <f t="shared" si="5036"/>
        <v>0.11890114117656722</v>
      </c>
      <c r="AD2867" s="1" t="b">
        <f t="shared" si="5037"/>
        <v>1</v>
      </c>
      <c r="AM2867" s="10">
        <f t="shared" si="5038"/>
        <v>0.55120905023906319</v>
      </c>
      <c r="AN2867" s="10"/>
      <c r="AO2867" s="1">
        <f t="shared" si="5039"/>
        <v>851.86699999999996</v>
      </c>
      <c r="AP2867"/>
      <c r="BB2867" s="17" cm="1">
        <f t="array" ref="BB2867">$C2867*EXP(poly_from_str($AO2867,BB$2951))</f>
        <v>1.3170461092568524</v>
      </c>
      <c r="BF2867" s="21" t="e">
        <f>INDEX([1]Pr3_line_class7_opt_lin!$A$2:$A$3624,MATCH($X2867,[1]Pr3_line_class7_opt_lin!$AO$2:$AO$3624,0),1)</f>
        <v>#N/A</v>
      </c>
    </row>
    <row r="2868" spans="1:58" hidden="1" x14ac:dyDescent="0.25">
      <c r="A2868" s="1">
        <v>851.524</v>
      </c>
      <c r="B2868" s="1">
        <v>4.0000000000000001E-3</v>
      </c>
      <c r="C2868">
        <v>2</v>
      </c>
      <c r="E2868" s="2">
        <v>117436.5</v>
      </c>
      <c r="N2868">
        <v>29</v>
      </c>
      <c r="V2868" s="11">
        <f t="shared" si="5030"/>
        <v>1.1743650208332355E-6</v>
      </c>
      <c r="W2868" s="11">
        <f t="shared" si="5031"/>
        <v>8.5152401510603603E-7</v>
      </c>
      <c r="X2868" s="10">
        <f t="shared" si="5032"/>
        <v>117436.50071789027</v>
      </c>
      <c r="Y2868" s="8">
        <f t="shared" si="5033"/>
        <v>851.52400990066292</v>
      </c>
      <c r="Z2868" s="1">
        <f t="shared" si="5034"/>
        <v>851.524</v>
      </c>
      <c r="AA2868" s="2">
        <f t="shared" si="5035"/>
        <v>117436.5</v>
      </c>
      <c r="AB2868" s="2">
        <f t="shared" si="5029"/>
        <v>117436.50208332355</v>
      </c>
      <c r="AC2868" s="1">
        <f t="shared" si="5036"/>
        <v>0.11895666010783229</v>
      </c>
      <c r="AD2868" s="1" t="b">
        <f t="shared" si="5037"/>
        <v>1</v>
      </c>
      <c r="AM2868" s="10">
        <f t="shared" si="5038"/>
        <v>0.551653271076329</v>
      </c>
      <c r="AN2868" s="10"/>
      <c r="AO2868" s="1">
        <f t="shared" si="5039"/>
        <v>851.524</v>
      </c>
      <c r="AP2868"/>
      <c r="BB2868" s="17" cm="1">
        <f t="array" ref="BB2868">$C2868*EXP(poly_from_str($AO2868,BB$2951))</f>
        <v>1.3149602755833529</v>
      </c>
      <c r="BF2868" s="21" t="e">
        <f>INDEX([1]Pr3_line_class7_opt_lin!$A$2:$A$3624,MATCH($X2868,[1]Pr3_line_class7_opt_lin!$AO$2:$AO$3624,0),1)</f>
        <v>#N/A</v>
      </c>
    </row>
    <row r="2869" spans="1:58" hidden="1" x14ac:dyDescent="0.25">
      <c r="A2869" s="1">
        <v>851.43799999999999</v>
      </c>
      <c r="B2869" s="1">
        <v>4.0000000000000001E-3</v>
      </c>
      <c r="C2869">
        <v>3</v>
      </c>
      <c r="E2869" s="2">
        <v>117448.4</v>
      </c>
      <c r="N2869">
        <v>29</v>
      </c>
      <c r="V2869" s="11">
        <f t="shared" si="5030"/>
        <v>1.1744836382684354E-6</v>
      </c>
      <c r="W2869" s="11">
        <f t="shared" si="5031"/>
        <v>8.5143773776398836E-7</v>
      </c>
      <c r="X2869" s="10">
        <f t="shared" si="5032"/>
        <v>117448.38753843565</v>
      </c>
      <c r="Y2869" s="8">
        <f t="shared" si="5033"/>
        <v>851.43782810363768</v>
      </c>
      <c r="Z2869" s="1">
        <f t="shared" si="5034"/>
        <v>851.43799999999999</v>
      </c>
      <c r="AA2869" s="2">
        <f t="shared" si="5035"/>
        <v>117448.4</v>
      </c>
      <c r="AB2869" s="2">
        <f t="shared" si="5029"/>
        <v>117448.36382684353</v>
      </c>
      <c r="AC2869" s="1">
        <f t="shared" si="5036"/>
        <v>0.11897059082801305</v>
      </c>
      <c r="AD2869" s="1" t="b">
        <f t="shared" si="5037"/>
        <v>1</v>
      </c>
      <c r="AM2869" s="10">
        <f t="shared" si="5038"/>
        <v>0.55176489656322603</v>
      </c>
      <c r="AN2869" s="10"/>
      <c r="AO2869" s="1">
        <f t="shared" si="5039"/>
        <v>851.43799999999999</v>
      </c>
      <c r="AP2869"/>
      <c r="BB2869" s="17" cm="1">
        <f t="array" ref="BB2869">$C2869*EXP(poly_from_str($AO2869,BB$2951))</f>
        <v>1.9716558213276096</v>
      </c>
      <c r="BF2869" s="21" t="e">
        <f>INDEX([1]Pr3_line_class7_opt_lin!$A$2:$A$3624,MATCH($X2869,[1]Pr3_line_class7_opt_lin!$AO$2:$AO$3624,0),1)</f>
        <v>#N/A</v>
      </c>
    </row>
    <row r="2870" spans="1:58" hidden="1" x14ac:dyDescent="0.25">
      <c r="A2870" s="1">
        <v>851.36099999999999</v>
      </c>
      <c r="B2870" s="1">
        <v>4.0000000000000001E-3</v>
      </c>
      <c r="C2870">
        <v>8</v>
      </c>
      <c r="E2870" s="2">
        <v>117459</v>
      </c>
      <c r="N2870">
        <v>29</v>
      </c>
      <c r="V2870" s="11">
        <f t="shared" si="5030"/>
        <v>1.1745898625847321E-6</v>
      </c>
      <c r="W2870" s="11">
        <f t="shared" si="5031"/>
        <v>8.5136090039928832E-7</v>
      </c>
      <c r="X2870" s="10">
        <f t="shared" si="5032"/>
        <v>117458.99526719881</v>
      </c>
      <c r="Y2870" s="8">
        <f t="shared" si="5033"/>
        <v>851.36093470336073</v>
      </c>
      <c r="Z2870" s="1">
        <f t="shared" si="5034"/>
        <v>851.36099999999999</v>
      </c>
      <c r="AA2870" s="2">
        <f t="shared" si="5035"/>
        <v>117459</v>
      </c>
      <c r="AB2870" s="2">
        <f t="shared" si="5029"/>
        <v>117458.9862584732</v>
      </c>
      <c r="AC2870" s="1">
        <f t="shared" si="5036"/>
        <v>0.11898306726434099</v>
      </c>
      <c r="AD2870" s="1" t="b">
        <f t="shared" si="5037"/>
        <v>1</v>
      </c>
      <c r="AM2870" s="10">
        <f t="shared" si="5038"/>
        <v>0.55186460267736015</v>
      </c>
      <c r="AN2870" s="10"/>
      <c r="AO2870" s="1">
        <f t="shared" si="5039"/>
        <v>851.36099999999999</v>
      </c>
      <c r="AP2870"/>
      <c r="BB2870" s="17" cm="1">
        <f t="array" ref="BB2870">$C2870*EXP(poly_from_str($AO2870,BB$2951))</f>
        <v>5.2558754562172556</v>
      </c>
      <c r="BF2870" s="21">
        <f>INDEX([1]Pr3_line_class7_opt_lin!$A$2:$A$3624,MATCH($X2870,[1]Pr3_line_class7_opt_lin!$AO$2:$AO$3624,0),1)</f>
        <v>20284</v>
      </c>
    </row>
    <row r="2871" spans="1:58" hidden="1" x14ac:dyDescent="0.25">
      <c r="A2871" s="1">
        <v>851.30100000000004</v>
      </c>
      <c r="B2871" s="1">
        <v>4.0000000000000001E-3</v>
      </c>
      <c r="C2871">
        <v>200</v>
      </c>
      <c r="E2871" s="2">
        <v>117467.3</v>
      </c>
      <c r="N2871">
        <v>29</v>
      </c>
      <c r="V2871" s="11">
        <f t="shared" si="5030"/>
        <v>1.1746726480997907E-6</v>
      </c>
      <c r="W2871" s="11">
        <f t="shared" si="5031"/>
        <v>8.51300744973282E-7</v>
      </c>
      <c r="X2871" s="10">
        <f t="shared" si="5032"/>
        <v>117467.28788223777</v>
      </c>
      <c r="Y2871" s="8">
        <f t="shared" si="5033"/>
        <v>851.30083279228415</v>
      </c>
      <c r="Z2871" s="1">
        <f t="shared" si="5034"/>
        <v>851.30100000000004</v>
      </c>
      <c r="AA2871" s="2">
        <f t="shared" si="5035"/>
        <v>117467.3</v>
      </c>
      <c r="AB2871" s="2">
        <f t="shared" si="5029"/>
        <v>117467.26480997907</v>
      </c>
      <c r="AC2871" s="1">
        <f t="shared" si="5036"/>
        <v>0.11899279150968874</v>
      </c>
      <c r="AD2871" s="1" t="b">
        <f t="shared" si="5037"/>
        <v>1</v>
      </c>
      <c r="AM2871" s="10">
        <f t="shared" si="5038"/>
        <v>0.55194249742453017</v>
      </c>
      <c r="AN2871" s="10"/>
      <c r="AO2871" s="1">
        <f t="shared" si="5039"/>
        <v>851.30100000000004</v>
      </c>
      <c r="AP2871"/>
      <c r="BB2871" s="17" cm="1">
        <f t="array" ref="BB2871">$C2871*EXP(poly_from_str($AO2871,BB$2951))</f>
        <v>131.36038977794655</v>
      </c>
      <c r="BF2871" s="21" t="e">
        <f>INDEX([1]Pr3_line_class7_opt_lin!$A$2:$A$3624,MATCH($X2871,[1]Pr3_line_class7_opt_lin!$AO$2:$AO$3624,0),1)</f>
        <v>#N/A</v>
      </c>
    </row>
    <row r="2872" spans="1:58" hidden="1" x14ac:dyDescent="0.25">
      <c r="A2872" s="1">
        <v>851.16800000000001</v>
      </c>
      <c r="B2872" s="1">
        <v>4.0000000000000001E-3</v>
      </c>
      <c r="C2872">
        <v>15</v>
      </c>
      <c r="E2872" s="2">
        <v>117485.6</v>
      </c>
      <c r="N2872">
        <v>29</v>
      </c>
      <c r="V2872" s="11">
        <f t="shared" si="5030"/>
        <v>1.1748561976014135E-6</v>
      </c>
      <c r="W2872" s="11">
        <f t="shared" si="5031"/>
        <v>8.5116814315967233E-7</v>
      </c>
      <c r="X2872" s="10">
        <f t="shared" si="5032"/>
        <v>117485.60680166502</v>
      </c>
      <c r="Y2872" s="8">
        <f t="shared" si="5033"/>
        <v>851.16809388248214</v>
      </c>
      <c r="Z2872" s="1">
        <f t="shared" si="5034"/>
        <v>851.16800000000001</v>
      </c>
      <c r="AA2872" s="2">
        <f t="shared" si="5035"/>
        <v>117485.6</v>
      </c>
      <c r="AB2872" s="2">
        <f t="shared" si="5029"/>
        <v>117485.61976014136</v>
      </c>
      <c r="AC2872" s="1">
        <f t="shared" si="5036"/>
        <v>0.11901435425212259</v>
      </c>
      <c r="AD2872" s="1" t="b">
        <f t="shared" si="5037"/>
        <v>1</v>
      </c>
      <c r="AM2872" s="10">
        <f t="shared" si="5038"/>
        <v>0.55211474115568249</v>
      </c>
      <c r="AN2872" s="10"/>
      <c r="AO2872" s="1">
        <f t="shared" si="5039"/>
        <v>851.16800000000001</v>
      </c>
      <c r="AP2872"/>
      <c r="BB2872" s="17" cm="1">
        <f t="array" ref="BB2872">$C2872*EXP(poly_from_str($AO2872,BB$2951))</f>
        <v>9.8459612480172787</v>
      </c>
      <c r="BF2872" s="21">
        <f>INDEX([1]Pr3_line_class7_opt_lin!$A$2:$A$3624,MATCH($X2872,[1]Pr3_line_class7_opt_lin!$AO$2:$AO$3624,0),1)</f>
        <v>38076</v>
      </c>
    </row>
    <row r="2873" spans="1:58" hidden="1" x14ac:dyDescent="0.25">
      <c r="A2873" s="1">
        <v>850.90300000000002</v>
      </c>
      <c r="B2873" s="1">
        <v>4.0000000000000001E-3</v>
      </c>
      <c r="C2873">
        <v>5</v>
      </c>
      <c r="E2873" s="2">
        <v>117522.2</v>
      </c>
      <c r="N2873">
        <v>29</v>
      </c>
      <c r="V2873" s="11">
        <f t="shared" si="5030"/>
        <v>1.175222087594003E-6</v>
      </c>
      <c r="W2873" s="11">
        <f t="shared" si="5031"/>
        <v>8.5090306342120902E-7</v>
      </c>
      <c r="X2873" s="10">
        <f t="shared" si="5032"/>
        <v>117522.20301262237</v>
      </c>
      <c r="Y2873" s="8">
        <f t="shared" si="5033"/>
        <v>850.90304160873825</v>
      </c>
      <c r="Z2873" s="1">
        <f t="shared" si="5034"/>
        <v>850.90300000000002</v>
      </c>
      <c r="AA2873" s="2">
        <f t="shared" si="5035"/>
        <v>117522.2</v>
      </c>
      <c r="AB2873" s="2">
        <f t="shared" si="5029"/>
        <v>117522.20875940031</v>
      </c>
      <c r="AC2873" s="1">
        <f t="shared" si="5036"/>
        <v>0.11905734775844033</v>
      </c>
      <c r="AD2873" s="1" t="b">
        <f t="shared" si="5037"/>
        <v>1</v>
      </c>
      <c r="AM2873" s="10">
        <f t="shared" si="5038"/>
        <v>0.55245874089055969</v>
      </c>
      <c r="AN2873" s="10"/>
      <c r="AO2873" s="1">
        <f t="shared" si="5039"/>
        <v>850.90300000000002</v>
      </c>
      <c r="AP2873"/>
      <c r="BB2873" s="17" cm="1">
        <f t="array" ref="BB2873">$C2873*EXP(poly_from_str($AO2873,BB$2951))</f>
        <v>3.2779563969551671</v>
      </c>
      <c r="BF2873" s="21" t="e">
        <f>INDEX([1]Pr3_line_class7_opt_lin!$A$2:$A$3624,MATCH($X2873,[1]Pr3_line_class7_opt_lin!$AO$2:$AO$3624,0),1)</f>
        <v>#N/A</v>
      </c>
    </row>
    <row r="2874" spans="1:58" hidden="1" x14ac:dyDescent="0.25">
      <c r="A2874" s="1">
        <v>850.33100000000002</v>
      </c>
      <c r="B2874" s="1">
        <v>4.0000000000000001E-3</v>
      </c>
      <c r="C2874">
        <v>5</v>
      </c>
      <c r="E2874" s="2">
        <v>117601.3</v>
      </c>
      <c r="N2874">
        <v>29</v>
      </c>
      <c r="V2874" s="11">
        <f t="shared" si="5030"/>
        <v>1.1760126350797514E-6</v>
      </c>
      <c r="W2874" s="11">
        <f t="shared" si="5031"/>
        <v>8.5033073613982157E-7</v>
      </c>
      <c r="X2874" s="10">
        <f t="shared" si="5032"/>
        <v>117601.28747143556</v>
      </c>
      <c r="Y2874" s="8">
        <f t="shared" si="5033"/>
        <v>850.3308267291651</v>
      </c>
      <c r="Z2874" s="1">
        <f t="shared" si="5034"/>
        <v>850.33100000000002</v>
      </c>
      <c r="AA2874" s="2">
        <f t="shared" si="5035"/>
        <v>117601.3</v>
      </c>
      <c r="AB2874" s="2">
        <f t="shared" si="5029"/>
        <v>117601.26350797513</v>
      </c>
      <c r="AC2874" s="1">
        <f t="shared" si="5036"/>
        <v>0.11915028589336102</v>
      </c>
      <c r="AD2874" s="1" t="b">
        <f t="shared" si="5037"/>
        <v>1</v>
      </c>
      <c r="AM2874" s="10">
        <f t="shared" si="5038"/>
        <v>0.55320245880721752</v>
      </c>
      <c r="AN2874" s="10"/>
      <c r="AO2874" s="1">
        <f t="shared" si="5039"/>
        <v>850.33100000000002</v>
      </c>
      <c r="AP2874"/>
      <c r="BB2874" s="17" cm="1">
        <f t="array" ref="BB2874">$C2874*EXP(poly_from_str($AO2874,BB$2951))</f>
        <v>3.2692536739377416</v>
      </c>
      <c r="BF2874" s="21">
        <f>INDEX([1]Pr3_line_class7_opt_lin!$A$2:$A$3624,MATCH($X2874,[1]Pr3_line_class7_opt_lin!$AO$2:$AO$3624,0),1)</f>
        <v>12755</v>
      </c>
    </row>
    <row r="2875" spans="1:58" x14ac:dyDescent="0.25">
      <c r="A2875" s="1">
        <v>850.15599999999995</v>
      </c>
      <c r="B2875" s="1">
        <v>8.0000000000000002E-3</v>
      </c>
      <c r="C2875">
        <v>10</v>
      </c>
      <c r="D2875" t="s">
        <v>113</v>
      </c>
      <c r="E2875" s="2">
        <v>117625.5</v>
      </c>
      <c r="N2875">
        <v>29</v>
      </c>
      <c r="V2875" s="11">
        <f t="shared" si="5030"/>
        <v>1.1762547109001172E-6</v>
      </c>
      <c r="W2875" s="11">
        <f t="shared" si="5031"/>
        <v>8.5015579104870976E-7</v>
      </c>
      <c r="X2875" s="10">
        <f t="shared" si="5032"/>
        <v>117625.49007989035</v>
      </c>
      <c r="Y2875" s="8">
        <f t="shared" si="5033"/>
        <v>850.1558627477832</v>
      </c>
      <c r="Z2875" s="1">
        <f t="shared" si="5034"/>
        <v>850.15599999999995</v>
      </c>
      <c r="AA2875" s="2">
        <f t="shared" si="5035"/>
        <v>117625.5</v>
      </c>
      <c r="AB2875" s="2">
        <f t="shared" si="5029"/>
        <v>117625.47109001172</v>
      </c>
      <c r="AC2875" s="1">
        <f t="shared" si="5036"/>
        <v>0.11917875724573591</v>
      </c>
      <c r="AD2875" s="1" t="b">
        <f t="shared" si="5037"/>
        <v>1</v>
      </c>
      <c r="AM2875" s="10">
        <f t="shared" si="5038"/>
        <v>1.1068603879758538</v>
      </c>
      <c r="AN2875" s="10"/>
      <c r="AO2875" s="1">
        <f t="shared" si="5039"/>
        <v>850.15599999999995</v>
      </c>
      <c r="AP2875"/>
      <c r="BB2875" s="17" cm="1">
        <f t="array" ref="BB2875">$C2875*EXP(poly_from_str($AO2875,BB$2951))</f>
        <v>6.5331809111150214</v>
      </c>
      <c r="BF2875" s="21">
        <f>INDEX([1]Pr3_line_class7_opt_lin!$A$2:$A$3624,MATCH($X2875,[1]Pr3_line_class7_opt_lin!$AO$2:$AO$3624,0),1)</f>
        <v>25537</v>
      </c>
    </row>
    <row r="2876" spans="1:58" hidden="1" x14ac:dyDescent="0.25">
      <c r="A2876" s="1">
        <v>850.06100000000004</v>
      </c>
      <c r="B2876" s="1">
        <v>4.0000000000000001E-3</v>
      </c>
      <c r="C2876">
        <v>1</v>
      </c>
      <c r="E2876" s="2">
        <v>117638.6</v>
      </c>
      <c r="N2876">
        <v>29</v>
      </c>
      <c r="V2876" s="11">
        <f t="shared" si="5030"/>
        <v>1.1763861652281424E-6</v>
      </c>
      <c r="W2876" s="11">
        <f t="shared" si="5031"/>
        <v>8.5006111939448443E-7</v>
      </c>
      <c r="X2876" s="10">
        <f t="shared" si="5032"/>
        <v>117638.60566794036</v>
      </c>
      <c r="Y2876" s="8">
        <f t="shared" si="5033"/>
        <v>850.06107843772804</v>
      </c>
      <c r="Z2876" s="1">
        <f t="shared" si="5034"/>
        <v>850.06100000000004</v>
      </c>
      <c r="AA2876" s="2">
        <f t="shared" si="5035"/>
        <v>117638.6</v>
      </c>
      <c r="AB2876" s="2">
        <f t="shared" si="5029"/>
        <v>117638.61652281423</v>
      </c>
      <c r="AC2876" s="1">
        <f t="shared" si="5036"/>
        <v>0.11919422048700871</v>
      </c>
      <c r="AD2876" s="1" t="b">
        <f t="shared" si="5037"/>
        <v>1</v>
      </c>
      <c r="AM2876" s="10">
        <f t="shared" si="5038"/>
        <v>0.55355368614722944</v>
      </c>
      <c r="AN2876" s="10"/>
      <c r="AO2876" s="1">
        <f t="shared" si="5039"/>
        <v>850.06100000000004</v>
      </c>
      <c r="AP2876"/>
      <c r="BB2876" s="17" cm="1">
        <f t="array" ref="BB2876">$C2876*EXP(poly_from_str($AO2876,BB$2951))</f>
        <v>0.65302891589326162</v>
      </c>
      <c r="BF2876" s="21">
        <f>INDEX([1]Pr3_line_class7_opt_lin!$A$2:$A$3624,MATCH($X2876,[1]Pr3_line_class7_opt_lin!$AO$2:$AO$3624,0),1)</f>
        <v>2555</v>
      </c>
    </row>
    <row r="2877" spans="1:58" hidden="1" x14ac:dyDescent="0.25">
      <c r="A2877" s="1">
        <v>850.01099999999997</v>
      </c>
      <c r="B2877" s="1">
        <v>4.0000000000000001E-3</v>
      </c>
      <c r="C2877">
        <v>1</v>
      </c>
      <c r="E2877" s="2">
        <v>117645.5</v>
      </c>
      <c r="N2877">
        <v>29</v>
      </c>
      <c r="V2877" s="11">
        <f t="shared" si="5030"/>
        <v>1.1764553635188251E-6</v>
      </c>
      <c r="W2877" s="11">
        <f t="shared" si="5031"/>
        <v>8.5001126264923011E-7</v>
      </c>
      <c r="X2877" s="10">
        <f t="shared" si="5032"/>
        <v>117645.51246812419</v>
      </c>
      <c r="Y2877" s="8">
        <f t="shared" si="5033"/>
        <v>850.01117256465523</v>
      </c>
      <c r="Z2877" s="1">
        <f t="shared" si="5034"/>
        <v>850.01099999999997</v>
      </c>
      <c r="AA2877" s="2">
        <f t="shared" si="5035"/>
        <v>117645.5</v>
      </c>
      <c r="AB2877" s="2">
        <f t="shared" si="5029"/>
        <v>117645.5363518825</v>
      </c>
      <c r="AC2877" s="1">
        <f t="shared" si="5036"/>
        <v>0.11920236111761054</v>
      </c>
      <c r="AD2877" s="1" t="b">
        <f t="shared" si="5037"/>
        <v>1</v>
      </c>
      <c r="AM2877" s="10">
        <f t="shared" si="5038"/>
        <v>0.55361871787541572</v>
      </c>
      <c r="AN2877" s="10"/>
      <c r="AO2877" s="1">
        <f t="shared" si="5039"/>
        <v>850.01099999999997</v>
      </c>
      <c r="AP2877"/>
      <c r="BB2877" s="17" cm="1">
        <f t="array" ref="BB2877">$C2877*EXP(poly_from_str($AO2877,BB$2951))</f>
        <v>0.65287671118118817</v>
      </c>
      <c r="BF2877" s="21">
        <f>INDEX([1]Pr3_line_class7_opt_lin!$A$2:$A$3624,MATCH($X2877,[1]Pr3_line_class7_opt_lin!$AO$2:$AO$3624,0),1)</f>
        <v>2556</v>
      </c>
    </row>
    <row r="2878" spans="1:58" hidden="1" x14ac:dyDescent="0.25">
      <c r="A2878" s="1">
        <v>849.89499999999998</v>
      </c>
      <c r="B2878" s="1">
        <v>4.0000000000000001E-3</v>
      </c>
      <c r="C2878">
        <v>20</v>
      </c>
      <c r="E2878" s="2">
        <v>117661.6</v>
      </c>
      <c r="N2878">
        <v>29</v>
      </c>
      <c r="V2878" s="11">
        <f t="shared" si="5030"/>
        <v>1.1766159349096065E-6</v>
      </c>
      <c r="W2878" s="11">
        <f t="shared" si="5031"/>
        <v>8.498949529838112E-7</v>
      </c>
      <c r="X2878" s="10">
        <f t="shared" si="5032"/>
        <v>117661.59776830356</v>
      </c>
      <c r="Y2878" s="8">
        <f t="shared" si="5033"/>
        <v>849.8949691038332</v>
      </c>
      <c r="Z2878" s="1">
        <f t="shared" si="5034"/>
        <v>849.89499999999998</v>
      </c>
      <c r="AA2878" s="2">
        <f t="shared" si="5035"/>
        <v>117661.6</v>
      </c>
      <c r="AB2878" s="2">
        <f t="shared" si="5029"/>
        <v>117661.59349096064</v>
      </c>
      <c r="AC2878" s="1">
        <f t="shared" si="5036"/>
        <v>0.11922125291416037</v>
      </c>
      <c r="AD2878" s="1" t="b">
        <f t="shared" si="5037"/>
        <v>1</v>
      </c>
      <c r="AM2878" s="10">
        <f t="shared" si="5038"/>
        <v>0.55377005394784062</v>
      </c>
      <c r="AN2878" s="10"/>
      <c r="AO2878" s="1">
        <f t="shared" si="5039"/>
        <v>849.89499999999998</v>
      </c>
      <c r="AP2878"/>
      <c r="BB2878" s="17" cm="1">
        <f t="array" ref="BB2878">$C2878*EXP(poly_from_str($AO2878,BB$2951))</f>
        <v>13.050471543672499</v>
      </c>
      <c r="BF2878" s="21">
        <f>INDEX([1]Pr3_line_class7_opt_lin!$A$2:$A$3624,MATCH($X2878,[1]Pr3_line_class7_opt_lin!$AO$2:$AO$3624,0),1)</f>
        <v>51153</v>
      </c>
    </row>
    <row r="2879" spans="1:58" hidden="1" x14ac:dyDescent="0.25">
      <c r="A2879" s="1">
        <v>849.803</v>
      </c>
      <c r="B2879" s="1">
        <v>4.0000000000000001E-3</v>
      </c>
      <c r="C2879">
        <v>20</v>
      </c>
      <c r="E2879" s="2">
        <v>117674.3</v>
      </c>
      <c r="N2879">
        <v>29</v>
      </c>
      <c r="V2879" s="11">
        <f t="shared" si="5030"/>
        <v>1.1767433158037805E-6</v>
      </c>
      <c r="W2879" s="11">
        <f t="shared" si="5031"/>
        <v>8.4980322806254212E-7</v>
      </c>
      <c r="X2879" s="10">
        <f t="shared" si="5032"/>
        <v>117674.31082460711</v>
      </c>
      <c r="Y2879" s="8">
        <f t="shared" si="5033"/>
        <v>849.80314989096837</v>
      </c>
      <c r="Z2879" s="1">
        <f t="shared" si="5034"/>
        <v>849.803</v>
      </c>
      <c r="AA2879" s="2">
        <f t="shared" si="5035"/>
        <v>117674.3</v>
      </c>
      <c r="AB2879" s="2">
        <f t="shared" si="5029"/>
        <v>117674.33158037804</v>
      </c>
      <c r="AC2879" s="1">
        <f t="shared" si="5036"/>
        <v>0.11923624156444379</v>
      </c>
      <c r="AD2879" s="1" t="b">
        <f t="shared" si="5037"/>
        <v>1</v>
      </c>
      <c r="AM2879" s="10">
        <f t="shared" si="5038"/>
        <v>0.55388978386755527</v>
      </c>
      <c r="AN2879" s="10"/>
      <c r="AO2879" s="1">
        <f t="shared" si="5039"/>
        <v>849.803</v>
      </c>
      <c r="AP2879"/>
      <c r="BB2879" s="17" cm="1">
        <f t="array" ref="BB2879">$C2879*EXP(poly_from_str($AO2879,BB$2951))</f>
        <v>13.044869731548696</v>
      </c>
      <c r="BF2879" s="21" t="e">
        <f>INDEX([1]Pr3_line_class7_opt_lin!$A$2:$A$3624,MATCH($X2879,[1]Pr3_line_class7_opt_lin!$AO$2:$AO$3624,0),1)</f>
        <v>#N/A</v>
      </c>
    </row>
    <row r="2880" spans="1:58" hidden="1" x14ac:dyDescent="0.25">
      <c r="A2880" s="1">
        <v>848.71799999999996</v>
      </c>
      <c r="B2880" s="1">
        <v>4.0000000000000001E-3</v>
      </c>
      <c r="C2880">
        <v>1</v>
      </c>
      <c r="E2880" s="2">
        <v>117824.8</v>
      </c>
      <c r="N2880">
        <v>29</v>
      </c>
      <c r="V2880" s="11">
        <f t="shared" si="5030"/>
        <v>1.1782476629457607E-6</v>
      </c>
      <c r="W2880" s="11">
        <f t="shared" si="5031"/>
        <v>8.4871775721240353E-7</v>
      </c>
      <c r="X2880" s="10">
        <f t="shared" si="5032"/>
        <v>117824.78848578445</v>
      </c>
      <c r="Y2880" s="8">
        <f t="shared" si="5033"/>
        <v>848.71784015181993</v>
      </c>
      <c r="Z2880" s="1">
        <f t="shared" si="5034"/>
        <v>848.71799999999996</v>
      </c>
      <c r="AA2880" s="2">
        <f t="shared" si="5035"/>
        <v>117824.8</v>
      </c>
      <c r="AB2880" s="2">
        <f t="shared" si="5029"/>
        <v>117824.76629457605</v>
      </c>
      <c r="AC2880" s="1">
        <f t="shared" si="5036"/>
        <v>0.11941337776185734</v>
      </c>
      <c r="AD2880" s="1" t="b">
        <f t="shared" si="5037"/>
        <v>1</v>
      </c>
      <c r="AM2880" s="10">
        <f t="shared" si="5038"/>
        <v>0.55530718094820664</v>
      </c>
      <c r="AN2880" s="10"/>
      <c r="AO2880" s="1">
        <f t="shared" si="5039"/>
        <v>848.71799999999996</v>
      </c>
      <c r="AP2880"/>
      <c r="BB2880" s="17" cm="1">
        <f t="array" ref="BB2880">$C2880*EXP(poly_from_str($AO2880,BB$2951))</f>
        <v>0.64893903247381823</v>
      </c>
      <c r="BF2880" s="21">
        <f>INDEX([1]Pr3_line_class7_opt_lin!$A$2:$A$3624,MATCH($X2880,[1]Pr3_line_class7_opt_lin!$AO$2:$AO$3624,0),1)</f>
        <v>2576</v>
      </c>
    </row>
    <row r="2881" spans="1:58" hidden="1" x14ac:dyDescent="0.25">
      <c r="A2881" s="1">
        <v>848.65700000000004</v>
      </c>
      <c r="B2881" s="1">
        <v>4.0000000000000001E-3</v>
      </c>
      <c r="C2881">
        <v>10</v>
      </c>
      <c r="E2881" s="2">
        <v>117833.2</v>
      </c>
      <c r="N2881">
        <v>29</v>
      </c>
      <c r="V2881" s="11">
        <f t="shared" si="5030"/>
        <v>1.1783323533535928E-6</v>
      </c>
      <c r="W2881" s="11">
        <f t="shared" si="5031"/>
        <v>8.4865725449194294E-7</v>
      </c>
      <c r="X2881" s="10">
        <f t="shared" si="5032"/>
        <v>117833.21206874738</v>
      </c>
      <c r="Y2881" s="8">
        <f t="shared" si="5033"/>
        <v>848.65716757052371</v>
      </c>
      <c r="Z2881" s="1">
        <f t="shared" si="5034"/>
        <v>848.65700000000004</v>
      </c>
      <c r="AA2881" s="2">
        <f t="shared" si="5035"/>
        <v>117833.2</v>
      </c>
      <c r="AB2881" s="2">
        <f t="shared" ref="AB2881:AB2947" si="5040">100000000/Z2881</f>
        <v>117833.23533535928</v>
      </c>
      <c r="AC2881" s="1">
        <f t="shared" si="5036"/>
        <v>0.11942335674799082</v>
      </c>
      <c r="AD2881" s="1" t="b">
        <f t="shared" si="5037"/>
        <v>1</v>
      </c>
      <c r="AM2881" s="10">
        <f t="shared" si="5038"/>
        <v>0.55538668743673825</v>
      </c>
      <c r="AN2881" s="10"/>
      <c r="AO2881" s="1">
        <f t="shared" si="5039"/>
        <v>848.65700000000004</v>
      </c>
      <c r="AP2881"/>
      <c r="BB2881" s="17" cm="1">
        <f t="array" ref="BB2881">$C2881*EXP(poly_from_str($AO2881,BB$2951))</f>
        <v>6.4875318808273752</v>
      </c>
      <c r="BF2881" s="21">
        <f>INDEX([1]Pr3_line_class7_opt_lin!$A$2:$A$3624,MATCH($X2881,[1]Pr3_line_class7_opt_lin!$AO$2:$AO$3624,0),1)</f>
        <v>25765</v>
      </c>
    </row>
    <row r="2882" spans="1:58" hidden="1" x14ac:dyDescent="0.25">
      <c r="A2882" s="1">
        <v>848.44</v>
      </c>
      <c r="B2882" s="1">
        <v>4.0000000000000001E-3</v>
      </c>
      <c r="C2882">
        <v>1</v>
      </c>
      <c r="E2882" s="2">
        <v>117863.4</v>
      </c>
      <c r="N2882">
        <v>29</v>
      </c>
      <c r="V2882" s="11">
        <f t="shared" ref="V2882:V2929" si="5041">0.001/$A2882</f>
        <v>1.1786337277827542E-6</v>
      </c>
      <c r="W2882" s="11">
        <f t="shared" ref="W2882:W2929" si="5042">0.1/$E2882</f>
        <v>8.4843980404434299E-7</v>
      </c>
      <c r="X2882" s="10">
        <f t="shared" ref="X2882:X2929" si="5043">($E2882/$W2882^2+(100000000/$A2882)/$V2882^2)/(1/$W2882^2+1/$V2882^2)</f>
        <v>117863.39070872212</v>
      </c>
      <c r="Y2882" s="8">
        <f t="shared" ref="Y2882:Y2929" si="5044">100000000/X2882</f>
        <v>848.43987092762143</v>
      </c>
      <c r="Z2882" s="1">
        <f t="shared" ref="Z2882:Z2945" si="5045">ROUND($A2882,3)+0</f>
        <v>848.44</v>
      </c>
      <c r="AA2882" s="2">
        <f t="shared" ref="AA2882:AA2945" si="5046">ROUND($E2882,1)+0</f>
        <v>117863.4</v>
      </c>
      <c r="AB2882" s="2">
        <f t="shared" si="5040"/>
        <v>117863.37277827541</v>
      </c>
      <c r="AC2882" s="1">
        <f t="shared" ref="AC2882:AC2945" si="5047">0.0005/$Z2882*AB2882+0.05</f>
        <v>0.11945887321335358</v>
      </c>
      <c r="AD2882" s="1" t="b">
        <f t="shared" ref="AD2882:AD2945" si="5048">ABS($E2882-AB2882)&lt;AC2882</f>
        <v>1</v>
      </c>
      <c r="AM2882" s="10">
        <f t="shared" ref="AM2882:AM2945" si="5049">$B2882/$A2882*$E2882</f>
        <v>0.55567111404459946</v>
      </c>
      <c r="AN2882" s="10"/>
      <c r="AO2882" s="1">
        <f t="shared" ref="AO2882:AO2945" si="5050">$A2882+0</f>
        <v>848.44</v>
      </c>
      <c r="AP2882"/>
      <c r="BB2882" s="17" cm="1">
        <f t="array" ref="BB2882">$C2882*EXP(poly_from_str($AO2882,BB$2951))</f>
        <v>0.64809201644769798</v>
      </c>
      <c r="BF2882" s="21">
        <f>INDEX([1]Pr3_line_class7_opt_lin!$A$2:$A$3624,MATCH($X2882,[1]Pr3_line_class7_opt_lin!$AO$2:$AO$3624,0),1)</f>
        <v>2580</v>
      </c>
    </row>
    <row r="2883" spans="1:58" hidden="1" x14ac:dyDescent="0.25">
      <c r="A2883" s="1">
        <v>847.72900000000004</v>
      </c>
      <c r="B2883" s="1">
        <v>4.0000000000000001E-3</v>
      </c>
      <c r="C2883">
        <v>1</v>
      </c>
      <c r="E2883" s="2">
        <v>117962.2</v>
      </c>
      <c r="N2883">
        <v>29</v>
      </c>
      <c r="V2883" s="11">
        <f t="shared" si="5041"/>
        <v>1.1796222613594675E-6</v>
      </c>
      <c r="W2883" s="11">
        <f t="shared" si="5042"/>
        <v>8.4772918782457434E-7</v>
      </c>
      <c r="X2883" s="10">
        <f t="shared" si="5043"/>
        <v>117962.20890099321</v>
      </c>
      <c r="Y2883" s="8">
        <f t="shared" si="5044"/>
        <v>847.72912385805648</v>
      </c>
      <c r="Z2883" s="1">
        <f t="shared" si="5045"/>
        <v>847.72900000000004</v>
      </c>
      <c r="AA2883" s="2">
        <f t="shared" si="5046"/>
        <v>117962.2</v>
      </c>
      <c r="AB2883" s="2">
        <f t="shared" si="5040"/>
        <v>117962.22613594674</v>
      </c>
      <c r="AC2883" s="1">
        <f t="shared" si="5047"/>
        <v>0.11957543397474119</v>
      </c>
      <c r="AD2883" s="1" t="b">
        <f t="shared" si="5048"/>
        <v>1</v>
      </c>
      <c r="AM2883" s="10">
        <f t="shared" si="5049"/>
        <v>0.5566033484757511</v>
      </c>
      <c r="AN2883" s="10"/>
      <c r="AO2883" s="1">
        <f t="shared" si="5050"/>
        <v>847.72900000000004</v>
      </c>
      <c r="AP2883"/>
      <c r="BB2883" s="17" cm="1">
        <f t="array" ref="BB2883">$C2883*EXP(poly_from_str($AO2883,BB$2951))</f>
        <v>0.64592512603929331</v>
      </c>
      <c r="BF2883" s="21" t="e">
        <f>INDEX([1]Pr3_line_class7_opt_lin!$A$2:$A$3624,MATCH($X2883,[1]Pr3_line_class7_opt_lin!$AO$2:$AO$3624,0),1)</f>
        <v>#N/A</v>
      </c>
    </row>
    <row r="2884" spans="1:58" hidden="1" x14ac:dyDescent="0.25">
      <c r="A2884" s="1">
        <v>847.47400000000005</v>
      </c>
      <c r="B2884" s="1">
        <v>4.0000000000000001E-3</v>
      </c>
      <c r="C2884">
        <v>3</v>
      </c>
      <c r="E2884" s="2">
        <v>117997.7</v>
      </c>
      <c r="N2884">
        <v>29</v>
      </c>
      <c r="V2884" s="11">
        <f t="shared" si="5041"/>
        <v>1.1799772028404411E-6</v>
      </c>
      <c r="W2884" s="11">
        <f t="shared" si="5042"/>
        <v>8.4747414568250067E-7</v>
      </c>
      <c r="X2884" s="10">
        <f t="shared" si="5043"/>
        <v>117997.70690255761</v>
      </c>
      <c r="Y2884" s="8">
        <f t="shared" si="5044"/>
        <v>847.47409610747695</v>
      </c>
      <c r="Z2884" s="1">
        <f t="shared" si="5045"/>
        <v>847.47400000000005</v>
      </c>
      <c r="AA2884" s="2">
        <f t="shared" si="5046"/>
        <v>117997.7</v>
      </c>
      <c r="AB2884" s="2">
        <f t="shared" si="5040"/>
        <v>117997.7202840441</v>
      </c>
      <c r="AC2884" s="1">
        <f t="shared" si="5047"/>
        <v>0.11961730996115758</v>
      </c>
      <c r="AD2884" s="1" t="b">
        <f t="shared" si="5048"/>
        <v>1</v>
      </c>
      <c r="AM2884" s="10">
        <f t="shared" si="5049"/>
        <v>0.55693838395042206</v>
      </c>
      <c r="AN2884" s="10"/>
      <c r="AO2884" s="1">
        <f t="shared" si="5050"/>
        <v>847.47400000000005</v>
      </c>
      <c r="AP2884"/>
      <c r="BB2884" s="17" cm="1">
        <f t="array" ref="BB2884">$C2884*EXP(poly_from_str($AO2884,BB$2951))</f>
        <v>1.9354433062683141</v>
      </c>
      <c r="BF2884" s="21" t="e">
        <f>INDEX([1]Pr3_line_class7_opt_lin!$A$2:$A$3624,MATCH($X2884,[1]Pr3_line_class7_opt_lin!$AO$2:$AO$3624,0),1)</f>
        <v>#N/A</v>
      </c>
    </row>
    <row r="2885" spans="1:58" hidden="1" x14ac:dyDescent="0.25">
      <c r="A2885" s="1">
        <v>846.56500000000005</v>
      </c>
      <c r="B2885" s="1">
        <v>4.0000000000000001E-3</v>
      </c>
      <c r="C2885">
        <v>2</v>
      </c>
      <c r="E2885" s="2">
        <v>118124.4</v>
      </c>
      <c r="N2885">
        <v>29</v>
      </c>
      <c r="V2885" s="11">
        <f t="shared" si="5041"/>
        <v>1.1812442045206215E-6</v>
      </c>
      <c r="W2885" s="11">
        <f t="shared" si="5042"/>
        <v>8.4656514657428957E-7</v>
      </c>
      <c r="X2885" s="10">
        <f t="shared" si="5043"/>
        <v>118124.40694003752</v>
      </c>
      <c r="Y2885" s="8">
        <f t="shared" si="5044"/>
        <v>846.56509683694878</v>
      </c>
      <c r="Z2885" s="1">
        <f t="shared" si="5045"/>
        <v>846.56500000000005</v>
      </c>
      <c r="AA2885" s="2">
        <f t="shared" si="5046"/>
        <v>118124.4</v>
      </c>
      <c r="AB2885" s="2">
        <f t="shared" si="5040"/>
        <v>118124.42045206214</v>
      </c>
      <c r="AC2885" s="1">
        <f t="shared" si="5047"/>
        <v>0.11976689353567779</v>
      </c>
      <c r="AD2885" s="1" t="b">
        <f t="shared" si="5048"/>
        <v>1</v>
      </c>
      <c r="AM2885" s="10">
        <f t="shared" si="5049"/>
        <v>0.55813505164990274</v>
      </c>
      <c r="AN2885" s="10"/>
      <c r="AO2885" s="1">
        <f t="shared" si="5050"/>
        <v>846.56500000000005</v>
      </c>
      <c r="AP2885"/>
      <c r="BB2885" s="17" cm="1">
        <f t="array" ref="BB2885">$C2885*EXP(poly_from_str($AO2885,BB$2951))</f>
        <v>1.2847518026513145</v>
      </c>
      <c r="BF2885" s="21">
        <f>INDEX([1]Pr3_line_class7_opt_lin!$A$2:$A$3624,MATCH($X2885,[1]Pr3_line_class7_opt_lin!$AO$2:$AO$3624,0),1)</f>
        <v>5218</v>
      </c>
    </row>
    <row r="2886" spans="1:58" hidden="1" x14ac:dyDescent="0.25">
      <c r="A2886" s="1">
        <v>846.20899999999995</v>
      </c>
      <c r="B2886" s="1">
        <v>4.0000000000000001E-3</v>
      </c>
      <c r="C2886">
        <v>2</v>
      </c>
      <c r="E2886" s="2">
        <v>118174.1</v>
      </c>
      <c r="N2886">
        <v>29</v>
      </c>
      <c r="V2886" s="11">
        <f t="shared" si="5041"/>
        <v>1.1817411537811583E-6</v>
      </c>
      <c r="W2886" s="11">
        <f t="shared" si="5042"/>
        <v>8.462091101180377E-7</v>
      </c>
      <c r="X2886" s="10">
        <f t="shared" si="5043"/>
        <v>118174.10521248651</v>
      </c>
      <c r="Y2886" s="8">
        <f t="shared" si="5044"/>
        <v>846.20907279299456</v>
      </c>
      <c r="Z2886" s="1">
        <f t="shared" si="5045"/>
        <v>846.20899999999995</v>
      </c>
      <c r="AA2886" s="2">
        <f t="shared" si="5046"/>
        <v>118174.1</v>
      </c>
      <c r="AB2886" s="2">
        <f t="shared" si="5040"/>
        <v>118174.11537811582</v>
      </c>
      <c r="AC2886" s="1">
        <f t="shared" si="5047"/>
        <v>0.11982560772700115</v>
      </c>
      <c r="AD2886" s="1" t="b">
        <f t="shared" si="5048"/>
        <v>1</v>
      </c>
      <c r="AM2886" s="10">
        <f t="shared" si="5049"/>
        <v>0.55860478912419997</v>
      </c>
      <c r="AN2886" s="10"/>
      <c r="AO2886" s="1">
        <f t="shared" si="5050"/>
        <v>846.20899999999995</v>
      </c>
      <c r="AP2886"/>
      <c r="BB2886" s="17" cm="1">
        <f t="array" ref="BB2886">$C2886*EXP(poly_from_str($AO2886,BB$2951))</f>
        <v>1.2825799993083318</v>
      </c>
      <c r="BF2886" s="21">
        <f>INDEX([1]Pr3_line_class7_opt_lin!$A$2:$A$3624,MATCH($X2886,[1]Pr3_line_class7_opt_lin!$AO$2:$AO$3624,0),1)</f>
        <v>5229</v>
      </c>
    </row>
    <row r="2887" spans="1:58" hidden="1" x14ac:dyDescent="0.25">
      <c r="A2887" s="1">
        <v>845.71</v>
      </c>
      <c r="B2887" s="1">
        <v>4.0000000000000001E-3</v>
      </c>
      <c r="C2887">
        <v>7</v>
      </c>
      <c r="E2887" s="2">
        <v>118243.8</v>
      </c>
      <c r="N2887">
        <v>29</v>
      </c>
      <c r="V2887" s="11">
        <f t="shared" si="5041"/>
        <v>1.1824384245190431E-6</v>
      </c>
      <c r="W2887" s="11">
        <f t="shared" si="5042"/>
        <v>8.4571030362691323E-7</v>
      </c>
      <c r="X2887" s="10">
        <f t="shared" si="5043"/>
        <v>118243.81436684751</v>
      </c>
      <c r="Y2887" s="8">
        <f t="shared" si="5044"/>
        <v>845.71020087150873</v>
      </c>
      <c r="Z2887" s="1">
        <f t="shared" si="5045"/>
        <v>845.71</v>
      </c>
      <c r="AA2887" s="2">
        <f t="shared" si="5046"/>
        <v>118243.8</v>
      </c>
      <c r="AB2887" s="2">
        <f t="shared" si="5040"/>
        <v>118243.84245190432</v>
      </c>
      <c r="AC2887" s="1">
        <f t="shared" si="5047"/>
        <v>0.11990803138895385</v>
      </c>
      <c r="AD2887" s="1" t="b">
        <f t="shared" si="5048"/>
        <v>1</v>
      </c>
      <c r="AM2887" s="10">
        <f t="shared" si="5049"/>
        <v>0.55926405032457938</v>
      </c>
      <c r="AN2887" s="10"/>
      <c r="AO2887" s="1">
        <f t="shared" si="5050"/>
        <v>845.71</v>
      </c>
      <c r="AP2887"/>
      <c r="BB2887" s="17" cm="1">
        <f t="array" ref="BB2887">$C2887*EXP(poly_from_str($AO2887,BB$2951))</f>
        <v>4.478373301338193</v>
      </c>
      <c r="BF2887" s="21">
        <f>INDEX([1]Pr3_line_class7_opt_lin!$A$2:$A$3624,MATCH($X2887,[1]Pr3_line_class7_opt_lin!$AO$2:$AO$3624,0),1)</f>
        <v>18355</v>
      </c>
    </row>
    <row r="2888" spans="1:58" hidden="1" x14ac:dyDescent="0.25">
      <c r="A2888" s="1">
        <v>845.23099999999999</v>
      </c>
      <c r="B2888" s="1">
        <v>4.0000000000000001E-3</v>
      </c>
      <c r="C2888">
        <v>10</v>
      </c>
      <c r="E2888" s="2">
        <v>118310.8</v>
      </c>
      <c r="N2888">
        <v>29</v>
      </c>
      <c r="V2888" s="11">
        <f t="shared" si="5041"/>
        <v>1.1831085229954888E-6</v>
      </c>
      <c r="W2888" s="11">
        <f t="shared" si="5042"/>
        <v>8.4523137363621921E-7</v>
      </c>
      <c r="X2888" s="10">
        <f t="shared" si="5043"/>
        <v>118310.8176730265</v>
      </c>
      <c r="Y2888" s="8">
        <f t="shared" si="5044"/>
        <v>845.23124737729586</v>
      </c>
      <c r="Z2888" s="1">
        <f t="shared" si="5045"/>
        <v>845.23099999999999</v>
      </c>
      <c r="AA2888" s="2">
        <f t="shared" si="5046"/>
        <v>118310.8</v>
      </c>
      <c r="AB2888" s="2">
        <f t="shared" si="5040"/>
        <v>118310.85229954887</v>
      </c>
      <c r="AC2888" s="1">
        <f t="shared" si="5047"/>
        <v>0.11998728885922835</v>
      </c>
      <c r="AD2888" s="1" t="b">
        <f t="shared" si="5048"/>
        <v>1</v>
      </c>
      <c r="AM2888" s="10">
        <f t="shared" si="5049"/>
        <v>0.55989806336965875</v>
      </c>
      <c r="AN2888" s="10"/>
      <c r="AO2888" s="1">
        <f t="shared" si="5050"/>
        <v>845.23099999999999</v>
      </c>
      <c r="AP2888"/>
      <c r="BB2888" s="17" cm="1">
        <f t="array" ref="BB2888">$C2888*EXP(poly_from_str($AO2888,BB$2951))</f>
        <v>6.3830594180083207</v>
      </c>
      <c r="BF2888" s="21">
        <f>INDEX([1]Pr3_line_class7_opt_lin!$A$2:$A$3624,MATCH($X2888,[1]Pr3_line_class7_opt_lin!$AO$2:$AO$3624,0),1)</f>
        <v>26296</v>
      </c>
    </row>
    <row r="2889" spans="1:58" hidden="1" x14ac:dyDescent="0.25">
      <c r="A2889" s="1">
        <v>845.06600000000003</v>
      </c>
      <c r="B2889" s="1">
        <v>4.0000000000000001E-3</v>
      </c>
      <c r="C2889">
        <v>5</v>
      </c>
      <c r="E2889" s="2">
        <v>118334</v>
      </c>
      <c r="N2889">
        <v>29</v>
      </c>
      <c r="V2889" s="11">
        <f t="shared" si="5041"/>
        <v>1.1833395261435202E-6</v>
      </c>
      <c r="W2889" s="11">
        <f t="shared" si="5042"/>
        <v>8.450656616019065E-7</v>
      </c>
      <c r="X2889" s="10">
        <f t="shared" si="5043"/>
        <v>118333.98399577128</v>
      </c>
      <c r="Y2889" s="8">
        <f t="shared" si="5044"/>
        <v>845.06577589387632</v>
      </c>
      <c r="Z2889" s="1">
        <f t="shared" si="5045"/>
        <v>845.06600000000003</v>
      </c>
      <c r="AA2889" s="2">
        <f t="shared" si="5046"/>
        <v>118334</v>
      </c>
      <c r="AB2889" s="2">
        <f t="shared" si="5040"/>
        <v>118333.95261435201</v>
      </c>
      <c r="AC2889" s="1">
        <f t="shared" si="5047"/>
        <v>0.12001462170667854</v>
      </c>
      <c r="AD2889" s="1" t="b">
        <f t="shared" si="5048"/>
        <v>1</v>
      </c>
      <c r="AM2889" s="10">
        <f t="shared" si="5049"/>
        <v>0.56011719794666925</v>
      </c>
      <c r="AN2889" s="10"/>
      <c r="AO2889" s="1">
        <f t="shared" si="5050"/>
        <v>845.06600000000003</v>
      </c>
      <c r="AP2889"/>
      <c r="BB2889" s="17" cm="1">
        <f t="array" ref="BB2889">$C2889*EXP(poly_from_str($AO2889,BB$2951))</f>
        <v>3.1890118843890738</v>
      </c>
      <c r="BF2889" s="21">
        <f>INDEX([1]Pr3_line_class7_opt_lin!$A$2:$A$3624,MATCH($X2889,[1]Pr3_line_class7_opt_lin!$AO$2:$AO$3624,0),1)</f>
        <v>13161</v>
      </c>
    </row>
    <row r="2890" spans="1:58" hidden="1" x14ac:dyDescent="0.25">
      <c r="A2890" s="1">
        <v>844.78800000000001</v>
      </c>
      <c r="B2890" s="1">
        <v>4.0000000000000001E-3</v>
      </c>
      <c r="C2890">
        <v>3</v>
      </c>
      <c r="E2890" s="2">
        <v>118372.9</v>
      </c>
      <c r="N2890">
        <v>29</v>
      </c>
      <c r="V2890" s="11">
        <f t="shared" si="5041"/>
        <v>1.1837289355435921E-6</v>
      </c>
      <c r="W2890" s="11">
        <f t="shared" si="5042"/>
        <v>8.4478795399960642E-7</v>
      </c>
      <c r="X2890" s="10">
        <f t="shared" si="5043"/>
        <v>118372.89782491809</v>
      </c>
      <c r="Y2890" s="8">
        <f t="shared" si="5044"/>
        <v>844.78796952244159</v>
      </c>
      <c r="Z2890" s="1">
        <f t="shared" si="5045"/>
        <v>844.78800000000001</v>
      </c>
      <c r="AA2890" s="2">
        <f t="shared" si="5046"/>
        <v>118372.9</v>
      </c>
      <c r="AB2890" s="2">
        <f t="shared" si="5040"/>
        <v>118372.89355435919</v>
      </c>
      <c r="AC2890" s="1">
        <f t="shared" si="5047"/>
        <v>0.12006070964215827</v>
      </c>
      <c r="AD2890" s="1" t="b">
        <f t="shared" si="5048"/>
        <v>1</v>
      </c>
      <c r="AM2890" s="10">
        <f t="shared" si="5049"/>
        <v>0.56048570765683225</v>
      </c>
      <c r="AN2890" s="10"/>
      <c r="AO2890" s="1">
        <f t="shared" si="5050"/>
        <v>844.78800000000001</v>
      </c>
      <c r="AP2890"/>
      <c r="BB2890" s="17" cm="1">
        <f t="array" ref="BB2890">$C2890*EXP(poly_from_str($AO2890,BB$2951))</f>
        <v>1.9108616183330787</v>
      </c>
      <c r="BF2890" s="21" t="e">
        <f>INDEX([1]Pr3_line_class7_opt_lin!$A$2:$A$3624,MATCH($X2890,[1]Pr3_line_class7_opt_lin!$AO$2:$AO$3624,0),1)</f>
        <v>#N/A</v>
      </c>
    </row>
    <row r="2891" spans="1:58" hidden="1" x14ac:dyDescent="0.25">
      <c r="A2891" s="1">
        <v>844.39499999999998</v>
      </c>
      <c r="B2891" s="1">
        <v>4.0000000000000001E-3</v>
      </c>
      <c r="C2891">
        <v>100</v>
      </c>
      <c r="E2891" s="2">
        <v>118428</v>
      </c>
      <c r="N2891">
        <v>29</v>
      </c>
      <c r="V2891" s="11">
        <f t="shared" si="5041"/>
        <v>1.1842798690186465E-6</v>
      </c>
      <c r="W2891" s="11">
        <f t="shared" si="5042"/>
        <v>8.443949066099234E-7</v>
      </c>
      <c r="X2891" s="10">
        <f t="shared" si="5043"/>
        <v>118427.99558548265</v>
      </c>
      <c r="Y2891" s="8">
        <f t="shared" si="5044"/>
        <v>844.39493808555494</v>
      </c>
      <c r="Z2891" s="1">
        <f t="shared" si="5045"/>
        <v>844.39499999999998</v>
      </c>
      <c r="AA2891" s="2">
        <f t="shared" si="5046"/>
        <v>118428</v>
      </c>
      <c r="AB2891" s="2">
        <f t="shared" si="5040"/>
        <v>118427.98690186466</v>
      </c>
      <c r="AC2891" s="1">
        <f t="shared" si="5047"/>
        <v>0.12012594040814113</v>
      </c>
      <c r="AD2891" s="1" t="b">
        <f t="shared" si="5048"/>
        <v>1</v>
      </c>
      <c r="AM2891" s="10">
        <f t="shared" si="5049"/>
        <v>0.56100758531256112</v>
      </c>
      <c r="AN2891" s="10"/>
      <c r="AO2891" s="1">
        <f t="shared" si="5050"/>
        <v>844.39499999999998</v>
      </c>
      <c r="AP2891"/>
      <c r="BB2891" s="17" cm="1">
        <f t="array" ref="BB2891">$C2891*EXP(poly_from_str($AO2891,BB$2951))</f>
        <v>63.575421715648176</v>
      </c>
      <c r="BF2891" s="21">
        <f>INDEX([1]Pr3_line_class7_opt_lin!$A$2:$A$3624,MATCH($X2891,[1]Pr3_line_class7_opt_lin!$AO$2:$AO$3624,0),1)</f>
        <v>264266</v>
      </c>
    </row>
    <row r="2892" spans="1:58" hidden="1" x14ac:dyDescent="0.25">
      <c r="A2892" s="1">
        <v>843.99800000000005</v>
      </c>
      <c r="B2892" s="1">
        <v>4.0000000000000001E-3</v>
      </c>
      <c r="C2892">
        <v>2</v>
      </c>
      <c r="E2892" s="2">
        <v>118483.7</v>
      </c>
      <c r="N2892">
        <v>29</v>
      </c>
      <c r="V2892" s="11">
        <f t="shared" si="5041"/>
        <v>1.1848369308932011E-6</v>
      </c>
      <c r="W2892" s="11">
        <f t="shared" si="5042"/>
        <v>8.4399795077297555E-7</v>
      </c>
      <c r="X2892" s="10">
        <f t="shared" si="5043"/>
        <v>118483.69767376929</v>
      </c>
      <c r="Y2892" s="8">
        <f t="shared" si="5044"/>
        <v>843.99796734347422</v>
      </c>
      <c r="Z2892" s="1">
        <f t="shared" si="5045"/>
        <v>843.99800000000005</v>
      </c>
      <c r="AA2892" s="2">
        <f t="shared" si="5046"/>
        <v>118483.7</v>
      </c>
      <c r="AB2892" s="2">
        <f t="shared" si="5040"/>
        <v>118483.69308932011</v>
      </c>
      <c r="AC2892" s="1">
        <f t="shared" si="5047"/>
        <v>0.12019192764042101</v>
      </c>
      <c r="AD2892" s="1" t="b">
        <f t="shared" si="5048"/>
        <v>1</v>
      </c>
      <c r="AM2892" s="10">
        <f t="shared" si="5049"/>
        <v>0.56153545387548309</v>
      </c>
      <c r="AN2892" s="10"/>
      <c r="AO2892" s="1">
        <f t="shared" si="5050"/>
        <v>843.99800000000005</v>
      </c>
      <c r="AP2892"/>
      <c r="BB2892" s="17" cm="1">
        <f t="array" ref="BB2892">$C2892*EXP(poly_from_str($AO2892,BB$2951))</f>
        <v>1.2690843594297878</v>
      </c>
      <c r="BF2892" s="21">
        <f>INDEX([1]Pr3_line_class7_opt_lin!$A$2:$A$3624,MATCH($X2892,[1]Pr3_line_class7_opt_lin!$AO$2:$AO$3624,0),1)</f>
        <v>5298</v>
      </c>
    </row>
    <row r="2893" spans="1:58" hidden="1" x14ac:dyDescent="0.25">
      <c r="A2893" s="1">
        <v>843.88699999999994</v>
      </c>
      <c r="B2893" s="1">
        <v>4.0000000000000001E-3</v>
      </c>
      <c r="C2893">
        <v>10</v>
      </c>
      <c r="E2893" s="2">
        <v>118499.3</v>
      </c>
      <c r="N2893">
        <v>29</v>
      </c>
      <c r="V2893" s="11">
        <f t="shared" si="5041"/>
        <v>1.1849927774690215E-6</v>
      </c>
      <c r="W2893" s="11">
        <f t="shared" si="5042"/>
        <v>8.438868415256462E-7</v>
      </c>
      <c r="X2893" s="10">
        <f t="shared" si="5043"/>
        <v>118499.292511914</v>
      </c>
      <c r="Y2893" s="8">
        <f t="shared" si="5044"/>
        <v>843.8868948516797</v>
      </c>
      <c r="Z2893" s="1">
        <f t="shared" si="5045"/>
        <v>843.88699999999994</v>
      </c>
      <c r="AA2893" s="2">
        <f t="shared" si="5046"/>
        <v>118499.3</v>
      </c>
      <c r="AB2893" s="2">
        <f t="shared" si="5040"/>
        <v>118499.27774690214</v>
      </c>
      <c r="AC2893" s="1">
        <f t="shared" si="5047"/>
        <v>0.12021039413268729</v>
      </c>
      <c r="AD2893" s="1" t="b">
        <f t="shared" si="5048"/>
        <v>1</v>
      </c>
      <c r="AM2893" s="10">
        <f t="shared" si="5049"/>
        <v>0.56168325854053924</v>
      </c>
      <c r="AN2893" s="10"/>
      <c r="AO2893" s="1">
        <f t="shared" si="5050"/>
        <v>843.88699999999994</v>
      </c>
      <c r="AP2893"/>
      <c r="BB2893" s="17" cm="1">
        <f t="array" ref="BB2893">$C2893*EXP(poly_from_str($AO2893,BB$2951))</f>
        <v>6.3420326818510837</v>
      </c>
      <c r="BF2893" s="21">
        <f>INDEX([1]Pr3_line_class7_opt_lin!$A$2:$A$3624,MATCH($X2893,[1]Pr3_line_class7_opt_lin!$AO$2:$AO$3624,0),1)</f>
        <v>26507</v>
      </c>
    </row>
    <row r="2894" spans="1:58" x14ac:dyDescent="0.25">
      <c r="A2894" s="1">
        <v>843.54200000000003</v>
      </c>
      <c r="B2894" s="1">
        <v>8.0000000000000002E-3</v>
      </c>
      <c r="C2894">
        <v>40</v>
      </c>
      <c r="D2894" t="s">
        <v>113</v>
      </c>
      <c r="E2894" s="2">
        <v>118547.7</v>
      </c>
      <c r="N2894">
        <v>29</v>
      </c>
      <c r="V2894" s="11">
        <f t="shared" si="5041"/>
        <v>1.1854774273243063E-6</v>
      </c>
      <c r="W2894" s="11">
        <f t="shared" si="5042"/>
        <v>8.4354230406832029E-7</v>
      </c>
      <c r="X2894" s="10">
        <f t="shared" si="5043"/>
        <v>118547.71436371614</v>
      </c>
      <c r="Y2894" s="8">
        <f t="shared" si="5044"/>
        <v>843.54220186135421</v>
      </c>
      <c r="Z2894" s="1">
        <f t="shared" si="5045"/>
        <v>843.54200000000003</v>
      </c>
      <c r="AA2894" s="2">
        <f t="shared" si="5046"/>
        <v>118547.7</v>
      </c>
      <c r="AB2894" s="2">
        <f t="shared" si="5040"/>
        <v>118547.74273243063</v>
      </c>
      <c r="AC2894" s="1">
        <f t="shared" si="5047"/>
        <v>0.1202678365347728</v>
      </c>
      <c r="AD2894" s="1" t="b">
        <f t="shared" si="5048"/>
        <v>1</v>
      </c>
      <c r="AM2894" s="10">
        <f t="shared" si="5049"/>
        <v>1.1242849792897094</v>
      </c>
      <c r="AN2894" s="10"/>
      <c r="AO2894" s="1">
        <f t="shared" si="5050"/>
        <v>843.54200000000003</v>
      </c>
      <c r="AP2894"/>
      <c r="BB2894" s="17" cm="1">
        <f t="array" ref="BB2894">$C2894*EXP(poly_from_str($AO2894,BB$2951))</f>
        <v>25.325992625337207</v>
      </c>
      <c r="BF2894" s="21">
        <f>INDEX([1]Pr3_line_class7_opt_lin!$A$2:$A$3624,MATCH($X2894,[1]Pr3_line_class7_opt_lin!$AO$2:$AO$3624,0),1)</f>
        <v>106244</v>
      </c>
    </row>
    <row r="2895" spans="1:58" hidden="1" x14ac:dyDescent="0.25">
      <c r="A2895" s="1">
        <v>843.33799999999997</v>
      </c>
      <c r="B2895" s="1">
        <v>4.0000000000000001E-3</v>
      </c>
      <c r="C2895">
        <v>200</v>
      </c>
      <c r="E2895" s="2">
        <v>118576.4</v>
      </c>
      <c r="N2895">
        <v>29</v>
      </c>
      <c r="V2895" s="11">
        <f t="shared" si="5041"/>
        <v>1.185764189447173E-6</v>
      </c>
      <c r="W2895" s="11">
        <f t="shared" si="5042"/>
        <v>8.4333813473844723E-7</v>
      </c>
      <c r="X2895" s="10">
        <f t="shared" si="5043"/>
        <v>118576.40636382533</v>
      </c>
      <c r="Y2895" s="8">
        <f t="shared" si="5044"/>
        <v>843.33808947770137</v>
      </c>
      <c r="Z2895" s="1">
        <f t="shared" si="5045"/>
        <v>843.33799999999997</v>
      </c>
      <c r="AA2895" s="2">
        <f t="shared" si="5046"/>
        <v>118576.4</v>
      </c>
      <c r="AB2895" s="2">
        <f t="shared" si="5040"/>
        <v>118576.41894471731</v>
      </c>
      <c r="AC2895" s="1">
        <f t="shared" si="5047"/>
        <v>0.12030183564876556</v>
      </c>
      <c r="AD2895" s="1" t="b">
        <f t="shared" si="5048"/>
        <v>1</v>
      </c>
      <c r="AM2895" s="10">
        <f t="shared" si="5049"/>
        <v>0.56241459533425497</v>
      </c>
      <c r="AN2895" s="10"/>
      <c r="AO2895" s="1">
        <f t="shared" si="5050"/>
        <v>843.33799999999997</v>
      </c>
      <c r="AP2895"/>
      <c r="BB2895" s="17" cm="1">
        <f t="array" ref="BB2895">$C2895*EXP(poly_from_str($AO2895,BB$2951))</f>
        <v>126.50537006577731</v>
      </c>
      <c r="BF2895" s="21">
        <f>INDEX([1]Pr3_line_class7_opt_lin!$A$2:$A$3624,MATCH($X2895,[1]Pr3_line_class7_opt_lin!$AO$2:$AO$3624,0),1)</f>
        <v>531863</v>
      </c>
    </row>
    <row r="2896" spans="1:58" x14ac:dyDescent="0.25">
      <c r="A2896" s="1">
        <v>843.31200000000001</v>
      </c>
      <c r="B2896" s="1">
        <v>8.0000000000000002E-3</v>
      </c>
      <c r="C2896">
        <v>10</v>
      </c>
      <c r="D2896" t="s">
        <v>111</v>
      </c>
      <c r="E2896" s="2">
        <v>118580.1</v>
      </c>
      <c r="N2896">
        <v>29</v>
      </c>
      <c r="V2896" s="11">
        <f t="shared" si="5041"/>
        <v>1.1858007475287912E-6</v>
      </c>
      <c r="W2896" s="11">
        <f t="shared" si="5042"/>
        <v>8.4331182044879367E-7</v>
      </c>
      <c r="X2896" s="10">
        <f t="shared" si="5043"/>
        <v>118580.09151979798</v>
      </c>
      <c r="Y2896" s="8">
        <f t="shared" si="5044"/>
        <v>843.31188075785997</v>
      </c>
      <c r="Z2896" s="1">
        <f t="shared" si="5045"/>
        <v>843.31200000000001</v>
      </c>
      <c r="AA2896" s="2">
        <f t="shared" si="5046"/>
        <v>118580.1</v>
      </c>
      <c r="AB2896" s="2">
        <f t="shared" si="5040"/>
        <v>118580.07475287913</v>
      </c>
      <c r="AC2896" s="1">
        <f t="shared" si="5047"/>
        <v>0.12030617064199201</v>
      </c>
      <c r="AD2896" s="1" t="b">
        <f t="shared" si="5048"/>
        <v>1</v>
      </c>
      <c r="AM2896" s="10">
        <f t="shared" si="5049"/>
        <v>1.1248989697763105</v>
      </c>
      <c r="AN2896" s="10"/>
      <c r="AO2896" s="1">
        <f t="shared" si="5050"/>
        <v>843.31200000000001</v>
      </c>
      <c r="AP2896"/>
      <c r="BB2896" s="17" cm="1">
        <f t="array" ref="BB2896">$C2896*EXP(poly_from_str($AO2896,BB$2951))</f>
        <v>6.3244744998382219</v>
      </c>
      <c r="BF2896" s="21">
        <f>INDEX([1]Pr3_line_class7_opt_lin!$A$2:$A$3624,MATCH($X2896,[1]Pr3_line_class7_opt_lin!$AO$2:$AO$3624,0),1)</f>
        <v>26597</v>
      </c>
    </row>
    <row r="2897" spans="1:58" hidden="1" x14ac:dyDescent="0.25">
      <c r="A2897" s="1">
        <v>842.49699999999996</v>
      </c>
      <c r="B2897" s="1">
        <v>4.0000000000000001E-3</v>
      </c>
      <c r="C2897">
        <v>40</v>
      </c>
      <c r="E2897" s="2">
        <v>118694.8</v>
      </c>
      <c r="N2897">
        <v>29</v>
      </c>
      <c r="V2897" s="11">
        <f t="shared" si="5041"/>
        <v>1.1869478466985639E-6</v>
      </c>
      <c r="W2897" s="11">
        <f t="shared" si="5042"/>
        <v>8.4249689118647158E-7</v>
      </c>
      <c r="X2897" s="10">
        <f t="shared" si="5043"/>
        <v>118694.7948640073</v>
      </c>
      <c r="Y2897" s="8">
        <f t="shared" si="5044"/>
        <v>842.49692764180122</v>
      </c>
      <c r="Z2897" s="1">
        <f t="shared" si="5045"/>
        <v>842.49699999999996</v>
      </c>
      <c r="AA2897" s="2">
        <f t="shared" si="5046"/>
        <v>118694.8</v>
      </c>
      <c r="AB2897" s="2">
        <f t="shared" si="5040"/>
        <v>118694.7846698564</v>
      </c>
      <c r="AC2897" s="1">
        <f t="shared" si="5047"/>
        <v>0.12044225953911789</v>
      </c>
      <c r="AD2897" s="1" t="b">
        <f t="shared" si="5048"/>
        <v>1</v>
      </c>
      <c r="AM2897" s="10">
        <f t="shared" si="5049"/>
        <v>0.56353814909726685</v>
      </c>
      <c r="AN2897" s="10"/>
      <c r="AO2897" s="1">
        <f t="shared" si="5050"/>
        <v>842.49699999999996</v>
      </c>
      <c r="AP2897"/>
      <c r="BB2897" s="17" cm="1">
        <f t="array" ref="BB2897">$C2897*EXP(poly_from_str($AO2897,BB$2951))</f>
        <v>25.198330059761037</v>
      </c>
      <c r="BF2897" s="21">
        <f>INDEX([1]Pr3_line_class7_opt_lin!$A$2:$A$3624,MATCH($X2897,[1]Pr3_line_class7_opt_lin!$AO$2:$AO$3624,0),1)</f>
        <v>106906</v>
      </c>
    </row>
    <row r="2898" spans="1:58" hidden="1" x14ac:dyDescent="0.25">
      <c r="A2898" s="1">
        <v>842.38400000000001</v>
      </c>
      <c r="B2898" s="1">
        <v>4.0000000000000001E-3</v>
      </c>
      <c r="C2898">
        <v>1</v>
      </c>
      <c r="E2898" s="2">
        <v>118710.7</v>
      </c>
      <c r="N2898">
        <v>29</v>
      </c>
      <c r="V2898" s="11">
        <f t="shared" si="5041"/>
        <v>1.1871070675606375E-6</v>
      </c>
      <c r="W2898" s="11">
        <f t="shared" si="5042"/>
        <v>8.42384047941761E-7</v>
      </c>
      <c r="X2898" s="10">
        <f t="shared" si="5043"/>
        <v>118710.70226264831</v>
      </c>
      <c r="Y2898" s="8">
        <f t="shared" si="5044"/>
        <v>842.38403188576262</v>
      </c>
      <c r="Z2898" s="1">
        <f t="shared" si="5045"/>
        <v>842.38400000000001</v>
      </c>
      <c r="AA2898" s="2">
        <f t="shared" si="5046"/>
        <v>118710.7</v>
      </c>
      <c r="AB2898" s="2">
        <f t="shared" si="5040"/>
        <v>118710.70675606374</v>
      </c>
      <c r="AC2898" s="1">
        <f t="shared" si="5047"/>
        <v>0.12046115949262079</v>
      </c>
      <c r="AD2898" s="1" t="b">
        <f t="shared" si="5048"/>
        <v>1</v>
      </c>
      <c r="AM2898" s="10">
        <f t="shared" si="5049"/>
        <v>0.5636892438602823</v>
      </c>
      <c r="AN2898" s="10"/>
      <c r="AO2898" s="1">
        <f t="shared" si="5050"/>
        <v>842.38400000000001</v>
      </c>
      <c r="AP2898"/>
      <c r="BB2898" s="17" cm="1">
        <f t="array" ref="BB2898">$C2898*EXP(poly_from_str($AO2898,BB$2951))</f>
        <v>0.62961307958695856</v>
      </c>
      <c r="BF2898" s="21">
        <f>INDEX([1]Pr3_line_class7_opt_lin!$A$2:$A$3624,MATCH($X2898,[1]Pr3_line_class7_opt_lin!$AO$2:$AO$3624,0),1)</f>
        <v>2674</v>
      </c>
    </row>
    <row r="2899" spans="1:58" hidden="1" x14ac:dyDescent="0.25">
      <c r="A2899" s="1">
        <v>842.13</v>
      </c>
      <c r="B2899" s="1">
        <v>4.0000000000000001E-3</v>
      </c>
      <c r="C2899">
        <v>1</v>
      </c>
      <c r="E2899" s="2">
        <v>118746.5</v>
      </c>
      <c r="N2899">
        <v>29</v>
      </c>
      <c r="V2899" s="11">
        <f t="shared" si="5041"/>
        <v>1.1874651182121525E-6</v>
      </c>
      <c r="W2899" s="11">
        <f t="shared" si="5042"/>
        <v>8.4213008383404986E-7</v>
      </c>
      <c r="X2899" s="10">
        <f t="shared" si="5043"/>
        <v>118746.50395582407</v>
      </c>
      <c r="Y2899" s="8">
        <f t="shared" si="5044"/>
        <v>842.13005578001594</v>
      </c>
      <c r="Z2899" s="1">
        <f t="shared" si="5045"/>
        <v>842.13</v>
      </c>
      <c r="AA2899" s="2">
        <f t="shared" si="5046"/>
        <v>118746.5</v>
      </c>
      <c r="AB2899" s="2">
        <f t="shared" si="5040"/>
        <v>118746.51182121526</v>
      </c>
      <c r="AC2899" s="1">
        <f t="shared" si="5047"/>
        <v>0.12050367034853007</v>
      </c>
      <c r="AD2899" s="1" t="b">
        <f t="shared" si="5048"/>
        <v>1</v>
      </c>
      <c r="AM2899" s="10">
        <f t="shared" si="5049"/>
        <v>0.56402930663911743</v>
      </c>
      <c r="AN2899" s="10"/>
      <c r="AO2899" s="1">
        <f t="shared" si="5050"/>
        <v>842.13</v>
      </c>
      <c r="AP2899"/>
      <c r="BB2899" s="17" cm="1">
        <f t="array" ref="BB2899">$C2899*EXP(poly_from_str($AO2899,BB$2951))</f>
        <v>0.62883717039121156</v>
      </c>
      <c r="BF2899" s="21">
        <f>INDEX([1]Pr3_line_class7_opt_lin!$A$2:$A$3624,MATCH($X2899,[1]Pr3_line_class7_opt_lin!$AO$2:$AO$3624,0),1)</f>
        <v>2678</v>
      </c>
    </row>
    <row r="2900" spans="1:58" hidden="1" x14ac:dyDescent="0.25">
      <c r="A2900" s="1" t="s">
        <v>1011</v>
      </c>
      <c r="B2900" s="1">
        <v>4.0000000000000001E-3</v>
      </c>
      <c r="C2900">
        <v>3</v>
      </c>
      <c r="E2900" s="2">
        <v>118766.2</v>
      </c>
      <c r="N2900">
        <v>30</v>
      </c>
      <c r="V2900" s="11">
        <f t="shared" si="5041"/>
        <v>1.1876625613130798E-6</v>
      </c>
      <c r="W2900" s="11">
        <f t="shared" si="5042"/>
        <v>8.4199039794150194E-7</v>
      </c>
      <c r="X2900" s="10">
        <f t="shared" si="5043"/>
        <v>118766.21877534947</v>
      </c>
      <c r="Y2900" s="8">
        <f t="shared" si="5044"/>
        <v>841.99026483409023</v>
      </c>
      <c r="Z2900" s="1">
        <f t="shared" si="5045"/>
        <v>841.99</v>
      </c>
      <c r="AA2900" s="2">
        <f t="shared" si="5046"/>
        <v>118766.2</v>
      </c>
      <c r="AB2900" s="2">
        <f t="shared" si="5040"/>
        <v>118766.25613130798</v>
      </c>
      <c r="AC2900" s="1">
        <f t="shared" si="5047"/>
        <v>0.12052711797723725</v>
      </c>
      <c r="AD2900" s="1" t="b">
        <f t="shared" si="5048"/>
        <v>1</v>
      </c>
      <c r="AM2900" s="10">
        <f t="shared" si="5049"/>
        <v>0.56421667715768598</v>
      </c>
      <c r="AN2900" s="10"/>
      <c r="AO2900" s="1">
        <f t="shared" si="5050"/>
        <v>841.99</v>
      </c>
      <c r="AP2900"/>
      <c r="BB2900" s="17" cm="1">
        <f t="array" ref="BB2900">$C2900*EXP(poly_from_str($AO2900,BB$2951))</f>
        <v>1.8852284498719645</v>
      </c>
      <c r="BF2900" s="21">
        <f>INDEX([1]Pr3_line_class7_opt_lin!$A$2:$A$3624,MATCH($X2900,[1]Pr3_line_class7_opt_lin!$AO$2:$AO$3624,0),1)</f>
        <v>8042</v>
      </c>
    </row>
    <row r="2901" spans="1:58" hidden="1" x14ac:dyDescent="0.25">
      <c r="A2901" s="1" t="s">
        <v>1012</v>
      </c>
      <c r="B2901" s="1">
        <v>4.0000000000000001E-3</v>
      </c>
      <c r="C2901">
        <v>1</v>
      </c>
      <c r="E2901" s="2">
        <v>118796</v>
      </c>
      <c r="N2901">
        <v>30</v>
      </c>
      <c r="V2901" s="11">
        <f t="shared" si="5041"/>
        <v>1.1879602603533707E-6</v>
      </c>
      <c r="W2901" s="11">
        <f t="shared" si="5042"/>
        <v>8.4177918448432615E-7</v>
      </c>
      <c r="X2901" s="10">
        <f t="shared" si="5043"/>
        <v>118796.00870274229</v>
      </c>
      <c r="Y2901" s="8">
        <f t="shared" si="5044"/>
        <v>841.77912281737792</v>
      </c>
      <c r="Z2901" s="1">
        <f t="shared" si="5045"/>
        <v>841.779</v>
      </c>
      <c r="AA2901" s="2">
        <f t="shared" si="5046"/>
        <v>118796</v>
      </c>
      <c r="AB2901" s="2">
        <f t="shared" si="5040"/>
        <v>118796.02603533707</v>
      </c>
      <c r="AC2901" s="1">
        <f t="shared" si="5047"/>
        <v>0.12056247900894242</v>
      </c>
      <c r="AD2901" s="1" t="b">
        <f t="shared" si="5048"/>
        <v>1</v>
      </c>
      <c r="AM2901" s="10">
        <f t="shared" si="5049"/>
        <v>0.56449970835575614</v>
      </c>
      <c r="AN2901" s="10"/>
      <c r="AO2901" s="1">
        <f t="shared" si="5050"/>
        <v>841.779</v>
      </c>
      <c r="AP2901"/>
      <c r="BB2901" s="17" cm="1">
        <f t="array" ref="BB2901">$C2901*EXP(poly_from_str($AO2901,BB$2951))</f>
        <v>0.62776487121061519</v>
      </c>
      <c r="BF2901" s="21">
        <f>INDEX([1]Pr3_line_class7_opt_lin!$A$2:$A$3624,MATCH($X2901,[1]Pr3_line_class7_opt_lin!$AO$2:$AO$3624,0),1)</f>
        <v>2684</v>
      </c>
    </row>
    <row r="2902" spans="1:58" x14ac:dyDescent="0.25">
      <c r="A2902" s="1" t="s">
        <v>1013</v>
      </c>
      <c r="B2902" s="1">
        <v>8.0000000000000002E-3</v>
      </c>
      <c r="C2902">
        <v>20</v>
      </c>
      <c r="D2902" t="s">
        <v>113</v>
      </c>
      <c r="E2902" s="2">
        <v>118817.3</v>
      </c>
      <c r="N2902">
        <v>30</v>
      </c>
      <c r="V2902" s="11">
        <f t="shared" si="5041"/>
        <v>1.1881733972729043E-6</v>
      </c>
      <c r="W2902" s="11">
        <f t="shared" si="5042"/>
        <v>8.4162828140346573E-7</v>
      </c>
      <c r="X2902" s="10">
        <f t="shared" si="5043"/>
        <v>118817.31327316313</v>
      </c>
      <c r="Y2902" s="8">
        <f t="shared" si="5044"/>
        <v>841.62818738459612</v>
      </c>
      <c r="Z2902" s="1">
        <f t="shared" si="5045"/>
        <v>841.62800000000004</v>
      </c>
      <c r="AA2902" s="2">
        <f t="shared" si="5046"/>
        <v>118817.3</v>
      </c>
      <c r="AB2902" s="2">
        <f t="shared" si="5040"/>
        <v>118817.33972729044</v>
      </c>
      <c r="AC2902" s="1">
        <f t="shared" si="5047"/>
        <v>0.12058780109935176</v>
      </c>
      <c r="AD2902" s="1" t="b">
        <f t="shared" si="5048"/>
        <v>1</v>
      </c>
      <c r="AM2902" s="10">
        <f t="shared" si="5049"/>
        <v>1.129404439966351</v>
      </c>
      <c r="AN2902" s="10"/>
      <c r="AO2902" s="1">
        <f t="shared" si="5050"/>
        <v>841.62800000000004</v>
      </c>
      <c r="AP2902"/>
      <c r="BB2902" s="17" cm="1">
        <f t="array" ref="BB2902">$C2902*EXP(poly_from_str($AO2902,BB$2951))</f>
        <v>12.546070845547469</v>
      </c>
      <c r="BF2902" s="21">
        <f>INDEX([1]Pr3_line_class7_opt_lin!$A$2:$A$3624,MATCH($X2902,[1]Pr3_line_class7_opt_lin!$AO$2:$AO$3624,0),1)</f>
        <v>53730</v>
      </c>
    </row>
    <row r="2903" spans="1:58" hidden="1" x14ac:dyDescent="0.25">
      <c r="A2903" s="1" t="s">
        <v>1014</v>
      </c>
      <c r="B2903" s="1">
        <v>4.0000000000000001E-3</v>
      </c>
      <c r="C2903">
        <v>8</v>
      </c>
      <c r="E2903" s="2">
        <v>118845.9</v>
      </c>
      <c r="N2903">
        <v>30</v>
      </c>
      <c r="V2903" s="11">
        <f t="shared" si="5041"/>
        <v>1.1884586404508536E-6</v>
      </c>
      <c r="W2903" s="11">
        <f t="shared" si="5042"/>
        <v>8.4142574544010361E-7</v>
      </c>
      <c r="X2903" s="10">
        <f t="shared" si="5043"/>
        <v>118845.88799490327</v>
      </c>
      <c r="Y2903" s="8">
        <f t="shared" si="5044"/>
        <v>841.42583043587103</v>
      </c>
      <c r="Z2903" s="1">
        <f t="shared" si="5045"/>
        <v>841.42600000000004</v>
      </c>
      <c r="AA2903" s="2">
        <f t="shared" si="5046"/>
        <v>118845.9</v>
      </c>
      <c r="AB2903" s="2">
        <f t="shared" si="5040"/>
        <v>118845.86404508536</v>
      </c>
      <c r="AC2903" s="1">
        <f t="shared" si="5047"/>
        <v>0.12062169700311456</v>
      </c>
      <c r="AD2903" s="1" t="b">
        <f t="shared" si="5048"/>
        <v>1</v>
      </c>
      <c r="AM2903" s="10">
        <f t="shared" si="5049"/>
        <v>0.56497374694863245</v>
      </c>
      <c r="AN2903" s="10"/>
      <c r="AO2903" s="1">
        <f t="shared" si="5050"/>
        <v>841.42600000000004</v>
      </c>
      <c r="AP2903"/>
      <c r="BB2903" s="17" cm="1">
        <f t="array" ref="BB2903">$C2903*EXP(poly_from_str($AO2903,BB$2951))</f>
        <v>5.0134910134919721</v>
      </c>
      <c r="BF2903" s="21" t="e">
        <f>INDEX([1]Pr3_line_class7_opt_lin!$A$2:$A$3624,MATCH($X2903,[1]Pr3_line_class7_opt_lin!$AO$2:$AO$3624,0),1)</f>
        <v>#N/A</v>
      </c>
    </row>
    <row r="2904" spans="1:58" hidden="1" x14ac:dyDescent="0.25">
      <c r="A2904" s="1" t="s">
        <v>1015</v>
      </c>
      <c r="B2904" s="1">
        <v>4.0000000000000001E-3</v>
      </c>
      <c r="C2904">
        <v>4</v>
      </c>
      <c r="E2904" s="2">
        <v>118903.9</v>
      </c>
      <c r="N2904">
        <v>30</v>
      </c>
      <c r="V2904" s="11">
        <f t="shared" si="5041"/>
        <v>1.1890394344928449E-6</v>
      </c>
      <c r="W2904" s="11">
        <f t="shared" si="5042"/>
        <v>8.4101530731960863E-7</v>
      </c>
      <c r="X2904" s="10">
        <f t="shared" si="5043"/>
        <v>118903.9144885485</v>
      </c>
      <c r="Y2904" s="8">
        <f t="shared" si="5044"/>
        <v>841.01520484113996</v>
      </c>
      <c r="Z2904" s="1">
        <f t="shared" si="5045"/>
        <v>841.01499999999999</v>
      </c>
      <c r="AA2904" s="2">
        <f t="shared" si="5046"/>
        <v>118903.9</v>
      </c>
      <c r="AB2904" s="2">
        <f t="shared" si="5040"/>
        <v>118903.9434492845</v>
      </c>
      <c r="AC2904" s="1">
        <f t="shared" si="5047"/>
        <v>0.12069073883895323</v>
      </c>
      <c r="AD2904" s="1" t="b">
        <f t="shared" si="5048"/>
        <v>1</v>
      </c>
      <c r="AM2904" s="10">
        <f t="shared" si="5049"/>
        <v>0.56552570405997515</v>
      </c>
      <c r="AN2904" s="10"/>
      <c r="AO2904" s="1">
        <f t="shared" si="5050"/>
        <v>841.01499999999999</v>
      </c>
      <c r="AP2904"/>
      <c r="BB2904" s="17" cm="1">
        <f t="array" ref="BB2904">$C2904*EXP(poly_from_str($AO2904,BB$2951))</f>
        <v>2.5017223209665138</v>
      </c>
      <c r="BF2904" s="21" t="e">
        <f>INDEX([1]Pr3_line_class7_opt_lin!$A$2:$A$3624,MATCH($X2904,[1]Pr3_line_class7_opt_lin!$AO$2:$AO$3624,0),1)</f>
        <v>#N/A</v>
      </c>
    </row>
    <row r="2905" spans="1:58" x14ac:dyDescent="0.25">
      <c r="A2905" s="1" t="s">
        <v>1016</v>
      </c>
      <c r="B2905" s="1">
        <v>8.0000000000000002E-3</v>
      </c>
      <c r="C2905">
        <v>30</v>
      </c>
      <c r="D2905" t="s">
        <v>111</v>
      </c>
      <c r="E2905" s="2">
        <v>118921.60000000001</v>
      </c>
      <c r="N2905">
        <v>30</v>
      </c>
      <c r="V2905" s="11">
        <f t="shared" si="5041"/>
        <v>1.1892161876107458E-6</v>
      </c>
      <c r="W2905" s="11">
        <f t="shared" si="5042"/>
        <v>8.4089013265882737E-7</v>
      </c>
      <c r="X2905" s="10">
        <f t="shared" si="5043"/>
        <v>118921.60625356564</v>
      </c>
      <c r="Y2905" s="8">
        <f t="shared" si="5044"/>
        <v>840.89008844010368</v>
      </c>
      <c r="Z2905" s="1">
        <f t="shared" si="5045"/>
        <v>840.89</v>
      </c>
      <c r="AA2905" s="2">
        <f t="shared" si="5046"/>
        <v>118921.60000000001</v>
      </c>
      <c r="AB2905" s="2">
        <f t="shared" si="5040"/>
        <v>118921.61876107458</v>
      </c>
      <c r="AC2905" s="1">
        <f t="shared" si="5047"/>
        <v>0.12071175704377184</v>
      </c>
      <c r="AD2905" s="1" t="b">
        <f t="shared" si="5048"/>
        <v>1</v>
      </c>
      <c r="AM2905" s="10">
        <f t="shared" si="5049"/>
        <v>1.1313879342125606</v>
      </c>
      <c r="AN2905" s="10"/>
      <c r="AO2905" s="1">
        <f t="shared" si="5050"/>
        <v>840.89</v>
      </c>
      <c r="AP2905"/>
      <c r="BB2905" s="17" cm="1">
        <f t="array" ref="BB2905">$C2905*EXP(poly_from_str($AO2905,BB$2951))</f>
        <v>18.751458823683727</v>
      </c>
      <c r="BF2905" s="21">
        <f>INDEX([1]Pr3_line_class7_opt_lin!$A$2:$A$3624,MATCH($X2905,[1]Pr3_line_class7_opt_lin!$AO$2:$AO$3624,0),1)</f>
        <v>80949</v>
      </c>
    </row>
    <row r="2906" spans="1:58" x14ac:dyDescent="0.25">
      <c r="A2906" s="1" t="s">
        <v>1017</v>
      </c>
      <c r="B2906" s="1">
        <v>8.0000000000000002E-3</v>
      </c>
      <c r="C2906">
        <v>10</v>
      </c>
      <c r="D2906" t="s">
        <v>111</v>
      </c>
      <c r="E2906" s="2">
        <v>118924.3</v>
      </c>
      <c r="N2906">
        <v>30</v>
      </c>
      <c r="V2906" s="11">
        <f t="shared" si="5041"/>
        <v>1.1892430586855774E-6</v>
      </c>
      <c r="W2906" s="11">
        <f t="shared" si="5042"/>
        <v>8.4087104149446327E-7</v>
      </c>
      <c r="X2906" s="10">
        <f t="shared" si="5043"/>
        <v>118924.30195602836</v>
      </c>
      <c r="Y2906" s="8">
        <f t="shared" si="5044"/>
        <v>840.87102766408907</v>
      </c>
      <c r="Z2906" s="1">
        <f t="shared" si="5045"/>
        <v>840.87099999999998</v>
      </c>
      <c r="AA2906" s="2">
        <f t="shared" si="5046"/>
        <v>118924.3</v>
      </c>
      <c r="AB2906" s="2">
        <f t="shared" si="5040"/>
        <v>118924.30586855773</v>
      </c>
      <c r="AC2906" s="1">
        <f t="shared" si="5047"/>
        <v>0.12071495263159138</v>
      </c>
      <c r="AD2906" s="1" t="b">
        <f t="shared" si="5048"/>
        <v>1</v>
      </c>
      <c r="AM2906" s="10">
        <f t="shared" si="5049"/>
        <v>1.1314391862723296</v>
      </c>
      <c r="AN2906" s="10"/>
      <c r="AO2906" s="1">
        <f t="shared" si="5050"/>
        <v>840.87099999999998</v>
      </c>
      <c r="AP2906"/>
      <c r="BB2906" s="17" cm="1">
        <f t="array" ref="BB2906">$C2906*EXP(poly_from_str($AO2906,BB$2951))</f>
        <v>6.2499056987300508</v>
      </c>
      <c r="BF2906" s="21" t="e">
        <f>INDEX([1]Pr3_line_class7_opt_lin!$A$2:$A$3624,MATCH($X2906,[1]Pr3_line_class7_opt_lin!$AO$2:$AO$3624,0),1)</f>
        <v>#N/A</v>
      </c>
    </row>
    <row r="2907" spans="1:58" hidden="1" x14ac:dyDescent="0.25">
      <c r="A2907" s="1" t="s">
        <v>1018</v>
      </c>
      <c r="B2907" s="1">
        <v>4.0000000000000001E-3</v>
      </c>
      <c r="C2907">
        <v>6</v>
      </c>
      <c r="E2907" s="2">
        <v>118982.6</v>
      </c>
      <c r="N2907">
        <v>30</v>
      </c>
      <c r="V2907" s="11">
        <f t="shared" si="5041"/>
        <v>1.1898260355353444E-6</v>
      </c>
      <c r="W2907" s="11">
        <f t="shared" si="5042"/>
        <v>8.4045902510114924E-7</v>
      </c>
      <c r="X2907" s="10">
        <f t="shared" si="5043"/>
        <v>118982.6011828686</v>
      </c>
      <c r="Y2907" s="8">
        <f t="shared" si="5044"/>
        <v>840.45901674570416</v>
      </c>
      <c r="Z2907" s="1">
        <f t="shared" si="5045"/>
        <v>840.45899999999995</v>
      </c>
      <c r="AA2907" s="2">
        <f t="shared" si="5046"/>
        <v>118982.6</v>
      </c>
      <c r="AB2907" s="2">
        <f t="shared" si="5040"/>
        <v>118982.60355353444</v>
      </c>
      <c r="AC2907" s="1">
        <f t="shared" si="5047"/>
        <v>0.12078429974188774</v>
      </c>
      <c r="AD2907" s="1" t="b">
        <f t="shared" si="5048"/>
        <v>1</v>
      </c>
      <c r="AM2907" s="10">
        <f t="shared" si="5049"/>
        <v>0.56627438102275074</v>
      </c>
      <c r="AN2907" s="10"/>
      <c r="AO2907" s="1">
        <f t="shared" si="5050"/>
        <v>840.45899999999995</v>
      </c>
      <c r="AP2907"/>
      <c r="BB2907" s="17" cm="1">
        <f t="array" ref="BB2907">$C2907*EXP(poly_from_str($AO2907,BB$2951))</f>
        <v>3.7423895414733681</v>
      </c>
      <c r="BF2907" s="21">
        <f>INDEX([1]Pr3_line_class7_opt_lin!$A$2:$A$3624,MATCH($X2907,[1]Pr3_line_class7_opt_lin!$AO$2:$AO$3624,0),1)</f>
        <v>16231</v>
      </c>
    </row>
    <row r="2908" spans="1:58" hidden="1" x14ac:dyDescent="0.25">
      <c r="A2908" s="1" t="s">
        <v>1019</v>
      </c>
      <c r="B2908" s="1">
        <v>4.0000000000000001E-3</v>
      </c>
      <c r="C2908">
        <v>8</v>
      </c>
      <c r="E2908" s="2">
        <v>119007.7</v>
      </c>
      <c r="N2908">
        <v>30</v>
      </c>
      <c r="V2908" s="11">
        <f t="shared" si="5041"/>
        <v>1.1900766647387424E-6</v>
      </c>
      <c r="W2908" s="11">
        <f t="shared" si="5042"/>
        <v>8.4028176328086336E-7</v>
      </c>
      <c r="X2908" s="10">
        <f t="shared" si="5043"/>
        <v>119007.68884640087</v>
      </c>
      <c r="Y2908" s="8">
        <f t="shared" si="5044"/>
        <v>840.281842033472</v>
      </c>
      <c r="Z2908" s="1">
        <f t="shared" si="5045"/>
        <v>840.28200000000004</v>
      </c>
      <c r="AA2908" s="2">
        <f t="shared" si="5046"/>
        <v>119007.7</v>
      </c>
      <c r="AB2908" s="2">
        <f t="shared" si="5040"/>
        <v>119007.66647387424</v>
      </c>
      <c r="AC2908" s="1">
        <f t="shared" si="5047"/>
        <v>0.12081412339778445</v>
      </c>
      <c r="AD2908" s="1" t="b">
        <f t="shared" si="5048"/>
        <v>1</v>
      </c>
      <c r="AM2908" s="10">
        <f t="shared" si="5049"/>
        <v>0.56651314677691533</v>
      </c>
      <c r="AN2908" s="10"/>
      <c r="AO2908" s="1">
        <f t="shared" si="5050"/>
        <v>840.28200000000004</v>
      </c>
      <c r="AP2908"/>
      <c r="BB2908" s="17" cm="1">
        <f t="array" ref="BB2908">$C2908*EXP(poly_from_str($AO2908,BB$2951))</f>
        <v>4.9855255367666302</v>
      </c>
      <c r="BF2908" s="21">
        <f>INDEX([1]Pr3_line_class7_opt_lin!$A$2:$A$3624,MATCH($X2908,[1]Pr3_line_class7_opt_lin!$AO$2:$AO$3624,0),1)</f>
        <v>21665</v>
      </c>
    </row>
    <row r="2909" spans="1:58" hidden="1" x14ac:dyDescent="0.25">
      <c r="A2909" s="1" t="s">
        <v>1020</v>
      </c>
      <c r="B2909" s="1">
        <v>4.0000000000000001E-3</v>
      </c>
      <c r="C2909">
        <v>60</v>
      </c>
      <c r="E2909" s="2">
        <v>119039.5</v>
      </c>
      <c r="N2909">
        <v>30</v>
      </c>
      <c r="V2909" s="11">
        <f t="shared" si="5041"/>
        <v>1.1903954136445504E-6</v>
      </c>
      <c r="W2909" s="11">
        <f t="shared" si="5042"/>
        <v>8.4005729190730812E-7</v>
      </c>
      <c r="X2909" s="10">
        <f t="shared" si="5043"/>
        <v>119039.51375146054</v>
      </c>
      <c r="Y2909" s="8">
        <f t="shared" si="5044"/>
        <v>840.05719486377734</v>
      </c>
      <c r="Z2909" s="1">
        <f t="shared" si="5045"/>
        <v>840.05700000000002</v>
      </c>
      <c r="AA2909" s="2">
        <f t="shared" si="5046"/>
        <v>119039.5</v>
      </c>
      <c r="AB2909" s="2">
        <f t="shared" si="5040"/>
        <v>119039.54136445503</v>
      </c>
      <c r="AC2909" s="1">
        <f t="shared" si="5047"/>
        <v>0.120852062041299</v>
      </c>
      <c r="AD2909" s="1" t="b">
        <f t="shared" si="5048"/>
        <v>1</v>
      </c>
      <c r="AM2909" s="10">
        <f t="shared" si="5049"/>
        <v>0.56681629937016187</v>
      </c>
      <c r="AN2909" s="10"/>
      <c r="AO2909" s="1">
        <f t="shared" si="5050"/>
        <v>840.05700000000002</v>
      </c>
      <c r="AP2909"/>
      <c r="BB2909" s="17" cm="1">
        <f t="array" ref="BB2909">$C2909*EXP(poly_from_str($AO2909,BB$2951))</f>
        <v>37.35018535053073</v>
      </c>
      <c r="BF2909" s="21">
        <f>INDEX([1]Pr3_line_class7_opt_lin!$A$2:$A$3624,MATCH($X2909,[1]Pr3_line_class7_opt_lin!$AO$2:$AO$3624,0),1)</f>
        <v>162701</v>
      </c>
    </row>
    <row r="2910" spans="1:58" hidden="1" x14ac:dyDescent="0.25">
      <c r="A2910" s="1" t="s">
        <v>1021</v>
      </c>
      <c r="B2910" s="1">
        <v>4.0000000000000001E-3</v>
      </c>
      <c r="C2910">
        <v>60</v>
      </c>
      <c r="E2910" s="2">
        <v>119048.3</v>
      </c>
      <c r="N2910">
        <v>30</v>
      </c>
      <c r="V2910" s="11">
        <f t="shared" si="5041"/>
        <v>1.1904832766861708E-6</v>
      </c>
      <c r="W2910" s="11">
        <f t="shared" si="5042"/>
        <v>8.3999519522748334E-7</v>
      </c>
      <c r="X2910" s="10">
        <f t="shared" si="5043"/>
        <v>119048.30919651559</v>
      </c>
      <c r="Y2910" s="8">
        <f t="shared" si="5044"/>
        <v>839.99513033761662</v>
      </c>
      <c r="Z2910" s="1">
        <f t="shared" si="5045"/>
        <v>839.995</v>
      </c>
      <c r="AA2910" s="2">
        <f t="shared" si="5046"/>
        <v>119048.3</v>
      </c>
      <c r="AB2910" s="2">
        <f t="shared" si="5040"/>
        <v>119048.32766861707</v>
      </c>
      <c r="AC2910" s="1">
        <f t="shared" si="5047"/>
        <v>0.12086252160347209</v>
      </c>
      <c r="AD2910" s="1" t="b">
        <f t="shared" si="5048"/>
        <v>1</v>
      </c>
      <c r="AM2910" s="10">
        <f t="shared" si="5049"/>
        <v>0.56690004107167302</v>
      </c>
      <c r="AN2910" s="10"/>
      <c r="AO2910" s="1">
        <f t="shared" si="5050"/>
        <v>839.995</v>
      </c>
      <c r="AP2910"/>
      <c r="BB2910" s="17" cm="1">
        <f t="array" ref="BB2910">$C2910*EXP(poly_from_str($AO2910,BB$2951))</f>
        <v>37.338816752643318</v>
      </c>
      <c r="BF2910" s="21">
        <f>INDEX([1]Pr3_line_class7_opt_lin!$A$2:$A$3624,MATCH($X2910,[1]Pr3_line_class7_opt_lin!$AO$2:$AO$3624,0),1)</f>
        <v>162761</v>
      </c>
    </row>
    <row r="2911" spans="1:58" hidden="1" x14ac:dyDescent="0.25">
      <c r="A2911" s="1" t="s">
        <v>1022</v>
      </c>
      <c r="B2911" s="1">
        <v>4.0000000000000001E-3</v>
      </c>
      <c r="C2911">
        <v>1</v>
      </c>
      <c r="E2911" s="2">
        <v>119101.6</v>
      </c>
      <c r="N2911">
        <v>30</v>
      </c>
      <c r="V2911" s="11">
        <f t="shared" si="5041"/>
        <v>1.1910164014868648E-6</v>
      </c>
      <c r="W2911" s="11">
        <f t="shared" si="5042"/>
        <v>8.3961928303230186E-7</v>
      </c>
      <c r="X2911" s="10">
        <f t="shared" si="5043"/>
        <v>119101.61332870176</v>
      </c>
      <c r="Y2911" s="8">
        <f t="shared" si="5044"/>
        <v>839.61918907022437</v>
      </c>
      <c r="Z2911" s="1">
        <f t="shared" si="5045"/>
        <v>839.61900000000003</v>
      </c>
      <c r="AA2911" s="2">
        <f t="shared" si="5046"/>
        <v>119101.6</v>
      </c>
      <c r="AB2911" s="2">
        <f t="shared" si="5040"/>
        <v>119101.64014868648</v>
      </c>
      <c r="AC2911" s="1">
        <f t="shared" si="5047"/>
        <v>0.12092600343053604</v>
      </c>
      <c r="AD2911" s="1" t="b">
        <f t="shared" si="5048"/>
        <v>1</v>
      </c>
      <c r="AM2911" s="10">
        <f t="shared" si="5049"/>
        <v>0.56740783617331192</v>
      </c>
      <c r="AN2911" s="10"/>
      <c r="AO2911" s="1">
        <f t="shared" si="5050"/>
        <v>839.61900000000003</v>
      </c>
      <c r="AP2911"/>
      <c r="BB2911" s="17" cm="1">
        <f t="array" ref="BB2911">$C2911*EXP(poly_from_str($AO2911,BB$2951))</f>
        <v>0.62116449583189026</v>
      </c>
      <c r="BF2911" s="21">
        <f>INDEX([1]Pr3_line_class7_opt_lin!$A$2:$A$3624,MATCH($X2911,[1]Pr3_line_class7_opt_lin!$AO$2:$AO$3624,0),1)</f>
        <v>2719</v>
      </c>
    </row>
    <row r="2912" spans="1:58" hidden="1" x14ac:dyDescent="0.25">
      <c r="A2912" s="1" t="s">
        <v>1023</v>
      </c>
      <c r="B2912" s="1">
        <v>4.0000000000000001E-3</v>
      </c>
      <c r="C2912">
        <v>1</v>
      </c>
      <c r="E2912" s="2">
        <v>119114.4</v>
      </c>
      <c r="N2912">
        <v>30</v>
      </c>
      <c r="V2912" s="11">
        <f t="shared" si="5041"/>
        <v>1.1911440819793004E-6</v>
      </c>
      <c r="W2912" s="11">
        <f t="shared" si="5042"/>
        <v>8.3952905777974795E-7</v>
      </c>
      <c r="X2912" s="10">
        <f t="shared" si="5043"/>
        <v>119114.40272079709</v>
      </c>
      <c r="Y2912" s="8">
        <f t="shared" si="5044"/>
        <v>839.52903860332447</v>
      </c>
      <c r="Z2912" s="1">
        <f t="shared" si="5045"/>
        <v>839.529</v>
      </c>
      <c r="AA2912" s="2">
        <f t="shared" si="5046"/>
        <v>119114.4</v>
      </c>
      <c r="AB2912" s="2">
        <f t="shared" si="5040"/>
        <v>119114.40819793002</v>
      </c>
      <c r="AC2912" s="1">
        <f t="shared" si="5047"/>
        <v>0.12094121120171551</v>
      </c>
      <c r="AD2912" s="1" t="b">
        <f t="shared" si="5048"/>
        <v>1</v>
      </c>
      <c r="AM2912" s="10">
        <f t="shared" si="5049"/>
        <v>0.56752965055406068</v>
      </c>
      <c r="AN2912" s="10"/>
      <c r="AO2912" s="1">
        <f t="shared" si="5050"/>
        <v>839.529</v>
      </c>
      <c r="AP2912"/>
      <c r="BB2912" s="17" cm="1">
        <f t="array" ref="BB2912">$C2912*EXP(poly_from_str($AO2912,BB$2951))</f>
        <v>0.62088943355734794</v>
      </c>
      <c r="BF2912" s="21">
        <f>INDEX([1]Pr3_line_class7_opt_lin!$A$2:$A$3624,MATCH($X2912,[1]Pr3_line_class7_opt_lin!$AO$2:$AO$3624,0),1)</f>
        <v>2720</v>
      </c>
    </row>
    <row r="2913" spans="1:58" hidden="1" x14ac:dyDescent="0.25">
      <c r="A2913" s="1" t="s">
        <v>1024</v>
      </c>
      <c r="B2913" s="1">
        <v>4.0000000000000001E-3</v>
      </c>
      <c r="C2913">
        <v>2</v>
      </c>
      <c r="E2913" s="2">
        <v>119122.2</v>
      </c>
      <c r="N2913">
        <v>30</v>
      </c>
      <c r="V2913" s="11">
        <f t="shared" si="5041"/>
        <v>1.19122212242428E-6</v>
      </c>
      <c r="W2913" s="11">
        <f t="shared" si="5042"/>
        <v>8.3947408627443082E-7</v>
      </c>
      <c r="X2913" s="10">
        <f t="shared" si="5043"/>
        <v>119122.20406240746</v>
      </c>
      <c r="Y2913" s="8">
        <f t="shared" si="5044"/>
        <v>839.47405764596635</v>
      </c>
      <c r="Z2913" s="1">
        <f t="shared" si="5045"/>
        <v>839.47400000000005</v>
      </c>
      <c r="AA2913" s="2">
        <f t="shared" si="5046"/>
        <v>119122.2</v>
      </c>
      <c r="AB2913" s="2">
        <f t="shared" si="5040"/>
        <v>119122.212242428</v>
      </c>
      <c r="AC2913" s="1">
        <f t="shared" si="5047"/>
        <v>0.12095050724765032</v>
      </c>
      <c r="AD2913" s="1" t="b">
        <f t="shared" si="5048"/>
        <v>1</v>
      </c>
      <c r="AM2913" s="10">
        <f t="shared" si="5049"/>
        <v>0.56760399964739827</v>
      </c>
      <c r="AN2913" s="10"/>
      <c r="AO2913" s="1">
        <f t="shared" si="5050"/>
        <v>839.47400000000005</v>
      </c>
      <c r="AP2913"/>
      <c r="BB2913" s="17" cm="1">
        <f t="array" ref="BB2913">$C2913*EXP(poly_from_str($AO2913,BB$2951))</f>
        <v>1.2414426771580116</v>
      </c>
      <c r="BF2913" s="21" t="e">
        <f>INDEX([1]Pr3_line_class7_opt_lin!$A$2:$A$3624,MATCH($X2913,[1]Pr3_line_class7_opt_lin!$AO$2:$AO$3624,0),1)</f>
        <v>#N/A</v>
      </c>
    </row>
    <row r="2914" spans="1:58" x14ac:dyDescent="0.25">
      <c r="A2914" s="1" t="s">
        <v>1025</v>
      </c>
      <c r="B2914" s="1">
        <v>8.0000000000000002E-3</v>
      </c>
      <c r="C2914">
        <v>30</v>
      </c>
      <c r="D2914" t="s">
        <v>112</v>
      </c>
      <c r="E2914" s="2">
        <v>119138.7</v>
      </c>
      <c r="N2914">
        <v>30</v>
      </c>
      <c r="V2914" s="11">
        <f t="shared" si="5041"/>
        <v>1.1913867503496721E-6</v>
      </c>
      <c r="W2914" s="11">
        <f t="shared" si="5042"/>
        <v>8.3935782411592542E-7</v>
      </c>
      <c r="X2914" s="10">
        <f t="shared" si="5043"/>
        <v>119138.69171891073</v>
      </c>
      <c r="Y2914" s="8">
        <f t="shared" si="5044"/>
        <v>839.35788245798847</v>
      </c>
      <c r="Z2914" s="1">
        <f t="shared" si="5045"/>
        <v>839.35799999999995</v>
      </c>
      <c r="AA2914" s="2">
        <f t="shared" si="5046"/>
        <v>119138.7</v>
      </c>
      <c r="AB2914" s="2">
        <f t="shared" si="5040"/>
        <v>119138.67503496721</v>
      </c>
      <c r="AC2914" s="1">
        <f t="shared" si="5047"/>
        <v>0.12097011944543759</v>
      </c>
      <c r="AD2914" s="1" t="b">
        <f t="shared" si="5048"/>
        <v>1</v>
      </c>
      <c r="AM2914" s="10">
        <f t="shared" si="5049"/>
        <v>1.1355221490710758</v>
      </c>
      <c r="AN2914" s="10"/>
      <c r="AO2914" s="1">
        <f t="shared" si="5050"/>
        <v>839.35799999999995</v>
      </c>
      <c r="AP2914"/>
      <c r="BB2914" s="17" cm="1">
        <f t="array" ref="BB2914">$C2914*EXP(poly_from_str($AO2914,BB$2951))</f>
        <v>18.611004231675661</v>
      </c>
      <c r="BF2914" s="21">
        <f>INDEX([1]Pr3_line_class7_opt_lin!$A$2:$A$3624,MATCH($X2914,[1]Pr3_line_class7_opt_lin!$AO$2:$AO$3624,0),1)</f>
        <v>81690</v>
      </c>
    </row>
    <row r="2915" spans="1:58" hidden="1" x14ac:dyDescent="0.25">
      <c r="A2915" s="1" t="s">
        <v>1026</v>
      </c>
      <c r="B2915" s="1">
        <v>4.0000000000000001E-3</v>
      </c>
      <c r="C2915">
        <v>30</v>
      </c>
      <c r="E2915" s="2">
        <v>119199</v>
      </c>
      <c r="N2915">
        <v>30</v>
      </c>
      <c r="V2915" s="11">
        <f t="shared" si="5041"/>
        <v>1.1919903019669032E-6</v>
      </c>
      <c r="W2915" s="11">
        <f t="shared" si="5042"/>
        <v>8.3893321252695075E-7</v>
      </c>
      <c r="X2915" s="10">
        <f t="shared" si="5043"/>
        <v>119199.0100029192</v>
      </c>
      <c r="Y2915" s="8">
        <f t="shared" si="5044"/>
        <v>838.93314212551752</v>
      </c>
      <c r="Z2915" s="1">
        <f t="shared" si="5045"/>
        <v>838.93299999999999</v>
      </c>
      <c r="AA2915" s="2">
        <f t="shared" si="5046"/>
        <v>119199</v>
      </c>
      <c r="AB2915" s="2">
        <f t="shared" si="5040"/>
        <v>119199.03019669032</v>
      </c>
      <c r="AC2915" s="1">
        <f t="shared" si="5047"/>
        <v>0.12104204399915745</v>
      </c>
      <c r="AD2915" s="1" t="b">
        <f t="shared" si="5048"/>
        <v>1</v>
      </c>
      <c r="AM2915" s="10">
        <f t="shared" si="5049"/>
        <v>0.56833620801661155</v>
      </c>
      <c r="AN2915" s="10"/>
      <c r="AO2915" s="1">
        <f t="shared" si="5050"/>
        <v>838.93299999999999</v>
      </c>
      <c r="AP2915"/>
      <c r="BB2915" s="17" cm="1">
        <f t="array" ref="BB2915">$C2915*EXP(poly_from_str($AO2915,BB$2951))</f>
        <v>18.572035369646262</v>
      </c>
      <c r="BF2915" s="21" t="e">
        <f>INDEX([1]Pr3_line_class7_opt_lin!$A$2:$A$3624,MATCH($X2915,[1]Pr3_line_class7_opt_lin!$AO$2:$AO$3624,0),1)</f>
        <v>#N/A</v>
      </c>
    </row>
    <row r="2916" spans="1:58" hidden="1" x14ac:dyDescent="0.25">
      <c r="A2916" s="1" t="s">
        <v>1027</v>
      </c>
      <c r="B2916" s="1">
        <v>4.0000000000000001E-3</v>
      </c>
      <c r="C2916">
        <v>1</v>
      </c>
      <c r="E2916" s="2">
        <v>119216.6</v>
      </c>
      <c r="N2916">
        <v>30</v>
      </c>
      <c r="V2916" s="11">
        <f t="shared" si="5041"/>
        <v>1.1921665122811034E-6</v>
      </c>
      <c r="W2916" s="11">
        <f t="shared" si="5042"/>
        <v>8.3880936044141501E-7</v>
      </c>
      <c r="X2916" s="10">
        <f t="shared" si="5043"/>
        <v>119216.61696305673</v>
      </c>
      <c r="Y2916" s="8">
        <f t="shared" si="5044"/>
        <v>838.809241089171</v>
      </c>
      <c r="Z2916" s="1">
        <f t="shared" si="5045"/>
        <v>838.80899999999997</v>
      </c>
      <c r="AA2916" s="2">
        <f t="shared" si="5046"/>
        <v>119216.6</v>
      </c>
      <c r="AB2916" s="2">
        <f t="shared" si="5040"/>
        <v>119216.65122811034</v>
      </c>
      <c r="AC2916" s="1">
        <f t="shared" si="5047"/>
        <v>0.12106304965022452</v>
      </c>
      <c r="AD2916" s="1" t="b">
        <f t="shared" si="5048"/>
        <v>1</v>
      </c>
      <c r="AM2916" s="10">
        <f t="shared" si="5049"/>
        <v>0.56850415291204559</v>
      </c>
      <c r="AN2916" s="10"/>
      <c r="AO2916" s="1">
        <f t="shared" si="5050"/>
        <v>838.80899999999997</v>
      </c>
      <c r="AP2916"/>
      <c r="BB2916" s="17" cm="1">
        <f t="array" ref="BB2916">$C2916*EXP(poly_from_str($AO2916,BB$2951))</f>
        <v>0.61868884534909041</v>
      </c>
      <c r="BF2916" s="21" t="e">
        <f>INDEX([1]Pr3_line_class7_opt_lin!$A$2:$A$3624,MATCH($X2916,[1]Pr3_line_class7_opt_lin!$AO$2:$AO$3624,0),1)</f>
        <v>#N/A</v>
      </c>
    </row>
    <row r="2917" spans="1:58" hidden="1" x14ac:dyDescent="0.25">
      <c r="A2917" s="1" t="s">
        <v>1028</v>
      </c>
      <c r="B2917" s="1">
        <v>4.0000000000000001E-3</v>
      </c>
      <c r="C2917">
        <v>2</v>
      </c>
      <c r="E2917" s="2">
        <v>119372.8</v>
      </c>
      <c r="N2917">
        <v>30</v>
      </c>
      <c r="V2917" s="11">
        <f t="shared" si="5041"/>
        <v>1.1937276772924348E-6</v>
      </c>
      <c r="W2917" s="11">
        <f t="shared" si="5042"/>
        <v>8.3771177353635002E-7</v>
      </c>
      <c r="X2917" s="10">
        <f t="shared" si="5043"/>
        <v>119372.78935164308</v>
      </c>
      <c r="Y2917" s="8">
        <f t="shared" si="5044"/>
        <v>837.71184826237436</v>
      </c>
      <c r="Z2917" s="1">
        <f t="shared" si="5045"/>
        <v>837.71199999999999</v>
      </c>
      <c r="AA2917" s="2">
        <f t="shared" si="5046"/>
        <v>119372.8</v>
      </c>
      <c r="AB2917" s="2">
        <f t="shared" si="5040"/>
        <v>119372.76772924347</v>
      </c>
      <c r="AC2917" s="1">
        <f t="shared" si="5047"/>
        <v>0.12124928837669956</v>
      </c>
      <c r="AD2917" s="1" t="b">
        <f t="shared" si="5048"/>
        <v>1</v>
      </c>
      <c r="AM2917" s="10">
        <f t="shared" si="5049"/>
        <v>0.56999446110357743</v>
      </c>
      <c r="AN2917" s="10"/>
      <c r="AO2917" s="1">
        <f t="shared" si="5050"/>
        <v>837.71199999999999</v>
      </c>
      <c r="AP2917"/>
      <c r="BB2917" s="17" cm="1">
        <f t="array" ref="BB2917">$C2917*EXP(poly_from_str($AO2917,BB$2951))</f>
        <v>1.2306715875918104</v>
      </c>
      <c r="BF2917" s="21">
        <f>INDEX([1]Pr3_line_class7_opt_lin!$A$2:$A$3624,MATCH($X2917,[1]Pr3_line_class7_opt_lin!$AO$2:$AO$3624,0),1)</f>
        <v>5500</v>
      </c>
    </row>
    <row r="2918" spans="1:58" hidden="1" x14ac:dyDescent="0.25">
      <c r="A2918" s="1" t="s">
        <v>1029</v>
      </c>
      <c r="B2918" s="1">
        <v>4.0000000000000001E-3</v>
      </c>
      <c r="C2918">
        <v>3</v>
      </c>
      <c r="E2918" s="2">
        <v>119442.5</v>
      </c>
      <c r="N2918">
        <v>30</v>
      </c>
      <c r="V2918" s="11">
        <f t="shared" si="5041"/>
        <v>1.1944249023259036E-6</v>
      </c>
      <c r="W2918" s="11">
        <f t="shared" si="5042"/>
        <v>8.3722293153609485E-7</v>
      </c>
      <c r="X2918" s="10">
        <f t="shared" si="5043"/>
        <v>119442.49678209616</v>
      </c>
      <c r="Y2918" s="8">
        <f t="shared" si="5044"/>
        <v>837.22295409174251</v>
      </c>
      <c r="Z2918" s="1">
        <f t="shared" si="5045"/>
        <v>837.22299999999996</v>
      </c>
      <c r="AA2918" s="2">
        <f t="shared" si="5046"/>
        <v>119442.5</v>
      </c>
      <c r="AB2918" s="2">
        <f t="shared" si="5040"/>
        <v>119442.49023259037</v>
      </c>
      <c r="AC2918" s="1">
        <f t="shared" si="5047"/>
        <v>0.12133254236481222</v>
      </c>
      <c r="AD2918" s="1" t="b">
        <f t="shared" si="5048"/>
        <v>1</v>
      </c>
      <c r="AM2918" s="10">
        <f t="shared" si="5049"/>
        <v>0.57066038558424692</v>
      </c>
      <c r="AN2918" s="10"/>
      <c r="AO2918" s="1">
        <f t="shared" si="5050"/>
        <v>837.22299999999996</v>
      </c>
      <c r="AP2918"/>
      <c r="BB2918" s="17" cm="1">
        <f t="array" ref="BB2918">$C2918*EXP(poly_from_str($AO2918,BB$2951))</f>
        <v>1.8415232908245993</v>
      </c>
      <c r="BF2918" s="21">
        <f>INDEX([1]Pr3_line_class7_opt_lin!$A$2:$A$3624,MATCH($X2918,[1]Pr3_line_class7_opt_lin!$AO$2:$AO$3624,0),1)</f>
        <v>8273</v>
      </c>
    </row>
    <row r="2919" spans="1:58" hidden="1" x14ac:dyDescent="0.25">
      <c r="A2919" s="1" t="s">
        <v>1030</v>
      </c>
      <c r="B2919" s="1">
        <v>4.0000000000000001E-3</v>
      </c>
      <c r="C2919">
        <v>8</v>
      </c>
      <c r="E2919" s="2">
        <v>119510.9</v>
      </c>
      <c r="N2919">
        <v>30</v>
      </c>
      <c r="V2919" s="11">
        <f t="shared" si="5041"/>
        <v>1.1951086592793017E-6</v>
      </c>
      <c r="W2919" s="11">
        <f t="shared" si="5042"/>
        <v>8.3674376144770064E-7</v>
      </c>
      <c r="X2919" s="10">
        <f t="shared" si="5043"/>
        <v>119510.88879207628</v>
      </c>
      <c r="Y2919" s="8">
        <f t="shared" si="5044"/>
        <v>836.74383991887885</v>
      </c>
      <c r="Z2919" s="1">
        <f t="shared" si="5045"/>
        <v>836.74400000000003</v>
      </c>
      <c r="AA2919" s="2">
        <f t="shared" si="5046"/>
        <v>119510.9</v>
      </c>
      <c r="AB2919" s="2">
        <f t="shared" si="5040"/>
        <v>119510.86592793016</v>
      </c>
      <c r="AC2919" s="1">
        <f t="shared" si="5047"/>
        <v>0.1214142353742185</v>
      </c>
      <c r="AD2919" s="1" t="b">
        <f t="shared" si="5048"/>
        <v>1</v>
      </c>
      <c r="AM2919" s="10">
        <f t="shared" si="5049"/>
        <v>0.57131404587305079</v>
      </c>
      <c r="AN2919" s="10"/>
      <c r="AO2919" s="1">
        <f t="shared" si="5050"/>
        <v>836.74400000000003</v>
      </c>
      <c r="AP2919"/>
      <c r="BB2919" s="17" cm="1">
        <f t="array" ref="BB2919">$C2919*EXP(poly_from_str($AO2919,BB$2951))</f>
        <v>4.8990157501396201</v>
      </c>
      <c r="BF2919" s="21">
        <f>INDEX([1]Pr3_line_class7_opt_lin!$A$2:$A$3624,MATCH($X2919,[1]Pr3_line_class7_opt_lin!$AO$2:$AO$3624,0),1)</f>
        <v>22125</v>
      </c>
    </row>
    <row r="2920" spans="1:58" hidden="1" x14ac:dyDescent="0.25">
      <c r="A2920" s="1" t="s">
        <v>1031</v>
      </c>
      <c r="B2920" s="1">
        <v>4.0000000000000001E-3</v>
      </c>
      <c r="C2920">
        <v>1</v>
      </c>
      <c r="E2920" s="2">
        <v>119575</v>
      </c>
      <c r="N2920">
        <v>30</v>
      </c>
      <c r="V2920" s="11">
        <f t="shared" si="5041"/>
        <v>1.1957503034216395E-6</v>
      </c>
      <c r="W2920" s="11">
        <f t="shared" si="5042"/>
        <v>8.3629521220991016E-7</v>
      </c>
      <c r="X2920" s="10">
        <f t="shared" si="5043"/>
        <v>119575.00996661281</v>
      </c>
      <c r="Y2920" s="8">
        <f t="shared" si="5044"/>
        <v>836.29514250445425</v>
      </c>
      <c r="Z2920" s="1">
        <f t="shared" si="5045"/>
        <v>836.29499999999996</v>
      </c>
      <c r="AA2920" s="2">
        <f t="shared" si="5046"/>
        <v>119575</v>
      </c>
      <c r="AB2920" s="2">
        <f t="shared" si="5040"/>
        <v>119575.03034216395</v>
      </c>
      <c r="AC2920" s="1">
        <f t="shared" si="5047"/>
        <v>0.12149093940664715</v>
      </c>
      <c r="AD2920" s="1" t="b">
        <f t="shared" si="5048"/>
        <v>1</v>
      </c>
      <c r="AM2920" s="10">
        <f t="shared" si="5049"/>
        <v>0.57192737012657024</v>
      </c>
      <c r="AN2920" s="10"/>
      <c r="AO2920" s="1">
        <f t="shared" si="5050"/>
        <v>836.29499999999996</v>
      </c>
      <c r="AP2920"/>
      <c r="BB2920" s="17" cm="1">
        <f t="array" ref="BB2920">$C2920*EXP(poly_from_str($AO2920,BB$2951))</f>
        <v>0.61100455657913222</v>
      </c>
      <c r="BF2920" s="21" t="e">
        <f>INDEX([1]Pr3_line_class7_opt_lin!$A$2:$A$3624,MATCH($X2920,[1]Pr3_line_class7_opt_lin!$AO$2:$AO$3624,0),1)</f>
        <v>#N/A</v>
      </c>
    </row>
    <row r="2921" spans="1:58" x14ac:dyDescent="0.25">
      <c r="A2921" s="1" t="s">
        <v>1032</v>
      </c>
      <c r="B2921" s="1">
        <v>8.0000000000000002E-3</v>
      </c>
      <c r="C2921">
        <v>15</v>
      </c>
      <c r="D2921" t="s">
        <v>113</v>
      </c>
      <c r="E2921" s="2">
        <v>119639.7</v>
      </c>
      <c r="N2921">
        <v>30</v>
      </c>
      <c r="V2921" s="11">
        <f t="shared" si="5041"/>
        <v>1.1963969310025926E-6</v>
      </c>
      <c r="W2921" s="11">
        <f t="shared" si="5042"/>
        <v>8.3584295179610124E-7</v>
      </c>
      <c r="X2921" s="10">
        <f t="shared" si="5043"/>
        <v>119639.69773690528</v>
      </c>
      <c r="Y2921" s="8">
        <f t="shared" si="5044"/>
        <v>835.84296760683799</v>
      </c>
      <c r="Z2921" s="1">
        <f t="shared" si="5045"/>
        <v>835.84299999999996</v>
      </c>
      <c r="AA2921" s="2">
        <f t="shared" si="5046"/>
        <v>119639.7</v>
      </c>
      <c r="AB2921" s="2">
        <f t="shared" si="5040"/>
        <v>119639.69310025926</v>
      </c>
      <c r="AC2921" s="1">
        <f t="shared" si="5047"/>
        <v>0.12156828082562113</v>
      </c>
      <c r="AD2921" s="1" t="b">
        <f t="shared" si="5048"/>
        <v>1</v>
      </c>
      <c r="AM2921" s="10">
        <f t="shared" si="5049"/>
        <v>1.145092559248567</v>
      </c>
      <c r="AN2921" s="10"/>
      <c r="AO2921" s="1">
        <f t="shared" si="5050"/>
        <v>835.84299999999996</v>
      </c>
      <c r="AP2921"/>
      <c r="BB2921" s="17" cm="1">
        <f t="array" ref="BB2921">$C2921*EXP(poly_from_str($AO2921,BB$2951))</f>
        <v>9.1443450792857348</v>
      </c>
      <c r="BF2921" s="21" t="e">
        <f>INDEX([1]Pr3_line_class7_opt_lin!$A$2:$A$3624,MATCH($X2921,[1]Pr3_line_class7_opt_lin!$AO$2:$AO$3624,0),1)</f>
        <v>#N/A</v>
      </c>
    </row>
    <row r="2922" spans="1:58" hidden="1" x14ac:dyDescent="0.25">
      <c r="A2922" s="1" t="s">
        <v>1033</v>
      </c>
      <c r="B2922" s="1">
        <v>4.0000000000000001E-3</v>
      </c>
      <c r="C2922">
        <v>1</v>
      </c>
      <c r="E2922" s="2">
        <v>119815.4</v>
      </c>
      <c r="N2922">
        <v>30</v>
      </c>
      <c r="V2922" s="11">
        <f t="shared" si="5041"/>
        <v>1.1981543630192054E-6</v>
      </c>
      <c r="W2922" s="11">
        <f t="shared" si="5042"/>
        <v>8.3461725287400462E-7</v>
      </c>
      <c r="X2922" s="10">
        <f t="shared" si="5043"/>
        <v>119815.41185999646</v>
      </c>
      <c r="Y2922" s="8">
        <f t="shared" si="5044"/>
        <v>834.61717025894268</v>
      </c>
      <c r="Z2922" s="1">
        <f t="shared" si="5045"/>
        <v>834.61699999999996</v>
      </c>
      <c r="AA2922" s="2">
        <f t="shared" si="5046"/>
        <v>119815.4</v>
      </c>
      <c r="AB2922" s="2">
        <f t="shared" si="5040"/>
        <v>119815.43630192053</v>
      </c>
      <c r="AC2922" s="1">
        <f t="shared" si="5047"/>
        <v>0.1217786938810979</v>
      </c>
      <c r="AD2922" s="1" t="b">
        <f t="shared" si="5048"/>
        <v>1</v>
      </c>
      <c r="AM2922" s="10">
        <f t="shared" si="5049"/>
        <v>0.57422937706756516</v>
      </c>
      <c r="AN2922" s="10"/>
      <c r="AO2922" s="1">
        <f t="shared" si="5050"/>
        <v>834.61699999999996</v>
      </c>
      <c r="AP2922"/>
      <c r="BB2922" s="17" cm="1">
        <f t="array" ref="BB2922">$C2922*EXP(poly_from_str($AO2922,BB$2951))</f>
        <v>0.60587596492781337</v>
      </c>
      <c r="BF2922" s="21" t="e">
        <f>INDEX([1]Pr3_line_class7_opt_lin!$A$2:$A$3624,MATCH($X2922,[1]Pr3_line_class7_opt_lin!$AO$2:$AO$3624,0),1)</f>
        <v>#N/A</v>
      </c>
    </row>
    <row r="2923" spans="1:58" hidden="1" x14ac:dyDescent="0.25">
      <c r="A2923" s="1" t="s">
        <v>1034</v>
      </c>
      <c r="B2923" s="1">
        <v>4.0000000000000001E-3</v>
      </c>
      <c r="C2923">
        <v>10</v>
      </c>
      <c r="E2923" s="2">
        <v>119979.2</v>
      </c>
      <c r="N2923">
        <v>30</v>
      </c>
      <c r="V2923" s="11">
        <f t="shared" si="5041"/>
        <v>1.1997917161580751E-6</v>
      </c>
      <c r="W2923" s="11">
        <f t="shared" si="5042"/>
        <v>8.3347780281915539E-7</v>
      </c>
      <c r="X2923" s="10">
        <f t="shared" si="5043"/>
        <v>119979.1907608403</v>
      </c>
      <c r="Y2923" s="8">
        <f t="shared" si="5044"/>
        <v>833.47786700223969</v>
      </c>
      <c r="Z2923" s="1">
        <f t="shared" si="5045"/>
        <v>833.47799999999995</v>
      </c>
      <c r="AA2923" s="2">
        <f t="shared" si="5046"/>
        <v>119979.2</v>
      </c>
      <c r="AB2923" s="2">
        <f t="shared" si="5040"/>
        <v>119979.1716158075</v>
      </c>
      <c r="AC2923" s="1">
        <f t="shared" si="5047"/>
        <v>0.12197500810807695</v>
      </c>
      <c r="AD2923" s="1" t="b">
        <f t="shared" si="5048"/>
        <v>1</v>
      </c>
      <c r="AM2923" s="10">
        <f t="shared" si="5049"/>
        <v>0.57580020108509167</v>
      </c>
      <c r="AN2923" s="10"/>
      <c r="AO2923" s="1">
        <f t="shared" si="5050"/>
        <v>833.47799999999995</v>
      </c>
      <c r="AP2923"/>
      <c r="BB2923" s="17" cm="1">
        <f t="array" ref="BB2923">$C2923*EXP(poly_from_str($AO2923,BB$2951))</f>
        <v>6.0239535985399577</v>
      </c>
      <c r="BF2923" s="21">
        <f>INDEX([1]Pr3_line_class7_opt_lin!$A$2:$A$3624,MATCH($X2923,[1]Pr3_line_class7_opt_lin!$AO$2:$AO$3624,0),1)</f>
        <v>28198</v>
      </c>
    </row>
    <row r="2924" spans="1:58" hidden="1" x14ac:dyDescent="0.25">
      <c r="A2924" s="1" t="s">
        <v>1035</v>
      </c>
      <c r="B2924" s="1">
        <v>4.0000000000000001E-3</v>
      </c>
      <c r="C2924">
        <v>10</v>
      </c>
      <c r="E2924" s="2">
        <v>120020.6</v>
      </c>
      <c r="N2924">
        <v>30</v>
      </c>
      <c r="V2924" s="11">
        <f t="shared" si="5041"/>
        <v>1.2002064355069072E-6</v>
      </c>
      <c r="W2924" s="11">
        <f t="shared" si="5042"/>
        <v>8.3319030233143308E-7</v>
      </c>
      <c r="X2924" s="10">
        <f t="shared" si="5043"/>
        <v>120020.61416270769</v>
      </c>
      <c r="Y2924" s="8">
        <f t="shared" si="5044"/>
        <v>833.19020401306682</v>
      </c>
      <c r="Z2924" s="1">
        <f t="shared" si="5045"/>
        <v>833.19</v>
      </c>
      <c r="AA2924" s="2">
        <f t="shared" si="5046"/>
        <v>120020.6</v>
      </c>
      <c r="AB2924" s="2">
        <f t="shared" si="5040"/>
        <v>120020.64355069071</v>
      </c>
      <c r="AC2924" s="1">
        <f t="shared" si="5047"/>
        <v>0.12202477439160979</v>
      </c>
      <c r="AD2924" s="1" t="b">
        <f t="shared" si="5048"/>
        <v>1</v>
      </c>
      <c r="AM2924" s="10">
        <f t="shared" si="5049"/>
        <v>0.57619798605360129</v>
      </c>
      <c r="AN2924" s="10"/>
      <c r="AO2924" s="1">
        <f t="shared" si="5050"/>
        <v>833.19</v>
      </c>
      <c r="AP2924"/>
      <c r="BB2924" s="17" cm="1">
        <f t="array" ref="BB2924">$C2924*EXP(poly_from_str($AO2924,BB$2951))</f>
        <v>6.015153859788537</v>
      </c>
      <c r="BF2924" s="21">
        <f>INDEX([1]Pr3_line_class7_opt_lin!$A$2:$A$3624,MATCH($X2924,[1]Pr3_line_class7_opt_lin!$AO$2:$AO$3624,0),1)</f>
        <v>28247</v>
      </c>
    </row>
    <row r="2925" spans="1:58" hidden="1" x14ac:dyDescent="0.25">
      <c r="A2925" s="1" t="s">
        <v>1036</v>
      </c>
      <c r="B2925" s="1">
        <v>4.0000000000000001E-3</v>
      </c>
      <c r="C2925">
        <v>2</v>
      </c>
      <c r="E2925" s="2">
        <v>120101.2</v>
      </c>
      <c r="N2925">
        <v>30</v>
      </c>
      <c r="V2925" s="11">
        <f t="shared" si="5041"/>
        <v>1.201012213093195E-6</v>
      </c>
      <c r="W2925" s="11">
        <f t="shared" si="5042"/>
        <v>8.3263114773207934E-7</v>
      </c>
      <c r="X2925" s="10">
        <f t="shared" si="5043"/>
        <v>120101.20691725251</v>
      </c>
      <c r="Y2925" s="8">
        <f t="shared" si="5044"/>
        <v>832.63109977652539</v>
      </c>
      <c r="Z2925" s="1">
        <f t="shared" si="5045"/>
        <v>832.63099999999997</v>
      </c>
      <c r="AA2925" s="2">
        <f t="shared" si="5046"/>
        <v>120101.2</v>
      </c>
      <c r="AB2925" s="2">
        <f t="shared" si="5040"/>
        <v>120101.2213093195</v>
      </c>
      <c r="AC2925" s="1">
        <f t="shared" si="5047"/>
        <v>0.1221215167999507</v>
      </c>
      <c r="AD2925" s="1" t="b">
        <f t="shared" si="5048"/>
        <v>1</v>
      </c>
      <c r="AM2925" s="10">
        <f t="shared" si="5049"/>
        <v>0.57697203202859371</v>
      </c>
      <c r="AN2925" s="10"/>
      <c r="AO2925" s="1">
        <f t="shared" si="5050"/>
        <v>832.63099999999997</v>
      </c>
      <c r="AP2925"/>
      <c r="BB2925" s="17" cm="1">
        <f t="array" ref="BB2925">$C2925*EXP(poly_from_str($AO2925,BB$2951))</f>
        <v>1.1996150596963686</v>
      </c>
      <c r="BF2925" s="21">
        <f>INDEX([1]Pr3_line_class7_opt_lin!$A$2:$A$3624,MATCH($X2925,[1]Pr3_line_class7_opt_lin!$AO$2:$AO$3624,0),1)</f>
        <v>5668</v>
      </c>
    </row>
    <row r="2926" spans="1:58" hidden="1" x14ac:dyDescent="0.25">
      <c r="A2926" s="1" t="s">
        <v>1037</v>
      </c>
      <c r="B2926" s="1">
        <v>4.0000000000000001E-3</v>
      </c>
      <c r="C2926">
        <v>1</v>
      </c>
      <c r="E2926" s="2">
        <v>120168.6</v>
      </c>
      <c r="N2926">
        <v>30</v>
      </c>
      <c r="V2926" s="11">
        <f t="shared" si="5041"/>
        <v>1.2016862060843776E-6</v>
      </c>
      <c r="W2926" s="11">
        <f t="shared" si="5042"/>
        <v>8.3216414271282185E-7</v>
      </c>
      <c r="X2926" s="10">
        <f t="shared" si="5043"/>
        <v>120168.6066796028</v>
      </c>
      <c r="Y2926" s="8">
        <f t="shared" si="5044"/>
        <v>832.1640964567647</v>
      </c>
      <c r="Z2926" s="1">
        <f t="shared" si="5045"/>
        <v>832.16399999999999</v>
      </c>
      <c r="AA2926" s="2">
        <f t="shared" si="5046"/>
        <v>120168.6</v>
      </c>
      <c r="AB2926" s="2">
        <f t="shared" si="5040"/>
        <v>120168.62060843776</v>
      </c>
      <c r="AC2926" s="1">
        <f t="shared" si="5047"/>
        <v>0.12220248689467327</v>
      </c>
      <c r="AD2926" s="1" t="b">
        <f t="shared" si="5048"/>
        <v>1</v>
      </c>
      <c r="AM2926" s="10">
        <f t="shared" si="5049"/>
        <v>0.57761979609788461</v>
      </c>
      <c r="AN2926" s="10"/>
      <c r="AO2926" s="1">
        <f t="shared" si="5050"/>
        <v>832.16399999999999</v>
      </c>
      <c r="AP2926"/>
      <c r="BB2926" s="17" cm="1">
        <f t="array" ref="BB2926">$C2926*EXP(poly_from_str($AO2926,BB$2951))</f>
        <v>0.5983809180388584</v>
      </c>
      <c r="BF2926" s="21">
        <f>INDEX([1]Pr3_line_class7_opt_lin!$A$2:$A$3624,MATCH($X2926,[1]Pr3_line_class7_opt_lin!$AO$2:$AO$3624,0),1)</f>
        <v>2842</v>
      </c>
    </row>
    <row r="2927" spans="1:58" hidden="1" x14ac:dyDescent="0.25">
      <c r="A2927" s="1" t="s">
        <v>1038</v>
      </c>
      <c r="B2927" s="1">
        <v>4.0000000000000001E-3</v>
      </c>
      <c r="C2927">
        <v>1</v>
      </c>
      <c r="E2927" s="2">
        <v>120190.39999999999</v>
      </c>
      <c r="N2927">
        <v>30</v>
      </c>
      <c r="V2927" s="11">
        <f t="shared" si="5041"/>
        <v>1.2019042971684337E-6</v>
      </c>
      <c r="W2927" s="11">
        <f t="shared" si="5042"/>
        <v>8.320132057136012E-7</v>
      </c>
      <c r="X2927" s="10">
        <f t="shared" si="5043"/>
        <v>120190.40962709354</v>
      </c>
      <c r="Y2927" s="8">
        <f t="shared" si="5044"/>
        <v>832.01313907043891</v>
      </c>
      <c r="Z2927" s="1">
        <f t="shared" si="5045"/>
        <v>832.01300000000003</v>
      </c>
      <c r="AA2927" s="2">
        <f t="shared" si="5046"/>
        <v>120190.39999999999</v>
      </c>
      <c r="AB2927" s="2">
        <f t="shared" si="5040"/>
        <v>120190.42971684335</v>
      </c>
      <c r="AC2927" s="1">
        <f t="shared" si="5047"/>
        <v>0.12222869697759732</v>
      </c>
      <c r="AD2927" s="1" t="b">
        <f t="shared" si="5048"/>
        <v>1</v>
      </c>
      <c r="AM2927" s="10">
        <f t="shared" si="5049"/>
        <v>0.57782943295357159</v>
      </c>
      <c r="AN2927" s="10"/>
      <c r="AO2927" s="1">
        <f t="shared" si="5050"/>
        <v>832.01300000000003</v>
      </c>
      <c r="AP2927"/>
      <c r="BB2927" s="17" cm="1">
        <f t="array" ref="BB2927">$C2927*EXP(poly_from_str($AO2927,BB$2951))</f>
        <v>0.59791967174528449</v>
      </c>
      <c r="BF2927" s="21">
        <f>INDEX([1]Pr3_line_class7_opt_lin!$A$2:$A$3624,MATCH($X2927,[1]Pr3_line_class7_opt_lin!$AO$2:$AO$3624,0),1)</f>
        <v>2845</v>
      </c>
    </row>
    <row r="2928" spans="1:58" hidden="1" x14ac:dyDescent="0.25">
      <c r="A2928" s="1" t="s">
        <v>1039</v>
      </c>
      <c r="B2928" s="1">
        <v>4.0000000000000001E-3</v>
      </c>
      <c r="C2928">
        <v>3</v>
      </c>
      <c r="E2928" s="2">
        <v>120204</v>
      </c>
      <c r="N2928">
        <v>30</v>
      </c>
      <c r="V2928" s="11">
        <f t="shared" si="5041"/>
        <v>1.2020401024618984E-6</v>
      </c>
      <c r="W2928" s="11">
        <f t="shared" si="5042"/>
        <v>8.3191907091278162E-7</v>
      </c>
      <c r="X2928" s="10">
        <f t="shared" si="5043"/>
        <v>120204.00331834945</v>
      </c>
      <c r="Y2928" s="8">
        <f t="shared" si="5044"/>
        <v>831.91904794683944</v>
      </c>
      <c r="Z2928" s="1">
        <f t="shared" si="5045"/>
        <v>831.91899999999998</v>
      </c>
      <c r="AA2928" s="2">
        <f t="shared" si="5046"/>
        <v>120204</v>
      </c>
      <c r="AB2928" s="2">
        <f t="shared" si="5040"/>
        <v>120204.01024618984</v>
      </c>
      <c r="AC2928" s="1">
        <f t="shared" si="5047"/>
        <v>0.12224502039633056</v>
      </c>
      <c r="AD2928" s="1" t="b">
        <f t="shared" si="5048"/>
        <v>1</v>
      </c>
      <c r="AM2928" s="10">
        <f t="shared" si="5049"/>
        <v>0.57796011390532009</v>
      </c>
      <c r="AN2928" s="10"/>
      <c r="AO2928" s="1">
        <f t="shared" si="5050"/>
        <v>831.91899999999998</v>
      </c>
      <c r="AP2928"/>
      <c r="BB2928" s="17" cm="1">
        <f t="array" ref="BB2928">$C2928*EXP(poly_from_str($AO2928,BB$2951))</f>
        <v>1.7928976420254934</v>
      </c>
      <c r="BF2928" s="21">
        <f>INDEX([1]Pr3_line_class7_opt_lin!$A$2:$A$3624,MATCH($X2928,[1]Pr3_line_class7_opt_lin!$AO$2:$AO$3624,0),1)</f>
        <v>8538</v>
      </c>
    </row>
    <row r="2929" spans="1:58" hidden="1" x14ac:dyDescent="0.25">
      <c r="A2929" s="1" t="s">
        <v>1040</v>
      </c>
      <c r="B2929" s="1">
        <v>4.0000000000000001E-3</v>
      </c>
      <c r="C2929">
        <v>10</v>
      </c>
      <c r="E2929" s="2">
        <v>120214.6</v>
      </c>
      <c r="N2929">
        <v>30</v>
      </c>
      <c r="V2929" s="11">
        <f t="shared" si="5041"/>
        <v>1.202145589448047E-6</v>
      </c>
      <c r="W2929" s="11">
        <f t="shared" si="5042"/>
        <v>8.3184571591137849E-7</v>
      </c>
      <c r="X2929" s="10">
        <f t="shared" si="5043"/>
        <v>120214.58670695375</v>
      </c>
      <c r="Y2929" s="8">
        <f t="shared" si="5044"/>
        <v>831.84580789492122</v>
      </c>
      <c r="Z2929" s="1">
        <f t="shared" si="5045"/>
        <v>831.846</v>
      </c>
      <c r="AA2929" s="2">
        <f t="shared" si="5046"/>
        <v>120214.6</v>
      </c>
      <c r="AB2929" s="2">
        <f t="shared" si="5040"/>
        <v>120214.55894480468</v>
      </c>
      <c r="AC2929" s="1">
        <f t="shared" si="5047"/>
        <v>0.12225770091146961</v>
      </c>
      <c r="AD2929" s="1" t="b">
        <f t="shared" si="5048"/>
        <v>1</v>
      </c>
      <c r="AM2929" s="10">
        <f t="shared" si="5049"/>
        <v>0.57806180470904478</v>
      </c>
      <c r="AN2929" s="10"/>
      <c r="AO2929" s="1">
        <f t="shared" si="5050"/>
        <v>831.846</v>
      </c>
      <c r="AP2929"/>
      <c r="BB2929" s="17" cm="1">
        <f t="array" ref="BB2929">$C2929*EXP(poly_from_str($AO2929,BB$2951))</f>
        <v>5.9740957263818721</v>
      </c>
      <c r="BF2929" s="21">
        <f>INDEX([1]Pr3_line_class7_opt_lin!$A$2:$A$3624,MATCH($X2929,[1]Pr3_line_class7_opt_lin!$AO$2:$AO$3624,0),1)</f>
        <v>28473</v>
      </c>
    </row>
    <row r="2930" spans="1:58" hidden="1" x14ac:dyDescent="0.25">
      <c r="A2930" s="5">
        <v>831.26599999999996</v>
      </c>
      <c r="B2930" s="1">
        <v>4.0000000000000001E-3</v>
      </c>
      <c r="C2930">
        <v>200</v>
      </c>
      <c r="E2930" s="6">
        <v>120298.4</v>
      </c>
      <c r="N2930">
        <v>30</v>
      </c>
      <c r="P2930" s="4" t="s">
        <v>1107</v>
      </c>
      <c r="Q2930" s="1">
        <f>$A2930+0</f>
        <v>831.26599999999996</v>
      </c>
      <c r="R2930" s="2">
        <f>100000000/Q2930</f>
        <v>120298.43636092418</v>
      </c>
      <c r="T2930" s="1">
        <f>100000000/$E2930</f>
        <v>831.26625125521207</v>
      </c>
      <c r="V2930" s="11">
        <f>0.001/$A2930</f>
        <v>1.2029843636092419E-6</v>
      </c>
      <c r="W2930" s="11">
        <f>0.1/$E2930</f>
        <v>8.3126625125521215E-7</v>
      </c>
      <c r="X2930" s="10">
        <f>($E2930/$W2930^2+(100000000/$A2930)/$V2930^2)/(1/$W2930^2+1/$V2930^2)</f>
        <v>120298.41175092277</v>
      </c>
      <c r="Y2930" s="8">
        <f>100000000/X2930</f>
        <v>831.26617005592288</v>
      </c>
      <c r="Z2930" s="1">
        <f t="shared" si="5045"/>
        <v>831.26599999999996</v>
      </c>
      <c r="AA2930" s="2">
        <f t="shared" si="5046"/>
        <v>120298.4</v>
      </c>
      <c r="AB2930" s="2">
        <f t="shared" si="5040"/>
        <v>120298.43636092418</v>
      </c>
      <c r="AC2930" s="1">
        <f t="shared" si="5047"/>
        <v>0.12235856895441663</v>
      </c>
      <c r="AD2930" s="1" t="b">
        <f t="shared" si="5048"/>
        <v>1</v>
      </c>
      <c r="AM2930" s="10">
        <f t="shared" si="5049"/>
        <v>0.57886837666884006</v>
      </c>
      <c r="AN2930" s="10"/>
      <c r="AO2930" s="1">
        <f t="shared" si="5050"/>
        <v>831.26599999999996</v>
      </c>
      <c r="AP2930"/>
      <c r="BB2930" s="17" cm="1">
        <f t="array" ref="BB2930">$C2930*EXP(poly_from_str($AO2930,BB$2951))</f>
        <v>119.12763030837918</v>
      </c>
      <c r="BF2930" s="21">
        <f>INDEX([1]Pr3_line_class7_opt_lin!$A$2:$A$3624,MATCH($X2930,[1]Pr3_line_class7_opt_lin!$AO$2:$AO$3624,0),1)</f>
        <v>571433</v>
      </c>
    </row>
    <row r="2931" spans="1:58" hidden="1" x14ac:dyDescent="0.25">
      <c r="A2931" s="1" t="s">
        <v>1041</v>
      </c>
      <c r="B2931" s="1">
        <v>4.0000000000000001E-3</v>
      </c>
      <c r="C2931">
        <v>1</v>
      </c>
      <c r="E2931" s="2">
        <v>120317.2</v>
      </c>
      <c r="N2931">
        <v>30</v>
      </c>
      <c r="V2931" s="11">
        <f t="shared" ref="V2931:V2947" si="5051">0.001/$A2931</f>
        <v>1.20317252531475E-6</v>
      </c>
      <c r="W2931" s="11">
        <f t="shared" ref="W2931:W2947" si="5052">0.1/$E2931</f>
        <v>8.3113636288078515E-7</v>
      </c>
      <c r="X2931" s="10">
        <f t="shared" ref="X2931:X2947" si="5053">($E2931/$W2931^2+(100000000/$A2931)/$V2931^2)/(1/$W2931^2+1/$V2931^2)</f>
        <v>120317.21696964762</v>
      </c>
      <c r="Y2931" s="8">
        <f t="shared" ref="Y2931:Y2947" si="5054">100000000/X2931</f>
        <v>831.13624565657108</v>
      </c>
      <c r="Z2931" s="1">
        <f t="shared" si="5045"/>
        <v>831.13599999999997</v>
      </c>
      <c r="AA2931" s="2">
        <f t="shared" si="5046"/>
        <v>120317.2</v>
      </c>
      <c r="AB2931" s="2">
        <f t="shared" si="5040"/>
        <v>120317.25253147499</v>
      </c>
      <c r="AC2931" s="1">
        <f t="shared" si="5047"/>
        <v>0.12238120628361364</v>
      </c>
      <c r="AD2931" s="1" t="b">
        <f t="shared" si="5048"/>
        <v>1</v>
      </c>
      <c r="AM2931" s="10">
        <f t="shared" si="5049"/>
        <v>0.57904939745119932</v>
      </c>
      <c r="AN2931" s="10"/>
      <c r="AO2931" s="1">
        <f t="shared" si="5050"/>
        <v>831.13599999999997</v>
      </c>
      <c r="AP2931"/>
      <c r="BB2931" s="17" cm="1">
        <f t="array" ref="BB2931">$C2931*EXP(poly_from_str($AO2931,BB$2951))</f>
        <v>0.59524114933817751</v>
      </c>
      <c r="BF2931" s="21" t="e">
        <f>INDEX([1]Pr3_line_class7_opt_lin!$A$2:$A$3624,MATCH($X2931,[1]Pr3_line_class7_opt_lin!$AO$2:$AO$3624,0),1)</f>
        <v>#N/A</v>
      </c>
    </row>
    <row r="2932" spans="1:58" hidden="1" x14ac:dyDescent="0.25">
      <c r="A2932" s="1" t="s">
        <v>1042</v>
      </c>
      <c r="B2932" s="1">
        <v>4.0000000000000001E-3</v>
      </c>
      <c r="C2932">
        <v>2</v>
      </c>
      <c r="E2932" s="2">
        <v>120347.5</v>
      </c>
      <c r="N2932">
        <v>30</v>
      </c>
      <c r="V2932" s="11">
        <f t="shared" si="5051"/>
        <v>1.2034751548571654E-6</v>
      </c>
      <c r="W2932" s="11">
        <f t="shared" si="5052"/>
        <v>8.3092710691954556E-7</v>
      </c>
      <c r="X2932" s="10">
        <f t="shared" si="5053"/>
        <v>120347.50499906225</v>
      </c>
      <c r="Y2932" s="8">
        <f t="shared" si="5054"/>
        <v>830.92707240402865</v>
      </c>
      <c r="Z2932" s="1">
        <f t="shared" si="5045"/>
        <v>830.92700000000002</v>
      </c>
      <c r="AA2932" s="2">
        <f t="shared" si="5046"/>
        <v>120347.5</v>
      </c>
      <c r="AB2932" s="2">
        <f t="shared" si="5040"/>
        <v>120347.51548571655</v>
      </c>
      <c r="AC2932" s="1">
        <f t="shared" si="5047"/>
        <v>0.12241762241792392</v>
      </c>
      <c r="AD2932" s="1" t="b">
        <f t="shared" si="5048"/>
        <v>1</v>
      </c>
      <c r="AM2932" s="10">
        <f t="shared" si="5049"/>
        <v>0.57934090479669087</v>
      </c>
      <c r="AN2932" s="10"/>
      <c r="AO2932" s="1">
        <f t="shared" si="5050"/>
        <v>830.92700000000002</v>
      </c>
      <c r="AP2932"/>
      <c r="BB2932" s="17" cm="1">
        <f t="array" ref="BB2932">$C2932*EXP(poly_from_str($AO2932,BB$2951))</f>
        <v>1.1892058491926201</v>
      </c>
      <c r="BF2932" s="21">
        <f>INDEX([1]Pr3_line_class7_opt_lin!$A$2:$A$3624,MATCH($X2932,[1]Pr3_line_class7_opt_lin!$AO$2:$AO$3624,0),1)</f>
        <v>5726</v>
      </c>
    </row>
    <row r="2933" spans="1:58" hidden="1" x14ac:dyDescent="0.25">
      <c r="A2933" s="1" t="s">
        <v>1043</v>
      </c>
      <c r="B2933" s="1">
        <v>4.0000000000000001E-3</v>
      </c>
      <c r="C2933">
        <v>1</v>
      </c>
      <c r="E2933" s="2">
        <v>120425.9</v>
      </c>
      <c r="N2933">
        <v>30</v>
      </c>
      <c r="V2933" s="11">
        <f t="shared" si="5051"/>
        <v>1.2042592240235265E-6</v>
      </c>
      <c r="W2933" s="11">
        <f t="shared" si="5052"/>
        <v>8.3038615447341485E-7</v>
      </c>
      <c r="X2933" s="10">
        <f t="shared" si="5053"/>
        <v>120425.90721912248</v>
      </c>
      <c r="Y2933" s="8">
        <f t="shared" si="5054"/>
        <v>830.38610469459638</v>
      </c>
      <c r="Z2933" s="1">
        <f t="shared" si="5045"/>
        <v>830.38599999999997</v>
      </c>
      <c r="AA2933" s="2">
        <f t="shared" si="5046"/>
        <v>120425.9</v>
      </c>
      <c r="AB2933" s="2">
        <f t="shared" si="5040"/>
        <v>120425.92240235265</v>
      </c>
      <c r="AC2933" s="1">
        <f t="shared" si="5047"/>
        <v>0.12251201393228731</v>
      </c>
      <c r="AD2933" s="1" t="b">
        <f t="shared" si="5048"/>
        <v>1</v>
      </c>
      <c r="AM2933" s="10">
        <f t="shared" si="5049"/>
        <v>0.58009600354533919</v>
      </c>
      <c r="AN2933" s="10"/>
      <c r="AO2933" s="1">
        <f t="shared" si="5050"/>
        <v>830.38599999999997</v>
      </c>
      <c r="AP2933"/>
      <c r="BB2933" s="17" cm="1">
        <f t="array" ref="BB2933">$C2933*EXP(poly_from_str($AO2933,BB$2951))</f>
        <v>0.59295106484403004</v>
      </c>
      <c r="BF2933" s="21">
        <f>INDEX([1]Pr3_line_class7_opt_lin!$A$2:$A$3624,MATCH($X2933,[1]Pr3_line_class7_opt_lin!$AO$2:$AO$3624,0),1)</f>
        <v>2872</v>
      </c>
    </row>
    <row r="2934" spans="1:58" hidden="1" x14ac:dyDescent="0.25">
      <c r="A2934" s="1" t="s">
        <v>1044</v>
      </c>
      <c r="B2934" s="1">
        <v>4.0000000000000001E-3</v>
      </c>
      <c r="C2934">
        <v>2</v>
      </c>
      <c r="E2934" s="2">
        <v>120473.1</v>
      </c>
      <c r="N2934">
        <v>30</v>
      </c>
      <c r="V2934" s="11">
        <f t="shared" si="5051"/>
        <v>1.2047307366567036E-6</v>
      </c>
      <c r="W2934" s="11">
        <f t="shared" si="5052"/>
        <v>8.3006081855617566E-7</v>
      </c>
      <c r="X2934" s="10">
        <f t="shared" si="5053"/>
        <v>120473.09152281233</v>
      </c>
      <c r="Y2934" s="8">
        <f t="shared" si="5054"/>
        <v>830.06087696408429</v>
      </c>
      <c r="Z2934" s="1">
        <f t="shared" si="5045"/>
        <v>830.06100000000004</v>
      </c>
      <c r="AA2934" s="2">
        <f t="shared" si="5046"/>
        <v>120473.1</v>
      </c>
      <c r="AB2934" s="2">
        <f t="shared" si="5040"/>
        <v>120473.07366567035</v>
      </c>
      <c r="AC2934" s="1">
        <f t="shared" si="5047"/>
        <v>0.12256880739227018</v>
      </c>
      <c r="AD2934" s="1" t="b">
        <f t="shared" si="5048"/>
        <v>1</v>
      </c>
      <c r="AM2934" s="10">
        <f t="shared" si="5049"/>
        <v>0.58055058604126686</v>
      </c>
      <c r="AN2934" s="10"/>
      <c r="AO2934" s="1">
        <f t="shared" si="5050"/>
        <v>830.06100000000004</v>
      </c>
      <c r="AP2934"/>
      <c r="BB2934" s="17" cm="1">
        <f t="array" ref="BB2934">$C2934*EXP(poly_from_str($AO2934,BB$2951))</f>
        <v>1.1839177415235043</v>
      </c>
      <c r="BF2934" s="21">
        <f>INDEX([1]Pr3_line_class7_opt_lin!$A$2:$A$3624,MATCH($X2934,[1]Pr3_line_class7_opt_lin!$AO$2:$AO$3624,0),1)</f>
        <v>5755</v>
      </c>
    </row>
    <row r="2935" spans="1:58" hidden="1" x14ac:dyDescent="0.25">
      <c r="A2935" s="1" t="s">
        <v>1045</v>
      </c>
      <c r="B2935" s="1">
        <v>4.0000000000000001E-3</v>
      </c>
      <c r="C2935">
        <v>3</v>
      </c>
      <c r="E2935" s="2">
        <v>120580</v>
      </c>
      <c r="N2935">
        <v>30</v>
      </c>
      <c r="V2935" s="11">
        <f t="shared" si="5051"/>
        <v>1.2057998975070086E-6</v>
      </c>
      <c r="W2935" s="11">
        <f t="shared" si="5052"/>
        <v>8.2932492950738105E-7</v>
      </c>
      <c r="X2935" s="10">
        <f t="shared" si="5053"/>
        <v>120579.99670861842</v>
      </c>
      <c r="Y2935" s="8">
        <f t="shared" si="5054"/>
        <v>829.32495214484049</v>
      </c>
      <c r="Z2935" s="1">
        <f t="shared" si="5045"/>
        <v>829.32500000000005</v>
      </c>
      <c r="AA2935" s="2">
        <f t="shared" si="5046"/>
        <v>120580</v>
      </c>
      <c r="AB2935" s="2">
        <f t="shared" si="5040"/>
        <v>120579.98975070087</v>
      </c>
      <c r="AC2935" s="1">
        <f t="shared" si="5047"/>
        <v>0.12269766964139564</v>
      </c>
      <c r="AD2935" s="1" t="b">
        <f t="shared" si="5048"/>
        <v>1</v>
      </c>
      <c r="AM2935" s="10">
        <f t="shared" si="5049"/>
        <v>0.58158140656558044</v>
      </c>
      <c r="AN2935" s="10"/>
      <c r="AO2935" s="1">
        <f t="shared" si="5050"/>
        <v>829.32500000000005</v>
      </c>
      <c r="AP2935"/>
      <c r="BB2935" s="17" cm="1">
        <f t="array" ref="BB2935">$C2935*EXP(poly_from_str($AO2935,BB$2951))</f>
        <v>1.769137080728959</v>
      </c>
      <c r="BF2935" s="21">
        <f>INDEX([1]Pr3_line_class7_opt_lin!$A$2:$A$3624,MATCH($X2935,[1]Pr3_line_class7_opt_lin!$AO$2:$AO$3624,0),1)</f>
        <v>8671</v>
      </c>
    </row>
    <row r="2936" spans="1:58" hidden="1" x14ac:dyDescent="0.25">
      <c r="A2936" s="1" t="s">
        <v>1046</v>
      </c>
      <c r="B2936" s="1">
        <v>4.0000000000000001E-3</v>
      </c>
      <c r="C2936">
        <v>50</v>
      </c>
      <c r="E2936" s="2">
        <v>120719.9</v>
      </c>
      <c r="N2936">
        <v>30</v>
      </c>
      <c r="V2936" s="11">
        <f t="shared" si="5051"/>
        <v>1.2071987676914979E-6</v>
      </c>
      <c r="W2936" s="11">
        <f t="shared" si="5052"/>
        <v>8.283638405929761E-7</v>
      </c>
      <c r="X2936" s="10">
        <f t="shared" si="5053"/>
        <v>120719.89256329184</v>
      </c>
      <c r="Y2936" s="8">
        <f t="shared" si="5054"/>
        <v>828.3638916226779</v>
      </c>
      <c r="Z2936" s="1">
        <f t="shared" si="5045"/>
        <v>828.36400000000003</v>
      </c>
      <c r="AA2936" s="2">
        <f t="shared" si="5046"/>
        <v>120719.9</v>
      </c>
      <c r="AB2936" s="2">
        <f t="shared" si="5040"/>
        <v>120719.87676914979</v>
      </c>
      <c r="AC2936" s="1">
        <f t="shared" si="5047"/>
        <v>0.12286644323579356</v>
      </c>
      <c r="AD2936" s="1" t="b">
        <f t="shared" si="5048"/>
        <v>1</v>
      </c>
      <c r="AM2936" s="10">
        <f t="shared" si="5049"/>
        <v>0.58293165806336344</v>
      </c>
      <c r="AN2936" s="10"/>
      <c r="AO2936" s="1">
        <f t="shared" si="5050"/>
        <v>828.36400000000003</v>
      </c>
      <c r="AP2936"/>
      <c r="BB2936" s="17" cm="1">
        <f t="array" ref="BB2936">$C2936*EXP(poly_from_str($AO2936,BB$2951))</f>
        <v>29.339002468874657</v>
      </c>
      <c r="BF2936" s="21">
        <f>INDEX([1]Pr3_line_class7_opt_lin!$A$2:$A$3624,MATCH($X2936,[1]Pr3_line_class7_opt_lin!$AO$2:$AO$3624,0),1)</f>
        <v>145344</v>
      </c>
    </row>
    <row r="2937" spans="1:58" hidden="1" x14ac:dyDescent="0.25">
      <c r="A2937" s="1" t="s">
        <v>1047</v>
      </c>
      <c r="B2937" s="1">
        <v>4.0000000000000001E-3</v>
      </c>
      <c r="C2937">
        <v>1</v>
      </c>
      <c r="E2937" s="2">
        <v>120748.3</v>
      </c>
      <c r="N2937">
        <v>30</v>
      </c>
      <c r="V2937" s="11">
        <f t="shared" si="5051"/>
        <v>1.2074830137327044E-6</v>
      </c>
      <c r="W2937" s="11">
        <f t="shared" si="5052"/>
        <v>8.281690094187662E-7</v>
      </c>
      <c r="X2937" s="10">
        <f t="shared" si="5053"/>
        <v>120748.30043933292</v>
      </c>
      <c r="Y2937" s="8">
        <f t="shared" si="5054"/>
        <v>828.16900640554024</v>
      </c>
      <c r="Z2937" s="1">
        <f t="shared" si="5045"/>
        <v>828.16899999999998</v>
      </c>
      <c r="AA2937" s="2">
        <f t="shared" si="5046"/>
        <v>120748.3</v>
      </c>
      <c r="AB2937" s="2">
        <f t="shared" si="5040"/>
        <v>120748.30137327043</v>
      </c>
      <c r="AC2937" s="1">
        <f t="shared" si="5047"/>
        <v>0.12290076142265072</v>
      </c>
      <c r="AD2937" s="1" t="b">
        <f t="shared" si="5048"/>
        <v>1</v>
      </c>
      <c r="AM2937" s="10">
        <f t="shared" si="5049"/>
        <v>0.58320608474840285</v>
      </c>
      <c r="AN2937" s="10"/>
      <c r="AO2937" s="1">
        <f t="shared" si="5050"/>
        <v>828.16899999999998</v>
      </c>
      <c r="AP2937"/>
      <c r="BB2937" s="17" cm="1">
        <f t="array" ref="BB2937">$C2937*EXP(poly_from_str($AO2937,BB$2951))</f>
        <v>0.58618518825981414</v>
      </c>
      <c r="BF2937" s="21">
        <f>INDEX([1]Pr3_line_class7_opt_lin!$A$2:$A$3624,MATCH($X2937,[1]Pr3_line_class7_opt_lin!$AO$2:$AO$3624,0),1)</f>
        <v>2910</v>
      </c>
    </row>
    <row r="2938" spans="1:58" hidden="1" x14ac:dyDescent="0.25">
      <c r="A2938" s="1" t="s">
        <v>1048</v>
      </c>
      <c r="B2938" s="1">
        <v>4.0000000000000001E-3</v>
      </c>
      <c r="C2938">
        <v>1</v>
      </c>
      <c r="E2938" s="2">
        <v>120753.4</v>
      </c>
      <c r="N2938">
        <v>30</v>
      </c>
      <c r="V2938" s="11">
        <f t="shared" si="5051"/>
        <v>1.207534046422439E-6</v>
      </c>
      <c r="W2938" s="11">
        <f t="shared" si="5052"/>
        <v>8.2813403183678486E-7</v>
      </c>
      <c r="X2938" s="10">
        <f t="shared" si="5053"/>
        <v>120753.40148496318</v>
      </c>
      <c r="Y2938" s="8">
        <f t="shared" si="5054"/>
        <v>828.13402165281866</v>
      </c>
      <c r="Z2938" s="1">
        <f t="shared" si="5045"/>
        <v>828.13400000000001</v>
      </c>
      <c r="AA2938" s="2">
        <f t="shared" si="5046"/>
        <v>120753.4</v>
      </c>
      <c r="AB2938" s="2">
        <f t="shared" si="5040"/>
        <v>120753.40464224388</v>
      </c>
      <c r="AC2938" s="1">
        <f t="shared" si="5047"/>
        <v>0.12290692366346745</v>
      </c>
      <c r="AD2938" s="1" t="b">
        <f t="shared" si="5048"/>
        <v>1</v>
      </c>
      <c r="AM2938" s="10">
        <f t="shared" si="5049"/>
        <v>0.58325536688506929</v>
      </c>
      <c r="AN2938" s="10"/>
      <c r="AO2938" s="1">
        <f t="shared" si="5050"/>
        <v>828.13400000000001</v>
      </c>
      <c r="AP2938"/>
      <c r="BB2938" s="17" cm="1">
        <f t="array" ref="BB2938">$C2938*EXP(poly_from_str($AO2938,BB$2951))</f>
        <v>0.58607842371484653</v>
      </c>
      <c r="BF2938" s="21" t="e">
        <f>INDEX([1]Pr3_line_class7_opt_lin!$A$2:$A$3624,MATCH($X2938,[1]Pr3_line_class7_opt_lin!$AO$2:$AO$3624,0),1)</f>
        <v>#N/A</v>
      </c>
    </row>
    <row r="2939" spans="1:58" hidden="1" x14ac:dyDescent="0.25">
      <c r="A2939" s="1" t="s">
        <v>1049</v>
      </c>
      <c r="B2939" s="1">
        <v>4.0000000000000001E-3</v>
      </c>
      <c r="C2939">
        <v>1</v>
      </c>
      <c r="E2939" s="2">
        <v>120868.6</v>
      </c>
      <c r="N2939">
        <v>30</v>
      </c>
      <c r="V2939" s="11">
        <f t="shared" si="5051"/>
        <v>1.2086856148281552E-6</v>
      </c>
      <c r="W2939" s="11">
        <f t="shared" si="5052"/>
        <v>8.2734473635005285E-7</v>
      </c>
      <c r="X2939" s="10">
        <f t="shared" si="5053"/>
        <v>120868.58771103862</v>
      </c>
      <c r="Y2939" s="8">
        <f t="shared" si="5054"/>
        <v>827.34482046791766</v>
      </c>
      <c r="Z2939" s="1">
        <f t="shared" si="5045"/>
        <v>827.34500000000003</v>
      </c>
      <c r="AA2939" s="2">
        <f t="shared" si="5046"/>
        <v>120868.6</v>
      </c>
      <c r="AB2939" s="2">
        <f t="shared" si="5040"/>
        <v>120868.56148281551</v>
      </c>
      <c r="AC2939" s="1">
        <f t="shared" si="5047"/>
        <v>0.12304604577462577</v>
      </c>
      <c r="AD2939" s="1" t="b">
        <f t="shared" si="5048"/>
        <v>1</v>
      </c>
      <c r="AM2939" s="10">
        <f t="shared" si="5049"/>
        <v>0.58436855241767349</v>
      </c>
      <c r="AN2939" s="10"/>
      <c r="AO2939" s="1">
        <f t="shared" si="5050"/>
        <v>827.34500000000003</v>
      </c>
      <c r="AP2939"/>
      <c r="BB2939" s="17" cm="1">
        <f t="array" ref="BB2939">$C2939*EXP(poly_from_str($AO2939,BB$2951))</f>
        <v>0.58367209778440854</v>
      </c>
      <c r="BF2939" s="21">
        <f>INDEX([1]Pr3_line_class7_opt_lin!$A$2:$A$3624,MATCH($X2939,[1]Pr3_line_class7_opt_lin!$AO$2:$AO$3624,0),1)</f>
        <v>2925</v>
      </c>
    </row>
    <row r="2940" spans="1:58" hidden="1" x14ac:dyDescent="0.25">
      <c r="A2940" s="1" t="s">
        <v>1050</v>
      </c>
      <c r="B2940" s="1">
        <v>4.0000000000000001E-3</v>
      </c>
      <c r="C2940">
        <v>30</v>
      </c>
      <c r="E2940" s="2">
        <v>121067</v>
      </c>
      <c r="N2940">
        <v>30</v>
      </c>
      <c r="V2940" s="11">
        <f t="shared" si="5051"/>
        <v>1.2106698757489506E-6</v>
      </c>
      <c r="W2940" s="11">
        <f t="shared" si="5052"/>
        <v>8.2598891522875769E-7</v>
      </c>
      <c r="X2940" s="10">
        <f t="shared" si="5053"/>
        <v>121066.99605344258</v>
      </c>
      <c r="Y2940" s="8">
        <f t="shared" si="5054"/>
        <v>825.98894215444989</v>
      </c>
      <c r="Z2940" s="1">
        <f t="shared" si="5045"/>
        <v>825.98900000000003</v>
      </c>
      <c r="AA2940" s="2">
        <f t="shared" si="5046"/>
        <v>121067</v>
      </c>
      <c r="AB2940" s="2">
        <f t="shared" si="5040"/>
        <v>121066.98757489506</v>
      </c>
      <c r="AC2940" s="1">
        <f t="shared" si="5047"/>
        <v>0.12328607740229898</v>
      </c>
      <c r="AD2940" s="1" t="b">
        <f t="shared" si="5048"/>
        <v>1</v>
      </c>
      <c r="AM2940" s="10">
        <f t="shared" si="5049"/>
        <v>0.58628867938919282</v>
      </c>
      <c r="AN2940" s="10"/>
      <c r="AO2940" s="1">
        <f t="shared" si="5050"/>
        <v>825.98900000000003</v>
      </c>
      <c r="AP2940"/>
      <c r="BB2940" s="17" cm="1">
        <f t="array" ref="BB2940">$C2940*EXP(poly_from_str($AO2940,BB$2951))</f>
        <v>17.386160539547156</v>
      </c>
      <c r="BF2940" s="21">
        <f>INDEX([1]Pr3_line_class7_opt_lin!$A$2:$A$3624,MATCH($X2940,[1]Pr3_line_class7_opt_lin!$AO$2:$AO$3624,0),1)</f>
        <v>88446</v>
      </c>
    </row>
    <row r="2941" spans="1:58" hidden="1" x14ac:dyDescent="0.25">
      <c r="A2941" s="1" t="s">
        <v>1051</v>
      </c>
      <c r="B2941" s="1">
        <v>4.0000000000000001E-3</v>
      </c>
      <c r="C2941">
        <v>7</v>
      </c>
      <c r="E2941" s="2">
        <v>121152.8</v>
      </c>
      <c r="N2941">
        <v>30</v>
      </c>
      <c r="V2941" s="11">
        <f t="shared" si="5051"/>
        <v>1.2115279305649113E-6</v>
      </c>
      <c r="W2941" s="11">
        <f t="shared" si="5052"/>
        <v>8.2540395269444865E-7</v>
      </c>
      <c r="X2941" s="10">
        <f t="shared" si="5053"/>
        <v>121152.79779881191</v>
      </c>
      <c r="Y2941" s="8">
        <f t="shared" si="5054"/>
        <v>825.40396769096037</v>
      </c>
      <c r="Z2941" s="1">
        <f t="shared" si="5045"/>
        <v>825.404</v>
      </c>
      <c r="AA2941" s="2">
        <f t="shared" si="5046"/>
        <v>121152.8</v>
      </c>
      <c r="AB2941" s="2">
        <f t="shared" si="5040"/>
        <v>121152.79305649112</v>
      </c>
      <c r="AC2941" s="1">
        <f t="shared" si="5047"/>
        <v>0.12338999632694482</v>
      </c>
      <c r="AD2941" s="1" t="b">
        <f t="shared" si="5048"/>
        <v>1</v>
      </c>
      <c r="AM2941" s="10">
        <f t="shared" si="5049"/>
        <v>0.58712000426457833</v>
      </c>
      <c r="AN2941" s="10"/>
      <c r="AO2941" s="1">
        <f t="shared" si="5050"/>
        <v>825.404</v>
      </c>
      <c r="AP2941"/>
      <c r="BB2941" s="17" cm="1">
        <f t="array" ref="BB2941">$C2941*EXP(poly_from_str($AO2941,BB$2951))</f>
        <v>4.0442947074198905</v>
      </c>
      <c r="BF2941" s="21">
        <f>INDEX([1]Pr3_line_class7_opt_lin!$A$2:$A$3624,MATCH($X2941,[1]Pr3_line_class7_opt_lin!$AO$2:$AO$3624,0),1)</f>
        <v>20709</v>
      </c>
    </row>
    <row r="2942" spans="1:58" hidden="1" x14ac:dyDescent="0.25">
      <c r="A2942" s="1" t="s">
        <v>1052</v>
      </c>
      <c r="B2942" s="1">
        <v>4.0000000000000001E-3</v>
      </c>
      <c r="C2942">
        <v>3</v>
      </c>
      <c r="E2942" s="2">
        <v>121229.8</v>
      </c>
      <c r="N2942">
        <v>30</v>
      </c>
      <c r="V2942" s="11">
        <f t="shared" si="5051"/>
        <v>1.2122975463097663E-6</v>
      </c>
      <c r="W2942" s="11">
        <f t="shared" si="5052"/>
        <v>8.2487969129702433E-7</v>
      </c>
      <c r="X2942" s="10">
        <f t="shared" si="5053"/>
        <v>121229.78564234078</v>
      </c>
      <c r="Y2942" s="8">
        <f t="shared" si="5054"/>
        <v>824.87978899035477</v>
      </c>
      <c r="Z2942" s="1">
        <f t="shared" si="5045"/>
        <v>824.88</v>
      </c>
      <c r="AA2942" s="2">
        <f t="shared" si="5046"/>
        <v>121229.8</v>
      </c>
      <c r="AB2942" s="2">
        <f t="shared" si="5040"/>
        <v>121229.75463097663</v>
      </c>
      <c r="AC2942" s="1">
        <f t="shared" si="5047"/>
        <v>0.12348326703943401</v>
      </c>
      <c r="AD2942" s="1" t="b">
        <f t="shared" si="5048"/>
        <v>1</v>
      </c>
      <c r="AM2942" s="10">
        <f t="shared" si="5049"/>
        <v>0.58786635631849482</v>
      </c>
      <c r="AN2942" s="10"/>
      <c r="AO2942" s="1">
        <f t="shared" si="5050"/>
        <v>824.88</v>
      </c>
      <c r="AP2942"/>
      <c r="BB2942" s="17" cm="1">
        <f t="array" ref="BB2942">$C2942*EXP(poly_from_str($AO2942,BB$2951))</f>
        <v>1.7284813240510761</v>
      </c>
      <c r="BF2942" s="21">
        <f>INDEX([1]Pr3_line_class7_opt_lin!$A$2:$A$3624,MATCH($X2942,[1]Pr3_line_class7_opt_lin!$AO$2:$AO$3624,0),1)</f>
        <v>8903</v>
      </c>
    </row>
    <row r="2943" spans="1:58" hidden="1" x14ac:dyDescent="0.25">
      <c r="A2943" s="1" t="s">
        <v>1053</v>
      </c>
      <c r="B2943" s="1">
        <v>4.0000000000000001E-3</v>
      </c>
      <c r="C2943">
        <v>1</v>
      </c>
      <c r="E2943" s="2">
        <v>121279.4</v>
      </c>
      <c r="N2943">
        <v>30</v>
      </c>
      <c r="V2943" s="11">
        <f t="shared" si="5051"/>
        <v>1.2127944968236913E-6</v>
      </c>
      <c r="W2943" s="11">
        <f t="shared" si="5052"/>
        <v>8.2454233777541785E-7</v>
      </c>
      <c r="X2943" s="10">
        <f t="shared" si="5053"/>
        <v>121279.41570508141</v>
      </c>
      <c r="Y2943" s="8">
        <f t="shared" si="5054"/>
        <v>824.54223100128411</v>
      </c>
      <c r="Z2943" s="1">
        <f t="shared" si="5045"/>
        <v>824.54200000000003</v>
      </c>
      <c r="AA2943" s="2">
        <f t="shared" si="5046"/>
        <v>121279.4</v>
      </c>
      <c r="AB2943" s="2">
        <f t="shared" si="5040"/>
        <v>121279.44968236912</v>
      </c>
      <c r="AC2943" s="1">
        <f t="shared" si="5047"/>
        <v>0.12354352457629152</v>
      </c>
      <c r="AD2943" s="1" t="b">
        <f t="shared" si="5048"/>
        <v>1</v>
      </c>
      <c r="AM2943" s="10">
        <f t="shared" si="5049"/>
        <v>0.58834795559231667</v>
      </c>
      <c r="AN2943" s="10"/>
      <c r="AO2943" s="1">
        <f t="shared" si="5050"/>
        <v>824.54200000000003</v>
      </c>
      <c r="AP2943"/>
      <c r="BB2943" s="17" cm="1">
        <f t="array" ref="BB2943">$C2943*EXP(poly_from_str($AO2943,BB$2951))</f>
        <v>0.57513125928558795</v>
      </c>
      <c r="BF2943" s="21">
        <f>INDEX([1]Pr3_line_class7_opt_lin!$A$2:$A$3624,MATCH($X2943,[1]Pr3_line_class7_opt_lin!$AO$2:$AO$3624,0),1)</f>
        <v>2974</v>
      </c>
    </row>
    <row r="2944" spans="1:58" hidden="1" x14ac:dyDescent="0.25">
      <c r="A2944" s="1" t="s">
        <v>1054</v>
      </c>
      <c r="B2944" s="1">
        <v>4.0000000000000001E-3</v>
      </c>
      <c r="C2944">
        <v>1</v>
      </c>
      <c r="E2944" s="2">
        <v>121489.4</v>
      </c>
      <c r="N2944">
        <v>30</v>
      </c>
      <c r="V2944" s="11">
        <f t="shared" si="5051"/>
        <v>1.2148941159033286E-6</v>
      </c>
      <c r="W2944" s="11">
        <f t="shared" si="5052"/>
        <v>8.2311707852701566E-7</v>
      </c>
      <c r="X2944" s="10">
        <f t="shared" si="5053"/>
        <v>121489.40364650142</v>
      </c>
      <c r="Y2944" s="8">
        <f t="shared" si="5054"/>
        <v>823.11705382117691</v>
      </c>
      <c r="Z2944" s="1">
        <f t="shared" si="5045"/>
        <v>823.11699999999996</v>
      </c>
      <c r="AA2944" s="2">
        <f t="shared" si="5046"/>
        <v>121489.4</v>
      </c>
      <c r="AB2944" s="2">
        <f t="shared" si="5040"/>
        <v>121489.41159033285</v>
      </c>
      <c r="AC2944" s="1">
        <f t="shared" si="5047"/>
        <v>0.12379838564282651</v>
      </c>
      <c r="AD2944" s="1" t="b">
        <f t="shared" si="5048"/>
        <v>1</v>
      </c>
      <c r="AM2944" s="10">
        <f t="shared" si="5049"/>
        <v>0.59038702881850336</v>
      </c>
      <c r="AN2944" s="10"/>
      <c r="AO2944" s="1">
        <f t="shared" si="5050"/>
        <v>823.11699999999996</v>
      </c>
      <c r="AP2944"/>
      <c r="BB2944" s="17" cm="1">
        <f t="array" ref="BB2944">$C2944*EXP(poly_from_str($AO2944,BB$2951))</f>
        <v>0.57079466039026383</v>
      </c>
      <c r="BF2944" s="21" t="e">
        <f>INDEX([1]Pr3_line_class7_opt_lin!$A$2:$A$3624,MATCH($X2944,[1]Pr3_line_class7_opt_lin!$AO$2:$AO$3624,0),1)</f>
        <v>#N/A</v>
      </c>
    </row>
    <row r="2945" spans="1:58" hidden="1" x14ac:dyDescent="0.25">
      <c r="A2945" s="1" t="s">
        <v>1055</v>
      </c>
      <c r="B2945" s="1">
        <v>4.0000000000000001E-3</v>
      </c>
      <c r="C2945">
        <v>2</v>
      </c>
      <c r="E2945" s="2">
        <v>121547.3</v>
      </c>
      <c r="N2945">
        <v>30</v>
      </c>
      <c r="V2945" s="11">
        <f t="shared" si="5051"/>
        <v>1.2154729709198092E-6</v>
      </c>
      <c r="W2945" s="11">
        <f t="shared" si="5052"/>
        <v>8.2272498031630482E-7</v>
      </c>
      <c r="X2945" s="10">
        <f t="shared" si="5053"/>
        <v>121547.29908628589</v>
      </c>
      <c r="Y2945" s="8">
        <f t="shared" si="5054"/>
        <v>822.72498650102</v>
      </c>
      <c r="Z2945" s="1">
        <f t="shared" si="5045"/>
        <v>822.72500000000002</v>
      </c>
      <c r="AA2945" s="2">
        <f t="shared" si="5046"/>
        <v>121547.3</v>
      </c>
      <c r="AB2945" s="2">
        <f t="shared" si="5040"/>
        <v>121547.29709198092</v>
      </c>
      <c r="AC2945" s="1">
        <f t="shared" si="5047"/>
        <v>0.12386872715183136</v>
      </c>
      <c r="AD2945" s="1" t="b">
        <f t="shared" si="5048"/>
        <v>1</v>
      </c>
      <c r="AM2945" s="10">
        <f t="shared" si="5049"/>
        <v>0.59094983135312529</v>
      </c>
      <c r="AN2945" s="10"/>
      <c r="AO2945" s="1">
        <f t="shared" si="5050"/>
        <v>822.72500000000002</v>
      </c>
      <c r="AP2945"/>
      <c r="BB2945" s="17" cm="1">
        <f t="array" ref="BB2945">$C2945*EXP(poly_from_str($AO2945,BB$2951))</f>
        <v>1.1392048679832334</v>
      </c>
      <c r="BF2945" s="21">
        <f>INDEX([1]Pr3_line_class7_opt_lin!$A$2:$A$3624,MATCH($X2945,[1]Pr3_line_class7_opt_lin!$AO$2:$AO$3624,0),1)</f>
        <v>6012</v>
      </c>
    </row>
    <row r="2946" spans="1:58" hidden="1" x14ac:dyDescent="0.25">
      <c r="A2946" s="1" t="s">
        <v>1056</v>
      </c>
      <c r="B2946" s="1">
        <v>4.0000000000000001E-3</v>
      </c>
      <c r="C2946">
        <v>15</v>
      </c>
      <c r="E2946" s="2">
        <v>121585.4</v>
      </c>
      <c r="N2946">
        <v>30</v>
      </c>
      <c r="V2946" s="11">
        <f t="shared" si="5051"/>
        <v>1.2158542531189703E-6</v>
      </c>
      <c r="W2946" s="11">
        <f t="shared" si="5052"/>
        <v>8.2246717122286071E-7</v>
      </c>
      <c r="X2946" s="10">
        <f t="shared" si="5053"/>
        <v>121585.40794628579</v>
      </c>
      <c r="Y2946" s="8">
        <f t="shared" si="5054"/>
        <v>822.4671174700353</v>
      </c>
      <c r="Z2946" s="1">
        <f t="shared" ref="Z2946:Z2947" si="5055">ROUND($A2946,3)+0</f>
        <v>822.46699999999998</v>
      </c>
      <c r="AA2946" s="2">
        <f t="shared" ref="AA2946:AA2947" si="5056">ROUND($E2946,1)+0</f>
        <v>121585.4</v>
      </c>
      <c r="AB2946" s="2">
        <f t="shared" si="5040"/>
        <v>121585.42531189701</v>
      </c>
      <c r="AC2946" s="1">
        <f t="shared" ref="AC2946:AC2947" si="5057">0.0005/$Z2946*AB2946+0.05</f>
        <v>0.12391507824137445</v>
      </c>
      <c r="AD2946" s="1" t="b">
        <f t="shared" ref="AD2946:AD2947" si="5058">ABS($E2946-AB2946)&lt;AC2946</f>
        <v>1</v>
      </c>
      <c r="AM2946" s="10">
        <f t="shared" ref="AM2946:AM2947" si="5059">$B2946/$A2946*$E2946</f>
        <v>0.59132050282868498</v>
      </c>
      <c r="AN2946" s="10"/>
      <c r="AO2946" s="1">
        <f t="shared" ref="AO2946:AO2947" si="5060">$A2946+0</f>
        <v>822.46699999999998</v>
      </c>
      <c r="AP2946"/>
      <c r="BB2946" s="17" cm="1">
        <f t="array" ref="BB2946">$C2946*EXP(poly_from_str($AO2946,BB$2951))</f>
        <v>8.5322689754494476</v>
      </c>
      <c r="BF2946" s="21" t="e">
        <f>INDEX([1]Pr3_line_class7_opt_lin!$A$2:$A$3624,MATCH($X2946,[1]Pr3_line_class7_opt_lin!$AO$2:$AO$3624,0),1)</f>
        <v>#N/A</v>
      </c>
    </row>
    <row r="2947" spans="1:58" hidden="1" x14ac:dyDescent="0.25">
      <c r="A2947" s="1" t="s">
        <v>1057</v>
      </c>
      <c r="B2947" s="1">
        <v>4.0000000000000001E-3</v>
      </c>
      <c r="C2947">
        <v>10</v>
      </c>
      <c r="E2947" s="2">
        <v>121663.1</v>
      </c>
      <c r="N2947">
        <v>30</v>
      </c>
      <c r="V2947" s="11">
        <f t="shared" si="5051"/>
        <v>1.216630857165104E-6</v>
      </c>
      <c r="W2947" s="11">
        <f t="shared" si="5052"/>
        <v>8.219419035023766E-7</v>
      </c>
      <c r="X2947" s="10">
        <f t="shared" si="5053"/>
        <v>121663.09552377096</v>
      </c>
      <c r="Y2947" s="8">
        <f t="shared" si="5054"/>
        <v>821.94193374326608</v>
      </c>
      <c r="Z2947" s="1">
        <f t="shared" si="5055"/>
        <v>821.94200000000001</v>
      </c>
      <c r="AA2947" s="2">
        <f t="shared" si="5056"/>
        <v>121663.1</v>
      </c>
      <c r="AB2947" s="2">
        <f t="shared" si="5040"/>
        <v>121663.08571651041</v>
      </c>
      <c r="AC2947" s="1">
        <f t="shared" si="5057"/>
        <v>0.12400953213031479</v>
      </c>
      <c r="AD2947" s="1" t="b">
        <f t="shared" si="5058"/>
        <v>1</v>
      </c>
      <c r="AM2947" s="10">
        <f t="shared" si="5059"/>
        <v>0.5920763265534551</v>
      </c>
      <c r="AN2947" s="10"/>
      <c r="AO2947" s="1">
        <f t="shared" si="5060"/>
        <v>821.94200000000001</v>
      </c>
      <c r="AP2947"/>
      <c r="BB2947" s="17" cm="1">
        <f t="array" ref="BB2947">$C2947*EXP(poly_from_str($AO2947,BB$2951))</f>
        <v>5.6722200662332378</v>
      </c>
      <c r="BF2947" s="21" t="e">
        <f>INDEX([1]Pr3_line_class7_opt_lin!$A$2:$A$3624,MATCH($X2947,[1]Pr3_line_class7_opt_lin!$AO$2:$AO$3624,0),1)</f>
        <v>#N/A</v>
      </c>
    </row>
    <row r="2950" spans="1:58" x14ac:dyDescent="0.25">
      <c r="O2950" t="s">
        <v>1094</v>
      </c>
      <c r="P2950">
        <v>19</v>
      </c>
      <c r="AF2950" s="4" t="s">
        <v>1116</v>
      </c>
      <c r="AG2950" s="4"/>
      <c r="AN2950" s="10" cm="1">
        <f t="array" ref="AN2950">rms(AN$2:AN$2705)</f>
        <v>1.0282083355662996</v>
      </c>
      <c r="AQ2950" t="s">
        <v>1120</v>
      </c>
      <c r="AY2950" s="14">
        <f>SLOPE(AY$2:AY$2947,$AI$2:$AI$2947)</f>
        <v>-9.3476079261590371E-5</v>
      </c>
      <c r="BA2950" s="16" t="str" cm="1">
        <f t="array" ref="BA2950">poly_coef_str($AO$2:$AO$946,BA$2:BA$946,3)</f>
        <v xml:space="preserve"> 201.389200079098;-.321141702176057; 1.72339623142478E-04;-3.09813775924959E-08;</v>
      </c>
      <c r="BB2950" t="s">
        <v>1497</v>
      </c>
    </row>
    <row r="2951" spans="1:58" x14ac:dyDescent="0.25">
      <c r="O2951" t="s">
        <v>1095</v>
      </c>
      <c r="P2951">
        <v>9</v>
      </c>
      <c r="AQ2951" t="s">
        <v>1121</v>
      </c>
      <c r="AY2951" s="14">
        <f>INTERCEPT(AY$2:AY$2947,$AI$2:$AI$2947)</f>
        <v>0.28828333675797246</v>
      </c>
      <c r="BA2951" s="16" t="str" cm="1">
        <f t="array" ref="BA2951">poly_coef_str($AO$947:$AO$2947,BA$947:BA$2947,2)</f>
        <v>-13.3410352755853; .025719166554398;-1.23859738520573E-05;</v>
      </c>
      <c r="BB2951" t="s">
        <v>1498</v>
      </c>
    </row>
    <row r="2952" spans="1:58" x14ac:dyDescent="0.25">
      <c r="O2952" t="s">
        <v>1096</v>
      </c>
      <c r="P2952">
        <v>7</v>
      </c>
      <c r="AY2952" s="10" cm="1">
        <f t="array" ref="AY2952">-1/AY2950/evcm()</f>
        <v>1.3263735429706431</v>
      </c>
      <c r="AZ2952" t="s">
        <v>1127</v>
      </c>
      <c r="BA2952" s="10" cm="1">
        <f t="array" ref="BA2952">rms(BA$2:BA$2705)</f>
        <v>1.2407964638991089</v>
      </c>
      <c r="BC2952" s="10" cm="1">
        <f t="array" ref="BC2952">rms(BC$2:BC$2705)</f>
        <v>0.90864158277034368</v>
      </c>
    </row>
    <row r="2953" spans="1:58" x14ac:dyDescent="0.25">
      <c r="O2953" t="s">
        <v>1097</v>
      </c>
      <c r="P2953">
        <v>11</v>
      </c>
      <c r="BC2953" s="2">
        <f>EXP(BC2952)</f>
        <v>2.480950077970812</v>
      </c>
    </row>
    <row r="2954" spans="1:58" x14ac:dyDescent="0.25">
      <c r="BC2954" s="21">
        <f>EXP(2.9)</f>
        <v>18.17414536944306</v>
      </c>
      <c r="BD2954" t="s">
        <v>1493</v>
      </c>
      <c r="BE2954" cm="1">
        <f t="array" ref="BE2954">SUM(IF(BE$2:BE$2707&gt;0,1,0))</f>
        <v>98</v>
      </c>
    </row>
    <row r="2955" spans="1:58" x14ac:dyDescent="0.25">
      <c r="BD2955" t="s">
        <v>1495</v>
      </c>
      <c r="BE2955" cm="1">
        <f t="array" ref="BE2955">SUM(IF(BE$2:BE$2707&gt;0,0,1))</f>
        <v>2608</v>
      </c>
    </row>
    <row r="2956" spans="1:58" x14ac:dyDescent="0.25">
      <c r="BD2956" t="s">
        <v>1494</v>
      </c>
      <c r="BE2956" cm="1">
        <f t="array" ref="BE2956">SUM(IF(BE$2:BE$2707="",1,0))</f>
        <v>1396</v>
      </c>
    </row>
    <row r="2957" spans="1:58" x14ac:dyDescent="0.25">
      <c r="BD2957" t="s">
        <v>1496</v>
      </c>
      <c r="BE2957" cm="1">
        <f t="array" ref="BE2957">SUM(IF(BC$2:BC$2707="",1,0)*IF($AW$2:$AW$2707="",0,1))</f>
        <v>107</v>
      </c>
    </row>
    <row r="2959" spans="1:58" x14ac:dyDescent="0.25">
      <c r="BE2959">
        <f>LN(2)</f>
        <v>0.69314718055994529</v>
      </c>
    </row>
  </sheetData>
  <autoFilter ref="A1:BH2947" xr:uid="{00000000-0001-0000-0000-000000000000}">
    <filterColumn colId="3">
      <customFilters>
        <customFilter operator="notEqual" val=" "/>
      </customFilters>
    </filterColumn>
  </autoFilter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42BB-CB73-4741-B19C-6CCA03BEECF9}">
  <dimension ref="A1:A2884"/>
  <sheetViews>
    <sheetView workbookViewId="0">
      <pane ySplit="1" topLeftCell="A2849" activePane="bottomLeft" state="frozen"/>
      <selection pane="bottomLeft" sqref="A1:A2884"/>
    </sheetView>
  </sheetViews>
  <sheetFormatPr defaultRowHeight="15" x14ac:dyDescent="0.25"/>
  <sheetData>
    <row r="1" spans="1:1" x14ac:dyDescent="0.25">
      <c r="A1" s="1" t="s">
        <v>1129</v>
      </c>
    </row>
    <row r="2" spans="1:1" x14ac:dyDescent="0.25">
      <c r="A2" s="1" t="s">
        <v>3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11</v>
      </c>
    </row>
    <row r="7" spans="1:1" x14ac:dyDescent="0.25">
      <c r="A7" s="1" t="s">
        <v>13</v>
      </c>
    </row>
    <row r="8" spans="1:1" x14ac:dyDescent="0.25">
      <c r="A8" s="1" t="s">
        <v>14</v>
      </c>
    </row>
    <row r="9" spans="1:1" x14ac:dyDescent="0.25">
      <c r="A9" s="1" t="s">
        <v>15</v>
      </c>
    </row>
    <row r="10" spans="1:1" x14ac:dyDescent="0.25">
      <c r="A10" s="1" t="s">
        <v>19</v>
      </c>
    </row>
    <row r="11" spans="1:1" x14ac:dyDescent="0.25">
      <c r="A11" s="1" t="s">
        <v>20</v>
      </c>
    </row>
    <row r="12" spans="1:1" x14ac:dyDescent="0.25">
      <c r="A12" s="1" t="s">
        <v>21</v>
      </c>
    </row>
    <row r="13" spans="1:1" x14ac:dyDescent="0.25">
      <c r="A13" s="1" t="s">
        <v>22</v>
      </c>
    </row>
    <row r="14" spans="1:1" x14ac:dyDescent="0.25">
      <c r="A14" s="1" t="s">
        <v>23</v>
      </c>
    </row>
    <row r="15" spans="1:1" x14ac:dyDescent="0.25">
      <c r="A15" s="1" t="s">
        <v>24</v>
      </c>
    </row>
    <row r="16" spans="1:1" x14ac:dyDescent="0.25">
      <c r="A16" s="1" t="s">
        <v>25</v>
      </c>
    </row>
    <row r="17" spans="1:1" x14ac:dyDescent="0.25">
      <c r="A17" s="1" t="s">
        <v>26</v>
      </c>
    </row>
    <row r="18" spans="1:1" x14ac:dyDescent="0.25">
      <c r="A18" s="1" t="s">
        <v>27</v>
      </c>
    </row>
    <row r="19" spans="1:1" x14ac:dyDescent="0.25">
      <c r="A19" s="1" t="s">
        <v>28</v>
      </c>
    </row>
    <row r="20" spans="1:1" x14ac:dyDescent="0.25">
      <c r="A20" s="1" t="s">
        <v>29</v>
      </c>
    </row>
    <row r="21" spans="1:1" x14ac:dyDescent="0.25">
      <c r="A21" s="1" t="s">
        <v>30</v>
      </c>
    </row>
    <row r="22" spans="1:1" x14ac:dyDescent="0.25">
      <c r="A22" s="1" t="s">
        <v>31</v>
      </c>
    </row>
    <row r="23" spans="1:1" x14ac:dyDescent="0.25">
      <c r="A23" s="1" t="s">
        <v>32</v>
      </c>
    </row>
    <row r="24" spans="1:1" x14ac:dyDescent="0.25">
      <c r="A24" s="1" t="s">
        <v>33</v>
      </c>
    </row>
    <row r="25" spans="1:1" x14ac:dyDescent="0.25">
      <c r="A25" s="1" t="s">
        <v>34</v>
      </c>
    </row>
    <row r="26" spans="1:1" x14ac:dyDescent="0.25">
      <c r="A26" s="1" t="s">
        <v>35</v>
      </c>
    </row>
    <row r="27" spans="1:1" x14ac:dyDescent="0.25">
      <c r="A27" s="1" t="s">
        <v>36</v>
      </c>
    </row>
    <row r="28" spans="1:1" x14ac:dyDescent="0.25">
      <c r="A28" s="1" t="s">
        <v>37</v>
      </c>
    </row>
    <row r="29" spans="1:1" x14ac:dyDescent="0.25">
      <c r="A29" s="1" t="s">
        <v>38</v>
      </c>
    </row>
    <row r="30" spans="1:1" x14ac:dyDescent="0.25">
      <c r="A30" s="1" t="s">
        <v>40</v>
      </c>
    </row>
    <row r="31" spans="1:1" x14ac:dyDescent="0.25">
      <c r="A31" s="1" t="s">
        <v>41</v>
      </c>
    </row>
    <row r="32" spans="1:1" x14ac:dyDescent="0.25">
      <c r="A32" s="1" t="s">
        <v>42</v>
      </c>
    </row>
    <row r="33" spans="1:1" x14ac:dyDescent="0.25">
      <c r="A33" s="1" t="s">
        <v>43</v>
      </c>
    </row>
    <row r="34" spans="1:1" x14ac:dyDescent="0.25">
      <c r="A34" s="1" t="s">
        <v>44</v>
      </c>
    </row>
    <row r="35" spans="1:1" x14ac:dyDescent="0.25">
      <c r="A35" s="1" t="s">
        <v>45</v>
      </c>
    </row>
    <row r="36" spans="1:1" x14ac:dyDescent="0.25">
      <c r="A36" s="1" t="s">
        <v>47</v>
      </c>
    </row>
    <row r="37" spans="1:1" x14ac:dyDescent="0.25">
      <c r="A37" s="1" t="s">
        <v>48</v>
      </c>
    </row>
    <row r="38" spans="1:1" x14ac:dyDescent="0.25">
      <c r="A38" s="1" t="s">
        <v>49</v>
      </c>
    </row>
    <row r="39" spans="1:1" x14ac:dyDescent="0.25">
      <c r="A39" s="1" t="s">
        <v>50</v>
      </c>
    </row>
    <row r="40" spans="1:1" x14ac:dyDescent="0.25">
      <c r="A40" s="1" t="s">
        <v>51</v>
      </c>
    </row>
    <row r="41" spans="1:1" x14ac:dyDescent="0.25">
      <c r="A41" s="1" t="s">
        <v>52</v>
      </c>
    </row>
    <row r="42" spans="1:1" x14ac:dyDescent="0.25">
      <c r="A42" s="1" t="s">
        <v>53</v>
      </c>
    </row>
    <row r="43" spans="1:1" x14ac:dyDescent="0.25">
      <c r="A43" s="1" t="s">
        <v>54</v>
      </c>
    </row>
    <row r="44" spans="1:1" x14ac:dyDescent="0.25">
      <c r="A44" s="1" t="s">
        <v>55</v>
      </c>
    </row>
    <row r="45" spans="1:1" x14ac:dyDescent="0.25">
      <c r="A45" s="1" t="s">
        <v>56</v>
      </c>
    </row>
    <row r="46" spans="1:1" x14ac:dyDescent="0.25">
      <c r="A46" s="1" t="s">
        <v>57</v>
      </c>
    </row>
    <row r="47" spans="1:1" x14ac:dyDescent="0.25">
      <c r="A47" s="1" t="s">
        <v>58</v>
      </c>
    </row>
    <row r="48" spans="1:1" x14ac:dyDescent="0.25">
      <c r="A48" s="1" t="s">
        <v>59</v>
      </c>
    </row>
    <row r="49" spans="1:1" x14ac:dyDescent="0.25">
      <c r="A49" s="1" t="s">
        <v>60</v>
      </c>
    </row>
    <row r="50" spans="1:1" x14ac:dyDescent="0.25">
      <c r="A50" s="1" t="s">
        <v>61</v>
      </c>
    </row>
    <row r="51" spans="1:1" x14ac:dyDescent="0.25">
      <c r="A51" s="1" t="s">
        <v>62</v>
      </c>
    </row>
    <row r="52" spans="1:1" x14ac:dyDescent="0.25">
      <c r="A52" s="1" t="s">
        <v>63</v>
      </c>
    </row>
    <row r="53" spans="1:1" x14ac:dyDescent="0.25">
      <c r="A53" s="1" t="s">
        <v>64</v>
      </c>
    </row>
    <row r="54" spans="1:1" x14ac:dyDescent="0.25">
      <c r="A54" s="1" t="s">
        <v>65</v>
      </c>
    </row>
    <row r="55" spans="1:1" x14ac:dyDescent="0.25">
      <c r="A55" s="1" t="s">
        <v>66</v>
      </c>
    </row>
    <row r="56" spans="1:1" x14ac:dyDescent="0.25">
      <c r="A56" s="1" t="s">
        <v>67</v>
      </c>
    </row>
    <row r="57" spans="1:1" x14ac:dyDescent="0.25">
      <c r="A57" s="1" t="s">
        <v>68</v>
      </c>
    </row>
    <row r="58" spans="1:1" x14ac:dyDescent="0.25">
      <c r="A58" s="1" t="s">
        <v>69</v>
      </c>
    </row>
    <row r="59" spans="1:1" x14ac:dyDescent="0.25">
      <c r="A59" s="1" t="s">
        <v>70</v>
      </c>
    </row>
    <row r="60" spans="1:1" x14ac:dyDescent="0.25">
      <c r="A60" s="1" t="s">
        <v>71</v>
      </c>
    </row>
    <row r="61" spans="1:1" x14ac:dyDescent="0.25">
      <c r="A61" s="1" t="s">
        <v>72</v>
      </c>
    </row>
    <row r="62" spans="1:1" x14ac:dyDescent="0.25">
      <c r="A62" s="1" t="s">
        <v>73</v>
      </c>
    </row>
    <row r="63" spans="1:1" x14ac:dyDescent="0.25">
      <c r="A63" s="1" t="s">
        <v>74</v>
      </c>
    </row>
    <row r="64" spans="1:1" x14ac:dyDescent="0.25">
      <c r="A64" s="1" t="s">
        <v>75</v>
      </c>
    </row>
    <row r="65" spans="1:1" x14ac:dyDescent="0.25">
      <c r="A65" s="1" t="s">
        <v>76</v>
      </c>
    </row>
    <row r="66" spans="1:1" x14ac:dyDescent="0.25">
      <c r="A66" s="1" t="s">
        <v>77</v>
      </c>
    </row>
    <row r="67" spans="1:1" x14ac:dyDescent="0.25">
      <c r="A67" s="1" t="s">
        <v>78</v>
      </c>
    </row>
    <row r="68" spans="1:1" x14ac:dyDescent="0.25">
      <c r="A68" s="1" t="s">
        <v>79</v>
      </c>
    </row>
    <row r="69" spans="1:1" x14ac:dyDescent="0.25">
      <c r="A69" s="1" t="s">
        <v>80</v>
      </c>
    </row>
    <row r="70" spans="1:1" x14ac:dyDescent="0.25">
      <c r="A70" s="1" t="s">
        <v>81</v>
      </c>
    </row>
    <row r="71" spans="1:1" x14ac:dyDescent="0.25">
      <c r="A71" s="1" t="s">
        <v>82</v>
      </c>
    </row>
    <row r="72" spans="1:1" x14ac:dyDescent="0.25">
      <c r="A72" s="1" t="s">
        <v>83</v>
      </c>
    </row>
    <row r="73" spans="1:1" x14ac:dyDescent="0.25">
      <c r="A73" s="1" t="s">
        <v>84</v>
      </c>
    </row>
    <row r="74" spans="1:1" x14ac:dyDescent="0.25">
      <c r="A74" s="1" t="s">
        <v>85</v>
      </c>
    </row>
    <row r="75" spans="1:1" x14ac:dyDescent="0.25">
      <c r="A75" s="1" t="s">
        <v>86</v>
      </c>
    </row>
    <row r="76" spans="1:1" x14ac:dyDescent="0.25">
      <c r="A76" s="1" t="s">
        <v>87</v>
      </c>
    </row>
    <row r="77" spans="1:1" x14ac:dyDescent="0.25">
      <c r="A77" s="1" t="s">
        <v>88</v>
      </c>
    </row>
    <row r="78" spans="1:1" x14ac:dyDescent="0.25">
      <c r="A78" s="1" t="s">
        <v>89</v>
      </c>
    </row>
    <row r="79" spans="1:1" x14ac:dyDescent="0.25">
      <c r="A79" s="1" t="s">
        <v>90</v>
      </c>
    </row>
    <row r="80" spans="1:1" x14ac:dyDescent="0.25">
      <c r="A80" s="1" t="s">
        <v>91</v>
      </c>
    </row>
    <row r="81" spans="1:1" x14ac:dyDescent="0.25">
      <c r="A81" s="1" t="s">
        <v>92</v>
      </c>
    </row>
    <row r="82" spans="1:1" x14ac:dyDescent="0.25">
      <c r="A82" s="1" t="s">
        <v>93</v>
      </c>
    </row>
    <row r="83" spans="1:1" x14ac:dyDescent="0.25">
      <c r="A83" s="1" t="s">
        <v>94</v>
      </c>
    </row>
    <row r="84" spans="1:1" x14ac:dyDescent="0.25">
      <c r="A84" s="1" t="s">
        <v>95</v>
      </c>
    </row>
    <row r="85" spans="1:1" x14ac:dyDescent="0.25">
      <c r="A85" s="1" t="s">
        <v>96</v>
      </c>
    </row>
    <row r="86" spans="1:1" x14ac:dyDescent="0.25">
      <c r="A86" s="1" t="s">
        <v>97</v>
      </c>
    </row>
    <row r="87" spans="1:1" x14ac:dyDescent="0.25">
      <c r="A87" s="1" t="s">
        <v>98</v>
      </c>
    </row>
    <row r="88" spans="1:1" x14ac:dyDescent="0.25">
      <c r="A88" s="1" t="s">
        <v>99</v>
      </c>
    </row>
    <row r="89" spans="1:1" x14ac:dyDescent="0.25">
      <c r="A89" s="1" t="s">
        <v>100</v>
      </c>
    </row>
    <row r="90" spans="1:1" x14ac:dyDescent="0.25">
      <c r="A90" s="1" t="s">
        <v>101</v>
      </c>
    </row>
    <row r="91" spans="1:1" x14ac:dyDescent="0.25">
      <c r="A91" s="1" t="s">
        <v>102</v>
      </c>
    </row>
    <row r="92" spans="1:1" x14ac:dyDescent="0.25">
      <c r="A92" s="1" t="s">
        <v>103</v>
      </c>
    </row>
    <row r="93" spans="1:1" x14ac:dyDescent="0.25">
      <c r="A93" s="1" t="s">
        <v>104</v>
      </c>
    </row>
    <row r="94" spans="1:1" x14ac:dyDescent="0.25">
      <c r="A94" s="1" t="s">
        <v>105</v>
      </c>
    </row>
    <row r="95" spans="1:1" x14ac:dyDescent="0.25">
      <c r="A95" s="1" t="s">
        <v>106</v>
      </c>
    </row>
    <row r="96" spans="1:1" x14ac:dyDescent="0.25">
      <c r="A96" s="1" t="s">
        <v>107</v>
      </c>
    </row>
    <row r="97" spans="1:1" x14ac:dyDescent="0.25">
      <c r="A97" s="1" t="s">
        <v>108</v>
      </c>
    </row>
    <row r="98" spans="1:1" x14ac:dyDescent="0.25">
      <c r="A98" s="1" t="s">
        <v>109</v>
      </c>
    </row>
    <row r="99" spans="1:1" x14ac:dyDescent="0.25">
      <c r="A99" s="1" t="s">
        <v>110</v>
      </c>
    </row>
    <row r="100" spans="1:1" x14ac:dyDescent="0.25">
      <c r="A100" s="1">
        <v>2064.2910000000002</v>
      </c>
    </row>
    <row r="101" spans="1:1" x14ac:dyDescent="0.25">
      <c r="A101" s="1">
        <v>2064.1759999999999</v>
      </c>
    </row>
    <row r="102" spans="1:1" x14ac:dyDescent="0.25">
      <c r="A102" s="1">
        <v>2063.9659999999999</v>
      </c>
    </row>
    <row r="103" spans="1:1" x14ac:dyDescent="0.25">
      <c r="A103" s="1">
        <v>2063.7649999999999</v>
      </c>
    </row>
    <row r="104" spans="1:1" x14ac:dyDescent="0.25">
      <c r="A104" s="1">
        <v>2063.5920000000001</v>
      </c>
    </row>
    <row r="105" spans="1:1" x14ac:dyDescent="0.25">
      <c r="A105" s="1">
        <v>2063.4780000000001</v>
      </c>
    </row>
    <row r="106" spans="1:1" x14ac:dyDescent="0.25">
      <c r="A106" s="1">
        <v>2063.1610000000001</v>
      </c>
    </row>
    <row r="107" spans="1:1" x14ac:dyDescent="0.25">
      <c r="A107" s="1">
        <v>2062.87</v>
      </c>
    </row>
    <row r="108" spans="1:1" x14ac:dyDescent="0.25">
      <c r="A108" s="1">
        <v>2062.4569999999999</v>
      </c>
    </row>
    <row r="109" spans="1:1" x14ac:dyDescent="0.25">
      <c r="A109" s="1">
        <v>2061.4209999999998</v>
      </c>
    </row>
    <row r="110" spans="1:1" x14ac:dyDescent="0.25">
      <c r="A110" s="1">
        <v>2060.7460000000001</v>
      </c>
    </row>
    <row r="111" spans="1:1" x14ac:dyDescent="0.25">
      <c r="A111" s="1">
        <v>2060.636</v>
      </c>
    </row>
    <row r="112" spans="1:1" x14ac:dyDescent="0.25">
      <c r="A112" s="1">
        <v>2060.569</v>
      </c>
    </row>
    <row r="113" spans="1:1" x14ac:dyDescent="0.25">
      <c r="A113" s="1">
        <v>2060.0540000000001</v>
      </c>
    </row>
    <row r="114" spans="1:1" x14ac:dyDescent="0.25">
      <c r="A114" s="1">
        <v>2059.8910000000001</v>
      </c>
    </row>
    <row r="115" spans="1:1" x14ac:dyDescent="0.25">
      <c r="A115" s="1">
        <v>2059.2449999999999</v>
      </c>
    </row>
    <row r="116" spans="1:1" x14ac:dyDescent="0.25">
      <c r="A116" s="1">
        <v>2058.7959999999998</v>
      </c>
    </row>
    <row r="117" spans="1:1" x14ac:dyDescent="0.25">
      <c r="A117" s="1">
        <v>2058.663</v>
      </c>
    </row>
    <row r="118" spans="1:1" x14ac:dyDescent="0.25">
      <c r="A118" s="1">
        <v>2058.3710000000001</v>
      </c>
    </row>
    <row r="119" spans="1:1" x14ac:dyDescent="0.25">
      <c r="A119" s="1">
        <v>2058.09</v>
      </c>
    </row>
    <row r="120" spans="1:1" x14ac:dyDescent="0.25">
      <c r="A120" s="1">
        <v>2057.5540000000001</v>
      </c>
    </row>
    <row r="121" spans="1:1" x14ac:dyDescent="0.25">
      <c r="A121" s="1">
        <v>2057.0419999999999</v>
      </c>
    </row>
    <row r="122" spans="1:1" x14ac:dyDescent="0.25">
      <c r="A122" s="1">
        <v>2056.7710000000002</v>
      </c>
    </row>
    <row r="123" spans="1:1" x14ac:dyDescent="0.25">
      <c r="A123" s="1">
        <v>2056.5450000000001</v>
      </c>
    </row>
    <row r="124" spans="1:1" x14ac:dyDescent="0.25">
      <c r="A124" s="1">
        <v>2056.4090000000001</v>
      </c>
    </row>
    <row r="125" spans="1:1" x14ac:dyDescent="0.25">
      <c r="A125" s="1">
        <v>2056.326</v>
      </c>
    </row>
    <row r="126" spans="1:1" x14ac:dyDescent="0.25">
      <c r="A126" s="1">
        <v>2054.5970000000002</v>
      </c>
    </row>
    <row r="127" spans="1:1" x14ac:dyDescent="0.25">
      <c r="A127" s="1">
        <v>2054.509</v>
      </c>
    </row>
    <row r="128" spans="1:1" x14ac:dyDescent="0.25">
      <c r="A128" s="1">
        <v>2054.1680000000001</v>
      </c>
    </row>
    <row r="129" spans="1:1" x14ac:dyDescent="0.25">
      <c r="A129" s="1">
        <v>2053.8150000000001</v>
      </c>
    </row>
    <row r="130" spans="1:1" x14ac:dyDescent="0.25">
      <c r="A130" s="1">
        <v>2053.5309999999999</v>
      </c>
    </row>
    <row r="131" spans="1:1" x14ac:dyDescent="0.25">
      <c r="A131" s="1">
        <v>2052.953</v>
      </c>
    </row>
    <row r="132" spans="1:1" x14ac:dyDescent="0.25">
      <c r="A132" s="1">
        <v>2052.4340000000002</v>
      </c>
    </row>
    <row r="133" spans="1:1" x14ac:dyDescent="0.25">
      <c r="A133" s="1">
        <v>2052.1979999999999</v>
      </c>
    </row>
    <row r="134" spans="1:1" x14ac:dyDescent="0.25">
      <c r="A134" s="1">
        <v>2052.1309999999999</v>
      </c>
    </row>
    <row r="135" spans="1:1" x14ac:dyDescent="0.25">
      <c r="A135" s="1">
        <v>2052.078</v>
      </c>
    </row>
    <row r="136" spans="1:1" x14ac:dyDescent="0.25">
      <c r="A136" s="1">
        <v>2052.0450000000001</v>
      </c>
    </row>
    <row r="137" spans="1:1" x14ac:dyDescent="0.25">
      <c r="A137" s="1">
        <v>2051.9879999999998</v>
      </c>
    </row>
    <row r="138" spans="1:1" x14ac:dyDescent="0.25">
      <c r="A138" s="1">
        <v>2051.7359999999999</v>
      </c>
    </row>
    <row r="139" spans="1:1" x14ac:dyDescent="0.25">
      <c r="A139" s="1">
        <v>2050.9690000000001</v>
      </c>
    </row>
    <row r="140" spans="1:1" x14ac:dyDescent="0.25">
      <c r="A140" s="1">
        <v>2050.9110000000001</v>
      </c>
    </row>
    <row r="141" spans="1:1" x14ac:dyDescent="0.25">
      <c r="A141" s="1">
        <v>2050.8119999999999</v>
      </c>
    </row>
    <row r="142" spans="1:1" x14ac:dyDescent="0.25">
      <c r="A142" s="1">
        <v>2050.587</v>
      </c>
    </row>
    <row r="143" spans="1:1" x14ac:dyDescent="0.25">
      <c r="A143" s="1">
        <v>2050.0360000000001</v>
      </c>
    </row>
    <row r="144" spans="1:1" x14ac:dyDescent="0.25">
      <c r="A144" s="1">
        <v>2049.6239999999998</v>
      </c>
    </row>
    <row r="145" spans="1:1" x14ac:dyDescent="0.25">
      <c r="A145" s="1">
        <v>2048.8649999999998</v>
      </c>
    </row>
    <row r="146" spans="1:1" x14ac:dyDescent="0.25">
      <c r="A146" s="1">
        <v>2048.7979999999998</v>
      </c>
    </row>
    <row r="147" spans="1:1" x14ac:dyDescent="0.25">
      <c r="A147" s="1">
        <v>2048.63</v>
      </c>
    </row>
    <row r="148" spans="1:1" x14ac:dyDescent="0.25">
      <c r="A148" s="1">
        <v>2048.4250000000002</v>
      </c>
    </row>
    <row r="149" spans="1:1" x14ac:dyDescent="0.25">
      <c r="A149" s="1">
        <v>2048.1480000000001</v>
      </c>
    </row>
    <row r="150" spans="1:1" x14ac:dyDescent="0.25">
      <c r="A150" s="1">
        <v>2047.788</v>
      </c>
    </row>
    <row r="151" spans="1:1" x14ac:dyDescent="0.25">
      <c r="A151" s="1">
        <v>2047.3689999999999</v>
      </c>
    </row>
    <row r="152" spans="1:1" x14ac:dyDescent="0.25">
      <c r="A152" s="1">
        <v>2047.3309999999999</v>
      </c>
    </row>
    <row r="153" spans="1:1" x14ac:dyDescent="0.25">
      <c r="A153" s="1">
        <v>2047.2080000000001</v>
      </c>
    </row>
    <row r="154" spans="1:1" x14ac:dyDescent="0.25">
      <c r="A154" s="1">
        <v>2046.923</v>
      </c>
    </row>
    <row r="155" spans="1:1" x14ac:dyDescent="0.25">
      <c r="A155" s="1">
        <v>2046.7539999999999</v>
      </c>
    </row>
    <row r="156" spans="1:1" x14ac:dyDescent="0.25">
      <c r="A156" s="1">
        <v>2046.692</v>
      </c>
    </row>
    <row r="157" spans="1:1" x14ac:dyDescent="0.25">
      <c r="A157" s="1">
        <v>2046.39</v>
      </c>
    </row>
    <row r="158" spans="1:1" x14ac:dyDescent="0.25">
      <c r="A158" s="1">
        <v>2045.914</v>
      </c>
    </row>
    <row r="159" spans="1:1" x14ac:dyDescent="0.25">
      <c r="A159" s="1">
        <v>2045.5640000000001</v>
      </c>
    </row>
    <row r="160" spans="1:1" x14ac:dyDescent="0.25">
      <c r="A160" s="1">
        <v>2045.4649999999999</v>
      </c>
    </row>
    <row r="161" spans="1:1" x14ac:dyDescent="0.25">
      <c r="A161" s="1">
        <v>2044.6859999999999</v>
      </c>
    </row>
    <row r="162" spans="1:1" x14ac:dyDescent="0.25">
      <c r="A162" s="1">
        <v>2044.07</v>
      </c>
    </row>
    <row r="163" spans="1:1" x14ac:dyDescent="0.25">
      <c r="A163" s="1">
        <v>2043.7729999999999</v>
      </c>
    </row>
    <row r="164" spans="1:1" x14ac:dyDescent="0.25">
      <c r="A164" s="1">
        <v>2043.1030000000001</v>
      </c>
    </row>
    <row r="165" spans="1:1" x14ac:dyDescent="0.25">
      <c r="A165" s="1">
        <v>2042.616</v>
      </c>
    </row>
    <row r="166" spans="1:1" x14ac:dyDescent="0.25">
      <c r="A166" s="1">
        <v>2041.925</v>
      </c>
    </row>
    <row r="167" spans="1:1" x14ac:dyDescent="0.25">
      <c r="A167" s="1">
        <v>2039.3810000000001</v>
      </c>
    </row>
    <row r="168" spans="1:1" x14ac:dyDescent="0.25">
      <c r="A168" s="1">
        <v>2038.682</v>
      </c>
    </row>
    <row r="169" spans="1:1" x14ac:dyDescent="0.25">
      <c r="A169" s="1">
        <v>2038.366</v>
      </c>
    </row>
    <row r="170" spans="1:1" x14ac:dyDescent="0.25">
      <c r="A170" s="1">
        <v>2037.578</v>
      </c>
    </row>
    <row r="171" spans="1:1" x14ac:dyDescent="0.25">
      <c r="A171" s="1">
        <v>2036.415</v>
      </c>
    </row>
    <row r="172" spans="1:1" x14ac:dyDescent="0.25">
      <c r="A172" s="1">
        <v>2036.1030000000001</v>
      </c>
    </row>
    <row r="173" spans="1:1" x14ac:dyDescent="0.25">
      <c r="A173" s="1">
        <v>2036.0609999999999</v>
      </c>
    </row>
    <row r="174" spans="1:1" x14ac:dyDescent="0.25">
      <c r="A174" s="1">
        <v>2035.21</v>
      </c>
    </row>
    <row r="175" spans="1:1" x14ac:dyDescent="0.25">
      <c r="A175" s="1">
        <v>2034.894</v>
      </c>
    </row>
    <row r="176" spans="1:1" x14ac:dyDescent="0.25">
      <c r="A176" s="1">
        <v>2034.29</v>
      </c>
    </row>
    <row r="177" spans="1:1" x14ac:dyDescent="0.25">
      <c r="A177" s="1">
        <v>2034.1859999999999</v>
      </c>
    </row>
    <row r="178" spans="1:1" x14ac:dyDescent="0.25">
      <c r="A178" s="1">
        <v>2033.95</v>
      </c>
    </row>
    <row r="179" spans="1:1" x14ac:dyDescent="0.25">
      <c r="A179" s="1">
        <v>2033.7190000000001</v>
      </c>
    </row>
    <row r="180" spans="1:1" x14ac:dyDescent="0.25">
      <c r="A180" s="1">
        <v>2033.4780000000001</v>
      </c>
    </row>
    <row r="181" spans="1:1" x14ac:dyDescent="0.25">
      <c r="A181" s="1">
        <v>2033.2070000000001</v>
      </c>
    </row>
    <row r="182" spans="1:1" x14ac:dyDescent="0.25">
      <c r="A182" s="1">
        <v>2033.1289999999999</v>
      </c>
    </row>
    <row r="183" spans="1:1" x14ac:dyDescent="0.25">
      <c r="A183" s="1">
        <v>2033.0150000000001</v>
      </c>
    </row>
    <row r="184" spans="1:1" x14ac:dyDescent="0.25">
      <c r="A184" s="1">
        <v>2032.48</v>
      </c>
    </row>
    <row r="185" spans="1:1" x14ac:dyDescent="0.25">
      <c r="A185" s="1">
        <v>2032.2529999999999</v>
      </c>
    </row>
    <row r="186" spans="1:1" x14ac:dyDescent="0.25">
      <c r="A186" s="1">
        <v>2032.117</v>
      </c>
    </row>
    <row r="187" spans="1:1" x14ac:dyDescent="0.25">
      <c r="A187" s="1">
        <v>2031.865</v>
      </c>
    </row>
    <row r="188" spans="1:1" x14ac:dyDescent="0.25">
      <c r="A188" s="1">
        <v>2031.558</v>
      </c>
    </row>
    <row r="189" spans="1:1" x14ac:dyDescent="0.25">
      <c r="A189" s="1">
        <v>2031.4549999999999</v>
      </c>
    </row>
    <row r="190" spans="1:1" x14ac:dyDescent="0.25">
      <c r="A190" s="1">
        <v>2031.2560000000001</v>
      </c>
    </row>
    <row r="191" spans="1:1" x14ac:dyDescent="0.25">
      <c r="A191" s="1">
        <v>2030.1310000000001</v>
      </c>
    </row>
    <row r="192" spans="1:1" x14ac:dyDescent="0.25">
      <c r="A192" s="1">
        <v>2029.9829999999999</v>
      </c>
    </row>
    <row r="193" spans="1:1" x14ac:dyDescent="0.25">
      <c r="A193" s="1">
        <v>2029.8140000000001</v>
      </c>
    </row>
    <row r="194" spans="1:1" x14ac:dyDescent="0.25">
      <c r="A194" s="1">
        <v>2029.694</v>
      </c>
    </row>
    <row r="195" spans="1:1" x14ac:dyDescent="0.25">
      <c r="A195" s="1">
        <v>2029.54</v>
      </c>
    </row>
    <row r="196" spans="1:1" x14ac:dyDescent="0.25">
      <c r="A196" s="1">
        <v>2029.192</v>
      </c>
    </row>
    <row r="197" spans="1:1" x14ac:dyDescent="0.25">
      <c r="A197" s="1">
        <v>2028.9590000000001</v>
      </c>
    </row>
    <row r="198" spans="1:1" x14ac:dyDescent="0.25">
      <c r="A198" s="1">
        <v>2028.9259999999999</v>
      </c>
    </row>
    <row r="199" spans="1:1" x14ac:dyDescent="0.25">
      <c r="A199" s="1">
        <v>2028.78</v>
      </c>
    </row>
    <row r="200" spans="1:1" x14ac:dyDescent="0.25">
      <c r="A200" s="1">
        <v>2028.2090000000001</v>
      </c>
    </row>
    <row r="201" spans="1:1" x14ac:dyDescent="0.25">
      <c r="A201" s="1">
        <v>2027.3150000000001</v>
      </c>
    </row>
    <row r="202" spans="1:1" x14ac:dyDescent="0.25">
      <c r="A202" s="1">
        <v>2027.194</v>
      </c>
    </row>
    <row r="203" spans="1:1" x14ac:dyDescent="0.25">
      <c r="A203" s="1">
        <v>2027.1020000000001</v>
      </c>
    </row>
    <row r="204" spans="1:1" x14ac:dyDescent="0.25">
      <c r="A204" s="1">
        <v>2026.9480000000001</v>
      </c>
    </row>
    <row r="205" spans="1:1" x14ac:dyDescent="0.25">
      <c r="A205" s="1">
        <v>2026.694</v>
      </c>
    </row>
    <row r="206" spans="1:1" x14ac:dyDescent="0.25">
      <c r="A206" s="1">
        <v>2026.0070000000001</v>
      </c>
    </row>
    <row r="207" spans="1:1" x14ac:dyDescent="0.25">
      <c r="A207" s="1">
        <v>2025.296</v>
      </c>
    </row>
    <row r="208" spans="1:1" x14ac:dyDescent="0.25">
      <c r="A208" s="1">
        <v>2024.954</v>
      </c>
    </row>
    <row r="209" spans="1:1" x14ac:dyDescent="0.25">
      <c r="A209" s="1">
        <v>2024.8119999999999</v>
      </c>
    </row>
    <row r="210" spans="1:1" x14ac:dyDescent="0.25">
      <c r="A210" s="1">
        <v>2024.5730000000001</v>
      </c>
    </row>
    <row r="211" spans="1:1" x14ac:dyDescent="0.25">
      <c r="A211" s="1">
        <v>2024.54</v>
      </c>
    </row>
    <row r="212" spans="1:1" x14ac:dyDescent="0.25">
      <c r="A212" s="1">
        <v>2024.298</v>
      </c>
    </row>
    <row r="213" spans="1:1" x14ac:dyDescent="0.25">
      <c r="A213" s="1">
        <v>2023.848</v>
      </c>
    </row>
    <row r="214" spans="1:1" x14ac:dyDescent="0.25">
      <c r="A214" s="1">
        <v>2023.39</v>
      </c>
    </row>
    <row r="215" spans="1:1" x14ac:dyDescent="0.25">
      <c r="A215" s="1">
        <v>2023.0050000000001</v>
      </c>
    </row>
    <row r="216" spans="1:1" x14ac:dyDescent="0.25">
      <c r="A216" s="1">
        <v>2022.7660000000001</v>
      </c>
    </row>
    <row r="217" spans="1:1" x14ac:dyDescent="0.25">
      <c r="A217" s="1">
        <v>2022.37</v>
      </c>
    </row>
    <row r="218" spans="1:1" x14ac:dyDescent="0.25">
      <c r="A218" s="1">
        <v>2022.027</v>
      </c>
    </row>
    <row r="219" spans="1:1" x14ac:dyDescent="0.25">
      <c r="A219" s="1">
        <v>2021.5440000000001</v>
      </c>
    </row>
    <row r="220" spans="1:1" x14ac:dyDescent="0.25">
      <c r="A220" s="1">
        <v>2021.249</v>
      </c>
    </row>
    <row r="221" spans="1:1" x14ac:dyDescent="0.25">
      <c r="A221" s="1">
        <v>2020.778</v>
      </c>
    </row>
    <row r="222" spans="1:1" x14ac:dyDescent="0.25">
      <c r="A222" s="1">
        <v>2018.5119999999999</v>
      </c>
    </row>
    <row r="223" spans="1:1" x14ac:dyDescent="0.25">
      <c r="A223" s="1">
        <v>2018.385</v>
      </c>
    </row>
    <row r="224" spans="1:1" x14ac:dyDescent="0.25">
      <c r="A224" s="1">
        <v>2017.7449999999999</v>
      </c>
    </row>
    <row r="225" spans="1:1" x14ac:dyDescent="0.25">
      <c r="A225" s="1">
        <v>2016.711</v>
      </c>
    </row>
    <row r="226" spans="1:1" x14ac:dyDescent="0.25">
      <c r="A226" s="1">
        <v>2016.6369999999999</v>
      </c>
    </row>
    <row r="227" spans="1:1" x14ac:dyDescent="0.25">
      <c r="A227" s="1">
        <v>2016.463</v>
      </c>
    </row>
    <row r="228" spans="1:1" x14ac:dyDescent="0.25">
      <c r="A228" s="1">
        <v>2015.5909999999999</v>
      </c>
    </row>
    <row r="229" spans="1:1" x14ac:dyDescent="0.25">
      <c r="A229" s="1">
        <v>2015.4880000000001</v>
      </c>
    </row>
    <row r="230" spans="1:1" x14ac:dyDescent="0.25">
      <c r="A230" s="1">
        <v>2015.2670000000001</v>
      </c>
    </row>
    <row r="231" spans="1:1" x14ac:dyDescent="0.25">
      <c r="A231" s="1">
        <v>2015.2139999999999</v>
      </c>
    </row>
    <row r="232" spans="1:1" x14ac:dyDescent="0.25">
      <c r="A232" s="1">
        <v>2014.9459999999999</v>
      </c>
    </row>
    <row r="233" spans="1:1" x14ac:dyDescent="0.25">
      <c r="A233" s="1">
        <v>2014.405</v>
      </c>
    </row>
    <row r="234" spans="1:1" x14ac:dyDescent="0.25">
      <c r="A234" s="1">
        <v>2013.8969999999999</v>
      </c>
    </row>
    <row r="235" spans="1:1" x14ac:dyDescent="0.25">
      <c r="A235" s="1">
        <v>2013.0150000000001</v>
      </c>
    </row>
    <row r="236" spans="1:1" x14ac:dyDescent="0.25">
      <c r="A236" s="1">
        <v>2012.896</v>
      </c>
    </row>
    <row r="237" spans="1:1" x14ac:dyDescent="0.25">
      <c r="A237" s="1">
        <v>2011.5930000000001</v>
      </c>
    </row>
    <row r="238" spans="1:1" x14ac:dyDescent="0.25">
      <c r="A238" s="1">
        <v>2011.3879999999999</v>
      </c>
    </row>
    <row r="239" spans="1:1" x14ac:dyDescent="0.25">
      <c r="A239" s="1">
        <v>2011.008</v>
      </c>
    </row>
    <row r="240" spans="1:1" x14ac:dyDescent="0.25">
      <c r="A240" s="1">
        <v>2010.6959999999999</v>
      </c>
    </row>
    <row r="241" spans="1:1" x14ac:dyDescent="0.25">
      <c r="A241" s="1">
        <v>2010.3389999999999</v>
      </c>
    </row>
    <row r="242" spans="1:1" x14ac:dyDescent="0.25">
      <c r="A242" s="1">
        <v>2009.905</v>
      </c>
    </row>
    <row r="243" spans="1:1" x14ac:dyDescent="0.25">
      <c r="A243" s="1">
        <v>2009.579</v>
      </c>
    </row>
    <row r="244" spans="1:1" x14ac:dyDescent="0.25">
      <c r="A244" s="1">
        <v>2009.4670000000001</v>
      </c>
    </row>
    <row r="245" spans="1:1" x14ac:dyDescent="0.25">
      <c r="A245" s="1">
        <v>2009.1769999999999</v>
      </c>
    </row>
    <row r="246" spans="1:1" x14ac:dyDescent="0.25">
      <c r="A246" s="1">
        <v>2009.107</v>
      </c>
    </row>
    <row r="247" spans="1:1" x14ac:dyDescent="0.25">
      <c r="A247" s="1">
        <v>2008.066</v>
      </c>
    </row>
    <row r="248" spans="1:1" x14ac:dyDescent="0.25">
      <c r="A248" s="1">
        <v>2007.7380000000001</v>
      </c>
    </row>
    <row r="249" spans="1:1" x14ac:dyDescent="0.25">
      <c r="A249" s="1">
        <v>2006.7629999999999</v>
      </c>
    </row>
    <row r="250" spans="1:1" x14ac:dyDescent="0.25">
      <c r="A250" s="1">
        <v>2006.5650000000001</v>
      </c>
    </row>
    <row r="251" spans="1:1" x14ac:dyDescent="0.25">
      <c r="A251" s="1">
        <v>2006.0719999999999</v>
      </c>
    </row>
    <row r="252" spans="1:1" x14ac:dyDescent="0.25">
      <c r="A252" s="1">
        <v>2005.817</v>
      </c>
    </row>
    <row r="253" spans="1:1" x14ac:dyDescent="0.25">
      <c r="A253" s="1">
        <v>2004.4159999999999</v>
      </c>
    </row>
    <row r="254" spans="1:1" x14ac:dyDescent="0.25">
      <c r="A254" s="1">
        <v>2003.9079999999999</v>
      </c>
    </row>
    <row r="255" spans="1:1" x14ac:dyDescent="0.25">
      <c r="A255" s="1">
        <v>2003.001</v>
      </c>
    </row>
    <row r="256" spans="1:1" x14ac:dyDescent="0.25">
      <c r="A256" s="1">
        <v>2002.296</v>
      </c>
    </row>
    <row r="257" spans="1:1" x14ac:dyDescent="0.25">
      <c r="A257" s="1">
        <v>2001.8389999999999</v>
      </c>
    </row>
    <row r="258" spans="1:1" x14ac:dyDescent="0.25">
      <c r="A258" s="1">
        <v>2001.548</v>
      </c>
    </row>
    <row r="259" spans="1:1" x14ac:dyDescent="0.25">
      <c r="A259" s="1">
        <v>2001.441</v>
      </c>
    </row>
    <row r="260" spans="1:1" x14ac:dyDescent="0.25">
      <c r="A260" s="1">
        <v>2001.049</v>
      </c>
    </row>
    <row r="261" spans="1:1" x14ac:dyDescent="0.25">
      <c r="A261" s="1">
        <v>2000.7840000000001</v>
      </c>
    </row>
    <row r="262" spans="1:1" x14ac:dyDescent="0.25">
      <c r="A262" s="1">
        <v>2000.587</v>
      </c>
    </row>
    <row r="263" spans="1:1" x14ac:dyDescent="0.25">
      <c r="A263" s="1">
        <v>2000.462</v>
      </c>
    </row>
    <row r="264" spans="1:1" x14ac:dyDescent="0.25">
      <c r="A264" s="1">
        <v>2000.116</v>
      </c>
    </row>
    <row r="265" spans="1:1" x14ac:dyDescent="0.25">
      <c r="A265" s="1">
        <v>1999.902</v>
      </c>
    </row>
    <row r="266" spans="1:1" x14ac:dyDescent="0.25">
      <c r="A266" s="1">
        <v>1999.7950000000001</v>
      </c>
    </row>
    <row r="267" spans="1:1" x14ac:dyDescent="0.25">
      <c r="A267" s="1">
        <v>1998.905</v>
      </c>
    </row>
    <row r="268" spans="1:1" x14ac:dyDescent="0.25">
      <c r="A268" s="1">
        <v>1998.598</v>
      </c>
    </row>
    <row r="269" spans="1:1" x14ac:dyDescent="0.25">
      <c r="A269" s="1">
        <v>1998.3009999999999</v>
      </c>
    </row>
    <row r="270" spans="1:1" x14ac:dyDescent="0.25">
      <c r="A270" s="1">
        <v>1998.0640000000001</v>
      </c>
    </row>
    <row r="271" spans="1:1" x14ac:dyDescent="0.25">
      <c r="A271" s="1">
        <v>1997.912</v>
      </c>
    </row>
    <row r="272" spans="1:1" x14ac:dyDescent="0.25">
      <c r="A272" s="1">
        <v>1996.7149999999999</v>
      </c>
    </row>
    <row r="273" spans="1:1" x14ac:dyDescent="0.25">
      <c r="A273" s="1">
        <v>1996.423</v>
      </c>
    </row>
    <row r="274" spans="1:1" x14ac:dyDescent="0.25">
      <c r="A274" s="1">
        <v>1996.0229999999999</v>
      </c>
    </row>
    <row r="275" spans="1:1" x14ac:dyDescent="0.25">
      <c r="A275" s="1">
        <v>1995.989</v>
      </c>
    </row>
    <row r="276" spans="1:1" x14ac:dyDescent="0.25">
      <c r="A276" s="1">
        <v>1995.2159999999999</v>
      </c>
    </row>
    <row r="277" spans="1:1" x14ac:dyDescent="0.25">
      <c r="A277" s="1">
        <v>1994.856</v>
      </c>
    </row>
    <row r="278" spans="1:1" x14ac:dyDescent="0.25">
      <c r="A278" s="1">
        <v>1994.692</v>
      </c>
    </row>
    <row r="279" spans="1:1" x14ac:dyDescent="0.25">
      <c r="A279" s="1">
        <v>1994.027</v>
      </c>
    </row>
    <row r="280" spans="1:1" x14ac:dyDescent="0.25">
      <c r="A280" s="1">
        <v>1993.422</v>
      </c>
    </row>
    <row r="281" spans="1:1" x14ac:dyDescent="0.25">
      <c r="A281" s="1">
        <v>1993.346</v>
      </c>
    </row>
    <row r="282" spans="1:1" x14ac:dyDescent="0.25">
      <c r="A282" s="1">
        <v>1991.9829999999999</v>
      </c>
    </row>
    <row r="283" spans="1:1" x14ac:dyDescent="0.25">
      <c r="A283" s="1">
        <v>1991.836</v>
      </c>
    </row>
    <row r="284" spans="1:1" x14ac:dyDescent="0.25">
      <c r="A284" s="1">
        <v>1991.6220000000001</v>
      </c>
    </row>
    <row r="285" spans="1:1" x14ac:dyDescent="0.25">
      <c r="A285" s="1">
        <v>1991.509</v>
      </c>
    </row>
    <row r="286" spans="1:1" x14ac:dyDescent="0.25">
      <c r="A286" s="1">
        <v>1991.049</v>
      </c>
    </row>
    <row r="287" spans="1:1" x14ac:dyDescent="0.25">
      <c r="A287" s="1">
        <v>1990.9590000000001</v>
      </c>
    </row>
    <row r="288" spans="1:1" x14ac:dyDescent="0.25">
      <c r="A288" s="1">
        <v>1989.646</v>
      </c>
    </row>
    <row r="289" spans="1:1" x14ac:dyDescent="0.25">
      <c r="A289" s="1">
        <v>1989.319</v>
      </c>
    </row>
    <row r="290" spans="1:1" x14ac:dyDescent="0.25">
      <c r="A290" s="1">
        <v>1988.77</v>
      </c>
    </row>
    <row r="291" spans="1:1" x14ac:dyDescent="0.25">
      <c r="A291" s="1">
        <v>1988.7070000000001</v>
      </c>
    </row>
    <row r="292" spans="1:1" x14ac:dyDescent="0.25">
      <c r="A292" s="1">
        <v>1988.2470000000001</v>
      </c>
    </row>
    <row r="293" spans="1:1" x14ac:dyDescent="0.25">
      <c r="A293" s="1">
        <v>1988.1389999999999</v>
      </c>
    </row>
    <row r="294" spans="1:1" x14ac:dyDescent="0.25">
      <c r="A294" s="1">
        <v>1987.6310000000001</v>
      </c>
    </row>
    <row r="295" spans="1:1" x14ac:dyDescent="0.25">
      <c r="A295" s="1">
        <v>1987.5419999999999</v>
      </c>
    </row>
    <row r="296" spans="1:1" x14ac:dyDescent="0.25">
      <c r="A296" s="1">
        <v>1985.9949999999999</v>
      </c>
    </row>
    <row r="297" spans="1:1" x14ac:dyDescent="0.25">
      <c r="A297" s="1">
        <v>1985.0229999999999</v>
      </c>
    </row>
    <row r="298" spans="1:1" x14ac:dyDescent="0.25">
      <c r="A298" s="1">
        <v>1984.87</v>
      </c>
    </row>
    <row r="299" spans="1:1" x14ac:dyDescent="0.25">
      <c r="A299" s="1">
        <v>1984.6980000000001</v>
      </c>
    </row>
    <row r="300" spans="1:1" x14ac:dyDescent="0.25">
      <c r="A300" s="1">
        <v>1984.38</v>
      </c>
    </row>
    <row r="301" spans="1:1" x14ac:dyDescent="0.25">
      <c r="A301" s="1">
        <v>1984.348</v>
      </c>
    </row>
    <row r="302" spans="1:1" x14ac:dyDescent="0.25">
      <c r="A302" s="1">
        <v>1984.25</v>
      </c>
    </row>
    <row r="303" spans="1:1" x14ac:dyDescent="0.25">
      <c r="A303" s="1">
        <v>1983.3109999999999</v>
      </c>
    </row>
    <row r="304" spans="1:1" x14ac:dyDescent="0.25">
      <c r="A304" s="1">
        <v>1983.066</v>
      </c>
    </row>
    <row r="305" spans="1:1" x14ac:dyDescent="0.25">
      <c r="A305" s="1">
        <v>1982.981</v>
      </c>
    </row>
    <row r="306" spans="1:1" x14ac:dyDescent="0.25">
      <c r="A306" s="1">
        <v>1982.7850000000001</v>
      </c>
    </row>
    <row r="307" spans="1:1" x14ac:dyDescent="0.25">
      <c r="A307" s="1">
        <v>1982.492</v>
      </c>
    </row>
    <row r="308" spans="1:1" x14ac:dyDescent="0.25">
      <c r="A308" s="1">
        <v>1982.4280000000001</v>
      </c>
    </row>
    <row r="309" spans="1:1" x14ac:dyDescent="0.25">
      <c r="A309" s="1">
        <v>1981.58</v>
      </c>
    </row>
    <row r="310" spans="1:1" x14ac:dyDescent="0.25">
      <c r="A310" s="1">
        <v>1981.4490000000001</v>
      </c>
    </row>
    <row r="311" spans="1:1" x14ac:dyDescent="0.25">
      <c r="A311" s="1">
        <v>1981.14</v>
      </c>
    </row>
    <row r="312" spans="1:1" x14ac:dyDescent="0.25">
      <c r="A312" s="1">
        <v>1980.95</v>
      </c>
    </row>
    <row r="313" spans="1:1" x14ac:dyDescent="0.25">
      <c r="A313" s="1">
        <v>1980.867</v>
      </c>
    </row>
    <row r="314" spans="1:1" x14ac:dyDescent="0.25">
      <c r="A314" s="1">
        <v>1980.287</v>
      </c>
    </row>
    <row r="315" spans="1:1" x14ac:dyDescent="0.25">
      <c r="A315" s="1">
        <v>1980.191</v>
      </c>
    </row>
    <row r="316" spans="1:1" x14ac:dyDescent="0.25">
      <c r="A316" s="1">
        <v>1979.7449999999999</v>
      </c>
    </row>
    <row r="317" spans="1:1" x14ac:dyDescent="0.25">
      <c r="A317" s="1">
        <v>1979.692</v>
      </c>
    </row>
    <row r="318" spans="1:1" x14ac:dyDescent="0.25">
      <c r="A318" s="1">
        <v>1978.4269999999999</v>
      </c>
    </row>
    <row r="319" spans="1:1" x14ac:dyDescent="0.25">
      <c r="A319" s="1">
        <v>1975.85</v>
      </c>
    </row>
    <row r="320" spans="1:1" x14ac:dyDescent="0.25">
      <c r="A320" s="1">
        <v>1975.7819999999999</v>
      </c>
    </row>
    <row r="321" spans="1:1" x14ac:dyDescent="0.25">
      <c r="A321" s="1">
        <v>1975.5820000000001</v>
      </c>
    </row>
    <row r="322" spans="1:1" x14ac:dyDescent="0.25">
      <c r="A322" s="1">
        <v>1975.424</v>
      </c>
    </row>
    <row r="323" spans="1:1" x14ac:dyDescent="0.25">
      <c r="A323" s="1">
        <v>1973.8489999999999</v>
      </c>
    </row>
    <row r="324" spans="1:1" x14ac:dyDescent="0.25">
      <c r="A324" s="1">
        <v>1973.59</v>
      </c>
    </row>
    <row r="325" spans="1:1" x14ac:dyDescent="0.25">
      <c r="A325" s="1">
        <v>1973.367</v>
      </c>
    </row>
    <row r="326" spans="1:1" x14ac:dyDescent="0.25">
      <c r="A326" s="1">
        <v>1972.857</v>
      </c>
    </row>
    <row r="327" spans="1:1" x14ac:dyDescent="0.25">
      <c r="A327" s="1">
        <v>1972.617</v>
      </c>
    </row>
    <row r="328" spans="1:1" x14ac:dyDescent="0.25">
      <c r="A328" s="1">
        <v>1972.2</v>
      </c>
    </row>
    <row r="329" spans="1:1" x14ac:dyDescent="0.25">
      <c r="A329" s="1">
        <v>1971.913</v>
      </c>
    </row>
    <row r="330" spans="1:1" x14ac:dyDescent="0.25">
      <c r="A330" s="1">
        <v>1971.73</v>
      </c>
    </row>
    <row r="331" spans="1:1" x14ac:dyDescent="0.25">
      <c r="A331" s="1">
        <v>1971.636</v>
      </c>
    </row>
    <row r="332" spans="1:1" x14ac:dyDescent="0.25">
      <c r="A332" s="1">
        <v>1971.287</v>
      </c>
    </row>
    <row r="333" spans="1:1" x14ac:dyDescent="0.25">
      <c r="A333" s="1">
        <v>1971.248</v>
      </c>
    </row>
    <row r="334" spans="1:1" x14ac:dyDescent="0.25">
      <c r="A334" s="1">
        <v>1970.5730000000001</v>
      </c>
    </row>
    <row r="335" spans="1:1" x14ac:dyDescent="0.25">
      <c r="A335" s="1">
        <v>1970.0909999999999</v>
      </c>
    </row>
    <row r="336" spans="1:1" x14ac:dyDescent="0.25">
      <c r="A336" s="1">
        <v>1969.7909999999999</v>
      </c>
    </row>
    <row r="337" spans="1:1" x14ac:dyDescent="0.25">
      <c r="A337" s="1">
        <v>1969.65</v>
      </c>
    </row>
    <row r="338" spans="1:1" x14ac:dyDescent="0.25">
      <c r="A338" s="1">
        <v>1969.4680000000001</v>
      </c>
    </row>
    <row r="339" spans="1:1" x14ac:dyDescent="0.25">
      <c r="A339" s="1">
        <v>1968.53</v>
      </c>
    </row>
    <row r="340" spans="1:1" x14ac:dyDescent="0.25">
      <c r="A340" s="1">
        <v>1968.2270000000001</v>
      </c>
    </row>
    <row r="341" spans="1:1" x14ac:dyDescent="0.25">
      <c r="A341" s="1">
        <v>1967.6079999999999</v>
      </c>
    </row>
    <row r="342" spans="1:1" x14ac:dyDescent="0.25">
      <c r="A342" s="1">
        <v>1967.4469999999999</v>
      </c>
    </row>
    <row r="343" spans="1:1" x14ac:dyDescent="0.25">
      <c r="A343" s="1">
        <v>1967.373</v>
      </c>
    </row>
    <row r="344" spans="1:1" x14ac:dyDescent="0.25">
      <c r="A344" s="1">
        <v>1967.2329999999999</v>
      </c>
    </row>
    <row r="345" spans="1:1" x14ac:dyDescent="0.25">
      <c r="A345" s="1">
        <v>1966.71</v>
      </c>
    </row>
    <row r="346" spans="1:1" x14ac:dyDescent="0.25">
      <c r="A346" s="1">
        <v>1966.502</v>
      </c>
    </row>
    <row r="347" spans="1:1" x14ac:dyDescent="0.25">
      <c r="A347" s="1">
        <v>1966.2080000000001</v>
      </c>
    </row>
    <row r="348" spans="1:1" x14ac:dyDescent="0.25">
      <c r="A348" s="1">
        <v>1965.97</v>
      </c>
    </row>
    <row r="349" spans="1:1" x14ac:dyDescent="0.25">
      <c r="A349" s="1">
        <v>1965.346</v>
      </c>
    </row>
    <row r="350" spans="1:1" x14ac:dyDescent="0.25">
      <c r="A350" s="1">
        <v>1963.9739999999999</v>
      </c>
    </row>
    <row r="351" spans="1:1" x14ac:dyDescent="0.25">
      <c r="A351" s="1">
        <v>1963.9110000000001</v>
      </c>
    </row>
    <row r="352" spans="1:1" x14ac:dyDescent="0.25">
      <c r="A352" s="1">
        <v>1963.7860000000001</v>
      </c>
    </row>
    <row r="353" spans="1:1" x14ac:dyDescent="0.25">
      <c r="A353" s="1">
        <v>1963.731</v>
      </c>
    </row>
    <row r="354" spans="1:1" x14ac:dyDescent="0.25">
      <c r="A354" s="1">
        <v>1963.4010000000001</v>
      </c>
    </row>
    <row r="355" spans="1:1" x14ac:dyDescent="0.25">
      <c r="A355" s="1">
        <v>1962.7470000000001</v>
      </c>
    </row>
    <row r="356" spans="1:1" x14ac:dyDescent="0.25">
      <c r="A356" s="1">
        <v>1962.4179999999999</v>
      </c>
    </row>
    <row r="357" spans="1:1" x14ac:dyDescent="0.25">
      <c r="A357" s="1">
        <v>1961.9290000000001</v>
      </c>
    </row>
    <row r="358" spans="1:1" x14ac:dyDescent="0.25">
      <c r="A358" s="1">
        <v>1961.2650000000001</v>
      </c>
    </row>
    <row r="359" spans="1:1" x14ac:dyDescent="0.25">
      <c r="A359" s="1">
        <v>1960.7349999999999</v>
      </c>
    </row>
    <row r="360" spans="1:1" x14ac:dyDescent="0.25">
      <c r="A360" s="1">
        <v>1959.961</v>
      </c>
    </row>
    <row r="361" spans="1:1" x14ac:dyDescent="0.25">
      <c r="A361" s="1">
        <v>1959.874</v>
      </c>
    </row>
    <row r="362" spans="1:1" x14ac:dyDescent="0.25">
      <c r="A362" s="1">
        <v>1958.6869999999999</v>
      </c>
    </row>
    <row r="363" spans="1:1" x14ac:dyDescent="0.25">
      <c r="A363" s="1">
        <v>1958.3869999999999</v>
      </c>
    </row>
    <row r="364" spans="1:1" x14ac:dyDescent="0.25">
      <c r="A364" s="1">
        <v>1958.0530000000001</v>
      </c>
    </row>
    <row r="365" spans="1:1" x14ac:dyDescent="0.25">
      <c r="A365" s="1">
        <v>1958.001</v>
      </c>
    </row>
    <row r="366" spans="1:1" x14ac:dyDescent="0.25">
      <c r="A366" s="1">
        <v>1957.9079999999999</v>
      </c>
    </row>
    <row r="367" spans="1:1" x14ac:dyDescent="0.25">
      <c r="A367" s="1">
        <v>1957.338</v>
      </c>
    </row>
    <row r="368" spans="1:1" x14ac:dyDescent="0.25">
      <c r="A368" s="1">
        <v>1957.0730000000001</v>
      </c>
    </row>
    <row r="369" spans="1:1" x14ac:dyDescent="0.25">
      <c r="A369" s="1">
        <v>1957.039</v>
      </c>
    </row>
    <row r="370" spans="1:1" x14ac:dyDescent="0.25">
      <c r="A370" s="1">
        <v>1956.9570000000001</v>
      </c>
    </row>
    <row r="371" spans="1:1" x14ac:dyDescent="0.25">
      <c r="A371" s="1">
        <v>1956.672</v>
      </c>
    </row>
    <row r="372" spans="1:1" x14ac:dyDescent="0.25">
      <c r="A372" s="1">
        <v>1955.992</v>
      </c>
    </row>
    <row r="373" spans="1:1" x14ac:dyDescent="0.25">
      <c r="A373" s="1">
        <v>1955.521</v>
      </c>
    </row>
    <row r="374" spans="1:1" x14ac:dyDescent="0.25">
      <c r="A374" s="1">
        <v>1955.268</v>
      </c>
    </row>
    <row r="375" spans="1:1" x14ac:dyDescent="0.25">
      <c r="A375" s="1">
        <v>1954.5350000000001</v>
      </c>
    </row>
    <row r="376" spans="1:1" x14ac:dyDescent="0.25">
      <c r="A376" s="1">
        <v>1954.4549999999999</v>
      </c>
    </row>
    <row r="377" spans="1:1" x14ac:dyDescent="0.25">
      <c r="A377" s="1">
        <v>1954.386</v>
      </c>
    </row>
    <row r="378" spans="1:1" x14ac:dyDescent="0.25">
      <c r="A378" s="1">
        <v>1954.1959999999999</v>
      </c>
    </row>
    <row r="379" spans="1:1" x14ac:dyDescent="0.25">
      <c r="A379" s="1">
        <v>1954.0920000000001</v>
      </c>
    </row>
    <row r="380" spans="1:1" x14ac:dyDescent="0.25">
      <c r="A380" s="1">
        <v>1953.5309999999999</v>
      </c>
    </row>
    <row r="381" spans="1:1" x14ac:dyDescent="0.25">
      <c r="A381" s="1">
        <v>1953.3209999999999</v>
      </c>
    </row>
    <row r="382" spans="1:1" x14ac:dyDescent="0.25">
      <c r="A382" s="1">
        <v>1952.395</v>
      </c>
    </row>
    <row r="383" spans="1:1" x14ac:dyDescent="0.25">
      <c r="A383" s="1">
        <v>1951.9680000000001</v>
      </c>
    </row>
    <row r="384" spans="1:1" x14ac:dyDescent="0.25">
      <c r="A384" s="1">
        <v>1951.018</v>
      </c>
    </row>
    <row r="385" spans="1:1" x14ac:dyDescent="0.25">
      <c r="A385" s="1">
        <v>1950.864</v>
      </c>
    </row>
    <row r="386" spans="1:1" x14ac:dyDescent="0.25">
      <c r="A386" s="1">
        <v>1949.759</v>
      </c>
    </row>
    <row r="387" spans="1:1" x14ac:dyDescent="0.25">
      <c r="A387" s="1">
        <v>1949.1559999999999</v>
      </c>
    </row>
    <row r="388" spans="1:1" x14ac:dyDescent="0.25">
      <c r="A388" s="1">
        <v>1948.364</v>
      </c>
    </row>
    <row r="389" spans="1:1" x14ac:dyDescent="0.25">
      <c r="A389" s="1">
        <v>1947.0360000000001</v>
      </c>
    </row>
    <row r="390" spans="1:1" x14ac:dyDescent="0.25">
      <c r="A390" s="1">
        <v>1946.9</v>
      </c>
    </row>
    <row r="391" spans="1:1" x14ac:dyDescent="0.25">
      <c r="A391" s="1">
        <v>1946.83</v>
      </c>
    </row>
    <row r="392" spans="1:1" x14ac:dyDescent="0.25">
      <c r="A392" s="1">
        <v>1946.4169999999999</v>
      </c>
    </row>
    <row r="393" spans="1:1" x14ac:dyDescent="0.25">
      <c r="A393" s="1">
        <v>1945.646</v>
      </c>
    </row>
    <row r="394" spans="1:1" x14ac:dyDescent="0.25">
      <c r="A394" s="1">
        <v>1945.0530000000001</v>
      </c>
    </row>
    <row r="395" spans="1:1" x14ac:dyDescent="0.25">
      <c r="A395" s="1">
        <v>1943.835</v>
      </c>
    </row>
    <row r="396" spans="1:1" x14ac:dyDescent="0.25">
      <c r="A396" s="1">
        <v>1943.65</v>
      </c>
    </row>
    <row r="397" spans="1:1" x14ac:dyDescent="0.25">
      <c r="A397" s="1">
        <v>1943.2929999999999</v>
      </c>
    </row>
    <row r="398" spans="1:1" x14ac:dyDescent="0.25">
      <c r="A398" s="1">
        <v>1943.248</v>
      </c>
    </row>
    <row r="399" spans="1:1" x14ac:dyDescent="0.25">
      <c r="A399" s="1">
        <v>1941.9390000000001</v>
      </c>
    </row>
    <row r="400" spans="1:1" x14ac:dyDescent="0.25">
      <c r="A400" s="1">
        <v>1941.556</v>
      </c>
    </row>
    <row r="401" spans="1:1" x14ac:dyDescent="0.25">
      <c r="A401" s="1">
        <v>1941.25</v>
      </c>
    </row>
    <row r="402" spans="1:1" x14ac:dyDescent="0.25">
      <c r="A402" s="1">
        <v>1940.93</v>
      </c>
    </row>
    <row r="403" spans="1:1" x14ac:dyDescent="0.25">
      <c r="A403" s="1">
        <v>1940.8530000000001</v>
      </c>
    </row>
    <row r="404" spans="1:1" x14ac:dyDescent="0.25">
      <c r="A404" s="1">
        <v>1940.77</v>
      </c>
    </row>
    <row r="405" spans="1:1" x14ac:dyDescent="0.25">
      <c r="A405" s="1">
        <v>1939.299</v>
      </c>
    </row>
    <row r="406" spans="1:1" x14ac:dyDescent="0.25">
      <c r="A406" s="1">
        <v>1939.1610000000001</v>
      </c>
    </row>
    <row r="407" spans="1:1" x14ac:dyDescent="0.25">
      <c r="A407" s="1">
        <v>1937.7260000000001</v>
      </c>
    </row>
    <row r="408" spans="1:1" x14ac:dyDescent="0.25">
      <c r="A408" s="1">
        <v>1937.127</v>
      </c>
    </row>
    <row r="409" spans="1:1" x14ac:dyDescent="0.25">
      <c r="A409" s="1">
        <v>1936.6590000000001</v>
      </c>
    </row>
    <row r="410" spans="1:1" x14ac:dyDescent="0.25">
      <c r="A410" s="1">
        <v>1936.4780000000001</v>
      </c>
    </row>
    <row r="411" spans="1:1" x14ac:dyDescent="0.25">
      <c r="A411" s="1">
        <v>1936.375</v>
      </c>
    </row>
    <row r="412" spans="1:1" x14ac:dyDescent="0.25">
      <c r="A412" s="1">
        <v>1935.588</v>
      </c>
    </row>
    <row r="413" spans="1:1" x14ac:dyDescent="0.25">
      <c r="A413" s="1">
        <v>1935.29</v>
      </c>
    </row>
    <row r="414" spans="1:1" x14ac:dyDescent="0.25">
      <c r="A414" s="1">
        <v>1933.865</v>
      </c>
    </row>
    <row r="415" spans="1:1" x14ac:dyDescent="0.25">
      <c r="A415" s="1">
        <v>1933.7750000000001</v>
      </c>
    </row>
    <row r="416" spans="1:1" x14ac:dyDescent="0.25">
      <c r="A416" s="1">
        <v>1933.491</v>
      </c>
    </row>
    <row r="417" spans="1:1" x14ac:dyDescent="0.25">
      <c r="A417" s="1">
        <v>1932.8720000000001</v>
      </c>
    </row>
    <row r="418" spans="1:1" x14ac:dyDescent="0.25">
      <c r="A418" s="1">
        <v>1932.181</v>
      </c>
    </row>
    <row r="419" spans="1:1" x14ac:dyDescent="0.25">
      <c r="A419" s="1">
        <v>1931.739</v>
      </c>
    </row>
    <row r="420" spans="1:1" x14ac:dyDescent="0.25">
      <c r="A420" s="1">
        <v>1931.3679999999999</v>
      </c>
    </row>
    <row r="421" spans="1:1" x14ac:dyDescent="0.25">
      <c r="A421" s="1">
        <v>1930.8130000000001</v>
      </c>
    </row>
    <row r="422" spans="1:1" x14ac:dyDescent="0.25">
      <c r="A422" s="1">
        <v>1930.3489999999999</v>
      </c>
    </row>
    <row r="423" spans="1:1" x14ac:dyDescent="0.25">
      <c r="A423" s="1">
        <v>1930.001</v>
      </c>
    </row>
    <row r="424" spans="1:1" x14ac:dyDescent="0.25">
      <c r="A424" s="1">
        <v>1929.92</v>
      </c>
    </row>
    <row r="425" spans="1:1" x14ac:dyDescent="0.25">
      <c r="A425" s="1">
        <v>1929.7059999999999</v>
      </c>
    </row>
    <row r="426" spans="1:1" x14ac:dyDescent="0.25">
      <c r="A426" s="1">
        <v>1928.2460000000001</v>
      </c>
    </row>
    <row r="427" spans="1:1" x14ac:dyDescent="0.25">
      <c r="A427" s="1">
        <v>1927.8209999999999</v>
      </c>
    </row>
    <row r="428" spans="1:1" x14ac:dyDescent="0.25">
      <c r="A428" s="1">
        <v>1927.7739999999999</v>
      </c>
    </row>
    <row r="429" spans="1:1" x14ac:dyDescent="0.25">
      <c r="A429" s="1">
        <v>1927.6780000000001</v>
      </c>
    </row>
    <row r="430" spans="1:1" x14ac:dyDescent="0.25">
      <c r="A430" s="1">
        <v>1927.095</v>
      </c>
    </row>
    <row r="431" spans="1:1" x14ac:dyDescent="0.25">
      <c r="A431" s="1">
        <v>1926.884</v>
      </c>
    </row>
    <row r="432" spans="1:1" x14ac:dyDescent="0.25">
      <c r="A432" s="1">
        <v>1925.579</v>
      </c>
    </row>
    <row r="433" spans="1:1" x14ac:dyDescent="0.25">
      <c r="A433" s="1">
        <v>1925.184</v>
      </c>
    </row>
    <row r="434" spans="1:1" x14ac:dyDescent="0.25">
      <c r="A434" s="1">
        <v>1924.451</v>
      </c>
    </row>
    <row r="435" spans="1:1" x14ac:dyDescent="0.25">
      <c r="A435" s="1">
        <v>1923.365</v>
      </c>
    </row>
    <row r="436" spans="1:1" x14ac:dyDescent="0.25">
      <c r="A436" s="1">
        <v>1923.154</v>
      </c>
    </row>
    <row r="437" spans="1:1" x14ac:dyDescent="0.25">
      <c r="A437" s="1">
        <v>1922.6890000000001</v>
      </c>
    </row>
    <row r="438" spans="1:1" x14ac:dyDescent="0.25">
      <c r="A438" s="1">
        <v>1922.4590000000001</v>
      </c>
    </row>
    <row r="439" spans="1:1" x14ac:dyDescent="0.25">
      <c r="A439" s="1">
        <v>1922.394</v>
      </c>
    </row>
    <row r="440" spans="1:1" x14ac:dyDescent="0.25">
      <c r="A440" s="1">
        <v>1922.1780000000001</v>
      </c>
    </row>
    <row r="441" spans="1:1" x14ac:dyDescent="0.25">
      <c r="A441" s="1">
        <v>1922.047</v>
      </c>
    </row>
    <row r="442" spans="1:1" x14ac:dyDescent="0.25">
      <c r="A442" s="1">
        <v>1921.828</v>
      </c>
    </row>
    <row r="443" spans="1:1" x14ac:dyDescent="0.25">
      <c r="A443" s="1">
        <v>1921.7629999999999</v>
      </c>
    </row>
    <row r="444" spans="1:1" x14ac:dyDescent="0.25">
      <c r="A444" s="1">
        <v>1920.8689999999999</v>
      </c>
    </row>
    <row r="445" spans="1:1" x14ac:dyDescent="0.25">
      <c r="A445" s="1">
        <v>1919.6389999999999</v>
      </c>
    </row>
    <row r="446" spans="1:1" x14ac:dyDescent="0.25">
      <c r="A446" s="1">
        <v>1919.162</v>
      </c>
    </row>
    <row r="447" spans="1:1" x14ac:dyDescent="0.25">
      <c r="A447" s="1">
        <v>1918.5619999999999</v>
      </c>
    </row>
    <row r="448" spans="1:1" x14ac:dyDescent="0.25">
      <c r="A448" s="1">
        <v>1917.201</v>
      </c>
    </row>
    <row r="449" spans="1:1" x14ac:dyDescent="0.25">
      <c r="A449" s="1">
        <v>1916.741</v>
      </c>
    </row>
    <row r="450" spans="1:1" x14ac:dyDescent="0.25">
      <c r="A450" s="1">
        <v>1916.5070000000001</v>
      </c>
    </row>
    <row r="451" spans="1:1" x14ac:dyDescent="0.25">
      <c r="A451" s="1">
        <v>1916.106</v>
      </c>
    </row>
    <row r="452" spans="1:1" x14ac:dyDescent="0.25">
      <c r="A452" s="1">
        <v>1915.296</v>
      </c>
    </row>
    <row r="453" spans="1:1" x14ac:dyDescent="0.25">
      <c r="A453" s="1">
        <v>1914.681</v>
      </c>
    </row>
    <row r="454" spans="1:1" x14ac:dyDescent="0.25">
      <c r="A454" s="1">
        <v>1913.9639999999999</v>
      </c>
    </row>
    <row r="455" spans="1:1" x14ac:dyDescent="0.25">
      <c r="A455" s="1">
        <v>1913.6220000000001</v>
      </c>
    </row>
    <row r="456" spans="1:1" x14ac:dyDescent="0.25">
      <c r="A456" s="1">
        <v>1913.3389999999999</v>
      </c>
    </row>
    <row r="457" spans="1:1" x14ac:dyDescent="0.25">
      <c r="A457" s="1">
        <v>1913.2840000000001</v>
      </c>
    </row>
    <row r="458" spans="1:1" x14ac:dyDescent="0.25">
      <c r="A458" s="1">
        <v>1912.6980000000001</v>
      </c>
    </row>
    <row r="459" spans="1:1" x14ac:dyDescent="0.25">
      <c r="A459" s="1">
        <v>1912.6510000000001</v>
      </c>
    </row>
    <row r="460" spans="1:1" x14ac:dyDescent="0.25">
      <c r="A460" s="1">
        <v>1911.251</v>
      </c>
    </row>
    <row r="461" spans="1:1" x14ac:dyDescent="0.25">
      <c r="A461" s="1">
        <v>1910.242</v>
      </c>
    </row>
    <row r="462" spans="1:1" x14ac:dyDescent="0.25">
      <c r="A462" s="1">
        <v>1910.0930000000001</v>
      </c>
    </row>
    <row r="463" spans="1:1" x14ac:dyDescent="0.25">
      <c r="A463" s="1">
        <v>1909.895</v>
      </c>
    </row>
    <row r="464" spans="1:1" x14ac:dyDescent="0.25">
      <c r="A464" s="1">
        <v>1909.471</v>
      </c>
    </row>
    <row r="465" spans="1:1" x14ac:dyDescent="0.25">
      <c r="A465" s="1">
        <v>1909.258</v>
      </c>
    </row>
    <row r="466" spans="1:1" x14ac:dyDescent="0.25">
      <c r="A466" s="1">
        <v>1907.9559999999999</v>
      </c>
    </row>
    <row r="467" spans="1:1" x14ac:dyDescent="0.25">
      <c r="A467" s="1">
        <v>1907.0540000000001</v>
      </c>
    </row>
    <row r="468" spans="1:1" x14ac:dyDescent="0.25">
      <c r="A468" s="1">
        <v>1906.75</v>
      </c>
    </row>
    <row r="469" spans="1:1" x14ac:dyDescent="0.25">
      <c r="A469" s="1">
        <v>1906.126</v>
      </c>
    </row>
    <row r="470" spans="1:1" x14ac:dyDescent="0.25">
      <c r="A470" s="1">
        <v>1906.04</v>
      </c>
    </row>
    <row r="471" spans="1:1" x14ac:dyDescent="0.25">
      <c r="A471" s="1">
        <v>1905.819</v>
      </c>
    </row>
    <row r="472" spans="1:1" x14ac:dyDescent="0.25">
      <c r="A472" s="1">
        <v>1905.6880000000001</v>
      </c>
    </row>
    <row r="473" spans="1:1" x14ac:dyDescent="0.25">
      <c r="A473" s="1">
        <v>1904.981</v>
      </c>
    </row>
    <row r="474" spans="1:1" x14ac:dyDescent="0.25">
      <c r="A474" s="1">
        <v>1904.8620000000001</v>
      </c>
    </row>
    <row r="475" spans="1:1" x14ac:dyDescent="0.25">
      <c r="A475" s="1">
        <v>1904.625</v>
      </c>
    </row>
    <row r="476" spans="1:1" x14ac:dyDescent="0.25">
      <c r="A476" s="1">
        <v>1904.212</v>
      </c>
    </row>
    <row r="477" spans="1:1" x14ac:dyDescent="0.25">
      <c r="A477" s="1">
        <v>1903.356</v>
      </c>
    </row>
    <row r="478" spans="1:1" x14ac:dyDescent="0.25">
      <c r="A478" s="1">
        <v>1903.115</v>
      </c>
    </row>
    <row r="479" spans="1:1" x14ac:dyDescent="0.25">
      <c r="A479" s="1">
        <v>1903.0830000000001</v>
      </c>
    </row>
    <row r="480" spans="1:1" x14ac:dyDescent="0.25">
      <c r="A480" s="1">
        <v>1902.2149999999999</v>
      </c>
    </row>
    <row r="481" spans="1:1" x14ac:dyDescent="0.25">
      <c r="A481" s="1">
        <v>1901.979</v>
      </c>
    </row>
    <row r="482" spans="1:1" x14ac:dyDescent="0.25">
      <c r="A482" s="1">
        <v>1901.7149999999999</v>
      </c>
    </row>
    <row r="483" spans="1:1" x14ac:dyDescent="0.25">
      <c r="A483" s="1">
        <v>1900.8109999999999</v>
      </c>
    </row>
    <row r="484" spans="1:1" x14ac:dyDescent="0.25">
      <c r="A484" s="1">
        <v>1900.5609999999999</v>
      </c>
    </row>
    <row r="485" spans="1:1" x14ac:dyDescent="0.25">
      <c r="A485" s="1">
        <v>1899.627</v>
      </c>
    </row>
    <row r="486" spans="1:1" x14ac:dyDescent="0.25">
      <c r="A486" s="1">
        <v>1899.491</v>
      </c>
    </row>
    <row r="487" spans="1:1" x14ac:dyDescent="0.25">
      <c r="A487" s="1">
        <v>1898.2</v>
      </c>
    </row>
    <row r="488" spans="1:1" x14ac:dyDescent="0.25">
      <c r="A488" s="1">
        <v>1898.02</v>
      </c>
    </row>
    <row r="489" spans="1:1" x14ac:dyDescent="0.25">
      <c r="A489" s="1">
        <v>1897.0820000000001</v>
      </c>
    </row>
    <row r="490" spans="1:1" x14ac:dyDescent="0.25">
      <c r="A490" s="1" t="s">
        <v>115</v>
      </c>
    </row>
    <row r="491" spans="1:1" x14ac:dyDescent="0.25">
      <c r="A491" s="1" t="s">
        <v>116</v>
      </c>
    </row>
    <row r="492" spans="1:1" x14ac:dyDescent="0.25">
      <c r="A492" s="1" t="s">
        <v>117</v>
      </c>
    </row>
    <row r="493" spans="1:1" x14ac:dyDescent="0.25">
      <c r="A493" s="1" t="s">
        <v>118</v>
      </c>
    </row>
    <row r="494" spans="1:1" x14ac:dyDescent="0.25">
      <c r="A494" s="1" t="s">
        <v>119</v>
      </c>
    </row>
    <row r="495" spans="1:1" x14ac:dyDescent="0.25">
      <c r="A495" s="1" t="s">
        <v>120</v>
      </c>
    </row>
    <row r="496" spans="1:1" x14ac:dyDescent="0.25">
      <c r="A496" s="1" t="s">
        <v>121</v>
      </c>
    </row>
    <row r="497" spans="1:1" x14ac:dyDescent="0.25">
      <c r="A497" s="1" t="s">
        <v>122</v>
      </c>
    </row>
    <row r="498" spans="1:1" x14ac:dyDescent="0.25">
      <c r="A498" s="1" t="s">
        <v>123</v>
      </c>
    </row>
    <row r="499" spans="1:1" x14ac:dyDescent="0.25">
      <c r="A499" s="1" t="s">
        <v>124</v>
      </c>
    </row>
    <row r="500" spans="1:1" x14ac:dyDescent="0.25">
      <c r="A500" s="1" t="s">
        <v>125</v>
      </c>
    </row>
    <row r="501" spans="1:1" x14ac:dyDescent="0.25">
      <c r="A501" s="1" t="s">
        <v>126</v>
      </c>
    </row>
    <row r="502" spans="1:1" x14ac:dyDescent="0.25">
      <c r="A502" s="1" t="s">
        <v>127</v>
      </c>
    </row>
    <row r="503" spans="1:1" x14ac:dyDescent="0.25">
      <c r="A503" s="1" t="s">
        <v>128</v>
      </c>
    </row>
    <row r="504" spans="1:1" x14ac:dyDescent="0.25">
      <c r="A504" s="1" t="s">
        <v>129</v>
      </c>
    </row>
    <row r="505" spans="1:1" x14ac:dyDescent="0.25">
      <c r="A505" s="1" t="s">
        <v>130</v>
      </c>
    </row>
    <row r="506" spans="1:1" x14ac:dyDescent="0.25">
      <c r="A506" s="1" t="s">
        <v>131</v>
      </c>
    </row>
    <row r="507" spans="1:1" x14ac:dyDescent="0.25">
      <c r="A507" s="1" t="s">
        <v>132</v>
      </c>
    </row>
    <row r="508" spans="1:1" x14ac:dyDescent="0.25">
      <c r="A508" s="1" t="s">
        <v>133</v>
      </c>
    </row>
    <row r="509" spans="1:1" x14ac:dyDescent="0.25">
      <c r="A509" s="1" t="s">
        <v>134</v>
      </c>
    </row>
    <row r="510" spans="1:1" x14ac:dyDescent="0.25">
      <c r="A510" s="1" t="s">
        <v>135</v>
      </c>
    </row>
    <row r="511" spans="1:1" x14ac:dyDescent="0.25">
      <c r="A511" s="1" t="s">
        <v>136</v>
      </c>
    </row>
    <row r="512" spans="1:1" x14ac:dyDescent="0.25">
      <c r="A512" s="1" t="s">
        <v>137</v>
      </c>
    </row>
    <row r="513" spans="1:1" x14ac:dyDescent="0.25">
      <c r="A513" s="1" t="s">
        <v>138</v>
      </c>
    </row>
    <row r="514" spans="1:1" x14ac:dyDescent="0.25">
      <c r="A514" s="1" t="s">
        <v>139</v>
      </c>
    </row>
    <row r="515" spans="1:1" x14ac:dyDescent="0.25">
      <c r="A515" s="1" t="s">
        <v>140</v>
      </c>
    </row>
    <row r="516" spans="1:1" x14ac:dyDescent="0.25">
      <c r="A516" s="1" t="s">
        <v>141</v>
      </c>
    </row>
    <row r="517" spans="1:1" x14ac:dyDescent="0.25">
      <c r="A517" s="1" t="s">
        <v>142</v>
      </c>
    </row>
    <row r="518" spans="1:1" x14ac:dyDescent="0.25">
      <c r="A518" s="1" t="s">
        <v>143</v>
      </c>
    </row>
    <row r="519" spans="1:1" x14ac:dyDescent="0.25">
      <c r="A519" s="1" t="s">
        <v>144</v>
      </c>
    </row>
    <row r="520" spans="1:1" x14ac:dyDescent="0.25">
      <c r="A520" s="1" t="s">
        <v>145</v>
      </c>
    </row>
    <row r="521" spans="1:1" x14ac:dyDescent="0.25">
      <c r="A521" s="1" t="s">
        <v>146</v>
      </c>
    </row>
    <row r="522" spans="1:1" x14ac:dyDescent="0.25">
      <c r="A522" s="1" t="s">
        <v>147</v>
      </c>
    </row>
    <row r="523" spans="1:1" x14ac:dyDescent="0.25">
      <c r="A523" s="1" t="s">
        <v>148</v>
      </c>
    </row>
    <row r="524" spans="1:1" x14ac:dyDescent="0.25">
      <c r="A524" s="1" t="s">
        <v>149</v>
      </c>
    </row>
    <row r="525" spans="1:1" x14ac:dyDescent="0.25">
      <c r="A525" s="1" t="s">
        <v>150</v>
      </c>
    </row>
    <row r="526" spans="1:1" x14ac:dyDescent="0.25">
      <c r="A526" s="1" t="s">
        <v>151</v>
      </c>
    </row>
    <row r="527" spans="1:1" x14ac:dyDescent="0.25">
      <c r="A527" s="1" t="s">
        <v>152</v>
      </c>
    </row>
    <row r="528" spans="1:1" x14ac:dyDescent="0.25">
      <c r="A528" s="1" t="s">
        <v>153</v>
      </c>
    </row>
    <row r="529" spans="1:1" x14ac:dyDescent="0.25">
      <c r="A529" s="1" t="s">
        <v>154</v>
      </c>
    </row>
    <row r="530" spans="1:1" x14ac:dyDescent="0.25">
      <c r="A530" s="1" t="s">
        <v>155</v>
      </c>
    </row>
    <row r="531" spans="1:1" x14ac:dyDescent="0.25">
      <c r="A531" s="1" t="s">
        <v>156</v>
      </c>
    </row>
    <row r="532" spans="1:1" x14ac:dyDescent="0.25">
      <c r="A532" s="1" t="s">
        <v>157</v>
      </c>
    </row>
    <row r="533" spans="1:1" x14ac:dyDescent="0.25">
      <c r="A533" s="1" t="s">
        <v>158</v>
      </c>
    </row>
    <row r="534" spans="1:1" x14ac:dyDescent="0.25">
      <c r="A534" s="1" t="s">
        <v>159</v>
      </c>
    </row>
    <row r="535" spans="1:1" x14ac:dyDescent="0.25">
      <c r="A535" s="1" t="s">
        <v>160</v>
      </c>
    </row>
    <row r="536" spans="1:1" x14ac:dyDescent="0.25">
      <c r="A536" s="1" t="s">
        <v>161</v>
      </c>
    </row>
    <row r="537" spans="1:1" x14ac:dyDescent="0.25">
      <c r="A537" s="1" t="s">
        <v>162</v>
      </c>
    </row>
    <row r="538" spans="1:1" x14ac:dyDescent="0.25">
      <c r="A538" s="1" t="s">
        <v>163</v>
      </c>
    </row>
    <row r="539" spans="1:1" x14ac:dyDescent="0.25">
      <c r="A539" s="1" t="s">
        <v>164</v>
      </c>
    </row>
    <row r="540" spans="1:1" x14ac:dyDescent="0.25">
      <c r="A540" s="1" t="s">
        <v>166</v>
      </c>
    </row>
    <row r="541" spans="1:1" x14ac:dyDescent="0.25">
      <c r="A541" s="1" t="s">
        <v>167</v>
      </c>
    </row>
    <row r="542" spans="1:1" x14ac:dyDescent="0.25">
      <c r="A542" s="1" t="s">
        <v>168</v>
      </c>
    </row>
    <row r="543" spans="1:1" x14ac:dyDescent="0.25">
      <c r="A543" s="1" t="s">
        <v>169</v>
      </c>
    </row>
    <row r="544" spans="1:1" x14ac:dyDescent="0.25">
      <c r="A544" s="1" t="s">
        <v>170</v>
      </c>
    </row>
    <row r="545" spans="1:1" x14ac:dyDescent="0.25">
      <c r="A545" s="1" t="s">
        <v>171</v>
      </c>
    </row>
    <row r="546" spans="1:1" x14ac:dyDescent="0.25">
      <c r="A546" s="1" t="s">
        <v>172</v>
      </c>
    </row>
    <row r="547" spans="1:1" x14ac:dyDescent="0.25">
      <c r="A547" s="1" t="s">
        <v>173</v>
      </c>
    </row>
    <row r="548" spans="1:1" x14ac:dyDescent="0.25">
      <c r="A548" s="1" t="s">
        <v>174</v>
      </c>
    </row>
    <row r="549" spans="1:1" x14ac:dyDescent="0.25">
      <c r="A549" s="1" t="s">
        <v>175</v>
      </c>
    </row>
    <row r="550" spans="1:1" x14ac:dyDescent="0.25">
      <c r="A550" s="1" t="s">
        <v>176</v>
      </c>
    </row>
    <row r="551" spans="1:1" x14ac:dyDescent="0.25">
      <c r="A551" s="1" t="s">
        <v>177</v>
      </c>
    </row>
    <row r="552" spans="1:1" x14ac:dyDescent="0.25">
      <c r="A552" s="1" t="s">
        <v>178</v>
      </c>
    </row>
    <row r="553" spans="1:1" x14ac:dyDescent="0.25">
      <c r="A553" s="1" t="s">
        <v>179</v>
      </c>
    </row>
    <row r="554" spans="1:1" x14ac:dyDescent="0.25">
      <c r="A554" s="1" t="s">
        <v>180</v>
      </c>
    </row>
    <row r="555" spans="1:1" x14ac:dyDescent="0.25">
      <c r="A555" s="1" t="s">
        <v>181</v>
      </c>
    </row>
    <row r="556" spans="1:1" x14ac:dyDescent="0.25">
      <c r="A556" s="1" t="s">
        <v>182</v>
      </c>
    </row>
    <row r="557" spans="1:1" x14ac:dyDescent="0.25">
      <c r="A557" s="1" t="s">
        <v>183</v>
      </c>
    </row>
    <row r="558" spans="1:1" x14ac:dyDescent="0.25">
      <c r="A558" s="1" t="s">
        <v>184</v>
      </c>
    </row>
    <row r="559" spans="1:1" x14ac:dyDescent="0.25">
      <c r="A559" s="1" t="s">
        <v>185</v>
      </c>
    </row>
    <row r="560" spans="1:1" x14ac:dyDescent="0.25">
      <c r="A560" s="1" t="s">
        <v>186</v>
      </c>
    </row>
    <row r="561" spans="1:1" x14ac:dyDescent="0.25">
      <c r="A561" s="1" t="s">
        <v>187</v>
      </c>
    </row>
    <row r="562" spans="1:1" x14ac:dyDescent="0.25">
      <c r="A562" s="1" t="s">
        <v>188</v>
      </c>
    </row>
    <row r="563" spans="1:1" x14ac:dyDescent="0.25">
      <c r="A563" s="1" t="s">
        <v>189</v>
      </c>
    </row>
    <row r="564" spans="1:1" x14ac:dyDescent="0.25">
      <c r="A564" s="1" t="s">
        <v>190</v>
      </c>
    </row>
    <row r="565" spans="1:1" x14ac:dyDescent="0.25">
      <c r="A565" s="1" t="s">
        <v>191</v>
      </c>
    </row>
    <row r="566" spans="1:1" x14ac:dyDescent="0.25">
      <c r="A566" s="1" t="s">
        <v>192</v>
      </c>
    </row>
    <row r="567" spans="1:1" x14ac:dyDescent="0.25">
      <c r="A567" s="1" t="s">
        <v>193</v>
      </c>
    </row>
    <row r="568" spans="1:1" x14ac:dyDescent="0.25">
      <c r="A568" s="1" t="s">
        <v>194</v>
      </c>
    </row>
    <row r="569" spans="1:1" x14ac:dyDescent="0.25">
      <c r="A569" s="1" t="s">
        <v>195</v>
      </c>
    </row>
    <row r="570" spans="1:1" x14ac:dyDescent="0.25">
      <c r="A570" s="1" t="s">
        <v>196</v>
      </c>
    </row>
    <row r="571" spans="1:1" x14ac:dyDescent="0.25">
      <c r="A571" s="1" t="s">
        <v>197</v>
      </c>
    </row>
    <row r="572" spans="1:1" x14ac:dyDescent="0.25">
      <c r="A572" s="1" t="s">
        <v>198</v>
      </c>
    </row>
    <row r="573" spans="1:1" x14ac:dyDescent="0.25">
      <c r="A573" s="1" t="s">
        <v>199</v>
      </c>
    </row>
    <row r="574" spans="1:1" x14ac:dyDescent="0.25">
      <c r="A574" s="1" t="s">
        <v>200</v>
      </c>
    </row>
    <row r="575" spans="1:1" x14ac:dyDescent="0.25">
      <c r="A575" s="1" t="s">
        <v>201</v>
      </c>
    </row>
    <row r="576" spans="1:1" x14ac:dyDescent="0.25">
      <c r="A576" s="1" t="s">
        <v>202</v>
      </c>
    </row>
    <row r="577" spans="1:1" x14ac:dyDescent="0.25">
      <c r="A577" s="1" t="s">
        <v>203</v>
      </c>
    </row>
    <row r="578" spans="1:1" x14ac:dyDescent="0.25">
      <c r="A578" s="1" t="s">
        <v>204</v>
      </c>
    </row>
    <row r="579" spans="1:1" x14ac:dyDescent="0.25">
      <c r="A579" s="1" t="s">
        <v>205</v>
      </c>
    </row>
    <row r="580" spans="1:1" x14ac:dyDescent="0.25">
      <c r="A580" s="1" t="s">
        <v>206</v>
      </c>
    </row>
    <row r="581" spans="1:1" x14ac:dyDescent="0.25">
      <c r="A581" s="1" t="s">
        <v>207</v>
      </c>
    </row>
    <row r="582" spans="1:1" x14ac:dyDescent="0.25">
      <c r="A582" s="1" t="s">
        <v>208</v>
      </c>
    </row>
    <row r="583" spans="1:1" x14ac:dyDescent="0.25">
      <c r="A583" s="1" t="s">
        <v>209</v>
      </c>
    </row>
    <row r="584" spans="1:1" x14ac:dyDescent="0.25">
      <c r="A584" s="1" t="s">
        <v>210</v>
      </c>
    </row>
    <row r="585" spans="1:1" x14ac:dyDescent="0.25">
      <c r="A585" s="1" t="s">
        <v>211</v>
      </c>
    </row>
    <row r="586" spans="1:1" x14ac:dyDescent="0.25">
      <c r="A586" s="1" t="s">
        <v>212</v>
      </c>
    </row>
    <row r="587" spans="1:1" x14ac:dyDescent="0.25">
      <c r="A587" s="1" t="s">
        <v>213</v>
      </c>
    </row>
    <row r="588" spans="1:1" x14ac:dyDescent="0.25">
      <c r="A588" s="1" t="s">
        <v>214</v>
      </c>
    </row>
    <row r="589" spans="1:1" x14ac:dyDescent="0.25">
      <c r="A589" s="1" t="s">
        <v>215</v>
      </c>
    </row>
    <row r="590" spans="1:1" x14ac:dyDescent="0.25">
      <c r="A590" s="1">
        <v>1861.4670000000001</v>
      </c>
    </row>
    <row r="591" spans="1:1" x14ac:dyDescent="0.25">
      <c r="A591" s="1">
        <v>1861.04</v>
      </c>
    </row>
    <row r="592" spans="1:1" x14ac:dyDescent="0.25">
      <c r="A592" s="1">
        <v>1860.876</v>
      </c>
    </row>
    <row r="593" spans="1:1" x14ac:dyDescent="0.25">
      <c r="A593" s="1">
        <v>1860.2570000000001</v>
      </c>
    </row>
    <row r="594" spans="1:1" x14ac:dyDescent="0.25">
      <c r="A594" s="1">
        <v>1860.1669999999999</v>
      </c>
    </row>
    <row r="595" spans="1:1" x14ac:dyDescent="0.25">
      <c r="A595" s="1">
        <v>1859.6790000000001</v>
      </c>
    </row>
    <row r="596" spans="1:1" x14ac:dyDescent="0.25">
      <c r="A596" s="1">
        <v>1859.328</v>
      </c>
    </row>
    <row r="597" spans="1:1" x14ac:dyDescent="0.25">
      <c r="A597" s="1">
        <v>1859.27</v>
      </c>
    </row>
    <row r="598" spans="1:1" x14ac:dyDescent="0.25">
      <c r="A598" s="1">
        <v>1858.1980000000001</v>
      </c>
    </row>
    <row r="599" spans="1:1" x14ac:dyDescent="0.25">
      <c r="A599" s="1">
        <v>1857.7909999999999</v>
      </c>
    </row>
    <row r="600" spans="1:1" x14ac:dyDescent="0.25">
      <c r="A600" s="1">
        <v>1857.615</v>
      </c>
    </row>
    <row r="601" spans="1:1" x14ac:dyDescent="0.25">
      <c r="A601" s="1">
        <v>1857.212</v>
      </c>
    </row>
    <row r="602" spans="1:1" x14ac:dyDescent="0.25">
      <c r="A602" s="1">
        <v>1857.0440000000001</v>
      </c>
    </row>
    <row r="603" spans="1:1" x14ac:dyDescent="0.25">
      <c r="A603" s="1">
        <v>1856.931</v>
      </c>
    </row>
    <row r="604" spans="1:1" x14ac:dyDescent="0.25">
      <c r="A604" s="1">
        <v>1856.144</v>
      </c>
    </row>
    <row r="605" spans="1:1" x14ac:dyDescent="0.25">
      <c r="A605" s="1">
        <v>1856.0530000000001</v>
      </c>
    </row>
    <row r="606" spans="1:1" x14ac:dyDescent="0.25">
      <c r="A606" s="1">
        <v>1855.8779999999999</v>
      </c>
    </row>
    <row r="607" spans="1:1" x14ac:dyDescent="0.25">
      <c r="A607" s="1">
        <v>1855.6010000000001</v>
      </c>
    </row>
    <row r="608" spans="1:1" x14ac:dyDescent="0.25">
      <c r="A608" s="1">
        <v>1855.511</v>
      </c>
    </row>
    <row r="609" spans="1:1" x14ac:dyDescent="0.25">
      <c r="A609" s="1">
        <v>1855.117</v>
      </c>
    </row>
    <row r="610" spans="1:1" x14ac:dyDescent="0.25">
      <c r="A610" s="1">
        <v>1855.0039999999999</v>
      </c>
    </row>
    <row r="611" spans="1:1" x14ac:dyDescent="0.25">
      <c r="A611" s="1">
        <v>1854.181</v>
      </c>
    </row>
    <row r="612" spans="1:1" x14ac:dyDescent="0.25">
      <c r="A612" s="1">
        <v>1853.9580000000001</v>
      </c>
    </row>
    <row r="613" spans="1:1" x14ac:dyDescent="0.25">
      <c r="A613" s="1">
        <v>1853.7539999999999</v>
      </c>
    </row>
    <row r="614" spans="1:1" x14ac:dyDescent="0.25">
      <c r="A614" s="1">
        <v>1853.326</v>
      </c>
    </row>
    <row r="615" spans="1:1" x14ac:dyDescent="0.25">
      <c r="A615" s="1">
        <v>1853.288</v>
      </c>
    </row>
    <row r="616" spans="1:1" x14ac:dyDescent="0.25">
      <c r="A616" s="1">
        <v>1853.078</v>
      </c>
    </row>
    <row r="617" spans="1:1" x14ac:dyDescent="0.25">
      <c r="A617" s="1">
        <v>1852.481</v>
      </c>
    </row>
    <row r="618" spans="1:1" x14ac:dyDescent="0.25">
      <c r="A618" s="1">
        <v>1852.4090000000001</v>
      </c>
    </row>
    <row r="619" spans="1:1" x14ac:dyDescent="0.25">
      <c r="A619" s="1">
        <v>1851.8910000000001</v>
      </c>
    </row>
    <row r="620" spans="1:1" x14ac:dyDescent="0.25">
      <c r="A620" s="1">
        <v>1850.0989999999999</v>
      </c>
    </row>
    <row r="621" spans="1:1" x14ac:dyDescent="0.25">
      <c r="A621" s="1">
        <v>1849.3810000000001</v>
      </c>
    </row>
    <row r="622" spans="1:1" x14ac:dyDescent="0.25">
      <c r="A622" s="1">
        <v>1849.277</v>
      </c>
    </row>
    <row r="623" spans="1:1" x14ac:dyDescent="0.25">
      <c r="A623" s="1">
        <v>1848.3579999999999</v>
      </c>
    </row>
    <row r="624" spans="1:1" x14ac:dyDescent="0.25">
      <c r="A624" s="1">
        <v>1848.1610000000001</v>
      </c>
    </row>
    <row r="625" spans="1:1" x14ac:dyDescent="0.25">
      <c r="A625" s="1">
        <v>1847.4839999999999</v>
      </c>
    </row>
    <row r="626" spans="1:1" x14ac:dyDescent="0.25">
      <c r="A626" s="1">
        <v>1847.308</v>
      </c>
    </row>
    <row r="627" spans="1:1" x14ac:dyDescent="0.25">
      <c r="A627" s="1">
        <v>1847.1959999999999</v>
      </c>
    </row>
    <row r="628" spans="1:1" x14ac:dyDescent="0.25">
      <c r="A628" s="1">
        <v>1847.1669999999999</v>
      </c>
    </row>
    <row r="629" spans="1:1" x14ac:dyDescent="0.25">
      <c r="A629" s="1">
        <v>1847.0139999999999</v>
      </c>
    </row>
    <row r="630" spans="1:1" x14ac:dyDescent="0.25">
      <c r="A630" s="1">
        <v>1846.9349999999999</v>
      </c>
    </row>
    <row r="631" spans="1:1" x14ac:dyDescent="0.25">
      <c r="A631" s="1">
        <v>1846.836</v>
      </c>
    </row>
    <row r="632" spans="1:1" x14ac:dyDescent="0.25">
      <c r="A632" s="1">
        <v>1846.3779999999999</v>
      </c>
    </row>
    <row r="633" spans="1:1" x14ac:dyDescent="0.25">
      <c r="A633" s="1">
        <v>1846.1869999999999</v>
      </c>
    </row>
    <row r="634" spans="1:1" x14ac:dyDescent="0.25">
      <c r="A634" s="1">
        <v>1845.896</v>
      </c>
    </row>
    <row r="635" spans="1:1" x14ac:dyDescent="0.25">
      <c r="A635" s="1">
        <v>1844.951</v>
      </c>
    </row>
    <row r="636" spans="1:1" x14ac:dyDescent="0.25">
      <c r="A636" s="1">
        <v>1844.8620000000001</v>
      </c>
    </row>
    <row r="637" spans="1:1" x14ac:dyDescent="0.25">
      <c r="A637" s="1">
        <v>1844.59</v>
      </c>
    </row>
    <row r="638" spans="1:1" x14ac:dyDescent="0.25">
      <c r="A638" s="1">
        <v>1843.91</v>
      </c>
    </row>
    <row r="639" spans="1:1" x14ac:dyDescent="0.25">
      <c r="A639" s="1">
        <v>1843.5740000000001</v>
      </c>
    </row>
    <row r="640" spans="1:1" x14ac:dyDescent="0.25">
      <c r="A640" s="1">
        <v>1843.356</v>
      </c>
    </row>
    <row r="641" spans="1:1" x14ac:dyDescent="0.25">
      <c r="A641" s="1">
        <v>1842.95</v>
      </c>
    </row>
    <row r="642" spans="1:1" x14ac:dyDescent="0.25">
      <c r="A642" s="1">
        <v>1842.789</v>
      </c>
    </row>
    <row r="643" spans="1:1" x14ac:dyDescent="0.25">
      <c r="A643" s="1">
        <v>1842.365</v>
      </c>
    </row>
    <row r="644" spans="1:1" x14ac:dyDescent="0.25">
      <c r="A644" s="1">
        <v>1842.2349999999999</v>
      </c>
    </row>
    <row r="645" spans="1:1" x14ac:dyDescent="0.25">
      <c r="A645" s="1">
        <v>1841.9259999999999</v>
      </c>
    </row>
    <row r="646" spans="1:1" x14ac:dyDescent="0.25">
      <c r="A646" s="1">
        <v>1841.729</v>
      </c>
    </row>
    <row r="647" spans="1:1" x14ac:dyDescent="0.25">
      <c r="A647" s="1">
        <v>1841.5139999999999</v>
      </c>
    </row>
    <row r="648" spans="1:1" x14ac:dyDescent="0.25">
      <c r="A648" s="1">
        <v>1841.463</v>
      </c>
    </row>
    <row r="649" spans="1:1" x14ac:dyDescent="0.25">
      <c r="A649" s="1">
        <v>1841.3109999999999</v>
      </c>
    </row>
    <row r="650" spans="1:1" x14ac:dyDescent="0.25">
      <c r="A650" s="1">
        <v>1840.954</v>
      </c>
    </row>
    <row r="651" spans="1:1" x14ac:dyDescent="0.25">
      <c r="A651" s="1">
        <v>1840.585</v>
      </c>
    </row>
    <row r="652" spans="1:1" x14ac:dyDescent="0.25">
      <c r="A652" s="1">
        <v>1840.136</v>
      </c>
    </row>
    <row r="653" spans="1:1" x14ac:dyDescent="0.25">
      <c r="A653" s="1">
        <v>1839.547</v>
      </c>
    </row>
    <row r="654" spans="1:1" x14ac:dyDescent="0.25">
      <c r="A654" s="1">
        <v>1838.4559999999999</v>
      </c>
    </row>
    <row r="655" spans="1:1" x14ac:dyDescent="0.25">
      <c r="A655" s="1">
        <v>1838.1980000000001</v>
      </c>
    </row>
    <row r="656" spans="1:1" x14ac:dyDescent="0.25">
      <c r="A656" s="1">
        <v>1837.9839999999999</v>
      </c>
    </row>
    <row r="657" spans="1:1" x14ac:dyDescent="0.25">
      <c r="A657" s="1">
        <v>1837.3520000000001</v>
      </c>
    </row>
    <row r="658" spans="1:1" x14ac:dyDescent="0.25">
      <c r="A658" s="1">
        <v>1837.3109999999999</v>
      </c>
    </row>
    <row r="659" spans="1:1" x14ac:dyDescent="0.25">
      <c r="A659" s="1">
        <v>1837.1890000000001</v>
      </c>
    </row>
    <row r="660" spans="1:1" x14ac:dyDescent="0.25">
      <c r="A660" s="1">
        <v>1837.0740000000001</v>
      </c>
    </row>
    <row r="661" spans="1:1" x14ac:dyDescent="0.25">
      <c r="A661" s="1">
        <v>1836.8869999999999</v>
      </c>
    </row>
    <row r="662" spans="1:1" x14ac:dyDescent="0.25">
      <c r="A662" s="1">
        <v>1836.7049999999999</v>
      </c>
    </row>
    <row r="663" spans="1:1" x14ac:dyDescent="0.25">
      <c r="A663" s="1">
        <v>1836.635</v>
      </c>
    </row>
    <row r="664" spans="1:1" x14ac:dyDescent="0.25">
      <c r="A664" s="1">
        <v>1836.471</v>
      </c>
    </row>
    <row r="665" spans="1:1" x14ac:dyDescent="0.25">
      <c r="A665" s="1">
        <v>1835.6959999999999</v>
      </c>
    </row>
    <row r="666" spans="1:1" x14ac:dyDescent="0.25">
      <c r="A666" s="1">
        <v>1835.6569999999999</v>
      </c>
    </row>
    <row r="667" spans="1:1" x14ac:dyDescent="0.25">
      <c r="A667" s="1">
        <v>1835.2190000000001</v>
      </c>
    </row>
    <row r="668" spans="1:1" x14ac:dyDescent="0.25">
      <c r="A668" s="1">
        <v>1834.3979999999999</v>
      </c>
    </row>
    <row r="669" spans="1:1" x14ac:dyDescent="0.25">
      <c r="A669" s="1">
        <v>1833.24</v>
      </c>
    </row>
    <row r="670" spans="1:1" x14ac:dyDescent="0.25">
      <c r="A670" s="1">
        <v>1833.12</v>
      </c>
    </row>
    <row r="671" spans="1:1" x14ac:dyDescent="0.25">
      <c r="A671" s="1">
        <v>1832.4659999999999</v>
      </c>
    </row>
    <row r="672" spans="1:1" x14ac:dyDescent="0.25">
      <c r="A672" s="1">
        <v>1832.3309999999999</v>
      </c>
    </row>
    <row r="673" spans="1:1" x14ac:dyDescent="0.25">
      <c r="A673" s="1">
        <v>1831.2639999999999</v>
      </c>
    </row>
    <row r="674" spans="1:1" x14ac:dyDescent="0.25">
      <c r="A674" s="1">
        <v>1831.212</v>
      </c>
    </row>
    <row r="675" spans="1:1" x14ac:dyDescent="0.25">
      <c r="A675" s="1">
        <v>1830.8720000000001</v>
      </c>
    </row>
    <row r="676" spans="1:1" x14ac:dyDescent="0.25">
      <c r="A676" s="1">
        <v>1830.7270000000001</v>
      </c>
    </row>
    <row r="677" spans="1:1" x14ac:dyDescent="0.25">
      <c r="A677" s="1">
        <v>1830.5930000000001</v>
      </c>
    </row>
    <row r="678" spans="1:1" x14ac:dyDescent="0.25">
      <c r="A678" s="1">
        <v>1830.3109999999999</v>
      </c>
    </row>
    <row r="679" spans="1:1" x14ac:dyDescent="0.25">
      <c r="A679" s="1">
        <v>1829.742</v>
      </c>
    </row>
    <row r="680" spans="1:1" x14ac:dyDescent="0.25">
      <c r="A680" s="1">
        <v>1829.3130000000001</v>
      </c>
    </row>
    <row r="681" spans="1:1" x14ac:dyDescent="0.25">
      <c r="A681" s="1">
        <v>1828.8489999999999</v>
      </c>
    </row>
    <row r="682" spans="1:1" x14ac:dyDescent="0.25">
      <c r="A682" s="1">
        <v>1828.5889999999999</v>
      </c>
    </row>
    <row r="683" spans="1:1" x14ac:dyDescent="0.25">
      <c r="A683" s="1">
        <v>1828.1959999999999</v>
      </c>
    </row>
    <row r="684" spans="1:1" x14ac:dyDescent="0.25">
      <c r="A684" s="1">
        <v>1828.0450000000001</v>
      </c>
    </row>
    <row r="685" spans="1:1" x14ac:dyDescent="0.25">
      <c r="A685" s="1">
        <v>1827.758</v>
      </c>
    </row>
    <row r="686" spans="1:1" x14ac:dyDescent="0.25">
      <c r="A686" s="1">
        <v>1826.9659999999999</v>
      </c>
    </row>
    <row r="687" spans="1:1" x14ac:dyDescent="0.25">
      <c r="A687" s="1">
        <v>1825.989</v>
      </c>
    </row>
    <row r="688" spans="1:1" x14ac:dyDescent="0.25">
      <c r="A688" s="1" t="s">
        <v>216</v>
      </c>
    </row>
    <row r="689" spans="1:1" x14ac:dyDescent="0.25">
      <c r="A689" s="1" t="s">
        <v>217</v>
      </c>
    </row>
    <row r="690" spans="1:1" x14ac:dyDescent="0.25">
      <c r="A690" s="1" t="s">
        <v>218</v>
      </c>
    </row>
    <row r="691" spans="1:1" x14ac:dyDescent="0.25">
      <c r="A691" s="1" t="s">
        <v>219</v>
      </c>
    </row>
    <row r="692" spans="1:1" x14ac:dyDescent="0.25">
      <c r="A692" s="1" t="s">
        <v>220</v>
      </c>
    </row>
    <row r="693" spans="1:1" x14ac:dyDescent="0.25">
      <c r="A693" s="1" t="s">
        <v>221</v>
      </c>
    </row>
    <row r="694" spans="1:1" x14ac:dyDescent="0.25">
      <c r="A694" s="1" t="s">
        <v>222</v>
      </c>
    </row>
    <row r="695" spans="1:1" x14ac:dyDescent="0.25">
      <c r="A695" s="1" t="s">
        <v>223</v>
      </c>
    </row>
    <row r="696" spans="1:1" x14ac:dyDescent="0.25">
      <c r="A696" s="1" t="s">
        <v>224</v>
      </c>
    </row>
    <row r="697" spans="1:1" x14ac:dyDescent="0.25">
      <c r="A697" s="1" t="s">
        <v>225</v>
      </c>
    </row>
    <row r="698" spans="1:1" x14ac:dyDescent="0.25">
      <c r="A698" s="1" t="s">
        <v>226</v>
      </c>
    </row>
    <row r="699" spans="1:1" x14ac:dyDescent="0.25">
      <c r="A699" s="1" t="s">
        <v>227</v>
      </c>
    </row>
    <row r="700" spans="1:1" x14ac:dyDescent="0.25">
      <c r="A700" s="1" t="s">
        <v>228</v>
      </c>
    </row>
    <row r="701" spans="1:1" x14ac:dyDescent="0.25">
      <c r="A701" s="1" t="s">
        <v>229</v>
      </c>
    </row>
    <row r="702" spans="1:1" x14ac:dyDescent="0.25">
      <c r="A702" s="1" t="s">
        <v>230</v>
      </c>
    </row>
    <row r="703" spans="1:1" x14ac:dyDescent="0.25">
      <c r="A703" s="1" t="s">
        <v>231</v>
      </c>
    </row>
    <row r="704" spans="1:1" x14ac:dyDescent="0.25">
      <c r="A704" s="1" t="s">
        <v>232</v>
      </c>
    </row>
    <row r="705" spans="1:1" x14ac:dyDescent="0.25">
      <c r="A705" s="1" t="s">
        <v>233</v>
      </c>
    </row>
    <row r="706" spans="1:1" x14ac:dyDescent="0.25">
      <c r="A706" s="1" t="s">
        <v>234</v>
      </c>
    </row>
    <row r="707" spans="1:1" x14ac:dyDescent="0.25">
      <c r="A707" s="1" t="s">
        <v>235</v>
      </c>
    </row>
    <row r="708" spans="1:1" x14ac:dyDescent="0.25">
      <c r="A708" s="1" t="s">
        <v>236</v>
      </c>
    </row>
    <row r="709" spans="1:1" x14ac:dyDescent="0.25">
      <c r="A709" s="1" t="s">
        <v>237</v>
      </c>
    </row>
    <row r="710" spans="1:1" x14ac:dyDescent="0.25">
      <c r="A710" s="1" t="s">
        <v>238</v>
      </c>
    </row>
    <row r="711" spans="1:1" x14ac:dyDescent="0.25">
      <c r="A711" s="1" t="s">
        <v>239</v>
      </c>
    </row>
    <row r="712" spans="1:1" x14ac:dyDescent="0.25">
      <c r="A712" s="1" t="s">
        <v>240</v>
      </c>
    </row>
    <row r="713" spans="1:1" x14ac:dyDescent="0.25">
      <c r="A713" s="1" t="s">
        <v>241</v>
      </c>
    </row>
    <row r="714" spans="1:1" x14ac:dyDescent="0.25">
      <c r="A714" s="1" t="s">
        <v>242</v>
      </c>
    </row>
    <row r="715" spans="1:1" x14ac:dyDescent="0.25">
      <c r="A715" s="1" t="s">
        <v>243</v>
      </c>
    </row>
    <row r="716" spans="1:1" x14ac:dyDescent="0.25">
      <c r="A716" s="1" t="s">
        <v>244</v>
      </c>
    </row>
    <row r="717" spans="1:1" x14ac:dyDescent="0.25">
      <c r="A717" s="1" t="s">
        <v>245</v>
      </c>
    </row>
    <row r="718" spans="1:1" x14ac:dyDescent="0.25">
      <c r="A718" s="1" t="s">
        <v>246</v>
      </c>
    </row>
    <row r="719" spans="1:1" x14ac:dyDescent="0.25">
      <c r="A719" s="1" t="s">
        <v>248</v>
      </c>
    </row>
    <row r="720" spans="1:1" x14ac:dyDescent="0.25">
      <c r="A720" s="1" t="s">
        <v>249</v>
      </c>
    </row>
    <row r="721" spans="1:1" x14ac:dyDescent="0.25">
      <c r="A721" s="1" t="s">
        <v>250</v>
      </c>
    </row>
    <row r="722" spans="1:1" x14ac:dyDescent="0.25">
      <c r="A722" s="1" t="s">
        <v>251</v>
      </c>
    </row>
    <row r="723" spans="1:1" x14ac:dyDescent="0.25">
      <c r="A723" s="1" t="s">
        <v>252</v>
      </c>
    </row>
    <row r="724" spans="1:1" x14ac:dyDescent="0.25">
      <c r="A724" s="1" t="s">
        <v>253</v>
      </c>
    </row>
    <row r="725" spans="1:1" x14ac:dyDescent="0.25">
      <c r="A725" s="1" t="s">
        <v>254</v>
      </c>
    </row>
    <row r="726" spans="1:1" x14ac:dyDescent="0.25">
      <c r="A726" s="1" t="s">
        <v>255</v>
      </c>
    </row>
    <row r="727" spans="1:1" x14ac:dyDescent="0.25">
      <c r="A727" s="1" t="s">
        <v>256</v>
      </c>
    </row>
    <row r="728" spans="1:1" x14ac:dyDescent="0.25">
      <c r="A728" s="1" t="s">
        <v>257</v>
      </c>
    </row>
    <row r="729" spans="1:1" x14ac:dyDescent="0.25">
      <c r="A729" s="1" t="s">
        <v>258</v>
      </c>
    </row>
    <row r="730" spans="1:1" x14ac:dyDescent="0.25">
      <c r="A730" s="1" t="s">
        <v>259</v>
      </c>
    </row>
    <row r="731" spans="1:1" x14ac:dyDescent="0.25">
      <c r="A731" s="1" t="s">
        <v>260</v>
      </c>
    </row>
    <row r="732" spans="1:1" x14ac:dyDescent="0.25">
      <c r="A732" s="1" t="s">
        <v>261</v>
      </c>
    </row>
    <row r="733" spans="1:1" x14ac:dyDescent="0.25">
      <c r="A733" s="1" t="s">
        <v>262</v>
      </c>
    </row>
    <row r="734" spans="1:1" x14ac:dyDescent="0.25">
      <c r="A734" s="1" t="s">
        <v>263</v>
      </c>
    </row>
    <row r="735" spans="1:1" x14ac:dyDescent="0.25">
      <c r="A735" s="1" t="s">
        <v>264</v>
      </c>
    </row>
    <row r="736" spans="1:1" x14ac:dyDescent="0.25">
      <c r="A736" s="1" t="s">
        <v>265</v>
      </c>
    </row>
    <row r="737" spans="1:1" x14ac:dyDescent="0.25">
      <c r="A737" s="1" t="s">
        <v>266</v>
      </c>
    </row>
    <row r="738" spans="1:1" x14ac:dyDescent="0.25">
      <c r="A738" s="1" t="s">
        <v>267</v>
      </c>
    </row>
    <row r="739" spans="1:1" x14ac:dyDescent="0.25">
      <c r="A739" s="1" t="s">
        <v>268</v>
      </c>
    </row>
    <row r="740" spans="1:1" x14ac:dyDescent="0.25">
      <c r="A740" s="1" t="s">
        <v>269</v>
      </c>
    </row>
    <row r="741" spans="1:1" x14ac:dyDescent="0.25">
      <c r="A741" s="1" t="s">
        <v>270</v>
      </c>
    </row>
    <row r="742" spans="1:1" x14ac:dyDescent="0.25">
      <c r="A742" s="1" t="s">
        <v>271</v>
      </c>
    </row>
    <row r="743" spans="1:1" x14ac:dyDescent="0.25">
      <c r="A743" s="1" t="s">
        <v>272</v>
      </c>
    </row>
    <row r="744" spans="1:1" x14ac:dyDescent="0.25">
      <c r="A744" s="1" t="s">
        <v>273</v>
      </c>
    </row>
    <row r="745" spans="1:1" x14ac:dyDescent="0.25">
      <c r="A745" s="1" t="s">
        <v>274</v>
      </c>
    </row>
    <row r="746" spans="1:1" x14ac:dyDescent="0.25">
      <c r="A746" s="1" t="s">
        <v>275</v>
      </c>
    </row>
    <row r="747" spans="1:1" x14ac:dyDescent="0.25">
      <c r="A747" s="1" t="s">
        <v>276</v>
      </c>
    </row>
    <row r="748" spans="1:1" x14ac:dyDescent="0.25">
      <c r="A748" s="1" t="s">
        <v>277</v>
      </c>
    </row>
    <row r="749" spans="1:1" x14ac:dyDescent="0.25">
      <c r="A749" s="1" t="s">
        <v>278</v>
      </c>
    </row>
    <row r="750" spans="1:1" x14ac:dyDescent="0.25">
      <c r="A750" s="1" t="s">
        <v>279</v>
      </c>
    </row>
    <row r="751" spans="1:1" x14ac:dyDescent="0.25">
      <c r="A751" s="1" t="s">
        <v>280</v>
      </c>
    </row>
    <row r="752" spans="1:1" x14ac:dyDescent="0.25">
      <c r="A752" s="1" t="s">
        <v>281</v>
      </c>
    </row>
    <row r="753" spans="1:1" x14ac:dyDescent="0.25">
      <c r="A753" s="1" t="s">
        <v>282</v>
      </c>
    </row>
    <row r="754" spans="1:1" x14ac:dyDescent="0.25">
      <c r="A754" s="1" t="s">
        <v>283</v>
      </c>
    </row>
    <row r="755" spans="1:1" x14ac:dyDescent="0.25">
      <c r="A755" s="1" t="s">
        <v>284</v>
      </c>
    </row>
    <row r="756" spans="1:1" x14ac:dyDescent="0.25">
      <c r="A756" s="1" t="s">
        <v>285</v>
      </c>
    </row>
    <row r="757" spans="1:1" x14ac:dyDescent="0.25">
      <c r="A757" s="1" t="s">
        <v>286</v>
      </c>
    </row>
    <row r="758" spans="1:1" x14ac:dyDescent="0.25">
      <c r="A758" s="1" t="s">
        <v>287</v>
      </c>
    </row>
    <row r="759" spans="1:1" x14ac:dyDescent="0.25">
      <c r="A759" s="1" t="s">
        <v>288</v>
      </c>
    </row>
    <row r="760" spans="1:1" x14ac:dyDescent="0.25">
      <c r="A760" s="1" t="s">
        <v>289</v>
      </c>
    </row>
    <row r="761" spans="1:1" x14ac:dyDescent="0.25">
      <c r="A761" s="1" t="s">
        <v>290</v>
      </c>
    </row>
    <row r="762" spans="1:1" x14ac:dyDescent="0.25">
      <c r="A762" s="1" t="s">
        <v>291</v>
      </c>
    </row>
    <row r="763" spans="1:1" x14ac:dyDescent="0.25">
      <c r="A763" s="1" t="s">
        <v>292</v>
      </c>
    </row>
    <row r="764" spans="1:1" x14ac:dyDescent="0.25">
      <c r="A764" s="1" t="s">
        <v>293</v>
      </c>
    </row>
    <row r="765" spans="1:1" x14ac:dyDescent="0.25">
      <c r="A765" s="1" t="s">
        <v>294</v>
      </c>
    </row>
    <row r="766" spans="1:1" x14ac:dyDescent="0.25">
      <c r="A766" s="1" t="s">
        <v>295</v>
      </c>
    </row>
    <row r="767" spans="1:1" x14ac:dyDescent="0.25">
      <c r="A767" s="1" t="s">
        <v>296</v>
      </c>
    </row>
    <row r="768" spans="1:1" x14ac:dyDescent="0.25">
      <c r="A768" s="1" t="s">
        <v>297</v>
      </c>
    </row>
    <row r="769" spans="1:1" x14ac:dyDescent="0.25">
      <c r="A769" s="1" t="s">
        <v>298</v>
      </c>
    </row>
    <row r="770" spans="1:1" x14ac:dyDescent="0.25">
      <c r="A770" s="1" t="s">
        <v>299</v>
      </c>
    </row>
    <row r="771" spans="1:1" x14ac:dyDescent="0.25">
      <c r="A771" s="1" t="s">
        <v>300</v>
      </c>
    </row>
    <row r="772" spans="1:1" x14ac:dyDescent="0.25">
      <c r="A772" s="1" t="s">
        <v>301</v>
      </c>
    </row>
    <row r="773" spans="1:1" x14ac:dyDescent="0.25">
      <c r="A773" s="1" t="s">
        <v>302</v>
      </c>
    </row>
    <row r="774" spans="1:1" x14ac:dyDescent="0.25">
      <c r="A774" s="1" t="s">
        <v>303</v>
      </c>
    </row>
    <row r="775" spans="1:1" x14ac:dyDescent="0.25">
      <c r="A775" s="1" t="s">
        <v>304</v>
      </c>
    </row>
    <row r="776" spans="1:1" x14ac:dyDescent="0.25">
      <c r="A776" s="1" t="s">
        <v>305</v>
      </c>
    </row>
    <row r="777" spans="1:1" x14ac:dyDescent="0.25">
      <c r="A777" s="1" t="s">
        <v>306</v>
      </c>
    </row>
    <row r="778" spans="1:1" x14ac:dyDescent="0.25">
      <c r="A778" s="1" t="s">
        <v>307</v>
      </c>
    </row>
    <row r="779" spans="1:1" x14ac:dyDescent="0.25">
      <c r="A779" s="1" t="s">
        <v>308</v>
      </c>
    </row>
    <row r="780" spans="1:1" x14ac:dyDescent="0.25">
      <c r="A780" s="1" t="s">
        <v>309</v>
      </c>
    </row>
    <row r="781" spans="1:1" x14ac:dyDescent="0.25">
      <c r="A781" s="1" t="s">
        <v>310</v>
      </c>
    </row>
    <row r="782" spans="1:1" x14ac:dyDescent="0.25">
      <c r="A782" s="1" t="s">
        <v>311</v>
      </c>
    </row>
    <row r="783" spans="1:1" x14ac:dyDescent="0.25">
      <c r="A783" s="1" t="s">
        <v>312</v>
      </c>
    </row>
    <row r="784" spans="1:1" x14ac:dyDescent="0.25">
      <c r="A784" s="1" t="s">
        <v>313</v>
      </c>
    </row>
    <row r="785" spans="1:1" x14ac:dyDescent="0.25">
      <c r="A785" s="1" t="s">
        <v>314</v>
      </c>
    </row>
    <row r="786" spans="1:1" x14ac:dyDescent="0.25">
      <c r="A786" s="1" t="s">
        <v>315</v>
      </c>
    </row>
    <row r="787" spans="1:1" x14ac:dyDescent="0.25">
      <c r="A787" s="1">
        <v>1771.9580000000001</v>
      </c>
    </row>
    <row r="788" spans="1:1" x14ac:dyDescent="0.25">
      <c r="A788" s="1">
        <v>1771.68</v>
      </c>
    </row>
    <row r="789" spans="1:1" x14ac:dyDescent="0.25">
      <c r="A789" s="1">
        <v>1771.5450000000001</v>
      </c>
    </row>
    <row r="790" spans="1:1" x14ac:dyDescent="0.25">
      <c r="A790" s="1">
        <v>1771.4829999999999</v>
      </c>
    </row>
    <row r="791" spans="1:1" x14ac:dyDescent="0.25">
      <c r="A791" s="1">
        <v>1771.328</v>
      </c>
    </row>
    <row r="792" spans="1:1" x14ac:dyDescent="0.25">
      <c r="A792" s="1">
        <v>1769.3979999999999</v>
      </c>
    </row>
    <row r="793" spans="1:1" x14ac:dyDescent="0.25">
      <c r="A793" s="1">
        <v>1769.0640000000001</v>
      </c>
    </row>
    <row r="794" spans="1:1" x14ac:dyDescent="0.25">
      <c r="A794" s="1">
        <v>1768.6179999999999</v>
      </c>
    </row>
    <row r="795" spans="1:1" x14ac:dyDescent="0.25">
      <c r="A795" s="1">
        <v>1768.479</v>
      </c>
    </row>
    <row r="796" spans="1:1" x14ac:dyDescent="0.25">
      <c r="A796" s="1">
        <v>1768.114</v>
      </c>
    </row>
    <row r="797" spans="1:1" x14ac:dyDescent="0.25">
      <c r="A797" s="1">
        <v>1766.432</v>
      </c>
    </row>
    <row r="798" spans="1:1" x14ac:dyDescent="0.25">
      <c r="A798" s="1">
        <v>1765.5429999999999</v>
      </c>
    </row>
    <row r="799" spans="1:1" x14ac:dyDescent="0.25">
      <c r="A799" s="1">
        <v>1765.299</v>
      </c>
    </row>
    <row r="800" spans="1:1" x14ac:dyDescent="0.25">
      <c r="A800" s="1">
        <v>1765.087</v>
      </c>
    </row>
    <row r="801" spans="1:1" x14ac:dyDescent="0.25">
      <c r="A801" s="1">
        <v>1764.8589999999999</v>
      </c>
    </row>
    <row r="802" spans="1:1" x14ac:dyDescent="0.25">
      <c r="A802" s="1">
        <v>1763.1220000000001</v>
      </c>
    </row>
    <row r="803" spans="1:1" x14ac:dyDescent="0.25">
      <c r="A803" s="1">
        <v>1763.0050000000001</v>
      </c>
    </row>
    <row r="804" spans="1:1" x14ac:dyDescent="0.25">
      <c r="A804" s="1">
        <v>1762.665</v>
      </c>
    </row>
    <row r="805" spans="1:1" x14ac:dyDescent="0.25">
      <c r="A805" s="1">
        <v>1761.6679999999999</v>
      </c>
    </row>
    <row r="806" spans="1:1" x14ac:dyDescent="0.25">
      <c r="A806" s="1">
        <v>1761.0519999999999</v>
      </c>
    </row>
    <row r="807" spans="1:1" x14ac:dyDescent="0.25">
      <c r="A807" s="1">
        <v>1760.8589999999999</v>
      </c>
    </row>
    <row r="808" spans="1:1" x14ac:dyDescent="0.25">
      <c r="A808" s="1">
        <v>1760.518</v>
      </c>
    </row>
    <row r="809" spans="1:1" x14ac:dyDescent="0.25">
      <c r="A809" s="1">
        <v>1759.9159999999999</v>
      </c>
    </row>
    <row r="810" spans="1:1" x14ac:dyDescent="0.25">
      <c r="A810" s="1">
        <v>1759.318</v>
      </c>
    </row>
    <row r="811" spans="1:1" x14ac:dyDescent="0.25">
      <c r="A811" s="1">
        <v>1759.278</v>
      </c>
    </row>
    <row r="812" spans="1:1" x14ac:dyDescent="0.25">
      <c r="A812" s="1">
        <v>1758.3510000000001</v>
      </c>
    </row>
    <row r="813" spans="1:1" x14ac:dyDescent="0.25">
      <c r="A813" s="1">
        <v>1758.277</v>
      </c>
    </row>
    <row r="814" spans="1:1" x14ac:dyDescent="0.25">
      <c r="A814" s="1">
        <v>1758.1959999999999</v>
      </c>
    </row>
    <row r="815" spans="1:1" x14ac:dyDescent="0.25">
      <c r="A815" s="1">
        <v>1755.5219999999999</v>
      </c>
    </row>
    <row r="816" spans="1:1" x14ac:dyDescent="0.25">
      <c r="A816" s="1">
        <v>1755.4449999999999</v>
      </c>
    </row>
    <row r="817" spans="1:1" x14ac:dyDescent="0.25">
      <c r="A817" s="1">
        <v>1754.934</v>
      </c>
    </row>
    <row r="818" spans="1:1" x14ac:dyDescent="0.25">
      <c r="A818" s="1">
        <v>1754.5830000000001</v>
      </c>
    </row>
    <row r="819" spans="1:1" x14ac:dyDescent="0.25">
      <c r="A819" s="1">
        <v>1753.297</v>
      </c>
    </row>
    <row r="820" spans="1:1" x14ac:dyDescent="0.25">
      <c r="A820" s="1">
        <v>1750.4860000000001</v>
      </c>
    </row>
    <row r="821" spans="1:1" x14ac:dyDescent="0.25">
      <c r="A821" s="1">
        <v>1750.462</v>
      </c>
    </row>
    <row r="822" spans="1:1" x14ac:dyDescent="0.25">
      <c r="A822" s="1">
        <v>1749.16</v>
      </c>
    </row>
    <row r="823" spans="1:1" x14ac:dyDescent="0.25">
      <c r="A823" s="1">
        <v>1748.33</v>
      </c>
    </row>
    <row r="824" spans="1:1" x14ac:dyDescent="0.25">
      <c r="A824" s="1">
        <v>1747.9490000000001</v>
      </c>
    </row>
    <row r="825" spans="1:1" x14ac:dyDescent="0.25">
      <c r="A825" s="1">
        <v>1746.2249999999999</v>
      </c>
    </row>
    <row r="826" spans="1:1" x14ac:dyDescent="0.25">
      <c r="A826" s="1">
        <v>1745.8789999999999</v>
      </c>
    </row>
    <row r="827" spans="1:1" x14ac:dyDescent="0.25">
      <c r="A827" s="1">
        <v>1745.4739999999999</v>
      </c>
    </row>
    <row r="828" spans="1:1" x14ac:dyDescent="0.25">
      <c r="A828" s="1">
        <v>1745.329</v>
      </c>
    </row>
    <row r="829" spans="1:1" x14ac:dyDescent="0.25">
      <c r="A829" s="1">
        <v>1744.5709999999999</v>
      </c>
    </row>
    <row r="830" spans="1:1" x14ac:dyDescent="0.25">
      <c r="A830" s="1">
        <v>1743.9570000000001</v>
      </c>
    </row>
    <row r="831" spans="1:1" x14ac:dyDescent="0.25">
      <c r="A831" s="1">
        <v>1743.758</v>
      </c>
    </row>
    <row r="832" spans="1:1" x14ac:dyDescent="0.25">
      <c r="A832" s="1">
        <v>1743.377</v>
      </c>
    </row>
    <row r="833" spans="1:1" x14ac:dyDescent="0.25">
      <c r="A833" s="1">
        <v>1742.5740000000001</v>
      </c>
    </row>
    <row r="834" spans="1:1" x14ac:dyDescent="0.25">
      <c r="A834" s="1">
        <v>1742.0730000000001</v>
      </c>
    </row>
    <row r="835" spans="1:1" x14ac:dyDescent="0.25">
      <c r="A835" s="1">
        <v>1741.5630000000001</v>
      </c>
    </row>
    <row r="836" spans="1:1" x14ac:dyDescent="0.25">
      <c r="A836" s="1">
        <v>1740.471</v>
      </c>
    </row>
    <row r="837" spans="1:1" x14ac:dyDescent="0.25">
      <c r="A837" s="1">
        <v>1740.056</v>
      </c>
    </row>
    <row r="838" spans="1:1" x14ac:dyDescent="0.25">
      <c r="A838" s="1">
        <v>1739.84</v>
      </c>
    </row>
    <row r="839" spans="1:1" x14ac:dyDescent="0.25">
      <c r="A839" s="1">
        <v>1738.971</v>
      </c>
    </row>
    <row r="840" spans="1:1" x14ac:dyDescent="0.25">
      <c r="A840" s="1">
        <v>1737.972</v>
      </c>
    </row>
    <row r="841" spans="1:1" x14ac:dyDescent="0.25">
      <c r="A841" s="1">
        <v>1736.9960000000001</v>
      </c>
    </row>
    <row r="842" spans="1:1" x14ac:dyDescent="0.25">
      <c r="A842" s="1">
        <v>1736.7470000000001</v>
      </c>
    </row>
    <row r="843" spans="1:1" x14ac:dyDescent="0.25">
      <c r="A843" s="1">
        <v>1736.646</v>
      </c>
    </row>
    <row r="844" spans="1:1" x14ac:dyDescent="0.25">
      <c r="A844" s="1">
        <v>1735.8009999999999</v>
      </c>
    </row>
    <row r="845" spans="1:1" x14ac:dyDescent="0.25">
      <c r="A845" s="1">
        <v>1735.7570000000001</v>
      </c>
    </row>
    <row r="846" spans="1:1" x14ac:dyDescent="0.25">
      <c r="A846" s="1">
        <v>1734.029</v>
      </c>
    </row>
    <row r="847" spans="1:1" x14ac:dyDescent="0.25">
      <c r="A847" s="1">
        <v>1732.3820000000001</v>
      </c>
    </row>
    <row r="848" spans="1:1" x14ac:dyDescent="0.25">
      <c r="A848" s="1">
        <v>1731.5260000000001</v>
      </c>
    </row>
    <row r="849" spans="1:1" x14ac:dyDescent="0.25">
      <c r="A849" s="1">
        <v>1731.442</v>
      </c>
    </row>
    <row r="850" spans="1:1" x14ac:dyDescent="0.25">
      <c r="A850" s="1">
        <v>1729.702</v>
      </c>
    </row>
    <row r="851" spans="1:1" x14ac:dyDescent="0.25">
      <c r="A851" s="1">
        <v>1728.3019999999999</v>
      </c>
    </row>
    <row r="852" spans="1:1" x14ac:dyDescent="0.25">
      <c r="A852" s="1">
        <v>1727.2809999999999</v>
      </c>
    </row>
    <row r="853" spans="1:1" x14ac:dyDescent="0.25">
      <c r="A853" s="1">
        <v>1727.194</v>
      </c>
    </row>
    <row r="854" spans="1:1" x14ac:dyDescent="0.25">
      <c r="A854" s="1">
        <v>1725.5530000000001</v>
      </c>
    </row>
    <row r="855" spans="1:1" x14ac:dyDescent="0.25">
      <c r="A855" s="1">
        <v>1724.116</v>
      </c>
    </row>
    <row r="856" spans="1:1" x14ac:dyDescent="0.25">
      <c r="A856" s="1">
        <v>1723.6410000000001</v>
      </c>
    </row>
    <row r="857" spans="1:1" x14ac:dyDescent="0.25">
      <c r="A857" s="1">
        <v>1722.693</v>
      </c>
    </row>
    <row r="858" spans="1:1" x14ac:dyDescent="0.25">
      <c r="A858" s="1">
        <v>1722.011</v>
      </c>
    </row>
    <row r="859" spans="1:1" x14ac:dyDescent="0.25">
      <c r="A859" s="1">
        <v>1721.8</v>
      </c>
    </row>
    <row r="860" spans="1:1" x14ac:dyDescent="0.25">
      <c r="A860" s="1">
        <v>1721.473</v>
      </c>
    </row>
    <row r="861" spans="1:1" x14ac:dyDescent="0.25">
      <c r="A861" s="1">
        <v>1721.1020000000001</v>
      </c>
    </row>
    <row r="862" spans="1:1" x14ac:dyDescent="0.25">
      <c r="A862" s="1">
        <v>1720.0340000000001</v>
      </c>
    </row>
    <row r="863" spans="1:1" x14ac:dyDescent="0.25">
      <c r="A863" s="1">
        <v>1719.94</v>
      </c>
    </row>
    <row r="864" spans="1:1" x14ac:dyDescent="0.25">
      <c r="A864" s="1">
        <v>1717.77</v>
      </c>
    </row>
    <row r="865" spans="1:1" x14ac:dyDescent="0.25">
      <c r="A865" s="1">
        <v>1717.152</v>
      </c>
    </row>
    <row r="866" spans="1:1" x14ac:dyDescent="0.25">
      <c r="A866" s="1">
        <v>1715.471</v>
      </c>
    </row>
    <row r="867" spans="1:1" x14ac:dyDescent="0.25">
      <c r="A867" s="1">
        <v>1713.1469999999999</v>
      </c>
    </row>
    <row r="868" spans="1:1" x14ac:dyDescent="0.25">
      <c r="A868" s="1">
        <v>1712.848</v>
      </c>
    </row>
    <row r="869" spans="1:1" x14ac:dyDescent="0.25">
      <c r="A869" s="1">
        <v>1712.3810000000001</v>
      </c>
    </row>
    <row r="870" spans="1:1" x14ac:dyDescent="0.25">
      <c r="A870" s="1">
        <v>1712.058</v>
      </c>
    </row>
    <row r="871" spans="1:1" x14ac:dyDescent="0.25">
      <c r="A871" s="1">
        <v>1711.4079999999999</v>
      </c>
    </row>
    <row r="872" spans="1:1" x14ac:dyDescent="0.25">
      <c r="A872" s="1">
        <v>1710.1389999999999</v>
      </c>
    </row>
    <row r="873" spans="1:1" x14ac:dyDescent="0.25">
      <c r="A873" s="1">
        <v>1709.377</v>
      </c>
    </row>
    <row r="874" spans="1:1" x14ac:dyDescent="0.25">
      <c r="A874" s="1">
        <v>1707.5139999999999</v>
      </c>
    </row>
    <row r="875" spans="1:1" x14ac:dyDescent="0.25">
      <c r="A875" s="1">
        <v>1706.7429999999999</v>
      </c>
    </row>
    <row r="876" spans="1:1" x14ac:dyDescent="0.25">
      <c r="A876" s="1">
        <v>1705.7049999999999</v>
      </c>
    </row>
    <row r="877" spans="1:1" x14ac:dyDescent="0.25">
      <c r="A877" s="1">
        <v>1702.2660000000001</v>
      </c>
    </row>
    <row r="878" spans="1:1" x14ac:dyDescent="0.25">
      <c r="A878" s="1">
        <v>1700.952</v>
      </c>
    </row>
    <row r="879" spans="1:1" x14ac:dyDescent="0.25">
      <c r="A879" s="1">
        <v>1700.1279999999999</v>
      </c>
    </row>
    <row r="880" spans="1:1" x14ac:dyDescent="0.25">
      <c r="A880" s="1">
        <v>1699.4159999999999</v>
      </c>
    </row>
    <row r="881" spans="1:1" x14ac:dyDescent="0.25">
      <c r="A881" s="1">
        <v>1698.6890000000001</v>
      </c>
    </row>
    <row r="882" spans="1:1" x14ac:dyDescent="0.25">
      <c r="A882" s="1">
        <v>1697.558</v>
      </c>
    </row>
    <row r="883" spans="1:1" x14ac:dyDescent="0.25">
      <c r="A883" s="1">
        <v>1696.079</v>
      </c>
    </row>
    <row r="884" spans="1:1" x14ac:dyDescent="0.25">
      <c r="A884" s="1">
        <v>1694.896</v>
      </c>
    </row>
    <row r="885" spans="1:1" x14ac:dyDescent="0.25">
      <c r="A885" s="1">
        <v>1694.547</v>
      </c>
    </row>
    <row r="886" spans="1:1" x14ac:dyDescent="0.25">
      <c r="A886" s="1">
        <v>1692.7660000000001</v>
      </c>
    </row>
    <row r="887" spans="1:1" x14ac:dyDescent="0.25">
      <c r="A887" s="1">
        <v>1691.7260000000001</v>
      </c>
    </row>
    <row r="888" spans="1:1" x14ac:dyDescent="0.25">
      <c r="A888" s="1">
        <v>1689.8</v>
      </c>
    </row>
    <row r="889" spans="1:1" x14ac:dyDescent="0.25">
      <c r="A889" s="1">
        <v>1687.085</v>
      </c>
    </row>
    <row r="890" spans="1:1" x14ac:dyDescent="0.25">
      <c r="A890" s="1">
        <v>1685.905</v>
      </c>
    </row>
    <row r="891" spans="1:1" x14ac:dyDescent="0.25">
      <c r="A891" s="1">
        <v>1685.0329999999999</v>
      </c>
    </row>
    <row r="892" spans="1:1" x14ac:dyDescent="0.25">
      <c r="A892" s="1">
        <v>1684.5830000000001</v>
      </c>
    </row>
    <row r="893" spans="1:1" x14ac:dyDescent="0.25">
      <c r="A893" s="1">
        <v>1683.8869999999999</v>
      </c>
    </row>
    <row r="894" spans="1:1" x14ac:dyDescent="0.25">
      <c r="A894" s="1">
        <v>1681.0730000000001</v>
      </c>
    </row>
    <row r="895" spans="1:1" x14ac:dyDescent="0.25">
      <c r="A895" s="1">
        <v>1680.8409999999999</v>
      </c>
    </row>
    <row r="896" spans="1:1" x14ac:dyDescent="0.25">
      <c r="A896" s="1">
        <v>1679.8720000000001</v>
      </c>
    </row>
    <row r="897" spans="1:1" x14ac:dyDescent="0.25">
      <c r="A897" s="1">
        <v>1677.3140000000001</v>
      </c>
    </row>
    <row r="898" spans="1:1" x14ac:dyDescent="0.25">
      <c r="A898" s="1">
        <v>1676.9</v>
      </c>
    </row>
    <row r="899" spans="1:1" x14ac:dyDescent="0.25">
      <c r="A899" s="1">
        <v>1676.3630000000001</v>
      </c>
    </row>
    <row r="900" spans="1:1" x14ac:dyDescent="0.25">
      <c r="A900" s="1">
        <v>1674.0740000000001</v>
      </c>
    </row>
    <row r="901" spans="1:1" x14ac:dyDescent="0.25">
      <c r="A901" s="1">
        <v>1673.663</v>
      </c>
    </row>
    <row r="902" spans="1:1" x14ac:dyDescent="0.25">
      <c r="A902" s="1">
        <v>1672.914</v>
      </c>
    </row>
    <row r="903" spans="1:1" x14ac:dyDescent="0.25">
      <c r="A903" s="1">
        <v>1671.4269999999999</v>
      </c>
    </row>
    <row r="904" spans="1:1" x14ac:dyDescent="0.25">
      <c r="A904" s="1">
        <v>1667.796</v>
      </c>
    </row>
    <row r="905" spans="1:1" x14ac:dyDescent="0.25">
      <c r="A905" s="1">
        <v>1666.1980000000001</v>
      </c>
    </row>
    <row r="906" spans="1:1" x14ac:dyDescent="0.25">
      <c r="A906" s="1">
        <v>1666.1179999999999</v>
      </c>
    </row>
    <row r="907" spans="1:1" x14ac:dyDescent="0.25">
      <c r="A907" s="1">
        <v>1665.1289999999999</v>
      </c>
    </row>
    <row r="908" spans="1:1" x14ac:dyDescent="0.25">
      <c r="A908" s="1">
        <v>1663.6389999999999</v>
      </c>
    </row>
    <row r="909" spans="1:1" x14ac:dyDescent="0.25">
      <c r="A909" s="1">
        <v>1660.981</v>
      </c>
    </row>
    <row r="910" spans="1:1" x14ac:dyDescent="0.25">
      <c r="A910" s="1">
        <v>1657.2059999999999</v>
      </c>
    </row>
    <row r="911" spans="1:1" x14ac:dyDescent="0.25">
      <c r="A911" s="1">
        <v>1654.182</v>
      </c>
    </row>
    <row r="912" spans="1:1" x14ac:dyDescent="0.25">
      <c r="A912" s="1">
        <v>1653.3510000000001</v>
      </c>
    </row>
    <row r="913" spans="1:1" x14ac:dyDescent="0.25">
      <c r="A913" s="1">
        <v>1649.1869999999999</v>
      </c>
    </row>
    <row r="914" spans="1:1" x14ac:dyDescent="0.25">
      <c r="A914" s="1">
        <v>1648.067</v>
      </c>
    </row>
    <row r="915" spans="1:1" x14ac:dyDescent="0.25">
      <c r="A915" s="1">
        <v>1645.0429999999999</v>
      </c>
    </row>
    <row r="916" spans="1:1" x14ac:dyDescent="0.25">
      <c r="A916" s="1">
        <v>1630.1469999999999</v>
      </c>
    </row>
    <row r="917" spans="1:1" x14ac:dyDescent="0.25">
      <c r="A917" s="1">
        <v>1627.434</v>
      </c>
    </row>
    <row r="918" spans="1:1" x14ac:dyDescent="0.25">
      <c r="A918" s="1">
        <v>1624.9690000000001</v>
      </c>
    </row>
    <row r="919" spans="1:1" x14ac:dyDescent="0.25">
      <c r="A919" s="1">
        <v>1622.6220000000001</v>
      </c>
    </row>
    <row r="920" spans="1:1" x14ac:dyDescent="0.25">
      <c r="A920" s="1">
        <v>1621.248</v>
      </c>
    </row>
    <row r="921" spans="1:1" x14ac:dyDescent="0.25">
      <c r="A921" s="1">
        <v>1614.502</v>
      </c>
    </row>
    <row r="922" spans="1:1" x14ac:dyDescent="0.25">
      <c r="A922" s="1">
        <v>1611.809</v>
      </c>
    </row>
    <row r="923" spans="1:1" x14ac:dyDescent="0.25">
      <c r="A923" s="1">
        <v>1604.7660000000001</v>
      </c>
    </row>
    <row r="924" spans="1:1" x14ac:dyDescent="0.25">
      <c r="A924" s="1">
        <v>1594.5719999999999</v>
      </c>
    </row>
    <row r="925" spans="1:1" x14ac:dyDescent="0.25">
      <c r="A925" s="1">
        <v>1589.5530000000001</v>
      </c>
    </row>
    <row r="926" spans="1:1" x14ac:dyDescent="0.25">
      <c r="A926" s="1">
        <v>1580.105</v>
      </c>
    </row>
    <row r="927" spans="1:1" x14ac:dyDescent="0.25">
      <c r="A927" s="1">
        <v>1579.856</v>
      </c>
    </row>
    <row r="928" spans="1:1" x14ac:dyDescent="0.25">
      <c r="A928" s="1">
        <v>1574.825</v>
      </c>
    </row>
    <row r="929" spans="1:1" x14ac:dyDescent="0.25">
      <c r="A929" s="1">
        <v>1573.3879999999999</v>
      </c>
    </row>
    <row r="930" spans="1:1" x14ac:dyDescent="0.25">
      <c r="A930" s="1">
        <v>1569.3409999999999</v>
      </c>
    </row>
    <row r="931" spans="1:1" x14ac:dyDescent="0.25">
      <c r="A931" s="1">
        <v>1531.171</v>
      </c>
    </row>
    <row r="932" spans="1:1" x14ac:dyDescent="0.25">
      <c r="A932" s="1">
        <v>1529.8510000000001</v>
      </c>
    </row>
    <row r="933" spans="1:1" x14ac:dyDescent="0.25">
      <c r="A933" s="1">
        <v>1522.489</v>
      </c>
    </row>
    <row r="934" spans="1:1" x14ac:dyDescent="0.25">
      <c r="A934" s="1">
        <v>1522.241</v>
      </c>
    </row>
    <row r="935" spans="1:1" x14ac:dyDescent="0.25">
      <c r="A935" s="1">
        <v>1521.4169999999999</v>
      </c>
    </row>
    <row r="936" spans="1:1" x14ac:dyDescent="0.25">
      <c r="A936" s="1">
        <v>1521.2360000000001</v>
      </c>
    </row>
    <row r="937" spans="1:1" x14ac:dyDescent="0.25">
      <c r="A937" s="1">
        <v>1520.1279999999999</v>
      </c>
    </row>
    <row r="938" spans="1:1" x14ac:dyDescent="0.25">
      <c r="A938" s="1">
        <v>1520.03</v>
      </c>
    </row>
    <row r="939" spans="1:1" x14ac:dyDescent="0.25">
      <c r="A939" s="1">
        <v>1519.2470000000001</v>
      </c>
    </row>
    <row r="940" spans="1:1" x14ac:dyDescent="0.25">
      <c r="A940" s="1">
        <v>1518.9659999999999</v>
      </c>
    </row>
    <row r="941" spans="1:1" x14ac:dyDescent="0.25">
      <c r="A941" s="1">
        <v>1518.655</v>
      </c>
    </row>
    <row r="942" spans="1:1" x14ac:dyDescent="0.25">
      <c r="A942" s="1">
        <v>1518.56</v>
      </c>
    </row>
    <row r="943" spans="1:1" x14ac:dyDescent="0.25">
      <c r="A943" s="1">
        <v>1518.374</v>
      </c>
    </row>
    <row r="944" spans="1:1" x14ac:dyDescent="0.25">
      <c r="A944" s="1">
        <v>1518.212</v>
      </c>
    </row>
    <row r="945" spans="1:1" x14ac:dyDescent="0.25">
      <c r="A945" s="1">
        <v>1518.1420000000001</v>
      </c>
    </row>
    <row r="946" spans="1:1" x14ac:dyDescent="0.25">
      <c r="A946" s="1">
        <v>1517.6220000000001</v>
      </c>
    </row>
    <row r="947" spans="1:1" x14ac:dyDescent="0.25">
      <c r="A947" s="1">
        <v>1517.441</v>
      </c>
    </row>
    <row r="948" spans="1:1" x14ac:dyDescent="0.25">
      <c r="A948" s="1">
        <v>1517.3409999999999</v>
      </c>
    </row>
    <row r="949" spans="1:1" x14ac:dyDescent="0.25">
      <c r="A949" s="1">
        <v>1516.7529999999999</v>
      </c>
    </row>
    <row r="950" spans="1:1" x14ac:dyDescent="0.25">
      <c r="A950" s="1">
        <v>1516.5329999999999</v>
      </c>
    </row>
    <row r="951" spans="1:1" x14ac:dyDescent="0.25">
      <c r="A951" s="1">
        <v>1516.365</v>
      </c>
    </row>
    <row r="952" spans="1:1" x14ac:dyDescent="0.25">
      <c r="A952" s="1">
        <v>1515.694</v>
      </c>
    </row>
    <row r="953" spans="1:1" x14ac:dyDescent="0.25">
      <c r="A953" s="1">
        <v>1514.893</v>
      </c>
    </row>
    <row r="954" spans="1:1" x14ac:dyDescent="0.25">
      <c r="A954" s="1">
        <v>1513.7460000000001</v>
      </c>
    </row>
    <row r="955" spans="1:1" x14ac:dyDescent="0.25">
      <c r="A955" s="1">
        <v>1513.6020000000001</v>
      </c>
    </row>
    <row r="956" spans="1:1" x14ac:dyDescent="0.25">
      <c r="A956" s="1">
        <v>1513.53</v>
      </c>
    </row>
    <row r="957" spans="1:1" x14ac:dyDescent="0.25">
      <c r="A957" s="1">
        <v>1512.6780000000001</v>
      </c>
    </row>
    <row r="958" spans="1:1" x14ac:dyDescent="0.25">
      <c r="A958" s="1">
        <v>1512.6320000000001</v>
      </c>
    </row>
    <row r="959" spans="1:1" x14ac:dyDescent="0.25">
      <c r="A959" s="1">
        <v>1512.2059999999999</v>
      </c>
    </row>
    <row r="960" spans="1:1" x14ac:dyDescent="0.25">
      <c r="A960" s="1">
        <v>1511.9880000000001</v>
      </c>
    </row>
    <row r="961" spans="1:1" x14ac:dyDescent="0.25">
      <c r="A961" s="1">
        <v>1511.2739999999999</v>
      </c>
    </row>
    <row r="962" spans="1:1" x14ac:dyDescent="0.25">
      <c r="A962" s="1">
        <v>1510.693</v>
      </c>
    </row>
    <row r="963" spans="1:1" x14ac:dyDescent="0.25">
      <c r="A963" s="1">
        <v>1509.9870000000001</v>
      </c>
    </row>
    <row r="964" spans="1:1" x14ac:dyDescent="0.25">
      <c r="A964" s="1">
        <v>1509.5650000000001</v>
      </c>
    </row>
    <row r="965" spans="1:1" x14ac:dyDescent="0.25">
      <c r="A965" s="1">
        <v>1509.155</v>
      </c>
    </row>
    <row r="966" spans="1:1" x14ac:dyDescent="0.25">
      <c r="A966" s="1">
        <v>1508.867</v>
      </c>
    </row>
    <row r="967" spans="1:1" x14ac:dyDescent="0.25">
      <c r="A967" s="1">
        <v>1508.327</v>
      </c>
    </row>
    <row r="968" spans="1:1" x14ac:dyDescent="0.25">
      <c r="A968" s="1">
        <v>1508.0740000000001</v>
      </c>
    </row>
    <row r="969" spans="1:1" x14ac:dyDescent="0.25">
      <c r="A969" s="1">
        <v>1506.8630000000001</v>
      </c>
    </row>
    <row r="970" spans="1:1" x14ac:dyDescent="0.25">
      <c r="A970" s="1">
        <v>1506.8050000000001</v>
      </c>
    </row>
    <row r="971" spans="1:1" x14ac:dyDescent="0.25">
      <c r="A971" s="1">
        <v>1506.425</v>
      </c>
    </row>
    <row r="972" spans="1:1" x14ac:dyDescent="0.25">
      <c r="A972" s="1">
        <v>1505.7739999999999</v>
      </c>
    </row>
    <row r="973" spans="1:1" x14ac:dyDescent="0.25">
      <c r="A973" s="1">
        <v>1505.654</v>
      </c>
    </row>
    <row r="974" spans="1:1" x14ac:dyDescent="0.25">
      <c r="A974" s="1">
        <v>1505.4090000000001</v>
      </c>
    </row>
    <row r="975" spans="1:1" x14ac:dyDescent="0.25">
      <c r="A975" s="1">
        <v>1505.329</v>
      </c>
    </row>
    <row r="976" spans="1:1" x14ac:dyDescent="0.25">
      <c r="A976" s="1">
        <v>1504.7829999999999</v>
      </c>
    </row>
    <row r="977" spans="1:1" x14ac:dyDescent="0.25">
      <c r="A977" s="1">
        <v>1504.761</v>
      </c>
    </row>
    <row r="978" spans="1:1" x14ac:dyDescent="0.25">
      <c r="A978" s="1">
        <v>1504.662</v>
      </c>
    </row>
    <row r="979" spans="1:1" x14ac:dyDescent="0.25">
      <c r="A979" s="1">
        <v>1504.3979999999999</v>
      </c>
    </row>
    <row r="980" spans="1:1" x14ac:dyDescent="0.25">
      <c r="A980" s="1">
        <v>1504.269</v>
      </c>
    </row>
    <row r="981" spans="1:1" x14ac:dyDescent="0.25">
      <c r="A981" s="1">
        <v>1504.086</v>
      </c>
    </row>
    <row r="982" spans="1:1" x14ac:dyDescent="0.25">
      <c r="A982" s="1">
        <v>1503.607</v>
      </c>
    </row>
    <row r="983" spans="1:1" x14ac:dyDescent="0.25">
      <c r="A983" s="1">
        <v>1503.422</v>
      </c>
    </row>
    <row r="984" spans="1:1" x14ac:dyDescent="0.25">
      <c r="A984" s="1">
        <v>1502.9670000000001</v>
      </c>
    </row>
    <row r="985" spans="1:1" x14ac:dyDescent="0.25">
      <c r="A985" s="1">
        <v>1502.807</v>
      </c>
    </row>
    <row r="986" spans="1:1" x14ac:dyDescent="0.25">
      <c r="A986" s="1" t="s">
        <v>316</v>
      </c>
    </row>
    <row r="987" spans="1:1" x14ac:dyDescent="0.25">
      <c r="A987" s="1" t="s">
        <v>317</v>
      </c>
    </row>
    <row r="988" spans="1:1" x14ac:dyDescent="0.25">
      <c r="A988" s="1" t="s">
        <v>318</v>
      </c>
    </row>
    <row r="989" spans="1:1" x14ac:dyDescent="0.25">
      <c r="A989" s="1" t="s">
        <v>319</v>
      </c>
    </row>
    <row r="990" spans="1:1" x14ac:dyDescent="0.25">
      <c r="A990" s="1" t="s">
        <v>320</v>
      </c>
    </row>
    <row r="991" spans="1:1" x14ac:dyDescent="0.25">
      <c r="A991" s="1" t="s">
        <v>321</v>
      </c>
    </row>
    <row r="992" spans="1:1" x14ac:dyDescent="0.25">
      <c r="A992" s="1" t="s">
        <v>322</v>
      </c>
    </row>
    <row r="993" spans="1:1" x14ac:dyDescent="0.25">
      <c r="A993" s="1" t="s">
        <v>323</v>
      </c>
    </row>
    <row r="994" spans="1:1" x14ac:dyDescent="0.25">
      <c r="A994" s="1" t="s">
        <v>324</v>
      </c>
    </row>
    <row r="995" spans="1:1" x14ac:dyDescent="0.25">
      <c r="A995" s="1" t="s">
        <v>325</v>
      </c>
    </row>
    <row r="996" spans="1:1" x14ac:dyDescent="0.25">
      <c r="A996" s="1" t="s">
        <v>326</v>
      </c>
    </row>
    <row r="997" spans="1:1" x14ac:dyDescent="0.25">
      <c r="A997" s="1" t="s">
        <v>327</v>
      </c>
    </row>
    <row r="998" spans="1:1" x14ac:dyDescent="0.25">
      <c r="A998" s="1" t="s">
        <v>328</v>
      </c>
    </row>
    <row r="999" spans="1:1" x14ac:dyDescent="0.25">
      <c r="A999" s="1" t="s">
        <v>329</v>
      </c>
    </row>
    <row r="1000" spans="1:1" x14ac:dyDescent="0.25">
      <c r="A1000" s="1" t="s">
        <v>330</v>
      </c>
    </row>
    <row r="1001" spans="1:1" x14ac:dyDescent="0.25">
      <c r="A1001" s="1" t="s">
        <v>331</v>
      </c>
    </row>
    <row r="1002" spans="1:1" x14ac:dyDescent="0.25">
      <c r="A1002" s="1" t="s">
        <v>332</v>
      </c>
    </row>
    <row r="1003" spans="1:1" x14ac:dyDescent="0.25">
      <c r="A1003" s="1" t="s">
        <v>333</v>
      </c>
    </row>
    <row r="1004" spans="1:1" x14ac:dyDescent="0.25">
      <c r="A1004" s="1" t="s">
        <v>334</v>
      </c>
    </row>
    <row r="1005" spans="1:1" x14ac:dyDescent="0.25">
      <c r="A1005" s="1" t="s">
        <v>335</v>
      </c>
    </row>
    <row r="1006" spans="1:1" x14ac:dyDescent="0.25">
      <c r="A1006" s="1" t="s">
        <v>336</v>
      </c>
    </row>
    <row r="1007" spans="1:1" x14ac:dyDescent="0.25">
      <c r="A1007" s="1" t="s">
        <v>337</v>
      </c>
    </row>
    <row r="1008" spans="1:1" x14ac:dyDescent="0.25">
      <c r="A1008" s="1" t="s">
        <v>338</v>
      </c>
    </row>
    <row r="1009" spans="1:1" x14ac:dyDescent="0.25">
      <c r="A1009" s="1" t="s">
        <v>339</v>
      </c>
    </row>
    <row r="1010" spans="1:1" x14ac:dyDescent="0.25">
      <c r="A1010" s="1" t="s">
        <v>340</v>
      </c>
    </row>
    <row r="1011" spans="1:1" x14ac:dyDescent="0.25">
      <c r="A1011" s="1" t="s">
        <v>341</v>
      </c>
    </row>
    <row r="1012" spans="1:1" x14ac:dyDescent="0.25">
      <c r="A1012" s="1" t="s">
        <v>342</v>
      </c>
    </row>
    <row r="1013" spans="1:1" x14ac:dyDescent="0.25">
      <c r="A1013" s="1" t="s">
        <v>343</v>
      </c>
    </row>
    <row r="1014" spans="1:1" x14ac:dyDescent="0.25">
      <c r="A1014" s="1" t="s">
        <v>344</v>
      </c>
    </row>
    <row r="1015" spans="1:1" x14ac:dyDescent="0.25">
      <c r="A1015" s="1" t="s">
        <v>345</v>
      </c>
    </row>
    <row r="1016" spans="1:1" x14ac:dyDescent="0.25">
      <c r="A1016" s="1" t="s">
        <v>346</v>
      </c>
    </row>
    <row r="1017" spans="1:1" x14ac:dyDescent="0.25">
      <c r="A1017" s="1" t="s">
        <v>347</v>
      </c>
    </row>
    <row r="1018" spans="1:1" x14ac:dyDescent="0.25">
      <c r="A1018" s="1" t="s">
        <v>348</v>
      </c>
    </row>
    <row r="1019" spans="1:1" x14ac:dyDescent="0.25">
      <c r="A1019" s="1" t="s">
        <v>349</v>
      </c>
    </row>
    <row r="1020" spans="1:1" x14ac:dyDescent="0.25">
      <c r="A1020" s="1" t="s">
        <v>350</v>
      </c>
    </row>
    <row r="1021" spans="1:1" x14ac:dyDescent="0.25">
      <c r="A1021" s="1" t="s">
        <v>351</v>
      </c>
    </row>
    <row r="1022" spans="1:1" x14ac:dyDescent="0.25">
      <c r="A1022" s="1" t="s">
        <v>352</v>
      </c>
    </row>
    <row r="1023" spans="1:1" x14ac:dyDescent="0.25">
      <c r="A1023" s="1" t="s">
        <v>353</v>
      </c>
    </row>
    <row r="1024" spans="1:1" x14ac:dyDescent="0.25">
      <c r="A1024" s="1" t="s">
        <v>354</v>
      </c>
    </row>
    <row r="1025" spans="1:1" x14ac:dyDescent="0.25">
      <c r="A1025" s="1" t="s">
        <v>355</v>
      </c>
    </row>
    <row r="1026" spans="1:1" x14ac:dyDescent="0.25">
      <c r="A1026" s="1" t="s">
        <v>356</v>
      </c>
    </row>
    <row r="1027" spans="1:1" x14ac:dyDescent="0.25">
      <c r="A1027" s="1" t="s">
        <v>357</v>
      </c>
    </row>
    <row r="1028" spans="1:1" x14ac:dyDescent="0.25">
      <c r="A1028" s="1" t="s">
        <v>358</v>
      </c>
    </row>
    <row r="1029" spans="1:1" x14ac:dyDescent="0.25">
      <c r="A1029" s="1" t="s">
        <v>359</v>
      </c>
    </row>
    <row r="1030" spans="1:1" x14ac:dyDescent="0.25">
      <c r="A1030" s="1" t="s">
        <v>360</v>
      </c>
    </row>
    <row r="1031" spans="1:1" x14ac:dyDescent="0.25">
      <c r="A1031" s="1" t="s">
        <v>361</v>
      </c>
    </row>
    <row r="1032" spans="1:1" x14ac:dyDescent="0.25">
      <c r="A1032" s="1" t="s">
        <v>362</v>
      </c>
    </row>
    <row r="1033" spans="1:1" x14ac:dyDescent="0.25">
      <c r="A1033" s="1" t="s">
        <v>363</v>
      </c>
    </row>
    <row r="1034" spans="1:1" x14ac:dyDescent="0.25">
      <c r="A1034" s="1" t="s">
        <v>364</v>
      </c>
    </row>
    <row r="1035" spans="1:1" x14ac:dyDescent="0.25">
      <c r="A1035" s="1" t="s">
        <v>365</v>
      </c>
    </row>
    <row r="1036" spans="1:1" x14ac:dyDescent="0.25">
      <c r="A1036" s="1" t="s">
        <v>366</v>
      </c>
    </row>
    <row r="1037" spans="1:1" x14ac:dyDescent="0.25">
      <c r="A1037" s="1" t="s">
        <v>367</v>
      </c>
    </row>
    <row r="1038" spans="1:1" x14ac:dyDescent="0.25">
      <c r="A1038" s="1" t="s">
        <v>368</v>
      </c>
    </row>
    <row r="1039" spans="1:1" x14ac:dyDescent="0.25">
      <c r="A1039" s="1" t="s">
        <v>369</v>
      </c>
    </row>
    <row r="1040" spans="1:1" x14ac:dyDescent="0.25">
      <c r="A1040" s="1" t="s">
        <v>370</v>
      </c>
    </row>
    <row r="1041" spans="1:1" x14ac:dyDescent="0.25">
      <c r="A1041" s="1" t="s">
        <v>371</v>
      </c>
    </row>
    <row r="1042" spans="1:1" x14ac:dyDescent="0.25">
      <c r="A1042" s="1" t="s">
        <v>372</v>
      </c>
    </row>
    <row r="1043" spans="1:1" x14ac:dyDescent="0.25">
      <c r="A1043" s="1" t="s">
        <v>373</v>
      </c>
    </row>
    <row r="1044" spans="1:1" x14ac:dyDescent="0.25">
      <c r="A1044" s="1" t="s">
        <v>374</v>
      </c>
    </row>
    <row r="1045" spans="1:1" x14ac:dyDescent="0.25">
      <c r="A1045" s="1" t="s">
        <v>375</v>
      </c>
    </row>
    <row r="1046" spans="1:1" x14ac:dyDescent="0.25">
      <c r="A1046" s="1" t="s">
        <v>376</v>
      </c>
    </row>
    <row r="1047" spans="1:1" x14ac:dyDescent="0.25">
      <c r="A1047" s="1" t="s">
        <v>377</v>
      </c>
    </row>
    <row r="1048" spans="1:1" x14ac:dyDescent="0.25">
      <c r="A1048" s="1" t="s">
        <v>378</v>
      </c>
    </row>
    <row r="1049" spans="1:1" x14ac:dyDescent="0.25">
      <c r="A1049" s="1" t="s">
        <v>379</v>
      </c>
    </row>
    <row r="1050" spans="1:1" x14ac:dyDescent="0.25">
      <c r="A1050" s="1" t="s">
        <v>380</v>
      </c>
    </row>
    <row r="1051" spans="1:1" x14ac:dyDescent="0.25">
      <c r="A1051" s="1" t="s">
        <v>381</v>
      </c>
    </row>
    <row r="1052" spans="1:1" x14ac:dyDescent="0.25">
      <c r="A1052" s="1" t="s">
        <v>382</v>
      </c>
    </row>
    <row r="1053" spans="1:1" x14ac:dyDescent="0.25">
      <c r="A1053" s="1" t="s">
        <v>383</v>
      </c>
    </row>
    <row r="1054" spans="1:1" x14ac:dyDescent="0.25">
      <c r="A1054" s="1" t="s">
        <v>384</v>
      </c>
    </row>
    <row r="1055" spans="1:1" x14ac:dyDescent="0.25">
      <c r="A1055" s="1" t="s">
        <v>385</v>
      </c>
    </row>
    <row r="1056" spans="1:1" x14ac:dyDescent="0.25">
      <c r="A1056" s="1" t="s">
        <v>386</v>
      </c>
    </row>
    <row r="1057" spans="1:1" x14ac:dyDescent="0.25">
      <c r="A1057" s="1" t="s">
        <v>387</v>
      </c>
    </row>
    <row r="1058" spans="1:1" x14ac:dyDescent="0.25">
      <c r="A1058" s="1" t="s">
        <v>388</v>
      </c>
    </row>
    <row r="1059" spans="1:1" x14ac:dyDescent="0.25">
      <c r="A1059" s="1" t="s">
        <v>389</v>
      </c>
    </row>
    <row r="1060" spans="1:1" x14ac:dyDescent="0.25">
      <c r="A1060" s="1" t="s">
        <v>390</v>
      </c>
    </row>
    <row r="1061" spans="1:1" x14ac:dyDescent="0.25">
      <c r="A1061" s="1" t="s">
        <v>391</v>
      </c>
    </row>
    <row r="1062" spans="1:1" x14ac:dyDescent="0.25">
      <c r="A1062" s="1" t="s">
        <v>392</v>
      </c>
    </row>
    <row r="1063" spans="1:1" x14ac:dyDescent="0.25">
      <c r="A1063" s="1" t="s">
        <v>393</v>
      </c>
    </row>
    <row r="1064" spans="1:1" x14ac:dyDescent="0.25">
      <c r="A1064" s="1" t="s">
        <v>394</v>
      </c>
    </row>
    <row r="1065" spans="1:1" x14ac:dyDescent="0.25">
      <c r="A1065" s="1" t="s">
        <v>395</v>
      </c>
    </row>
    <row r="1066" spans="1:1" x14ac:dyDescent="0.25">
      <c r="A1066" s="1" t="s">
        <v>396</v>
      </c>
    </row>
    <row r="1067" spans="1:1" x14ac:dyDescent="0.25">
      <c r="A1067" s="1" t="s">
        <v>397</v>
      </c>
    </row>
    <row r="1068" spans="1:1" x14ac:dyDescent="0.25">
      <c r="A1068" s="1" t="s">
        <v>398</v>
      </c>
    </row>
    <row r="1069" spans="1:1" x14ac:dyDescent="0.25">
      <c r="A1069" s="1" t="s">
        <v>399</v>
      </c>
    </row>
    <row r="1070" spans="1:1" x14ac:dyDescent="0.25">
      <c r="A1070" s="1" t="s">
        <v>400</v>
      </c>
    </row>
    <row r="1071" spans="1:1" x14ac:dyDescent="0.25">
      <c r="A1071" s="1" t="s">
        <v>401</v>
      </c>
    </row>
    <row r="1072" spans="1:1" x14ac:dyDescent="0.25">
      <c r="A1072" s="1" t="s">
        <v>402</v>
      </c>
    </row>
    <row r="1073" spans="1:1" x14ac:dyDescent="0.25">
      <c r="A1073" s="1" t="s">
        <v>403</v>
      </c>
    </row>
    <row r="1074" spans="1:1" x14ac:dyDescent="0.25">
      <c r="A1074" s="1" t="s">
        <v>404</v>
      </c>
    </row>
    <row r="1075" spans="1:1" x14ac:dyDescent="0.25">
      <c r="A1075" s="1" t="s">
        <v>405</v>
      </c>
    </row>
    <row r="1076" spans="1:1" x14ac:dyDescent="0.25">
      <c r="A1076" s="1" t="s">
        <v>406</v>
      </c>
    </row>
    <row r="1077" spans="1:1" x14ac:dyDescent="0.25">
      <c r="A1077" s="1" t="s">
        <v>407</v>
      </c>
    </row>
    <row r="1078" spans="1:1" x14ac:dyDescent="0.25">
      <c r="A1078" s="1" t="s">
        <v>408</v>
      </c>
    </row>
    <row r="1079" spans="1:1" x14ac:dyDescent="0.25">
      <c r="A1079" s="1" t="s">
        <v>409</v>
      </c>
    </row>
    <row r="1080" spans="1:1" x14ac:dyDescent="0.25">
      <c r="A1080" s="1" t="s">
        <v>410</v>
      </c>
    </row>
    <row r="1081" spans="1:1" x14ac:dyDescent="0.25">
      <c r="A1081" s="1" t="s">
        <v>411</v>
      </c>
    </row>
    <row r="1082" spans="1:1" x14ac:dyDescent="0.25">
      <c r="A1082" s="1" t="s">
        <v>412</v>
      </c>
    </row>
    <row r="1083" spans="1:1" x14ac:dyDescent="0.25">
      <c r="A1083" s="1" t="s">
        <v>413</v>
      </c>
    </row>
    <row r="1084" spans="1:1" x14ac:dyDescent="0.25">
      <c r="A1084" s="1" t="s">
        <v>414</v>
      </c>
    </row>
    <row r="1085" spans="1:1" x14ac:dyDescent="0.25">
      <c r="A1085" s="1" t="s">
        <v>415</v>
      </c>
    </row>
    <row r="1086" spans="1:1" x14ac:dyDescent="0.25">
      <c r="A1086" s="1" t="s">
        <v>416</v>
      </c>
    </row>
    <row r="1087" spans="1:1" x14ac:dyDescent="0.25">
      <c r="A1087" s="1" t="s">
        <v>417</v>
      </c>
    </row>
    <row r="1088" spans="1:1" x14ac:dyDescent="0.25">
      <c r="A1088" s="1" t="s">
        <v>418</v>
      </c>
    </row>
    <row r="1089" spans="1:1" x14ac:dyDescent="0.25">
      <c r="A1089" s="1" t="s">
        <v>419</v>
      </c>
    </row>
    <row r="1090" spans="1:1" x14ac:dyDescent="0.25">
      <c r="A1090" s="1" t="s">
        <v>420</v>
      </c>
    </row>
    <row r="1091" spans="1:1" x14ac:dyDescent="0.25">
      <c r="A1091" s="1" t="s">
        <v>421</v>
      </c>
    </row>
    <row r="1092" spans="1:1" x14ac:dyDescent="0.25">
      <c r="A1092" s="1" t="s">
        <v>422</v>
      </c>
    </row>
    <row r="1093" spans="1:1" x14ac:dyDescent="0.25">
      <c r="A1093" s="1" t="s">
        <v>423</v>
      </c>
    </row>
    <row r="1094" spans="1:1" x14ac:dyDescent="0.25">
      <c r="A1094" s="1" t="s">
        <v>424</v>
      </c>
    </row>
    <row r="1095" spans="1:1" x14ac:dyDescent="0.25">
      <c r="A1095" s="1" t="s">
        <v>425</v>
      </c>
    </row>
    <row r="1096" spans="1:1" x14ac:dyDescent="0.25">
      <c r="A1096" s="1" t="s">
        <v>426</v>
      </c>
    </row>
    <row r="1097" spans="1:1" x14ac:dyDescent="0.25">
      <c r="A1097" s="1" t="s">
        <v>427</v>
      </c>
    </row>
    <row r="1098" spans="1:1" x14ac:dyDescent="0.25">
      <c r="A1098" s="1" t="s">
        <v>428</v>
      </c>
    </row>
    <row r="1099" spans="1:1" x14ac:dyDescent="0.25">
      <c r="A1099" s="1" t="s">
        <v>429</v>
      </c>
    </row>
    <row r="1100" spans="1:1" x14ac:dyDescent="0.25">
      <c r="A1100" s="1" t="s">
        <v>430</v>
      </c>
    </row>
    <row r="1101" spans="1:1" x14ac:dyDescent="0.25">
      <c r="A1101" s="1" t="s">
        <v>431</v>
      </c>
    </row>
    <row r="1102" spans="1:1" x14ac:dyDescent="0.25">
      <c r="A1102" s="1" t="s">
        <v>432</v>
      </c>
    </row>
    <row r="1103" spans="1:1" x14ac:dyDescent="0.25">
      <c r="A1103" s="1" t="s">
        <v>433</v>
      </c>
    </row>
    <row r="1104" spans="1:1" x14ac:dyDescent="0.25">
      <c r="A1104" s="1" t="s">
        <v>434</v>
      </c>
    </row>
    <row r="1105" spans="1:1" x14ac:dyDescent="0.25">
      <c r="A1105" s="1" t="s">
        <v>435</v>
      </c>
    </row>
    <row r="1106" spans="1:1" x14ac:dyDescent="0.25">
      <c r="A1106" s="1" t="s">
        <v>436</v>
      </c>
    </row>
    <row r="1107" spans="1:1" x14ac:dyDescent="0.25">
      <c r="A1107" s="1" t="s">
        <v>437</v>
      </c>
    </row>
    <row r="1108" spans="1:1" x14ac:dyDescent="0.25">
      <c r="A1108" s="1" t="s">
        <v>438</v>
      </c>
    </row>
    <row r="1109" spans="1:1" x14ac:dyDescent="0.25">
      <c r="A1109" s="1" t="s">
        <v>439</v>
      </c>
    </row>
    <row r="1110" spans="1:1" x14ac:dyDescent="0.25">
      <c r="A1110" s="1" t="s">
        <v>440</v>
      </c>
    </row>
    <row r="1111" spans="1:1" x14ac:dyDescent="0.25">
      <c r="A1111" s="1" t="s">
        <v>441</v>
      </c>
    </row>
    <row r="1112" spans="1:1" x14ac:dyDescent="0.25">
      <c r="A1112" s="1" t="s">
        <v>442</v>
      </c>
    </row>
    <row r="1113" spans="1:1" x14ac:dyDescent="0.25">
      <c r="A1113" s="1" t="s">
        <v>443</v>
      </c>
    </row>
    <row r="1114" spans="1:1" x14ac:dyDescent="0.25">
      <c r="A1114" s="1" t="s">
        <v>444</v>
      </c>
    </row>
    <row r="1115" spans="1:1" x14ac:dyDescent="0.25">
      <c r="A1115" s="1" t="s">
        <v>445</v>
      </c>
    </row>
    <row r="1116" spans="1:1" x14ac:dyDescent="0.25">
      <c r="A1116" s="1" t="s">
        <v>446</v>
      </c>
    </row>
    <row r="1117" spans="1:1" x14ac:dyDescent="0.25">
      <c r="A1117" s="1" t="s">
        <v>447</v>
      </c>
    </row>
    <row r="1118" spans="1:1" x14ac:dyDescent="0.25">
      <c r="A1118" s="1" t="s">
        <v>448</v>
      </c>
    </row>
    <row r="1119" spans="1:1" x14ac:dyDescent="0.25">
      <c r="A1119" s="1" t="s">
        <v>449</v>
      </c>
    </row>
    <row r="1120" spans="1:1" x14ac:dyDescent="0.25">
      <c r="A1120" s="1" t="s">
        <v>450</v>
      </c>
    </row>
    <row r="1121" spans="1:1" x14ac:dyDescent="0.25">
      <c r="A1121" s="1" t="s">
        <v>451</v>
      </c>
    </row>
    <row r="1122" spans="1:1" x14ac:dyDescent="0.25">
      <c r="A1122" s="1" t="s">
        <v>452</v>
      </c>
    </row>
    <row r="1123" spans="1:1" x14ac:dyDescent="0.25">
      <c r="A1123" s="1" t="s">
        <v>453</v>
      </c>
    </row>
    <row r="1124" spans="1:1" x14ac:dyDescent="0.25">
      <c r="A1124" s="1" t="s">
        <v>454</v>
      </c>
    </row>
    <row r="1125" spans="1:1" x14ac:dyDescent="0.25">
      <c r="A1125" s="1" t="s">
        <v>455</v>
      </c>
    </row>
    <row r="1126" spans="1:1" x14ac:dyDescent="0.25">
      <c r="A1126" s="1" t="s">
        <v>456</v>
      </c>
    </row>
    <row r="1127" spans="1:1" x14ac:dyDescent="0.25">
      <c r="A1127" s="1" t="s">
        <v>457</v>
      </c>
    </row>
    <row r="1128" spans="1:1" x14ac:dyDescent="0.25">
      <c r="A1128" s="1" t="s">
        <v>458</v>
      </c>
    </row>
    <row r="1129" spans="1:1" x14ac:dyDescent="0.25">
      <c r="A1129" s="1" t="s">
        <v>459</v>
      </c>
    </row>
    <row r="1130" spans="1:1" x14ac:dyDescent="0.25">
      <c r="A1130" s="1" t="s">
        <v>460</v>
      </c>
    </row>
    <row r="1131" spans="1:1" x14ac:dyDescent="0.25">
      <c r="A1131" s="1" t="s">
        <v>461</v>
      </c>
    </row>
    <row r="1132" spans="1:1" x14ac:dyDescent="0.25">
      <c r="A1132" s="1" t="s">
        <v>462</v>
      </c>
    </row>
    <row r="1133" spans="1:1" x14ac:dyDescent="0.25">
      <c r="A1133" s="1" t="s">
        <v>463</v>
      </c>
    </row>
    <row r="1134" spans="1:1" x14ac:dyDescent="0.25">
      <c r="A1134" s="1" t="s">
        <v>464</v>
      </c>
    </row>
    <row r="1135" spans="1:1" x14ac:dyDescent="0.25">
      <c r="A1135" s="1" t="s">
        <v>465</v>
      </c>
    </row>
    <row r="1136" spans="1:1" x14ac:dyDescent="0.25">
      <c r="A1136" s="1" t="s">
        <v>466</v>
      </c>
    </row>
    <row r="1137" spans="1:1" x14ac:dyDescent="0.25">
      <c r="A1137" s="1" t="s">
        <v>467</v>
      </c>
    </row>
    <row r="1138" spans="1:1" x14ac:dyDescent="0.25">
      <c r="A1138" s="1" t="s">
        <v>468</v>
      </c>
    </row>
    <row r="1139" spans="1:1" x14ac:dyDescent="0.25">
      <c r="A1139" s="1" t="s">
        <v>469</v>
      </c>
    </row>
    <row r="1140" spans="1:1" x14ac:dyDescent="0.25">
      <c r="A1140" s="1" t="s">
        <v>470</v>
      </c>
    </row>
    <row r="1141" spans="1:1" x14ac:dyDescent="0.25">
      <c r="A1141" s="1" t="s">
        <v>471</v>
      </c>
    </row>
    <row r="1142" spans="1:1" x14ac:dyDescent="0.25">
      <c r="A1142" s="1" t="s">
        <v>472</v>
      </c>
    </row>
    <row r="1143" spans="1:1" x14ac:dyDescent="0.25">
      <c r="A1143" s="1" t="s">
        <v>473</v>
      </c>
    </row>
    <row r="1144" spans="1:1" x14ac:dyDescent="0.25">
      <c r="A1144" s="1" t="s">
        <v>474</v>
      </c>
    </row>
    <row r="1145" spans="1:1" x14ac:dyDescent="0.25">
      <c r="A1145" s="1" t="s">
        <v>475</v>
      </c>
    </row>
    <row r="1146" spans="1:1" x14ac:dyDescent="0.25">
      <c r="A1146" s="1" t="s">
        <v>476</v>
      </c>
    </row>
    <row r="1147" spans="1:1" x14ac:dyDescent="0.25">
      <c r="A1147" s="1" t="s">
        <v>477</v>
      </c>
    </row>
    <row r="1148" spans="1:1" x14ac:dyDescent="0.25">
      <c r="A1148" s="1" t="s">
        <v>478</v>
      </c>
    </row>
    <row r="1149" spans="1:1" x14ac:dyDescent="0.25">
      <c r="A1149" s="1" t="s">
        <v>479</v>
      </c>
    </row>
    <row r="1150" spans="1:1" x14ac:dyDescent="0.25">
      <c r="A1150" s="1" t="s">
        <v>480</v>
      </c>
    </row>
    <row r="1151" spans="1:1" x14ac:dyDescent="0.25">
      <c r="A1151" s="1" t="s">
        <v>481</v>
      </c>
    </row>
    <row r="1152" spans="1:1" x14ac:dyDescent="0.25">
      <c r="A1152" s="1" t="s">
        <v>482</v>
      </c>
    </row>
    <row r="1153" spans="1:1" x14ac:dyDescent="0.25">
      <c r="A1153" s="1" t="s">
        <v>483</v>
      </c>
    </row>
    <row r="1154" spans="1:1" x14ac:dyDescent="0.25">
      <c r="A1154" s="1" t="s">
        <v>484</v>
      </c>
    </row>
    <row r="1155" spans="1:1" x14ac:dyDescent="0.25">
      <c r="A1155" s="1" t="s">
        <v>485</v>
      </c>
    </row>
    <row r="1156" spans="1:1" x14ac:dyDescent="0.25">
      <c r="A1156" s="1" t="s">
        <v>486</v>
      </c>
    </row>
    <row r="1157" spans="1:1" x14ac:dyDescent="0.25">
      <c r="A1157" s="1" t="s">
        <v>487</v>
      </c>
    </row>
    <row r="1158" spans="1:1" x14ac:dyDescent="0.25">
      <c r="A1158" s="1" t="s">
        <v>488</v>
      </c>
    </row>
    <row r="1159" spans="1:1" x14ac:dyDescent="0.25">
      <c r="A1159" s="1" t="s">
        <v>489</v>
      </c>
    </row>
    <row r="1160" spans="1:1" x14ac:dyDescent="0.25">
      <c r="A1160" s="1" t="s">
        <v>490</v>
      </c>
    </row>
    <row r="1161" spans="1:1" x14ac:dyDescent="0.25">
      <c r="A1161" s="1" t="s">
        <v>491</v>
      </c>
    </row>
    <row r="1162" spans="1:1" x14ac:dyDescent="0.25">
      <c r="A1162" s="1" t="s">
        <v>492</v>
      </c>
    </row>
    <row r="1163" spans="1:1" x14ac:dyDescent="0.25">
      <c r="A1163" s="1" t="s">
        <v>493</v>
      </c>
    </row>
    <row r="1164" spans="1:1" x14ac:dyDescent="0.25">
      <c r="A1164" s="1" t="s">
        <v>494</v>
      </c>
    </row>
    <row r="1165" spans="1:1" x14ac:dyDescent="0.25">
      <c r="A1165" s="1" t="s">
        <v>495</v>
      </c>
    </row>
    <row r="1166" spans="1:1" x14ac:dyDescent="0.25">
      <c r="A1166" s="1" t="s">
        <v>496</v>
      </c>
    </row>
    <row r="1167" spans="1:1" x14ac:dyDescent="0.25">
      <c r="A1167" s="1" t="s">
        <v>497</v>
      </c>
    </row>
    <row r="1168" spans="1:1" x14ac:dyDescent="0.25">
      <c r="A1168" s="1" t="s">
        <v>498</v>
      </c>
    </row>
    <row r="1169" spans="1:1" x14ac:dyDescent="0.25">
      <c r="A1169" s="1" t="s">
        <v>499</v>
      </c>
    </row>
    <row r="1170" spans="1:1" x14ac:dyDescent="0.25">
      <c r="A1170" s="1" t="s">
        <v>500</v>
      </c>
    </row>
    <row r="1171" spans="1:1" x14ac:dyDescent="0.25">
      <c r="A1171" s="1" t="s">
        <v>501</v>
      </c>
    </row>
    <row r="1172" spans="1:1" x14ac:dyDescent="0.25">
      <c r="A1172" s="1" t="s">
        <v>502</v>
      </c>
    </row>
    <row r="1173" spans="1:1" x14ac:dyDescent="0.25">
      <c r="A1173" s="1" t="s">
        <v>503</v>
      </c>
    </row>
    <row r="1174" spans="1:1" x14ac:dyDescent="0.25">
      <c r="A1174" s="1" t="s">
        <v>504</v>
      </c>
    </row>
    <row r="1175" spans="1:1" x14ac:dyDescent="0.25">
      <c r="A1175" s="1" t="s">
        <v>505</v>
      </c>
    </row>
    <row r="1176" spans="1:1" x14ac:dyDescent="0.25">
      <c r="A1176" s="1" t="s">
        <v>506</v>
      </c>
    </row>
    <row r="1177" spans="1:1" x14ac:dyDescent="0.25">
      <c r="A1177" s="1" t="s">
        <v>507</v>
      </c>
    </row>
    <row r="1178" spans="1:1" x14ac:dyDescent="0.25">
      <c r="A1178" s="1" t="s">
        <v>508</v>
      </c>
    </row>
    <row r="1179" spans="1:1" x14ac:dyDescent="0.25">
      <c r="A1179" s="1" t="s">
        <v>509</v>
      </c>
    </row>
    <row r="1180" spans="1:1" x14ac:dyDescent="0.25">
      <c r="A1180" s="1" t="s">
        <v>510</v>
      </c>
    </row>
    <row r="1181" spans="1:1" x14ac:dyDescent="0.25">
      <c r="A1181" s="1" t="s">
        <v>511</v>
      </c>
    </row>
    <row r="1182" spans="1:1" x14ac:dyDescent="0.25">
      <c r="A1182" s="1" t="s">
        <v>512</v>
      </c>
    </row>
    <row r="1183" spans="1:1" x14ac:dyDescent="0.25">
      <c r="A1183" s="1" t="s">
        <v>513</v>
      </c>
    </row>
    <row r="1184" spans="1:1" x14ac:dyDescent="0.25">
      <c r="A1184" s="1" t="s">
        <v>514</v>
      </c>
    </row>
    <row r="1185" spans="1:1" x14ac:dyDescent="0.25">
      <c r="A1185" s="1" t="s">
        <v>515</v>
      </c>
    </row>
    <row r="1186" spans="1:1" x14ac:dyDescent="0.25">
      <c r="A1186" s="1">
        <v>1454.9570000000001</v>
      </c>
    </row>
    <row r="1187" spans="1:1" x14ac:dyDescent="0.25">
      <c r="A1187" s="1">
        <v>1454.8320000000001</v>
      </c>
    </row>
    <row r="1188" spans="1:1" x14ac:dyDescent="0.25">
      <c r="A1188" s="1">
        <v>1454.7750000000001</v>
      </c>
    </row>
    <row r="1189" spans="1:1" x14ac:dyDescent="0.25">
      <c r="A1189" s="1">
        <v>1454.6020000000001</v>
      </c>
    </row>
    <row r="1190" spans="1:1" x14ac:dyDescent="0.25">
      <c r="A1190" s="1">
        <v>1454.2650000000001</v>
      </c>
    </row>
    <row r="1191" spans="1:1" x14ac:dyDescent="0.25">
      <c r="A1191" s="1">
        <v>1454.029</v>
      </c>
    </row>
    <row r="1192" spans="1:1" x14ac:dyDescent="0.25">
      <c r="A1192" s="1">
        <v>1453.934</v>
      </c>
    </row>
    <row r="1193" spans="1:1" x14ac:dyDescent="0.25">
      <c r="A1193" s="1">
        <v>1453.7049999999999</v>
      </c>
    </row>
    <row r="1194" spans="1:1" x14ac:dyDescent="0.25">
      <c r="A1194" s="1">
        <v>1453.5409999999999</v>
      </c>
    </row>
    <row r="1195" spans="1:1" x14ac:dyDescent="0.25">
      <c r="A1195" s="1">
        <v>1453.405</v>
      </c>
    </row>
    <row r="1196" spans="1:1" x14ac:dyDescent="0.25">
      <c r="A1196" s="1">
        <v>1453.0940000000001</v>
      </c>
    </row>
    <row r="1197" spans="1:1" x14ac:dyDescent="0.25">
      <c r="A1197" s="1">
        <v>1453.0139999999999</v>
      </c>
    </row>
    <row r="1198" spans="1:1" x14ac:dyDescent="0.25">
      <c r="A1198" s="1">
        <v>1452.8869999999999</v>
      </c>
    </row>
    <row r="1199" spans="1:1" x14ac:dyDescent="0.25">
      <c r="A1199" s="1">
        <v>1452.569</v>
      </c>
    </row>
    <row r="1200" spans="1:1" x14ac:dyDescent="0.25">
      <c r="A1200" s="1">
        <v>1452.4780000000001</v>
      </c>
    </row>
    <row r="1201" spans="1:1" x14ac:dyDescent="0.25">
      <c r="A1201" s="1">
        <v>1452.3520000000001</v>
      </c>
    </row>
    <row r="1202" spans="1:1" x14ac:dyDescent="0.25">
      <c r="A1202" s="1">
        <v>1452.0050000000001</v>
      </c>
    </row>
    <row r="1203" spans="1:1" x14ac:dyDescent="0.25">
      <c r="A1203" s="1">
        <v>1451.7829999999999</v>
      </c>
    </row>
    <row r="1204" spans="1:1" x14ac:dyDescent="0.25">
      <c r="A1204" s="1">
        <v>1451.3579999999999</v>
      </c>
    </row>
    <row r="1205" spans="1:1" x14ac:dyDescent="0.25">
      <c r="A1205" s="1">
        <v>1451.193</v>
      </c>
    </row>
    <row r="1206" spans="1:1" x14ac:dyDescent="0.25">
      <c r="A1206" s="1">
        <v>1450.96</v>
      </c>
    </row>
    <row r="1207" spans="1:1" x14ac:dyDescent="0.25">
      <c r="A1207" s="1">
        <v>1450.5</v>
      </c>
    </row>
    <row r="1208" spans="1:1" x14ac:dyDescent="0.25">
      <c r="A1208" s="1">
        <v>1450.403</v>
      </c>
    </row>
    <row r="1209" spans="1:1" x14ac:dyDescent="0.25">
      <c r="A1209" s="1">
        <v>1450.241</v>
      </c>
    </row>
    <row r="1210" spans="1:1" x14ac:dyDescent="0.25">
      <c r="A1210" s="1">
        <v>1448.8140000000001</v>
      </c>
    </row>
    <row r="1211" spans="1:1" x14ac:dyDescent="0.25">
      <c r="A1211" s="1">
        <v>1448.5239999999999</v>
      </c>
    </row>
    <row r="1212" spans="1:1" x14ac:dyDescent="0.25">
      <c r="A1212" s="1">
        <v>1448.1679999999999</v>
      </c>
    </row>
    <row r="1213" spans="1:1" x14ac:dyDescent="0.25">
      <c r="A1213" s="1">
        <v>1447.963</v>
      </c>
    </row>
    <row r="1214" spans="1:1" x14ac:dyDescent="0.25">
      <c r="A1214" s="1">
        <v>1447.616</v>
      </c>
    </row>
    <row r="1215" spans="1:1" x14ac:dyDescent="0.25">
      <c r="A1215" s="1">
        <v>1447.3009999999999</v>
      </c>
    </row>
    <row r="1216" spans="1:1" x14ac:dyDescent="0.25">
      <c r="A1216" s="1">
        <v>1446.3610000000001</v>
      </c>
    </row>
    <row r="1217" spans="1:1" x14ac:dyDescent="0.25">
      <c r="A1217" s="1">
        <v>1445.8219999999999</v>
      </c>
    </row>
    <row r="1218" spans="1:1" x14ac:dyDescent="0.25">
      <c r="A1218" s="1">
        <v>1445.6590000000001</v>
      </c>
    </row>
    <row r="1219" spans="1:1" x14ac:dyDescent="0.25">
      <c r="A1219" s="1">
        <v>1445.5170000000001</v>
      </c>
    </row>
    <row r="1220" spans="1:1" x14ac:dyDescent="0.25">
      <c r="A1220" s="1">
        <v>1445.279</v>
      </c>
    </row>
    <row r="1221" spans="1:1" x14ac:dyDescent="0.25">
      <c r="A1221" s="1">
        <v>1445.0329999999999</v>
      </c>
    </row>
    <row r="1222" spans="1:1" x14ac:dyDescent="0.25">
      <c r="A1222" s="1">
        <v>1444.5509999999999</v>
      </c>
    </row>
    <row r="1223" spans="1:1" x14ac:dyDescent="0.25">
      <c r="A1223" s="1">
        <v>1444.3309999999999</v>
      </c>
    </row>
    <row r="1224" spans="1:1" x14ac:dyDescent="0.25">
      <c r="A1224" s="1">
        <v>1444.106</v>
      </c>
    </row>
    <row r="1225" spans="1:1" x14ac:dyDescent="0.25">
      <c r="A1225" s="1">
        <v>1443.6590000000001</v>
      </c>
    </row>
    <row r="1226" spans="1:1" x14ac:dyDescent="0.25">
      <c r="A1226" s="1">
        <v>1443.47</v>
      </c>
    </row>
    <row r="1227" spans="1:1" x14ac:dyDescent="0.25">
      <c r="A1227" s="1">
        <v>1443.0050000000001</v>
      </c>
    </row>
    <row r="1228" spans="1:1" x14ac:dyDescent="0.25">
      <c r="A1228" s="1">
        <v>1442.865</v>
      </c>
    </row>
    <row r="1229" spans="1:1" x14ac:dyDescent="0.25">
      <c r="A1229" s="1">
        <v>1442.75</v>
      </c>
    </row>
    <row r="1230" spans="1:1" x14ac:dyDescent="0.25">
      <c r="A1230" s="1">
        <v>1442.29</v>
      </c>
    </row>
    <row r="1231" spans="1:1" x14ac:dyDescent="0.25">
      <c r="A1231" s="1">
        <v>1442.085</v>
      </c>
    </row>
    <row r="1232" spans="1:1" x14ac:dyDescent="0.25">
      <c r="A1232" s="1">
        <v>1441.73</v>
      </c>
    </row>
    <row r="1233" spans="1:1" x14ac:dyDescent="0.25">
      <c r="A1233" s="1">
        <v>1441.3879999999999</v>
      </c>
    </row>
    <row r="1234" spans="1:1" x14ac:dyDescent="0.25">
      <c r="A1234" s="1">
        <v>1440.9480000000001</v>
      </c>
    </row>
    <row r="1235" spans="1:1" x14ac:dyDescent="0.25">
      <c r="A1235" s="1">
        <v>1440.8440000000001</v>
      </c>
    </row>
    <row r="1236" spans="1:1" x14ac:dyDescent="0.25">
      <c r="A1236" s="1">
        <v>1440.7329999999999</v>
      </c>
    </row>
    <row r="1237" spans="1:1" x14ac:dyDescent="0.25">
      <c r="A1237" s="1">
        <v>1440.2339999999999</v>
      </c>
    </row>
    <row r="1238" spans="1:1" x14ac:dyDescent="0.25">
      <c r="A1238" s="1">
        <v>1439.922</v>
      </c>
    </row>
    <row r="1239" spans="1:1" x14ac:dyDescent="0.25">
      <c r="A1239" s="1">
        <v>1439.54</v>
      </c>
    </row>
    <row r="1240" spans="1:1" x14ac:dyDescent="0.25">
      <c r="A1240" s="1">
        <v>1439.42</v>
      </c>
    </row>
    <row r="1241" spans="1:1" x14ac:dyDescent="0.25">
      <c r="A1241" s="1">
        <v>1438.925</v>
      </c>
    </row>
    <row r="1242" spans="1:1" x14ac:dyDescent="0.25">
      <c r="A1242" s="1">
        <v>1438.7660000000001</v>
      </c>
    </row>
    <row r="1243" spans="1:1" x14ac:dyDescent="0.25">
      <c r="A1243" s="1">
        <v>1438.7190000000001</v>
      </c>
    </row>
    <row r="1244" spans="1:1" x14ac:dyDescent="0.25">
      <c r="A1244" s="1">
        <v>1438.5319999999999</v>
      </c>
    </row>
    <row r="1245" spans="1:1" x14ac:dyDescent="0.25">
      <c r="A1245" s="1">
        <v>1438.037</v>
      </c>
    </row>
    <row r="1246" spans="1:1" x14ac:dyDescent="0.25">
      <c r="A1246" s="1">
        <v>1437.8710000000001</v>
      </c>
    </row>
    <row r="1247" spans="1:1" x14ac:dyDescent="0.25">
      <c r="A1247" s="1">
        <v>1437.405</v>
      </c>
    </row>
    <row r="1248" spans="1:1" x14ac:dyDescent="0.25">
      <c r="A1248" s="1">
        <v>1435.9770000000001</v>
      </c>
    </row>
    <row r="1249" spans="1:1" x14ac:dyDescent="0.25">
      <c r="A1249" s="1">
        <v>1434.845</v>
      </c>
    </row>
    <row r="1250" spans="1:1" x14ac:dyDescent="0.25">
      <c r="A1250" s="1">
        <v>1434.6289999999999</v>
      </c>
    </row>
    <row r="1251" spans="1:1" x14ac:dyDescent="0.25">
      <c r="A1251" s="1">
        <v>1434.54</v>
      </c>
    </row>
    <row r="1252" spans="1:1" x14ac:dyDescent="0.25">
      <c r="A1252" s="1">
        <v>1434.1869999999999</v>
      </c>
    </row>
    <row r="1253" spans="1:1" x14ac:dyDescent="0.25">
      <c r="A1253" s="1">
        <v>1434.09</v>
      </c>
    </row>
    <row r="1254" spans="1:1" x14ac:dyDescent="0.25">
      <c r="A1254" s="1">
        <v>1433.9359999999999</v>
      </c>
    </row>
    <row r="1255" spans="1:1" x14ac:dyDescent="0.25">
      <c r="A1255" s="1">
        <v>1432.971</v>
      </c>
    </row>
    <row r="1256" spans="1:1" x14ac:dyDescent="0.25">
      <c r="A1256" s="1">
        <v>1432.0150000000001</v>
      </c>
    </row>
    <row r="1257" spans="1:1" x14ac:dyDescent="0.25">
      <c r="A1257" s="1">
        <v>1431.711</v>
      </c>
    </row>
    <row r="1258" spans="1:1" x14ac:dyDescent="0.25">
      <c r="A1258" s="1">
        <v>1431.5540000000001</v>
      </c>
    </row>
    <row r="1259" spans="1:1" x14ac:dyDescent="0.25">
      <c r="A1259" s="1">
        <v>1431.2439999999999</v>
      </c>
    </row>
    <row r="1260" spans="1:1" x14ac:dyDescent="0.25">
      <c r="A1260" s="1">
        <v>1431.1030000000001</v>
      </c>
    </row>
    <row r="1261" spans="1:1" x14ac:dyDescent="0.25">
      <c r="A1261" s="1">
        <v>1431.0139999999999</v>
      </c>
    </row>
    <row r="1262" spans="1:1" x14ac:dyDescent="0.25">
      <c r="A1262" s="1">
        <v>1430.93</v>
      </c>
    </row>
    <row r="1263" spans="1:1" x14ac:dyDescent="0.25">
      <c r="A1263" s="1">
        <v>1430.5429999999999</v>
      </c>
    </row>
    <row r="1264" spans="1:1" x14ac:dyDescent="0.25">
      <c r="A1264" s="1">
        <v>1430.329</v>
      </c>
    </row>
    <row r="1265" spans="1:1" x14ac:dyDescent="0.25">
      <c r="A1265" s="1">
        <v>1430.1579999999999</v>
      </c>
    </row>
    <row r="1266" spans="1:1" x14ac:dyDescent="0.25">
      <c r="A1266" s="1">
        <v>1429.627</v>
      </c>
    </row>
    <row r="1267" spans="1:1" x14ac:dyDescent="0.25">
      <c r="A1267" s="1">
        <v>1428.703</v>
      </c>
    </row>
    <row r="1268" spans="1:1" x14ac:dyDescent="0.25">
      <c r="A1268" s="1">
        <v>1428.018</v>
      </c>
    </row>
    <row r="1269" spans="1:1" x14ac:dyDescent="0.25">
      <c r="A1269" s="1">
        <v>1427.7090000000001</v>
      </c>
    </row>
    <row r="1270" spans="1:1" x14ac:dyDescent="0.25">
      <c r="A1270" s="1">
        <v>1427.5609999999999</v>
      </c>
    </row>
    <row r="1271" spans="1:1" x14ac:dyDescent="0.25">
      <c r="A1271" s="1">
        <v>1427.0139999999999</v>
      </c>
    </row>
    <row r="1272" spans="1:1" x14ac:dyDescent="0.25">
      <c r="A1272" s="1">
        <v>1426.067</v>
      </c>
    </row>
    <row r="1273" spans="1:1" x14ac:dyDescent="0.25">
      <c r="A1273" s="1">
        <v>1424.7750000000001</v>
      </c>
    </row>
    <row r="1274" spans="1:1" x14ac:dyDescent="0.25">
      <c r="A1274" s="1">
        <v>1424.001</v>
      </c>
    </row>
    <row r="1275" spans="1:1" x14ac:dyDescent="0.25">
      <c r="A1275" s="1">
        <v>1423.653</v>
      </c>
    </row>
    <row r="1276" spans="1:1" x14ac:dyDescent="0.25">
      <c r="A1276" s="1">
        <v>1423.393</v>
      </c>
    </row>
    <row r="1277" spans="1:1" x14ac:dyDescent="0.25">
      <c r="A1277" s="1">
        <v>1423.1869999999999</v>
      </c>
    </row>
    <row r="1278" spans="1:1" x14ac:dyDescent="0.25">
      <c r="A1278" s="1">
        <v>1423.114</v>
      </c>
    </row>
    <row r="1279" spans="1:1" x14ac:dyDescent="0.25">
      <c r="A1279" s="1">
        <v>1422.943</v>
      </c>
    </row>
    <row r="1280" spans="1:1" x14ac:dyDescent="0.25">
      <c r="A1280" s="1">
        <v>1422.7180000000001</v>
      </c>
    </row>
    <row r="1281" spans="1:1" x14ac:dyDescent="0.25">
      <c r="A1281" s="1">
        <v>1422.5509999999999</v>
      </c>
    </row>
    <row r="1282" spans="1:1" x14ac:dyDescent="0.25">
      <c r="A1282" s="1">
        <v>1422.079</v>
      </c>
    </row>
    <row r="1283" spans="1:1" x14ac:dyDescent="0.25">
      <c r="A1283" s="1">
        <v>1421.7449999999999</v>
      </c>
    </row>
    <row r="1284" spans="1:1" x14ac:dyDescent="0.25">
      <c r="A1284" s="1">
        <v>1421.636</v>
      </c>
    </row>
    <row r="1285" spans="1:1" x14ac:dyDescent="0.25">
      <c r="A1285" s="1">
        <v>1421.479</v>
      </c>
    </row>
    <row r="1286" spans="1:1" x14ac:dyDescent="0.25">
      <c r="A1286" s="1">
        <v>1421.2619999999999</v>
      </c>
    </row>
    <row r="1287" spans="1:1" x14ac:dyDescent="0.25">
      <c r="A1287" s="1">
        <v>1420.7950000000001</v>
      </c>
    </row>
    <row r="1288" spans="1:1" x14ac:dyDescent="0.25">
      <c r="A1288" s="1">
        <v>1420.3340000000001</v>
      </c>
    </row>
    <row r="1289" spans="1:1" x14ac:dyDescent="0.25">
      <c r="A1289" s="1">
        <v>1420.0709999999999</v>
      </c>
    </row>
    <row r="1290" spans="1:1" x14ac:dyDescent="0.25">
      <c r="A1290" s="1">
        <v>1420.021</v>
      </c>
    </row>
    <row r="1291" spans="1:1" x14ac:dyDescent="0.25">
      <c r="A1291" s="1">
        <v>1418.9659999999999</v>
      </c>
    </row>
    <row r="1292" spans="1:1" x14ac:dyDescent="0.25">
      <c r="A1292" s="1">
        <v>1418.4770000000001</v>
      </c>
    </row>
    <row r="1293" spans="1:1" x14ac:dyDescent="0.25">
      <c r="A1293" s="1">
        <v>1417.4580000000001</v>
      </c>
    </row>
    <row r="1294" spans="1:1" x14ac:dyDescent="0.25">
      <c r="A1294" s="1">
        <v>1417.0809999999999</v>
      </c>
    </row>
    <row r="1295" spans="1:1" x14ac:dyDescent="0.25">
      <c r="A1295" s="1">
        <v>1416.779</v>
      </c>
    </row>
    <row r="1296" spans="1:1" x14ac:dyDescent="0.25">
      <c r="A1296" s="1">
        <v>1416.165</v>
      </c>
    </row>
    <row r="1297" spans="1:1" x14ac:dyDescent="0.25">
      <c r="A1297" s="1">
        <v>1415.874</v>
      </c>
    </row>
    <row r="1298" spans="1:1" x14ac:dyDescent="0.25">
      <c r="A1298" s="1">
        <v>1415.7560000000001</v>
      </c>
    </row>
    <row r="1299" spans="1:1" x14ac:dyDescent="0.25">
      <c r="A1299" s="1">
        <v>1414.393</v>
      </c>
    </row>
    <row r="1300" spans="1:1" x14ac:dyDescent="0.25">
      <c r="A1300" s="1">
        <v>1414.23</v>
      </c>
    </row>
    <row r="1301" spans="1:1" x14ac:dyDescent="0.25">
      <c r="A1301" s="1">
        <v>1414.1369999999999</v>
      </c>
    </row>
    <row r="1302" spans="1:1" x14ac:dyDescent="0.25">
      <c r="A1302" s="1">
        <v>1413.7660000000001</v>
      </c>
    </row>
    <row r="1303" spans="1:1" x14ac:dyDescent="0.25">
      <c r="A1303" s="1">
        <v>1413.674</v>
      </c>
    </row>
    <row r="1304" spans="1:1" x14ac:dyDescent="0.25">
      <c r="A1304" s="1">
        <v>1413.3589999999999</v>
      </c>
    </row>
    <row r="1305" spans="1:1" x14ac:dyDescent="0.25">
      <c r="A1305" s="1">
        <v>1413.2349999999999</v>
      </c>
    </row>
    <row r="1306" spans="1:1" x14ac:dyDescent="0.25">
      <c r="A1306" s="1">
        <v>1412.825</v>
      </c>
    </row>
    <row r="1307" spans="1:1" x14ac:dyDescent="0.25">
      <c r="A1307" s="1">
        <v>1412.655</v>
      </c>
    </row>
    <row r="1308" spans="1:1" x14ac:dyDescent="0.25">
      <c r="A1308" s="1">
        <v>1412.492</v>
      </c>
    </row>
    <row r="1309" spans="1:1" x14ac:dyDescent="0.25">
      <c r="A1309" s="1">
        <v>1412.297</v>
      </c>
    </row>
    <row r="1310" spans="1:1" x14ac:dyDescent="0.25">
      <c r="A1310" s="1">
        <v>1412.087</v>
      </c>
    </row>
    <row r="1311" spans="1:1" x14ac:dyDescent="0.25">
      <c r="A1311" s="1">
        <v>1411.924</v>
      </c>
    </row>
    <row r="1312" spans="1:1" x14ac:dyDescent="0.25">
      <c r="A1312" s="1">
        <v>1411.819</v>
      </c>
    </row>
    <row r="1313" spans="1:1" x14ac:dyDescent="0.25">
      <c r="A1313" s="1">
        <v>1411.732</v>
      </c>
    </row>
    <row r="1314" spans="1:1" x14ac:dyDescent="0.25">
      <c r="A1314" s="1">
        <v>1411.3989999999999</v>
      </c>
    </row>
    <row r="1315" spans="1:1" x14ac:dyDescent="0.25">
      <c r="A1315" s="1">
        <v>1411.3720000000001</v>
      </c>
    </row>
    <row r="1316" spans="1:1" x14ac:dyDescent="0.25">
      <c r="A1316" s="1">
        <v>1411.184</v>
      </c>
    </row>
    <row r="1317" spans="1:1" x14ac:dyDescent="0.25">
      <c r="A1317" s="1">
        <v>1410.7449999999999</v>
      </c>
    </row>
    <row r="1318" spans="1:1" x14ac:dyDescent="0.25">
      <c r="A1318" s="1">
        <v>1410.6510000000001</v>
      </c>
    </row>
    <row r="1319" spans="1:1" x14ac:dyDescent="0.25">
      <c r="A1319" s="1">
        <v>1410.528</v>
      </c>
    </row>
    <row r="1320" spans="1:1" x14ac:dyDescent="0.25">
      <c r="A1320" s="1">
        <v>1410.3040000000001</v>
      </c>
    </row>
    <row r="1321" spans="1:1" x14ac:dyDescent="0.25">
      <c r="A1321" s="1">
        <v>1409.8009999999999</v>
      </c>
    </row>
    <row r="1322" spans="1:1" x14ac:dyDescent="0.25">
      <c r="A1322" s="1">
        <v>1409.7080000000001</v>
      </c>
    </row>
    <row r="1323" spans="1:1" x14ac:dyDescent="0.25">
      <c r="A1323" s="1">
        <v>1409.5350000000001</v>
      </c>
    </row>
    <row r="1324" spans="1:1" x14ac:dyDescent="0.25">
      <c r="A1324" s="1">
        <v>1409.479</v>
      </c>
    </row>
    <row r="1325" spans="1:1" x14ac:dyDescent="0.25">
      <c r="A1325" s="1">
        <v>1408.5440000000001</v>
      </c>
    </row>
    <row r="1326" spans="1:1" x14ac:dyDescent="0.25">
      <c r="A1326" s="1">
        <v>1408.221</v>
      </c>
    </row>
    <row r="1327" spans="1:1" x14ac:dyDescent="0.25">
      <c r="A1327" s="1">
        <v>1407.904</v>
      </c>
    </row>
    <row r="1328" spans="1:1" x14ac:dyDescent="0.25">
      <c r="A1328" s="1">
        <v>1407.7729999999999</v>
      </c>
    </row>
    <row r="1329" spans="1:1" x14ac:dyDescent="0.25">
      <c r="A1329" s="1">
        <v>1407.5740000000001</v>
      </c>
    </row>
    <row r="1330" spans="1:1" x14ac:dyDescent="0.25">
      <c r="A1330" s="1">
        <v>1407.4849999999999</v>
      </c>
    </row>
    <row r="1331" spans="1:1" x14ac:dyDescent="0.25">
      <c r="A1331" s="1">
        <v>1407.3520000000001</v>
      </c>
    </row>
    <row r="1332" spans="1:1" x14ac:dyDescent="0.25">
      <c r="A1332" s="1">
        <v>1407.2829999999999</v>
      </c>
    </row>
    <row r="1333" spans="1:1" x14ac:dyDescent="0.25">
      <c r="A1333" s="1">
        <v>1407.26</v>
      </c>
    </row>
    <row r="1334" spans="1:1" x14ac:dyDescent="0.25">
      <c r="A1334" s="1">
        <v>1407.212</v>
      </c>
    </row>
    <row r="1335" spans="1:1" x14ac:dyDescent="0.25">
      <c r="A1335" s="1">
        <v>1406.681</v>
      </c>
    </row>
    <row r="1336" spans="1:1" x14ac:dyDescent="0.25">
      <c r="A1336" s="1">
        <v>1406.0709999999999</v>
      </c>
    </row>
    <row r="1337" spans="1:1" x14ac:dyDescent="0.25">
      <c r="A1337" s="1">
        <v>1405.5440000000001</v>
      </c>
    </row>
    <row r="1338" spans="1:1" x14ac:dyDescent="0.25">
      <c r="A1338" s="1">
        <v>1405.434</v>
      </c>
    </row>
    <row r="1339" spans="1:1" x14ac:dyDescent="0.25">
      <c r="A1339" s="1">
        <v>1405.1</v>
      </c>
    </row>
    <row r="1340" spans="1:1" x14ac:dyDescent="0.25">
      <c r="A1340" s="1">
        <v>1404.9739999999999</v>
      </c>
    </row>
    <row r="1341" spans="1:1" x14ac:dyDescent="0.25">
      <c r="A1341" s="1">
        <v>1404.7470000000001</v>
      </c>
    </row>
    <row r="1342" spans="1:1" x14ac:dyDescent="0.25">
      <c r="A1342" s="1">
        <v>1404.1020000000001</v>
      </c>
    </row>
    <row r="1343" spans="1:1" x14ac:dyDescent="0.25">
      <c r="A1343" s="1">
        <v>1403.981</v>
      </c>
    </row>
    <row r="1344" spans="1:1" x14ac:dyDescent="0.25">
      <c r="A1344" s="1">
        <v>1403.8679999999999</v>
      </c>
    </row>
    <row r="1345" spans="1:1" x14ac:dyDescent="0.25">
      <c r="A1345" s="1">
        <v>1403.598</v>
      </c>
    </row>
    <row r="1346" spans="1:1" x14ac:dyDescent="0.25">
      <c r="A1346" s="1">
        <v>1403.31</v>
      </c>
    </row>
    <row r="1347" spans="1:1" x14ac:dyDescent="0.25">
      <c r="A1347" s="1">
        <v>1403.171</v>
      </c>
    </row>
    <row r="1348" spans="1:1" x14ac:dyDescent="0.25">
      <c r="A1348" s="1">
        <v>1402.9069999999999</v>
      </c>
    </row>
    <row r="1349" spans="1:1" x14ac:dyDescent="0.25">
      <c r="A1349" s="1">
        <v>1402.7429999999999</v>
      </c>
    </row>
    <row r="1350" spans="1:1" x14ac:dyDescent="0.25">
      <c r="A1350" s="1">
        <v>1402.5989999999999</v>
      </c>
    </row>
    <row r="1351" spans="1:1" x14ac:dyDescent="0.25">
      <c r="A1351" s="1">
        <v>1402.4580000000001</v>
      </c>
    </row>
    <row r="1352" spans="1:1" x14ac:dyDescent="0.25">
      <c r="A1352" s="1">
        <v>1402.1220000000001</v>
      </c>
    </row>
    <row r="1353" spans="1:1" x14ac:dyDescent="0.25">
      <c r="A1353" s="1">
        <v>1402.047</v>
      </c>
    </row>
    <row r="1354" spans="1:1" x14ac:dyDescent="0.25">
      <c r="A1354" s="1">
        <v>1402.03</v>
      </c>
    </row>
    <row r="1355" spans="1:1" x14ac:dyDescent="0.25">
      <c r="A1355" s="1">
        <v>1401.7739999999999</v>
      </c>
    </row>
    <row r="1356" spans="1:1" x14ac:dyDescent="0.25">
      <c r="A1356" s="1">
        <v>1401.405</v>
      </c>
    </row>
    <row r="1357" spans="1:1" x14ac:dyDescent="0.25">
      <c r="A1357" s="1">
        <v>1401.1759999999999</v>
      </c>
    </row>
    <row r="1358" spans="1:1" x14ac:dyDescent="0.25">
      <c r="A1358" s="1">
        <v>1400.6110000000001</v>
      </c>
    </row>
    <row r="1359" spans="1:1" x14ac:dyDescent="0.25">
      <c r="A1359" s="1">
        <v>1400.434</v>
      </c>
    </row>
    <row r="1360" spans="1:1" x14ac:dyDescent="0.25">
      <c r="A1360" s="1">
        <v>1400.3589999999999</v>
      </c>
    </row>
    <row r="1361" spans="1:1" x14ac:dyDescent="0.25">
      <c r="A1361" s="1">
        <v>1400.16</v>
      </c>
    </row>
    <row r="1362" spans="1:1" x14ac:dyDescent="0.25">
      <c r="A1362" s="1">
        <v>1399.1410000000001</v>
      </c>
    </row>
    <row r="1363" spans="1:1" x14ac:dyDescent="0.25">
      <c r="A1363" s="1">
        <v>1398.8240000000001</v>
      </c>
    </row>
    <row r="1364" spans="1:1" x14ac:dyDescent="0.25">
      <c r="A1364" s="1">
        <v>1398.6949999999999</v>
      </c>
    </row>
    <row r="1365" spans="1:1" x14ac:dyDescent="0.25">
      <c r="A1365" s="1">
        <v>1398.6189999999999</v>
      </c>
    </row>
    <row r="1366" spans="1:1" x14ac:dyDescent="0.25">
      <c r="A1366" s="1">
        <v>1397.9190000000001</v>
      </c>
    </row>
    <row r="1367" spans="1:1" x14ac:dyDescent="0.25">
      <c r="A1367" s="1">
        <v>1397.77</v>
      </c>
    </row>
    <row r="1368" spans="1:1" x14ac:dyDescent="0.25">
      <c r="A1368" s="1">
        <v>1397.421</v>
      </c>
    </row>
    <row r="1369" spans="1:1" x14ac:dyDescent="0.25">
      <c r="A1369" s="1">
        <v>1397.3440000000001</v>
      </c>
    </row>
    <row r="1370" spans="1:1" x14ac:dyDescent="0.25">
      <c r="A1370" s="1">
        <v>1397.2270000000001</v>
      </c>
    </row>
    <row r="1371" spans="1:1" x14ac:dyDescent="0.25">
      <c r="A1371" s="1">
        <v>1396.8420000000001</v>
      </c>
    </row>
    <row r="1372" spans="1:1" x14ac:dyDescent="0.25">
      <c r="A1372" s="1">
        <v>1396.444</v>
      </c>
    </row>
    <row r="1373" spans="1:1" x14ac:dyDescent="0.25">
      <c r="A1373" s="1">
        <v>1396.2190000000001</v>
      </c>
    </row>
    <row r="1374" spans="1:1" x14ac:dyDescent="0.25">
      <c r="A1374" s="1">
        <v>1395.722</v>
      </c>
    </row>
    <row r="1375" spans="1:1" x14ac:dyDescent="0.25">
      <c r="A1375" s="1">
        <v>1395.6579999999999</v>
      </c>
    </row>
    <row r="1376" spans="1:1" x14ac:dyDescent="0.25">
      <c r="A1376" s="1">
        <v>1395.383</v>
      </c>
    </row>
    <row r="1377" spans="1:1" x14ac:dyDescent="0.25">
      <c r="A1377" s="1">
        <v>1395.316</v>
      </c>
    </row>
    <row r="1378" spans="1:1" x14ac:dyDescent="0.25">
      <c r="A1378" s="1">
        <v>1395.1959999999999</v>
      </c>
    </row>
    <row r="1379" spans="1:1" x14ac:dyDescent="0.25">
      <c r="A1379" s="1">
        <v>1394.7840000000001</v>
      </c>
    </row>
    <row r="1380" spans="1:1" x14ac:dyDescent="0.25">
      <c r="A1380" s="1">
        <v>1394.7180000000001</v>
      </c>
    </row>
    <row r="1381" spans="1:1" x14ac:dyDescent="0.25">
      <c r="A1381" s="1">
        <v>1394.585</v>
      </c>
    </row>
    <row r="1382" spans="1:1" x14ac:dyDescent="0.25">
      <c r="A1382" s="1">
        <v>1394.54</v>
      </c>
    </row>
    <row r="1383" spans="1:1" x14ac:dyDescent="0.25">
      <c r="A1383" s="1">
        <v>1394.4349999999999</v>
      </c>
    </row>
    <row r="1384" spans="1:1" x14ac:dyDescent="0.25">
      <c r="A1384" s="1">
        <v>1394.3230000000001</v>
      </c>
    </row>
    <row r="1385" spans="1:1" x14ac:dyDescent="0.25">
      <c r="A1385" s="1">
        <v>1393.9639999999999</v>
      </c>
    </row>
    <row r="1386" spans="1:1" x14ac:dyDescent="0.25">
      <c r="A1386" s="1">
        <v>1393.905</v>
      </c>
    </row>
    <row r="1387" spans="1:1" x14ac:dyDescent="0.25">
      <c r="A1387" s="1">
        <v>1393.5260000000001</v>
      </c>
    </row>
    <row r="1388" spans="1:1" x14ac:dyDescent="0.25">
      <c r="A1388" s="1">
        <v>1393.452</v>
      </c>
    </row>
    <row r="1389" spans="1:1" x14ac:dyDescent="0.25">
      <c r="A1389" s="1">
        <v>1392.825</v>
      </c>
    </row>
    <row r="1390" spans="1:1" x14ac:dyDescent="0.25">
      <c r="A1390" s="1">
        <v>1392.6510000000001</v>
      </c>
    </row>
    <row r="1391" spans="1:1" x14ac:dyDescent="0.25">
      <c r="A1391" s="1">
        <v>1392.367</v>
      </c>
    </row>
    <row r="1392" spans="1:1" x14ac:dyDescent="0.25">
      <c r="A1392" s="1">
        <v>1390.7619999999999</v>
      </c>
    </row>
    <row r="1393" spans="1:1" x14ac:dyDescent="0.25">
      <c r="A1393" s="1">
        <v>1390.367</v>
      </c>
    </row>
    <row r="1394" spans="1:1" x14ac:dyDescent="0.25">
      <c r="A1394" s="1">
        <v>1390.3009999999999</v>
      </c>
    </row>
    <row r="1395" spans="1:1" x14ac:dyDescent="0.25">
      <c r="A1395" s="1">
        <v>1390.0889999999999</v>
      </c>
    </row>
    <row r="1396" spans="1:1" x14ac:dyDescent="0.25">
      <c r="A1396" s="1">
        <v>1389.7860000000001</v>
      </c>
    </row>
    <row r="1397" spans="1:1" x14ac:dyDescent="0.25">
      <c r="A1397" s="1">
        <v>1389.588</v>
      </c>
    </row>
    <row r="1398" spans="1:1" x14ac:dyDescent="0.25">
      <c r="A1398" s="1">
        <v>1389.24</v>
      </c>
    </row>
    <row r="1399" spans="1:1" x14ac:dyDescent="0.25">
      <c r="A1399" s="1">
        <v>1388.403</v>
      </c>
    </row>
    <row r="1400" spans="1:1" x14ac:dyDescent="0.25">
      <c r="A1400" s="1">
        <v>1388.0730000000001</v>
      </c>
    </row>
    <row r="1401" spans="1:1" x14ac:dyDescent="0.25">
      <c r="A1401" s="1">
        <v>1388.0039999999999</v>
      </c>
    </row>
    <row r="1402" spans="1:1" x14ac:dyDescent="0.25">
      <c r="A1402" s="1">
        <v>1387.7750000000001</v>
      </c>
    </row>
    <row r="1403" spans="1:1" x14ac:dyDescent="0.25">
      <c r="A1403" s="1">
        <v>1387.268</v>
      </c>
    </row>
    <row r="1404" spans="1:1" x14ac:dyDescent="0.25">
      <c r="A1404" s="1">
        <v>1387.136</v>
      </c>
    </row>
    <row r="1405" spans="1:1" x14ac:dyDescent="0.25">
      <c r="A1405" s="1">
        <v>1386.163</v>
      </c>
    </row>
    <row r="1406" spans="1:1" x14ac:dyDescent="0.25">
      <c r="A1406" s="1">
        <v>1385.4590000000001</v>
      </c>
    </row>
    <row r="1407" spans="1:1" x14ac:dyDescent="0.25">
      <c r="A1407" s="1">
        <v>1384.6690000000001</v>
      </c>
    </row>
    <row r="1408" spans="1:1" x14ac:dyDescent="0.25">
      <c r="A1408" s="1">
        <v>1383.796</v>
      </c>
    </row>
    <row r="1409" spans="1:1" x14ac:dyDescent="0.25">
      <c r="A1409" s="1">
        <v>1383.6559999999999</v>
      </c>
    </row>
    <row r="1410" spans="1:1" x14ac:dyDescent="0.25">
      <c r="A1410" s="1">
        <v>1383.6079999999999</v>
      </c>
    </row>
    <row r="1411" spans="1:1" x14ac:dyDescent="0.25">
      <c r="A1411" s="1">
        <v>1382.3510000000001</v>
      </c>
    </row>
    <row r="1412" spans="1:1" x14ac:dyDescent="0.25">
      <c r="A1412" s="1">
        <v>1382.193</v>
      </c>
    </row>
    <row r="1413" spans="1:1" x14ac:dyDescent="0.25">
      <c r="A1413" s="1">
        <v>1382.0450000000001</v>
      </c>
    </row>
    <row r="1414" spans="1:1" x14ac:dyDescent="0.25">
      <c r="A1414" s="1">
        <v>1381.886</v>
      </c>
    </row>
    <row r="1415" spans="1:1" x14ac:dyDescent="0.25">
      <c r="A1415" s="1">
        <v>1381.816</v>
      </c>
    </row>
    <row r="1416" spans="1:1" x14ac:dyDescent="0.25">
      <c r="A1416" s="1">
        <v>1381.4459999999999</v>
      </c>
    </row>
    <row r="1417" spans="1:1" x14ac:dyDescent="0.25">
      <c r="A1417" s="1">
        <v>1381.2090000000001</v>
      </c>
    </row>
    <row r="1418" spans="1:1" x14ac:dyDescent="0.25">
      <c r="A1418" s="1">
        <v>1380.107</v>
      </c>
    </row>
    <row r="1419" spans="1:1" x14ac:dyDescent="0.25">
      <c r="A1419" s="1">
        <v>1379.9580000000001</v>
      </c>
    </row>
    <row r="1420" spans="1:1" x14ac:dyDescent="0.25">
      <c r="A1420" s="1">
        <v>1378.385</v>
      </c>
    </row>
    <row r="1421" spans="1:1" x14ac:dyDescent="0.25">
      <c r="A1421" s="1">
        <v>1377.992</v>
      </c>
    </row>
    <row r="1422" spans="1:1" x14ac:dyDescent="0.25">
      <c r="A1422" s="1">
        <v>1377.425</v>
      </c>
    </row>
    <row r="1423" spans="1:1" x14ac:dyDescent="0.25">
      <c r="A1423" s="1">
        <v>1376.77</v>
      </c>
    </row>
    <row r="1424" spans="1:1" x14ac:dyDescent="0.25">
      <c r="A1424" s="1">
        <v>1376.0319999999999</v>
      </c>
    </row>
    <row r="1425" spans="1:1" x14ac:dyDescent="0.25">
      <c r="A1425" s="1">
        <v>1375.992</v>
      </c>
    </row>
    <row r="1426" spans="1:1" x14ac:dyDescent="0.25">
      <c r="A1426" s="1">
        <v>1375.847</v>
      </c>
    </row>
    <row r="1427" spans="1:1" x14ac:dyDescent="0.25">
      <c r="A1427" s="1">
        <v>1374.6179999999999</v>
      </c>
    </row>
    <row r="1428" spans="1:1" x14ac:dyDescent="0.25">
      <c r="A1428" s="1">
        <v>1374.1990000000001</v>
      </c>
    </row>
    <row r="1429" spans="1:1" x14ac:dyDescent="0.25">
      <c r="A1429" s="1">
        <v>1373.9390000000001</v>
      </c>
    </row>
    <row r="1430" spans="1:1" x14ac:dyDescent="0.25">
      <c r="A1430" s="1">
        <v>1372.124</v>
      </c>
    </row>
    <row r="1431" spans="1:1" x14ac:dyDescent="0.25">
      <c r="A1431" s="1">
        <v>1371.42</v>
      </c>
    </row>
    <row r="1432" spans="1:1" x14ac:dyDescent="0.25">
      <c r="A1432" s="1">
        <v>1371.22</v>
      </c>
    </row>
    <row r="1433" spans="1:1" x14ac:dyDescent="0.25">
      <c r="A1433" s="1">
        <v>1370.471</v>
      </c>
    </row>
    <row r="1434" spans="1:1" x14ac:dyDescent="0.25">
      <c r="A1434" s="1">
        <v>1370.1289999999999</v>
      </c>
    </row>
    <row r="1435" spans="1:1" x14ac:dyDescent="0.25">
      <c r="A1435" s="1">
        <v>1368.6610000000001</v>
      </c>
    </row>
    <row r="1436" spans="1:1" x14ac:dyDescent="0.25">
      <c r="A1436" s="1">
        <v>1367.73</v>
      </c>
    </row>
    <row r="1437" spans="1:1" x14ac:dyDescent="0.25">
      <c r="A1437" s="1">
        <v>1366.761</v>
      </c>
    </row>
    <row r="1438" spans="1:1" x14ac:dyDescent="0.25">
      <c r="A1438" s="1">
        <v>1366.5219999999999</v>
      </c>
    </row>
    <row r="1439" spans="1:1" x14ac:dyDescent="0.25">
      <c r="A1439" s="1">
        <v>1366.3920000000001</v>
      </c>
    </row>
    <row r="1440" spans="1:1" x14ac:dyDescent="0.25">
      <c r="A1440" s="1">
        <v>1364.645</v>
      </c>
    </row>
    <row r="1441" spans="1:1" x14ac:dyDescent="0.25">
      <c r="A1441" s="1">
        <v>1364.3820000000001</v>
      </c>
    </row>
    <row r="1442" spans="1:1" x14ac:dyDescent="0.25">
      <c r="A1442" s="1">
        <v>1364.3030000000001</v>
      </c>
    </row>
    <row r="1443" spans="1:1" x14ac:dyDescent="0.25">
      <c r="A1443" s="1">
        <v>1363.02</v>
      </c>
    </row>
    <row r="1444" spans="1:1" x14ac:dyDescent="0.25">
      <c r="A1444" s="1">
        <v>1362.453</v>
      </c>
    </row>
    <row r="1445" spans="1:1" x14ac:dyDescent="0.25">
      <c r="A1445" s="1">
        <v>1362.3710000000001</v>
      </c>
    </row>
    <row r="1446" spans="1:1" x14ac:dyDescent="0.25">
      <c r="A1446" s="1">
        <v>1362.1130000000001</v>
      </c>
    </row>
    <row r="1447" spans="1:1" x14ac:dyDescent="0.25">
      <c r="A1447" s="1">
        <v>1361.8130000000001</v>
      </c>
    </row>
    <row r="1448" spans="1:1" x14ac:dyDescent="0.25">
      <c r="A1448" s="1">
        <v>1359.0820000000001</v>
      </c>
    </row>
    <row r="1449" spans="1:1" x14ac:dyDescent="0.25">
      <c r="A1449" s="1">
        <v>1359.0029999999999</v>
      </c>
    </row>
    <row r="1450" spans="1:1" x14ac:dyDescent="0.25">
      <c r="A1450" s="1">
        <v>1358.2329999999999</v>
      </c>
    </row>
    <row r="1451" spans="1:1" x14ac:dyDescent="0.25">
      <c r="A1451" s="1">
        <v>1356.4829999999999</v>
      </c>
    </row>
    <row r="1452" spans="1:1" x14ac:dyDescent="0.25">
      <c r="A1452" s="1">
        <v>1356.355</v>
      </c>
    </row>
    <row r="1453" spans="1:1" x14ac:dyDescent="0.25">
      <c r="A1453" s="1">
        <v>1355.383</v>
      </c>
    </row>
    <row r="1454" spans="1:1" x14ac:dyDescent="0.25">
      <c r="A1454" s="1">
        <v>1355.2139999999999</v>
      </c>
    </row>
    <row r="1455" spans="1:1" x14ac:dyDescent="0.25">
      <c r="A1455" s="1">
        <v>1354.8150000000001</v>
      </c>
    </row>
    <row r="1456" spans="1:1" x14ac:dyDescent="0.25">
      <c r="A1456" s="1">
        <v>1353.9970000000001</v>
      </c>
    </row>
    <row r="1457" spans="1:1" x14ac:dyDescent="0.25">
      <c r="A1457" s="1">
        <v>1353.6010000000001</v>
      </c>
    </row>
    <row r="1458" spans="1:1" x14ac:dyDescent="0.25">
      <c r="A1458" s="1">
        <v>1353.1510000000001</v>
      </c>
    </row>
    <row r="1459" spans="1:1" x14ac:dyDescent="0.25">
      <c r="A1459" s="1">
        <v>1352.9870000000001</v>
      </c>
    </row>
    <row r="1460" spans="1:1" x14ac:dyDescent="0.25">
      <c r="A1460" s="1">
        <v>1352.6969999999999</v>
      </c>
    </row>
    <row r="1461" spans="1:1" x14ac:dyDescent="0.25">
      <c r="A1461" s="1">
        <v>1352.511</v>
      </c>
    </row>
    <row r="1462" spans="1:1" x14ac:dyDescent="0.25">
      <c r="A1462" s="1">
        <v>1350.905</v>
      </c>
    </row>
    <row r="1463" spans="1:1" x14ac:dyDescent="0.25">
      <c r="A1463" s="1">
        <v>1350.326</v>
      </c>
    </row>
    <row r="1464" spans="1:1" x14ac:dyDescent="0.25">
      <c r="A1464" s="1">
        <v>1350.171</v>
      </c>
    </row>
    <row r="1465" spans="1:1" x14ac:dyDescent="0.25">
      <c r="A1465" s="1">
        <v>1349.74</v>
      </c>
    </row>
    <row r="1466" spans="1:1" x14ac:dyDescent="0.25">
      <c r="A1466" s="1">
        <v>1349.6179999999999</v>
      </c>
    </row>
    <row r="1467" spans="1:1" x14ac:dyDescent="0.25">
      <c r="A1467" s="1">
        <v>1349.3340000000001</v>
      </c>
    </row>
    <row r="1468" spans="1:1" x14ac:dyDescent="0.25">
      <c r="A1468" s="1">
        <v>1349.059</v>
      </c>
    </row>
    <row r="1469" spans="1:1" x14ac:dyDescent="0.25">
      <c r="A1469" s="1">
        <v>1347.5129999999999</v>
      </c>
    </row>
    <row r="1470" spans="1:1" x14ac:dyDescent="0.25">
      <c r="A1470" s="1">
        <v>1347.328</v>
      </c>
    </row>
    <row r="1471" spans="1:1" x14ac:dyDescent="0.25">
      <c r="A1471" s="1">
        <v>1347.162</v>
      </c>
    </row>
    <row r="1472" spans="1:1" x14ac:dyDescent="0.25">
      <c r="A1472" s="1">
        <v>1345.174</v>
      </c>
    </row>
    <row r="1473" spans="1:1" x14ac:dyDescent="0.25">
      <c r="A1473" s="1">
        <v>1345.087</v>
      </c>
    </row>
    <row r="1474" spans="1:1" x14ac:dyDescent="0.25">
      <c r="A1474" s="1">
        <v>1344.704</v>
      </c>
    </row>
    <row r="1475" spans="1:1" x14ac:dyDescent="0.25">
      <c r="A1475" s="1">
        <v>1344.3230000000001</v>
      </c>
    </row>
    <row r="1476" spans="1:1" x14ac:dyDescent="0.25">
      <c r="A1476" s="1">
        <v>1342.855</v>
      </c>
    </row>
    <row r="1477" spans="1:1" x14ac:dyDescent="0.25">
      <c r="A1477" s="1">
        <v>1342.259</v>
      </c>
    </row>
    <row r="1478" spans="1:1" x14ac:dyDescent="0.25">
      <c r="A1478" s="1">
        <v>1338.81</v>
      </c>
    </row>
    <row r="1479" spans="1:1" x14ac:dyDescent="0.25">
      <c r="A1479" s="1">
        <v>1338.568</v>
      </c>
    </row>
    <row r="1480" spans="1:1" x14ac:dyDescent="0.25">
      <c r="A1480" s="1">
        <v>1337.4680000000001</v>
      </c>
    </row>
    <row r="1481" spans="1:1" x14ac:dyDescent="0.25">
      <c r="A1481" s="1">
        <v>1335.134</v>
      </c>
    </row>
    <row r="1482" spans="1:1" x14ac:dyDescent="0.25">
      <c r="A1482" s="1">
        <v>1334.9829999999999</v>
      </c>
    </row>
    <row r="1483" spans="1:1" x14ac:dyDescent="0.25">
      <c r="A1483" s="1">
        <v>1334.8109999999999</v>
      </c>
    </row>
    <row r="1484" spans="1:1" x14ac:dyDescent="0.25">
      <c r="A1484" s="1" t="s">
        <v>517</v>
      </c>
    </row>
    <row r="1485" spans="1:1" x14ac:dyDescent="0.25">
      <c r="A1485" s="1" t="s">
        <v>518</v>
      </c>
    </row>
    <row r="1486" spans="1:1" x14ac:dyDescent="0.25">
      <c r="A1486" s="1" t="s">
        <v>519</v>
      </c>
    </row>
    <row r="1487" spans="1:1" x14ac:dyDescent="0.25">
      <c r="A1487" s="1" t="s">
        <v>520</v>
      </c>
    </row>
    <row r="1488" spans="1:1" x14ac:dyDescent="0.25">
      <c r="A1488" s="1" t="s">
        <v>521</v>
      </c>
    </row>
    <row r="1489" spans="1:1" x14ac:dyDescent="0.25">
      <c r="A1489" s="1" t="s">
        <v>522</v>
      </c>
    </row>
    <row r="1490" spans="1:1" x14ac:dyDescent="0.25">
      <c r="A1490" s="1" t="s">
        <v>523</v>
      </c>
    </row>
    <row r="1491" spans="1:1" x14ac:dyDescent="0.25">
      <c r="A1491" s="1" t="s">
        <v>524</v>
      </c>
    </row>
    <row r="1492" spans="1:1" x14ac:dyDescent="0.25">
      <c r="A1492" s="1" t="s">
        <v>525</v>
      </c>
    </row>
    <row r="1493" spans="1:1" x14ac:dyDescent="0.25">
      <c r="A1493" s="1" t="s">
        <v>526</v>
      </c>
    </row>
    <row r="1494" spans="1:1" x14ac:dyDescent="0.25">
      <c r="A1494" s="1" t="s">
        <v>527</v>
      </c>
    </row>
    <row r="1495" spans="1:1" x14ac:dyDescent="0.25">
      <c r="A1495" s="1" t="s">
        <v>528</v>
      </c>
    </row>
    <row r="1496" spans="1:1" x14ac:dyDescent="0.25">
      <c r="A1496" s="1" t="s">
        <v>529</v>
      </c>
    </row>
    <row r="1497" spans="1:1" x14ac:dyDescent="0.25">
      <c r="A1497" s="1" t="s">
        <v>530</v>
      </c>
    </row>
    <row r="1498" spans="1:1" x14ac:dyDescent="0.25">
      <c r="A1498" s="1" t="s">
        <v>531</v>
      </c>
    </row>
    <row r="1499" spans="1:1" x14ac:dyDescent="0.25">
      <c r="A1499" s="1" t="s">
        <v>532</v>
      </c>
    </row>
    <row r="1500" spans="1:1" x14ac:dyDescent="0.25">
      <c r="A1500" s="1" t="s">
        <v>533</v>
      </c>
    </row>
    <row r="1501" spans="1:1" x14ac:dyDescent="0.25">
      <c r="A1501" s="1" t="s">
        <v>534</v>
      </c>
    </row>
    <row r="1502" spans="1:1" x14ac:dyDescent="0.25">
      <c r="A1502" s="1" t="s">
        <v>535</v>
      </c>
    </row>
    <row r="1503" spans="1:1" x14ac:dyDescent="0.25">
      <c r="A1503" s="1" t="s">
        <v>536</v>
      </c>
    </row>
    <row r="1504" spans="1:1" x14ac:dyDescent="0.25">
      <c r="A1504" s="1" t="s">
        <v>537</v>
      </c>
    </row>
    <row r="1505" spans="1:1" x14ac:dyDescent="0.25">
      <c r="A1505" s="1">
        <v>1312.336</v>
      </c>
    </row>
    <row r="1506" spans="1:1" x14ac:dyDescent="0.25">
      <c r="A1506" s="1" t="s">
        <v>539</v>
      </c>
    </row>
    <row r="1507" spans="1:1" x14ac:dyDescent="0.25">
      <c r="A1507" s="1" t="s">
        <v>540</v>
      </c>
    </row>
    <row r="1508" spans="1:1" x14ac:dyDescent="0.25">
      <c r="A1508" s="1" t="s">
        <v>541</v>
      </c>
    </row>
    <row r="1509" spans="1:1" x14ac:dyDescent="0.25">
      <c r="A1509" s="1" t="s">
        <v>542</v>
      </c>
    </row>
    <row r="1510" spans="1:1" x14ac:dyDescent="0.25">
      <c r="A1510" s="1" t="s">
        <v>543</v>
      </c>
    </row>
    <row r="1511" spans="1:1" x14ac:dyDescent="0.25">
      <c r="A1511" s="1" t="s">
        <v>544</v>
      </c>
    </row>
    <row r="1512" spans="1:1" x14ac:dyDescent="0.25">
      <c r="A1512" s="1" t="s">
        <v>545</v>
      </c>
    </row>
    <row r="1513" spans="1:1" x14ac:dyDescent="0.25">
      <c r="A1513" s="1" t="s">
        <v>546</v>
      </c>
    </row>
    <row r="1514" spans="1:1" x14ac:dyDescent="0.25">
      <c r="A1514" s="1" t="s">
        <v>547</v>
      </c>
    </row>
    <row r="1515" spans="1:1" x14ac:dyDescent="0.25">
      <c r="A1515" s="1" t="s">
        <v>548</v>
      </c>
    </row>
    <row r="1516" spans="1:1" x14ac:dyDescent="0.25">
      <c r="A1516" s="1" t="s">
        <v>549</v>
      </c>
    </row>
    <row r="1517" spans="1:1" x14ac:dyDescent="0.25">
      <c r="A1517" s="1" t="s">
        <v>550</v>
      </c>
    </row>
    <row r="1518" spans="1:1" x14ac:dyDescent="0.25">
      <c r="A1518" s="1" t="s">
        <v>551</v>
      </c>
    </row>
    <row r="1519" spans="1:1" x14ac:dyDescent="0.25">
      <c r="A1519" s="1" t="s">
        <v>552</v>
      </c>
    </row>
    <row r="1520" spans="1:1" x14ac:dyDescent="0.25">
      <c r="A1520" s="1" t="s">
        <v>553</v>
      </c>
    </row>
    <row r="1521" spans="1:1" x14ac:dyDescent="0.25">
      <c r="A1521" s="1" t="s">
        <v>554</v>
      </c>
    </row>
    <row r="1522" spans="1:1" x14ac:dyDescent="0.25">
      <c r="A1522" s="1" t="s">
        <v>555</v>
      </c>
    </row>
    <row r="1523" spans="1:1" x14ac:dyDescent="0.25">
      <c r="A1523" s="1" t="s">
        <v>556</v>
      </c>
    </row>
    <row r="1524" spans="1:1" x14ac:dyDescent="0.25">
      <c r="A1524" s="1" t="s">
        <v>557</v>
      </c>
    </row>
    <row r="1525" spans="1:1" x14ac:dyDescent="0.25">
      <c r="A1525" s="1" t="s">
        <v>558</v>
      </c>
    </row>
    <row r="1526" spans="1:1" x14ac:dyDescent="0.25">
      <c r="A1526" s="1" t="s">
        <v>559</v>
      </c>
    </row>
    <row r="1527" spans="1:1" x14ac:dyDescent="0.25">
      <c r="A1527" s="1" t="s">
        <v>560</v>
      </c>
    </row>
    <row r="1528" spans="1:1" x14ac:dyDescent="0.25">
      <c r="A1528" s="1" t="s">
        <v>561</v>
      </c>
    </row>
    <row r="1529" spans="1:1" x14ac:dyDescent="0.25">
      <c r="A1529" s="1" t="s">
        <v>562</v>
      </c>
    </row>
    <row r="1530" spans="1:1" x14ac:dyDescent="0.25">
      <c r="A1530" s="1" t="s">
        <v>563</v>
      </c>
    </row>
    <row r="1531" spans="1:1" x14ac:dyDescent="0.25">
      <c r="A1531" s="1" t="s">
        <v>564</v>
      </c>
    </row>
    <row r="1532" spans="1:1" x14ac:dyDescent="0.25">
      <c r="A1532" s="1" t="s">
        <v>565</v>
      </c>
    </row>
    <row r="1533" spans="1:1" x14ac:dyDescent="0.25">
      <c r="A1533" s="1" t="s">
        <v>566</v>
      </c>
    </row>
    <row r="1534" spans="1:1" x14ac:dyDescent="0.25">
      <c r="A1534" s="1" t="s">
        <v>567</v>
      </c>
    </row>
    <row r="1535" spans="1:1" x14ac:dyDescent="0.25">
      <c r="A1535" s="1" t="s">
        <v>568</v>
      </c>
    </row>
    <row r="1536" spans="1:1" x14ac:dyDescent="0.25">
      <c r="A1536" s="1" t="s">
        <v>569</v>
      </c>
    </row>
    <row r="1537" spans="1:1" x14ac:dyDescent="0.25">
      <c r="A1537" s="1" t="s">
        <v>570</v>
      </c>
    </row>
    <row r="1538" spans="1:1" x14ac:dyDescent="0.25">
      <c r="A1538" s="1" t="s">
        <v>571</v>
      </c>
    </row>
    <row r="1539" spans="1:1" x14ac:dyDescent="0.25">
      <c r="A1539" s="1" t="s">
        <v>572</v>
      </c>
    </row>
    <row r="1540" spans="1:1" x14ac:dyDescent="0.25">
      <c r="A1540" s="1" t="s">
        <v>573</v>
      </c>
    </row>
    <row r="1541" spans="1:1" x14ac:dyDescent="0.25">
      <c r="A1541" s="1" t="s">
        <v>574</v>
      </c>
    </row>
    <row r="1542" spans="1:1" x14ac:dyDescent="0.25">
      <c r="A1542" s="1" t="s">
        <v>575</v>
      </c>
    </row>
    <row r="1543" spans="1:1" x14ac:dyDescent="0.25">
      <c r="A1543" s="1" t="s">
        <v>576</v>
      </c>
    </row>
    <row r="1544" spans="1:1" x14ac:dyDescent="0.25">
      <c r="A1544" s="1" t="s">
        <v>577</v>
      </c>
    </row>
    <row r="1545" spans="1:1" x14ac:dyDescent="0.25">
      <c r="A1545" s="1" t="s">
        <v>578</v>
      </c>
    </row>
    <row r="1546" spans="1:1" x14ac:dyDescent="0.25">
      <c r="A1546" s="1" t="s">
        <v>579</v>
      </c>
    </row>
    <row r="1547" spans="1:1" x14ac:dyDescent="0.25">
      <c r="A1547" s="1" t="s">
        <v>580</v>
      </c>
    </row>
    <row r="1548" spans="1:1" x14ac:dyDescent="0.25">
      <c r="A1548" s="1" t="s">
        <v>581</v>
      </c>
    </row>
    <row r="1549" spans="1:1" x14ac:dyDescent="0.25">
      <c r="A1549" s="1" t="s">
        <v>582</v>
      </c>
    </row>
    <row r="1550" spans="1:1" x14ac:dyDescent="0.25">
      <c r="A1550" s="1" t="s">
        <v>583</v>
      </c>
    </row>
    <row r="1551" spans="1:1" x14ac:dyDescent="0.25">
      <c r="A1551" s="1" t="s">
        <v>584</v>
      </c>
    </row>
    <row r="1552" spans="1:1" x14ac:dyDescent="0.25">
      <c r="A1552" s="1" t="s">
        <v>585</v>
      </c>
    </row>
    <row r="1553" spans="1:1" x14ac:dyDescent="0.25">
      <c r="A1553" s="1" t="s">
        <v>586</v>
      </c>
    </row>
    <row r="1554" spans="1:1" x14ac:dyDescent="0.25">
      <c r="A1554" s="1" t="s">
        <v>587</v>
      </c>
    </row>
    <row r="1555" spans="1:1" x14ac:dyDescent="0.25">
      <c r="A1555" s="1" t="s">
        <v>588</v>
      </c>
    </row>
    <row r="1556" spans="1:1" x14ac:dyDescent="0.25">
      <c r="A1556" s="1" t="s">
        <v>589</v>
      </c>
    </row>
    <row r="1557" spans="1:1" x14ac:dyDescent="0.25">
      <c r="A1557" s="1" t="s">
        <v>590</v>
      </c>
    </row>
    <row r="1558" spans="1:1" x14ac:dyDescent="0.25">
      <c r="A1558" s="1" t="s">
        <v>591</v>
      </c>
    </row>
    <row r="1559" spans="1:1" x14ac:dyDescent="0.25">
      <c r="A1559" s="1" t="s">
        <v>592</v>
      </c>
    </row>
    <row r="1560" spans="1:1" x14ac:dyDescent="0.25">
      <c r="A1560" s="1" t="s">
        <v>593</v>
      </c>
    </row>
    <row r="1561" spans="1:1" x14ac:dyDescent="0.25">
      <c r="A1561" s="1" t="s">
        <v>594</v>
      </c>
    </row>
    <row r="1562" spans="1:1" x14ac:dyDescent="0.25">
      <c r="A1562" s="1" t="s">
        <v>595</v>
      </c>
    </row>
    <row r="1563" spans="1:1" x14ac:dyDescent="0.25">
      <c r="A1563" s="1" t="s">
        <v>596</v>
      </c>
    </row>
    <row r="1564" spans="1:1" x14ac:dyDescent="0.25">
      <c r="A1564" s="1" t="s">
        <v>597</v>
      </c>
    </row>
    <row r="1565" spans="1:1" x14ac:dyDescent="0.25">
      <c r="A1565" s="1" t="s">
        <v>598</v>
      </c>
    </row>
    <row r="1566" spans="1:1" x14ac:dyDescent="0.25">
      <c r="A1566" s="1" t="s">
        <v>599</v>
      </c>
    </row>
    <row r="1567" spans="1:1" x14ac:dyDescent="0.25">
      <c r="A1567" s="1" t="s">
        <v>600</v>
      </c>
    </row>
    <row r="1568" spans="1:1" x14ac:dyDescent="0.25">
      <c r="A1568" s="1" t="s">
        <v>601</v>
      </c>
    </row>
    <row r="1569" spans="1:1" x14ac:dyDescent="0.25">
      <c r="A1569" s="1" t="s">
        <v>602</v>
      </c>
    </row>
    <row r="1570" spans="1:1" x14ac:dyDescent="0.25">
      <c r="A1570" s="1" t="s">
        <v>603</v>
      </c>
    </row>
    <row r="1571" spans="1:1" x14ac:dyDescent="0.25">
      <c r="A1571" s="1" t="s">
        <v>604</v>
      </c>
    </row>
    <row r="1572" spans="1:1" x14ac:dyDescent="0.25">
      <c r="A1572" s="1" t="s">
        <v>605</v>
      </c>
    </row>
    <row r="1573" spans="1:1" x14ac:dyDescent="0.25">
      <c r="A1573" s="1" t="s">
        <v>606</v>
      </c>
    </row>
    <row r="1574" spans="1:1" x14ac:dyDescent="0.25">
      <c r="A1574" s="1" t="s">
        <v>607</v>
      </c>
    </row>
    <row r="1575" spans="1:1" x14ac:dyDescent="0.25">
      <c r="A1575" s="1" t="s">
        <v>608</v>
      </c>
    </row>
    <row r="1576" spans="1:1" x14ac:dyDescent="0.25">
      <c r="A1576" s="1" t="s">
        <v>609</v>
      </c>
    </row>
    <row r="1577" spans="1:1" x14ac:dyDescent="0.25">
      <c r="A1577" s="1" t="s">
        <v>610</v>
      </c>
    </row>
    <row r="1578" spans="1:1" x14ac:dyDescent="0.25">
      <c r="A1578" s="1" t="s">
        <v>611</v>
      </c>
    </row>
    <row r="1579" spans="1:1" x14ac:dyDescent="0.25">
      <c r="A1579" s="1" t="s">
        <v>612</v>
      </c>
    </row>
    <row r="1580" spans="1:1" x14ac:dyDescent="0.25">
      <c r="A1580" s="1" t="s">
        <v>613</v>
      </c>
    </row>
    <row r="1581" spans="1:1" x14ac:dyDescent="0.25">
      <c r="A1581" s="1" t="s">
        <v>614</v>
      </c>
    </row>
    <row r="1582" spans="1:1" x14ac:dyDescent="0.25">
      <c r="A1582" s="1">
        <v>1258.7539999999999</v>
      </c>
    </row>
    <row r="1583" spans="1:1" x14ac:dyDescent="0.25">
      <c r="A1583" s="1">
        <v>1258.7</v>
      </c>
    </row>
    <row r="1584" spans="1:1" x14ac:dyDescent="0.25">
      <c r="A1584" s="1">
        <v>1257.9359999999999</v>
      </c>
    </row>
    <row r="1585" spans="1:1" x14ac:dyDescent="0.25">
      <c r="A1585" s="1">
        <v>1257.835</v>
      </c>
    </row>
    <row r="1586" spans="1:1" x14ac:dyDescent="0.25">
      <c r="A1586" s="1">
        <v>1256.3620000000001</v>
      </c>
    </row>
    <row r="1587" spans="1:1" x14ac:dyDescent="0.25">
      <c r="A1587" s="1">
        <v>1255.4680000000001</v>
      </c>
    </row>
    <row r="1588" spans="1:1" x14ac:dyDescent="0.25">
      <c r="A1588" s="1">
        <v>1255.162</v>
      </c>
    </row>
    <row r="1589" spans="1:1" x14ac:dyDescent="0.25">
      <c r="A1589" s="1">
        <v>1254.915</v>
      </c>
    </row>
    <row r="1590" spans="1:1" x14ac:dyDescent="0.25">
      <c r="A1590" s="1">
        <v>1252.9369999999999</v>
      </c>
    </row>
    <row r="1591" spans="1:1" x14ac:dyDescent="0.25">
      <c r="A1591" s="1">
        <v>1250.337</v>
      </c>
    </row>
    <row r="1592" spans="1:1" x14ac:dyDescent="0.25">
      <c r="A1592" s="1">
        <v>1250.19</v>
      </c>
    </row>
    <row r="1593" spans="1:1" x14ac:dyDescent="0.25">
      <c r="A1593" s="1">
        <v>1249.0250000000001</v>
      </c>
    </row>
    <row r="1594" spans="1:1" x14ac:dyDescent="0.25">
      <c r="A1594" s="1">
        <v>1246.8599999999999</v>
      </c>
    </row>
    <row r="1595" spans="1:1" x14ac:dyDescent="0.25">
      <c r="A1595" s="1">
        <v>1245.521</v>
      </c>
    </row>
    <row r="1596" spans="1:1" x14ac:dyDescent="0.25">
      <c r="A1596" s="1">
        <v>1244.6690000000001</v>
      </c>
    </row>
    <row r="1597" spans="1:1" x14ac:dyDescent="0.25">
      <c r="A1597" s="1">
        <v>1242.6669999999999</v>
      </c>
    </row>
    <row r="1598" spans="1:1" x14ac:dyDescent="0.25">
      <c r="A1598" s="1">
        <v>1241.027</v>
      </c>
    </row>
    <row r="1599" spans="1:1" x14ac:dyDescent="0.25">
      <c r="A1599" s="1">
        <v>1239.4670000000001</v>
      </c>
    </row>
    <row r="1600" spans="1:1" x14ac:dyDescent="0.25">
      <c r="A1600" s="1">
        <v>1238.0070000000001</v>
      </c>
    </row>
    <row r="1601" spans="1:1" x14ac:dyDescent="0.25">
      <c r="A1601" s="1">
        <v>1237.9760000000001</v>
      </c>
    </row>
    <row r="1602" spans="1:1" x14ac:dyDescent="0.25">
      <c r="A1602" s="1">
        <v>1236.596</v>
      </c>
    </row>
    <row r="1603" spans="1:1" x14ac:dyDescent="0.25">
      <c r="A1603" s="1">
        <v>1235.607</v>
      </c>
    </row>
    <row r="1604" spans="1:1" x14ac:dyDescent="0.25">
      <c r="A1604" s="1">
        <v>1235.3689999999999</v>
      </c>
    </row>
    <row r="1605" spans="1:1" x14ac:dyDescent="0.25">
      <c r="A1605" s="1">
        <v>1234.6489999999999</v>
      </c>
    </row>
    <row r="1606" spans="1:1" x14ac:dyDescent="0.25">
      <c r="A1606" s="1">
        <v>1234.5340000000001</v>
      </c>
    </row>
    <row r="1607" spans="1:1" x14ac:dyDescent="0.25">
      <c r="A1607" s="1">
        <v>1234.3510000000001</v>
      </c>
    </row>
    <row r="1608" spans="1:1" x14ac:dyDescent="0.25">
      <c r="A1608" s="1">
        <v>1234.1500000000001</v>
      </c>
    </row>
    <row r="1609" spans="1:1" x14ac:dyDescent="0.25">
      <c r="A1609" s="1">
        <v>1233.8689999999999</v>
      </c>
    </row>
    <row r="1610" spans="1:1" x14ac:dyDescent="0.25">
      <c r="A1610" s="1">
        <v>1233.5730000000001</v>
      </c>
    </row>
    <row r="1611" spans="1:1" x14ac:dyDescent="0.25">
      <c r="A1611" s="1">
        <v>1233.242</v>
      </c>
    </row>
    <row r="1612" spans="1:1" x14ac:dyDescent="0.25">
      <c r="A1612" s="1">
        <v>1231.9580000000001</v>
      </c>
    </row>
    <row r="1613" spans="1:1" x14ac:dyDescent="0.25">
      <c r="A1613" s="1">
        <v>1229.989</v>
      </c>
    </row>
    <row r="1614" spans="1:1" x14ac:dyDescent="0.25">
      <c r="A1614" s="1">
        <v>1229.7280000000001</v>
      </c>
    </row>
    <row r="1615" spans="1:1" x14ac:dyDescent="0.25">
      <c r="A1615" s="1">
        <v>1228.6099999999999</v>
      </c>
    </row>
    <row r="1616" spans="1:1" x14ac:dyDescent="0.25">
      <c r="A1616" s="1">
        <v>1228.067</v>
      </c>
    </row>
    <row r="1617" spans="1:1" x14ac:dyDescent="0.25">
      <c r="A1617" s="1">
        <v>1224.0150000000001</v>
      </c>
    </row>
    <row r="1618" spans="1:1" x14ac:dyDescent="0.25">
      <c r="A1618" s="1">
        <v>1223.251</v>
      </c>
    </row>
    <row r="1619" spans="1:1" x14ac:dyDescent="0.25">
      <c r="A1619" s="1">
        <v>1223.0550000000001</v>
      </c>
    </row>
    <row r="1620" spans="1:1" x14ac:dyDescent="0.25">
      <c r="A1620" s="1">
        <v>1222.4970000000001</v>
      </c>
    </row>
    <row r="1621" spans="1:1" x14ac:dyDescent="0.25">
      <c r="A1621" s="1">
        <v>1222.2139999999999</v>
      </c>
    </row>
    <row r="1622" spans="1:1" x14ac:dyDescent="0.25">
      <c r="A1622" s="1">
        <v>1222.173</v>
      </c>
    </row>
    <row r="1623" spans="1:1" x14ac:dyDescent="0.25">
      <c r="A1623" s="1">
        <v>1220.3979999999999</v>
      </c>
    </row>
    <row r="1624" spans="1:1" x14ac:dyDescent="0.25">
      <c r="A1624" s="1">
        <v>1220.279</v>
      </c>
    </row>
    <row r="1625" spans="1:1" x14ac:dyDescent="0.25">
      <c r="A1625" s="1">
        <v>1219.9749999999999</v>
      </c>
    </row>
    <row r="1626" spans="1:1" x14ac:dyDescent="0.25">
      <c r="A1626" s="1">
        <v>1219.5</v>
      </c>
    </row>
    <row r="1627" spans="1:1" x14ac:dyDescent="0.25">
      <c r="A1627" s="1">
        <v>1219.2080000000001</v>
      </c>
    </row>
    <row r="1628" spans="1:1" x14ac:dyDescent="0.25">
      <c r="A1628" s="1">
        <v>1218.5329999999999</v>
      </c>
    </row>
    <row r="1629" spans="1:1" x14ac:dyDescent="0.25">
      <c r="A1629" s="1">
        <v>1218.403</v>
      </c>
    </row>
    <row r="1630" spans="1:1" x14ac:dyDescent="0.25">
      <c r="A1630" s="1">
        <v>1217.644</v>
      </c>
    </row>
    <row r="1631" spans="1:1" x14ac:dyDescent="0.25">
      <c r="A1631" s="1">
        <v>1217.473</v>
      </c>
    </row>
    <row r="1632" spans="1:1" x14ac:dyDescent="0.25">
      <c r="A1632" s="1">
        <v>1217.1690000000001</v>
      </c>
    </row>
    <row r="1633" spans="1:1" x14ac:dyDescent="0.25">
      <c r="A1633" s="1">
        <v>1217.0630000000001</v>
      </c>
    </row>
    <row r="1634" spans="1:1" x14ac:dyDescent="0.25">
      <c r="A1634" s="1">
        <v>1215.9960000000001</v>
      </c>
    </row>
    <row r="1635" spans="1:1" x14ac:dyDescent="0.25">
      <c r="A1635" s="1">
        <v>1214.5619999999999</v>
      </c>
    </row>
    <row r="1636" spans="1:1" x14ac:dyDescent="0.25">
      <c r="A1636" s="1">
        <v>1212.271</v>
      </c>
    </row>
    <row r="1637" spans="1:1" x14ac:dyDescent="0.25">
      <c r="A1637" s="1">
        <v>1212.0530000000001</v>
      </c>
    </row>
    <row r="1638" spans="1:1" x14ac:dyDescent="0.25">
      <c r="A1638" s="1">
        <v>1211.998</v>
      </c>
    </row>
    <row r="1639" spans="1:1" x14ac:dyDescent="0.25">
      <c r="A1639" s="1">
        <v>1211.894</v>
      </c>
    </row>
    <row r="1640" spans="1:1" x14ac:dyDescent="0.25">
      <c r="A1640" s="1">
        <v>1211.1110000000001</v>
      </c>
    </row>
    <row r="1641" spans="1:1" x14ac:dyDescent="0.25">
      <c r="A1641" s="1">
        <v>1210.5319999999999</v>
      </c>
    </row>
    <row r="1642" spans="1:1" x14ac:dyDescent="0.25">
      <c r="A1642" s="1">
        <v>1210.1579999999999</v>
      </c>
    </row>
    <row r="1643" spans="1:1" x14ac:dyDescent="0.25">
      <c r="A1643" s="1">
        <v>1210.078</v>
      </c>
    </row>
    <row r="1644" spans="1:1" x14ac:dyDescent="0.25">
      <c r="A1644" s="1">
        <v>1209.191</v>
      </c>
    </row>
    <row r="1645" spans="1:1" x14ac:dyDescent="0.25">
      <c r="A1645" s="1">
        <v>1208.9380000000001</v>
      </c>
    </row>
    <row r="1646" spans="1:1" x14ac:dyDescent="0.25">
      <c r="A1646" s="1">
        <v>1208.7550000000001</v>
      </c>
    </row>
    <row r="1647" spans="1:1" x14ac:dyDescent="0.25">
      <c r="A1647" s="1">
        <v>1208.2719999999999</v>
      </c>
    </row>
    <row r="1648" spans="1:1" x14ac:dyDescent="0.25">
      <c r="A1648" s="1">
        <v>1208.0129999999999</v>
      </c>
    </row>
    <row r="1649" spans="1:1" x14ac:dyDescent="0.25">
      <c r="A1649" s="1">
        <v>1205.675</v>
      </c>
    </row>
    <row r="1650" spans="1:1" x14ac:dyDescent="0.25">
      <c r="A1650" s="1">
        <v>1205.511</v>
      </c>
    </row>
    <row r="1651" spans="1:1" x14ac:dyDescent="0.25">
      <c r="A1651" s="1">
        <v>1204.999</v>
      </c>
    </row>
    <row r="1652" spans="1:1" x14ac:dyDescent="0.25">
      <c r="A1652" s="1">
        <v>1204.511</v>
      </c>
    </row>
    <row r="1653" spans="1:1" x14ac:dyDescent="0.25">
      <c r="A1653" s="1">
        <v>1204.078</v>
      </c>
    </row>
    <row r="1654" spans="1:1" x14ac:dyDescent="0.25">
      <c r="A1654" s="1">
        <v>1204</v>
      </c>
    </row>
    <row r="1655" spans="1:1" x14ac:dyDescent="0.25">
      <c r="A1655" s="1">
        <v>1203.9459999999999</v>
      </c>
    </row>
    <row r="1656" spans="1:1" x14ac:dyDescent="0.25">
      <c r="A1656" s="1">
        <v>1203.4480000000001</v>
      </c>
    </row>
    <row r="1657" spans="1:1" x14ac:dyDescent="0.25">
      <c r="A1657" s="1">
        <v>1203.2660000000001</v>
      </c>
    </row>
    <row r="1658" spans="1:1" x14ac:dyDescent="0.25">
      <c r="A1658" s="1">
        <v>1203.106</v>
      </c>
    </row>
    <row r="1659" spans="1:1" x14ac:dyDescent="0.25">
      <c r="A1659" s="1">
        <v>1203.0540000000001</v>
      </c>
    </row>
    <row r="1660" spans="1:1" x14ac:dyDescent="0.25">
      <c r="A1660" s="1">
        <v>1202.9970000000001</v>
      </c>
    </row>
    <row r="1661" spans="1:1" x14ac:dyDescent="0.25">
      <c r="A1661" s="1">
        <v>1202.8889999999999</v>
      </c>
    </row>
    <row r="1662" spans="1:1" x14ac:dyDescent="0.25">
      <c r="A1662" s="1">
        <v>1202.5150000000001</v>
      </c>
    </row>
    <row r="1663" spans="1:1" x14ac:dyDescent="0.25">
      <c r="A1663" s="1">
        <v>1202.463</v>
      </c>
    </row>
    <row r="1664" spans="1:1" x14ac:dyDescent="0.25">
      <c r="A1664" s="1">
        <v>1202.3889999999999</v>
      </c>
    </row>
    <row r="1665" spans="1:1" x14ac:dyDescent="0.25">
      <c r="A1665" s="1">
        <v>1201.999</v>
      </c>
    </row>
    <row r="1666" spans="1:1" x14ac:dyDescent="0.25">
      <c r="A1666" s="1">
        <v>1200.8789999999999</v>
      </c>
    </row>
    <row r="1667" spans="1:1" x14ac:dyDescent="0.25">
      <c r="A1667" s="1">
        <v>1200.5650000000001</v>
      </c>
    </row>
    <row r="1668" spans="1:1" x14ac:dyDescent="0.25">
      <c r="A1668" s="1">
        <v>1200.2539999999999</v>
      </c>
    </row>
    <row r="1669" spans="1:1" x14ac:dyDescent="0.25">
      <c r="A1669" s="1">
        <v>1200.203</v>
      </c>
    </row>
    <row r="1670" spans="1:1" x14ac:dyDescent="0.25">
      <c r="A1670" s="1">
        <v>1200.1400000000001</v>
      </c>
    </row>
    <row r="1671" spans="1:1" x14ac:dyDescent="0.25">
      <c r="A1671" s="1">
        <v>1200.067</v>
      </c>
    </row>
    <row r="1672" spans="1:1" x14ac:dyDescent="0.25">
      <c r="A1672" s="1">
        <v>1198.482</v>
      </c>
    </row>
    <row r="1673" spans="1:1" x14ac:dyDescent="0.25">
      <c r="A1673" s="1">
        <v>1198.3989999999999</v>
      </c>
    </row>
    <row r="1674" spans="1:1" x14ac:dyDescent="0.25">
      <c r="A1674" s="1">
        <v>1197.8689999999999</v>
      </c>
    </row>
    <row r="1675" spans="1:1" x14ac:dyDescent="0.25">
      <c r="A1675" s="1">
        <v>1197.6510000000001</v>
      </c>
    </row>
    <row r="1676" spans="1:1" x14ac:dyDescent="0.25">
      <c r="A1676" s="1">
        <v>1197.5889999999999</v>
      </c>
    </row>
    <row r="1677" spans="1:1" x14ac:dyDescent="0.25">
      <c r="A1677" s="1">
        <v>1197.5050000000001</v>
      </c>
    </row>
    <row r="1678" spans="1:1" x14ac:dyDescent="0.25">
      <c r="A1678" s="1">
        <v>1196.999</v>
      </c>
    </row>
    <row r="1679" spans="1:1" x14ac:dyDescent="0.25">
      <c r="A1679" s="1">
        <v>1196.893</v>
      </c>
    </row>
    <row r="1680" spans="1:1" x14ac:dyDescent="0.25">
      <c r="A1680" s="1">
        <v>1196.5129999999999</v>
      </c>
    </row>
    <row r="1681" spans="1:1" x14ac:dyDescent="0.25">
      <c r="A1681" s="1">
        <v>1195.692</v>
      </c>
    </row>
    <row r="1682" spans="1:1" x14ac:dyDescent="0.25">
      <c r="A1682" s="1">
        <v>1194.31</v>
      </c>
    </row>
    <row r="1683" spans="1:1" x14ac:dyDescent="0.25">
      <c r="A1683" s="1">
        <v>1192.7940000000001</v>
      </c>
    </row>
    <row r="1684" spans="1:1" x14ac:dyDescent="0.25">
      <c r="A1684" s="1">
        <v>1192.472</v>
      </c>
    </row>
    <row r="1685" spans="1:1" x14ac:dyDescent="0.25">
      <c r="A1685" s="1">
        <v>1192.047</v>
      </c>
    </row>
    <row r="1686" spans="1:1" x14ac:dyDescent="0.25">
      <c r="A1686" s="1">
        <v>1191.806</v>
      </c>
    </row>
    <row r="1687" spans="1:1" x14ac:dyDescent="0.25">
      <c r="A1687" s="1">
        <v>1190.1320000000001</v>
      </c>
    </row>
    <row r="1688" spans="1:1" x14ac:dyDescent="0.25">
      <c r="A1688" s="1">
        <v>1190.0429999999999</v>
      </c>
    </row>
    <row r="1689" spans="1:1" x14ac:dyDescent="0.25">
      <c r="A1689" s="1">
        <v>1189.183</v>
      </c>
    </row>
    <row r="1690" spans="1:1" x14ac:dyDescent="0.25">
      <c r="A1690" s="1">
        <v>1188.6220000000001</v>
      </c>
    </row>
    <row r="1691" spans="1:1" x14ac:dyDescent="0.25">
      <c r="A1691" s="1">
        <v>1187.5889999999999</v>
      </c>
    </row>
    <row r="1692" spans="1:1" x14ac:dyDescent="0.25">
      <c r="A1692" s="1">
        <v>1187.47</v>
      </c>
    </row>
    <row r="1693" spans="1:1" x14ac:dyDescent="0.25">
      <c r="A1693" s="1">
        <v>1187.4179999999999</v>
      </c>
    </row>
    <row r="1694" spans="1:1" x14ac:dyDescent="0.25">
      <c r="A1694" s="1">
        <v>1187.1759999999999</v>
      </c>
    </row>
    <row r="1695" spans="1:1" x14ac:dyDescent="0.25">
      <c r="A1695" s="1">
        <v>1185.662</v>
      </c>
    </row>
    <row r="1696" spans="1:1" x14ac:dyDescent="0.25">
      <c r="A1696" s="1">
        <v>1185.135</v>
      </c>
    </row>
    <row r="1697" spans="1:1" x14ac:dyDescent="0.25">
      <c r="A1697" s="1">
        <v>1184.806</v>
      </c>
    </row>
    <row r="1698" spans="1:1" x14ac:dyDescent="0.25">
      <c r="A1698" s="1">
        <v>1183.796</v>
      </c>
    </row>
    <row r="1699" spans="1:1" x14ac:dyDescent="0.25">
      <c r="A1699" s="1">
        <v>1183.751</v>
      </c>
    </row>
    <row r="1700" spans="1:1" x14ac:dyDescent="0.25">
      <c r="A1700" s="1">
        <v>1183.029</v>
      </c>
    </row>
    <row r="1701" spans="1:1" x14ac:dyDescent="0.25">
      <c r="A1701" s="1">
        <v>1182.7940000000001</v>
      </c>
    </row>
    <row r="1702" spans="1:1" x14ac:dyDescent="0.25">
      <c r="A1702" s="1">
        <v>1182.655</v>
      </c>
    </row>
    <row r="1703" spans="1:1" x14ac:dyDescent="0.25">
      <c r="A1703" s="1">
        <v>1182.425</v>
      </c>
    </row>
    <row r="1704" spans="1:1" x14ac:dyDescent="0.25">
      <c r="A1704" s="1">
        <v>1182.002</v>
      </c>
    </row>
    <row r="1705" spans="1:1" x14ac:dyDescent="0.25">
      <c r="A1705" s="1">
        <v>1181.8520000000001</v>
      </c>
    </row>
    <row r="1706" spans="1:1" x14ac:dyDescent="0.25">
      <c r="A1706" s="1">
        <v>1181.8040000000001</v>
      </c>
    </row>
    <row r="1707" spans="1:1" x14ac:dyDescent="0.25">
      <c r="A1707" s="1">
        <v>1180.0160000000001</v>
      </c>
    </row>
    <row r="1708" spans="1:1" x14ac:dyDescent="0.25">
      <c r="A1708" s="1">
        <v>1179.7860000000001</v>
      </c>
    </row>
    <row r="1709" spans="1:1" x14ac:dyDescent="0.25">
      <c r="A1709" s="1">
        <v>1179.739</v>
      </c>
    </row>
    <row r="1710" spans="1:1" x14ac:dyDescent="0.25">
      <c r="A1710" s="1">
        <v>1178.5519999999999</v>
      </c>
    </row>
    <row r="1711" spans="1:1" x14ac:dyDescent="0.25">
      <c r="A1711" s="1">
        <v>1178.1400000000001</v>
      </c>
    </row>
    <row r="1712" spans="1:1" x14ac:dyDescent="0.25">
      <c r="A1712" s="1">
        <v>1178.0119999999999</v>
      </c>
    </row>
    <row r="1713" spans="1:1" x14ac:dyDescent="0.25">
      <c r="A1713" s="1">
        <v>1177.9110000000001</v>
      </c>
    </row>
    <row r="1714" spans="1:1" x14ac:dyDescent="0.25">
      <c r="A1714" s="1">
        <v>1177.886</v>
      </c>
    </row>
    <row r="1715" spans="1:1" x14ac:dyDescent="0.25">
      <c r="A1715" s="1">
        <v>1176.548</v>
      </c>
    </row>
    <row r="1716" spans="1:1" x14ac:dyDescent="0.25">
      <c r="A1716" s="1">
        <v>1175.6379999999999</v>
      </c>
    </row>
    <row r="1717" spans="1:1" x14ac:dyDescent="0.25">
      <c r="A1717" s="1">
        <v>1175.4580000000001</v>
      </c>
    </row>
    <row r="1718" spans="1:1" x14ac:dyDescent="0.25">
      <c r="A1718" s="1">
        <v>1175.4100000000001</v>
      </c>
    </row>
    <row r="1719" spans="1:1" x14ac:dyDescent="0.25">
      <c r="A1719" s="1">
        <v>1175.191</v>
      </c>
    </row>
    <row r="1720" spans="1:1" x14ac:dyDescent="0.25">
      <c r="A1720" s="1">
        <v>1172.829</v>
      </c>
    </row>
    <row r="1721" spans="1:1" x14ac:dyDescent="0.25">
      <c r="A1721" s="1">
        <v>1171.087</v>
      </c>
    </row>
    <row r="1722" spans="1:1" x14ac:dyDescent="0.25">
      <c r="A1722" s="1">
        <v>1170.5640000000001</v>
      </c>
    </row>
    <row r="1723" spans="1:1" x14ac:dyDescent="0.25">
      <c r="A1723" s="1">
        <v>1169.104</v>
      </c>
    </row>
    <row r="1724" spans="1:1" x14ac:dyDescent="0.25">
      <c r="A1724" s="1">
        <v>1166.8040000000001</v>
      </c>
    </row>
    <row r="1725" spans="1:1" x14ac:dyDescent="0.25">
      <c r="A1725" s="1">
        <v>1165.4459999999999</v>
      </c>
    </row>
    <row r="1726" spans="1:1" x14ac:dyDescent="0.25">
      <c r="A1726" s="1">
        <v>1164.6590000000001</v>
      </c>
    </row>
    <row r="1727" spans="1:1" x14ac:dyDescent="0.25">
      <c r="A1727" s="1">
        <v>1163.8050000000001</v>
      </c>
    </row>
    <row r="1728" spans="1:1" x14ac:dyDescent="0.25">
      <c r="A1728" s="1">
        <v>1163.3240000000001</v>
      </c>
    </row>
    <row r="1729" spans="1:1" x14ac:dyDescent="0.25">
      <c r="A1729" s="1">
        <v>1161.5319999999999</v>
      </c>
    </row>
    <row r="1730" spans="1:1" x14ac:dyDescent="0.25">
      <c r="A1730" s="1">
        <v>1161.46</v>
      </c>
    </row>
    <row r="1731" spans="1:1" x14ac:dyDescent="0.25">
      <c r="A1731" s="1">
        <v>1160.8920000000001</v>
      </c>
    </row>
    <row r="1732" spans="1:1" x14ac:dyDescent="0.25">
      <c r="A1732" s="1">
        <v>1160.8209999999999</v>
      </c>
    </row>
    <row r="1733" spans="1:1" x14ac:dyDescent="0.25">
      <c r="A1733" s="1">
        <v>1160.7170000000001</v>
      </c>
    </row>
    <row r="1734" spans="1:1" x14ac:dyDescent="0.25">
      <c r="A1734" s="1">
        <v>1160.4090000000001</v>
      </c>
    </row>
    <row r="1735" spans="1:1" x14ac:dyDescent="0.25">
      <c r="A1735" s="1">
        <v>1159.818</v>
      </c>
    </row>
    <row r="1736" spans="1:1" x14ac:dyDescent="0.25">
      <c r="A1736" s="1">
        <v>1159.4970000000001</v>
      </c>
    </row>
    <row r="1737" spans="1:1" x14ac:dyDescent="0.25">
      <c r="A1737" s="1">
        <v>1158.8710000000001</v>
      </c>
    </row>
    <row r="1738" spans="1:1" x14ac:dyDescent="0.25">
      <c r="A1738" s="1">
        <v>1158.222</v>
      </c>
    </row>
    <row r="1739" spans="1:1" x14ac:dyDescent="0.25">
      <c r="A1739" s="1">
        <v>1157.9639999999999</v>
      </c>
    </row>
    <row r="1740" spans="1:1" x14ac:dyDescent="0.25">
      <c r="A1740" s="1">
        <v>1157.912</v>
      </c>
    </row>
    <row r="1741" spans="1:1" x14ac:dyDescent="0.25">
      <c r="A1741" s="1">
        <v>1157.279</v>
      </c>
    </row>
    <row r="1742" spans="1:1" x14ac:dyDescent="0.25">
      <c r="A1742" s="1">
        <v>1156.4100000000001</v>
      </c>
    </row>
    <row r="1743" spans="1:1" x14ac:dyDescent="0.25">
      <c r="A1743" s="1">
        <v>1155.8710000000001</v>
      </c>
    </row>
    <row r="1744" spans="1:1" x14ac:dyDescent="0.25">
      <c r="A1744" s="1">
        <v>1155.7470000000001</v>
      </c>
    </row>
    <row r="1745" spans="1:1" x14ac:dyDescent="0.25">
      <c r="A1745" s="1">
        <v>1155.635</v>
      </c>
    </row>
    <row r="1746" spans="1:1" x14ac:dyDescent="0.25">
      <c r="A1746" s="1">
        <v>1154.7049999999999</v>
      </c>
    </row>
    <row r="1747" spans="1:1" x14ac:dyDescent="0.25">
      <c r="A1747" s="1">
        <v>1154.5260000000001</v>
      </c>
    </row>
    <row r="1748" spans="1:1" x14ac:dyDescent="0.25">
      <c r="A1748" s="1">
        <v>1154.0909999999999</v>
      </c>
    </row>
    <row r="1749" spans="1:1" x14ac:dyDescent="0.25">
      <c r="A1749" s="1">
        <v>1153.796</v>
      </c>
    </row>
    <row r="1750" spans="1:1" x14ac:dyDescent="0.25">
      <c r="A1750" s="1">
        <v>1152.347</v>
      </c>
    </row>
    <row r="1751" spans="1:1" x14ac:dyDescent="0.25">
      <c r="A1751" s="1">
        <v>1151.922</v>
      </c>
    </row>
    <row r="1752" spans="1:1" x14ac:dyDescent="0.25">
      <c r="A1752" s="1">
        <v>1151.8630000000001</v>
      </c>
    </row>
    <row r="1753" spans="1:1" x14ac:dyDescent="0.25">
      <c r="A1753" s="1">
        <v>1151.7180000000001</v>
      </c>
    </row>
    <row r="1754" spans="1:1" x14ac:dyDescent="0.25">
      <c r="A1754" s="1">
        <v>1151.53</v>
      </c>
    </row>
    <row r="1755" spans="1:1" x14ac:dyDescent="0.25">
      <c r="A1755" s="1">
        <v>1151.4739999999999</v>
      </c>
    </row>
    <row r="1756" spans="1:1" x14ac:dyDescent="0.25">
      <c r="A1756" s="1">
        <v>1150.9559999999999</v>
      </c>
    </row>
    <row r="1757" spans="1:1" x14ac:dyDescent="0.25">
      <c r="A1757" s="1">
        <v>1150.518</v>
      </c>
    </row>
    <row r="1758" spans="1:1" x14ac:dyDescent="0.25">
      <c r="A1758" s="1">
        <v>1149.9559999999999</v>
      </c>
    </row>
    <row r="1759" spans="1:1" x14ac:dyDescent="0.25">
      <c r="A1759" s="1">
        <v>1149.74</v>
      </c>
    </row>
    <row r="1760" spans="1:1" x14ac:dyDescent="0.25">
      <c r="A1760" s="1">
        <v>1149.18</v>
      </c>
    </row>
    <row r="1761" spans="1:1" x14ac:dyDescent="0.25">
      <c r="A1761" s="1">
        <v>1148.979</v>
      </c>
    </row>
    <row r="1762" spans="1:1" x14ac:dyDescent="0.25">
      <c r="A1762" s="1">
        <v>1148.836</v>
      </c>
    </row>
    <row r="1763" spans="1:1" x14ac:dyDescent="0.25">
      <c r="A1763" s="1">
        <v>1148.4929999999999</v>
      </c>
    </row>
    <row r="1764" spans="1:1" x14ac:dyDescent="0.25">
      <c r="A1764" s="1">
        <v>1148.136</v>
      </c>
    </row>
    <row r="1765" spans="1:1" x14ac:dyDescent="0.25">
      <c r="A1765" s="1">
        <v>1146.7170000000001</v>
      </c>
    </row>
    <row r="1766" spans="1:1" x14ac:dyDescent="0.25">
      <c r="A1766" s="1">
        <v>1146.6590000000001</v>
      </c>
    </row>
    <row r="1767" spans="1:1" x14ac:dyDescent="0.25">
      <c r="A1767" s="1">
        <v>1146.5999999999999</v>
      </c>
    </row>
    <row r="1768" spans="1:1" x14ac:dyDescent="0.25">
      <c r="A1768" s="1">
        <v>1146.346</v>
      </c>
    </row>
    <row r="1769" spans="1:1" x14ac:dyDescent="0.25">
      <c r="A1769" s="1">
        <v>1146.06</v>
      </c>
    </row>
    <row r="1770" spans="1:1" x14ac:dyDescent="0.25">
      <c r="A1770" s="1">
        <v>1145.8689999999999</v>
      </c>
    </row>
    <row r="1771" spans="1:1" x14ac:dyDescent="0.25">
      <c r="A1771" s="1">
        <v>1145.4559999999999</v>
      </c>
    </row>
    <row r="1772" spans="1:1" x14ac:dyDescent="0.25">
      <c r="A1772" s="1">
        <v>1145.2159999999999</v>
      </c>
    </row>
    <row r="1773" spans="1:1" x14ac:dyDescent="0.25">
      <c r="A1773" s="1">
        <v>1144.7260000000001</v>
      </c>
    </row>
    <row r="1774" spans="1:1" x14ac:dyDescent="0.25">
      <c r="A1774" s="1">
        <v>1144.009</v>
      </c>
    </row>
    <row r="1775" spans="1:1" x14ac:dyDescent="0.25">
      <c r="A1775" s="1">
        <v>1143.9369999999999</v>
      </c>
    </row>
    <row r="1776" spans="1:1" x14ac:dyDescent="0.25">
      <c r="A1776" s="1">
        <v>1143.836</v>
      </c>
    </row>
    <row r="1777" spans="1:1" x14ac:dyDescent="0.25">
      <c r="A1777" s="1">
        <v>1143.3420000000001</v>
      </c>
    </row>
    <row r="1778" spans="1:1" x14ac:dyDescent="0.25">
      <c r="A1778" s="1">
        <v>1143.2439999999999</v>
      </c>
    </row>
    <row r="1779" spans="1:1" x14ac:dyDescent="0.25">
      <c r="A1779" s="1">
        <v>1143.02</v>
      </c>
    </row>
    <row r="1780" spans="1:1" x14ac:dyDescent="0.25">
      <c r="A1780" s="1">
        <v>1142.9000000000001</v>
      </c>
    </row>
    <row r="1781" spans="1:1" x14ac:dyDescent="0.25">
      <c r="A1781" s="1">
        <v>1142.788</v>
      </c>
    </row>
    <row r="1782" spans="1:1" x14ac:dyDescent="0.25">
      <c r="A1782" s="1">
        <v>1142.69</v>
      </c>
    </row>
    <row r="1783" spans="1:1" x14ac:dyDescent="0.25">
      <c r="A1783" s="1">
        <v>1142.0119999999999</v>
      </c>
    </row>
    <row r="1784" spans="1:1" x14ac:dyDescent="0.25">
      <c r="A1784" s="1">
        <v>1141.8679999999999</v>
      </c>
    </row>
    <row r="1785" spans="1:1" x14ac:dyDescent="0.25">
      <c r="A1785" s="1">
        <v>1141.7950000000001</v>
      </c>
    </row>
    <row r="1786" spans="1:1" x14ac:dyDescent="0.25">
      <c r="A1786" s="1">
        <v>1141.6969999999999</v>
      </c>
    </row>
    <row r="1787" spans="1:1" x14ac:dyDescent="0.25">
      <c r="A1787" s="1">
        <v>1141.4649999999999</v>
      </c>
    </row>
    <row r="1788" spans="1:1" x14ac:dyDescent="0.25">
      <c r="A1788" s="1">
        <v>1141.4190000000001</v>
      </c>
    </row>
    <row r="1789" spans="1:1" x14ac:dyDescent="0.25">
      <c r="A1789" s="1">
        <v>1141.2619999999999</v>
      </c>
    </row>
    <row r="1790" spans="1:1" x14ac:dyDescent="0.25">
      <c r="A1790" s="1">
        <v>1141.1569999999999</v>
      </c>
    </row>
    <row r="1791" spans="1:1" x14ac:dyDescent="0.25">
      <c r="A1791" s="1">
        <v>1140.413</v>
      </c>
    </row>
    <row r="1792" spans="1:1" x14ac:dyDescent="0.25">
      <c r="A1792" s="1">
        <v>1140.174</v>
      </c>
    </row>
    <row r="1793" spans="1:1" x14ac:dyDescent="0.25">
      <c r="A1793" s="1">
        <v>1139.8209999999999</v>
      </c>
    </row>
    <row r="1794" spans="1:1" x14ac:dyDescent="0.25">
      <c r="A1794" s="1">
        <v>1139.6880000000001</v>
      </c>
    </row>
    <row r="1795" spans="1:1" x14ac:dyDescent="0.25">
      <c r="A1795" s="1">
        <v>1139.2449999999999</v>
      </c>
    </row>
    <row r="1796" spans="1:1" x14ac:dyDescent="0.25">
      <c r="A1796" s="1">
        <v>1139.0899999999999</v>
      </c>
    </row>
    <row r="1797" spans="1:1" x14ac:dyDescent="0.25">
      <c r="A1797" s="1">
        <v>1138.9580000000001</v>
      </c>
    </row>
    <row r="1798" spans="1:1" x14ac:dyDescent="0.25">
      <c r="A1798" s="1">
        <v>1138.8219999999999</v>
      </c>
    </row>
    <row r="1799" spans="1:1" x14ac:dyDescent="0.25">
      <c r="A1799" s="1">
        <v>1138.712</v>
      </c>
    </row>
    <row r="1800" spans="1:1" x14ac:dyDescent="0.25">
      <c r="A1800" s="1">
        <v>1138.231</v>
      </c>
    </row>
    <row r="1801" spans="1:1" x14ac:dyDescent="0.25">
      <c r="A1801" s="1">
        <v>1137.886</v>
      </c>
    </row>
    <row r="1802" spans="1:1" x14ac:dyDescent="0.25">
      <c r="A1802" s="1">
        <v>1137.809</v>
      </c>
    </row>
    <row r="1803" spans="1:1" x14ac:dyDescent="0.25">
      <c r="A1803" s="1">
        <v>1137.7139999999999</v>
      </c>
    </row>
    <row r="1804" spans="1:1" x14ac:dyDescent="0.25">
      <c r="A1804" s="1">
        <v>1137.1969999999999</v>
      </c>
    </row>
    <row r="1805" spans="1:1" x14ac:dyDescent="0.25">
      <c r="A1805" s="1">
        <v>1136.8520000000001</v>
      </c>
    </row>
    <row r="1806" spans="1:1" x14ac:dyDescent="0.25">
      <c r="A1806" s="1">
        <v>1136.7090000000001</v>
      </c>
    </row>
    <row r="1807" spans="1:1" x14ac:dyDescent="0.25">
      <c r="A1807" s="1">
        <v>1136.6279999999999</v>
      </c>
    </row>
    <row r="1808" spans="1:1" x14ac:dyDescent="0.25">
      <c r="A1808" s="1">
        <v>1136.5509999999999</v>
      </c>
    </row>
    <row r="1809" spans="1:1" x14ac:dyDescent="0.25">
      <c r="A1809" s="1">
        <v>1136.4839999999999</v>
      </c>
    </row>
    <row r="1810" spans="1:1" x14ac:dyDescent="0.25">
      <c r="A1810" s="1">
        <v>1135.9269999999999</v>
      </c>
    </row>
    <row r="1811" spans="1:1" x14ac:dyDescent="0.25">
      <c r="A1811" s="1">
        <v>1135.835</v>
      </c>
    </row>
    <row r="1812" spans="1:1" x14ac:dyDescent="0.25">
      <c r="A1812" s="1">
        <v>1135.654</v>
      </c>
    </row>
    <row r="1813" spans="1:1" x14ac:dyDescent="0.25">
      <c r="A1813" s="1">
        <v>1135.268</v>
      </c>
    </row>
    <row r="1814" spans="1:1" x14ac:dyDescent="0.25">
      <c r="A1814" s="1">
        <v>1135.0039999999999</v>
      </c>
    </row>
    <row r="1815" spans="1:1" x14ac:dyDescent="0.25">
      <c r="A1815" s="1">
        <v>1134.751</v>
      </c>
    </row>
    <row r="1816" spans="1:1" x14ac:dyDescent="0.25">
      <c r="A1816" s="1">
        <v>1134.462</v>
      </c>
    </row>
    <row r="1817" spans="1:1" x14ac:dyDescent="0.25">
      <c r="A1817" s="1">
        <v>1134.298</v>
      </c>
    </row>
    <row r="1818" spans="1:1" x14ac:dyDescent="0.25">
      <c r="A1818" s="1">
        <v>1133.4829999999999</v>
      </c>
    </row>
    <row r="1819" spans="1:1" x14ac:dyDescent="0.25">
      <c r="A1819" s="1">
        <v>1133.2719999999999</v>
      </c>
    </row>
    <row r="1820" spans="1:1" x14ac:dyDescent="0.25">
      <c r="A1820" s="1">
        <v>1132.8510000000001</v>
      </c>
    </row>
    <row r="1821" spans="1:1" x14ac:dyDescent="0.25">
      <c r="A1821" s="1">
        <v>1131.973</v>
      </c>
    </row>
    <row r="1822" spans="1:1" x14ac:dyDescent="0.25">
      <c r="A1822" s="1">
        <v>1131.7190000000001</v>
      </c>
    </row>
    <row r="1823" spans="1:1" x14ac:dyDescent="0.25">
      <c r="A1823" s="1">
        <v>1131.558</v>
      </c>
    </row>
    <row r="1824" spans="1:1" x14ac:dyDescent="0.25">
      <c r="A1824" s="1">
        <v>1131.2829999999999</v>
      </c>
    </row>
    <row r="1825" spans="1:1" x14ac:dyDescent="0.25">
      <c r="A1825" s="1">
        <v>1130.9880000000001</v>
      </c>
    </row>
    <row r="1826" spans="1:1" x14ac:dyDescent="0.25">
      <c r="A1826" s="1">
        <v>1130.7529999999999</v>
      </c>
    </row>
    <row r="1827" spans="1:1" x14ac:dyDescent="0.25">
      <c r="A1827" s="1">
        <v>1130.654</v>
      </c>
    </row>
    <row r="1828" spans="1:1" x14ac:dyDescent="0.25">
      <c r="A1828" s="1">
        <v>1130.3630000000001</v>
      </c>
    </row>
    <row r="1829" spans="1:1" x14ac:dyDescent="0.25">
      <c r="A1829" s="1">
        <v>1130.153</v>
      </c>
    </row>
    <row r="1830" spans="1:1" x14ac:dyDescent="0.25">
      <c r="A1830" s="1">
        <v>1129.886</v>
      </c>
    </row>
    <row r="1831" spans="1:1" x14ac:dyDescent="0.25">
      <c r="A1831" s="1">
        <v>1129.7850000000001</v>
      </c>
    </row>
    <row r="1832" spans="1:1" x14ac:dyDescent="0.25">
      <c r="A1832" s="1">
        <v>1129.0540000000001</v>
      </c>
    </row>
    <row r="1833" spans="1:1" x14ac:dyDescent="0.25">
      <c r="A1833" s="1">
        <v>1128.731</v>
      </c>
    </row>
    <row r="1834" spans="1:1" x14ac:dyDescent="0.25">
      <c r="A1834" s="1">
        <v>1127.367</v>
      </c>
    </row>
    <row r="1835" spans="1:1" x14ac:dyDescent="0.25">
      <c r="A1835" s="1">
        <v>1127.107</v>
      </c>
    </row>
    <row r="1836" spans="1:1" x14ac:dyDescent="0.25">
      <c r="A1836" s="1">
        <v>1127.03</v>
      </c>
    </row>
    <row r="1837" spans="1:1" x14ac:dyDescent="0.25">
      <c r="A1837" s="1">
        <v>1126.8019999999999</v>
      </c>
    </row>
    <row r="1838" spans="1:1" x14ac:dyDescent="0.25">
      <c r="A1838" s="1">
        <v>1126.623</v>
      </c>
    </row>
    <row r="1839" spans="1:1" x14ac:dyDescent="0.25">
      <c r="A1839" s="1">
        <v>1126.2819999999999</v>
      </c>
    </row>
    <row r="1840" spans="1:1" x14ac:dyDescent="0.25">
      <c r="A1840" s="1">
        <v>1126.1279999999999</v>
      </c>
    </row>
    <row r="1841" spans="1:1" x14ac:dyDescent="0.25">
      <c r="A1841" s="1">
        <v>1125.9349999999999</v>
      </c>
    </row>
    <row r="1842" spans="1:1" x14ac:dyDescent="0.25">
      <c r="A1842" s="1">
        <v>1125.895</v>
      </c>
    </row>
    <row r="1843" spans="1:1" x14ac:dyDescent="0.25">
      <c r="A1843" s="1">
        <v>1125.7249999999999</v>
      </c>
    </row>
    <row r="1844" spans="1:1" x14ac:dyDescent="0.25">
      <c r="A1844" s="1">
        <v>1125.596</v>
      </c>
    </row>
    <row r="1845" spans="1:1" x14ac:dyDescent="0.25">
      <c r="A1845" s="1">
        <v>1125.442</v>
      </c>
    </row>
    <row r="1846" spans="1:1" x14ac:dyDescent="0.25">
      <c r="A1846" s="1">
        <v>1125.355</v>
      </c>
    </row>
    <row r="1847" spans="1:1" x14ac:dyDescent="0.25">
      <c r="A1847" s="1">
        <v>1124.6679999999999</v>
      </c>
    </row>
    <row r="1848" spans="1:1" x14ac:dyDescent="0.25">
      <c r="A1848" s="1">
        <v>1124.366</v>
      </c>
    </row>
    <row r="1849" spans="1:1" x14ac:dyDescent="0.25">
      <c r="A1849" s="1">
        <v>1124.0139999999999</v>
      </c>
    </row>
    <row r="1850" spans="1:1" x14ac:dyDescent="0.25">
      <c r="A1850" s="1">
        <v>1123.92</v>
      </c>
    </row>
    <row r="1851" spans="1:1" x14ac:dyDescent="0.25">
      <c r="A1851" s="1">
        <v>1123.7080000000001</v>
      </c>
    </row>
    <row r="1852" spans="1:1" x14ac:dyDescent="0.25">
      <c r="A1852" s="1">
        <v>1123.6469999999999</v>
      </c>
    </row>
    <row r="1853" spans="1:1" x14ac:dyDescent="0.25">
      <c r="A1853" s="1">
        <v>1123.1030000000001</v>
      </c>
    </row>
    <row r="1854" spans="1:1" x14ac:dyDescent="0.25">
      <c r="A1854" s="1">
        <v>1123.0409999999999</v>
      </c>
    </row>
    <row r="1855" spans="1:1" x14ac:dyDescent="0.25">
      <c r="A1855" s="1">
        <v>1122.8030000000001</v>
      </c>
    </row>
    <row r="1856" spans="1:1" x14ac:dyDescent="0.25">
      <c r="A1856" s="1">
        <v>1122.386</v>
      </c>
    </row>
    <row r="1857" spans="1:1" x14ac:dyDescent="0.25">
      <c r="A1857" s="1">
        <v>1122.0050000000001</v>
      </c>
    </row>
    <row r="1858" spans="1:1" x14ac:dyDescent="0.25">
      <c r="A1858" s="1">
        <v>1121.452</v>
      </c>
    </row>
    <row r="1859" spans="1:1" x14ac:dyDescent="0.25">
      <c r="A1859" s="1">
        <v>1121.115</v>
      </c>
    </row>
    <row r="1860" spans="1:1" x14ac:dyDescent="0.25">
      <c r="A1860" s="1">
        <v>1120.7070000000001</v>
      </c>
    </row>
    <row r="1861" spans="1:1" x14ac:dyDescent="0.25">
      <c r="A1861" s="1">
        <v>1120.577</v>
      </c>
    </row>
    <row r="1862" spans="1:1" x14ac:dyDescent="0.25">
      <c r="A1862" s="1">
        <v>1120.463</v>
      </c>
    </row>
    <row r="1863" spans="1:1" x14ac:dyDescent="0.25">
      <c r="A1863" s="1">
        <v>1120.3</v>
      </c>
    </row>
    <row r="1864" spans="1:1" x14ac:dyDescent="0.25">
      <c r="A1864" s="1">
        <v>1120.2570000000001</v>
      </c>
    </row>
    <row r="1865" spans="1:1" x14ac:dyDescent="0.25">
      <c r="A1865" s="1">
        <v>1119.6980000000001</v>
      </c>
    </row>
    <row r="1866" spans="1:1" x14ac:dyDescent="0.25">
      <c r="A1866" s="1">
        <v>1119.636</v>
      </c>
    </row>
    <row r="1867" spans="1:1" x14ac:dyDescent="0.25">
      <c r="A1867" s="1">
        <v>1119.5550000000001</v>
      </c>
    </row>
    <row r="1868" spans="1:1" x14ac:dyDescent="0.25">
      <c r="A1868" s="1">
        <v>1119.47</v>
      </c>
    </row>
    <row r="1869" spans="1:1" x14ac:dyDescent="0.25">
      <c r="A1869" s="1">
        <v>1119.241</v>
      </c>
    </row>
    <row r="1870" spans="1:1" x14ac:dyDescent="0.25">
      <c r="A1870" s="1">
        <v>1119.153</v>
      </c>
    </row>
    <row r="1871" spans="1:1" x14ac:dyDescent="0.25">
      <c r="A1871" s="1">
        <v>1119.0540000000001</v>
      </c>
    </row>
    <row r="1872" spans="1:1" x14ac:dyDescent="0.25">
      <c r="A1872" s="1">
        <v>1118.723</v>
      </c>
    </row>
    <row r="1873" spans="1:1" x14ac:dyDescent="0.25">
      <c r="A1873" s="1">
        <v>1118.508</v>
      </c>
    </row>
    <row r="1874" spans="1:1" x14ac:dyDescent="0.25">
      <c r="A1874" s="1">
        <v>1118.395</v>
      </c>
    </row>
    <row r="1875" spans="1:1" x14ac:dyDescent="0.25">
      <c r="A1875" s="1">
        <v>1118.027</v>
      </c>
    </row>
    <row r="1876" spans="1:1" x14ac:dyDescent="0.25">
      <c r="A1876" s="1">
        <v>1117.9770000000001</v>
      </c>
    </row>
    <row r="1877" spans="1:1" x14ac:dyDescent="0.25">
      <c r="A1877" s="1">
        <v>1117.904</v>
      </c>
    </row>
    <row r="1878" spans="1:1" x14ac:dyDescent="0.25">
      <c r="A1878" s="1">
        <v>1117.8030000000001</v>
      </c>
    </row>
    <row r="1879" spans="1:1" x14ac:dyDescent="0.25">
      <c r="A1879" s="1">
        <v>1117.5</v>
      </c>
    </row>
    <row r="1880" spans="1:1" x14ac:dyDescent="0.25">
      <c r="A1880" s="1">
        <v>1117.23</v>
      </c>
    </row>
    <row r="1881" spans="1:1" x14ac:dyDescent="0.25">
      <c r="A1881" s="1">
        <v>1116.681</v>
      </c>
    </row>
    <row r="1882" spans="1:1" x14ac:dyDescent="0.25">
      <c r="A1882" s="1">
        <v>1116.5160000000001</v>
      </c>
    </row>
    <row r="1883" spans="1:1" x14ac:dyDescent="0.25">
      <c r="A1883" s="1">
        <v>1116.3820000000001</v>
      </c>
    </row>
    <row r="1884" spans="1:1" x14ac:dyDescent="0.25">
      <c r="A1884" s="1">
        <v>1116.2639999999999</v>
      </c>
    </row>
    <row r="1885" spans="1:1" x14ac:dyDescent="0.25">
      <c r="A1885" s="1">
        <v>1116.1389999999999</v>
      </c>
    </row>
    <row r="1886" spans="1:1" x14ac:dyDescent="0.25">
      <c r="A1886" s="1">
        <v>1115.7249999999999</v>
      </c>
    </row>
    <row r="1887" spans="1:1" x14ac:dyDescent="0.25">
      <c r="A1887" s="1">
        <v>1115.5709999999999</v>
      </c>
    </row>
    <row r="1888" spans="1:1" x14ac:dyDescent="0.25">
      <c r="A1888" s="1">
        <v>1115.4290000000001</v>
      </c>
    </row>
    <row r="1889" spans="1:1" x14ac:dyDescent="0.25">
      <c r="A1889" s="1">
        <v>1115.3530000000001</v>
      </c>
    </row>
    <row r="1890" spans="1:1" x14ac:dyDescent="0.25">
      <c r="A1890" s="1">
        <v>1114.912</v>
      </c>
    </row>
    <row r="1891" spans="1:1" x14ac:dyDescent="0.25">
      <c r="A1891" s="1">
        <v>1114.5809999999999</v>
      </c>
    </row>
    <row r="1892" spans="1:1" x14ac:dyDescent="0.25">
      <c r="A1892" s="1">
        <v>1114.4359999999999</v>
      </c>
    </row>
    <row r="1893" spans="1:1" x14ac:dyDescent="0.25">
      <c r="A1893" s="1">
        <v>1114.2280000000001</v>
      </c>
    </row>
    <row r="1894" spans="1:1" x14ac:dyDescent="0.25">
      <c r="A1894" s="1">
        <v>1113.7529999999999</v>
      </c>
    </row>
    <row r="1895" spans="1:1" x14ac:dyDescent="0.25">
      <c r="A1895" s="1">
        <v>1113.489</v>
      </c>
    </row>
    <row r="1896" spans="1:1" x14ac:dyDescent="0.25">
      <c r="A1896" s="1">
        <v>1112.9649999999999</v>
      </c>
    </row>
    <row r="1897" spans="1:1" x14ac:dyDescent="0.25">
      <c r="A1897" s="1">
        <v>1112.5820000000001</v>
      </c>
    </row>
    <row r="1898" spans="1:1" x14ac:dyDescent="0.25">
      <c r="A1898" s="1">
        <v>1112.549</v>
      </c>
    </row>
    <row r="1899" spans="1:1" x14ac:dyDescent="0.25">
      <c r="A1899" s="1">
        <v>1112.4000000000001</v>
      </c>
    </row>
    <row r="1900" spans="1:1" x14ac:dyDescent="0.25">
      <c r="A1900" s="1">
        <v>1112.268</v>
      </c>
    </row>
    <row r="1901" spans="1:1" x14ac:dyDescent="0.25">
      <c r="A1901" s="1">
        <v>1112.162</v>
      </c>
    </row>
    <row r="1902" spans="1:1" x14ac:dyDescent="0.25">
      <c r="A1902" s="1">
        <v>1112.05</v>
      </c>
    </row>
    <row r="1903" spans="1:1" x14ac:dyDescent="0.25">
      <c r="A1903" s="1">
        <v>1111.902</v>
      </c>
    </row>
    <row r="1904" spans="1:1" x14ac:dyDescent="0.25">
      <c r="A1904" s="1">
        <v>1111.768</v>
      </c>
    </row>
    <row r="1905" spans="1:1" x14ac:dyDescent="0.25">
      <c r="A1905" s="1">
        <v>1111.694</v>
      </c>
    </row>
    <row r="1906" spans="1:1" x14ac:dyDescent="0.25">
      <c r="A1906" s="1">
        <v>1111.539</v>
      </c>
    </row>
    <row r="1907" spans="1:1" x14ac:dyDescent="0.25">
      <c r="A1907" s="1">
        <v>1111.4749999999999</v>
      </c>
    </row>
    <row r="1908" spans="1:1" x14ac:dyDescent="0.25">
      <c r="A1908" s="1">
        <v>1111.373</v>
      </c>
    </row>
    <row r="1909" spans="1:1" x14ac:dyDescent="0.25">
      <c r="A1909" s="1">
        <v>1111.174</v>
      </c>
    </row>
    <row r="1910" spans="1:1" x14ac:dyDescent="0.25">
      <c r="A1910" s="1">
        <v>1111.117</v>
      </c>
    </row>
    <row r="1911" spans="1:1" x14ac:dyDescent="0.25">
      <c r="A1911" s="1">
        <v>1111.0350000000001</v>
      </c>
    </row>
    <row r="1912" spans="1:1" x14ac:dyDescent="0.25">
      <c r="A1912" s="1">
        <v>1110.8979999999999</v>
      </c>
    </row>
    <row r="1913" spans="1:1" x14ac:dyDescent="0.25">
      <c r="A1913" s="1">
        <v>1110.6559999999999</v>
      </c>
    </row>
    <row r="1914" spans="1:1" x14ac:dyDescent="0.25">
      <c r="A1914" s="1">
        <v>1110.52</v>
      </c>
    </row>
    <row r="1915" spans="1:1" x14ac:dyDescent="0.25">
      <c r="A1915" s="1">
        <v>1110.172</v>
      </c>
    </row>
    <row r="1916" spans="1:1" x14ac:dyDescent="0.25">
      <c r="A1916" s="1">
        <v>1110.0820000000001</v>
      </c>
    </row>
    <row r="1917" spans="1:1" x14ac:dyDescent="0.25">
      <c r="A1917" s="1">
        <v>1109.8009999999999</v>
      </c>
    </row>
    <row r="1918" spans="1:1" x14ac:dyDescent="0.25">
      <c r="A1918" s="1">
        <v>1109.5229999999999</v>
      </c>
    </row>
    <row r="1919" spans="1:1" x14ac:dyDescent="0.25">
      <c r="A1919" s="1">
        <v>1109.1559999999999</v>
      </c>
    </row>
    <row r="1920" spans="1:1" x14ac:dyDescent="0.25">
      <c r="A1920" s="1">
        <v>1109.011</v>
      </c>
    </row>
    <row r="1921" spans="1:1" x14ac:dyDescent="0.25">
      <c r="A1921" s="1">
        <v>1108.8789999999999</v>
      </c>
    </row>
    <row r="1922" spans="1:1" x14ac:dyDescent="0.25">
      <c r="A1922" s="1">
        <v>1108.817</v>
      </c>
    </row>
    <row r="1923" spans="1:1" x14ac:dyDescent="0.25">
      <c r="A1923" s="1">
        <v>1108.7090000000001</v>
      </c>
    </row>
    <row r="1924" spans="1:1" x14ac:dyDescent="0.25">
      <c r="A1924" s="1">
        <v>1108.6479999999999</v>
      </c>
    </row>
    <row r="1925" spans="1:1" x14ac:dyDescent="0.25">
      <c r="A1925" s="1">
        <v>1108.115</v>
      </c>
    </row>
    <row r="1926" spans="1:1" x14ac:dyDescent="0.25">
      <c r="A1926" s="1">
        <v>1107.998</v>
      </c>
    </row>
    <row r="1927" spans="1:1" x14ac:dyDescent="0.25">
      <c r="A1927" s="1">
        <v>1107.9110000000001</v>
      </c>
    </row>
    <row r="1928" spans="1:1" x14ac:dyDescent="0.25">
      <c r="A1928" s="1">
        <v>1107.8810000000001</v>
      </c>
    </row>
    <row r="1929" spans="1:1" x14ac:dyDescent="0.25">
      <c r="A1929" s="1">
        <v>1107.5360000000001</v>
      </c>
    </row>
    <row r="1930" spans="1:1" x14ac:dyDescent="0.25">
      <c r="A1930" s="1">
        <v>1107.096</v>
      </c>
    </row>
    <row r="1931" spans="1:1" x14ac:dyDescent="0.25">
      <c r="A1931" s="1">
        <v>1106.9480000000001</v>
      </c>
    </row>
    <row r="1932" spans="1:1" x14ac:dyDescent="0.25">
      <c r="A1932" s="1">
        <v>1106.7550000000001</v>
      </c>
    </row>
    <row r="1933" spans="1:1" x14ac:dyDescent="0.25">
      <c r="A1933" s="1">
        <v>1106.567</v>
      </c>
    </row>
    <row r="1934" spans="1:1" x14ac:dyDescent="0.25">
      <c r="A1934" s="1">
        <v>1106.423</v>
      </c>
    </row>
    <row r="1935" spans="1:1" x14ac:dyDescent="0.25">
      <c r="A1935" s="1">
        <v>1106.3409999999999</v>
      </c>
    </row>
    <row r="1936" spans="1:1" x14ac:dyDescent="0.25">
      <c r="A1936" s="1">
        <v>1106.3109999999999</v>
      </c>
    </row>
    <row r="1937" spans="1:1" x14ac:dyDescent="0.25">
      <c r="A1937" s="1">
        <v>1106.252</v>
      </c>
    </row>
    <row r="1938" spans="1:1" x14ac:dyDescent="0.25">
      <c r="A1938" s="1">
        <v>1106.06</v>
      </c>
    </row>
    <row r="1939" spans="1:1" x14ac:dyDescent="0.25">
      <c r="A1939" s="1">
        <v>1105.962</v>
      </c>
    </row>
    <row r="1940" spans="1:1" x14ac:dyDescent="0.25">
      <c r="A1940" s="1">
        <v>1105.7539999999999</v>
      </c>
    </row>
    <row r="1941" spans="1:1" x14ac:dyDescent="0.25">
      <c r="A1941" s="1">
        <v>1105.492</v>
      </c>
    </row>
    <row r="1942" spans="1:1" x14ac:dyDescent="0.25">
      <c r="A1942" s="1">
        <v>1105.386</v>
      </c>
    </row>
    <row r="1943" spans="1:1" x14ac:dyDescent="0.25">
      <c r="A1943" s="1">
        <v>1105.2139999999999</v>
      </c>
    </row>
    <row r="1944" spans="1:1" x14ac:dyDescent="0.25">
      <c r="A1944" s="1">
        <v>1104.8430000000001</v>
      </c>
    </row>
    <row r="1945" spans="1:1" x14ac:dyDescent="0.25">
      <c r="A1945" s="1">
        <v>1104.721</v>
      </c>
    </row>
    <row r="1946" spans="1:1" x14ac:dyDescent="0.25">
      <c r="A1946" s="1">
        <v>1104.5250000000001</v>
      </c>
    </row>
    <row r="1947" spans="1:1" x14ac:dyDescent="0.25">
      <c r="A1947" s="1">
        <v>1104.3889999999999</v>
      </c>
    </row>
    <row r="1948" spans="1:1" x14ac:dyDescent="0.25">
      <c r="A1948" s="1">
        <v>1104.173</v>
      </c>
    </row>
    <row r="1949" spans="1:1" x14ac:dyDescent="0.25">
      <c r="A1949" s="1">
        <v>1103.78</v>
      </c>
    </row>
    <row r="1950" spans="1:1" x14ac:dyDescent="0.25">
      <c r="A1950" s="1">
        <v>1103.6600000000001</v>
      </c>
    </row>
    <row r="1951" spans="1:1" x14ac:dyDescent="0.25">
      <c r="A1951" s="1">
        <v>1103.605</v>
      </c>
    </row>
    <row r="1952" spans="1:1" x14ac:dyDescent="0.25">
      <c r="A1952" s="1">
        <v>1103.5530000000001</v>
      </c>
    </row>
    <row r="1953" spans="1:1" x14ac:dyDescent="0.25">
      <c r="A1953" s="1">
        <v>1103.354</v>
      </c>
    </row>
    <row r="1954" spans="1:1" x14ac:dyDescent="0.25">
      <c r="A1954" s="1">
        <v>1103.1849999999999</v>
      </c>
    </row>
    <row r="1955" spans="1:1" x14ac:dyDescent="0.25">
      <c r="A1955" s="1">
        <v>1103.1500000000001</v>
      </c>
    </row>
    <row r="1956" spans="1:1" x14ac:dyDescent="0.25">
      <c r="A1956" s="1">
        <v>1103.0350000000001</v>
      </c>
    </row>
    <row r="1957" spans="1:1" x14ac:dyDescent="0.25">
      <c r="A1957" s="1">
        <v>1102.9380000000001</v>
      </c>
    </row>
    <row r="1958" spans="1:1" x14ac:dyDescent="0.25">
      <c r="A1958" s="1">
        <v>1102.556</v>
      </c>
    </row>
    <row r="1959" spans="1:1" x14ac:dyDescent="0.25">
      <c r="A1959" s="1">
        <v>1102.3920000000001</v>
      </c>
    </row>
    <row r="1960" spans="1:1" x14ac:dyDescent="0.25">
      <c r="A1960" s="1">
        <v>1101.9390000000001</v>
      </c>
    </row>
    <row r="1961" spans="1:1" x14ac:dyDescent="0.25">
      <c r="A1961" s="1">
        <v>1101.7570000000001</v>
      </c>
    </row>
    <row r="1962" spans="1:1" x14ac:dyDescent="0.25">
      <c r="A1962" s="1">
        <v>1101.6600000000001</v>
      </c>
    </row>
    <row r="1963" spans="1:1" x14ac:dyDescent="0.25">
      <c r="A1963" s="1">
        <v>1101.5419999999999</v>
      </c>
    </row>
    <row r="1964" spans="1:1" x14ac:dyDescent="0.25">
      <c r="A1964" s="1">
        <v>1100.673</v>
      </c>
    </row>
    <row r="1965" spans="1:1" x14ac:dyDescent="0.25">
      <c r="A1965" s="1">
        <v>1100.546</v>
      </c>
    </row>
    <row r="1966" spans="1:1" x14ac:dyDescent="0.25">
      <c r="A1966" s="1">
        <v>1100.5150000000001</v>
      </c>
    </row>
    <row r="1967" spans="1:1" x14ac:dyDescent="0.25">
      <c r="A1967" s="1">
        <v>1100.3889999999999</v>
      </c>
    </row>
    <row r="1968" spans="1:1" x14ac:dyDescent="0.25">
      <c r="A1968" s="1">
        <v>1099.894</v>
      </c>
    </row>
    <row r="1969" spans="1:1" x14ac:dyDescent="0.25">
      <c r="A1969" s="1">
        <v>1099.8030000000001</v>
      </c>
    </row>
    <row r="1970" spans="1:1" x14ac:dyDescent="0.25">
      <c r="A1970" s="1">
        <v>1099.596</v>
      </c>
    </row>
    <row r="1971" spans="1:1" x14ac:dyDescent="0.25">
      <c r="A1971" s="1">
        <v>1099.5050000000001</v>
      </c>
    </row>
    <row r="1972" spans="1:1" x14ac:dyDescent="0.25">
      <c r="A1972" s="1">
        <v>1099.3889999999999</v>
      </c>
    </row>
    <row r="1973" spans="1:1" x14ac:dyDescent="0.25">
      <c r="A1973" s="1">
        <v>1099.0450000000001</v>
      </c>
    </row>
    <row r="1974" spans="1:1" x14ac:dyDescent="0.25">
      <c r="A1974" s="1">
        <v>1098.981</v>
      </c>
    </row>
    <row r="1975" spans="1:1" x14ac:dyDescent="0.25">
      <c r="A1975" s="1">
        <v>1098.7349999999999</v>
      </c>
    </row>
    <row r="1976" spans="1:1" x14ac:dyDescent="0.25">
      <c r="A1976" s="1">
        <v>1098.5730000000001</v>
      </c>
    </row>
    <row r="1977" spans="1:1" x14ac:dyDescent="0.25">
      <c r="A1977" s="1">
        <v>1098.5060000000001</v>
      </c>
    </row>
    <row r="1978" spans="1:1" x14ac:dyDescent="0.25">
      <c r="A1978" s="1">
        <v>1098.296</v>
      </c>
    </row>
    <row r="1979" spans="1:1" x14ac:dyDescent="0.25">
      <c r="A1979" s="1">
        <v>1098.2429999999999</v>
      </c>
    </row>
    <row r="1980" spans="1:1" x14ac:dyDescent="0.25">
      <c r="A1980" s="1">
        <v>1098.164</v>
      </c>
    </row>
    <row r="1981" spans="1:1" x14ac:dyDescent="0.25">
      <c r="A1981" s="1">
        <v>1097.9670000000001</v>
      </c>
    </row>
    <row r="1982" spans="1:1" x14ac:dyDescent="0.25">
      <c r="A1982" s="1">
        <v>1097.595</v>
      </c>
    </row>
    <row r="1983" spans="1:1" x14ac:dyDescent="0.25">
      <c r="A1983" s="1">
        <v>1097.1479999999999</v>
      </c>
    </row>
    <row r="1984" spans="1:1" x14ac:dyDescent="0.25">
      <c r="A1984" s="1">
        <v>1096.9549999999999</v>
      </c>
    </row>
    <row r="1985" spans="1:1" x14ac:dyDescent="0.25">
      <c r="A1985" s="1">
        <v>1096.731</v>
      </c>
    </row>
    <row r="1986" spans="1:1" x14ac:dyDescent="0.25">
      <c r="A1986" s="1">
        <v>1096.367</v>
      </c>
    </row>
    <row r="1987" spans="1:1" x14ac:dyDescent="0.25">
      <c r="A1987" s="1">
        <v>1096.1210000000001</v>
      </c>
    </row>
    <row r="1988" spans="1:1" x14ac:dyDescent="0.25">
      <c r="A1988" s="1">
        <v>1096.08</v>
      </c>
    </row>
    <row r="1989" spans="1:1" x14ac:dyDescent="0.25">
      <c r="A1989" s="1">
        <v>1095.856</v>
      </c>
    </row>
    <row r="1990" spans="1:1" x14ac:dyDescent="0.25">
      <c r="A1990" s="1">
        <v>1095.7660000000001</v>
      </c>
    </row>
    <row r="1991" spans="1:1" x14ac:dyDescent="0.25">
      <c r="A1991" s="1">
        <v>1095.587</v>
      </c>
    </row>
    <row r="1992" spans="1:1" x14ac:dyDescent="0.25">
      <c r="A1992" s="1">
        <v>1095.5129999999999</v>
      </c>
    </row>
    <row r="1993" spans="1:1" x14ac:dyDescent="0.25">
      <c r="A1993" s="1">
        <v>1095.403</v>
      </c>
    </row>
    <row r="1994" spans="1:1" x14ac:dyDescent="0.25">
      <c r="A1994" s="1">
        <v>1094.9280000000001</v>
      </c>
    </row>
    <row r="1995" spans="1:1" x14ac:dyDescent="0.25">
      <c r="A1995" s="1">
        <v>1094.8779999999999</v>
      </c>
    </row>
    <row r="1996" spans="1:1" x14ac:dyDescent="0.25">
      <c r="A1996" s="1">
        <v>1094.8320000000001</v>
      </c>
    </row>
    <row r="1997" spans="1:1" x14ac:dyDescent="0.25">
      <c r="A1997" s="1">
        <v>1094.7670000000001</v>
      </c>
    </row>
    <row r="1998" spans="1:1" x14ac:dyDescent="0.25">
      <c r="A1998" s="1">
        <v>1094.6369999999999</v>
      </c>
    </row>
    <row r="1999" spans="1:1" x14ac:dyDescent="0.25">
      <c r="A1999" s="1">
        <v>1094.4860000000001</v>
      </c>
    </row>
    <row r="2000" spans="1:1" x14ac:dyDescent="0.25">
      <c r="A2000" s="1">
        <v>1094.2550000000001</v>
      </c>
    </row>
    <row r="2001" spans="1:1" x14ac:dyDescent="0.25">
      <c r="A2001" s="1">
        <v>1094.058</v>
      </c>
    </row>
    <row r="2002" spans="1:1" x14ac:dyDescent="0.25">
      <c r="A2002" s="1">
        <v>1093.8699999999999</v>
      </c>
    </row>
    <row r="2003" spans="1:1" x14ac:dyDescent="0.25">
      <c r="A2003" s="1">
        <v>1093.6010000000001</v>
      </c>
    </row>
    <row r="2004" spans="1:1" x14ac:dyDescent="0.25">
      <c r="A2004" s="1">
        <v>1093.521</v>
      </c>
    </row>
    <row r="2005" spans="1:1" x14ac:dyDescent="0.25">
      <c r="A2005" s="1">
        <v>1093.2529999999999</v>
      </c>
    </row>
    <row r="2006" spans="1:1" x14ac:dyDescent="0.25">
      <c r="A2006" s="1">
        <v>1093.1849999999999</v>
      </c>
    </row>
    <row r="2007" spans="1:1" x14ac:dyDescent="0.25">
      <c r="A2007" s="1">
        <v>1092.9100000000001</v>
      </c>
    </row>
    <row r="2008" spans="1:1" x14ac:dyDescent="0.25">
      <c r="A2008" s="1">
        <v>1092.529</v>
      </c>
    </row>
    <row r="2009" spans="1:1" x14ac:dyDescent="0.25">
      <c r="A2009" s="1">
        <v>1092.481</v>
      </c>
    </row>
    <row r="2010" spans="1:1" x14ac:dyDescent="0.25">
      <c r="A2010" s="1">
        <v>1092.325</v>
      </c>
    </row>
    <row r="2011" spans="1:1" x14ac:dyDescent="0.25">
      <c r="A2011" s="1">
        <v>1092.3009999999999</v>
      </c>
    </row>
    <row r="2012" spans="1:1" x14ac:dyDescent="0.25">
      <c r="A2012" s="1">
        <v>1092.0319999999999</v>
      </c>
    </row>
    <row r="2013" spans="1:1" x14ac:dyDescent="0.25">
      <c r="A2013" s="1">
        <v>1091.9829999999999</v>
      </c>
    </row>
    <row r="2014" spans="1:1" x14ac:dyDescent="0.25">
      <c r="A2014" s="1">
        <v>1091.6759999999999</v>
      </c>
    </row>
    <row r="2015" spans="1:1" x14ac:dyDescent="0.25">
      <c r="A2015" s="1">
        <v>1091.5550000000001</v>
      </c>
    </row>
    <row r="2016" spans="1:1" x14ac:dyDescent="0.25">
      <c r="A2016" s="1">
        <v>1091.4770000000001</v>
      </c>
    </row>
    <row r="2017" spans="1:1" x14ac:dyDescent="0.25">
      <c r="A2017" s="1">
        <v>1091.43</v>
      </c>
    </row>
    <row r="2018" spans="1:1" x14ac:dyDescent="0.25">
      <c r="A2018" s="1">
        <v>1091.2929999999999</v>
      </c>
    </row>
    <row r="2019" spans="1:1" x14ac:dyDescent="0.25">
      <c r="A2019" s="1">
        <v>1091.097</v>
      </c>
    </row>
    <row r="2020" spans="1:1" x14ac:dyDescent="0.25">
      <c r="A2020" s="1">
        <v>1091.047</v>
      </c>
    </row>
    <row r="2021" spans="1:1" x14ac:dyDescent="0.25">
      <c r="A2021" s="1">
        <v>1090.876</v>
      </c>
    </row>
    <row r="2022" spans="1:1" x14ac:dyDescent="0.25">
      <c r="A2022" s="1">
        <v>1090.8389999999999</v>
      </c>
    </row>
    <row r="2023" spans="1:1" x14ac:dyDescent="0.25">
      <c r="A2023" s="1">
        <v>1090.739</v>
      </c>
    </row>
    <row r="2024" spans="1:1" x14ac:dyDescent="0.25">
      <c r="A2024" s="1">
        <v>1090.626</v>
      </c>
    </row>
    <row r="2025" spans="1:1" x14ac:dyDescent="0.25">
      <c r="A2025" s="1">
        <v>1090.5360000000001</v>
      </c>
    </row>
    <row r="2026" spans="1:1" x14ac:dyDescent="0.25">
      <c r="A2026" s="1">
        <v>1090.366</v>
      </c>
    </row>
    <row r="2027" spans="1:1" x14ac:dyDescent="0.25">
      <c r="A2027" s="1">
        <v>1090.0060000000001</v>
      </c>
    </row>
    <row r="2028" spans="1:1" x14ac:dyDescent="0.25">
      <c r="A2028" s="1">
        <v>1089.921</v>
      </c>
    </row>
    <row r="2029" spans="1:1" x14ac:dyDescent="0.25">
      <c r="A2029" s="1">
        <v>1089.8440000000001</v>
      </c>
    </row>
    <row r="2030" spans="1:1" x14ac:dyDescent="0.25">
      <c r="A2030" s="1">
        <v>1089.5709999999999</v>
      </c>
    </row>
    <row r="2031" spans="1:1" x14ac:dyDescent="0.25">
      <c r="A2031" s="1">
        <v>1089.4639999999999</v>
      </c>
    </row>
    <row r="2032" spans="1:1" x14ac:dyDescent="0.25">
      <c r="A2032" s="1">
        <v>1089.3119999999999</v>
      </c>
    </row>
    <row r="2033" spans="1:1" x14ac:dyDescent="0.25">
      <c r="A2033" s="1">
        <v>1089.1669999999999</v>
      </c>
    </row>
    <row r="2034" spans="1:1" x14ac:dyDescent="0.25">
      <c r="A2034" s="1">
        <v>1088.933</v>
      </c>
    </row>
    <row r="2035" spans="1:1" x14ac:dyDescent="0.25">
      <c r="A2035" s="1">
        <v>1088.8789999999999</v>
      </c>
    </row>
    <row r="2036" spans="1:1" x14ac:dyDescent="0.25">
      <c r="A2036" s="1">
        <v>1088.6590000000001</v>
      </c>
    </row>
    <row r="2037" spans="1:1" x14ac:dyDescent="0.25">
      <c r="A2037" s="1">
        <v>1088.5719999999999</v>
      </c>
    </row>
    <row r="2038" spans="1:1" x14ac:dyDescent="0.25">
      <c r="A2038" s="1">
        <v>1088.3530000000001</v>
      </c>
    </row>
    <row r="2039" spans="1:1" x14ac:dyDescent="0.25">
      <c r="A2039" s="1">
        <v>1088.2840000000001</v>
      </c>
    </row>
    <row r="2040" spans="1:1" x14ac:dyDescent="0.25">
      <c r="A2040" s="1">
        <v>1088.125</v>
      </c>
    </row>
    <row r="2041" spans="1:1" x14ac:dyDescent="0.25">
      <c r="A2041" s="1">
        <v>1087.8040000000001</v>
      </c>
    </row>
    <row r="2042" spans="1:1" x14ac:dyDescent="0.25">
      <c r="A2042" s="1">
        <v>1087.6010000000001</v>
      </c>
    </row>
    <row r="2043" spans="1:1" x14ac:dyDescent="0.25">
      <c r="A2043" s="1">
        <v>1087.5630000000001</v>
      </c>
    </row>
    <row r="2044" spans="1:1" x14ac:dyDescent="0.25">
      <c r="A2044" s="1">
        <v>1087.4649999999999</v>
      </c>
    </row>
    <row r="2045" spans="1:1" x14ac:dyDescent="0.25">
      <c r="A2045" s="1">
        <v>1087.4179999999999</v>
      </c>
    </row>
    <row r="2046" spans="1:1" x14ac:dyDescent="0.25">
      <c r="A2046" s="1">
        <v>1087.3620000000001</v>
      </c>
    </row>
    <row r="2047" spans="1:1" x14ac:dyDescent="0.25">
      <c r="A2047" s="1">
        <v>1087.252</v>
      </c>
    </row>
    <row r="2048" spans="1:1" x14ac:dyDescent="0.25">
      <c r="A2048" s="1">
        <v>1087.164</v>
      </c>
    </row>
    <row r="2049" spans="1:1" x14ac:dyDescent="0.25">
      <c r="A2049" s="1">
        <v>1087.0630000000001</v>
      </c>
    </row>
    <row r="2050" spans="1:1" x14ac:dyDescent="0.25">
      <c r="A2050" s="1">
        <v>1086.9929999999999</v>
      </c>
    </row>
    <row r="2051" spans="1:1" x14ac:dyDescent="0.25">
      <c r="A2051" s="1">
        <v>1086.7</v>
      </c>
    </row>
    <row r="2052" spans="1:1" x14ac:dyDescent="0.25">
      <c r="A2052" s="1">
        <v>1086.598</v>
      </c>
    </row>
    <row r="2053" spans="1:1" x14ac:dyDescent="0.25">
      <c r="A2053" s="1">
        <v>1086.538</v>
      </c>
    </row>
    <row r="2054" spans="1:1" x14ac:dyDescent="0.25">
      <c r="A2054" s="1">
        <v>1086.3879999999999</v>
      </c>
    </row>
    <row r="2055" spans="1:1" x14ac:dyDescent="0.25">
      <c r="A2055" s="1">
        <v>1086.3209999999999</v>
      </c>
    </row>
    <row r="2056" spans="1:1" x14ac:dyDescent="0.25">
      <c r="A2056" s="1">
        <v>1086.28</v>
      </c>
    </row>
    <row r="2057" spans="1:1" x14ac:dyDescent="0.25">
      <c r="A2057" s="1">
        <v>1085.915</v>
      </c>
    </row>
    <row r="2058" spans="1:1" x14ac:dyDescent="0.25">
      <c r="A2058" s="1">
        <v>1085.828</v>
      </c>
    </row>
    <row r="2059" spans="1:1" x14ac:dyDescent="0.25">
      <c r="A2059" s="1">
        <v>1085.5309999999999</v>
      </c>
    </row>
    <row r="2060" spans="1:1" x14ac:dyDescent="0.25">
      <c r="A2060" s="1">
        <v>1085.4349999999999</v>
      </c>
    </row>
    <row r="2061" spans="1:1" x14ac:dyDescent="0.25">
      <c r="A2061" s="1">
        <v>1085.3800000000001</v>
      </c>
    </row>
    <row r="2062" spans="1:1" x14ac:dyDescent="0.25">
      <c r="A2062" s="1">
        <v>1085.2829999999999</v>
      </c>
    </row>
    <row r="2063" spans="1:1" x14ac:dyDescent="0.25">
      <c r="A2063" s="1">
        <v>1085.2360000000001</v>
      </c>
    </row>
    <row r="2064" spans="1:1" x14ac:dyDescent="0.25">
      <c r="A2064" s="1" t="s">
        <v>618</v>
      </c>
    </row>
    <row r="2065" spans="1:1" x14ac:dyDescent="0.25">
      <c r="A2065" s="1" t="s">
        <v>619</v>
      </c>
    </row>
    <row r="2066" spans="1:1" x14ac:dyDescent="0.25">
      <c r="A2066" s="1" t="s">
        <v>620</v>
      </c>
    </row>
    <row r="2067" spans="1:1" x14ac:dyDescent="0.25">
      <c r="A2067" s="1" t="s">
        <v>621</v>
      </c>
    </row>
    <row r="2068" spans="1:1" x14ac:dyDescent="0.25">
      <c r="A2068" s="1" t="s">
        <v>623</v>
      </c>
    </row>
    <row r="2069" spans="1:1" x14ac:dyDescent="0.25">
      <c r="A2069" s="1" t="s">
        <v>624</v>
      </c>
    </row>
    <row r="2070" spans="1:1" x14ac:dyDescent="0.25">
      <c r="A2070" s="1" t="s">
        <v>625</v>
      </c>
    </row>
    <row r="2071" spans="1:1" x14ac:dyDescent="0.25">
      <c r="A2071" s="1" t="s">
        <v>626</v>
      </c>
    </row>
    <row r="2072" spans="1:1" x14ac:dyDescent="0.25">
      <c r="A2072" s="1" t="s">
        <v>627</v>
      </c>
    </row>
    <row r="2073" spans="1:1" x14ac:dyDescent="0.25">
      <c r="A2073" s="1" t="s">
        <v>628</v>
      </c>
    </row>
    <row r="2074" spans="1:1" x14ac:dyDescent="0.25">
      <c r="A2074" s="1" t="s">
        <v>630</v>
      </c>
    </row>
    <row r="2075" spans="1:1" x14ac:dyDescent="0.25">
      <c r="A2075" s="1" t="s">
        <v>631</v>
      </c>
    </row>
    <row r="2076" spans="1:1" x14ac:dyDescent="0.25">
      <c r="A2076" s="1" t="s">
        <v>632</v>
      </c>
    </row>
    <row r="2077" spans="1:1" x14ac:dyDescent="0.25">
      <c r="A2077" s="1" t="s">
        <v>633</v>
      </c>
    </row>
    <row r="2078" spans="1:1" x14ac:dyDescent="0.25">
      <c r="A2078" s="1" t="s">
        <v>634</v>
      </c>
    </row>
    <row r="2079" spans="1:1" x14ac:dyDescent="0.25">
      <c r="A2079" s="1" t="s">
        <v>635</v>
      </c>
    </row>
    <row r="2080" spans="1:1" x14ac:dyDescent="0.25">
      <c r="A2080" s="1" t="s">
        <v>636</v>
      </c>
    </row>
    <row r="2081" spans="1:1" x14ac:dyDescent="0.25">
      <c r="A2081" s="1" t="s">
        <v>637</v>
      </c>
    </row>
    <row r="2082" spans="1:1" x14ac:dyDescent="0.25">
      <c r="A2082" s="1" t="s">
        <v>638</v>
      </c>
    </row>
    <row r="2083" spans="1:1" x14ac:dyDescent="0.25">
      <c r="A2083" s="1" t="s">
        <v>639</v>
      </c>
    </row>
    <row r="2084" spans="1:1" x14ac:dyDescent="0.25">
      <c r="A2084" s="1" t="s">
        <v>640</v>
      </c>
    </row>
    <row r="2085" spans="1:1" x14ac:dyDescent="0.25">
      <c r="A2085" s="1" t="s">
        <v>641</v>
      </c>
    </row>
    <row r="2086" spans="1:1" x14ac:dyDescent="0.25">
      <c r="A2086" s="1" t="s">
        <v>642</v>
      </c>
    </row>
    <row r="2087" spans="1:1" x14ac:dyDescent="0.25">
      <c r="A2087" s="1" t="s">
        <v>643</v>
      </c>
    </row>
    <row r="2088" spans="1:1" x14ac:dyDescent="0.25">
      <c r="A2088" s="1" t="s">
        <v>644</v>
      </c>
    </row>
    <row r="2089" spans="1:1" x14ac:dyDescent="0.25">
      <c r="A2089" s="1" t="s">
        <v>645</v>
      </c>
    </row>
    <row r="2090" spans="1:1" x14ac:dyDescent="0.25">
      <c r="A2090" s="1" t="s">
        <v>646</v>
      </c>
    </row>
    <row r="2091" spans="1:1" x14ac:dyDescent="0.25">
      <c r="A2091" s="1" t="s">
        <v>647</v>
      </c>
    </row>
    <row r="2092" spans="1:1" x14ac:dyDescent="0.25">
      <c r="A2092" s="1" t="s">
        <v>648</v>
      </c>
    </row>
    <row r="2093" spans="1:1" x14ac:dyDescent="0.25">
      <c r="A2093" s="1" t="s">
        <v>649</v>
      </c>
    </row>
    <row r="2094" spans="1:1" x14ac:dyDescent="0.25">
      <c r="A2094" s="1" t="s">
        <v>650</v>
      </c>
    </row>
    <row r="2095" spans="1:1" x14ac:dyDescent="0.25">
      <c r="A2095" s="1" t="s">
        <v>651</v>
      </c>
    </row>
    <row r="2096" spans="1:1" x14ac:dyDescent="0.25">
      <c r="A2096" s="1" t="s">
        <v>652</v>
      </c>
    </row>
    <row r="2097" spans="1:1" x14ac:dyDescent="0.25">
      <c r="A2097" s="1" t="s">
        <v>653</v>
      </c>
    </row>
    <row r="2098" spans="1:1" x14ac:dyDescent="0.25">
      <c r="A2098" s="1" t="s">
        <v>654</v>
      </c>
    </row>
    <row r="2099" spans="1:1" x14ac:dyDescent="0.25">
      <c r="A2099" s="1" t="s">
        <v>655</v>
      </c>
    </row>
    <row r="2100" spans="1:1" x14ac:dyDescent="0.25">
      <c r="A2100" s="1" t="s">
        <v>656</v>
      </c>
    </row>
    <row r="2101" spans="1:1" x14ac:dyDescent="0.25">
      <c r="A2101" s="1" t="s">
        <v>657</v>
      </c>
    </row>
    <row r="2102" spans="1:1" x14ac:dyDescent="0.25">
      <c r="A2102" s="1" t="s">
        <v>658</v>
      </c>
    </row>
    <row r="2103" spans="1:1" x14ac:dyDescent="0.25">
      <c r="A2103" s="1" t="s">
        <v>659</v>
      </c>
    </row>
    <row r="2104" spans="1:1" x14ac:dyDescent="0.25">
      <c r="A2104" s="1" t="s">
        <v>660</v>
      </c>
    </row>
    <row r="2105" spans="1:1" x14ac:dyDescent="0.25">
      <c r="A2105" s="1" t="s">
        <v>661</v>
      </c>
    </row>
    <row r="2106" spans="1:1" x14ac:dyDescent="0.25">
      <c r="A2106" s="1" t="s">
        <v>662</v>
      </c>
    </row>
    <row r="2107" spans="1:1" x14ac:dyDescent="0.25">
      <c r="A2107" s="1" t="s">
        <v>663</v>
      </c>
    </row>
    <row r="2108" spans="1:1" x14ac:dyDescent="0.25">
      <c r="A2108" s="1" t="s">
        <v>664</v>
      </c>
    </row>
    <row r="2109" spans="1:1" x14ac:dyDescent="0.25">
      <c r="A2109" s="1" t="s">
        <v>665</v>
      </c>
    </row>
    <row r="2110" spans="1:1" x14ac:dyDescent="0.25">
      <c r="A2110" s="1" t="s">
        <v>666</v>
      </c>
    </row>
    <row r="2111" spans="1:1" x14ac:dyDescent="0.25">
      <c r="A2111" s="1" t="s">
        <v>667</v>
      </c>
    </row>
    <row r="2112" spans="1:1" x14ac:dyDescent="0.25">
      <c r="A2112" s="1" t="s">
        <v>668</v>
      </c>
    </row>
    <row r="2113" spans="1:1" x14ac:dyDescent="0.25">
      <c r="A2113" s="1" t="s">
        <v>669</v>
      </c>
    </row>
    <row r="2114" spans="1:1" x14ac:dyDescent="0.25">
      <c r="A2114" s="1" t="s">
        <v>670</v>
      </c>
    </row>
    <row r="2115" spans="1:1" x14ac:dyDescent="0.25">
      <c r="A2115" s="1" t="s">
        <v>671</v>
      </c>
    </row>
    <row r="2116" spans="1:1" x14ac:dyDescent="0.25">
      <c r="A2116" s="1" t="s">
        <v>672</v>
      </c>
    </row>
    <row r="2117" spans="1:1" x14ac:dyDescent="0.25">
      <c r="A2117" s="1" t="s">
        <v>673</v>
      </c>
    </row>
    <row r="2118" spans="1:1" x14ac:dyDescent="0.25">
      <c r="A2118" s="1" t="s">
        <v>674</v>
      </c>
    </row>
    <row r="2119" spans="1:1" x14ac:dyDescent="0.25">
      <c r="A2119" s="1" t="s">
        <v>675</v>
      </c>
    </row>
    <row r="2120" spans="1:1" x14ac:dyDescent="0.25">
      <c r="A2120" s="1" t="s">
        <v>676</v>
      </c>
    </row>
    <row r="2121" spans="1:1" x14ac:dyDescent="0.25">
      <c r="A2121" s="1" t="s">
        <v>677</v>
      </c>
    </row>
    <row r="2122" spans="1:1" x14ac:dyDescent="0.25">
      <c r="A2122" s="1" t="s">
        <v>680</v>
      </c>
    </row>
    <row r="2123" spans="1:1" x14ac:dyDescent="0.25">
      <c r="A2123" s="1" t="s">
        <v>681</v>
      </c>
    </row>
    <row r="2124" spans="1:1" x14ac:dyDescent="0.25">
      <c r="A2124" s="1" t="s">
        <v>682</v>
      </c>
    </row>
    <row r="2125" spans="1:1" x14ac:dyDescent="0.25">
      <c r="A2125" s="1" t="s">
        <v>683</v>
      </c>
    </row>
    <row r="2126" spans="1:1" x14ac:dyDescent="0.25">
      <c r="A2126" s="1" t="s">
        <v>684</v>
      </c>
    </row>
    <row r="2127" spans="1:1" x14ac:dyDescent="0.25">
      <c r="A2127" s="1" t="s">
        <v>685</v>
      </c>
    </row>
    <row r="2128" spans="1:1" x14ac:dyDescent="0.25">
      <c r="A2128" s="1" t="s">
        <v>686</v>
      </c>
    </row>
    <row r="2129" spans="1:1" x14ac:dyDescent="0.25">
      <c r="A2129" s="1" t="s">
        <v>687</v>
      </c>
    </row>
    <row r="2130" spans="1:1" x14ac:dyDescent="0.25">
      <c r="A2130" s="1" t="s">
        <v>688</v>
      </c>
    </row>
    <row r="2131" spans="1:1" x14ac:dyDescent="0.25">
      <c r="A2131" s="1" t="s">
        <v>689</v>
      </c>
    </row>
    <row r="2132" spans="1:1" x14ac:dyDescent="0.25">
      <c r="A2132" s="1" t="s">
        <v>690</v>
      </c>
    </row>
    <row r="2133" spans="1:1" x14ac:dyDescent="0.25">
      <c r="A2133" s="1" t="s">
        <v>691</v>
      </c>
    </row>
    <row r="2134" spans="1:1" x14ac:dyDescent="0.25">
      <c r="A2134" s="1" t="s">
        <v>692</v>
      </c>
    </row>
    <row r="2135" spans="1:1" x14ac:dyDescent="0.25">
      <c r="A2135" s="1" t="s">
        <v>693</v>
      </c>
    </row>
    <row r="2136" spans="1:1" x14ac:dyDescent="0.25">
      <c r="A2136" s="1" t="s">
        <v>694</v>
      </c>
    </row>
    <row r="2137" spans="1:1" x14ac:dyDescent="0.25">
      <c r="A2137" s="1" t="s">
        <v>695</v>
      </c>
    </row>
    <row r="2138" spans="1:1" x14ac:dyDescent="0.25">
      <c r="A2138" s="1" t="s">
        <v>696</v>
      </c>
    </row>
    <row r="2139" spans="1:1" x14ac:dyDescent="0.25">
      <c r="A2139" s="1" t="s">
        <v>697</v>
      </c>
    </row>
    <row r="2140" spans="1:1" x14ac:dyDescent="0.25">
      <c r="A2140" s="1" t="s">
        <v>698</v>
      </c>
    </row>
    <row r="2141" spans="1:1" x14ac:dyDescent="0.25">
      <c r="A2141" s="1" t="s">
        <v>699</v>
      </c>
    </row>
    <row r="2142" spans="1:1" x14ac:dyDescent="0.25">
      <c r="A2142" s="1" t="s">
        <v>700</v>
      </c>
    </row>
    <row r="2143" spans="1:1" x14ac:dyDescent="0.25">
      <c r="A2143" s="1" t="s">
        <v>701</v>
      </c>
    </row>
    <row r="2144" spans="1:1" x14ac:dyDescent="0.25">
      <c r="A2144" s="1" t="s">
        <v>702</v>
      </c>
    </row>
    <row r="2145" spans="1:1" x14ac:dyDescent="0.25">
      <c r="A2145" s="1" t="s">
        <v>703</v>
      </c>
    </row>
    <row r="2146" spans="1:1" x14ac:dyDescent="0.25">
      <c r="A2146" s="1" t="s">
        <v>704</v>
      </c>
    </row>
    <row r="2147" spans="1:1" x14ac:dyDescent="0.25">
      <c r="A2147" s="1" t="s">
        <v>705</v>
      </c>
    </row>
    <row r="2148" spans="1:1" x14ac:dyDescent="0.25">
      <c r="A2148" s="1" t="s">
        <v>706</v>
      </c>
    </row>
    <row r="2149" spans="1:1" x14ac:dyDescent="0.25">
      <c r="A2149" s="1" t="s">
        <v>707</v>
      </c>
    </row>
    <row r="2150" spans="1:1" x14ac:dyDescent="0.25">
      <c r="A2150" s="1" t="s">
        <v>708</v>
      </c>
    </row>
    <row r="2151" spans="1:1" x14ac:dyDescent="0.25">
      <c r="A2151" s="1" t="s">
        <v>709</v>
      </c>
    </row>
    <row r="2152" spans="1:1" x14ac:dyDescent="0.25">
      <c r="A2152" s="1" t="s">
        <v>710</v>
      </c>
    </row>
    <row r="2153" spans="1:1" x14ac:dyDescent="0.25">
      <c r="A2153" s="1" t="s">
        <v>711</v>
      </c>
    </row>
    <row r="2154" spans="1:1" x14ac:dyDescent="0.25">
      <c r="A2154" s="1" t="s">
        <v>712</v>
      </c>
    </row>
    <row r="2155" spans="1:1" x14ac:dyDescent="0.25">
      <c r="A2155" s="1" t="s">
        <v>713</v>
      </c>
    </row>
    <row r="2156" spans="1:1" x14ac:dyDescent="0.25">
      <c r="A2156" s="1" t="s">
        <v>714</v>
      </c>
    </row>
    <row r="2157" spans="1:1" x14ac:dyDescent="0.25">
      <c r="A2157" s="1" t="s">
        <v>715</v>
      </c>
    </row>
    <row r="2158" spans="1:1" x14ac:dyDescent="0.25">
      <c r="A2158" s="1" t="s">
        <v>716</v>
      </c>
    </row>
    <row r="2159" spans="1:1" x14ac:dyDescent="0.25">
      <c r="A2159" s="1" t="s">
        <v>717</v>
      </c>
    </row>
    <row r="2160" spans="1:1" x14ac:dyDescent="0.25">
      <c r="A2160" s="1" t="s">
        <v>718</v>
      </c>
    </row>
    <row r="2161" spans="1:1" x14ac:dyDescent="0.25">
      <c r="A2161" s="1" t="s">
        <v>719</v>
      </c>
    </row>
    <row r="2162" spans="1:1" x14ac:dyDescent="0.25">
      <c r="A2162" s="1" t="s">
        <v>720</v>
      </c>
    </row>
    <row r="2163" spans="1:1" x14ac:dyDescent="0.25">
      <c r="A2163" s="1" t="s">
        <v>721</v>
      </c>
    </row>
    <row r="2164" spans="1:1" x14ac:dyDescent="0.25">
      <c r="A2164" s="1" t="s">
        <v>722</v>
      </c>
    </row>
    <row r="2165" spans="1:1" x14ac:dyDescent="0.25">
      <c r="A2165" s="1" t="s">
        <v>723</v>
      </c>
    </row>
    <row r="2166" spans="1:1" x14ac:dyDescent="0.25">
      <c r="A2166" s="1" t="s">
        <v>724</v>
      </c>
    </row>
    <row r="2167" spans="1:1" x14ac:dyDescent="0.25">
      <c r="A2167" s="1" t="s">
        <v>725</v>
      </c>
    </row>
    <row r="2168" spans="1:1" x14ac:dyDescent="0.25">
      <c r="A2168" s="1" t="s">
        <v>726</v>
      </c>
    </row>
    <row r="2169" spans="1:1" x14ac:dyDescent="0.25">
      <c r="A2169" s="1" t="s">
        <v>727</v>
      </c>
    </row>
    <row r="2170" spans="1:1" x14ac:dyDescent="0.25">
      <c r="A2170" s="1" t="s">
        <v>728</v>
      </c>
    </row>
    <row r="2171" spans="1:1" x14ac:dyDescent="0.25">
      <c r="A2171" s="1" t="s">
        <v>729</v>
      </c>
    </row>
    <row r="2172" spans="1:1" x14ac:dyDescent="0.25">
      <c r="A2172" s="1" t="s">
        <v>730</v>
      </c>
    </row>
    <row r="2173" spans="1:1" x14ac:dyDescent="0.25">
      <c r="A2173" s="1" t="s">
        <v>731</v>
      </c>
    </row>
    <row r="2174" spans="1:1" x14ac:dyDescent="0.25">
      <c r="A2174" s="1" t="s">
        <v>732</v>
      </c>
    </row>
    <row r="2175" spans="1:1" x14ac:dyDescent="0.25">
      <c r="A2175" s="1" t="s">
        <v>733</v>
      </c>
    </row>
    <row r="2176" spans="1:1" x14ac:dyDescent="0.25">
      <c r="A2176" s="1" t="s">
        <v>734</v>
      </c>
    </row>
    <row r="2177" spans="1:1" x14ac:dyDescent="0.25">
      <c r="A2177" s="1" t="s">
        <v>735</v>
      </c>
    </row>
    <row r="2178" spans="1:1" x14ac:dyDescent="0.25">
      <c r="A2178" s="1" t="s">
        <v>736</v>
      </c>
    </row>
    <row r="2179" spans="1:1" x14ac:dyDescent="0.25">
      <c r="A2179" s="1" t="s">
        <v>737</v>
      </c>
    </row>
    <row r="2180" spans="1:1" x14ac:dyDescent="0.25">
      <c r="A2180" s="1" t="s">
        <v>738</v>
      </c>
    </row>
    <row r="2181" spans="1:1" x14ac:dyDescent="0.25">
      <c r="A2181" s="1" t="s">
        <v>739</v>
      </c>
    </row>
    <row r="2182" spans="1:1" x14ac:dyDescent="0.25">
      <c r="A2182" s="1" t="s">
        <v>740</v>
      </c>
    </row>
    <row r="2183" spans="1:1" x14ac:dyDescent="0.25">
      <c r="A2183" s="1" t="s">
        <v>741</v>
      </c>
    </row>
    <row r="2184" spans="1:1" x14ac:dyDescent="0.25">
      <c r="A2184" s="1" t="s">
        <v>742</v>
      </c>
    </row>
    <row r="2185" spans="1:1" x14ac:dyDescent="0.25">
      <c r="A2185" s="1" t="s">
        <v>743</v>
      </c>
    </row>
    <row r="2186" spans="1:1" x14ac:dyDescent="0.25">
      <c r="A2186" s="1" t="s">
        <v>744</v>
      </c>
    </row>
    <row r="2187" spans="1:1" x14ac:dyDescent="0.25">
      <c r="A2187" s="1" t="s">
        <v>745</v>
      </c>
    </row>
    <row r="2188" spans="1:1" x14ac:dyDescent="0.25">
      <c r="A2188" s="1" t="s">
        <v>746</v>
      </c>
    </row>
    <row r="2189" spans="1:1" x14ac:dyDescent="0.25">
      <c r="A2189" s="1" t="s">
        <v>747</v>
      </c>
    </row>
    <row r="2190" spans="1:1" x14ac:dyDescent="0.25">
      <c r="A2190" s="1" t="s">
        <v>748</v>
      </c>
    </row>
    <row r="2191" spans="1:1" x14ac:dyDescent="0.25">
      <c r="A2191" s="1" t="s">
        <v>749</v>
      </c>
    </row>
    <row r="2192" spans="1:1" x14ac:dyDescent="0.25">
      <c r="A2192" s="1" t="s">
        <v>750</v>
      </c>
    </row>
    <row r="2193" spans="1:1" x14ac:dyDescent="0.25">
      <c r="A2193" s="1" t="s">
        <v>751</v>
      </c>
    </row>
    <row r="2194" spans="1:1" x14ac:dyDescent="0.25">
      <c r="A2194" s="1" t="s">
        <v>752</v>
      </c>
    </row>
    <row r="2195" spans="1:1" x14ac:dyDescent="0.25">
      <c r="A2195" s="1" t="s">
        <v>753</v>
      </c>
    </row>
    <row r="2196" spans="1:1" x14ac:dyDescent="0.25">
      <c r="A2196" s="1" t="s">
        <v>754</v>
      </c>
    </row>
    <row r="2197" spans="1:1" x14ac:dyDescent="0.25">
      <c r="A2197" s="1" t="s">
        <v>755</v>
      </c>
    </row>
    <row r="2198" spans="1:1" x14ac:dyDescent="0.25">
      <c r="A2198" s="1" t="s">
        <v>756</v>
      </c>
    </row>
    <row r="2199" spans="1:1" x14ac:dyDescent="0.25">
      <c r="A2199" s="1" t="s">
        <v>757</v>
      </c>
    </row>
    <row r="2200" spans="1:1" x14ac:dyDescent="0.25">
      <c r="A2200" s="1" t="s">
        <v>758</v>
      </c>
    </row>
    <row r="2201" spans="1:1" x14ac:dyDescent="0.25">
      <c r="A2201" s="1" t="s">
        <v>759</v>
      </c>
    </row>
    <row r="2202" spans="1:1" x14ac:dyDescent="0.25">
      <c r="A2202" s="1" t="s">
        <v>760</v>
      </c>
    </row>
    <row r="2203" spans="1:1" x14ac:dyDescent="0.25">
      <c r="A2203" s="1" t="s">
        <v>761</v>
      </c>
    </row>
    <row r="2204" spans="1:1" x14ac:dyDescent="0.25">
      <c r="A2204" s="1" t="s">
        <v>762</v>
      </c>
    </row>
    <row r="2205" spans="1:1" x14ac:dyDescent="0.25">
      <c r="A2205" s="1" t="s">
        <v>763</v>
      </c>
    </row>
    <row r="2206" spans="1:1" x14ac:dyDescent="0.25">
      <c r="A2206" s="1" t="s">
        <v>764</v>
      </c>
    </row>
    <row r="2207" spans="1:1" x14ac:dyDescent="0.25">
      <c r="A2207" s="1" t="s">
        <v>765</v>
      </c>
    </row>
    <row r="2208" spans="1:1" x14ac:dyDescent="0.25">
      <c r="A2208" s="1" t="s">
        <v>766</v>
      </c>
    </row>
    <row r="2209" spans="1:1" x14ac:dyDescent="0.25">
      <c r="A2209" s="1" t="s">
        <v>767</v>
      </c>
    </row>
    <row r="2210" spans="1:1" x14ac:dyDescent="0.25">
      <c r="A2210" s="1" t="s">
        <v>768</v>
      </c>
    </row>
    <row r="2211" spans="1:1" x14ac:dyDescent="0.25">
      <c r="A2211" s="1" t="s">
        <v>769</v>
      </c>
    </row>
    <row r="2212" spans="1:1" x14ac:dyDescent="0.25">
      <c r="A2212" s="1" t="s">
        <v>770</v>
      </c>
    </row>
    <row r="2213" spans="1:1" x14ac:dyDescent="0.25">
      <c r="A2213" s="1" t="s">
        <v>771</v>
      </c>
    </row>
    <row r="2214" spans="1:1" x14ac:dyDescent="0.25">
      <c r="A2214" s="1" t="s">
        <v>772</v>
      </c>
    </row>
    <row r="2215" spans="1:1" x14ac:dyDescent="0.25">
      <c r="A2215" s="1" t="s">
        <v>773</v>
      </c>
    </row>
    <row r="2216" spans="1:1" x14ac:dyDescent="0.25">
      <c r="A2216" s="1" t="s">
        <v>774</v>
      </c>
    </row>
    <row r="2217" spans="1:1" x14ac:dyDescent="0.25">
      <c r="A2217" s="1" t="s">
        <v>775</v>
      </c>
    </row>
    <row r="2218" spans="1:1" x14ac:dyDescent="0.25">
      <c r="A2218" s="1" t="s">
        <v>776</v>
      </c>
    </row>
    <row r="2219" spans="1:1" x14ac:dyDescent="0.25">
      <c r="A2219" s="1" t="s">
        <v>777</v>
      </c>
    </row>
    <row r="2220" spans="1:1" x14ac:dyDescent="0.25">
      <c r="A2220" s="1" t="s">
        <v>778</v>
      </c>
    </row>
    <row r="2221" spans="1:1" x14ac:dyDescent="0.25">
      <c r="A2221" s="1" t="s">
        <v>779</v>
      </c>
    </row>
    <row r="2222" spans="1:1" x14ac:dyDescent="0.25">
      <c r="A2222" s="1" t="s">
        <v>780</v>
      </c>
    </row>
    <row r="2223" spans="1:1" x14ac:dyDescent="0.25">
      <c r="A2223" s="1" t="s">
        <v>781</v>
      </c>
    </row>
    <row r="2224" spans="1:1" x14ac:dyDescent="0.25">
      <c r="A2224" s="1" t="s">
        <v>782</v>
      </c>
    </row>
    <row r="2225" spans="1:1" x14ac:dyDescent="0.25">
      <c r="A2225" s="1" t="s">
        <v>783</v>
      </c>
    </row>
    <row r="2226" spans="1:1" x14ac:dyDescent="0.25">
      <c r="A2226" s="1" t="s">
        <v>784</v>
      </c>
    </row>
    <row r="2227" spans="1:1" x14ac:dyDescent="0.25">
      <c r="A2227" s="1" t="s">
        <v>785</v>
      </c>
    </row>
    <row r="2228" spans="1:1" x14ac:dyDescent="0.25">
      <c r="A2228" s="1" t="s">
        <v>786</v>
      </c>
    </row>
    <row r="2229" spans="1:1" x14ac:dyDescent="0.25">
      <c r="A2229" s="1" t="s">
        <v>787</v>
      </c>
    </row>
    <row r="2230" spans="1:1" x14ac:dyDescent="0.25">
      <c r="A2230" s="1" t="s">
        <v>788</v>
      </c>
    </row>
    <row r="2231" spans="1:1" x14ac:dyDescent="0.25">
      <c r="A2231" s="1" t="s">
        <v>789</v>
      </c>
    </row>
    <row r="2232" spans="1:1" x14ac:dyDescent="0.25">
      <c r="A2232" s="1" t="s">
        <v>790</v>
      </c>
    </row>
    <row r="2233" spans="1:1" x14ac:dyDescent="0.25">
      <c r="A2233" s="1" t="s">
        <v>791</v>
      </c>
    </row>
    <row r="2234" spans="1:1" x14ac:dyDescent="0.25">
      <c r="A2234" s="1" t="s">
        <v>792</v>
      </c>
    </row>
    <row r="2235" spans="1:1" x14ac:dyDescent="0.25">
      <c r="A2235" s="1" t="s">
        <v>793</v>
      </c>
    </row>
    <row r="2236" spans="1:1" x14ac:dyDescent="0.25">
      <c r="A2236" s="1" t="s">
        <v>794</v>
      </c>
    </row>
    <row r="2237" spans="1:1" x14ac:dyDescent="0.25">
      <c r="A2237" s="1" t="s">
        <v>795</v>
      </c>
    </row>
    <row r="2238" spans="1:1" x14ac:dyDescent="0.25">
      <c r="A2238" s="1" t="s">
        <v>796</v>
      </c>
    </row>
    <row r="2239" spans="1:1" x14ac:dyDescent="0.25">
      <c r="A2239" s="1" t="s">
        <v>797</v>
      </c>
    </row>
    <row r="2240" spans="1:1" x14ac:dyDescent="0.25">
      <c r="A2240" s="1" t="s">
        <v>798</v>
      </c>
    </row>
    <row r="2241" spans="1:1" x14ac:dyDescent="0.25">
      <c r="A2241" s="1" t="s">
        <v>799</v>
      </c>
    </row>
    <row r="2242" spans="1:1" x14ac:dyDescent="0.25">
      <c r="A2242" s="1" t="s">
        <v>800</v>
      </c>
    </row>
    <row r="2243" spans="1:1" x14ac:dyDescent="0.25">
      <c r="A2243" s="1" t="s">
        <v>801</v>
      </c>
    </row>
    <row r="2244" spans="1:1" x14ac:dyDescent="0.25">
      <c r="A2244" s="1" t="s">
        <v>802</v>
      </c>
    </row>
    <row r="2245" spans="1:1" x14ac:dyDescent="0.25">
      <c r="A2245" s="1" t="s">
        <v>803</v>
      </c>
    </row>
    <row r="2246" spans="1:1" x14ac:dyDescent="0.25">
      <c r="A2246" s="1" t="s">
        <v>804</v>
      </c>
    </row>
    <row r="2247" spans="1:1" x14ac:dyDescent="0.25">
      <c r="A2247" s="1" t="s">
        <v>805</v>
      </c>
    </row>
    <row r="2248" spans="1:1" x14ac:dyDescent="0.25">
      <c r="A2248" s="1" t="s">
        <v>806</v>
      </c>
    </row>
    <row r="2249" spans="1:1" x14ac:dyDescent="0.25">
      <c r="A2249" s="1" t="s">
        <v>807</v>
      </c>
    </row>
    <row r="2250" spans="1:1" x14ac:dyDescent="0.25">
      <c r="A2250" s="1" t="s">
        <v>808</v>
      </c>
    </row>
    <row r="2251" spans="1:1" x14ac:dyDescent="0.25">
      <c r="A2251" s="1" t="s">
        <v>809</v>
      </c>
    </row>
    <row r="2252" spans="1:1" x14ac:dyDescent="0.25">
      <c r="A2252" s="1" t="s">
        <v>810</v>
      </c>
    </row>
    <row r="2253" spans="1:1" x14ac:dyDescent="0.25">
      <c r="A2253" s="1" t="s">
        <v>811</v>
      </c>
    </row>
    <row r="2254" spans="1:1" x14ac:dyDescent="0.25">
      <c r="A2254" s="1" t="s">
        <v>812</v>
      </c>
    </row>
    <row r="2255" spans="1:1" x14ac:dyDescent="0.25">
      <c r="A2255" s="1" t="s">
        <v>813</v>
      </c>
    </row>
    <row r="2256" spans="1:1" x14ac:dyDescent="0.25">
      <c r="A2256" s="1" t="s">
        <v>814</v>
      </c>
    </row>
    <row r="2257" spans="1:1" x14ac:dyDescent="0.25">
      <c r="A2257" s="1" t="s">
        <v>815</v>
      </c>
    </row>
    <row r="2258" spans="1:1" x14ac:dyDescent="0.25">
      <c r="A2258" s="1" t="s">
        <v>816</v>
      </c>
    </row>
    <row r="2259" spans="1:1" x14ac:dyDescent="0.25">
      <c r="A2259" s="1" t="s">
        <v>817</v>
      </c>
    </row>
    <row r="2260" spans="1:1" x14ac:dyDescent="0.25">
      <c r="A2260" s="1" t="s">
        <v>818</v>
      </c>
    </row>
    <row r="2261" spans="1:1" x14ac:dyDescent="0.25">
      <c r="A2261" s="1" t="s">
        <v>819</v>
      </c>
    </row>
    <row r="2262" spans="1:1" x14ac:dyDescent="0.25">
      <c r="A2262" s="1" t="s">
        <v>820</v>
      </c>
    </row>
    <row r="2263" spans="1:1" x14ac:dyDescent="0.25">
      <c r="A2263" s="1" t="s">
        <v>821</v>
      </c>
    </row>
    <row r="2264" spans="1:1" x14ac:dyDescent="0.25">
      <c r="A2264" s="1" t="s">
        <v>822</v>
      </c>
    </row>
    <row r="2265" spans="1:1" x14ac:dyDescent="0.25">
      <c r="A2265" s="1" t="s">
        <v>823</v>
      </c>
    </row>
    <row r="2266" spans="1:1" x14ac:dyDescent="0.25">
      <c r="A2266" s="1" t="s">
        <v>824</v>
      </c>
    </row>
    <row r="2267" spans="1:1" x14ac:dyDescent="0.25">
      <c r="A2267" s="1" t="s">
        <v>825</v>
      </c>
    </row>
    <row r="2268" spans="1:1" x14ac:dyDescent="0.25">
      <c r="A2268" s="1" t="s">
        <v>826</v>
      </c>
    </row>
    <row r="2269" spans="1:1" x14ac:dyDescent="0.25">
      <c r="A2269" s="1" t="s">
        <v>827</v>
      </c>
    </row>
    <row r="2270" spans="1:1" x14ac:dyDescent="0.25">
      <c r="A2270" s="1" t="s">
        <v>828</v>
      </c>
    </row>
    <row r="2271" spans="1:1" x14ac:dyDescent="0.25">
      <c r="A2271" s="1" t="s">
        <v>829</v>
      </c>
    </row>
    <row r="2272" spans="1:1" x14ac:dyDescent="0.25">
      <c r="A2272" s="1" t="s">
        <v>830</v>
      </c>
    </row>
    <row r="2273" spans="1:1" x14ac:dyDescent="0.25">
      <c r="A2273" s="1" t="s">
        <v>831</v>
      </c>
    </row>
    <row r="2274" spans="1:1" x14ac:dyDescent="0.25">
      <c r="A2274" s="1" t="s">
        <v>832</v>
      </c>
    </row>
    <row r="2275" spans="1:1" x14ac:dyDescent="0.25">
      <c r="A2275" s="1" t="s">
        <v>833</v>
      </c>
    </row>
    <row r="2276" spans="1:1" x14ac:dyDescent="0.25">
      <c r="A2276" s="1" t="s">
        <v>834</v>
      </c>
    </row>
    <row r="2277" spans="1:1" x14ac:dyDescent="0.25">
      <c r="A2277" s="1" t="s">
        <v>835</v>
      </c>
    </row>
    <row r="2278" spans="1:1" x14ac:dyDescent="0.25">
      <c r="A2278" s="1" t="s">
        <v>836</v>
      </c>
    </row>
    <row r="2279" spans="1:1" x14ac:dyDescent="0.25">
      <c r="A2279" s="1" t="s">
        <v>837</v>
      </c>
    </row>
    <row r="2280" spans="1:1" x14ac:dyDescent="0.25">
      <c r="A2280" s="1" t="s">
        <v>838</v>
      </c>
    </row>
    <row r="2281" spans="1:1" x14ac:dyDescent="0.25">
      <c r="A2281" s="1" t="s">
        <v>839</v>
      </c>
    </row>
    <row r="2282" spans="1:1" x14ac:dyDescent="0.25">
      <c r="A2282" s="1" t="s">
        <v>840</v>
      </c>
    </row>
    <row r="2283" spans="1:1" x14ac:dyDescent="0.25">
      <c r="A2283" s="1" t="s">
        <v>841</v>
      </c>
    </row>
    <row r="2284" spans="1:1" x14ac:dyDescent="0.25">
      <c r="A2284" s="1" t="s">
        <v>842</v>
      </c>
    </row>
    <row r="2285" spans="1:1" x14ac:dyDescent="0.25">
      <c r="A2285" s="1" t="s">
        <v>843</v>
      </c>
    </row>
    <row r="2286" spans="1:1" x14ac:dyDescent="0.25">
      <c r="A2286" s="1" t="s">
        <v>844</v>
      </c>
    </row>
    <row r="2287" spans="1:1" x14ac:dyDescent="0.25">
      <c r="A2287" s="1" t="s">
        <v>845</v>
      </c>
    </row>
    <row r="2288" spans="1:1" x14ac:dyDescent="0.25">
      <c r="A2288" s="1" t="s">
        <v>846</v>
      </c>
    </row>
    <row r="2289" spans="1:1" x14ac:dyDescent="0.25">
      <c r="A2289" s="1" t="s">
        <v>847</v>
      </c>
    </row>
    <row r="2290" spans="1:1" x14ac:dyDescent="0.25">
      <c r="A2290" s="1" t="s">
        <v>848</v>
      </c>
    </row>
    <row r="2291" spans="1:1" x14ac:dyDescent="0.25">
      <c r="A2291" s="1" t="s">
        <v>849</v>
      </c>
    </row>
    <row r="2292" spans="1:1" x14ac:dyDescent="0.25">
      <c r="A2292" s="1" t="s">
        <v>850</v>
      </c>
    </row>
    <row r="2293" spans="1:1" x14ac:dyDescent="0.25">
      <c r="A2293" s="1" t="s">
        <v>851</v>
      </c>
    </row>
    <row r="2294" spans="1:1" x14ac:dyDescent="0.25">
      <c r="A2294" s="1" t="s">
        <v>852</v>
      </c>
    </row>
    <row r="2295" spans="1:1" x14ac:dyDescent="0.25">
      <c r="A2295" s="1" t="s">
        <v>853</v>
      </c>
    </row>
    <row r="2296" spans="1:1" x14ac:dyDescent="0.25">
      <c r="A2296" s="1" t="s">
        <v>854</v>
      </c>
    </row>
    <row r="2297" spans="1:1" x14ac:dyDescent="0.25">
      <c r="A2297" s="1" t="s">
        <v>855</v>
      </c>
    </row>
    <row r="2298" spans="1:1" x14ac:dyDescent="0.25">
      <c r="A2298" s="1" t="s">
        <v>856</v>
      </c>
    </row>
    <row r="2299" spans="1:1" x14ac:dyDescent="0.25">
      <c r="A2299" s="1" t="s">
        <v>857</v>
      </c>
    </row>
    <row r="2300" spans="1:1" x14ac:dyDescent="0.25">
      <c r="A2300" s="1" t="s">
        <v>858</v>
      </c>
    </row>
    <row r="2301" spans="1:1" x14ac:dyDescent="0.25">
      <c r="A2301" s="1" t="s">
        <v>859</v>
      </c>
    </row>
    <row r="2302" spans="1:1" x14ac:dyDescent="0.25">
      <c r="A2302" s="1" t="s">
        <v>860</v>
      </c>
    </row>
    <row r="2303" spans="1:1" x14ac:dyDescent="0.25">
      <c r="A2303" s="1" t="s">
        <v>861</v>
      </c>
    </row>
    <row r="2304" spans="1:1" x14ac:dyDescent="0.25">
      <c r="A2304" s="1" t="s">
        <v>862</v>
      </c>
    </row>
    <row r="2305" spans="1:1" x14ac:dyDescent="0.25">
      <c r="A2305" s="1" t="s">
        <v>863</v>
      </c>
    </row>
    <row r="2306" spans="1:1" x14ac:dyDescent="0.25">
      <c r="A2306" s="1" t="s">
        <v>864</v>
      </c>
    </row>
    <row r="2307" spans="1:1" x14ac:dyDescent="0.25">
      <c r="A2307" s="1" t="s">
        <v>865</v>
      </c>
    </row>
    <row r="2308" spans="1:1" x14ac:dyDescent="0.25">
      <c r="A2308" s="1" t="s">
        <v>866</v>
      </c>
    </row>
    <row r="2309" spans="1:1" x14ac:dyDescent="0.25">
      <c r="A2309" s="1" t="s">
        <v>867</v>
      </c>
    </row>
    <row r="2310" spans="1:1" x14ac:dyDescent="0.25">
      <c r="A2310" s="1" t="s">
        <v>868</v>
      </c>
    </row>
    <row r="2311" spans="1:1" x14ac:dyDescent="0.25">
      <c r="A2311" s="1" t="s">
        <v>869</v>
      </c>
    </row>
    <row r="2312" spans="1:1" x14ac:dyDescent="0.25">
      <c r="A2312" s="1" t="s">
        <v>870</v>
      </c>
    </row>
    <row r="2313" spans="1:1" x14ac:dyDescent="0.25">
      <c r="A2313" s="1" t="s">
        <v>871</v>
      </c>
    </row>
    <row r="2314" spans="1:1" x14ac:dyDescent="0.25">
      <c r="A2314" s="1" t="s">
        <v>872</v>
      </c>
    </row>
    <row r="2315" spans="1:1" x14ac:dyDescent="0.25">
      <c r="A2315" s="1" t="s">
        <v>873</v>
      </c>
    </row>
    <row r="2316" spans="1:1" x14ac:dyDescent="0.25">
      <c r="A2316" s="1" t="s">
        <v>874</v>
      </c>
    </row>
    <row r="2317" spans="1:1" x14ac:dyDescent="0.25">
      <c r="A2317" s="1" t="s">
        <v>875</v>
      </c>
    </row>
    <row r="2318" spans="1:1" x14ac:dyDescent="0.25">
      <c r="A2318" s="1" t="s">
        <v>876</v>
      </c>
    </row>
    <row r="2319" spans="1:1" x14ac:dyDescent="0.25">
      <c r="A2319" s="1" t="s">
        <v>877</v>
      </c>
    </row>
    <row r="2320" spans="1:1" x14ac:dyDescent="0.25">
      <c r="A2320" s="1" t="s">
        <v>878</v>
      </c>
    </row>
    <row r="2321" spans="1:1" x14ac:dyDescent="0.25">
      <c r="A2321" s="1" t="s">
        <v>879</v>
      </c>
    </row>
    <row r="2322" spans="1:1" x14ac:dyDescent="0.25">
      <c r="A2322" s="1" t="s">
        <v>880</v>
      </c>
    </row>
    <row r="2323" spans="1:1" x14ac:dyDescent="0.25">
      <c r="A2323" s="1" t="s">
        <v>881</v>
      </c>
    </row>
    <row r="2324" spans="1:1" x14ac:dyDescent="0.25">
      <c r="A2324" s="1" t="s">
        <v>882</v>
      </c>
    </row>
    <row r="2325" spans="1:1" x14ac:dyDescent="0.25">
      <c r="A2325" s="1" t="s">
        <v>883</v>
      </c>
    </row>
    <row r="2326" spans="1:1" x14ac:dyDescent="0.25">
      <c r="A2326" s="1" t="s">
        <v>884</v>
      </c>
    </row>
    <row r="2327" spans="1:1" x14ac:dyDescent="0.25">
      <c r="A2327" s="1" t="s">
        <v>885</v>
      </c>
    </row>
    <row r="2328" spans="1:1" x14ac:dyDescent="0.25">
      <c r="A2328" s="1" t="s">
        <v>886</v>
      </c>
    </row>
    <row r="2329" spans="1:1" x14ac:dyDescent="0.25">
      <c r="A2329" s="1" t="s">
        <v>887</v>
      </c>
    </row>
    <row r="2330" spans="1:1" x14ac:dyDescent="0.25">
      <c r="A2330" s="1" t="s">
        <v>888</v>
      </c>
    </row>
    <row r="2331" spans="1:1" x14ac:dyDescent="0.25">
      <c r="A2331" s="1" t="s">
        <v>889</v>
      </c>
    </row>
    <row r="2332" spans="1:1" x14ac:dyDescent="0.25">
      <c r="A2332" s="1" t="s">
        <v>890</v>
      </c>
    </row>
    <row r="2333" spans="1:1" x14ac:dyDescent="0.25">
      <c r="A2333" s="1" t="s">
        <v>891</v>
      </c>
    </row>
    <row r="2334" spans="1:1" x14ac:dyDescent="0.25">
      <c r="A2334" s="1" t="s">
        <v>892</v>
      </c>
    </row>
    <row r="2335" spans="1:1" x14ac:dyDescent="0.25">
      <c r="A2335" s="1" t="s">
        <v>893</v>
      </c>
    </row>
    <row r="2336" spans="1:1" x14ac:dyDescent="0.25">
      <c r="A2336" s="1" t="s">
        <v>894</v>
      </c>
    </row>
    <row r="2337" spans="1:1" x14ac:dyDescent="0.25">
      <c r="A2337" s="1" t="s">
        <v>895</v>
      </c>
    </row>
    <row r="2338" spans="1:1" x14ac:dyDescent="0.25">
      <c r="A2338" s="1" t="s">
        <v>896</v>
      </c>
    </row>
    <row r="2339" spans="1:1" x14ac:dyDescent="0.25">
      <c r="A2339" s="1" t="s">
        <v>897</v>
      </c>
    </row>
    <row r="2340" spans="1:1" x14ac:dyDescent="0.25">
      <c r="A2340" s="1" t="s">
        <v>898</v>
      </c>
    </row>
    <row r="2341" spans="1:1" x14ac:dyDescent="0.25">
      <c r="A2341" s="1" t="s">
        <v>899</v>
      </c>
    </row>
    <row r="2342" spans="1:1" x14ac:dyDescent="0.25">
      <c r="A2342" s="1" t="s">
        <v>900</v>
      </c>
    </row>
    <row r="2343" spans="1:1" x14ac:dyDescent="0.25">
      <c r="A2343" s="1" t="s">
        <v>901</v>
      </c>
    </row>
    <row r="2344" spans="1:1" x14ac:dyDescent="0.25">
      <c r="A2344" s="1" t="s">
        <v>902</v>
      </c>
    </row>
    <row r="2345" spans="1:1" x14ac:dyDescent="0.25">
      <c r="A2345" s="1" t="s">
        <v>903</v>
      </c>
    </row>
    <row r="2346" spans="1:1" x14ac:dyDescent="0.25">
      <c r="A2346" s="1" t="s">
        <v>904</v>
      </c>
    </row>
    <row r="2347" spans="1:1" x14ac:dyDescent="0.25">
      <c r="A2347" s="1" t="s">
        <v>905</v>
      </c>
    </row>
    <row r="2348" spans="1:1" x14ac:dyDescent="0.25">
      <c r="A2348" s="1" t="s">
        <v>906</v>
      </c>
    </row>
    <row r="2349" spans="1:1" x14ac:dyDescent="0.25">
      <c r="A2349" s="1" t="s">
        <v>907</v>
      </c>
    </row>
    <row r="2350" spans="1:1" x14ac:dyDescent="0.25">
      <c r="A2350" s="1" t="s">
        <v>908</v>
      </c>
    </row>
    <row r="2351" spans="1:1" x14ac:dyDescent="0.25">
      <c r="A2351" s="1">
        <v>1047.752</v>
      </c>
    </row>
    <row r="2352" spans="1:1" x14ac:dyDescent="0.25">
      <c r="A2352" s="1">
        <v>1047.625</v>
      </c>
    </row>
    <row r="2353" spans="1:1" x14ac:dyDescent="0.25">
      <c r="A2353" s="1">
        <v>1047.375</v>
      </c>
    </row>
    <row r="2354" spans="1:1" x14ac:dyDescent="0.25">
      <c r="A2354" s="1">
        <v>1047.3520000000001</v>
      </c>
    </row>
    <row r="2355" spans="1:1" x14ac:dyDescent="0.25">
      <c r="A2355" s="1">
        <v>1047.2439999999999</v>
      </c>
    </row>
    <row r="2356" spans="1:1" x14ac:dyDescent="0.25">
      <c r="A2356" s="1">
        <v>1047.105</v>
      </c>
    </row>
    <row r="2357" spans="1:1" x14ac:dyDescent="0.25">
      <c r="A2357" s="1">
        <v>1047.048</v>
      </c>
    </row>
    <row r="2358" spans="1:1" x14ac:dyDescent="0.25">
      <c r="A2358" s="1">
        <v>1046.941</v>
      </c>
    </row>
    <row r="2359" spans="1:1" x14ac:dyDescent="0.25">
      <c r="A2359" s="1">
        <v>1046.779</v>
      </c>
    </row>
    <row r="2360" spans="1:1" x14ac:dyDescent="0.25">
      <c r="A2360" s="1">
        <v>1046.7</v>
      </c>
    </row>
    <row r="2361" spans="1:1" x14ac:dyDescent="0.25">
      <c r="A2361" s="1">
        <v>1046.5940000000001</v>
      </c>
    </row>
    <row r="2362" spans="1:1" x14ac:dyDescent="0.25">
      <c r="A2362" s="1">
        <v>1046.5429999999999</v>
      </c>
    </row>
    <row r="2363" spans="1:1" x14ac:dyDescent="0.25">
      <c r="A2363" s="1">
        <v>1046.1949999999999</v>
      </c>
    </row>
    <row r="2364" spans="1:1" x14ac:dyDescent="0.25">
      <c r="A2364" s="1">
        <v>1046.1130000000001</v>
      </c>
    </row>
    <row r="2365" spans="1:1" x14ac:dyDescent="0.25">
      <c r="A2365" s="1">
        <v>1046.0139999999999</v>
      </c>
    </row>
    <row r="2366" spans="1:1" x14ac:dyDescent="0.25">
      <c r="A2366" s="1">
        <v>1045.9000000000001</v>
      </c>
    </row>
    <row r="2367" spans="1:1" x14ac:dyDescent="0.25">
      <c r="A2367" s="1">
        <v>1045.8579999999999</v>
      </c>
    </row>
    <row r="2368" spans="1:1" x14ac:dyDescent="0.25">
      <c r="A2368" s="1">
        <v>1045.7650000000001</v>
      </c>
    </row>
    <row r="2369" spans="1:1" x14ac:dyDescent="0.25">
      <c r="A2369" s="1">
        <v>1045.7070000000001</v>
      </c>
    </row>
    <row r="2370" spans="1:1" x14ac:dyDescent="0.25">
      <c r="A2370" s="1">
        <v>1045.511</v>
      </c>
    </row>
    <row r="2371" spans="1:1" x14ac:dyDescent="0.25">
      <c r="A2371" s="1">
        <v>1045.4469999999999</v>
      </c>
    </row>
    <row r="2372" spans="1:1" x14ac:dyDescent="0.25">
      <c r="A2372" s="1">
        <v>1045.4110000000001</v>
      </c>
    </row>
    <row r="2373" spans="1:1" x14ac:dyDescent="0.25">
      <c r="A2373" s="1">
        <v>1045.248</v>
      </c>
    </row>
    <row r="2374" spans="1:1" x14ac:dyDescent="0.25">
      <c r="A2374" s="1">
        <v>1045.181</v>
      </c>
    </row>
    <row r="2375" spans="1:1" x14ac:dyDescent="0.25">
      <c r="A2375" s="1">
        <v>1045.049</v>
      </c>
    </row>
    <row r="2376" spans="1:1" x14ac:dyDescent="0.25">
      <c r="A2376" s="1">
        <v>1044.9929999999999</v>
      </c>
    </row>
    <row r="2377" spans="1:1" x14ac:dyDescent="0.25">
      <c r="A2377" s="1">
        <v>1044.9090000000001</v>
      </c>
    </row>
    <row r="2378" spans="1:1" x14ac:dyDescent="0.25">
      <c r="A2378" s="1">
        <v>1044.8510000000001</v>
      </c>
    </row>
    <row r="2379" spans="1:1" x14ac:dyDescent="0.25">
      <c r="A2379" s="1">
        <v>1044.6079999999999</v>
      </c>
    </row>
    <row r="2380" spans="1:1" x14ac:dyDescent="0.25">
      <c r="A2380" s="1">
        <v>1044.239</v>
      </c>
    </row>
    <row r="2381" spans="1:1" x14ac:dyDescent="0.25">
      <c r="A2381" s="1">
        <v>1044.203</v>
      </c>
    </row>
    <row r="2382" spans="1:1" x14ac:dyDescent="0.25">
      <c r="A2382" s="1">
        <v>1044.117</v>
      </c>
    </row>
    <row r="2383" spans="1:1" x14ac:dyDescent="0.25">
      <c r="A2383" s="1">
        <v>1044.029</v>
      </c>
    </row>
    <row r="2384" spans="1:1" x14ac:dyDescent="0.25">
      <c r="A2384" s="1">
        <v>1043.97</v>
      </c>
    </row>
    <row r="2385" spans="1:1" x14ac:dyDescent="0.25">
      <c r="A2385" s="1">
        <v>1043.8530000000001</v>
      </c>
    </row>
    <row r="2386" spans="1:1" x14ac:dyDescent="0.25">
      <c r="A2386" s="1">
        <v>1043.797</v>
      </c>
    </row>
    <row r="2387" spans="1:1" x14ac:dyDescent="0.25">
      <c r="A2387" s="1">
        <v>1043.6389999999999</v>
      </c>
    </row>
    <row r="2388" spans="1:1" x14ac:dyDescent="0.25">
      <c r="A2388" s="1">
        <v>1043.501</v>
      </c>
    </row>
    <row r="2389" spans="1:1" x14ac:dyDescent="0.25">
      <c r="A2389" s="1">
        <v>1043.2940000000001</v>
      </c>
    </row>
    <row r="2390" spans="1:1" x14ac:dyDescent="0.25">
      <c r="A2390" s="1">
        <v>1043.223</v>
      </c>
    </row>
    <row r="2391" spans="1:1" x14ac:dyDescent="0.25">
      <c r="A2391" s="1">
        <v>1043.1099999999999</v>
      </c>
    </row>
    <row r="2392" spans="1:1" x14ac:dyDescent="0.25">
      <c r="A2392" s="1">
        <v>1042.9639999999999</v>
      </c>
    </row>
    <row r="2393" spans="1:1" x14ac:dyDescent="0.25">
      <c r="A2393" s="1">
        <v>1042.819</v>
      </c>
    </row>
    <row r="2394" spans="1:1" x14ac:dyDescent="0.25">
      <c r="A2394" s="1">
        <v>1042.6510000000001</v>
      </c>
    </row>
    <row r="2395" spans="1:1" x14ac:dyDescent="0.25">
      <c r="A2395" s="1">
        <v>1042.4780000000001</v>
      </c>
    </row>
    <row r="2396" spans="1:1" x14ac:dyDescent="0.25">
      <c r="A2396" s="1">
        <v>1042.306</v>
      </c>
    </row>
    <row r="2397" spans="1:1" x14ac:dyDescent="0.25">
      <c r="A2397" s="1">
        <v>1042.25</v>
      </c>
    </row>
    <row r="2398" spans="1:1" x14ac:dyDescent="0.25">
      <c r="A2398" s="1">
        <v>1042.0309999999999</v>
      </c>
    </row>
    <row r="2399" spans="1:1" x14ac:dyDescent="0.25">
      <c r="A2399" s="1">
        <v>1041.963</v>
      </c>
    </row>
    <row r="2400" spans="1:1" x14ac:dyDescent="0.25">
      <c r="A2400" s="1">
        <v>1041.8720000000001</v>
      </c>
    </row>
    <row r="2401" spans="1:1" x14ac:dyDescent="0.25">
      <c r="A2401" s="1">
        <v>1041.74</v>
      </c>
    </row>
    <row r="2402" spans="1:1" x14ac:dyDescent="0.25">
      <c r="A2402" s="1">
        <v>1041.625</v>
      </c>
    </row>
    <row r="2403" spans="1:1" x14ac:dyDescent="0.25">
      <c r="A2403" s="1">
        <v>1041.5630000000001</v>
      </c>
    </row>
    <row r="2404" spans="1:1" x14ac:dyDescent="0.25">
      <c r="A2404" s="1">
        <v>1041.4590000000001</v>
      </c>
    </row>
    <row r="2405" spans="1:1" x14ac:dyDescent="0.25">
      <c r="A2405" s="1">
        <v>1041.26</v>
      </c>
    </row>
    <row r="2406" spans="1:1" x14ac:dyDescent="0.25">
      <c r="A2406" s="1">
        <v>1041.2049999999999</v>
      </c>
    </row>
    <row r="2407" spans="1:1" x14ac:dyDescent="0.25">
      <c r="A2407" s="1">
        <v>1041.145</v>
      </c>
    </row>
    <row r="2408" spans="1:1" x14ac:dyDescent="0.25">
      <c r="A2408" s="1">
        <v>1041.002</v>
      </c>
    </row>
    <row r="2409" spans="1:1" x14ac:dyDescent="0.25">
      <c r="A2409" s="1">
        <v>1040.8489999999999</v>
      </c>
    </row>
    <row r="2410" spans="1:1" x14ac:dyDescent="0.25">
      <c r="A2410" s="1">
        <v>1040.646</v>
      </c>
    </row>
    <row r="2411" spans="1:1" x14ac:dyDescent="0.25">
      <c r="A2411" s="1">
        <v>1040.5909999999999</v>
      </c>
    </row>
    <row r="2412" spans="1:1" x14ac:dyDescent="0.25">
      <c r="A2412" s="1">
        <v>1040.4369999999999</v>
      </c>
    </row>
    <row r="2413" spans="1:1" x14ac:dyDescent="0.25">
      <c r="A2413" s="1">
        <v>1040.3869999999999</v>
      </c>
    </row>
    <row r="2414" spans="1:1" x14ac:dyDescent="0.25">
      <c r="A2414" s="1">
        <v>1040.2470000000001</v>
      </c>
    </row>
    <row r="2415" spans="1:1" x14ac:dyDescent="0.25">
      <c r="A2415" s="1">
        <v>1040.18</v>
      </c>
    </row>
    <row r="2416" spans="1:1" x14ac:dyDescent="0.25">
      <c r="A2416" s="1">
        <v>1040.1389999999999</v>
      </c>
    </row>
    <row r="2417" spans="1:1" x14ac:dyDescent="0.25">
      <c r="A2417" s="1">
        <v>1040.0820000000001</v>
      </c>
    </row>
    <row r="2418" spans="1:1" x14ac:dyDescent="0.25">
      <c r="A2418" s="1">
        <v>1040.0509999999999</v>
      </c>
    </row>
    <row r="2419" spans="1:1" x14ac:dyDescent="0.25">
      <c r="A2419" s="1">
        <v>1039.943</v>
      </c>
    </row>
    <row r="2420" spans="1:1" x14ac:dyDescent="0.25">
      <c r="A2420" s="1">
        <v>1039.778</v>
      </c>
    </row>
    <row r="2421" spans="1:1" x14ac:dyDescent="0.25">
      <c r="A2421" s="1">
        <v>1039.3800000000001</v>
      </c>
    </row>
    <row r="2422" spans="1:1" x14ac:dyDescent="0.25">
      <c r="A2422" s="1">
        <v>1039.2529999999999</v>
      </c>
    </row>
    <row r="2423" spans="1:1" x14ac:dyDescent="0.25">
      <c r="A2423" s="1">
        <v>1039.2</v>
      </c>
    </row>
    <row r="2424" spans="1:1" x14ac:dyDescent="0.25">
      <c r="A2424" s="1">
        <v>1039.1559999999999</v>
      </c>
    </row>
    <row r="2425" spans="1:1" x14ac:dyDescent="0.25">
      <c r="A2425" s="1">
        <v>1039.0329999999999</v>
      </c>
    </row>
    <row r="2426" spans="1:1" x14ac:dyDescent="0.25">
      <c r="A2426" s="1">
        <v>1038.962</v>
      </c>
    </row>
    <row r="2427" spans="1:1" x14ac:dyDescent="0.25">
      <c r="A2427" s="1">
        <v>1038.7729999999999</v>
      </c>
    </row>
    <row r="2428" spans="1:1" x14ac:dyDescent="0.25">
      <c r="A2428" s="1">
        <v>1038.451</v>
      </c>
    </row>
    <row r="2429" spans="1:1" x14ac:dyDescent="0.25">
      <c r="A2429" s="1">
        <v>1038.356</v>
      </c>
    </row>
    <row r="2430" spans="1:1" x14ac:dyDescent="0.25">
      <c r="A2430" s="1">
        <v>1038.2929999999999</v>
      </c>
    </row>
    <row r="2431" spans="1:1" x14ac:dyDescent="0.25">
      <c r="A2431" s="1">
        <v>1038.1859999999999</v>
      </c>
    </row>
    <row r="2432" spans="1:1" x14ac:dyDescent="0.25">
      <c r="A2432" s="1">
        <v>1038.066</v>
      </c>
    </row>
    <row r="2433" spans="1:1" x14ac:dyDescent="0.25">
      <c r="A2433" s="1">
        <v>1037.8620000000001</v>
      </c>
    </row>
    <row r="2434" spans="1:1" x14ac:dyDescent="0.25">
      <c r="A2434" s="1">
        <v>1037.7380000000001</v>
      </c>
    </row>
    <row r="2435" spans="1:1" x14ac:dyDescent="0.25">
      <c r="A2435" s="1">
        <v>1037.703</v>
      </c>
    </row>
    <row r="2436" spans="1:1" x14ac:dyDescent="0.25">
      <c r="A2436" s="1">
        <v>1037.5840000000001</v>
      </c>
    </row>
    <row r="2437" spans="1:1" x14ac:dyDescent="0.25">
      <c r="A2437" s="1">
        <v>1037.479</v>
      </c>
    </row>
    <row r="2438" spans="1:1" x14ac:dyDescent="0.25">
      <c r="A2438" s="1">
        <v>1037.432</v>
      </c>
    </row>
    <row r="2439" spans="1:1" x14ac:dyDescent="0.25">
      <c r="A2439" s="1">
        <v>1037.3900000000001</v>
      </c>
    </row>
    <row r="2440" spans="1:1" x14ac:dyDescent="0.25">
      <c r="A2440" s="1">
        <v>1037.232</v>
      </c>
    </row>
    <row r="2441" spans="1:1" x14ac:dyDescent="0.25">
      <c r="A2441" s="1">
        <v>1036.8230000000001</v>
      </c>
    </row>
    <row r="2442" spans="1:1" x14ac:dyDescent="0.25">
      <c r="A2442" s="1">
        <v>1036.749</v>
      </c>
    </row>
    <row r="2443" spans="1:1" x14ac:dyDescent="0.25">
      <c r="A2443" s="1">
        <v>1036.623</v>
      </c>
    </row>
    <row r="2444" spans="1:1" x14ac:dyDescent="0.25">
      <c r="A2444" s="1">
        <v>1036.4100000000001</v>
      </c>
    </row>
    <row r="2445" spans="1:1" x14ac:dyDescent="0.25">
      <c r="A2445" s="1">
        <v>1036.174</v>
      </c>
    </row>
    <row r="2446" spans="1:1" x14ac:dyDescent="0.25">
      <c r="A2446" s="1">
        <v>1036.1510000000001</v>
      </c>
    </row>
    <row r="2447" spans="1:1" x14ac:dyDescent="0.25">
      <c r="A2447" s="1">
        <v>1035.7650000000001</v>
      </c>
    </row>
    <row r="2448" spans="1:1" x14ac:dyDescent="0.25">
      <c r="A2448" s="1" t="s">
        <v>910</v>
      </c>
    </row>
    <row r="2449" spans="1:1" x14ac:dyDescent="0.25">
      <c r="A2449" s="1" t="s">
        <v>911</v>
      </c>
    </row>
    <row r="2450" spans="1:1" x14ac:dyDescent="0.25">
      <c r="A2450" s="1" t="s">
        <v>912</v>
      </c>
    </row>
    <row r="2451" spans="1:1" x14ac:dyDescent="0.25">
      <c r="A2451" s="1" t="s">
        <v>913</v>
      </c>
    </row>
    <row r="2452" spans="1:1" x14ac:dyDescent="0.25">
      <c r="A2452" s="1" t="s">
        <v>914</v>
      </c>
    </row>
    <row r="2453" spans="1:1" x14ac:dyDescent="0.25">
      <c r="A2453" s="1">
        <v>1035.1110000000001</v>
      </c>
    </row>
    <row r="2454" spans="1:1" x14ac:dyDescent="0.25">
      <c r="A2454" s="1" t="s">
        <v>916</v>
      </c>
    </row>
    <row r="2455" spans="1:1" x14ac:dyDescent="0.25">
      <c r="A2455" s="1" t="s">
        <v>917</v>
      </c>
    </row>
    <row r="2456" spans="1:1" x14ac:dyDescent="0.25">
      <c r="A2456" s="1" t="s">
        <v>918</v>
      </c>
    </row>
    <row r="2457" spans="1:1" x14ac:dyDescent="0.25">
      <c r="A2457" s="1" t="s">
        <v>919</v>
      </c>
    </row>
    <row r="2458" spans="1:1" x14ac:dyDescent="0.25">
      <c r="A2458" s="1" t="s">
        <v>920</v>
      </c>
    </row>
    <row r="2459" spans="1:1" x14ac:dyDescent="0.25">
      <c r="A2459" s="1" t="s">
        <v>921</v>
      </c>
    </row>
    <row r="2460" spans="1:1" x14ac:dyDescent="0.25">
      <c r="A2460" s="1" t="s">
        <v>922</v>
      </c>
    </row>
    <row r="2461" spans="1:1" x14ac:dyDescent="0.25">
      <c r="A2461" s="1" t="s">
        <v>923</v>
      </c>
    </row>
    <row r="2462" spans="1:1" x14ac:dyDescent="0.25">
      <c r="A2462" s="1" t="s">
        <v>924</v>
      </c>
    </row>
    <row r="2463" spans="1:1" x14ac:dyDescent="0.25">
      <c r="A2463" s="1" t="s">
        <v>925</v>
      </c>
    </row>
    <row r="2464" spans="1:1" x14ac:dyDescent="0.25">
      <c r="A2464" s="1" t="s">
        <v>926</v>
      </c>
    </row>
    <row r="2465" spans="1:1" x14ac:dyDescent="0.25">
      <c r="A2465" s="1" t="s">
        <v>927</v>
      </c>
    </row>
    <row r="2466" spans="1:1" x14ac:dyDescent="0.25">
      <c r="A2466" s="1" t="s">
        <v>928</v>
      </c>
    </row>
    <row r="2467" spans="1:1" x14ac:dyDescent="0.25">
      <c r="A2467" s="1" t="s">
        <v>929</v>
      </c>
    </row>
    <row r="2468" spans="1:1" x14ac:dyDescent="0.25">
      <c r="A2468" s="1" t="s">
        <v>930</v>
      </c>
    </row>
    <row r="2469" spans="1:1" x14ac:dyDescent="0.25">
      <c r="A2469" s="1" t="s">
        <v>931</v>
      </c>
    </row>
    <row r="2470" spans="1:1" x14ac:dyDescent="0.25">
      <c r="A2470" s="1" t="s">
        <v>932</v>
      </c>
    </row>
    <row r="2471" spans="1:1" x14ac:dyDescent="0.25">
      <c r="A2471" s="1" t="s">
        <v>933</v>
      </c>
    </row>
    <row r="2472" spans="1:1" x14ac:dyDescent="0.25">
      <c r="A2472" s="1" t="s">
        <v>934</v>
      </c>
    </row>
    <row r="2473" spans="1:1" x14ac:dyDescent="0.25">
      <c r="A2473" s="1" t="s">
        <v>935</v>
      </c>
    </row>
    <row r="2474" spans="1:1" x14ac:dyDescent="0.25">
      <c r="A2474" s="1" t="s">
        <v>936</v>
      </c>
    </row>
    <row r="2475" spans="1:1" x14ac:dyDescent="0.25">
      <c r="A2475" s="1" t="s">
        <v>937</v>
      </c>
    </row>
    <row r="2476" spans="1:1" x14ac:dyDescent="0.25">
      <c r="A2476" s="1" t="s">
        <v>938</v>
      </c>
    </row>
    <row r="2477" spans="1:1" x14ac:dyDescent="0.25">
      <c r="A2477" s="1" t="s">
        <v>939</v>
      </c>
    </row>
    <row r="2478" spans="1:1" x14ac:dyDescent="0.25">
      <c r="A2478" s="1" t="s">
        <v>940</v>
      </c>
    </row>
    <row r="2479" spans="1:1" x14ac:dyDescent="0.25">
      <c r="A2479" s="1" t="s">
        <v>941</v>
      </c>
    </row>
    <row r="2480" spans="1:1" x14ac:dyDescent="0.25">
      <c r="A2480" s="1" t="s">
        <v>942</v>
      </c>
    </row>
    <row r="2481" spans="1:1" x14ac:dyDescent="0.25">
      <c r="A2481" s="1" t="s">
        <v>943</v>
      </c>
    </row>
    <row r="2482" spans="1:1" x14ac:dyDescent="0.25">
      <c r="A2482" s="1" t="s">
        <v>944</v>
      </c>
    </row>
    <row r="2483" spans="1:1" x14ac:dyDescent="0.25">
      <c r="A2483" s="1" t="s">
        <v>945</v>
      </c>
    </row>
    <row r="2484" spans="1:1" x14ac:dyDescent="0.25">
      <c r="A2484" s="1" t="s">
        <v>946</v>
      </c>
    </row>
    <row r="2485" spans="1:1" x14ac:dyDescent="0.25">
      <c r="A2485" s="1" t="s">
        <v>947</v>
      </c>
    </row>
    <row r="2486" spans="1:1" x14ac:dyDescent="0.25">
      <c r="A2486" s="1" t="s">
        <v>948</v>
      </c>
    </row>
    <row r="2487" spans="1:1" x14ac:dyDescent="0.25">
      <c r="A2487" s="1" t="s">
        <v>949</v>
      </c>
    </row>
    <row r="2488" spans="1:1" x14ac:dyDescent="0.25">
      <c r="A2488" s="1" t="s">
        <v>950</v>
      </c>
    </row>
    <row r="2489" spans="1:1" x14ac:dyDescent="0.25">
      <c r="A2489" s="1" t="s">
        <v>951</v>
      </c>
    </row>
    <row r="2490" spans="1:1" x14ac:dyDescent="0.25">
      <c r="A2490" s="1" t="s">
        <v>952</v>
      </c>
    </row>
    <row r="2491" spans="1:1" x14ac:dyDescent="0.25">
      <c r="A2491" s="1" t="s">
        <v>953</v>
      </c>
    </row>
    <row r="2492" spans="1:1" x14ac:dyDescent="0.25">
      <c r="A2492" s="1" t="s">
        <v>954</v>
      </c>
    </row>
    <row r="2493" spans="1:1" x14ac:dyDescent="0.25">
      <c r="A2493" s="1" t="s">
        <v>955</v>
      </c>
    </row>
    <row r="2494" spans="1:1" x14ac:dyDescent="0.25">
      <c r="A2494" s="1" t="s">
        <v>956</v>
      </c>
    </row>
    <row r="2495" spans="1:1" x14ac:dyDescent="0.25">
      <c r="A2495" s="1" t="s">
        <v>957</v>
      </c>
    </row>
    <row r="2496" spans="1:1" x14ac:dyDescent="0.25">
      <c r="A2496" s="1" t="s">
        <v>958</v>
      </c>
    </row>
    <row r="2497" spans="1:1" x14ac:dyDescent="0.25">
      <c r="A2497" s="1" t="s">
        <v>959</v>
      </c>
    </row>
    <row r="2498" spans="1:1" x14ac:dyDescent="0.25">
      <c r="A2498" s="1" t="s">
        <v>960</v>
      </c>
    </row>
    <row r="2499" spans="1:1" x14ac:dyDescent="0.25">
      <c r="A2499" s="1" t="s">
        <v>961</v>
      </c>
    </row>
    <row r="2500" spans="1:1" x14ac:dyDescent="0.25">
      <c r="A2500" s="1" t="s">
        <v>962</v>
      </c>
    </row>
    <row r="2501" spans="1:1" x14ac:dyDescent="0.25">
      <c r="A2501" s="1" t="s">
        <v>963</v>
      </c>
    </row>
    <row r="2502" spans="1:1" x14ac:dyDescent="0.25">
      <c r="A2502" s="1" t="s">
        <v>964</v>
      </c>
    </row>
    <row r="2503" spans="1:1" x14ac:dyDescent="0.25">
      <c r="A2503" s="1" t="s">
        <v>965</v>
      </c>
    </row>
    <row r="2504" spans="1:1" x14ac:dyDescent="0.25">
      <c r="A2504" s="1" t="s">
        <v>966</v>
      </c>
    </row>
    <row r="2505" spans="1:1" x14ac:dyDescent="0.25">
      <c r="A2505" s="1" t="s">
        <v>967</v>
      </c>
    </row>
    <row r="2506" spans="1:1" x14ac:dyDescent="0.25">
      <c r="A2506" s="1" t="s">
        <v>968</v>
      </c>
    </row>
    <row r="2507" spans="1:1" x14ac:dyDescent="0.25">
      <c r="A2507" s="1" t="s">
        <v>969</v>
      </c>
    </row>
    <row r="2508" spans="1:1" x14ac:dyDescent="0.25">
      <c r="A2508" s="1" t="s">
        <v>970</v>
      </c>
    </row>
    <row r="2509" spans="1:1" x14ac:dyDescent="0.25">
      <c r="A2509" s="1" t="s">
        <v>971</v>
      </c>
    </row>
    <row r="2510" spans="1:1" x14ac:dyDescent="0.25">
      <c r="A2510" s="1" t="s">
        <v>972</v>
      </c>
    </row>
    <row r="2511" spans="1:1" x14ac:dyDescent="0.25">
      <c r="A2511" s="1" t="s">
        <v>973</v>
      </c>
    </row>
    <row r="2512" spans="1:1" x14ac:dyDescent="0.25">
      <c r="A2512" s="1" t="s">
        <v>974</v>
      </c>
    </row>
    <row r="2513" spans="1:1" x14ac:dyDescent="0.25">
      <c r="A2513" s="1" t="s">
        <v>975</v>
      </c>
    </row>
    <row r="2514" spans="1:1" x14ac:dyDescent="0.25">
      <c r="A2514" s="1" t="s">
        <v>976</v>
      </c>
    </row>
    <row r="2515" spans="1:1" x14ac:dyDescent="0.25">
      <c r="A2515" s="1" t="s">
        <v>977</v>
      </c>
    </row>
    <row r="2516" spans="1:1" x14ac:dyDescent="0.25">
      <c r="A2516" s="1" t="s">
        <v>978</v>
      </c>
    </row>
    <row r="2517" spans="1:1" x14ac:dyDescent="0.25">
      <c r="A2517" s="1" t="s">
        <v>979</v>
      </c>
    </row>
    <row r="2518" spans="1:1" x14ac:dyDescent="0.25">
      <c r="A2518" s="1" t="s">
        <v>980</v>
      </c>
    </row>
    <row r="2519" spans="1:1" x14ac:dyDescent="0.25">
      <c r="A2519" s="1" t="s">
        <v>981</v>
      </c>
    </row>
    <row r="2520" spans="1:1" x14ac:dyDescent="0.25">
      <c r="A2520" s="1" t="s">
        <v>982</v>
      </c>
    </row>
    <row r="2521" spans="1:1" x14ac:dyDescent="0.25">
      <c r="A2521" s="1" t="s">
        <v>983</v>
      </c>
    </row>
    <row r="2522" spans="1:1" x14ac:dyDescent="0.25">
      <c r="A2522" s="1" t="s">
        <v>984</v>
      </c>
    </row>
    <row r="2523" spans="1:1" x14ac:dyDescent="0.25">
      <c r="A2523" s="1" t="s">
        <v>985</v>
      </c>
    </row>
    <row r="2524" spans="1:1" x14ac:dyDescent="0.25">
      <c r="A2524" s="1" t="s">
        <v>986</v>
      </c>
    </row>
    <row r="2525" spans="1:1" x14ac:dyDescent="0.25">
      <c r="A2525" s="1" t="s">
        <v>987</v>
      </c>
    </row>
    <row r="2526" spans="1:1" x14ac:dyDescent="0.25">
      <c r="A2526" s="1" t="s">
        <v>988</v>
      </c>
    </row>
    <row r="2527" spans="1:1" x14ac:dyDescent="0.25">
      <c r="A2527" s="1" t="s">
        <v>989</v>
      </c>
    </row>
    <row r="2528" spans="1:1" x14ac:dyDescent="0.25">
      <c r="A2528" s="1" t="s">
        <v>990</v>
      </c>
    </row>
    <row r="2529" spans="1:1" x14ac:dyDescent="0.25">
      <c r="A2529" s="1" t="s">
        <v>991</v>
      </c>
    </row>
    <row r="2530" spans="1:1" x14ac:dyDescent="0.25">
      <c r="A2530" s="1" t="s">
        <v>992</v>
      </c>
    </row>
    <row r="2531" spans="1:1" x14ac:dyDescent="0.25">
      <c r="A2531" s="1" t="s">
        <v>993</v>
      </c>
    </row>
    <row r="2532" spans="1:1" x14ac:dyDescent="0.25">
      <c r="A2532" s="1" t="s">
        <v>994</v>
      </c>
    </row>
    <row r="2533" spans="1:1" x14ac:dyDescent="0.25">
      <c r="A2533" s="1" t="s">
        <v>995</v>
      </c>
    </row>
    <row r="2534" spans="1:1" x14ac:dyDescent="0.25">
      <c r="A2534" s="1" t="s">
        <v>996</v>
      </c>
    </row>
    <row r="2535" spans="1:1" x14ac:dyDescent="0.25">
      <c r="A2535" s="1" t="s">
        <v>997</v>
      </c>
    </row>
    <row r="2536" spans="1:1" x14ac:dyDescent="0.25">
      <c r="A2536" s="1" t="s">
        <v>998</v>
      </c>
    </row>
    <row r="2537" spans="1:1" x14ac:dyDescent="0.25">
      <c r="A2537" s="1" t="s">
        <v>999</v>
      </c>
    </row>
    <row r="2538" spans="1:1" x14ac:dyDescent="0.25">
      <c r="A2538" s="1" t="s">
        <v>1000</v>
      </c>
    </row>
    <row r="2539" spans="1:1" x14ac:dyDescent="0.25">
      <c r="A2539" s="1" t="s">
        <v>1001</v>
      </c>
    </row>
    <row r="2540" spans="1:1" x14ac:dyDescent="0.25">
      <c r="A2540" s="1" t="s">
        <v>1002</v>
      </c>
    </row>
    <row r="2541" spans="1:1" x14ac:dyDescent="0.25">
      <c r="A2541" s="1" t="s">
        <v>1003</v>
      </c>
    </row>
    <row r="2542" spans="1:1" x14ac:dyDescent="0.25">
      <c r="A2542" s="1" t="s">
        <v>1004</v>
      </c>
    </row>
    <row r="2543" spans="1:1" x14ac:dyDescent="0.25">
      <c r="A2543" s="1" t="s">
        <v>1005</v>
      </c>
    </row>
    <row r="2544" spans="1:1" x14ac:dyDescent="0.25">
      <c r="A2544" s="1" t="s">
        <v>1006</v>
      </c>
    </row>
    <row r="2545" spans="1:1" x14ac:dyDescent="0.25">
      <c r="A2545" s="1" t="s">
        <v>1007</v>
      </c>
    </row>
    <row r="2546" spans="1:1" x14ac:dyDescent="0.25">
      <c r="A2546" s="1" t="s">
        <v>1008</v>
      </c>
    </row>
    <row r="2547" spans="1:1" x14ac:dyDescent="0.25">
      <c r="A2547" s="1" t="s">
        <v>1009</v>
      </c>
    </row>
    <row r="2548" spans="1:1" x14ac:dyDescent="0.25">
      <c r="A2548" s="1">
        <v>1021.764</v>
      </c>
    </row>
    <row r="2549" spans="1:1" x14ac:dyDescent="0.25">
      <c r="A2549" s="1">
        <v>1021.726</v>
      </c>
    </row>
    <row r="2550" spans="1:1" x14ac:dyDescent="0.25">
      <c r="A2550" s="1">
        <v>1021.664</v>
      </c>
    </row>
    <row r="2551" spans="1:1" x14ac:dyDescent="0.25">
      <c r="A2551" s="1">
        <v>1021.578</v>
      </c>
    </row>
    <row r="2552" spans="1:1" x14ac:dyDescent="0.25">
      <c r="A2552" s="1">
        <v>1021.352</v>
      </c>
    </row>
    <row r="2553" spans="1:1" x14ac:dyDescent="0.25">
      <c r="A2553" s="1">
        <v>1021.15</v>
      </c>
    </row>
    <row r="2554" spans="1:1" x14ac:dyDescent="0.25">
      <c r="A2554" s="1">
        <v>1021.039</v>
      </c>
    </row>
    <row r="2555" spans="1:1" x14ac:dyDescent="0.25">
      <c r="A2555" s="1">
        <v>1020.99</v>
      </c>
    </row>
    <row r="2556" spans="1:1" x14ac:dyDescent="0.25">
      <c r="A2556" s="1">
        <v>1020.609</v>
      </c>
    </row>
    <row r="2557" spans="1:1" x14ac:dyDescent="0.25">
      <c r="A2557" s="1">
        <v>1020.252</v>
      </c>
    </row>
    <row r="2558" spans="1:1" x14ac:dyDescent="0.25">
      <c r="A2558" s="1">
        <v>1020.189</v>
      </c>
    </row>
    <row r="2559" spans="1:1" x14ac:dyDescent="0.25">
      <c r="A2559" s="1">
        <v>1020.052</v>
      </c>
    </row>
    <row r="2560" spans="1:1" x14ac:dyDescent="0.25">
      <c r="A2560" s="1">
        <v>1019.982</v>
      </c>
    </row>
    <row r="2561" spans="1:1" x14ac:dyDescent="0.25">
      <c r="A2561" s="1">
        <v>1019.89</v>
      </c>
    </row>
    <row r="2562" spans="1:1" x14ac:dyDescent="0.25">
      <c r="A2562" s="1">
        <v>1019.699</v>
      </c>
    </row>
    <row r="2563" spans="1:1" x14ac:dyDescent="0.25">
      <c r="A2563" s="1">
        <v>1019.631</v>
      </c>
    </row>
    <row r="2564" spans="1:1" x14ac:dyDescent="0.25">
      <c r="A2564" s="1">
        <v>1019.534</v>
      </c>
    </row>
    <row r="2565" spans="1:1" x14ac:dyDescent="0.25">
      <c r="A2565" s="1">
        <v>1019.474</v>
      </c>
    </row>
    <row r="2566" spans="1:1" x14ac:dyDescent="0.25">
      <c r="A2566" s="1">
        <v>1019.311</v>
      </c>
    </row>
    <row r="2567" spans="1:1" x14ac:dyDescent="0.25">
      <c r="A2567" s="1">
        <v>1019.207</v>
      </c>
    </row>
    <row r="2568" spans="1:1" x14ac:dyDescent="0.25">
      <c r="A2568" s="1">
        <v>1018.968</v>
      </c>
    </row>
    <row r="2569" spans="1:1" x14ac:dyDescent="0.25">
      <c r="A2569" s="1">
        <v>1018.89</v>
      </c>
    </row>
    <row r="2570" spans="1:1" x14ac:dyDescent="0.25">
      <c r="A2570" s="1">
        <v>1018.544</v>
      </c>
    </row>
    <row r="2571" spans="1:1" x14ac:dyDescent="0.25">
      <c r="A2571" s="1">
        <v>1018.373</v>
      </c>
    </row>
    <row r="2572" spans="1:1" x14ac:dyDescent="0.25">
      <c r="A2572" s="1">
        <v>1018.242</v>
      </c>
    </row>
    <row r="2573" spans="1:1" x14ac:dyDescent="0.25">
      <c r="A2573" s="1">
        <v>1017.853</v>
      </c>
    </row>
    <row r="2574" spans="1:1" x14ac:dyDescent="0.25">
      <c r="A2574" s="1">
        <v>1017.516</v>
      </c>
    </row>
    <row r="2575" spans="1:1" x14ac:dyDescent="0.25">
      <c r="A2575" s="1">
        <v>1017.396</v>
      </c>
    </row>
    <row r="2576" spans="1:1" x14ac:dyDescent="0.25">
      <c r="A2576" s="1">
        <v>1017.345</v>
      </c>
    </row>
    <row r="2577" spans="1:1" x14ac:dyDescent="0.25">
      <c r="A2577" s="1">
        <v>1017.31</v>
      </c>
    </row>
    <row r="2578" spans="1:1" x14ac:dyDescent="0.25">
      <c r="A2578" s="1">
        <v>1017.231</v>
      </c>
    </row>
    <row r="2579" spans="1:1" x14ac:dyDescent="0.25">
      <c r="A2579" s="1">
        <v>1016.991</v>
      </c>
    </row>
    <row r="2580" spans="1:1" x14ac:dyDescent="0.25">
      <c r="A2580" s="1">
        <v>1016.7140000000001</v>
      </c>
    </row>
    <row r="2581" spans="1:1" x14ac:dyDescent="0.25">
      <c r="A2581" s="1">
        <v>1016.471</v>
      </c>
    </row>
    <row r="2582" spans="1:1" x14ac:dyDescent="0.25">
      <c r="A2582" s="1">
        <v>1015.785</v>
      </c>
    </row>
    <row r="2583" spans="1:1" x14ac:dyDescent="0.25">
      <c r="A2583" s="1">
        <v>1015.73</v>
      </c>
    </row>
    <row r="2584" spans="1:1" x14ac:dyDescent="0.25">
      <c r="A2584" s="1">
        <v>1015.699</v>
      </c>
    </row>
    <row r="2585" spans="1:1" x14ac:dyDescent="0.25">
      <c r="A2585" s="1">
        <v>1015.4690000000001</v>
      </c>
    </row>
    <row r="2586" spans="1:1" x14ac:dyDescent="0.25">
      <c r="A2586" s="1">
        <v>1015.34</v>
      </c>
    </row>
    <row r="2587" spans="1:1" x14ac:dyDescent="0.25">
      <c r="A2587" s="1">
        <v>1015.274</v>
      </c>
    </row>
    <row r="2588" spans="1:1" x14ac:dyDescent="0.25">
      <c r="A2588" s="1">
        <v>1015.17</v>
      </c>
    </row>
    <row r="2589" spans="1:1" x14ac:dyDescent="0.25">
      <c r="A2589" s="1">
        <v>1015.046</v>
      </c>
    </row>
    <row r="2590" spans="1:1" x14ac:dyDescent="0.25">
      <c r="A2590" s="1">
        <v>1014.8150000000001</v>
      </c>
    </row>
    <row r="2591" spans="1:1" x14ac:dyDescent="0.25">
      <c r="A2591" s="1">
        <v>1014.75</v>
      </c>
    </row>
    <row r="2592" spans="1:1" x14ac:dyDescent="0.25">
      <c r="A2592" s="1">
        <v>1014.622</v>
      </c>
    </row>
    <row r="2593" spans="1:1" x14ac:dyDescent="0.25">
      <c r="A2593" s="1">
        <v>1014.231</v>
      </c>
    </row>
    <row r="2594" spans="1:1" x14ac:dyDescent="0.25">
      <c r="A2594" s="1">
        <v>1014.202</v>
      </c>
    </row>
    <row r="2595" spans="1:1" x14ac:dyDescent="0.25">
      <c r="A2595" s="1">
        <v>1013.841</v>
      </c>
    </row>
    <row r="2596" spans="1:1" x14ac:dyDescent="0.25">
      <c r="A2596" s="1">
        <v>1013.78</v>
      </c>
    </row>
    <row r="2597" spans="1:1" x14ac:dyDescent="0.25">
      <c r="A2597" s="1">
        <v>1013.462</v>
      </c>
    </row>
    <row r="2598" spans="1:1" x14ac:dyDescent="0.25">
      <c r="A2598" s="1">
        <v>1013.354</v>
      </c>
    </row>
    <row r="2599" spans="1:1" x14ac:dyDescent="0.25">
      <c r="A2599" s="1">
        <v>1013.1420000000001</v>
      </c>
    </row>
    <row r="2600" spans="1:1" x14ac:dyDescent="0.25">
      <c r="A2600" s="1">
        <v>1012.832</v>
      </c>
    </row>
    <row r="2601" spans="1:1" x14ac:dyDescent="0.25">
      <c r="A2601" s="1">
        <v>1012.76</v>
      </c>
    </row>
    <row r="2602" spans="1:1" x14ac:dyDescent="0.25">
      <c r="A2602" s="1">
        <v>1012.3</v>
      </c>
    </row>
    <row r="2603" spans="1:1" x14ac:dyDescent="0.25">
      <c r="A2603" s="1">
        <v>1012.101</v>
      </c>
    </row>
    <row r="2604" spans="1:1" x14ac:dyDescent="0.25">
      <c r="A2604" s="1">
        <v>1011.809</v>
      </c>
    </row>
    <row r="2605" spans="1:1" x14ac:dyDescent="0.25">
      <c r="A2605" s="1">
        <v>1011.307</v>
      </c>
    </row>
    <row r="2606" spans="1:1" x14ac:dyDescent="0.25">
      <c r="A2606" s="1">
        <v>1011.0119999999999</v>
      </c>
    </row>
    <row r="2607" spans="1:1" x14ac:dyDescent="0.25">
      <c r="A2607" s="1">
        <v>1010.914</v>
      </c>
    </row>
    <row r="2608" spans="1:1" x14ac:dyDescent="0.25">
      <c r="A2608" s="1">
        <v>1010.56</v>
      </c>
    </row>
    <row r="2609" spans="1:1" x14ac:dyDescent="0.25">
      <c r="A2609" s="1">
        <v>1010.282</v>
      </c>
    </row>
    <row r="2610" spans="1:1" x14ac:dyDescent="0.25">
      <c r="A2610" s="1">
        <v>1010.153</v>
      </c>
    </row>
    <row r="2611" spans="1:1" x14ac:dyDescent="0.25">
      <c r="A2611" s="1">
        <v>1010.034</v>
      </c>
    </row>
    <row r="2612" spans="1:1" x14ac:dyDescent="0.25">
      <c r="A2612" s="1">
        <v>1009.75</v>
      </c>
    </row>
    <row r="2613" spans="1:1" x14ac:dyDescent="0.25">
      <c r="A2613" s="1">
        <v>1009.57</v>
      </c>
    </row>
    <row r="2614" spans="1:1" x14ac:dyDescent="0.25">
      <c r="A2614" s="1">
        <v>1009.029</v>
      </c>
    </row>
    <row r="2615" spans="1:1" x14ac:dyDescent="0.25">
      <c r="A2615" s="1">
        <v>1008.938</v>
      </c>
    </row>
    <row r="2616" spans="1:1" x14ac:dyDescent="0.25">
      <c r="A2616" s="1">
        <v>1008.742</v>
      </c>
    </row>
    <row r="2617" spans="1:1" x14ac:dyDescent="0.25">
      <c r="A2617" s="1">
        <v>1008.612</v>
      </c>
    </row>
    <row r="2618" spans="1:1" x14ac:dyDescent="0.25">
      <c r="A2618" s="1">
        <v>1008.5359999999999</v>
      </c>
    </row>
    <row r="2619" spans="1:1" x14ac:dyDescent="0.25">
      <c r="A2619" s="1">
        <v>1008.285</v>
      </c>
    </row>
    <row r="2620" spans="1:1" x14ac:dyDescent="0.25">
      <c r="A2620" s="1">
        <v>1008.22</v>
      </c>
    </row>
    <row r="2621" spans="1:1" x14ac:dyDescent="0.25">
      <c r="A2621" s="1">
        <v>1007.847</v>
      </c>
    </row>
    <row r="2622" spans="1:1" x14ac:dyDescent="0.25">
      <c r="A2622" s="1">
        <v>1007.4589999999999</v>
      </c>
    </row>
    <row r="2623" spans="1:1" x14ac:dyDescent="0.25">
      <c r="A2623" s="1">
        <v>1007.3920000000001</v>
      </c>
    </row>
    <row r="2624" spans="1:1" x14ac:dyDescent="0.25">
      <c r="A2624" s="1">
        <v>1007.336</v>
      </c>
    </row>
    <row r="2625" spans="1:1" x14ac:dyDescent="0.25">
      <c r="A2625" s="1">
        <v>1007.088</v>
      </c>
    </row>
    <row r="2626" spans="1:1" x14ac:dyDescent="0.25">
      <c r="A2626" s="1">
        <v>1006.829</v>
      </c>
    </row>
    <row r="2627" spans="1:1" x14ac:dyDescent="0.25">
      <c r="A2627" s="1">
        <v>1006.681</v>
      </c>
    </row>
    <row r="2628" spans="1:1" x14ac:dyDescent="0.25">
      <c r="A2628" s="1">
        <v>1006.383</v>
      </c>
    </row>
    <row r="2629" spans="1:1" x14ac:dyDescent="0.25">
      <c r="A2629" s="1">
        <v>1006.221</v>
      </c>
    </row>
    <row r="2630" spans="1:1" x14ac:dyDescent="0.25">
      <c r="A2630" s="1">
        <v>1005.857</v>
      </c>
    </row>
    <row r="2631" spans="1:1" x14ac:dyDescent="0.25">
      <c r="A2631" s="1">
        <v>1005.676</v>
      </c>
    </row>
    <row r="2632" spans="1:1" x14ac:dyDescent="0.25">
      <c r="A2632" s="1">
        <v>1005.5839999999999</v>
      </c>
    </row>
    <row r="2633" spans="1:1" x14ac:dyDescent="0.25">
      <c r="A2633" s="1">
        <v>1005.28</v>
      </c>
    </row>
    <row r="2634" spans="1:1" x14ac:dyDescent="0.25">
      <c r="A2634" s="1">
        <v>1004.912</v>
      </c>
    </row>
    <row r="2635" spans="1:1" x14ac:dyDescent="0.25">
      <c r="A2635" s="1">
        <v>1004.533</v>
      </c>
    </row>
    <row r="2636" spans="1:1" x14ac:dyDescent="0.25">
      <c r="A2636" s="1">
        <v>1004.259</v>
      </c>
    </row>
    <row r="2637" spans="1:1" x14ac:dyDescent="0.25">
      <c r="A2637" s="1">
        <v>1003.399</v>
      </c>
    </row>
    <row r="2638" spans="1:1" x14ac:dyDescent="0.25">
      <c r="A2638" s="1">
        <v>1003.258</v>
      </c>
    </row>
    <row r="2639" spans="1:1" x14ac:dyDescent="0.25">
      <c r="A2639" s="1">
        <v>1002.876</v>
      </c>
    </row>
    <row r="2640" spans="1:1" x14ac:dyDescent="0.25">
      <c r="A2640" s="1">
        <v>1002.724</v>
      </c>
    </row>
    <row r="2641" spans="1:1" x14ac:dyDescent="0.25">
      <c r="A2641" s="1">
        <v>1002.035</v>
      </c>
    </row>
    <row r="2642" spans="1:1" x14ac:dyDescent="0.25">
      <c r="A2642" s="1">
        <v>1001.528</v>
      </c>
    </row>
    <row r="2643" spans="1:1" x14ac:dyDescent="0.25">
      <c r="A2643" s="1">
        <v>1001.224</v>
      </c>
    </row>
    <row r="2644" spans="1:1" x14ac:dyDescent="0.25">
      <c r="A2644" s="1">
        <v>1001.197</v>
      </c>
    </row>
    <row r="2645" spans="1:1" x14ac:dyDescent="0.25">
      <c r="A2645" s="1">
        <v>1000.63</v>
      </c>
    </row>
    <row r="2646" spans="1:1" x14ac:dyDescent="0.25">
      <c r="A2646" s="1">
        <v>1000.525</v>
      </c>
    </row>
    <row r="2647" spans="1:1" x14ac:dyDescent="0.25">
      <c r="A2647" s="1">
        <v>1000.351</v>
      </c>
    </row>
    <row r="2648" spans="1:1" x14ac:dyDescent="0.25">
      <c r="A2648" s="1">
        <v>1000.023</v>
      </c>
    </row>
    <row r="2649" spans="1:1" x14ac:dyDescent="0.25">
      <c r="A2649" s="1">
        <v>999.49900000000002</v>
      </c>
    </row>
    <row r="2650" spans="1:1" x14ac:dyDescent="0.25">
      <c r="A2650" s="1">
        <v>999.11800000000005</v>
      </c>
    </row>
    <row r="2651" spans="1:1" x14ac:dyDescent="0.25">
      <c r="A2651" s="1">
        <v>998.93100000000004</v>
      </c>
    </row>
    <row r="2652" spans="1:1" x14ac:dyDescent="0.25">
      <c r="A2652" s="1">
        <v>998.827</v>
      </c>
    </row>
    <row r="2653" spans="1:1" x14ac:dyDescent="0.25">
      <c r="A2653" s="1">
        <v>997.048</v>
      </c>
    </row>
    <row r="2654" spans="1:1" x14ac:dyDescent="0.25">
      <c r="A2654" s="1">
        <v>996.88499999999999</v>
      </c>
    </row>
    <row r="2655" spans="1:1" x14ac:dyDescent="0.25">
      <c r="A2655" s="1">
        <v>996.42499999999995</v>
      </c>
    </row>
    <row r="2656" spans="1:1" x14ac:dyDescent="0.25">
      <c r="A2656" s="1">
        <v>996.32100000000003</v>
      </c>
    </row>
    <row r="2657" spans="1:1" x14ac:dyDescent="0.25">
      <c r="A2657" s="1">
        <v>995.95699999999999</v>
      </c>
    </row>
    <row r="2658" spans="1:1" x14ac:dyDescent="0.25">
      <c r="A2658" s="1">
        <v>995.57100000000003</v>
      </c>
    </row>
    <row r="2659" spans="1:1" x14ac:dyDescent="0.25">
      <c r="A2659" s="1">
        <v>995.52</v>
      </c>
    </row>
    <row r="2660" spans="1:1" x14ac:dyDescent="0.25">
      <c r="A2660" s="1">
        <v>995.37699999999995</v>
      </c>
    </row>
    <row r="2661" spans="1:1" x14ac:dyDescent="0.25">
      <c r="A2661" s="1">
        <v>994.59799999999996</v>
      </c>
    </row>
    <row r="2662" spans="1:1" x14ac:dyDescent="0.25">
      <c r="A2662" s="1">
        <v>994.54499999999996</v>
      </c>
    </row>
    <row r="2663" spans="1:1" x14ac:dyDescent="0.25">
      <c r="A2663" s="1">
        <v>994.38</v>
      </c>
    </row>
    <row r="2664" spans="1:1" x14ac:dyDescent="0.25">
      <c r="A2664" s="1">
        <v>994.12300000000005</v>
      </c>
    </row>
    <row r="2665" spans="1:1" x14ac:dyDescent="0.25">
      <c r="A2665" s="1">
        <v>994.07500000000005</v>
      </c>
    </row>
    <row r="2666" spans="1:1" x14ac:dyDescent="0.25">
      <c r="A2666" s="1">
        <v>993.79499999999996</v>
      </c>
    </row>
    <row r="2667" spans="1:1" x14ac:dyDescent="0.25">
      <c r="A2667" s="1">
        <v>993.64200000000005</v>
      </c>
    </row>
    <row r="2668" spans="1:1" x14ac:dyDescent="0.25">
      <c r="A2668" s="1">
        <v>993.6</v>
      </c>
    </row>
    <row r="2669" spans="1:1" x14ac:dyDescent="0.25">
      <c r="A2669" s="1">
        <v>993.42200000000003</v>
      </c>
    </row>
    <row r="2670" spans="1:1" x14ac:dyDescent="0.25">
      <c r="A2670" s="1">
        <v>992.16899999999998</v>
      </c>
    </row>
    <row r="2671" spans="1:1" x14ac:dyDescent="0.25">
      <c r="A2671" s="1">
        <v>992.08500000000004</v>
      </c>
    </row>
    <row r="2672" spans="1:1" x14ac:dyDescent="0.25">
      <c r="A2672" s="1">
        <v>990.75</v>
      </c>
    </row>
    <row r="2673" spans="1:1" x14ac:dyDescent="0.25">
      <c r="A2673" s="1">
        <v>989.62699999999995</v>
      </c>
    </row>
    <row r="2674" spans="1:1" x14ac:dyDescent="0.25">
      <c r="A2674" s="1">
        <v>989.38099999999997</v>
      </c>
    </row>
    <row r="2675" spans="1:1" x14ac:dyDescent="0.25">
      <c r="A2675" s="1">
        <v>988.35299999999995</v>
      </c>
    </row>
    <row r="2676" spans="1:1" x14ac:dyDescent="0.25">
      <c r="A2676" s="1">
        <v>988.00099999999998</v>
      </c>
    </row>
    <row r="2677" spans="1:1" x14ac:dyDescent="0.25">
      <c r="A2677" s="1">
        <v>987.96</v>
      </c>
    </row>
    <row r="2678" spans="1:1" x14ac:dyDescent="0.25">
      <c r="A2678" s="1">
        <v>987.34400000000005</v>
      </c>
    </row>
    <row r="2679" spans="1:1" x14ac:dyDescent="0.25">
      <c r="A2679" s="1">
        <v>987.02300000000002</v>
      </c>
    </row>
    <row r="2680" spans="1:1" x14ac:dyDescent="0.25">
      <c r="A2680" s="1">
        <v>985.88</v>
      </c>
    </row>
    <row r="2681" spans="1:1" x14ac:dyDescent="0.25">
      <c r="A2681" s="1">
        <v>985.12</v>
      </c>
    </row>
    <row r="2682" spans="1:1" x14ac:dyDescent="0.25">
      <c r="A2682" s="1">
        <v>983.92700000000002</v>
      </c>
    </row>
    <row r="2683" spans="1:1" x14ac:dyDescent="0.25">
      <c r="A2683" s="1">
        <v>983.46100000000001</v>
      </c>
    </row>
    <row r="2684" spans="1:1" x14ac:dyDescent="0.25">
      <c r="A2684" s="1">
        <v>982.79600000000005</v>
      </c>
    </row>
    <row r="2685" spans="1:1" x14ac:dyDescent="0.25">
      <c r="A2685" s="1">
        <v>982.70899999999995</v>
      </c>
    </row>
    <row r="2686" spans="1:1" x14ac:dyDescent="0.25">
      <c r="A2686" s="1">
        <v>982.34</v>
      </c>
    </row>
    <row r="2687" spans="1:1" x14ac:dyDescent="0.25">
      <c r="A2687" s="1">
        <v>979.899</v>
      </c>
    </row>
    <row r="2688" spans="1:1" x14ac:dyDescent="0.25">
      <c r="A2688" s="1">
        <v>979.69399999999996</v>
      </c>
    </row>
    <row r="2689" spans="1:1" x14ac:dyDescent="0.25">
      <c r="A2689" s="1">
        <v>979.21799999999996</v>
      </c>
    </row>
    <row r="2690" spans="1:1" x14ac:dyDescent="0.25">
      <c r="A2690" s="1">
        <v>978.00099999999998</v>
      </c>
    </row>
    <row r="2691" spans="1:1" x14ac:dyDescent="0.25">
      <c r="A2691" s="1">
        <v>977.928</v>
      </c>
    </row>
    <row r="2692" spans="1:1" x14ac:dyDescent="0.25">
      <c r="A2692" s="1">
        <v>976.67600000000004</v>
      </c>
    </row>
    <row r="2693" spans="1:1" x14ac:dyDescent="0.25">
      <c r="A2693" s="1">
        <v>974.23099999999999</v>
      </c>
    </row>
    <row r="2694" spans="1:1" x14ac:dyDescent="0.25">
      <c r="A2694" s="1">
        <v>973.1</v>
      </c>
    </row>
    <row r="2695" spans="1:1" x14ac:dyDescent="0.25">
      <c r="A2695" s="1">
        <v>972.26300000000003</v>
      </c>
    </row>
    <row r="2696" spans="1:1" x14ac:dyDescent="0.25">
      <c r="A2696" s="1">
        <v>972.14800000000002</v>
      </c>
    </row>
    <row r="2697" spans="1:1" x14ac:dyDescent="0.25">
      <c r="A2697" s="1">
        <v>971.67499999999995</v>
      </c>
    </row>
    <row r="2698" spans="1:1" x14ac:dyDescent="0.25">
      <c r="A2698" s="1">
        <v>971.35799999999995</v>
      </c>
    </row>
    <row r="2699" spans="1:1" x14ac:dyDescent="0.25">
      <c r="A2699" s="1">
        <v>970.72699999999998</v>
      </c>
    </row>
    <row r="2700" spans="1:1" x14ac:dyDescent="0.25">
      <c r="A2700" s="1">
        <v>970.06500000000005</v>
      </c>
    </row>
    <row r="2701" spans="1:1" x14ac:dyDescent="0.25">
      <c r="A2701" s="1">
        <v>969.09</v>
      </c>
    </row>
    <row r="2702" spans="1:1" x14ac:dyDescent="0.25">
      <c r="A2702" s="1">
        <v>968.14</v>
      </c>
    </row>
    <row r="2703" spans="1:1" x14ac:dyDescent="0.25">
      <c r="A2703" s="1">
        <v>966.53099999999995</v>
      </c>
    </row>
    <row r="2704" spans="1:1" x14ac:dyDescent="0.25">
      <c r="A2704" s="1">
        <v>965.31299999999999</v>
      </c>
    </row>
    <row r="2705" spans="1:1" x14ac:dyDescent="0.25">
      <c r="A2705" s="1">
        <v>964.53099999999995</v>
      </c>
    </row>
    <row r="2706" spans="1:1" x14ac:dyDescent="0.25">
      <c r="A2706" s="1">
        <v>963.84900000000005</v>
      </c>
    </row>
    <row r="2707" spans="1:1" x14ac:dyDescent="0.25">
      <c r="A2707" s="1">
        <v>954.85699999999997</v>
      </c>
    </row>
    <row r="2708" spans="1:1" x14ac:dyDescent="0.25">
      <c r="A2708" s="1">
        <v>936.29600000000005</v>
      </c>
    </row>
    <row r="2709" spans="1:1" x14ac:dyDescent="0.25">
      <c r="A2709" s="1">
        <v>935.04600000000005</v>
      </c>
    </row>
    <row r="2710" spans="1:1" x14ac:dyDescent="0.25">
      <c r="A2710" s="1">
        <v>934.97</v>
      </c>
    </row>
    <row r="2711" spans="1:1" x14ac:dyDescent="0.25">
      <c r="A2711" s="1">
        <v>934.07399999999996</v>
      </c>
    </row>
    <row r="2712" spans="1:1" x14ac:dyDescent="0.25">
      <c r="A2712" s="1">
        <v>932.19600000000003</v>
      </c>
    </row>
    <row r="2713" spans="1:1" x14ac:dyDescent="0.25">
      <c r="A2713" s="1">
        <v>931.15300000000002</v>
      </c>
    </row>
    <row r="2714" spans="1:1" x14ac:dyDescent="0.25">
      <c r="A2714" s="1">
        <v>920.00300000000004</v>
      </c>
    </row>
    <row r="2715" spans="1:1" x14ac:dyDescent="0.25">
      <c r="A2715" s="1">
        <v>914.63499999999999</v>
      </c>
    </row>
    <row r="2716" spans="1:1" x14ac:dyDescent="0.25">
      <c r="A2716" s="1">
        <v>913.82500000000005</v>
      </c>
    </row>
    <row r="2717" spans="1:1" x14ac:dyDescent="0.25">
      <c r="A2717" s="1">
        <v>912.34</v>
      </c>
    </row>
    <row r="2718" spans="1:1" x14ac:dyDescent="0.25">
      <c r="A2718" s="1">
        <v>909.89400000000001</v>
      </c>
    </row>
    <row r="2719" spans="1:1" x14ac:dyDescent="0.25">
      <c r="A2719" s="1">
        <v>907.10299999999995</v>
      </c>
    </row>
    <row r="2720" spans="1:1" x14ac:dyDescent="0.25">
      <c r="A2720" s="1">
        <v>904.38599999999997</v>
      </c>
    </row>
    <row r="2721" spans="1:1" x14ac:dyDescent="0.25">
      <c r="A2721" s="1">
        <v>903.76599999999996</v>
      </c>
    </row>
    <row r="2722" spans="1:1" x14ac:dyDescent="0.25">
      <c r="A2722" s="1">
        <v>902.99900000000002</v>
      </c>
    </row>
    <row r="2723" spans="1:1" x14ac:dyDescent="0.25">
      <c r="A2723" s="1">
        <v>896.17200000000003</v>
      </c>
    </row>
    <row r="2724" spans="1:1" x14ac:dyDescent="0.25">
      <c r="A2724" s="1">
        <v>894.64700000000005</v>
      </c>
    </row>
    <row r="2725" spans="1:1" x14ac:dyDescent="0.25">
      <c r="A2725" s="1">
        <v>890.27599999999995</v>
      </c>
    </row>
    <row r="2726" spans="1:1" x14ac:dyDescent="0.25">
      <c r="A2726" s="1">
        <v>889.29600000000005</v>
      </c>
    </row>
    <row r="2727" spans="1:1" x14ac:dyDescent="0.25">
      <c r="A2727" s="1">
        <v>888.25699999999995</v>
      </c>
    </row>
    <row r="2728" spans="1:1" x14ac:dyDescent="0.25">
      <c r="A2728" s="1">
        <v>887.36</v>
      </c>
    </row>
    <row r="2729" spans="1:1" x14ac:dyDescent="0.25">
      <c r="A2729" s="1">
        <v>886.23299999999995</v>
      </c>
    </row>
    <row r="2730" spans="1:1" x14ac:dyDescent="0.25">
      <c r="A2730" s="1">
        <v>885.57500000000005</v>
      </c>
    </row>
    <row r="2731" spans="1:1" x14ac:dyDescent="0.25">
      <c r="A2731" s="1">
        <v>885.279</v>
      </c>
    </row>
    <row r="2732" spans="1:1" x14ac:dyDescent="0.25">
      <c r="A2732" s="1">
        <v>884.15800000000002</v>
      </c>
    </row>
    <row r="2733" spans="1:1" x14ac:dyDescent="0.25">
      <c r="A2733" s="1">
        <v>883.83799999999997</v>
      </c>
    </row>
    <row r="2734" spans="1:1" x14ac:dyDescent="0.25">
      <c r="A2734" s="1">
        <v>882.99</v>
      </c>
    </row>
    <row r="2735" spans="1:1" x14ac:dyDescent="0.25">
      <c r="A2735" s="1">
        <v>882.33600000000001</v>
      </c>
    </row>
    <row r="2736" spans="1:1" x14ac:dyDescent="0.25">
      <c r="A2736" s="1">
        <v>881.59100000000001</v>
      </c>
    </row>
    <row r="2737" spans="1:1" x14ac:dyDescent="0.25">
      <c r="A2737" s="1">
        <v>880.303</v>
      </c>
    </row>
    <row r="2738" spans="1:1" x14ac:dyDescent="0.25">
      <c r="A2738" s="1">
        <v>879.84</v>
      </c>
    </row>
    <row r="2739" spans="1:1" x14ac:dyDescent="0.25">
      <c r="A2739" s="1">
        <v>879.44100000000003</v>
      </c>
    </row>
    <row r="2740" spans="1:1" x14ac:dyDescent="0.25">
      <c r="A2740" s="1">
        <v>878.74900000000002</v>
      </c>
    </row>
    <row r="2741" spans="1:1" x14ac:dyDescent="0.25">
      <c r="A2741" s="1">
        <v>878.21500000000003</v>
      </c>
    </row>
    <row r="2742" spans="1:1" x14ac:dyDescent="0.25">
      <c r="A2742" s="1">
        <v>876.35500000000002</v>
      </c>
    </row>
    <row r="2743" spans="1:1" x14ac:dyDescent="0.25">
      <c r="A2743" s="1">
        <v>876.30499999999995</v>
      </c>
    </row>
    <row r="2744" spans="1:1" x14ac:dyDescent="0.25">
      <c r="A2744" s="1">
        <v>875.33900000000006</v>
      </c>
    </row>
    <row r="2745" spans="1:1" x14ac:dyDescent="0.25">
      <c r="A2745" s="1">
        <v>874.68</v>
      </c>
    </row>
    <row r="2746" spans="1:1" x14ac:dyDescent="0.25">
      <c r="A2746" s="1">
        <v>874.48099999999999</v>
      </c>
    </row>
    <row r="2747" spans="1:1" x14ac:dyDescent="0.25">
      <c r="A2747" s="1">
        <v>874.173</v>
      </c>
    </row>
    <row r="2748" spans="1:1" x14ac:dyDescent="0.25">
      <c r="A2748" s="1">
        <v>874.14700000000005</v>
      </c>
    </row>
    <row r="2749" spans="1:1" x14ac:dyDescent="0.25">
      <c r="A2749" s="1">
        <v>874.05100000000004</v>
      </c>
    </row>
    <row r="2750" spans="1:1" x14ac:dyDescent="0.25">
      <c r="A2750" s="1">
        <v>873.74900000000002</v>
      </c>
    </row>
    <row r="2751" spans="1:1" x14ac:dyDescent="0.25">
      <c r="A2751" s="1">
        <v>872.56899999999996</v>
      </c>
    </row>
    <row r="2752" spans="1:1" x14ac:dyDescent="0.25">
      <c r="A2752" s="1">
        <v>872.10400000000004</v>
      </c>
    </row>
    <row r="2753" spans="1:1" x14ac:dyDescent="0.25">
      <c r="A2753" s="1">
        <v>871.93200000000002</v>
      </c>
    </row>
    <row r="2754" spans="1:1" x14ac:dyDescent="0.25">
      <c r="A2754" s="1">
        <v>871.69899999999996</v>
      </c>
    </row>
    <row r="2755" spans="1:1" x14ac:dyDescent="0.25">
      <c r="A2755" s="1">
        <v>871.06899999999996</v>
      </c>
    </row>
    <row r="2756" spans="1:1" x14ac:dyDescent="0.25">
      <c r="A2756" s="1">
        <v>870.89300000000003</v>
      </c>
    </row>
    <row r="2757" spans="1:1" x14ac:dyDescent="0.25">
      <c r="A2757" s="1">
        <v>869.59799999999996</v>
      </c>
    </row>
    <row r="2758" spans="1:1" x14ac:dyDescent="0.25">
      <c r="A2758" s="1">
        <v>868.55799999999999</v>
      </c>
    </row>
    <row r="2759" spans="1:1" x14ac:dyDescent="0.25">
      <c r="A2759" s="1">
        <v>868.49</v>
      </c>
    </row>
    <row r="2760" spans="1:1" x14ac:dyDescent="0.25">
      <c r="A2760" s="1">
        <v>868.41399999999999</v>
      </c>
    </row>
    <row r="2761" spans="1:1" x14ac:dyDescent="0.25">
      <c r="A2761" s="1">
        <v>866.28499999999997</v>
      </c>
    </row>
    <row r="2762" spans="1:1" x14ac:dyDescent="0.25">
      <c r="A2762" s="1">
        <v>864.91</v>
      </c>
    </row>
    <row r="2763" spans="1:1" x14ac:dyDescent="0.25">
      <c r="A2763" s="1">
        <v>864.58199999999999</v>
      </c>
    </row>
    <row r="2764" spans="1:1" x14ac:dyDescent="0.25">
      <c r="A2764" s="1">
        <v>864.32</v>
      </c>
    </row>
    <row r="2765" spans="1:1" x14ac:dyDescent="0.25">
      <c r="A2765" s="1">
        <v>863.94100000000003</v>
      </c>
    </row>
    <row r="2766" spans="1:1" x14ac:dyDescent="0.25">
      <c r="A2766" s="1">
        <v>863.34900000000005</v>
      </c>
    </row>
    <row r="2767" spans="1:1" x14ac:dyDescent="0.25">
      <c r="A2767" s="1">
        <v>863.13099999999997</v>
      </c>
    </row>
    <row r="2768" spans="1:1" x14ac:dyDescent="0.25">
      <c r="A2768" s="1">
        <v>862.82299999999998</v>
      </c>
    </row>
    <row r="2769" spans="1:1" x14ac:dyDescent="0.25">
      <c r="A2769" s="1">
        <v>862.42700000000002</v>
      </c>
    </row>
    <row r="2770" spans="1:1" x14ac:dyDescent="0.25">
      <c r="A2770" s="1">
        <v>862.22699999999998</v>
      </c>
    </row>
    <row r="2771" spans="1:1" x14ac:dyDescent="0.25">
      <c r="A2771" s="1">
        <v>861.53499999999997</v>
      </c>
    </row>
    <row r="2772" spans="1:1" x14ac:dyDescent="0.25">
      <c r="A2772" s="1">
        <v>861.49800000000005</v>
      </c>
    </row>
    <row r="2773" spans="1:1" x14ac:dyDescent="0.25">
      <c r="A2773" s="1">
        <v>861.30700000000002</v>
      </c>
    </row>
    <row r="2774" spans="1:1" x14ac:dyDescent="0.25">
      <c r="A2774" s="1">
        <v>860.721</v>
      </c>
    </row>
    <row r="2775" spans="1:1" x14ac:dyDescent="0.25">
      <c r="A2775" s="1">
        <v>860.52200000000005</v>
      </c>
    </row>
    <row r="2776" spans="1:1" x14ac:dyDescent="0.25">
      <c r="A2776" s="1">
        <v>860.31299999999999</v>
      </c>
    </row>
    <row r="2777" spans="1:1" x14ac:dyDescent="0.25">
      <c r="A2777" s="1">
        <v>859.95600000000002</v>
      </c>
    </row>
    <row r="2778" spans="1:1" x14ac:dyDescent="0.25">
      <c r="A2778" s="1">
        <v>859.73</v>
      </c>
    </row>
    <row r="2779" spans="1:1" x14ac:dyDescent="0.25">
      <c r="A2779" s="1">
        <v>859.54100000000005</v>
      </c>
    </row>
    <row r="2780" spans="1:1" x14ac:dyDescent="0.25">
      <c r="A2780" s="1">
        <v>859.29899999999998</v>
      </c>
    </row>
    <row r="2781" spans="1:1" x14ac:dyDescent="0.25">
      <c r="A2781" s="1">
        <v>859.10199999999998</v>
      </c>
    </row>
    <row r="2782" spans="1:1" x14ac:dyDescent="0.25">
      <c r="A2782" s="1">
        <v>857.72299999999996</v>
      </c>
    </row>
    <row r="2783" spans="1:1" x14ac:dyDescent="0.25">
      <c r="A2783" s="1">
        <v>857.61400000000003</v>
      </c>
    </row>
    <row r="2784" spans="1:1" x14ac:dyDescent="0.25">
      <c r="A2784" s="1">
        <v>857.34799999999996</v>
      </c>
    </row>
    <row r="2785" spans="1:1" x14ac:dyDescent="0.25">
      <c r="A2785" s="1">
        <v>857.21</v>
      </c>
    </row>
    <row r="2786" spans="1:1" x14ac:dyDescent="0.25">
      <c r="A2786" s="1">
        <v>857.09100000000001</v>
      </c>
    </row>
    <row r="2787" spans="1:1" x14ac:dyDescent="0.25">
      <c r="A2787" s="1">
        <v>856.82600000000002</v>
      </c>
    </row>
    <row r="2788" spans="1:1" x14ac:dyDescent="0.25">
      <c r="A2788" s="1">
        <v>856.74</v>
      </c>
    </row>
    <row r="2789" spans="1:1" x14ac:dyDescent="0.25">
      <c r="A2789" s="1">
        <v>856.28499999999997</v>
      </c>
    </row>
    <row r="2790" spans="1:1" x14ac:dyDescent="0.25">
      <c r="A2790" s="1">
        <v>856.19200000000001</v>
      </c>
    </row>
    <row r="2791" spans="1:1" x14ac:dyDescent="0.25">
      <c r="A2791" s="1">
        <v>855.80799999999999</v>
      </c>
    </row>
    <row r="2792" spans="1:1" x14ac:dyDescent="0.25">
      <c r="A2792" s="1">
        <v>855.71799999999996</v>
      </c>
    </row>
    <row r="2793" spans="1:1" x14ac:dyDescent="0.25">
      <c r="A2793" s="1">
        <v>855.42200000000003</v>
      </c>
    </row>
    <row r="2794" spans="1:1" x14ac:dyDescent="0.25">
      <c r="A2794" s="1">
        <v>855.03800000000001</v>
      </c>
    </row>
    <row r="2795" spans="1:1" x14ac:dyDescent="0.25">
      <c r="A2795" s="1">
        <v>854.69200000000001</v>
      </c>
    </row>
    <row r="2796" spans="1:1" x14ac:dyDescent="0.25">
      <c r="A2796" s="1">
        <v>854.25400000000002</v>
      </c>
    </row>
    <row r="2797" spans="1:1" x14ac:dyDescent="0.25">
      <c r="A2797" s="1">
        <v>853.78200000000004</v>
      </c>
    </row>
    <row r="2798" spans="1:1" x14ac:dyDescent="0.25">
      <c r="A2798" s="1">
        <v>853.41300000000001</v>
      </c>
    </row>
    <row r="2799" spans="1:1" x14ac:dyDescent="0.25">
      <c r="A2799" s="1">
        <v>853.31799999999998</v>
      </c>
    </row>
    <row r="2800" spans="1:1" x14ac:dyDescent="0.25">
      <c r="A2800" s="1">
        <v>853.22900000000004</v>
      </c>
    </row>
    <row r="2801" spans="1:1" x14ac:dyDescent="0.25">
      <c r="A2801" s="1">
        <v>853.12</v>
      </c>
    </row>
    <row r="2802" spans="1:1" x14ac:dyDescent="0.25">
      <c r="A2802" s="1">
        <v>853.05399999999997</v>
      </c>
    </row>
    <row r="2803" spans="1:1" x14ac:dyDescent="0.25">
      <c r="A2803" s="1">
        <v>852.96799999999996</v>
      </c>
    </row>
    <row r="2804" spans="1:1" x14ac:dyDescent="0.25">
      <c r="A2804" s="1">
        <v>851.86699999999996</v>
      </c>
    </row>
    <row r="2805" spans="1:1" x14ac:dyDescent="0.25">
      <c r="A2805" s="1">
        <v>851.524</v>
      </c>
    </row>
    <row r="2806" spans="1:1" x14ac:dyDescent="0.25">
      <c r="A2806" s="1">
        <v>851.43799999999999</v>
      </c>
    </row>
    <row r="2807" spans="1:1" x14ac:dyDescent="0.25">
      <c r="A2807" s="1">
        <v>851.36099999999999</v>
      </c>
    </row>
    <row r="2808" spans="1:1" x14ac:dyDescent="0.25">
      <c r="A2808" s="1">
        <v>851.30100000000004</v>
      </c>
    </row>
    <row r="2809" spans="1:1" x14ac:dyDescent="0.25">
      <c r="A2809" s="1">
        <v>851.16800000000001</v>
      </c>
    </row>
    <row r="2810" spans="1:1" x14ac:dyDescent="0.25">
      <c r="A2810" s="1">
        <v>850.90300000000002</v>
      </c>
    </row>
    <row r="2811" spans="1:1" x14ac:dyDescent="0.25">
      <c r="A2811" s="1">
        <v>850.33100000000002</v>
      </c>
    </row>
    <row r="2812" spans="1:1" x14ac:dyDescent="0.25">
      <c r="A2812" s="1">
        <v>850.15599999999995</v>
      </c>
    </row>
    <row r="2813" spans="1:1" x14ac:dyDescent="0.25">
      <c r="A2813" s="1">
        <v>850.06100000000004</v>
      </c>
    </row>
    <row r="2814" spans="1:1" x14ac:dyDescent="0.25">
      <c r="A2814" s="1">
        <v>850.01099999999997</v>
      </c>
    </row>
    <row r="2815" spans="1:1" x14ac:dyDescent="0.25">
      <c r="A2815" s="1">
        <v>849.89499999999998</v>
      </c>
    </row>
    <row r="2816" spans="1:1" x14ac:dyDescent="0.25">
      <c r="A2816" s="1">
        <v>849.803</v>
      </c>
    </row>
    <row r="2817" spans="1:1" x14ac:dyDescent="0.25">
      <c r="A2817" s="1">
        <v>848.71799999999996</v>
      </c>
    </row>
    <row r="2818" spans="1:1" x14ac:dyDescent="0.25">
      <c r="A2818" s="1">
        <v>848.65700000000004</v>
      </c>
    </row>
    <row r="2819" spans="1:1" x14ac:dyDescent="0.25">
      <c r="A2819" s="1">
        <v>848.44</v>
      </c>
    </row>
    <row r="2820" spans="1:1" x14ac:dyDescent="0.25">
      <c r="A2820" s="1">
        <v>847.72900000000004</v>
      </c>
    </row>
    <row r="2821" spans="1:1" x14ac:dyDescent="0.25">
      <c r="A2821" s="1">
        <v>847.47400000000005</v>
      </c>
    </row>
    <row r="2822" spans="1:1" x14ac:dyDescent="0.25">
      <c r="A2822" s="1">
        <v>846.56500000000005</v>
      </c>
    </row>
    <row r="2823" spans="1:1" x14ac:dyDescent="0.25">
      <c r="A2823" s="1">
        <v>846.20899999999995</v>
      </c>
    </row>
    <row r="2824" spans="1:1" x14ac:dyDescent="0.25">
      <c r="A2824" s="1">
        <v>845.71</v>
      </c>
    </row>
    <row r="2825" spans="1:1" x14ac:dyDescent="0.25">
      <c r="A2825" s="1">
        <v>845.23099999999999</v>
      </c>
    </row>
    <row r="2826" spans="1:1" x14ac:dyDescent="0.25">
      <c r="A2826" s="1">
        <v>845.06600000000003</v>
      </c>
    </row>
    <row r="2827" spans="1:1" x14ac:dyDescent="0.25">
      <c r="A2827" s="1">
        <v>844.78800000000001</v>
      </c>
    </row>
    <row r="2828" spans="1:1" x14ac:dyDescent="0.25">
      <c r="A2828" s="1">
        <v>844.39499999999998</v>
      </c>
    </row>
    <row r="2829" spans="1:1" x14ac:dyDescent="0.25">
      <c r="A2829" s="1">
        <v>843.99800000000005</v>
      </c>
    </row>
    <row r="2830" spans="1:1" x14ac:dyDescent="0.25">
      <c r="A2830" s="1">
        <v>843.88699999999994</v>
      </c>
    </row>
    <row r="2831" spans="1:1" x14ac:dyDescent="0.25">
      <c r="A2831" s="1">
        <v>843.54200000000003</v>
      </c>
    </row>
    <row r="2832" spans="1:1" x14ac:dyDescent="0.25">
      <c r="A2832" s="1">
        <v>843.33799999999997</v>
      </c>
    </row>
    <row r="2833" spans="1:1" x14ac:dyDescent="0.25">
      <c r="A2833" s="1">
        <v>843.31200000000001</v>
      </c>
    </row>
    <row r="2834" spans="1:1" x14ac:dyDescent="0.25">
      <c r="A2834" s="1">
        <v>842.49699999999996</v>
      </c>
    </row>
    <row r="2835" spans="1:1" x14ac:dyDescent="0.25">
      <c r="A2835" s="1">
        <v>842.38400000000001</v>
      </c>
    </row>
    <row r="2836" spans="1:1" x14ac:dyDescent="0.25">
      <c r="A2836" s="1">
        <v>842.13</v>
      </c>
    </row>
    <row r="2837" spans="1:1" x14ac:dyDescent="0.25">
      <c r="A2837" s="1" t="s">
        <v>1011</v>
      </c>
    </row>
    <row r="2838" spans="1:1" x14ac:dyDescent="0.25">
      <c r="A2838" s="1" t="s">
        <v>1012</v>
      </c>
    </row>
    <row r="2839" spans="1:1" x14ac:dyDescent="0.25">
      <c r="A2839" s="1" t="s">
        <v>1013</v>
      </c>
    </row>
    <row r="2840" spans="1:1" x14ac:dyDescent="0.25">
      <c r="A2840" s="1" t="s">
        <v>1014</v>
      </c>
    </row>
    <row r="2841" spans="1:1" x14ac:dyDescent="0.25">
      <c r="A2841" s="1" t="s">
        <v>1015</v>
      </c>
    </row>
    <row r="2842" spans="1:1" x14ac:dyDescent="0.25">
      <c r="A2842" s="1" t="s">
        <v>1016</v>
      </c>
    </row>
    <row r="2843" spans="1:1" x14ac:dyDescent="0.25">
      <c r="A2843" s="1" t="s">
        <v>1017</v>
      </c>
    </row>
    <row r="2844" spans="1:1" x14ac:dyDescent="0.25">
      <c r="A2844" s="1" t="s">
        <v>1018</v>
      </c>
    </row>
    <row r="2845" spans="1:1" x14ac:dyDescent="0.25">
      <c r="A2845" s="1" t="s">
        <v>1019</v>
      </c>
    </row>
    <row r="2846" spans="1:1" x14ac:dyDescent="0.25">
      <c r="A2846" s="1" t="s">
        <v>1020</v>
      </c>
    </row>
    <row r="2847" spans="1:1" x14ac:dyDescent="0.25">
      <c r="A2847" s="1" t="s">
        <v>1021</v>
      </c>
    </row>
    <row r="2848" spans="1:1" x14ac:dyDescent="0.25">
      <c r="A2848" s="1" t="s">
        <v>1022</v>
      </c>
    </row>
    <row r="2849" spans="1:1" x14ac:dyDescent="0.25">
      <c r="A2849" s="1" t="s">
        <v>1023</v>
      </c>
    </row>
    <row r="2850" spans="1:1" x14ac:dyDescent="0.25">
      <c r="A2850" s="1" t="s">
        <v>1024</v>
      </c>
    </row>
    <row r="2851" spans="1:1" x14ac:dyDescent="0.25">
      <c r="A2851" s="1" t="s">
        <v>1025</v>
      </c>
    </row>
    <row r="2852" spans="1:1" x14ac:dyDescent="0.25">
      <c r="A2852" s="1" t="s">
        <v>1026</v>
      </c>
    </row>
    <row r="2853" spans="1:1" x14ac:dyDescent="0.25">
      <c r="A2853" s="1" t="s">
        <v>1027</v>
      </c>
    </row>
    <row r="2854" spans="1:1" x14ac:dyDescent="0.25">
      <c r="A2854" s="1" t="s">
        <v>1028</v>
      </c>
    </row>
    <row r="2855" spans="1:1" x14ac:dyDescent="0.25">
      <c r="A2855" s="1" t="s">
        <v>1029</v>
      </c>
    </row>
    <row r="2856" spans="1:1" x14ac:dyDescent="0.25">
      <c r="A2856" s="1" t="s">
        <v>1030</v>
      </c>
    </row>
    <row r="2857" spans="1:1" x14ac:dyDescent="0.25">
      <c r="A2857" s="1" t="s">
        <v>1031</v>
      </c>
    </row>
    <row r="2858" spans="1:1" x14ac:dyDescent="0.25">
      <c r="A2858" s="1" t="s">
        <v>1032</v>
      </c>
    </row>
    <row r="2859" spans="1:1" x14ac:dyDescent="0.25">
      <c r="A2859" s="1" t="s">
        <v>1033</v>
      </c>
    </row>
    <row r="2860" spans="1:1" x14ac:dyDescent="0.25">
      <c r="A2860" s="1" t="s">
        <v>1034</v>
      </c>
    </row>
    <row r="2861" spans="1:1" x14ac:dyDescent="0.25">
      <c r="A2861" s="1" t="s">
        <v>1035</v>
      </c>
    </row>
    <row r="2862" spans="1:1" x14ac:dyDescent="0.25">
      <c r="A2862" s="1" t="s">
        <v>1036</v>
      </c>
    </row>
    <row r="2863" spans="1:1" x14ac:dyDescent="0.25">
      <c r="A2863" s="1" t="s">
        <v>1037</v>
      </c>
    </row>
    <row r="2864" spans="1:1" x14ac:dyDescent="0.25">
      <c r="A2864" s="1" t="s">
        <v>1038</v>
      </c>
    </row>
    <row r="2865" spans="1:1" x14ac:dyDescent="0.25">
      <c r="A2865" s="1" t="s">
        <v>1039</v>
      </c>
    </row>
    <row r="2866" spans="1:1" x14ac:dyDescent="0.25">
      <c r="A2866" s="1" t="s">
        <v>1040</v>
      </c>
    </row>
    <row r="2867" spans="1:1" x14ac:dyDescent="0.25">
      <c r="A2867" s="1">
        <v>831.26599999999996</v>
      </c>
    </row>
    <row r="2868" spans="1:1" x14ac:dyDescent="0.25">
      <c r="A2868" s="1" t="s">
        <v>1041</v>
      </c>
    </row>
    <row r="2869" spans="1:1" x14ac:dyDescent="0.25">
      <c r="A2869" s="1" t="s">
        <v>1042</v>
      </c>
    </row>
    <row r="2870" spans="1:1" x14ac:dyDescent="0.25">
      <c r="A2870" s="1" t="s">
        <v>1043</v>
      </c>
    </row>
    <row r="2871" spans="1:1" x14ac:dyDescent="0.25">
      <c r="A2871" s="1" t="s">
        <v>1044</v>
      </c>
    </row>
    <row r="2872" spans="1:1" x14ac:dyDescent="0.25">
      <c r="A2872" s="1" t="s">
        <v>1045</v>
      </c>
    </row>
    <row r="2873" spans="1:1" x14ac:dyDescent="0.25">
      <c r="A2873" s="1" t="s">
        <v>1046</v>
      </c>
    </row>
    <row r="2874" spans="1:1" x14ac:dyDescent="0.25">
      <c r="A2874" s="1" t="s">
        <v>1047</v>
      </c>
    </row>
    <row r="2875" spans="1:1" x14ac:dyDescent="0.25">
      <c r="A2875" s="1" t="s">
        <v>1048</v>
      </c>
    </row>
    <row r="2876" spans="1:1" x14ac:dyDescent="0.25">
      <c r="A2876" s="1" t="s">
        <v>1049</v>
      </c>
    </row>
    <row r="2877" spans="1:1" x14ac:dyDescent="0.25">
      <c r="A2877" s="1" t="s">
        <v>1050</v>
      </c>
    </row>
    <row r="2878" spans="1:1" x14ac:dyDescent="0.25">
      <c r="A2878" s="1" t="s">
        <v>1051</v>
      </c>
    </row>
    <row r="2879" spans="1:1" x14ac:dyDescent="0.25">
      <c r="A2879" s="1" t="s">
        <v>1052</v>
      </c>
    </row>
    <row r="2880" spans="1:1" x14ac:dyDescent="0.25">
      <c r="A2880" s="1" t="s">
        <v>1053</v>
      </c>
    </row>
    <row r="2881" spans="1:1" x14ac:dyDescent="0.25">
      <c r="A2881" s="1" t="s">
        <v>1054</v>
      </c>
    </row>
    <row r="2882" spans="1:1" x14ac:dyDescent="0.25">
      <c r="A2882" s="1" t="s">
        <v>1055</v>
      </c>
    </row>
    <row r="2883" spans="1:1" x14ac:dyDescent="0.25">
      <c r="A2883" s="1" t="s">
        <v>1056</v>
      </c>
    </row>
    <row r="2884" spans="1:1" x14ac:dyDescent="0.25">
      <c r="A2884" s="1" t="s">
        <v>1057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 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Alexander Kramida</cp:lastModifiedBy>
  <dcterms:created xsi:type="dcterms:W3CDTF">2026-02-26T16:14:29Z</dcterms:created>
  <dcterms:modified xsi:type="dcterms:W3CDTF">2026-07-10T20:11:58Z</dcterms:modified>
</cp:coreProperties>
</file>